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spvno-my.sharepoint.com/personal/per_schulze_sbnorge_no/Documents/PerWS/Factbook/"/>
    </mc:Choice>
  </mc:AlternateContent>
  <xr:revisionPtr revIDLastSave="0" documentId="8_{E5C6CD86-0886-489D-85C1-CB9DD7FB19B6}" xr6:coauthVersionLast="47" xr6:coauthVersionMax="47" xr10:uidLastSave="{00000000-0000-0000-0000-000000000000}"/>
  <bookViews>
    <workbookView xWindow="-15255" yWindow="-16320" windowWidth="57840" windowHeight="15720" xr2:uid="{CD4AD6ED-4B21-469E-87C3-85AED5D2B1EE}"/>
  </bookViews>
  <sheets>
    <sheet name="Cover" sheetId="1" r:id="rId1"/>
    <sheet name="Contents" sheetId="39" r:id="rId2"/>
    <sheet name="Contact information" sheetId="3" r:id="rId3"/>
    <sheet name="Results" sheetId="4" r:id="rId4"/>
    <sheet name="Results and key figures" sheetId="11" r:id="rId5"/>
    <sheet name="Net Interest Income" sheetId="25" r:id="rId6"/>
    <sheet name="Net Other Operating Income" sheetId="26" r:id="rId7"/>
    <sheet name="Operating Expenses" sheetId="28" r:id="rId8"/>
    <sheet name="Associated companies" sheetId="29" r:id="rId9"/>
    <sheet name="Impairments" sheetId="33" r:id="rId10"/>
    <sheet name="Proforma" sheetId="44" r:id="rId11"/>
    <sheet name="Balance Sheet items" sheetId="35" r:id="rId12"/>
    <sheet name="Balance Sheet" sheetId="32" r:id="rId13"/>
    <sheet name="Lending by sector" sheetId="14" r:id="rId14"/>
    <sheet name="Deposits by sector" sheetId="15" r:id="rId15"/>
    <sheet name="Capital adequacy" sheetId="7" r:id="rId16"/>
    <sheet name="Own funds" sheetId="16" r:id="rId17"/>
    <sheet name="MREL" sheetId="17" r:id="rId18"/>
    <sheet name="IRB" sheetId="36" r:id="rId19"/>
    <sheet name="Liquidity and funding" sheetId="13" r:id="rId20"/>
    <sheet name="Liquidity portfolio" sheetId="19" r:id="rId21"/>
    <sheet name="Maturity profile" sheetId="20" r:id="rId22"/>
    <sheet name="Ratings" sheetId="38" r:id="rId23"/>
    <sheet name="Segments" sheetId="12" r:id="rId24"/>
    <sheet name="Retail Market" sheetId="21" r:id="rId25"/>
    <sheet name="Corporate Market" sheetId="22" r:id="rId26"/>
    <sheet name="Bulder" sheetId="23" r:id="rId27"/>
    <sheet name="Real estate brokerage" sheetId="24" r:id="rId28"/>
    <sheet name="Brage Finans" sheetId="42" r:id="rId29"/>
    <sheet name="Sustainability" sheetId="8" r:id="rId3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14" l="1"/>
  <c r="C27" i="14"/>
  <c r="C29" i="21"/>
  <c r="C28" i="21"/>
  <c r="C23" i="15"/>
  <c r="C25" i="15" s="1"/>
  <c r="C6" i="21"/>
  <c r="D52" i="20"/>
  <c r="E52" i="20"/>
  <c r="F52" i="20"/>
  <c r="G52" i="20"/>
  <c r="H52" i="20"/>
  <c r="I52" i="20"/>
  <c r="J52" i="20"/>
  <c r="K52" i="20"/>
  <c r="L52" i="20"/>
  <c r="C52" i="20"/>
  <c r="C8" i="20"/>
  <c r="D8" i="20"/>
  <c r="C12" i="20"/>
  <c r="D12" i="20"/>
  <c r="C12" i="19"/>
  <c r="C14" i="19" s="1"/>
  <c r="C9" i="19"/>
  <c r="C71" i="33" l="1"/>
  <c r="C70" i="33"/>
  <c r="C69" i="33"/>
  <c r="C10" i="42"/>
  <c r="C9" i="42"/>
  <c r="C8" i="42"/>
  <c r="C7" i="42"/>
  <c r="C6" i="42"/>
  <c r="C10" i="24"/>
  <c r="C8" i="24"/>
  <c r="C7" i="24"/>
  <c r="C6" i="24"/>
  <c r="C10" i="23"/>
  <c r="C9" i="23"/>
  <c r="C8" i="23"/>
  <c r="C7" i="23"/>
  <c r="C6" i="23"/>
  <c r="C6" i="22"/>
  <c r="C10" i="22"/>
  <c r="C9" i="22"/>
  <c r="C8" i="22"/>
  <c r="C7" i="22"/>
  <c r="C10" i="21"/>
  <c r="C9" i="21"/>
  <c r="C8" i="21"/>
  <c r="C7" i="21"/>
  <c r="C18" i="22"/>
  <c r="C13" i="22"/>
  <c r="C13" i="42"/>
  <c r="C19" i="23"/>
  <c r="C13" i="23"/>
  <c r="C19" i="21"/>
  <c r="C13" i="21"/>
  <c r="C25" i="19"/>
  <c r="C19" i="19"/>
  <c r="C73" i="16"/>
  <c r="C29" i="15"/>
  <c r="C22" i="15"/>
  <c r="D22" i="15"/>
  <c r="C96" i="14"/>
  <c r="C84" i="14"/>
  <c r="C75" i="14"/>
  <c r="C65" i="14"/>
  <c r="C50" i="14"/>
  <c r="C31" i="14"/>
  <c r="C24" i="14"/>
  <c r="D69" i="33"/>
  <c r="C68" i="33"/>
  <c r="C52" i="26"/>
  <c r="C79" i="11"/>
  <c r="C21" i="11"/>
  <c r="E29" i="21"/>
  <c r="F29" i="21"/>
  <c r="G29" i="21"/>
  <c r="H29" i="21"/>
  <c r="I29" i="21"/>
  <c r="J29" i="21"/>
  <c r="K29" i="21"/>
  <c r="L29" i="21"/>
  <c r="D29" i="21"/>
  <c r="K28" i="21"/>
  <c r="L28" i="21"/>
  <c r="I28" i="21"/>
  <c r="J28" i="21"/>
  <c r="E28" i="21"/>
  <c r="F28" i="21"/>
  <c r="G28" i="21"/>
  <c r="H28" i="21"/>
  <c r="D28" i="21"/>
  <c r="D24" i="15"/>
  <c r="D23" i="15" s="1"/>
  <c r="D25" i="15" s="1"/>
  <c r="D26" i="14"/>
  <c r="D27" i="14"/>
  <c r="D25" i="14"/>
  <c r="D71" i="33"/>
  <c r="D70" i="33"/>
  <c r="E71" i="33"/>
  <c r="E70" i="33"/>
  <c r="E69" i="33"/>
  <c r="E8" i="20" l="1"/>
  <c r="E12" i="20"/>
  <c r="D9" i="42" l="1"/>
  <c r="D8" i="42"/>
  <c r="D7" i="42"/>
  <c r="D6" i="42"/>
  <c r="D8" i="24"/>
  <c r="D7" i="24"/>
  <c r="D6" i="24"/>
  <c r="D9" i="23"/>
  <c r="D8" i="23"/>
  <c r="D7" i="23"/>
  <c r="D6" i="23"/>
  <c r="E10" i="22"/>
  <c r="D9" i="22"/>
  <c r="D8" i="22"/>
  <c r="D7" i="22"/>
  <c r="D6" i="22"/>
  <c r="D9" i="21"/>
  <c r="D8" i="21"/>
  <c r="D7" i="21"/>
  <c r="D6" i="21"/>
  <c r="M52" i="20"/>
  <c r="D10" i="24" l="1"/>
  <c r="D10" i="23"/>
  <c r="D10" i="21"/>
  <c r="D10" i="22"/>
  <c r="D10" i="42"/>
  <c r="D9" i="19" l="1"/>
  <c r="D12" i="19"/>
  <c r="D14" i="19" l="1"/>
  <c r="D13" i="42"/>
  <c r="D13" i="23"/>
  <c r="D19" i="23" s="1"/>
  <c r="D13" i="21"/>
  <c r="D19" i="21" s="1"/>
  <c r="D13" i="22"/>
  <c r="D18" i="22" s="1"/>
  <c r="D19" i="19"/>
  <c r="D25" i="19" s="1"/>
  <c r="D29" i="15"/>
  <c r="D24" i="14"/>
  <c r="D31" i="14" s="1"/>
  <c r="D50" i="14" s="1"/>
  <c r="D65" i="14" s="1"/>
  <c r="D75" i="14" s="1"/>
  <c r="D84" i="14" s="1"/>
  <c r="D96" i="14" s="1"/>
  <c r="D68" i="33"/>
  <c r="I143" i="11"/>
  <c r="H143" i="11"/>
  <c r="G143" i="11"/>
  <c r="F143" i="11"/>
  <c r="E143" i="11"/>
  <c r="E95" i="11"/>
  <c r="I90" i="11"/>
  <c r="I96" i="11" s="1"/>
  <c r="H90" i="11"/>
  <c r="H96" i="11" s="1"/>
  <c r="G90" i="11"/>
  <c r="G96" i="11" s="1"/>
  <c r="F90" i="11"/>
  <c r="F96" i="11" s="1"/>
  <c r="E90" i="11"/>
  <c r="E74" i="11"/>
  <c r="D101" i="11"/>
  <c r="D21" i="11"/>
  <c r="E96" i="11" l="1"/>
  <c r="F12" i="20"/>
  <c r="F8" i="20"/>
  <c r="E12" i="19"/>
  <c r="E9" i="19"/>
  <c r="E24" i="15"/>
  <c r="E14" i="19" l="1"/>
  <c r="E23" i="15"/>
  <c r="E25" i="15" s="1"/>
  <c r="E27" i="14"/>
  <c r="E25" i="14"/>
  <c r="E10" i="24"/>
  <c r="E10" i="23"/>
  <c r="E10" i="21"/>
  <c r="E10" i="42"/>
  <c r="E11" i="8" l="1"/>
  <c r="I28" i="33"/>
  <c r="H26" i="33"/>
  <c r="H28" i="33" s="1"/>
  <c r="G27" i="33"/>
  <c r="G26" i="33"/>
  <c r="F27" i="33"/>
  <c r="F26" i="33"/>
  <c r="H17" i="33"/>
  <c r="G17" i="33"/>
  <c r="F17" i="33"/>
  <c r="E13" i="42"/>
  <c r="E18" i="22"/>
  <c r="E13" i="22"/>
  <c r="E19" i="21"/>
  <c r="E13" i="21"/>
  <c r="E25" i="19"/>
  <c r="E19" i="19"/>
  <c r="E73" i="16"/>
  <c r="E40" i="28"/>
  <c r="E41" i="26"/>
  <c r="E21" i="11"/>
  <c r="E79" i="11" s="1"/>
  <c r="E101" i="11" s="1"/>
  <c r="F20" i="33"/>
  <c r="G12" i="20"/>
  <c r="F28" i="33" l="1"/>
  <c r="G28" i="33"/>
  <c r="F53" i="32"/>
  <c r="G10" i="29"/>
  <c r="H10" i="29"/>
  <c r="I10" i="29"/>
  <c r="J10" i="29"/>
  <c r="K10" i="29"/>
  <c r="L10" i="29"/>
  <c r="M10" i="29"/>
  <c r="N10" i="29"/>
  <c r="O10" i="29"/>
  <c r="P10" i="29"/>
  <c r="Q10" i="29"/>
  <c r="R10" i="29"/>
  <c r="S10" i="29"/>
  <c r="T10" i="29"/>
  <c r="U10" i="29"/>
  <c r="F10" i="29"/>
  <c r="G52" i="28"/>
  <c r="G53" i="28" s="1"/>
  <c r="H52" i="28"/>
  <c r="H53" i="28" s="1"/>
  <c r="I52" i="28"/>
  <c r="J52" i="28"/>
  <c r="K52" i="28"/>
  <c r="L52" i="28"/>
  <c r="M52" i="28"/>
  <c r="N52" i="28"/>
  <c r="O52" i="28"/>
  <c r="P52" i="28"/>
  <c r="Q52" i="28"/>
  <c r="R52" i="28"/>
  <c r="S52" i="28"/>
  <c r="T52" i="28"/>
  <c r="U52" i="28"/>
  <c r="F52" i="28"/>
  <c r="F53" i="28" s="1"/>
  <c r="U17" i="28"/>
  <c r="G17" i="28"/>
  <c r="G18" i="28" s="1"/>
  <c r="H17" i="28"/>
  <c r="H18" i="28" s="1"/>
  <c r="I17" i="28"/>
  <c r="J17" i="28"/>
  <c r="K17" i="28"/>
  <c r="L17" i="28"/>
  <c r="M17" i="28"/>
  <c r="N17" i="28"/>
  <c r="O17" i="28"/>
  <c r="P17" i="28"/>
  <c r="Q17" i="28"/>
  <c r="R17" i="28"/>
  <c r="S17" i="28"/>
  <c r="T17" i="28"/>
  <c r="F17" i="28"/>
  <c r="F18" i="28" s="1"/>
  <c r="G8" i="20"/>
  <c r="U37" i="16"/>
  <c r="T37" i="16"/>
  <c r="S37" i="16"/>
  <c r="R37" i="16"/>
  <c r="Q37" i="16"/>
  <c r="P37" i="16"/>
  <c r="O37" i="16"/>
  <c r="N37" i="16"/>
  <c r="M37" i="16"/>
  <c r="L37" i="16"/>
  <c r="K37" i="16"/>
  <c r="J37" i="16"/>
  <c r="I37" i="16"/>
  <c r="H37" i="16"/>
  <c r="G37" i="16"/>
  <c r="F12" i="19"/>
  <c r="F9" i="19"/>
  <c r="F14" i="19" l="1"/>
  <c r="F21" i="33"/>
  <c r="F22" i="33"/>
  <c r="F23" i="33"/>
  <c r="U10" i="42" l="1"/>
  <c r="T10" i="42"/>
  <c r="S10" i="42"/>
  <c r="R10" i="42"/>
  <c r="Q10" i="42"/>
  <c r="P10" i="42"/>
  <c r="O10" i="42"/>
  <c r="N10" i="42"/>
  <c r="H12" i="20" l="1"/>
  <c r="H8" i="20"/>
  <c r="G12" i="19" l="1"/>
  <c r="G9" i="19"/>
  <c r="G14" i="19" l="1"/>
  <c r="H8" i="24"/>
  <c r="G8" i="24" s="1"/>
  <c r="F8" i="24" s="1"/>
  <c r="H7" i="24"/>
  <c r="G7" i="24" s="1"/>
  <c r="F7" i="24" s="1"/>
  <c r="H6" i="24"/>
  <c r="H9" i="23"/>
  <c r="G9" i="23" s="1"/>
  <c r="F9" i="23" s="1"/>
  <c r="H8" i="23"/>
  <c r="G8" i="23" s="1"/>
  <c r="F8" i="23" s="1"/>
  <c r="H7" i="23"/>
  <c r="G7" i="23" s="1"/>
  <c r="F7" i="23" s="1"/>
  <c r="H6" i="23"/>
  <c r="H9" i="21"/>
  <c r="G9" i="21" s="1"/>
  <c r="F9" i="21" s="1"/>
  <c r="H7" i="21"/>
  <c r="G7" i="21" s="1"/>
  <c r="F7" i="21" s="1"/>
  <c r="H6" i="21"/>
  <c r="H9" i="22"/>
  <c r="G9" i="22" s="1"/>
  <c r="F9" i="22" s="1"/>
  <c r="H8" i="22"/>
  <c r="G8" i="22" s="1"/>
  <c r="F8" i="22" s="1"/>
  <c r="H7" i="22"/>
  <c r="G7" i="22" s="1"/>
  <c r="F7" i="22" s="1"/>
  <c r="H6" i="22"/>
  <c r="G6" i="24" l="1"/>
  <c r="H10" i="24"/>
  <c r="H10" i="23"/>
  <c r="G6" i="23"/>
  <c r="H10" i="22"/>
  <c r="G6" i="22"/>
  <c r="F6" i="22" s="1"/>
  <c r="G6" i="21"/>
  <c r="G10" i="21" s="1"/>
  <c r="H10" i="21"/>
  <c r="F6" i="21" l="1"/>
  <c r="F10" i="21" s="1"/>
  <c r="G10" i="22"/>
  <c r="F10" i="22"/>
  <c r="G10" i="23"/>
  <c r="F6" i="23"/>
  <c r="F10" i="23" s="1"/>
  <c r="G10" i="24"/>
  <c r="F6" i="24"/>
  <c r="F10" i="24" s="1"/>
  <c r="J104" i="11" l="1"/>
  <c r="K104" i="11"/>
  <c r="L104" i="11"/>
  <c r="M104" i="11"/>
  <c r="N104" i="11"/>
  <c r="O104" i="11"/>
  <c r="P104" i="11"/>
  <c r="Q104" i="11"/>
  <c r="R104" i="11"/>
  <c r="S104" i="11"/>
  <c r="T104" i="11"/>
  <c r="U104" i="11"/>
  <c r="I104" i="11"/>
  <c r="H12" i="19"/>
  <c r="H9" i="19"/>
  <c r="H77" i="16"/>
  <c r="H79" i="16" s="1"/>
  <c r="H63" i="16"/>
  <c r="H48" i="16"/>
  <c r="H15" i="16"/>
  <c r="H26" i="16" s="1"/>
  <c r="H28" i="16" s="1"/>
  <c r="H30" i="16" s="1"/>
  <c r="H16" i="14"/>
  <c r="H18" i="14" s="1"/>
  <c r="H20" i="14" s="1"/>
  <c r="H53" i="32"/>
  <c r="H34" i="32"/>
  <c r="H19" i="32"/>
  <c r="H52" i="16" l="1"/>
  <c r="H14" i="19"/>
  <c r="H55" i="32"/>
  <c r="J12" i="20"/>
  <c r="J8" i="20"/>
  <c r="K8" i="20"/>
  <c r="O8" i="20"/>
  <c r="P8" i="20"/>
  <c r="Q8" i="20"/>
  <c r="R8" i="20"/>
  <c r="K12" i="20"/>
  <c r="O12" i="20"/>
  <c r="P12" i="20"/>
  <c r="Q12" i="20"/>
  <c r="R12" i="20"/>
  <c r="I9" i="19"/>
  <c r="J9" i="19"/>
  <c r="K9" i="19"/>
  <c r="L9" i="19"/>
  <c r="M9" i="19"/>
  <c r="N9" i="19"/>
  <c r="O9" i="19"/>
  <c r="P9" i="19"/>
  <c r="Q9" i="19"/>
  <c r="I12" i="19"/>
  <c r="J12" i="19"/>
  <c r="K12" i="19"/>
  <c r="L12" i="19"/>
  <c r="M12" i="19"/>
  <c r="N12" i="19"/>
  <c r="O12" i="19"/>
  <c r="P12" i="19"/>
  <c r="Q12" i="19"/>
  <c r="Q14" i="19" l="1"/>
  <c r="J14" i="19"/>
  <c r="P14" i="19"/>
  <c r="I14" i="19"/>
  <c r="M14" i="19"/>
  <c r="O14" i="19"/>
  <c r="N14" i="19"/>
  <c r="L14" i="19"/>
  <c r="K14" i="19"/>
  <c r="E12" i="8" l="1"/>
  <c r="I10" i="24"/>
  <c r="I10" i="23"/>
  <c r="I10" i="22"/>
  <c r="I10" i="21"/>
  <c r="I77" i="16"/>
  <c r="I63" i="16"/>
  <c r="I48" i="16"/>
  <c r="I15" i="16"/>
  <c r="I26" i="16" s="1"/>
  <c r="I28" i="16" s="1"/>
  <c r="I16" i="15"/>
  <c r="I18" i="15" s="1"/>
  <c r="I16" i="14"/>
  <c r="I18" i="14" s="1"/>
  <c r="I20" i="14" s="1"/>
  <c r="I53" i="32"/>
  <c r="I34" i="32"/>
  <c r="I19" i="32"/>
  <c r="I24" i="33"/>
  <c r="F24" i="33" s="1"/>
  <c r="I13" i="33"/>
  <c r="I9" i="33"/>
  <c r="I47" i="28"/>
  <c r="I53" i="28" s="1"/>
  <c r="I12" i="28"/>
  <c r="I18" i="28" s="1"/>
  <c r="I49" i="26"/>
  <c r="I13" i="26"/>
  <c r="I17" i="25"/>
  <c r="I10" i="25"/>
  <c r="I85" i="11"/>
  <c r="I46" i="11"/>
  <c r="I36" i="11"/>
  <c r="I31" i="11"/>
  <c r="I25" i="11"/>
  <c r="I11" i="11"/>
  <c r="I14" i="11" s="1"/>
  <c r="I16" i="11" s="1"/>
  <c r="F12" i="8"/>
  <c r="F13" i="8"/>
  <c r="F14" i="8" s="1"/>
  <c r="G14" i="8"/>
  <c r="I14" i="8"/>
  <c r="H14" i="8"/>
  <c r="I12" i="8"/>
  <c r="G12" i="8"/>
  <c r="H12" i="8"/>
  <c r="J15" i="16"/>
  <c r="U15" i="16"/>
  <c r="T15" i="16"/>
  <c r="S15" i="16"/>
  <c r="R15" i="16"/>
  <c r="Q15" i="16"/>
  <c r="P15" i="16"/>
  <c r="O15" i="16"/>
  <c r="N15" i="16"/>
  <c r="M15" i="16"/>
  <c r="L15" i="16"/>
  <c r="K15" i="16"/>
  <c r="J16" i="14"/>
  <c r="J46" i="32"/>
  <c r="J41" i="32"/>
  <c r="I52" i="16" l="1"/>
  <c r="I18" i="25"/>
  <c r="I79" i="16"/>
  <c r="I30" i="16"/>
  <c r="I55" i="32"/>
  <c r="I32" i="11"/>
  <c r="I37" i="11" s="1"/>
  <c r="I39" i="11" s="1"/>
  <c r="I41" i="11" s="1"/>
  <c r="I80" i="11" s="1"/>
  <c r="I86" i="11" s="1"/>
  <c r="J26" i="16"/>
  <c r="J53" i="32"/>
  <c r="L46" i="11"/>
  <c r="K46" i="11"/>
  <c r="J46" i="11"/>
  <c r="U46" i="11"/>
  <c r="T46" i="11"/>
  <c r="S46" i="11"/>
  <c r="R46" i="11"/>
  <c r="Q46" i="11"/>
  <c r="P46" i="11"/>
  <c r="O46" i="11"/>
  <c r="N46" i="11"/>
  <c r="M46" i="11"/>
  <c r="J31" i="11"/>
  <c r="E34" i="25" l="1"/>
  <c r="J10" i="24" l="1"/>
  <c r="J10" i="23"/>
  <c r="J10" i="22"/>
  <c r="J10" i="21"/>
  <c r="J77" i="16"/>
  <c r="J63" i="16"/>
  <c r="J48" i="16"/>
  <c r="J28" i="16"/>
  <c r="J16" i="15"/>
  <c r="J18" i="15" s="1"/>
  <c r="J18" i="14"/>
  <c r="J20" i="14" s="1"/>
  <c r="J34" i="32"/>
  <c r="J55" i="32" s="1"/>
  <c r="J19" i="32"/>
  <c r="J13" i="33"/>
  <c r="J9" i="33"/>
  <c r="J47" i="28"/>
  <c r="J53" i="28" s="1"/>
  <c r="J12" i="28"/>
  <c r="J18" i="28" s="1"/>
  <c r="J49" i="26"/>
  <c r="J13" i="26"/>
  <c r="J17" i="25"/>
  <c r="J10" i="25"/>
  <c r="J85" i="11"/>
  <c r="J36" i="11"/>
  <c r="J25" i="11"/>
  <c r="J11" i="11"/>
  <c r="J14" i="11" s="1"/>
  <c r="J16" i="11" s="1"/>
  <c r="K10" i="21"/>
  <c r="K13" i="26"/>
  <c r="K10" i="22"/>
  <c r="K77" i="16"/>
  <c r="K63" i="16"/>
  <c r="K48" i="16"/>
  <c r="K26" i="16"/>
  <c r="K28" i="16" s="1"/>
  <c r="K16" i="15"/>
  <c r="K18" i="15" s="1"/>
  <c r="K16" i="14"/>
  <c r="K18" i="14" s="1"/>
  <c r="K20" i="14" s="1"/>
  <c r="K53" i="32"/>
  <c r="K34" i="32"/>
  <c r="K19" i="32"/>
  <c r="K24" i="33"/>
  <c r="K13" i="33"/>
  <c r="K9" i="33"/>
  <c r="K47" i="28"/>
  <c r="K53" i="28" s="1"/>
  <c r="K12" i="28"/>
  <c r="K18" i="28" s="1"/>
  <c r="K49" i="26"/>
  <c r="K17" i="25"/>
  <c r="K10" i="25"/>
  <c r="K85" i="11"/>
  <c r="K36" i="11"/>
  <c r="K31" i="11"/>
  <c r="K25" i="11"/>
  <c r="L25" i="11"/>
  <c r="K11" i="11"/>
  <c r="K14" i="11" s="1"/>
  <c r="K16" i="11" s="1"/>
  <c r="K10" i="24"/>
  <c r="L21" i="33"/>
  <c r="L20" i="33"/>
  <c r="J20" i="33" s="1"/>
  <c r="J24" i="33" l="1"/>
  <c r="J18" i="25"/>
  <c r="J52" i="16"/>
  <c r="J32" i="11"/>
  <c r="J37" i="11" s="1"/>
  <c r="J39" i="11" s="1"/>
  <c r="J41" i="11" s="1"/>
  <c r="J80" i="11" s="1"/>
  <c r="J86" i="11" s="1"/>
  <c r="J30" i="16"/>
  <c r="J78" i="16"/>
  <c r="J79" i="16" s="1"/>
  <c r="K18" i="25"/>
  <c r="K10" i="23"/>
  <c r="K55" i="32"/>
  <c r="K52" i="16"/>
  <c r="K32" i="11"/>
  <c r="K37" i="11" s="1"/>
  <c r="K39" i="11" s="1"/>
  <c r="K41" i="11" s="1"/>
  <c r="K80" i="11" s="1"/>
  <c r="K86" i="11" s="1"/>
  <c r="K78" i="16"/>
  <c r="K79" i="16" s="1"/>
  <c r="K30" i="16"/>
  <c r="L85" i="11"/>
  <c r="L31" i="11"/>
  <c r="N10" i="24" l="1"/>
  <c r="O10" i="24"/>
  <c r="P10" i="24"/>
  <c r="Q10" i="24"/>
  <c r="R10" i="24"/>
  <c r="S10" i="24"/>
  <c r="T10" i="24"/>
  <c r="U10" i="24"/>
  <c r="L10" i="24"/>
  <c r="M10" i="24"/>
  <c r="M10" i="23"/>
  <c r="N10" i="23"/>
  <c r="O10" i="23"/>
  <c r="P10" i="23"/>
  <c r="Q10" i="23"/>
  <c r="R10" i="23"/>
  <c r="S10" i="23"/>
  <c r="T10" i="23"/>
  <c r="U10" i="23"/>
  <c r="L10" i="22"/>
  <c r="M10" i="22"/>
  <c r="N10" i="22"/>
  <c r="O10" i="22"/>
  <c r="P10" i="22"/>
  <c r="Q10" i="22"/>
  <c r="R10" i="22"/>
  <c r="S10" i="22"/>
  <c r="T10" i="22"/>
  <c r="U10" i="22"/>
  <c r="M10" i="21"/>
  <c r="N10" i="21"/>
  <c r="O10" i="21"/>
  <c r="P10" i="21"/>
  <c r="Q10" i="21"/>
  <c r="R10" i="21"/>
  <c r="S10" i="21"/>
  <c r="T10" i="21"/>
  <c r="U10" i="21"/>
  <c r="N26" i="16"/>
  <c r="O26" i="16"/>
  <c r="P26" i="16"/>
  <c r="P28" i="16" s="1"/>
  <c r="P78" i="16" s="1"/>
  <c r="Q26" i="16"/>
  <c r="R26" i="16"/>
  <c r="S26" i="16"/>
  <c r="T26" i="16"/>
  <c r="U26" i="16"/>
  <c r="M25" i="16"/>
  <c r="R47" i="16"/>
  <c r="R48" i="16" s="1"/>
  <c r="M48" i="16"/>
  <c r="N48" i="16"/>
  <c r="O48" i="16"/>
  <c r="P48" i="16"/>
  <c r="Q48" i="16"/>
  <c r="S48" i="16"/>
  <c r="T48" i="16"/>
  <c r="U48" i="16"/>
  <c r="N62" i="16"/>
  <c r="N63" i="16" s="1"/>
  <c r="O62" i="16"/>
  <c r="O63" i="16" s="1"/>
  <c r="P62" i="16"/>
  <c r="P63" i="16" s="1"/>
  <c r="Q62" i="16"/>
  <c r="Q63" i="16" s="1"/>
  <c r="R62" i="16"/>
  <c r="R63" i="16" s="1"/>
  <c r="S62" i="16"/>
  <c r="S63" i="16" s="1"/>
  <c r="T62" i="16"/>
  <c r="T63" i="16" s="1"/>
  <c r="U62" i="16"/>
  <c r="U63" i="16" s="1"/>
  <c r="M77" i="16"/>
  <c r="N77" i="16"/>
  <c r="O77" i="16"/>
  <c r="P77" i="16"/>
  <c r="Q77" i="16"/>
  <c r="R77" i="16"/>
  <c r="S77" i="16"/>
  <c r="T77" i="16"/>
  <c r="U77" i="16"/>
  <c r="M6" i="15"/>
  <c r="M13" i="15"/>
  <c r="N16" i="15"/>
  <c r="N18" i="15" s="1"/>
  <c r="O16" i="15"/>
  <c r="O18" i="15" s="1"/>
  <c r="P16" i="15"/>
  <c r="P18" i="15" s="1"/>
  <c r="Q16" i="15"/>
  <c r="Q18" i="15" s="1"/>
  <c r="R16" i="15"/>
  <c r="R18" i="15" s="1"/>
  <c r="S16" i="15"/>
  <c r="S18" i="15" s="1"/>
  <c r="T16" i="15"/>
  <c r="T18" i="15" s="1"/>
  <c r="U16" i="15"/>
  <c r="U18" i="15" s="1"/>
  <c r="M16" i="14"/>
  <c r="M18" i="14" s="1"/>
  <c r="M20" i="14" s="1"/>
  <c r="N16" i="14"/>
  <c r="N18" i="14" s="1"/>
  <c r="N20" i="14" s="1"/>
  <c r="O16" i="14"/>
  <c r="O18" i="14" s="1"/>
  <c r="O20" i="14" s="1"/>
  <c r="P16" i="14"/>
  <c r="P18" i="14" s="1"/>
  <c r="P20" i="14" s="1"/>
  <c r="Q16" i="14"/>
  <c r="Q18" i="14" s="1"/>
  <c r="Q20" i="14" s="1"/>
  <c r="R16" i="14"/>
  <c r="R18" i="14" s="1"/>
  <c r="R20" i="14" s="1"/>
  <c r="S16" i="14"/>
  <c r="S18" i="14" s="1"/>
  <c r="S20" i="14" s="1"/>
  <c r="T16" i="14"/>
  <c r="T18" i="14" s="1"/>
  <c r="T20" i="14" s="1"/>
  <c r="U16" i="14"/>
  <c r="U18" i="14" s="1"/>
  <c r="U20" i="14" s="1"/>
  <c r="M53" i="32"/>
  <c r="N53" i="32"/>
  <c r="O53" i="32"/>
  <c r="P53" i="32"/>
  <c r="Q53" i="32"/>
  <c r="R53" i="32"/>
  <c r="S53" i="32"/>
  <c r="T53" i="32"/>
  <c r="U53" i="32"/>
  <c r="M19" i="32"/>
  <c r="N19" i="32"/>
  <c r="O19" i="32"/>
  <c r="P19" i="32"/>
  <c r="Q19" i="32"/>
  <c r="R19" i="32"/>
  <c r="S19" i="32"/>
  <c r="T19" i="32"/>
  <c r="U19" i="32"/>
  <c r="M34" i="32"/>
  <c r="N34" i="32"/>
  <c r="O34" i="32"/>
  <c r="P34" i="32"/>
  <c r="Q34" i="32"/>
  <c r="R34" i="32"/>
  <c r="S34" i="32"/>
  <c r="T34" i="32"/>
  <c r="U34" i="32"/>
  <c r="M9" i="33"/>
  <c r="N9" i="33"/>
  <c r="O9" i="33"/>
  <c r="P9" i="33"/>
  <c r="Q9" i="33"/>
  <c r="R9" i="33"/>
  <c r="S9" i="33"/>
  <c r="T9" i="33"/>
  <c r="U9" i="33"/>
  <c r="M13" i="33"/>
  <c r="N13" i="33"/>
  <c r="O13" i="33"/>
  <c r="P13" i="33"/>
  <c r="Q13" i="33"/>
  <c r="R13" i="33"/>
  <c r="S13" i="33"/>
  <c r="T13" i="33"/>
  <c r="U13" i="33"/>
  <c r="M24" i="33"/>
  <c r="N24" i="33"/>
  <c r="O24" i="33"/>
  <c r="P24" i="33"/>
  <c r="Q24" i="33"/>
  <c r="R24" i="33"/>
  <c r="S24" i="33"/>
  <c r="T24" i="33"/>
  <c r="U24" i="33"/>
  <c r="M47" i="28"/>
  <c r="M53" i="28" s="1"/>
  <c r="N47" i="28"/>
  <c r="N53" i="28" s="1"/>
  <c r="O47" i="28"/>
  <c r="O53" i="28" s="1"/>
  <c r="P47" i="28"/>
  <c r="P53" i="28" s="1"/>
  <c r="Q47" i="28"/>
  <c r="Q53" i="28" s="1"/>
  <c r="R47" i="28"/>
  <c r="R53" i="28" s="1"/>
  <c r="S47" i="28"/>
  <c r="S53" i="28" s="1"/>
  <c r="T47" i="28"/>
  <c r="T53" i="28" s="1"/>
  <c r="U47" i="28"/>
  <c r="U53" i="28" s="1"/>
  <c r="M12" i="28"/>
  <c r="M18" i="28" s="1"/>
  <c r="N12" i="28"/>
  <c r="N18" i="28" s="1"/>
  <c r="O12" i="28"/>
  <c r="O18" i="28" s="1"/>
  <c r="P12" i="28"/>
  <c r="P18" i="28" s="1"/>
  <c r="Q12" i="28"/>
  <c r="Q18" i="28" s="1"/>
  <c r="R12" i="28"/>
  <c r="R18" i="28" s="1"/>
  <c r="S12" i="28"/>
  <c r="S18" i="28" s="1"/>
  <c r="T12" i="28"/>
  <c r="T18" i="28" s="1"/>
  <c r="U12" i="28"/>
  <c r="U18" i="28" s="1"/>
  <c r="U13" i="26"/>
  <c r="U18" i="26" s="1"/>
  <c r="T13" i="26"/>
  <c r="T18" i="26" s="1"/>
  <c r="S13" i="26"/>
  <c r="S18" i="26" s="1"/>
  <c r="R13" i="26"/>
  <c r="R18" i="26" s="1"/>
  <c r="Q13" i="26"/>
  <c r="Q18" i="26" s="1"/>
  <c r="P13" i="26"/>
  <c r="P18" i="26" s="1"/>
  <c r="O13" i="26"/>
  <c r="O18" i="26" s="1"/>
  <c r="N13" i="26"/>
  <c r="N18" i="26" s="1"/>
  <c r="M49" i="26"/>
  <c r="N49" i="26"/>
  <c r="O49" i="26"/>
  <c r="P49" i="26"/>
  <c r="Q49" i="26"/>
  <c r="R49" i="26"/>
  <c r="S49" i="26"/>
  <c r="T49" i="26"/>
  <c r="U49" i="26"/>
  <c r="M13" i="26"/>
  <c r="L17" i="25"/>
  <c r="L10" i="25"/>
  <c r="L36" i="11"/>
  <c r="L32" i="11"/>
  <c r="L11" i="11"/>
  <c r="L14" i="11" l="1"/>
  <c r="L16" i="11" s="1"/>
  <c r="T52" i="16"/>
  <c r="T65" i="16" s="1"/>
  <c r="U52" i="16"/>
  <c r="U66" i="16" s="1"/>
  <c r="P52" i="16"/>
  <c r="P66" i="16" s="1"/>
  <c r="O52" i="16"/>
  <c r="O67" i="16" s="1"/>
  <c r="S52" i="16"/>
  <c r="S67" i="16" s="1"/>
  <c r="Q52" i="16"/>
  <c r="Q65" i="16" s="1"/>
  <c r="M26" i="16"/>
  <c r="M28" i="16" s="1"/>
  <c r="N52" i="16"/>
  <c r="N65" i="16" s="1"/>
  <c r="P79" i="16"/>
  <c r="M52" i="16"/>
  <c r="T28" i="16"/>
  <c r="Q28" i="16"/>
  <c r="S28" i="16"/>
  <c r="O28" i="16"/>
  <c r="U28" i="16"/>
  <c r="R28" i="16"/>
  <c r="R52" i="16"/>
  <c r="R65" i="16" s="1"/>
  <c r="N28" i="16"/>
  <c r="P30" i="16"/>
  <c r="M16" i="15"/>
  <c r="M18" i="15" s="1"/>
  <c r="O55" i="32"/>
  <c r="S55" i="32"/>
  <c r="R55" i="32"/>
  <c r="N55" i="32"/>
  <c r="M55" i="32"/>
  <c r="U55" i="32"/>
  <c r="T55" i="32"/>
  <c r="Q55" i="32"/>
  <c r="P55" i="32"/>
  <c r="L18" i="25"/>
  <c r="L37" i="11"/>
  <c r="L39" i="11" s="1"/>
  <c r="L41" i="11" s="1"/>
  <c r="L80" i="11" s="1"/>
  <c r="L86" i="11" s="1"/>
  <c r="T66" i="16" l="1"/>
  <c r="T67" i="16"/>
  <c r="U65" i="16"/>
  <c r="U67" i="16"/>
  <c r="P67" i="16"/>
  <c r="S65" i="16"/>
  <c r="O65" i="16"/>
  <c r="O66" i="16"/>
  <c r="P65" i="16"/>
  <c r="M65" i="16"/>
  <c r="N66" i="16"/>
  <c r="S66" i="16"/>
  <c r="Q67" i="16"/>
  <c r="Q66" i="16"/>
  <c r="N67" i="16"/>
  <c r="M55" i="16"/>
  <c r="M60" i="16"/>
  <c r="M66" i="16"/>
  <c r="M67" i="16"/>
  <c r="M59" i="16"/>
  <c r="M61" i="16"/>
  <c r="O78" i="16"/>
  <c r="O79" i="16" s="1"/>
  <c r="O30" i="16"/>
  <c r="R78" i="16"/>
  <c r="R79" i="16" s="1"/>
  <c r="R30" i="16"/>
  <c r="P68" i="16"/>
  <c r="P56" i="16"/>
  <c r="Q78" i="16"/>
  <c r="Q79" i="16" s="1"/>
  <c r="Q30" i="16"/>
  <c r="M30" i="16"/>
  <c r="M78" i="16"/>
  <c r="M79" i="16" s="1"/>
  <c r="N30" i="16"/>
  <c r="N78" i="16"/>
  <c r="N79" i="16" s="1"/>
  <c r="S30" i="16"/>
  <c r="S78" i="16"/>
  <c r="S79" i="16" s="1"/>
  <c r="R66" i="16"/>
  <c r="R67" i="16"/>
  <c r="U30" i="16"/>
  <c r="U78" i="16"/>
  <c r="U79" i="16" s="1"/>
  <c r="T30" i="16"/>
  <c r="T78" i="16"/>
  <c r="T79" i="16" s="1"/>
  <c r="L24" i="33"/>
  <c r="L13" i="33"/>
  <c r="L9" i="33"/>
  <c r="M62" i="16" l="1"/>
  <c r="M63" i="16" s="1"/>
  <c r="M56" i="16"/>
  <c r="M68" i="16"/>
  <c r="T68" i="16"/>
  <c r="T56" i="16"/>
  <c r="U56" i="16"/>
  <c r="U68" i="16"/>
  <c r="O56" i="16"/>
  <c r="O68" i="16"/>
  <c r="N56" i="16"/>
  <c r="N68" i="16"/>
  <c r="Q68" i="16"/>
  <c r="Q56" i="16"/>
  <c r="R68" i="16"/>
  <c r="R56" i="16"/>
  <c r="S56" i="16"/>
  <c r="S68" i="16"/>
  <c r="L47" i="28" l="1"/>
  <c r="L53" i="28" s="1"/>
  <c r="N31" i="11" l="1"/>
  <c r="O31" i="11"/>
  <c r="P31" i="11"/>
  <c r="Q31" i="11"/>
  <c r="R31" i="11"/>
  <c r="S31" i="11"/>
  <c r="T31" i="11"/>
  <c r="U31" i="11"/>
  <c r="L49" i="26"/>
  <c r="L53" i="32"/>
  <c r="O25" i="11"/>
  <c r="P25" i="11"/>
  <c r="Q25" i="11"/>
  <c r="R25" i="11"/>
  <c r="S25" i="11"/>
  <c r="T25" i="11"/>
  <c r="U25" i="11"/>
  <c r="M25" i="11"/>
  <c r="N25" i="11"/>
  <c r="M31" i="11"/>
  <c r="O11" i="11"/>
  <c r="O14" i="11" s="1"/>
  <c r="O16" i="11" s="1"/>
  <c r="P11" i="11"/>
  <c r="P14" i="11" s="1"/>
  <c r="P16" i="11" s="1"/>
  <c r="Q11" i="11"/>
  <c r="Q14" i="11" s="1"/>
  <c r="Q16" i="11" s="1"/>
  <c r="R11" i="11"/>
  <c r="R14" i="11" s="1"/>
  <c r="R16" i="11" s="1"/>
  <c r="S11" i="11"/>
  <c r="S14" i="11" s="1"/>
  <c r="S16" i="11" s="1"/>
  <c r="T11" i="11"/>
  <c r="T14" i="11" s="1"/>
  <c r="T16" i="11" s="1"/>
  <c r="U11" i="11"/>
  <c r="U14" i="11" s="1"/>
  <c r="U16" i="11" s="1"/>
  <c r="N11" i="11"/>
  <c r="N14" i="11" s="1"/>
  <c r="N16" i="11" s="1"/>
  <c r="M11" i="11"/>
  <c r="M14" i="11" s="1"/>
  <c r="M16" i="11" s="1"/>
  <c r="L34" i="32"/>
  <c r="L19" i="32"/>
  <c r="L55" i="32" l="1"/>
  <c r="L16" i="14"/>
  <c r="L18" i="14" s="1"/>
  <c r="L20" i="14" s="1"/>
  <c r="L16" i="15"/>
  <c r="L18" i="15" s="1"/>
  <c r="L77" i="16" l="1"/>
  <c r="L48" i="16"/>
  <c r="L26" i="16"/>
  <c r="L28" i="16" s="1"/>
  <c r="L30" i="16" s="1"/>
  <c r="L78" i="16" l="1"/>
  <c r="L79" i="16" s="1"/>
  <c r="L52" i="16"/>
  <c r="L67" i="16" s="1"/>
  <c r="L68" i="16" l="1"/>
  <c r="L61" i="16"/>
  <c r="L66" i="16"/>
  <c r="L65" i="16"/>
  <c r="L59" i="16"/>
  <c r="L60" i="16"/>
  <c r="L55" i="16"/>
  <c r="L56" i="16" s="1"/>
  <c r="L62" i="16" l="1"/>
  <c r="L63" i="16" s="1"/>
  <c r="L10" i="21" l="1"/>
  <c r="L10" i="23"/>
  <c r="L12" i="28" l="1"/>
  <c r="L18" i="28" s="1"/>
  <c r="O85" i="11"/>
  <c r="P85" i="11"/>
  <c r="Q85" i="11"/>
  <c r="R85" i="11"/>
  <c r="S85" i="11"/>
  <c r="T85" i="11"/>
  <c r="U85" i="11"/>
  <c r="N85" i="11"/>
  <c r="M85" i="11"/>
  <c r="L13" i="26"/>
  <c r="N10" i="25" l="1"/>
  <c r="O10" i="25"/>
  <c r="P10" i="25"/>
  <c r="Q10" i="25"/>
  <c r="R10" i="25"/>
  <c r="S10" i="25"/>
  <c r="T10" i="25"/>
  <c r="U10" i="25"/>
  <c r="M10" i="25"/>
  <c r="N17" i="25"/>
  <c r="O17" i="25"/>
  <c r="P17" i="25"/>
  <c r="Q17" i="25"/>
  <c r="R17" i="25"/>
  <c r="S17" i="25"/>
  <c r="T17" i="25"/>
  <c r="U17" i="25"/>
  <c r="M17" i="25"/>
  <c r="N36" i="11"/>
  <c r="O36" i="11"/>
  <c r="P36" i="11"/>
  <c r="Q36" i="11"/>
  <c r="R36" i="11"/>
  <c r="S36" i="11"/>
  <c r="T36" i="11"/>
  <c r="U36" i="11"/>
  <c r="M36" i="11"/>
  <c r="T18" i="25" l="1"/>
  <c r="U18" i="25"/>
  <c r="M18" i="25"/>
  <c r="S18" i="25"/>
  <c r="P18" i="25"/>
  <c r="O18" i="25"/>
  <c r="N18" i="25"/>
  <c r="R18" i="25"/>
  <c r="Q18" i="25"/>
  <c r="N32" i="11"/>
  <c r="N37" i="11" s="1"/>
  <c r="N39" i="11" s="1"/>
  <c r="N41" i="11" s="1"/>
  <c r="N80" i="11" s="1"/>
  <c r="N86" i="11" s="1"/>
  <c r="S32" i="11"/>
  <c r="S37" i="11" s="1"/>
  <c r="S39" i="11" s="1"/>
  <c r="S41" i="11" s="1"/>
  <c r="S80" i="11" s="1"/>
  <c r="S86" i="11" s="1"/>
  <c r="P32" i="11"/>
  <c r="P37" i="11" s="1"/>
  <c r="P39" i="11" s="1"/>
  <c r="P41" i="11" s="1"/>
  <c r="P80" i="11" s="1"/>
  <c r="P86" i="11" s="1"/>
  <c r="R32" i="11"/>
  <c r="R37" i="11" s="1"/>
  <c r="R39" i="11" s="1"/>
  <c r="R41" i="11" s="1"/>
  <c r="R80" i="11" s="1"/>
  <c r="R86" i="11" s="1"/>
  <c r="O32" i="11"/>
  <c r="O37" i="11" s="1"/>
  <c r="O39" i="11" s="1"/>
  <c r="O41" i="11" s="1"/>
  <c r="O80" i="11" s="1"/>
  <c r="O86" i="11" s="1"/>
  <c r="T32" i="11"/>
  <c r="T37" i="11" s="1"/>
  <c r="T39" i="11" s="1"/>
  <c r="T41" i="11" s="1"/>
  <c r="T80" i="11" s="1"/>
  <c r="T86" i="11" s="1"/>
  <c r="Q32" i="11"/>
  <c r="Q37" i="11" s="1"/>
  <c r="Q39" i="11" s="1"/>
  <c r="Q41" i="11" s="1"/>
  <c r="Q80" i="11" s="1"/>
  <c r="Q86" i="11" s="1"/>
  <c r="U32" i="11"/>
  <c r="U37" i="11" s="1"/>
  <c r="U39" i="11" s="1"/>
  <c r="U41" i="11" s="1"/>
  <c r="U80" i="11" s="1"/>
  <c r="U86" i="11" s="1"/>
  <c r="M32" i="11"/>
  <c r="M37" i="11" s="1"/>
  <c r="M39" i="11" s="1"/>
  <c r="M41" i="11" s="1"/>
  <c r="M80" i="11" s="1"/>
  <c r="M86" i="11" s="1"/>
</calcChain>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3">
    <s v="Kubekobling regnskap"/>
    <s v="[Kontoplan Ekstern].[Kontoplan Ekstern].[Nivå01].&amp;[170 - Resultat etter skatt].&amp;[125 - Resultat før skatt].&amp;[100 - Resultat før tap].&amp;[80 - Sum inntekter].&amp;[19 - Netto renteinntekter]"/>
    <s v="[Kontoplan Ekstern].[Kontoplan Ekstern].[Nivå01].&amp;[170 - Resultat etter skatt].&amp;[125 - Resultat før skatt].&amp;[100 - Resultat før tap].&amp;[95 - Sum driftskostnader]"/>
  </metadataStrings>
  <mdxMetadata count="2">
    <mdx n="0" f="m">
      <t c="1">
        <n x="1"/>
      </t>
    </mdx>
    <mdx n="0" f="m">
      <t c="1">
        <n x="2"/>
      </t>
    </mdx>
  </mdxMetadata>
  <valueMetadata count="2">
    <bk>
      <rc t="1" v="0"/>
    </bk>
    <bk>
      <rc t="1" v="1"/>
    </bk>
  </valueMetadata>
</metadata>
</file>

<file path=xl/sharedStrings.xml><?xml version="1.0" encoding="utf-8"?>
<sst xmlns="http://schemas.openxmlformats.org/spreadsheetml/2006/main" count="1636" uniqueCount="628">
  <si>
    <t>Section 1 - Results</t>
  </si>
  <si>
    <t>Results and key figures</t>
  </si>
  <si>
    <t>Net interest Income</t>
  </si>
  <si>
    <t>Net Other Operating Income</t>
  </si>
  <si>
    <t>Operating Expenses</t>
  </si>
  <si>
    <t>Associated companies</t>
  </si>
  <si>
    <t>Impairments</t>
  </si>
  <si>
    <t>Pro forma</t>
  </si>
  <si>
    <t>Section 2 - Balance Sheet Items</t>
  </si>
  <si>
    <t>Balance Sheet</t>
  </si>
  <si>
    <t>Lending by sector</t>
  </si>
  <si>
    <t>Deposits by sector</t>
  </si>
  <si>
    <t>Section 3 - Capital adequacy</t>
  </si>
  <si>
    <t>Own funds</t>
  </si>
  <si>
    <t>MREL</t>
  </si>
  <si>
    <t>IRB</t>
  </si>
  <si>
    <t>Section 4 - Liquidity and funding</t>
  </si>
  <si>
    <t>Liquidity portfolio</t>
  </si>
  <si>
    <t>Maturity profile</t>
  </si>
  <si>
    <t>Ratings</t>
  </si>
  <si>
    <t>Section 5 - Segments</t>
  </si>
  <si>
    <t>Retail Market</t>
  </si>
  <si>
    <t>Corporate market</t>
  </si>
  <si>
    <t>Bulder</t>
  </si>
  <si>
    <t>Section 6 - Sustainability</t>
  </si>
  <si>
    <t>Factbook</t>
  </si>
  <si>
    <t>Q3 2026</t>
  </si>
  <si>
    <t>Contents - Sparebanken Norge</t>
  </si>
  <si>
    <t>Eiendomsmegler Vest</t>
  </si>
  <si>
    <t xml:space="preserve">Contact information </t>
  </si>
  <si>
    <t>Management</t>
  </si>
  <si>
    <t>Jan Erik Kjerpeseth</t>
  </si>
  <si>
    <t>Chief Executive Officer (CEO)</t>
  </si>
  <si>
    <t>jan.kjerpeseth@spv.no</t>
  </si>
  <si>
    <t xml:space="preserve"> +47 951 98 430</t>
  </si>
  <si>
    <t>Hans Olav Ingdal</t>
  </si>
  <si>
    <t>Chief Financial Officer (CFO)</t>
  </si>
  <si>
    <t>hans.ingdal@spv.no</t>
  </si>
  <si>
    <t xml:space="preserve"> +47 948 09 328</t>
  </si>
  <si>
    <t>For further information, please contact</t>
  </si>
  <si>
    <t>Brede Borgen Kristiansen</t>
  </si>
  <si>
    <t>Director Finance and Investor Relations</t>
  </si>
  <si>
    <t>brede.kristiansen@spv.no</t>
  </si>
  <si>
    <t xml:space="preserve"> +47 479 06 402</t>
  </si>
  <si>
    <t>Address</t>
  </si>
  <si>
    <t xml:space="preserve">Postal address: </t>
  </si>
  <si>
    <t>Postboks 7999, 5020 Bergen</t>
  </si>
  <si>
    <t>Visiting address, headquarter Bergen:</t>
  </si>
  <si>
    <t>Jonsvollsgaten 2, 5011 Bergen</t>
  </si>
  <si>
    <t>Visiting address, headquarter Kristiansand:</t>
  </si>
  <si>
    <t>Kjøita 18, 4630 Kristiansand</t>
  </si>
  <si>
    <t>Telephone number</t>
  </si>
  <si>
    <t>+47915 05555</t>
  </si>
  <si>
    <t>Back to contents</t>
  </si>
  <si>
    <t>1.1  Financial results and key figures</t>
  </si>
  <si>
    <t>1.2  Net interest income</t>
  </si>
  <si>
    <t>1.3  Net other operating income</t>
  </si>
  <si>
    <t>1.4  Operating expenses</t>
  </si>
  <si>
    <t>1.5  Associated companies</t>
  </si>
  <si>
    <t>1.6 Impairments</t>
  </si>
  <si>
    <t>1.7 Proforma</t>
  </si>
  <si>
    <t>1.1.1 Income statement - condensed</t>
  </si>
  <si>
    <t xml:space="preserve">Quarterly figures </t>
  </si>
  <si>
    <t>(MNOK)</t>
  </si>
  <si>
    <t>Q3-26</t>
  </si>
  <si>
    <t>Q2-26</t>
  </si>
  <si>
    <t>Q1-26</t>
  </si>
  <si>
    <t>Q4-25</t>
  </si>
  <si>
    <t>Q3-25</t>
  </si>
  <si>
    <t>Q2-25</t>
  </si>
  <si>
    <t>Q1-25</t>
  </si>
  <si>
    <t>Q4-24</t>
  </si>
  <si>
    <t>Q3-24</t>
  </si>
  <si>
    <t>Q2-24</t>
  </si>
  <si>
    <t>Q1-24</t>
  </si>
  <si>
    <t>Q4-23</t>
  </si>
  <si>
    <t>Q3-23</t>
  </si>
  <si>
    <t>Q2-23</t>
  </si>
  <si>
    <t>Q1-23</t>
  </si>
  <si>
    <t>Q4-22</t>
  </si>
  <si>
    <t>Q3-22</t>
  </si>
  <si>
    <t>Q2-22</t>
  </si>
  <si>
    <t>Q1-22</t>
  </si>
  <si>
    <t>Net interest and credit commission income</t>
  </si>
  <si>
    <t>Net commission income and income from banking services</t>
  </si>
  <si>
    <t>Income from associated companies</t>
  </si>
  <si>
    <t>Net gain/(loss) on financial instruments</t>
  </si>
  <si>
    <t>Other operating income</t>
  </si>
  <si>
    <t>Net operating income</t>
  </si>
  <si>
    <t>Operating expenses</t>
  </si>
  <si>
    <t>Write-downs of loans and losses on guarantees</t>
  </si>
  <si>
    <t>Profit/loss before tax expense</t>
  </si>
  <si>
    <t>Tax expense</t>
  </si>
  <si>
    <t>Profit/loss for the period</t>
  </si>
  <si>
    <t>1.1.2 Income statement</t>
  </si>
  <si>
    <t>Interest income from asset valued at amortised cost</t>
  </si>
  <si>
    <t>Interest income from asset valued at fair value</t>
  </si>
  <si>
    <t>Interest expenses and similar expenses</t>
  </si>
  <si>
    <t>Commission income and income from banking services</t>
  </si>
  <si>
    <t>Commission expenses and expenses relating to banking services</t>
  </si>
  <si>
    <t>Income from ownership interests in associated companies</t>
  </si>
  <si>
    <t>Net other operating income</t>
  </si>
  <si>
    <t>Payroll and general administration expenses</t>
  </si>
  <si>
    <t>Depreciation</t>
  </si>
  <si>
    <t>Other operating expenses</t>
  </si>
  <si>
    <t>Total operating expenses</t>
  </si>
  <si>
    <t xml:space="preserve">Profit before write-downs and tax </t>
  </si>
  <si>
    <t>Write-downs on loans and guarantees</t>
  </si>
  <si>
    <t>Pre-tax profit</t>
  </si>
  <si>
    <t>Tax</t>
  </si>
  <si>
    <t>Profit after tax</t>
  </si>
  <si>
    <t>Allocated to equity classes</t>
  </si>
  <si>
    <t>Allocated to Additional Tier 1 capital</t>
  </si>
  <si>
    <t>Allocated to minority interests</t>
  </si>
  <si>
    <t xml:space="preserve">Full year figures </t>
  </si>
  <si>
    <t>1.1.3 Comprehensive income statement</t>
  </si>
  <si>
    <t>Estimate variance, pensions</t>
  </si>
  <si>
    <t>Changes in fair value due to credit risk - debt securities issued</t>
  </si>
  <si>
    <t>Base margin from hedging instruments related to hedge accounting</t>
  </si>
  <si>
    <t>Tax on other profit/loss elements</t>
  </si>
  <si>
    <t>Total other profit/loss elements in the period after tax</t>
  </si>
  <si>
    <t>Total profit for the period</t>
  </si>
  <si>
    <t>1.1.3 Key figures</t>
  </si>
  <si>
    <t>Profitability</t>
  </si>
  <si>
    <t>Return on equity after tax</t>
  </si>
  <si>
    <t>Return on equity adjusted for merger effects in 2025 (see APM)</t>
  </si>
  <si>
    <t>Net interest as a percentage of average assets under management</t>
  </si>
  <si>
    <t>Net other operating income as a percentage of net operating revenues</t>
  </si>
  <si>
    <t>Operating expenses as a percentage of net operating income (cost-income)</t>
  </si>
  <si>
    <t>Operating expenses as a percentage of net operating income,  corrected for financial instruments</t>
  </si>
  <si>
    <t>Balance sheet figures and liquidity</t>
  </si>
  <si>
    <t>Total assets</t>
  </si>
  <si>
    <t>Average total assets</t>
  </si>
  <si>
    <t>Gross loans to customers</t>
  </si>
  <si>
    <t>Lending growth, last 12 months</t>
  </si>
  <si>
    <t>Customer deposits</t>
  </si>
  <si>
    <t>Deposit growth, last 12 months</t>
  </si>
  <si>
    <t>Deposit coverage</t>
  </si>
  <si>
    <t>Liquidity Coverage Ratio (LCR)</t>
  </si>
  <si>
    <t>Capital adequacy</t>
  </si>
  <si>
    <t>Risk-weighted balance sheet total</t>
  </si>
  <si>
    <t>Core Tier 1 capital adequacy</t>
  </si>
  <si>
    <t>Core capital adequacy</t>
  </si>
  <si>
    <t>Capital adequacy, transitional arrangement</t>
  </si>
  <si>
    <t>Leverage ratio</t>
  </si>
  <si>
    <t>Personnel</t>
  </si>
  <si>
    <t>Number of  full-time equivalents</t>
  </si>
  <si>
    <t>Number of branch offices</t>
  </si>
  <si>
    <t>The equity certificate</t>
  </si>
  <si>
    <t>Owner fraction on balance sheet date</t>
  </si>
  <si>
    <t>Weighted owner fraction in the period</t>
  </si>
  <si>
    <t>Equity cert. Capital's share of profit/loss divided by no of equity certificates  (NOK)</t>
  </si>
  <si>
    <t>Book equity per equity certificate</t>
  </si>
  <si>
    <t>Listed price of equity certificate</t>
  </si>
  <si>
    <t>Price-to-book</t>
  </si>
  <si>
    <t>Full year figures</t>
  </si>
  <si>
    <t>Losses and defaults</t>
  </si>
  <si>
    <t>Losses on loans as a percentage of gross lending</t>
  </si>
  <si>
    <t>Commitments in default (&gt;90days) as a percentage of gross lending</t>
  </si>
  <si>
    <t>Potential bad debt as a percentage of gross lending (before write-down)</t>
  </si>
  <si>
    <t>1.2.1  Net interest income</t>
  </si>
  <si>
    <t>Interest and similar income from loans to and receivables from credit institutions valued at amortised cost</t>
  </si>
  <si>
    <t>Interest and similar income from loans to and receivables from customers valued at amortised cost</t>
  </si>
  <si>
    <t>Interest and similar income from loans to and receivables from customers valued at fair value</t>
  </si>
  <si>
    <t>Interest and similar income from commercial papers, bonds and other interest-bearing securities</t>
  </si>
  <si>
    <t>Interest income and similar income</t>
  </si>
  <si>
    <t>Interest and similar expenses on debt to credit institutions</t>
  </si>
  <si>
    <t>Interest and similar expenses on deposits from and debt to customers</t>
  </si>
  <si>
    <t>Interest and similar expenses on issued securities</t>
  </si>
  <si>
    <t>Interest and similar expenses on subordinated loan capital</t>
  </si>
  <si>
    <r>
      <t xml:space="preserve">Other interest expenses etc. </t>
    </r>
    <r>
      <rPr>
        <vertAlign val="superscript"/>
        <sz val="11"/>
        <color theme="1"/>
        <rFont val="Arial"/>
        <family val="2"/>
        <scheme val="minor"/>
      </rPr>
      <t>1)</t>
    </r>
  </si>
  <si>
    <t>Fee Norwegian Banks' Guarantee Fund</t>
  </si>
  <si>
    <r>
      <t>1)</t>
    </r>
    <r>
      <rPr>
        <b/>
        <i/>
        <sz val="10"/>
        <color indexed="8"/>
        <rFont val="Arial"/>
        <family val="2"/>
        <scheme val="minor"/>
      </rPr>
      <t xml:space="preserve"> </t>
    </r>
    <r>
      <rPr>
        <i/>
        <sz val="10"/>
        <color indexed="8"/>
        <rFont val="Arial"/>
        <family val="2"/>
        <scheme val="minor"/>
      </rPr>
      <t>Interest from derivatives entered into to manage the interest rate risk attached to the bank's ordinary portfolios is classified as interest income and recognised as an adjustment of the bank's other interest income/ interest expenses.</t>
    </r>
  </si>
  <si>
    <t>1.3.1  Net other operating income</t>
  </si>
  <si>
    <t>Guarantee commissions</t>
  </si>
  <si>
    <t xml:space="preserve">Fees from payment transfers </t>
  </si>
  <si>
    <t>Income from insurance</t>
  </si>
  <si>
    <t>Commission income from savings and investment products</t>
  </si>
  <si>
    <t>Commission income from asset management</t>
  </si>
  <si>
    <t>Real estate broking commission</t>
  </si>
  <si>
    <t>Other commissions and fees</t>
  </si>
  <si>
    <t>Fees payment transfers</t>
  </si>
  <si>
    <t>Expenses related to savings and investment products</t>
  </si>
  <si>
    <t xml:space="preserve">Net banking services </t>
  </si>
  <si>
    <t>1.3.2  Net income on financial instruments</t>
  </si>
  <si>
    <t xml:space="preserve">Dividend </t>
  </si>
  <si>
    <t>Gain/(loss) on shares</t>
  </si>
  <si>
    <r>
      <t xml:space="preserve">Gain/(loss) on commercial papers and bonds </t>
    </r>
    <r>
      <rPr>
        <vertAlign val="superscript"/>
        <sz val="11"/>
        <color theme="1"/>
        <rFont val="Arial"/>
        <family val="2"/>
        <scheme val="minor"/>
      </rPr>
      <t>1)</t>
    </r>
  </si>
  <si>
    <r>
      <t>Gain/(loss) on financial instruments, designated at fair value</t>
    </r>
    <r>
      <rPr>
        <vertAlign val="superscript"/>
        <sz val="11"/>
        <color theme="1"/>
        <rFont val="Arial"/>
        <family val="2"/>
        <scheme val="minor"/>
      </rPr>
      <t xml:space="preserve"> 1)</t>
    </r>
  </si>
  <si>
    <t>Gain/(loss) related to positions to customers and trading</t>
  </si>
  <si>
    <t>Net gain/(loss) on financial instruments designated for hedge accounting</t>
  </si>
  <si>
    <t>Other gain/(loss)</t>
  </si>
  <si>
    <t>Net income on financial instruments</t>
  </si>
  <si>
    <r>
      <t>1)</t>
    </r>
    <r>
      <rPr>
        <i/>
        <sz val="12"/>
        <rFont val="Arial"/>
        <family val="2"/>
        <scheme val="minor"/>
      </rPr>
      <t xml:space="preserve"> The value adjustment of derivatives used to manage interest and currency risk is distributed between the financial instruments they are managed together with.</t>
    </r>
  </si>
  <si>
    <t>1.4.1  Operating expenses - Group</t>
  </si>
  <si>
    <t>Payroll expenses including empl.Nat.Ins.contributins</t>
  </si>
  <si>
    <t>Pension expenses</t>
  </si>
  <si>
    <t>Other personnel expences</t>
  </si>
  <si>
    <t>External fees</t>
  </si>
  <si>
    <t>ICT expenses</t>
  </si>
  <si>
    <t>Marketing</t>
  </si>
  <si>
    <t>Operating expenses, premises</t>
  </si>
  <si>
    <t>Wealth tax</t>
  </si>
  <si>
    <t>Total other operating expenses</t>
  </si>
  <si>
    <t>1.4.2  Operating expenses - Parent bank</t>
  </si>
  <si>
    <t>1.5.1  Associated companies</t>
  </si>
  <si>
    <t>Frende Forsikring</t>
  </si>
  <si>
    <t>Norne Securities</t>
  </si>
  <si>
    <r>
      <t xml:space="preserve">Brage Finans </t>
    </r>
    <r>
      <rPr>
        <vertAlign val="superscript"/>
        <sz val="11"/>
        <color theme="1"/>
        <rFont val="Arial"/>
        <family val="2"/>
        <scheme val="minor"/>
      </rPr>
      <t>1)</t>
    </r>
  </si>
  <si>
    <t>Others</t>
  </si>
  <si>
    <t>Share of profit from associated companies</t>
  </si>
  <si>
    <t>Frende Holding</t>
  </si>
  <si>
    <r>
      <t>1)</t>
    </r>
    <r>
      <rPr>
        <i/>
        <sz val="12"/>
        <rFont val="Arial"/>
        <family val="2"/>
        <scheme val="minor"/>
      </rPr>
      <t xml:space="preserve"> As a result of the merger, Sparebanken Norge obtained control over Brage Finans AS. This led to a change in classification from an associated company to a subsidiary as of 2 May 2025.</t>
    </r>
  </si>
  <si>
    <t>1.6.1  Impairments</t>
  </si>
  <si>
    <t>Expected Credit Loss - stage 1</t>
  </si>
  <si>
    <t>Expected Credit Loss - stage 2</t>
  </si>
  <si>
    <t>Expected Credit Loss - stage 3</t>
  </si>
  <si>
    <t>Total loss provision in the balance sheet</t>
  </si>
  <si>
    <t>Corporate customers</t>
  </si>
  <si>
    <t xml:space="preserve"> </t>
  </si>
  <si>
    <t>Retail customers</t>
  </si>
  <si>
    <t>Individual loss provisions</t>
  </si>
  <si>
    <t>Model-based loss provision</t>
  </si>
  <si>
    <t>Loss cost for the period:</t>
  </si>
  <si>
    <t>Change in total write-downs</t>
  </si>
  <si>
    <t>Confirmed loss</t>
  </si>
  <si>
    <t>Recoveries in previosly confimed write-downs</t>
  </si>
  <si>
    <t>Other changes</t>
  </si>
  <si>
    <t>Loss cost for the period</t>
  </si>
  <si>
    <t>Individual write-downs</t>
  </si>
  <si>
    <t>Model-based write-downs</t>
  </si>
  <si>
    <t>1.6.2 Defaults and non-performing loans</t>
  </si>
  <si>
    <t>Gross default and non-performing loans</t>
  </si>
  <si>
    <t>Share of gross lending</t>
  </si>
  <si>
    <t>1.6.3 Provision coverage ratio</t>
  </si>
  <si>
    <t>Provisions / defaults and non-performing loans</t>
  </si>
  <si>
    <t>Total provision coverage ratio</t>
  </si>
  <si>
    <t>1.7.1 Sparebanken Norge - Proforma</t>
  </si>
  <si>
    <t>Q4-25**</t>
  </si>
  <si>
    <t>Q2-25*</t>
  </si>
  <si>
    <t>Merger-related one-off costs</t>
  </si>
  <si>
    <t>Amortisation of merger-related intangible assets</t>
  </si>
  <si>
    <t xml:space="preserve">*Q2-25 excl. Merger effects losses on loans 114 MNOK and gain on financial instruments 55 MNOK Brage </t>
  </si>
  <si>
    <t>**Q4 2025 excl. merger effects losses on loans -12 MNOK</t>
  </si>
  <si>
    <t>Operating expenses as a percentage of net operating income (cost-income), adjusted for merger-related one-off-costs</t>
  </si>
  <si>
    <t>Balance sheet figures</t>
  </si>
  <si>
    <t>Retail customer lending</t>
  </si>
  <si>
    <t>Lending growth retail customers, last 12 months</t>
  </si>
  <si>
    <t>whereof Bulder</t>
  </si>
  <si>
    <t>whereof Retail ex. Bulder</t>
  </si>
  <si>
    <t>Corporate customer lending</t>
  </si>
  <si>
    <t>Lending growth corporate customers, last 12 months</t>
  </si>
  <si>
    <t>Retail customer deposits</t>
  </si>
  <si>
    <t>Deposit growth retail customers, last 12 months</t>
  </si>
  <si>
    <t>Corporate customer deposits</t>
  </si>
  <si>
    <t>Deposit growth corporate customers, last 12 months</t>
  </si>
  <si>
    <t>Average intangible assets / goodwill related to mergers</t>
  </si>
  <si>
    <t>Sparebanken Norge equity certificate</t>
  </si>
  <si>
    <t>Earnings per ECC, NOK</t>
  </si>
  <si>
    <t>Net commision income</t>
  </si>
  <si>
    <t>Payment fees</t>
  </si>
  <si>
    <t>Insurance</t>
  </si>
  <si>
    <t>Savings and investment</t>
  </si>
  <si>
    <t>Borea AM</t>
  </si>
  <si>
    <t>Real estate broking</t>
  </si>
  <si>
    <t>Other</t>
  </si>
  <si>
    <t>Net commission income</t>
  </si>
  <si>
    <t>Section 2 - Balance sheet items</t>
  </si>
  <si>
    <t>2.1  Balance sheet</t>
  </si>
  <si>
    <t>2.2  Lending by sector</t>
  </si>
  <si>
    <t>2.3  Deposits by sector</t>
  </si>
  <si>
    <t>2.1.1  Balance sheet</t>
  </si>
  <si>
    <t>Assets</t>
  </si>
  <si>
    <t>Cash and receivables from central banks</t>
  </si>
  <si>
    <t>Loans to and receivables from credit institutions</t>
  </si>
  <si>
    <t>Net lendings</t>
  </si>
  <si>
    <t>Shares at fair value through profit or loss</t>
  </si>
  <si>
    <t>Commercial papers and bonds</t>
  </si>
  <si>
    <t>Financial derivatives</t>
  </si>
  <si>
    <t>Shareholdings in associated companies</t>
  </si>
  <si>
    <t>Deferred tax assets</t>
  </si>
  <si>
    <t>Pension  assets</t>
  </si>
  <si>
    <t>Other intangible assets</t>
  </si>
  <si>
    <t>Tangible fixed assets</t>
  </si>
  <si>
    <t>Prepaid expenses</t>
  </si>
  <si>
    <t>Other assets</t>
  </si>
  <si>
    <t>Liabilities</t>
  </si>
  <si>
    <t>Liabilities to credit institutions</t>
  </si>
  <si>
    <t>Deposits from customers</t>
  </si>
  <si>
    <t>Securitised debt</t>
  </si>
  <si>
    <t>Accrued expenses and pre-paid income</t>
  </si>
  <si>
    <t>Pension obligation</t>
  </si>
  <si>
    <t>Tax liabilities</t>
  </si>
  <si>
    <t>Deferred taxes</t>
  </si>
  <si>
    <t>Other provision for commitments</t>
  </si>
  <si>
    <t>Senior non-preferred bonds</t>
  </si>
  <si>
    <t>Subordinated loan capital</t>
  </si>
  <si>
    <t>Other liabilities</t>
  </si>
  <si>
    <t>Total liabilities</t>
  </si>
  <si>
    <t>Equity</t>
  </si>
  <si>
    <t>Equity certificates</t>
  </si>
  <si>
    <t>Own equity certificates</t>
  </si>
  <si>
    <t>Premium reserve</t>
  </si>
  <si>
    <t>Equalisation reserve</t>
  </si>
  <si>
    <t>Total equity certificate capital</t>
  </si>
  <si>
    <t>Primary capital</t>
  </si>
  <si>
    <t>Gift fund</t>
  </si>
  <si>
    <t>Compensation fund</t>
  </si>
  <si>
    <t>Total primary capital</t>
  </si>
  <si>
    <t>Reserve for unrealised gains</t>
  </si>
  <si>
    <t>Other equity</t>
  </si>
  <si>
    <t>Minority interests</t>
  </si>
  <si>
    <t>Hybrid capital</t>
  </si>
  <si>
    <t>Total equity</t>
  </si>
  <si>
    <t>Total liabilities and equity</t>
  </si>
  <si>
    <t>2.2.1  Loans by sector and industry</t>
  </si>
  <si>
    <t>Primary industries</t>
  </si>
  <si>
    <t>Manufacturing and mining</t>
  </si>
  <si>
    <t>Power and water supply</t>
  </si>
  <si>
    <t>Building and construction</t>
  </si>
  <si>
    <t>Commerce</t>
  </si>
  <si>
    <t>International shipping and transport</t>
  </si>
  <si>
    <t>Hotel and restaurants</t>
  </si>
  <si>
    <t>Property management</t>
  </si>
  <si>
    <t>Services</t>
  </si>
  <si>
    <t>Municipal/public sector</t>
  </si>
  <si>
    <t>Other financial undertakings</t>
  </si>
  <si>
    <t>Total corporate sector</t>
  </si>
  <si>
    <t>Total gross loans to customers</t>
  </si>
  <si>
    <t>Total write-downs on loans</t>
  </si>
  <si>
    <t>Total net loans to customers</t>
  </si>
  <si>
    <t>2.2.2  Loans linked to NIBOR rate</t>
  </si>
  <si>
    <t>Loans not linked to NIBOR rate</t>
  </si>
  <si>
    <t>Loans linked to NIBOR rate</t>
  </si>
  <si>
    <t>2.2.3  Breakdown of corporate portfolio*</t>
  </si>
  <si>
    <t xml:space="preserve">Property  </t>
  </si>
  <si>
    <t xml:space="preserve">Construction </t>
  </si>
  <si>
    <t>Fisheries and fish processing</t>
  </si>
  <si>
    <t>Shipping</t>
  </si>
  <si>
    <t>Industry</t>
  </si>
  <si>
    <t>Aquaculture/fish farming</t>
  </si>
  <si>
    <t>Retail trade</t>
  </si>
  <si>
    <t>Land- based transport</t>
  </si>
  <si>
    <t>Energy and small-scale hydropower</t>
  </si>
  <si>
    <t>Agriculture and forestry</t>
  </si>
  <si>
    <t>Hotel and restaurant</t>
  </si>
  <si>
    <t>Offshore</t>
  </si>
  <si>
    <t>*The breakdown is based on the Groups internal reporting.</t>
  </si>
  <si>
    <t>2.2.4  Breakdown of property portfolio*</t>
  </si>
  <si>
    <t>(Share in per cent of property portfolio)</t>
  </si>
  <si>
    <t>Multi-purpose</t>
  </si>
  <si>
    <t>Offices</t>
  </si>
  <si>
    <t>Residential</t>
  </si>
  <si>
    <t>Stores</t>
  </si>
  <si>
    <t>Land plots</t>
  </si>
  <si>
    <t>Buildings under construction</t>
  </si>
  <si>
    <t>Warehouses</t>
  </si>
  <si>
    <t>Hotels</t>
  </si>
  <si>
    <t xml:space="preserve">Industrial </t>
  </si>
  <si>
    <t>2.2.5  Property portfolio - Distribution of loan to value*</t>
  </si>
  <si>
    <t>LTV &lt; 40 %</t>
  </si>
  <si>
    <t>LTV 40 - 60 %</t>
  </si>
  <si>
    <t>LTV 60 - 80 %</t>
  </si>
  <si>
    <t>LTV &gt; 80 %</t>
  </si>
  <si>
    <t>*Only the part of each loan above the LTV threshold is allocated to the higher LTV bracket</t>
  </si>
  <si>
    <t>2.2.6  Property portfolio - Lending by size</t>
  </si>
  <si>
    <t>&lt;250 MNOK</t>
  </si>
  <si>
    <t>250-500 MNOK</t>
  </si>
  <si>
    <t>500-750 MNOK</t>
  </si>
  <si>
    <t>&gt;750 MNOK</t>
  </si>
  <si>
    <t>2.2.7  Property portfolio - Lending by region</t>
  </si>
  <si>
    <t>Agder</t>
  </si>
  <si>
    <t>Rogaland</t>
  </si>
  <si>
    <t>Vestland</t>
  </si>
  <si>
    <t>Telemark</t>
  </si>
  <si>
    <t>Oslo</t>
  </si>
  <si>
    <t>Møre og Romsdal</t>
  </si>
  <si>
    <t>Vestfold</t>
  </si>
  <si>
    <t>2.2.8  Break-down of shipping and offshore*</t>
  </si>
  <si>
    <t>(Share in per cent of shipping and offshore portfolio)</t>
  </si>
  <si>
    <t>Small dry bulk</t>
  </si>
  <si>
    <t>Offshore wind/subsea</t>
  </si>
  <si>
    <t>Chemical tankers</t>
  </si>
  <si>
    <t>Transport</t>
  </si>
  <si>
    <t xml:space="preserve">Offshore  </t>
  </si>
  <si>
    <t>Dry bulk</t>
  </si>
  <si>
    <t>LPG</t>
  </si>
  <si>
    <t>Product tankers</t>
  </si>
  <si>
    <t>Large Tankers</t>
  </si>
  <si>
    <t>2.3.1  Deposits by sector and industry</t>
  </si>
  <si>
    <t>Total deposits to customers</t>
  </si>
  <si>
    <t>2.3.2  Deposits linked to NIBOR rate</t>
  </si>
  <si>
    <t>Depoits not linked to NIBOR rate</t>
  </si>
  <si>
    <t>Deposits linked to NIBOR rate</t>
  </si>
  <si>
    <t>2.3.3  Deposits covered by DGS*</t>
  </si>
  <si>
    <t>Share in % of deposits</t>
  </si>
  <si>
    <t>Corporate - DGS</t>
  </si>
  <si>
    <t>Retail - DGS</t>
  </si>
  <si>
    <t>Corporate - not DGS</t>
  </si>
  <si>
    <t>Retail - not DGS</t>
  </si>
  <si>
    <t>*DGS= Deposit Guarantee Scheme (up to mNOK 2 in Norway)</t>
  </si>
  <si>
    <t>3.1  Own Funds</t>
  </si>
  <si>
    <t>3.2  MREL</t>
  </si>
  <si>
    <t>3.3  IRB</t>
  </si>
  <si>
    <t>3.1.1  Capital adequacy</t>
  </si>
  <si>
    <t>Deductions for own equity certificates</t>
  </si>
  <si>
    <t>Total book equity excluding hybrid capital</t>
  </si>
  <si>
    <t>Deductions</t>
  </si>
  <si>
    <t>Goodwill and other intangible assets</t>
  </si>
  <si>
    <t>Including effects of regulatory scope of consolidation</t>
  </si>
  <si>
    <t>Adj. for unrealised losses/(gains) on debt recorded at fair value</t>
  </si>
  <si>
    <t>Value adjustments due to the requirements for prudent valuation</t>
  </si>
  <si>
    <t>Adj. for investments in other financial institutions</t>
  </si>
  <si>
    <t>Adjusted expected losses IRB-portfolios</t>
  </si>
  <si>
    <t>Other adjustments</t>
  </si>
  <si>
    <t>Dividend and donations</t>
  </si>
  <si>
    <t>Common Equity Tier 1 capital</t>
  </si>
  <si>
    <t>Additional Tier 1 capital</t>
  </si>
  <si>
    <t>Total Tier 1 capital</t>
  </si>
  <si>
    <t>Tier 2 instruments – Supplementary capital</t>
  </si>
  <si>
    <t>Credit risk</t>
  </si>
  <si>
    <t>Corporates – Other</t>
  </si>
  <si>
    <t>Corporates – Specialised</t>
  </si>
  <si>
    <t>Retail – Secured by property</t>
  </si>
  <si>
    <t>Retail – Other</t>
  </si>
  <si>
    <t>Total credit risk IRB approach</t>
  </si>
  <si>
    <t>Central governments or central banks</t>
  </si>
  <si>
    <t>Institutions</t>
  </si>
  <si>
    <t>Corporates</t>
  </si>
  <si>
    <t>Retail</t>
  </si>
  <si>
    <t>Secured by property</t>
  </si>
  <si>
    <t>Engagements which have fallen due</t>
  </si>
  <si>
    <t>Covered bonds</t>
  </si>
  <si>
    <t>Other items</t>
  </si>
  <si>
    <t>Total credit risk standardised approach (SA)</t>
  </si>
  <si>
    <t>Operational risk</t>
  </si>
  <si>
    <t>Risk of credit valuation adjustment for counterparty (CVA)</t>
  </si>
  <si>
    <t>Total risk-weighted volume</t>
  </si>
  <si>
    <t xml:space="preserve">Minimum requirement </t>
  </si>
  <si>
    <t>Own funds, minimum requirement; 8 %</t>
  </si>
  <si>
    <t>Own funds, regulatory surplus</t>
  </si>
  <si>
    <t>of which surplus Common Equity Tier 1 to cover buffer requirement</t>
  </si>
  <si>
    <t>Buffer requirements</t>
  </si>
  <si>
    <t>Capital conservation buffer requirement; 2,5%</t>
  </si>
  <si>
    <t>Systemic risk buffer requirement; 4,5%</t>
  </si>
  <si>
    <t xml:space="preserve">Countercyclical buffer requirement; 2,5% </t>
  </si>
  <si>
    <t>Total buffer requirement Common Equity Tier 1</t>
  </si>
  <si>
    <t>Common Equity Tier 1 capital, regulatory surplus</t>
  </si>
  <si>
    <t xml:space="preserve">Common Equity Tier 1 capital </t>
  </si>
  <si>
    <t>Supplementary capital</t>
  </si>
  <si>
    <t>3.1.2  Leverage ratio</t>
  </si>
  <si>
    <t>Balance sheet items, incl. gross consolidation of associated companies</t>
  </si>
  <si>
    <t>Off-balance sheet items</t>
  </si>
  <si>
    <t>Regulatory adjustments</t>
  </si>
  <si>
    <t>Calculation basis for leverage ratio</t>
  </si>
  <si>
    <t>Core capital</t>
  </si>
  <si>
    <t>3.2.1  Minimum Requirement for Own Funds and Eligible Liabilities (MREL)</t>
  </si>
  <si>
    <t>Total risk exposure amount (TREA)</t>
  </si>
  <si>
    <t>Own funds and eligible liabilities</t>
  </si>
  <si>
    <t>Of which own funds and subordinated liabilities</t>
  </si>
  <si>
    <t>Minimum requirement for own funds and eligible liabilities (MREL)</t>
  </si>
  <si>
    <t>MREL requirement expressed as percentage of the total risk exposure amount</t>
  </si>
  <si>
    <t>Own funds and eligible liabilities as percentage of TREA</t>
  </si>
  <si>
    <t>MREL requirement of which has to be met with own funds and subordinated liabilities</t>
  </si>
  <si>
    <t>Own funds and subordinated liabilities as percentage of TREA</t>
  </si>
  <si>
    <t>3.2.2  Long-Term Funding Plan</t>
  </si>
  <si>
    <t>3.3.1  IRB</t>
  </si>
  <si>
    <t>Original exposure</t>
  </si>
  <si>
    <t>Exposure at default (EAD)</t>
  </si>
  <si>
    <t>Average risk weight in per cent</t>
  </si>
  <si>
    <t>Risk exposure amount (REA)</t>
  </si>
  <si>
    <t>Corporate exposures</t>
  </si>
  <si>
    <t xml:space="preserve"> of which small and medium-sized corporates (SME)</t>
  </si>
  <si>
    <t xml:space="preserve"> of which specialised lending (SL)</t>
  </si>
  <si>
    <t xml:space="preserve"> of which other corporate</t>
  </si>
  <si>
    <t>Retail exposures</t>
  </si>
  <si>
    <t xml:space="preserve"> of which secured by mortages on immovable property</t>
  </si>
  <si>
    <t xml:space="preserve"> of which other retail</t>
  </si>
  <si>
    <t>Total credit risk, IRB approach</t>
  </si>
  <si>
    <t>4.1  Liquidity portfolio</t>
  </si>
  <si>
    <t>4.2  Maturity profile</t>
  </si>
  <si>
    <t>4.3  Ratings</t>
  </si>
  <si>
    <t>4.1.1  Liquidity portfolio</t>
  </si>
  <si>
    <t>Cash and central bank reserves</t>
  </si>
  <si>
    <t>Securities issued or guaranteed by sovereigns</t>
  </si>
  <si>
    <t>Securities issued by municipalities and public sector entities</t>
  </si>
  <si>
    <t>Extremely high quality covered bonds</t>
  </si>
  <si>
    <t>Level 1 assets</t>
  </si>
  <si>
    <t>High quality covered bonds</t>
  </si>
  <si>
    <t>Level 2A assets</t>
  </si>
  <si>
    <t>Non-HQLA</t>
  </si>
  <si>
    <t>Total liquid assets</t>
  </si>
  <si>
    <t>4.1.2  Liquidity Coverage Ratio (LCR)</t>
  </si>
  <si>
    <t>Per cent</t>
  </si>
  <si>
    <t>LCR %</t>
  </si>
  <si>
    <t>4.1.3  Net Stable Funding Ratio (NSFR)</t>
  </si>
  <si>
    <t>NSFR %</t>
  </si>
  <si>
    <t>4.2.1  Funding</t>
  </si>
  <si>
    <t>(MNOK - book value)</t>
  </si>
  <si>
    <t>Issued last quarter</t>
  </si>
  <si>
    <t>Senior bonds</t>
  </si>
  <si>
    <t>Total securitised debt</t>
  </si>
  <si>
    <t>Tier 2 instruments</t>
  </si>
  <si>
    <t>Total</t>
  </si>
  <si>
    <t>4.2.2  Redemption profile: 30 September 2026</t>
  </si>
  <si>
    <t>Redemption profile distributed by time to first call option</t>
  </si>
  <si>
    <t>Covered Bonds</t>
  </si>
  <si>
    <t>Senior Unsecured</t>
  </si>
  <si>
    <t>Senior Preferred</t>
  </si>
  <si>
    <t>Senior Non-Preferred</t>
  </si>
  <si>
    <t>Tier 2</t>
  </si>
  <si>
    <t>AT1</t>
  </si>
  <si>
    <t>4.3.1  Credit Ratings from Moody's Rating Agency</t>
  </si>
  <si>
    <t>Long-Term Debt Rating</t>
  </si>
  <si>
    <t>AAA/Aaa</t>
  </si>
  <si>
    <t>Covered Bonds: Aaa (stable outlook)</t>
  </si>
  <si>
    <t>AA+/Aa1</t>
  </si>
  <si>
    <t>AA/Aa2</t>
  </si>
  <si>
    <t>AA-/Aa3</t>
  </si>
  <si>
    <t>Senior Preferred: Aa3 (stable outlook )</t>
  </si>
  <si>
    <t>A+/A1</t>
  </si>
  <si>
    <t>A/A2</t>
  </si>
  <si>
    <t>A-/A3</t>
  </si>
  <si>
    <t>Senior Non-Preferred: A3 (stable outlook)</t>
  </si>
  <si>
    <t>BBB/Baa</t>
  </si>
  <si>
    <t>BB/Ba</t>
  </si>
  <si>
    <t>B</t>
  </si>
  <si>
    <t>5.1  Retail market</t>
  </si>
  <si>
    <t>5.2  Corporate market</t>
  </si>
  <si>
    <t>5.3  Bulder</t>
  </si>
  <si>
    <t>5.4   Real estate brokerage</t>
  </si>
  <si>
    <t>5.5  Brage Finans</t>
  </si>
  <si>
    <t>5.1.1 Retail market</t>
  </si>
  <si>
    <t>Net interest income</t>
  </si>
  <si>
    <r>
      <t>Operating expenses</t>
    </r>
    <r>
      <rPr>
        <vertAlign val="superscript"/>
        <sz val="11"/>
        <color theme="1"/>
        <rFont val="Arial"/>
        <family val="2"/>
        <scheme val="minor"/>
      </rPr>
      <t>2)</t>
    </r>
  </si>
  <si>
    <t>Loss</t>
  </si>
  <si>
    <t>Balance sheet items</t>
  </si>
  <si>
    <t>Net lending</t>
  </si>
  <si>
    <t>Deposits</t>
  </si>
  <si>
    <t>- of which Checking account</t>
  </si>
  <si>
    <t>Interest rate margins</t>
  </si>
  <si>
    <r>
      <t>Lending</t>
    </r>
    <r>
      <rPr>
        <vertAlign val="superscript"/>
        <sz val="11"/>
        <color theme="1"/>
        <rFont val="Arial"/>
        <family val="2"/>
        <scheme val="minor"/>
      </rPr>
      <t>1)</t>
    </r>
  </si>
  <si>
    <r>
      <rPr>
        <i/>
        <vertAlign val="superscript"/>
        <sz val="10"/>
        <color theme="1"/>
        <rFont val="Arial"/>
        <family val="2"/>
        <scheme val="minor"/>
      </rPr>
      <t xml:space="preserve"> 1)</t>
    </r>
    <r>
      <rPr>
        <i/>
        <sz val="10"/>
        <color theme="1"/>
        <rFont val="Arial"/>
        <family val="2"/>
        <scheme val="minor"/>
      </rPr>
      <t xml:space="preserve"> Lending interest margins are defined as the difference between average interest received and average 3-month Nibor. Average interest received includes interest received from customers on fixed-rate loans, but does not include the swap cash flows from derivatives associated with interest rate hedging the exposures. The percentage of fixed-rate loans will therefore affect the change in lending interest margins.</t>
    </r>
  </si>
  <si>
    <r>
      <rPr>
        <i/>
        <vertAlign val="superscript"/>
        <sz val="10"/>
        <color theme="1"/>
        <rFont val="Arial"/>
        <family val="2"/>
        <scheme val="minor"/>
      </rPr>
      <t>2)</t>
    </r>
    <r>
      <rPr>
        <i/>
        <sz val="10"/>
        <color theme="1"/>
        <rFont val="Arial"/>
        <family val="2"/>
        <scheme val="minor"/>
      </rPr>
      <t xml:space="preserve"> Operating expenses for the entire year 2025 reflect the organizational structure as of fourth quarter </t>
    </r>
  </si>
  <si>
    <t>5.2.1 Corporate market</t>
  </si>
  <si>
    <t>Lending</t>
  </si>
  <si>
    <t>5.3.1 Bulder</t>
  </si>
  <si>
    <t>5.4.1 Real estate brokerage</t>
  </si>
  <si>
    <t>5.5.1 Brage Finans</t>
  </si>
  <si>
    <t>As a result of the merger, Sparebanken Norge obtained control over Brage Finans AS 2 May 2025. Hence the total of the 2025 quarters above (Ytd) are not comparable to the figures in Note 2 Segment information.</t>
  </si>
  <si>
    <t>Sustainability</t>
  </si>
  <si>
    <t>Environmental and social impact indicators</t>
  </si>
  <si>
    <t>Area</t>
  </si>
  <si>
    <t>Topic</t>
  </si>
  <si>
    <t>Accounting metric</t>
  </si>
  <si>
    <t>Unit</t>
  </si>
  <si>
    <t>Comment</t>
  </si>
  <si>
    <t>Environmental</t>
  </si>
  <si>
    <t>GHG emissions</t>
  </si>
  <si>
    <t>Scope 1</t>
  </si>
  <si>
    <t>15,3**</t>
  </si>
  <si>
    <t>tonnes CO2 equivalents</t>
  </si>
  <si>
    <t>Scope 2</t>
  </si>
  <si>
    <t>1,6**</t>
  </si>
  <si>
    <t>Market-based</t>
  </si>
  <si>
    <t>Scope 3 (operational)</t>
  </si>
  <si>
    <t>139,8**</t>
  </si>
  <si>
    <t>Scope 3 (financed emissions)</t>
  </si>
  <si>
    <t>Includes 100 % of the lending portfolio</t>
  </si>
  <si>
    <t>Total GHG</t>
  </si>
  <si>
    <t>Share of non-renewable energy</t>
  </si>
  <si>
    <t>Renewable energy use</t>
  </si>
  <si>
    <t>MWh</t>
  </si>
  <si>
    <t>Inkluding district heating/cooling</t>
  </si>
  <si>
    <t>Percentage renewable energy consumed</t>
  </si>
  <si>
    <t>%</t>
  </si>
  <si>
    <t>Own consumption (scope 1 and 2)</t>
  </si>
  <si>
    <t>Energy consumption intensity per high impact climate sector</t>
  </si>
  <si>
    <t>Total energy consumption</t>
  </si>
  <si>
    <t>kWh</t>
  </si>
  <si>
    <t>Mortgages and real estate portfolios</t>
  </si>
  <si>
    <t>Energy consumption per square metre</t>
  </si>
  <si>
    <t>kWh/m^2</t>
  </si>
  <si>
    <t>Active in fossil fuel sectors</t>
  </si>
  <si>
    <t>No</t>
  </si>
  <si>
    <t>yes/no</t>
  </si>
  <si>
    <t>Biodiversity</t>
  </si>
  <si>
    <t>Activities negatively affecting biodiversity-sensitive areas</t>
  </si>
  <si>
    <t>Financing of buildings in protected areas, corporate market</t>
  </si>
  <si>
    <t>N/A***</t>
  </si>
  <si>
    <t>1*</t>
  </si>
  <si>
    <t>Share of financing of buildings in protected natural areas or areas suggested for protection.</t>
  </si>
  <si>
    <t>Financing of buildings in protected areas, retail market</t>
  </si>
  <si>
    <t>0,6*</t>
  </si>
  <si>
    <t>Emissions to water</t>
  </si>
  <si>
    <t>Tonnes of emissions to water generated</t>
  </si>
  <si>
    <t>tonnes</t>
  </si>
  <si>
    <t>The bank has no emissions to water generated from its own operations. The metric is not material for the bank, as the bank is located in regular office buildings and has no emissions to water beyond normal wastewater.</t>
  </si>
  <si>
    <t>Hazardous waste</t>
  </si>
  <si>
    <t xml:space="preserve">Tonnes of hazardous waste generated </t>
  </si>
  <si>
    <t>The bank does not generate hazardous waste from its own operations. The metric is not material for the bank.</t>
  </si>
  <si>
    <t>Social</t>
  </si>
  <si>
    <t>Social matters</t>
  </si>
  <si>
    <t>Unadjusted gender pay gap</t>
  </si>
  <si>
    <t>Mean gender pay gap</t>
  </si>
  <si>
    <t>Policies to monitor compliance with the UNGC principles or OECD Guidelines for Multinational Enterprises</t>
  </si>
  <si>
    <t>UN Global Compact Signatory</t>
  </si>
  <si>
    <t>yes</t>
  </si>
  <si>
    <t>Sparebanken Vest continue the commitment to UNGC. Please refer to the bank's sustainability library.</t>
  </si>
  <si>
    <t>Board gender diversity</t>
  </si>
  <si>
    <t>% Women on Board</t>
  </si>
  <si>
    <t>Exposure to controversial weapons</t>
  </si>
  <si>
    <t>Involvement in the manufacture or selling of controversial weapons</t>
  </si>
  <si>
    <t>The bank is not involved in the production or sale of controversial weapons, and the bank's due-diligence processes are updated to include this area as part of the credit processes.</t>
  </si>
  <si>
    <t>* Assuming same value as reported in 2023. New calculation not conducted for 2024.</t>
  </si>
  <si>
    <t>** Not including subsidiaries</t>
  </si>
  <si>
    <t>*** No new analysis conducted for Sparebanken Norge</t>
  </si>
  <si>
    <r>
      <t>Issuance of Senior Non-Preferred and Senior Preferred is primarily driven by MREL-requirements and rating considerations, but might also be influenced by several other factors, e.g. NSFR.
Based on the existing regulation and capital requirements, projected balance growth and RWA forecasts, the diagram below reflects the minimum estimated issua</t>
    </r>
    <r>
      <rPr>
        <sz val="11"/>
        <rFont val="Arial"/>
        <family val="2"/>
        <scheme val="minor"/>
      </rPr>
      <t xml:space="preserve">nce of Senior Non-Preferred and Senior Preferred to year end 2027. The funding plan is updated as part of the Internal Liquidity Adequacy Assessment Process (ILAAP), and might also be revised following deviations in forecasted balance growth/RWA, updates in regulatory requirements or other material changes. </t>
    </r>
  </si>
  <si>
    <t>Payroll expenses including empl.Nat.Ins.contributions</t>
  </si>
  <si>
    <t>Financial calendar</t>
  </si>
  <si>
    <t>Quarterly Report Q3 2026</t>
  </si>
  <si>
    <t>Quarterly Report Q4 2026</t>
  </si>
  <si>
    <t>Quarterly Report Q1 2027</t>
  </si>
  <si>
    <t>Annual General Meeting</t>
  </si>
  <si>
    <t>Quarterly Report Q2 2027</t>
  </si>
  <si>
    <t>Quarterly Report Q3 2027</t>
  </si>
  <si>
    <t>Financial year 2026</t>
  </si>
  <si>
    <t>Financial year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</si>
</sst>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quot;kr&quot;\ * #,##0.00_ ;_ &quot;kr&quot;\ * \-#,##0.00_ ;_ &quot;kr&quot;\ * &quot;-&quot;??_ ;_ @_ "/>
    <numFmt numFmtId="165" formatCode="_ * #,##0.00_ ;_ * \-#,##0.00_ ;_ * &quot;-&quot;??_ ;_ @_ "/>
    <numFmt numFmtId="166" formatCode="_-* #,##0_-;\-* #,##0_-;_-* &quot;-&quot;??_-;_-@_-"/>
    <numFmt numFmtId="167" formatCode="0.0"/>
    <numFmt numFmtId="168" formatCode="_(* #,##0_);_(* \(#,##0\);_(* &quot; - &quot;_);_(@_)"/>
    <numFmt numFmtId="169" formatCode="0.0\ %"/>
    <numFmt numFmtId="170" formatCode="#,##0.0"/>
    <numFmt numFmtId="171" formatCode="#,##0.00000"/>
    <numFmt numFmtId="172" formatCode="_(&quot;kr&quot;\ * #,##0.00_);_(&quot;kr&quot;\ * \(#,##0.00\);_(&quot;kr&quot;\ * &quot;-&quot;??_);_(@_)"/>
    <numFmt numFmtId="173" formatCode="#,##0.000"/>
    <numFmt numFmtId="174" formatCode="#,##0.0000"/>
  </numFmts>
  <fonts count="94">
    <font>
      <sz val="11"/>
      <color theme="1"/>
      <name val="Arial"/>
      <family val="2"/>
      <scheme val="minor"/>
    </font>
    <font>
      <sz val="11"/>
      <color theme="1"/>
      <name val="Fann Grotesque"/>
      <family val="2"/>
    </font>
    <font>
      <u/>
      <sz val="14"/>
      <color theme="1"/>
      <name val="Fann Grotesque"/>
      <family val="2"/>
    </font>
    <font>
      <sz val="11"/>
      <color rgb="FFC00000"/>
      <name val="Fann Grotesque"/>
      <family val="2"/>
    </font>
    <font>
      <sz val="11"/>
      <color rgb="FFC00000"/>
      <name val="Arial"/>
      <family val="2"/>
      <scheme val="minor"/>
    </font>
    <font>
      <sz val="48"/>
      <color theme="1"/>
      <name val="Arial"/>
      <family val="2"/>
      <scheme val="minor"/>
    </font>
    <font>
      <sz val="14"/>
      <color theme="1"/>
      <name val="Fann Grotesque"/>
      <family val="2"/>
    </font>
    <font>
      <sz val="11"/>
      <color theme="1"/>
      <name val="Arial"/>
      <family val="2"/>
      <scheme val="minor"/>
    </font>
    <font>
      <b/>
      <sz val="11"/>
      <color theme="1"/>
      <name val="Arial"/>
      <family val="2"/>
      <scheme val="minor"/>
    </font>
    <font>
      <sz val="9"/>
      <name val="Times New Roman"/>
      <family val="1"/>
    </font>
    <font>
      <sz val="10"/>
      <name val="Arial"/>
      <family val="2"/>
    </font>
    <font>
      <sz val="12"/>
      <color indexed="8"/>
      <name val="Gill Sans"/>
    </font>
    <font>
      <vertAlign val="superscript"/>
      <sz val="11"/>
      <color theme="1"/>
      <name val="Arial"/>
      <family val="2"/>
      <scheme val="minor"/>
    </font>
    <font>
      <i/>
      <sz val="9"/>
      <color theme="1"/>
      <name val="Arial"/>
      <family val="2"/>
      <scheme val="minor"/>
    </font>
    <font>
      <u/>
      <sz val="10.1"/>
      <color indexed="12"/>
      <name val="Arial"/>
      <family val="2"/>
    </font>
    <font>
      <b/>
      <sz val="11"/>
      <color theme="6"/>
      <name val="Arial"/>
      <family val="2"/>
      <scheme val="minor"/>
    </font>
    <font>
      <b/>
      <u/>
      <sz val="14"/>
      <color theme="6"/>
      <name val="Arial"/>
      <family val="2"/>
      <scheme val="minor"/>
    </font>
    <font>
      <i/>
      <sz val="10"/>
      <color theme="1"/>
      <name val="Arial"/>
      <family val="2"/>
      <scheme val="minor"/>
    </font>
    <font>
      <u/>
      <sz val="11"/>
      <color theme="10"/>
      <name val="Arial"/>
      <family val="2"/>
      <scheme val="minor"/>
    </font>
    <font>
      <i/>
      <sz val="11"/>
      <color theme="1"/>
      <name val="Arial"/>
      <family val="2"/>
      <scheme val="minor"/>
    </font>
    <font>
      <b/>
      <sz val="11"/>
      <color rgb="FF000000"/>
      <name val="Calibri"/>
      <family val="2"/>
    </font>
    <font>
      <b/>
      <sz val="12"/>
      <color rgb="FF000000"/>
      <name val="Calibri"/>
      <family val="2"/>
    </font>
    <font>
      <strike/>
      <sz val="11"/>
      <color theme="1"/>
      <name val="Arial"/>
      <family val="2"/>
      <scheme val="minor"/>
    </font>
    <font>
      <sz val="11"/>
      <color rgb="FF000000"/>
      <name val="Arial"/>
      <family val="2"/>
      <scheme val="minor"/>
    </font>
    <font>
      <b/>
      <sz val="11"/>
      <color rgb="FF000000"/>
      <name val="Arial"/>
      <family val="2"/>
      <scheme val="minor"/>
    </font>
    <font>
      <sz val="11"/>
      <name val="Arial"/>
      <family val="2"/>
      <scheme val="minor"/>
    </font>
    <font>
      <i/>
      <sz val="8"/>
      <color theme="1"/>
      <name val="Arial"/>
      <family val="2"/>
      <scheme val="minor"/>
    </font>
    <font>
      <i/>
      <sz val="10"/>
      <color rgb="FF000000"/>
      <name val="Arial"/>
      <family val="2"/>
      <scheme val="minor"/>
    </font>
    <font>
      <sz val="9"/>
      <color theme="1"/>
      <name val="Arial"/>
      <family val="2"/>
      <scheme val="minor"/>
    </font>
    <font>
      <sz val="11"/>
      <color theme="6"/>
      <name val="Arial"/>
      <family val="2"/>
      <scheme val="minor"/>
    </font>
    <font>
      <b/>
      <sz val="11"/>
      <name val="Arial"/>
      <family val="2"/>
      <scheme val="minor"/>
    </font>
    <font>
      <b/>
      <u/>
      <sz val="11"/>
      <name val="Arial"/>
      <family val="2"/>
      <scheme val="minor"/>
    </font>
    <font>
      <u/>
      <sz val="11"/>
      <name val="Arial"/>
      <family val="2"/>
      <scheme val="minor"/>
    </font>
    <font>
      <i/>
      <sz val="8"/>
      <color theme="0"/>
      <name val="Arial"/>
      <family val="2"/>
      <scheme val="minor"/>
    </font>
    <font>
      <sz val="10"/>
      <color theme="1"/>
      <name val="Arial"/>
      <family val="2"/>
      <scheme val="minor"/>
    </font>
    <font>
      <i/>
      <vertAlign val="superscript"/>
      <sz val="10"/>
      <color indexed="8"/>
      <name val="Arial"/>
      <family val="2"/>
      <scheme val="minor"/>
    </font>
    <font>
      <b/>
      <i/>
      <sz val="10"/>
      <color indexed="8"/>
      <name val="Arial"/>
      <family val="2"/>
      <scheme val="minor"/>
    </font>
    <font>
      <i/>
      <sz val="10"/>
      <color indexed="8"/>
      <name val="Arial"/>
      <family val="2"/>
      <scheme val="minor"/>
    </font>
    <font>
      <i/>
      <sz val="12"/>
      <name val="Arial"/>
      <family val="2"/>
      <scheme val="minor"/>
    </font>
    <font>
      <i/>
      <vertAlign val="superscript"/>
      <sz val="10"/>
      <color theme="1"/>
      <name val="Arial"/>
      <family val="2"/>
      <scheme val="minor"/>
    </font>
    <font>
      <sz val="48"/>
      <color rgb="FFFF4238"/>
      <name val="Fann Grotesque"/>
      <family val="2"/>
    </font>
    <font>
      <sz val="48"/>
      <color rgb="FFFF4238"/>
      <name val="Arial"/>
      <family val="2"/>
      <scheme val="minor"/>
    </font>
    <font>
      <sz val="8"/>
      <name val="Arial"/>
      <family val="2"/>
      <scheme val="minor"/>
    </font>
    <font>
      <sz val="11"/>
      <name val="Calibri"/>
      <family val="2"/>
    </font>
    <font>
      <sz val="26"/>
      <color rgb="FFFF4238"/>
      <name val="Fann Grotesque"/>
    </font>
    <font>
      <sz val="18"/>
      <color rgb="FFFF4238"/>
      <name val="Fann Grotesque"/>
      <family val="2"/>
    </font>
    <font>
      <u/>
      <sz val="11"/>
      <color rgb="FFFF4238"/>
      <name val="Fann Grotesque"/>
      <family val="2"/>
    </font>
    <font>
      <sz val="16"/>
      <color rgb="FFFF4238"/>
      <name val="Fann Grotesque"/>
      <family val="2"/>
    </font>
    <font>
      <sz val="28"/>
      <color rgb="FFFF4238"/>
      <name val="Fann Grotesque"/>
      <family val="2"/>
    </font>
    <font>
      <b/>
      <u/>
      <sz val="14"/>
      <color rgb="FFFF4238"/>
      <name val="Arial"/>
      <family val="2"/>
      <scheme val="minor"/>
    </font>
    <font>
      <b/>
      <sz val="11"/>
      <color rgb="FFFF4238"/>
      <name val="Arial"/>
      <family val="2"/>
      <scheme val="minor"/>
    </font>
    <font>
      <sz val="11"/>
      <color rgb="FFFF4238"/>
      <name val="Arial"/>
      <family val="2"/>
      <scheme val="minor"/>
    </font>
    <font>
      <sz val="9"/>
      <color indexed="8"/>
      <name val="Arial"/>
      <family val="2"/>
    </font>
    <font>
      <sz val="12"/>
      <name val="Arial"/>
      <family val="2"/>
    </font>
    <font>
      <sz val="10"/>
      <color indexed="8"/>
      <name val="Arial"/>
      <family val="2"/>
    </font>
    <font>
      <sz val="9"/>
      <color indexed="9"/>
      <name val="Arial"/>
      <family val="2"/>
    </font>
    <font>
      <b/>
      <sz val="9"/>
      <color indexed="52"/>
      <name val="Arial"/>
      <family val="2"/>
    </font>
    <font>
      <sz val="9"/>
      <color indexed="20"/>
      <name val="Arial"/>
      <family val="2"/>
    </font>
    <font>
      <i/>
      <sz val="9"/>
      <color indexed="23"/>
      <name val="Arial"/>
      <family val="2"/>
    </font>
    <font>
      <sz val="9"/>
      <color indexed="17"/>
      <name val="Arial"/>
      <family val="2"/>
    </font>
    <font>
      <sz val="9"/>
      <color indexed="62"/>
      <name val="Arial"/>
      <family val="2"/>
    </font>
    <font>
      <sz val="9"/>
      <color indexed="52"/>
      <name val="Arial"/>
      <family val="2"/>
    </font>
    <font>
      <b/>
      <sz val="9"/>
      <color indexed="9"/>
      <name val="Arial"/>
      <family val="2"/>
    </font>
    <font>
      <sz val="9"/>
      <color indexed="60"/>
      <name val="Arial"/>
      <family val="2"/>
    </font>
    <font>
      <b/>
      <sz val="15"/>
      <color indexed="56"/>
      <name val="Arial"/>
      <family val="2"/>
    </font>
    <font>
      <b/>
      <sz val="13"/>
      <color indexed="56"/>
      <name val="Arial"/>
      <family val="2"/>
    </font>
    <font>
      <b/>
      <sz val="11"/>
      <color indexed="56"/>
      <name val="Arial"/>
      <family val="2"/>
    </font>
    <font>
      <b/>
      <sz val="18"/>
      <color indexed="56"/>
      <name val="Cambria"/>
      <family val="2"/>
    </font>
    <font>
      <b/>
      <sz val="9"/>
      <color indexed="8"/>
      <name val="Arial"/>
      <family val="2"/>
    </font>
    <font>
      <b/>
      <sz val="9"/>
      <color indexed="63"/>
      <name val="Arial"/>
      <family val="2"/>
    </font>
    <font>
      <sz val="9"/>
      <color indexed="10"/>
      <name val="Arial"/>
      <family val="2"/>
    </font>
    <font>
      <sz val="10"/>
      <name val="MS Sans Serif"/>
      <family val="2"/>
    </font>
    <font>
      <sz val="11"/>
      <color indexed="8"/>
      <name val="Calibri"/>
      <family val="2"/>
    </font>
    <font>
      <sz val="11"/>
      <color indexed="9"/>
      <name val="Calibri"/>
      <family val="2"/>
    </font>
    <font>
      <b/>
      <sz val="11"/>
      <color indexed="52"/>
      <name val="Calibri"/>
      <family val="2"/>
    </font>
    <font>
      <sz val="11"/>
      <color indexed="20"/>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b/>
      <sz val="11"/>
      <color indexed="9"/>
      <name val="Calibri"/>
      <family val="2"/>
    </font>
    <font>
      <sz val="11"/>
      <color indexed="60"/>
      <name val="Calibri"/>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63"/>
      <name val="Calibri"/>
      <family val="2"/>
    </font>
    <font>
      <sz val="11"/>
      <color indexed="10"/>
      <name val="Calibri"/>
      <family val="2"/>
    </font>
    <font>
      <sz val="10"/>
      <color theme="1"/>
      <name val="verdana"/>
      <family val="2"/>
    </font>
    <font>
      <sz val="10"/>
      <color theme="1"/>
      <name val="Tahoma"/>
      <family val="2"/>
    </font>
    <font>
      <sz val="11"/>
      <color rgb="FF000000"/>
      <name val="Arial"/>
      <family val="2"/>
    </font>
    <font>
      <b/>
      <sz val="11"/>
      <color rgb="FF000000"/>
      <name val="Arial"/>
      <family val="2"/>
    </font>
    <font>
      <sz val="8"/>
      <color theme="1"/>
      <name val="Arial"/>
      <family val="2"/>
      <scheme val="minor"/>
    </font>
    <font>
      <sz val="11"/>
      <color rgb="FFFF0000"/>
      <name val="Arial"/>
      <family val="2"/>
      <scheme val="minor"/>
    </font>
  </fonts>
  <fills count="30">
    <fill>
      <patternFill patternType="none"/>
    </fill>
    <fill>
      <patternFill patternType="gray125"/>
    </fill>
    <fill>
      <patternFill patternType="solid">
        <fgColor theme="0"/>
        <bgColor indexed="64"/>
      </patternFill>
    </fill>
    <fill>
      <patternFill patternType="solid">
        <fgColor rgb="FFFFF2F2"/>
        <bgColor indexed="64"/>
      </patternFill>
    </fill>
    <fill>
      <patternFill patternType="solid">
        <fgColor indexed="31"/>
      </patternFill>
    </fill>
    <fill>
      <patternFill patternType="solid">
        <fgColor theme="2"/>
        <bgColor indexed="64"/>
      </patternFill>
    </fill>
    <fill>
      <patternFill patternType="solid">
        <fgColor theme="8" tint="0.79998168889431442"/>
        <bgColor indexed="65"/>
      </patternFill>
    </fill>
    <fill>
      <patternFill patternType="solid">
        <fgColor theme="4" tint="0.79998168889431442"/>
        <bgColor indexed="65"/>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rgb="FFFFF2F2"/>
        <bgColor rgb="FF000000"/>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
      <left style="thin">
        <color indexed="64"/>
      </left>
      <right style="thin">
        <color indexed="64"/>
      </right>
      <top/>
      <bottom/>
      <diagonal/>
    </border>
    <border>
      <left/>
      <right/>
      <top/>
      <bottom style="thin">
        <color rgb="FF00000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60588">
    <xf numFmtId="0" fontId="0" fillId="0" borderId="0"/>
    <xf numFmtId="43" fontId="7" fillId="0" borderId="0" applyFont="0" applyFill="0" applyBorder="0" applyAlignment="0" applyProtection="0"/>
    <xf numFmtId="43" fontId="7" fillId="0" borderId="0" applyFont="0" applyFill="0" applyBorder="0" applyAlignment="0" applyProtection="0"/>
    <xf numFmtId="0" fontId="9" fillId="0" borderId="0" applyFill="0" applyBorder="0">
      <alignment horizontal="left" vertical="top"/>
    </xf>
    <xf numFmtId="0" fontId="10" fillId="0" borderId="0" applyProtection="0"/>
    <xf numFmtId="168" fontId="9" fillId="0" borderId="0" applyFill="0" applyBorder="0">
      <alignment horizontal="right" vertical="top"/>
    </xf>
    <xf numFmtId="0" fontId="10" fillId="0" borderId="0" applyProtection="0"/>
    <xf numFmtId="3" fontId="11" fillId="0" borderId="0"/>
    <xf numFmtId="0" fontId="14" fillId="0" borderId="0" applyNumberFormat="0" applyFill="0" applyBorder="0" applyAlignment="0" applyProtection="0">
      <alignment vertical="top"/>
      <protection locked="0"/>
    </xf>
    <xf numFmtId="0" fontId="10" fillId="0" borderId="0" applyProtection="0"/>
    <xf numFmtId="9" fontId="7" fillId="0" borderId="0" applyFont="0" applyFill="0" applyBorder="0" applyAlignment="0" applyProtection="0"/>
    <xf numFmtId="0" fontId="18" fillId="0" borderId="0" applyNumberFormat="0" applyFill="0" applyBorder="0" applyAlignment="0" applyProtection="0"/>
    <xf numFmtId="0" fontId="7" fillId="0" borderId="0"/>
    <xf numFmtId="0" fontId="43" fillId="0" borderId="0"/>
    <xf numFmtId="0" fontId="52" fillId="4" borderId="0" applyNumberFormat="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53" fillId="0" borderId="0"/>
    <xf numFmtId="43" fontId="10" fillId="0" borderId="0" applyFont="0" applyFill="0" applyBorder="0" applyAlignment="0" applyProtection="0"/>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10" fillId="0" borderId="0"/>
    <xf numFmtId="0" fontId="52" fillId="4" borderId="0" applyNumberFormat="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6" fillId="21" borderId="10" applyNumberFormat="0" applyAlignment="0" applyProtection="0"/>
    <xf numFmtId="0" fontId="57" fillId="8" borderId="0" applyNumberFormat="0" applyBorder="0" applyAlignment="0" applyProtection="0"/>
    <xf numFmtId="0" fontId="58" fillId="0" borderId="0" applyNumberFormat="0" applyFill="0" applyBorder="0" applyAlignment="0" applyProtection="0"/>
    <xf numFmtId="0" fontId="59" fillId="9" borderId="0" applyNumberFormat="0" applyBorder="0" applyAlignment="0" applyProtection="0"/>
    <xf numFmtId="0" fontId="60" fillId="12" borderId="10" applyNumberFormat="0" applyAlignment="0" applyProtection="0"/>
    <xf numFmtId="0" fontId="61" fillId="0" borderId="11" applyNumberFormat="0" applyFill="0" applyAlignment="0" applyProtection="0"/>
    <xf numFmtId="0" fontId="62" fillId="22" borderId="12" applyNumberFormat="0" applyAlignment="0" applyProtection="0"/>
    <xf numFmtId="0" fontId="10" fillId="23" borderId="13" applyNumberFormat="0" applyFont="0" applyAlignment="0" applyProtection="0"/>
    <xf numFmtId="0" fontId="63" fillId="24"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0" fontId="67" fillId="0" borderId="0" applyNumberFormat="0" applyFill="0" applyBorder="0" applyAlignment="0" applyProtection="0"/>
    <xf numFmtId="0" fontId="68" fillId="0" borderId="17" applyNumberFormat="0" applyFill="0" applyAlignment="0" applyProtection="0"/>
    <xf numFmtId="165" fontId="10" fillId="0" borderId="0" applyFont="0" applyFill="0" applyBorder="0" applyAlignment="0" applyProtection="0"/>
    <xf numFmtId="0" fontId="69" fillId="21" borderId="18" applyNumberFormat="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70" fillId="0" borderId="0" applyNumberFormat="0" applyFill="0" applyBorder="0" applyAlignment="0" applyProtection="0"/>
    <xf numFmtId="0" fontId="10" fillId="0" borderId="0"/>
    <xf numFmtId="0" fontId="10" fillId="0" borderId="0"/>
    <xf numFmtId="9" fontId="10" fillId="0" borderId="0" applyFont="0" applyFill="0" applyBorder="0" applyAlignment="0" applyProtection="0"/>
    <xf numFmtId="165" fontId="10" fillId="0" borderId="0" applyFont="0" applyFill="0" applyBorder="0" applyAlignment="0" applyProtection="0"/>
    <xf numFmtId="0" fontId="10" fillId="0" borderId="0"/>
    <xf numFmtId="165" fontId="10" fillId="0" borderId="0" applyFont="0" applyFill="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57" fillId="8" borderId="0" applyNumberFormat="0" applyBorder="0" applyAlignment="0" applyProtection="0"/>
    <xf numFmtId="0" fontId="56" fillId="21" borderId="10" applyNumberFormat="0" applyAlignment="0" applyProtection="0"/>
    <xf numFmtId="0" fontId="62" fillId="22" borderId="12" applyNumberFormat="0" applyAlignment="0" applyProtection="0"/>
    <xf numFmtId="0" fontId="58" fillId="0" borderId="0" applyNumberFormat="0" applyFill="0" applyBorder="0" applyAlignment="0" applyProtection="0"/>
    <xf numFmtId="0" fontId="59" fillId="9"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0" fontId="60" fillId="12" borderId="10" applyNumberFormat="0" applyAlignment="0" applyProtection="0"/>
    <xf numFmtId="0" fontId="61" fillId="0" borderId="11" applyNumberFormat="0" applyFill="0" applyAlignment="0" applyProtection="0"/>
    <xf numFmtId="0" fontId="63" fillId="24" borderId="0" applyNumberFormat="0" applyBorder="0" applyAlignment="0" applyProtection="0"/>
    <xf numFmtId="0" fontId="10" fillId="23" borderId="13" applyNumberFormat="0" applyFont="0" applyAlignment="0" applyProtection="0"/>
    <xf numFmtId="0" fontId="69" fillId="21" borderId="18" applyNumberFormat="0" applyAlignment="0" applyProtection="0"/>
    <xf numFmtId="0" fontId="67" fillId="0" borderId="0" applyNumberFormat="0" applyFill="0" applyBorder="0" applyAlignment="0" applyProtection="0"/>
    <xf numFmtId="0" fontId="68" fillId="0" borderId="17" applyNumberFormat="0" applyFill="0" applyAlignment="0" applyProtection="0"/>
    <xf numFmtId="0" fontId="70" fillId="0" borderId="0" applyNumberFormat="0" applyFill="0" applyBorder="0" applyAlignment="0" applyProtection="0"/>
    <xf numFmtId="0" fontId="7" fillId="7" borderId="0" applyNumberFormat="0" applyBorder="0" applyAlignment="0" applyProtection="0"/>
    <xf numFmtId="0" fontId="7" fillId="6" borderId="0" applyNumberFormat="0" applyBorder="0" applyAlignment="0" applyProtection="0"/>
    <xf numFmtId="40" fontId="71"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7" fillId="0" borderId="0"/>
    <xf numFmtId="164" fontId="10" fillId="0" borderId="0" applyFont="0" applyFill="0" applyBorder="0" applyAlignment="0" applyProtection="0"/>
    <xf numFmtId="0" fontId="54" fillId="0" borderId="0">
      <alignment vertical="top"/>
    </xf>
    <xf numFmtId="0" fontId="54" fillId="0" borderId="0">
      <alignment vertical="top"/>
    </xf>
    <xf numFmtId="43" fontId="10" fillId="0" borderId="0" applyFont="0" applyFill="0" applyBorder="0" applyAlignment="0" applyProtection="0"/>
    <xf numFmtId="43" fontId="10" fillId="0" borderId="0" applyFont="0" applyFill="0" applyBorder="0" applyAlignment="0" applyProtection="0"/>
    <xf numFmtId="0" fontId="54" fillId="0" borderId="0">
      <alignment vertical="top"/>
    </xf>
    <xf numFmtId="165" fontId="10" fillId="0" borderId="0" applyFont="0" applyFill="0" applyBorder="0" applyAlignment="0" applyProtection="0"/>
    <xf numFmtId="0" fontId="54" fillId="0" borderId="0">
      <alignment vertical="top"/>
    </xf>
    <xf numFmtId="172" fontId="10"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10" fillId="0" borderId="0"/>
    <xf numFmtId="0" fontId="52" fillId="4" borderId="0" applyNumberFormat="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57" fillId="8" borderId="0" applyNumberFormat="0" applyBorder="0" applyAlignment="0" applyProtection="0"/>
    <xf numFmtId="0" fontId="56" fillId="21" borderId="10" applyNumberFormat="0" applyAlignment="0" applyProtection="0"/>
    <xf numFmtId="0" fontId="62" fillId="22" borderId="12" applyNumberFormat="0" applyAlignment="0" applyProtection="0"/>
    <xf numFmtId="0" fontId="58" fillId="0" borderId="0" applyNumberFormat="0" applyFill="0" applyBorder="0" applyAlignment="0" applyProtection="0"/>
    <xf numFmtId="0" fontId="59" fillId="9"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0" fontId="60" fillId="12" borderId="10" applyNumberFormat="0" applyAlignment="0" applyProtection="0"/>
    <xf numFmtId="0" fontId="61" fillId="0" borderId="11" applyNumberFormat="0" applyFill="0" applyAlignment="0" applyProtection="0"/>
    <xf numFmtId="0" fontId="63" fillId="24" borderId="0" applyNumberFormat="0" applyBorder="0" applyAlignment="0" applyProtection="0"/>
    <xf numFmtId="0" fontId="10" fillId="23" borderId="13" applyNumberFormat="0" applyFont="0" applyAlignment="0" applyProtection="0"/>
    <xf numFmtId="0" fontId="69" fillId="21" borderId="18" applyNumberFormat="0" applyAlignment="0" applyProtection="0"/>
    <xf numFmtId="0" fontId="67" fillId="0" borderId="0" applyNumberFormat="0" applyFill="0" applyBorder="0" applyAlignment="0" applyProtection="0"/>
    <xf numFmtId="0" fontId="68" fillId="0" borderId="17" applyNumberFormat="0" applyFill="0" applyAlignment="0" applyProtection="0"/>
    <xf numFmtId="165" fontId="54" fillId="0" borderId="0" applyFont="0" applyFill="0" applyBorder="0" applyAlignment="0" applyProtection="0">
      <alignment vertical="top"/>
    </xf>
    <xf numFmtId="0" fontId="70" fillId="0" borderId="0" applyNumberFormat="0" applyFill="0" applyBorder="0" applyAlignment="0" applyProtection="0"/>
    <xf numFmtId="0" fontId="52" fillId="10" borderId="0" applyNumberFormat="0" applyBorder="0" applyAlignment="0" applyProtection="0"/>
    <xf numFmtId="165" fontId="7" fillId="0" borderId="0" applyFont="0" applyFill="0" applyBorder="0" applyAlignment="0" applyProtection="0"/>
    <xf numFmtId="0" fontId="52" fillId="4" borderId="0" applyNumberFormat="0" applyBorder="0" applyAlignment="0" applyProtection="0"/>
    <xf numFmtId="0" fontId="52" fillId="8" borderId="0" applyNumberFormat="0" applyBorder="0" applyAlignment="0" applyProtection="0"/>
    <xf numFmtId="0" fontId="52" fillId="13"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7" fillId="0" borderId="0"/>
    <xf numFmtId="0" fontId="52" fillId="9"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6" fillId="21" borderId="10" applyNumberFormat="0" applyAlignment="0" applyProtection="0"/>
    <xf numFmtId="0" fontId="57" fillId="8" borderId="0" applyNumberFormat="0" applyBorder="0" applyAlignment="0" applyProtection="0"/>
    <xf numFmtId="0" fontId="58" fillId="0" borderId="0" applyNumberFormat="0" applyFill="0" applyBorder="0" applyAlignment="0" applyProtection="0"/>
    <xf numFmtId="0" fontId="59" fillId="9" borderId="0" applyNumberFormat="0" applyBorder="0" applyAlignment="0" applyProtection="0"/>
    <xf numFmtId="0" fontId="60" fillId="12" borderId="10" applyNumberFormat="0" applyAlignment="0" applyProtection="0"/>
    <xf numFmtId="0" fontId="61" fillId="0" borderId="11" applyNumberFormat="0" applyFill="0" applyAlignment="0" applyProtection="0"/>
    <xf numFmtId="0" fontId="62" fillId="22" borderId="12" applyNumberFormat="0" applyAlignment="0" applyProtection="0"/>
    <xf numFmtId="0" fontId="10" fillId="23" borderId="13" applyNumberFormat="0" applyFont="0" applyAlignment="0" applyProtection="0"/>
    <xf numFmtId="0" fontId="63" fillId="24"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9" fontId="10" fillId="0" borderId="0" applyFont="0" applyFill="0" applyBorder="0" applyAlignment="0" applyProtection="0"/>
    <xf numFmtId="0" fontId="67" fillId="0" borderId="0" applyNumberFormat="0" applyFill="0" applyBorder="0" applyAlignment="0" applyProtection="0"/>
    <xf numFmtId="0" fontId="68" fillId="0" borderId="17" applyNumberFormat="0" applyFill="0" applyAlignment="0" applyProtection="0"/>
    <xf numFmtId="165" fontId="10" fillId="0" borderId="0" applyFont="0" applyFill="0" applyBorder="0" applyAlignment="0" applyProtection="0"/>
    <xf numFmtId="0" fontId="69" fillId="21" borderId="18" applyNumberFormat="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70" fillId="0" borderId="0" applyNumberForma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1" fillId="0" borderId="0"/>
    <xf numFmtId="0" fontId="71" fillId="0" borderId="0"/>
    <xf numFmtId="0" fontId="72" fillId="4" borderId="0" applyNumberFormat="0" applyBorder="0" applyAlignment="0" applyProtection="0"/>
    <xf numFmtId="0" fontId="72" fillId="8" borderId="0" applyNumberFormat="0" applyBorder="0" applyAlignment="0" applyProtection="0"/>
    <xf numFmtId="0" fontId="72" fillId="9" borderId="0" applyNumberFormat="0" applyBorder="0" applyAlignment="0" applyProtection="0"/>
    <xf numFmtId="0" fontId="72" fillId="10" borderId="0" applyNumberFormat="0" applyBorder="0" applyAlignment="0" applyProtection="0"/>
    <xf numFmtId="0" fontId="72" fillId="11" borderId="0" applyNumberFormat="0" applyBorder="0" applyAlignment="0" applyProtection="0"/>
    <xf numFmtId="0" fontId="72" fillId="12" borderId="0" applyNumberFormat="0" applyBorder="0" applyAlignment="0" applyProtection="0"/>
    <xf numFmtId="0" fontId="72" fillId="13" borderId="0" applyNumberFormat="0" applyBorder="0" applyAlignment="0" applyProtection="0"/>
    <xf numFmtId="0" fontId="72" fillId="14" borderId="0" applyNumberFormat="0" applyBorder="0" applyAlignment="0" applyProtection="0"/>
    <xf numFmtId="0" fontId="72" fillId="15" borderId="0" applyNumberFormat="0" applyBorder="0" applyAlignment="0" applyProtection="0"/>
    <xf numFmtId="0" fontId="72" fillId="10" borderId="0" applyNumberFormat="0" applyBorder="0" applyAlignment="0" applyProtection="0"/>
    <xf numFmtId="0" fontId="72" fillId="13" borderId="0" applyNumberFormat="0" applyBorder="0" applyAlignment="0" applyProtection="0"/>
    <xf numFmtId="0" fontId="72" fillId="16" borderId="0" applyNumberFormat="0" applyBorder="0" applyAlignment="0" applyProtection="0"/>
    <xf numFmtId="0" fontId="73" fillId="17" borderId="0" applyNumberFormat="0" applyBorder="0" applyAlignment="0" applyProtection="0"/>
    <xf numFmtId="0" fontId="73" fillId="14" borderId="0" applyNumberFormat="0" applyBorder="0" applyAlignment="0" applyProtection="0"/>
    <xf numFmtId="0" fontId="73" fillId="15" borderId="0" applyNumberFormat="0" applyBorder="0" applyAlignment="0" applyProtection="0"/>
    <xf numFmtId="0" fontId="73" fillId="18" borderId="0" applyNumberFormat="0" applyBorder="0" applyAlignment="0" applyProtection="0"/>
    <xf numFmtId="0" fontId="73" fillId="19" borderId="0" applyNumberFormat="0" applyBorder="0" applyAlignment="0" applyProtection="0"/>
    <xf numFmtId="0" fontId="73" fillId="20" borderId="0" applyNumberFormat="0" applyBorder="0" applyAlignment="0" applyProtection="0"/>
    <xf numFmtId="0" fontId="74" fillId="21" borderId="10" applyNumberFormat="0" applyAlignment="0" applyProtection="0"/>
    <xf numFmtId="0" fontId="75" fillId="8" borderId="0" applyNumberFormat="0" applyBorder="0" applyAlignment="0" applyProtection="0"/>
    <xf numFmtId="0" fontId="76" fillId="0" borderId="0" applyNumberFormat="0" applyFill="0" applyBorder="0" applyAlignment="0" applyProtection="0"/>
    <xf numFmtId="0" fontId="77" fillId="9" borderId="0" applyNumberFormat="0" applyBorder="0" applyAlignment="0" applyProtection="0"/>
    <xf numFmtId="0" fontId="78" fillId="12" borderId="10" applyNumberFormat="0" applyAlignment="0" applyProtection="0"/>
    <xf numFmtId="0" fontId="79" fillId="0" borderId="11" applyNumberFormat="0" applyFill="0" applyAlignment="0" applyProtection="0"/>
    <xf numFmtId="0" fontId="80" fillId="22" borderId="12" applyNumberFormat="0" applyAlignment="0" applyProtection="0"/>
    <xf numFmtId="0" fontId="72" fillId="23" borderId="13" applyNumberFormat="0" applyFont="0" applyAlignment="0" applyProtection="0"/>
    <xf numFmtId="0" fontId="81" fillId="24" borderId="0" applyNumberFormat="0" applyBorder="0" applyAlignment="0" applyProtection="0"/>
    <xf numFmtId="0" fontId="82" fillId="0" borderId="14" applyNumberFormat="0" applyFill="0" applyAlignment="0" applyProtection="0"/>
    <xf numFmtId="0" fontId="83" fillId="0" borderId="15" applyNumberFormat="0" applyFill="0" applyAlignment="0" applyProtection="0"/>
    <xf numFmtId="0" fontId="84" fillId="0" borderId="16" applyNumberFormat="0" applyFill="0" applyAlignment="0" applyProtection="0"/>
    <xf numFmtId="0" fontId="84" fillId="0" borderId="0" applyNumberFormat="0" applyFill="0" applyBorder="0" applyAlignment="0" applyProtection="0"/>
    <xf numFmtId="0" fontId="85" fillId="0" borderId="17" applyNumberFormat="0" applyFill="0" applyAlignment="0" applyProtection="0"/>
    <xf numFmtId="0" fontId="86" fillId="21" borderId="18" applyNumberFormat="0" applyAlignment="0" applyProtection="0"/>
    <xf numFmtId="0" fontId="73" fillId="25" borderId="0" applyNumberFormat="0" applyBorder="0" applyAlignment="0" applyProtection="0"/>
    <xf numFmtId="0" fontId="73" fillId="26" borderId="0" applyNumberFormat="0" applyBorder="0" applyAlignment="0" applyProtection="0"/>
    <xf numFmtId="0" fontId="73" fillId="27" borderId="0" applyNumberFormat="0" applyBorder="0" applyAlignment="0" applyProtection="0"/>
    <xf numFmtId="0" fontId="73" fillId="18" borderId="0" applyNumberFormat="0" applyBorder="0" applyAlignment="0" applyProtection="0"/>
    <xf numFmtId="0" fontId="73" fillId="19" borderId="0" applyNumberFormat="0" applyBorder="0" applyAlignment="0" applyProtection="0"/>
    <xf numFmtId="0" fontId="73" fillId="28" borderId="0" applyNumberFormat="0" applyBorder="0" applyAlignment="0" applyProtection="0"/>
    <xf numFmtId="172" fontId="10" fillId="0" borderId="0" applyFont="0" applyFill="0" applyBorder="0" applyAlignment="0" applyProtection="0"/>
    <xf numFmtId="0" fontId="87" fillId="0" borderId="0" applyNumberFormat="0" applyFill="0" applyBorder="0" applyAlignment="0" applyProtection="0"/>
    <xf numFmtId="0" fontId="10" fillId="0" borderId="0"/>
    <xf numFmtId="165" fontId="7" fillId="0" borderId="0" applyFont="0" applyFill="0" applyBorder="0" applyAlignment="0" applyProtection="0"/>
    <xf numFmtId="0" fontId="7" fillId="0" borderId="0"/>
    <xf numFmtId="0" fontId="7" fillId="0" borderId="0"/>
    <xf numFmtId="0" fontId="54" fillId="0" borderId="0">
      <alignment vertical="top"/>
    </xf>
    <xf numFmtId="0" fontId="54" fillId="0" borderId="0">
      <alignment vertical="top"/>
    </xf>
    <xf numFmtId="0" fontId="7" fillId="0" borderId="0"/>
    <xf numFmtId="0" fontId="54" fillId="0" borderId="0">
      <alignment vertical="top"/>
    </xf>
    <xf numFmtId="165" fontId="72"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52" fillId="23" borderId="13" applyNumberFormat="0" applyFont="0" applyAlignment="0" applyProtection="0"/>
    <xf numFmtId="0" fontId="7" fillId="0" borderId="0"/>
    <xf numFmtId="165" fontId="88" fillId="0" borderId="0" applyFont="0" applyFill="0" applyBorder="0" applyAlignment="0" applyProtection="0"/>
    <xf numFmtId="0" fontId="7" fillId="0" borderId="0"/>
    <xf numFmtId="0" fontId="7" fillId="0" borderId="0"/>
    <xf numFmtId="0" fontId="89" fillId="0" borderId="0"/>
    <xf numFmtId="0" fontId="71"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54" fillId="0" borderId="0">
      <alignment vertical="top"/>
    </xf>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54" fillId="0" borderId="0">
      <alignment vertical="top"/>
    </xf>
    <xf numFmtId="0" fontId="10"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54" fillId="0" borderId="0">
      <alignment vertical="top"/>
    </xf>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52" fillId="4" borderId="0" applyNumberFormat="0" applyBorder="0" applyAlignment="0" applyProtection="0"/>
    <xf numFmtId="0" fontId="52" fillId="8" borderId="0" applyNumberFormat="0" applyBorder="0" applyAlignment="0" applyProtection="0"/>
    <xf numFmtId="0" fontId="52" fillId="9" borderId="0" applyNumberFormat="0" applyBorder="0" applyAlignment="0" applyProtection="0"/>
    <xf numFmtId="0" fontId="52"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0" borderId="0" applyNumberFormat="0" applyBorder="0" applyAlignment="0" applyProtection="0"/>
    <xf numFmtId="0" fontId="52" fillId="13" borderId="0" applyNumberFormat="0" applyBorder="0" applyAlignment="0" applyProtection="0"/>
    <xf numFmtId="0" fontId="52" fillId="16" borderId="0" applyNumberFormat="0" applyBorder="0" applyAlignment="0" applyProtection="0"/>
    <xf numFmtId="0" fontId="55" fillId="17"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6" fillId="21" borderId="10" applyNumberFormat="0" applyAlignment="0" applyProtection="0"/>
    <xf numFmtId="0" fontId="57" fillId="8" borderId="0" applyNumberFormat="0" applyBorder="0" applyAlignment="0" applyProtection="0"/>
    <xf numFmtId="0" fontId="58" fillId="0" borderId="0" applyNumberFormat="0" applyFill="0" applyBorder="0" applyAlignment="0" applyProtection="0"/>
    <xf numFmtId="0" fontId="59" fillId="9" borderId="0" applyNumberFormat="0" applyBorder="0" applyAlignment="0" applyProtection="0"/>
    <xf numFmtId="0" fontId="60" fillId="12" borderId="10" applyNumberFormat="0" applyAlignment="0" applyProtection="0"/>
    <xf numFmtId="0" fontId="61" fillId="0" borderId="11" applyNumberFormat="0" applyFill="0" applyAlignment="0" applyProtection="0"/>
    <xf numFmtId="0" fontId="62" fillId="22" borderId="12" applyNumberFormat="0" applyAlignment="0" applyProtection="0"/>
    <xf numFmtId="0" fontId="10" fillId="23" borderId="13"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3" fillId="24" borderId="0" applyNumberFormat="0" applyBorder="0" applyAlignment="0" applyProtection="0"/>
    <xf numFmtId="0" fontId="64" fillId="0" borderId="14" applyNumberFormat="0" applyFill="0" applyAlignment="0" applyProtection="0"/>
    <xf numFmtId="0" fontId="65" fillId="0" borderId="15" applyNumberFormat="0" applyFill="0" applyAlignment="0" applyProtection="0"/>
    <xf numFmtId="0" fontId="66" fillId="0" borderId="16" applyNumberFormat="0" applyFill="0" applyAlignment="0" applyProtection="0"/>
    <xf numFmtId="0" fontId="66" fillId="0" borderId="0" applyNumberForma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67" fillId="0" borderId="0" applyNumberFormat="0" applyFill="0" applyBorder="0" applyAlignment="0" applyProtection="0"/>
    <xf numFmtId="0" fontId="68" fillId="0" borderId="17" applyNumberFormat="0" applyFill="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10"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69" fillId="21" borderId="18" applyNumberFormat="0" applyAlignment="0" applyProtection="0"/>
    <xf numFmtId="0" fontId="55"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8" borderId="0" applyNumberFormat="0" applyBorder="0" applyAlignment="0" applyProtection="0"/>
    <xf numFmtId="0" fontId="70" fillId="0" borderId="0" applyNumberForma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54" fillId="0" borderId="0">
      <alignment vertical="top"/>
    </xf>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10"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10" fillId="0" borderId="0"/>
    <xf numFmtId="165" fontId="10"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9" fontId="7" fillId="0" borderId="0" applyFont="0" applyFill="0" applyBorder="0" applyAlignment="0" applyProtection="0"/>
    <xf numFmtId="0" fontId="53"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53" fillId="0" borderId="0"/>
    <xf numFmtId="0" fontId="7" fillId="0" borderId="0"/>
    <xf numFmtId="0" fontId="10"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10"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9" fontId="7" fillId="0" borderId="0" applyFont="0" applyFill="0" applyBorder="0" applyAlignment="0" applyProtection="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9" fontId="7" fillId="0" borderId="0" applyFont="0" applyFill="0" applyBorder="0" applyAlignment="0" applyProtection="0"/>
    <xf numFmtId="0" fontId="7" fillId="0" borderId="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1"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43" fontId="10"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68" fillId="0" borderId="17" applyNumberFormat="0" applyFill="0" applyAlignment="0" applyProtection="0"/>
    <xf numFmtId="0" fontId="69" fillId="21" borderId="18" applyNumberFormat="0" applyAlignment="0" applyProtection="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69" fillId="21" borderId="18" applyNumberFormat="0" applyAlignment="0" applyProtection="0"/>
    <xf numFmtId="0" fontId="68" fillId="0" borderId="17" applyNumberFormat="0" applyFill="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69" fillId="21" borderId="18" applyNumberFormat="0" applyAlignment="0" applyProtection="0"/>
    <xf numFmtId="0" fontId="68" fillId="0" borderId="17" applyNumberFormat="0" applyFill="0" applyAlignment="0" applyProtection="0"/>
    <xf numFmtId="165" fontId="7" fillId="0" borderId="0" applyFont="0" applyFill="0" applyBorder="0" applyAlignment="0" applyProtection="0"/>
    <xf numFmtId="0" fontId="7" fillId="0" borderId="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68" fillId="0" borderId="17" applyNumberFormat="0" applyFill="0" applyAlignment="0" applyProtection="0"/>
    <xf numFmtId="0" fontId="69" fillId="21" borderId="18"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4" fillId="21" borderId="10" applyNumberFormat="0" applyAlignment="0" applyProtection="0"/>
    <xf numFmtId="0" fontId="78" fillId="12" borderId="10" applyNumberFormat="0" applyAlignment="0" applyProtection="0"/>
    <xf numFmtId="0" fontId="72" fillId="23" borderId="13" applyNumberFormat="0" applyFont="0" applyAlignment="0" applyProtection="0"/>
    <xf numFmtId="0" fontId="85" fillId="0" borderId="17" applyNumberFormat="0" applyFill="0" applyAlignment="0" applyProtection="0"/>
    <xf numFmtId="0" fontId="86" fillId="21" borderId="18" applyNumberFormat="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52" fillId="23" borderId="13"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56" fillId="21" borderId="10" applyNumberFormat="0" applyAlignment="0" applyProtection="0"/>
    <xf numFmtId="0" fontId="60" fillId="12" borderId="10" applyNumberFormat="0" applyAlignment="0" applyProtection="0"/>
    <xf numFmtId="0" fontId="10" fillId="23" borderId="13"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68" fillId="0" borderId="17" applyNumberFormat="0" applyFill="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69" fillId="21" borderId="18"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165" fontId="7" fillId="0" borderId="0" applyFont="0" applyFill="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0" fontId="7" fillId="0" borderId="0"/>
    <xf numFmtId="0" fontId="7" fillId="7" borderId="0" applyNumberFormat="0" applyBorder="0" applyAlignment="0" applyProtection="0"/>
    <xf numFmtId="0" fontId="7" fillId="6" borderId="0" applyNumberFormat="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10" fillId="0" borderId="0"/>
    <xf numFmtId="0" fontId="7" fillId="0" borderId="0"/>
    <xf numFmtId="0" fontId="7" fillId="7"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238">
    <xf numFmtId="0" fontId="0" fillId="0" borderId="0" xfId="0"/>
    <xf numFmtId="166" fontId="0" fillId="0" borderId="1" xfId="1" applyNumberFormat="1" applyFont="1" applyFill="1" applyBorder="1" applyAlignment="1">
      <alignment vertical="top" wrapText="1"/>
    </xf>
    <xf numFmtId="0" fontId="8" fillId="0" borderId="4" xfId="0" applyFont="1" applyBorder="1"/>
    <xf numFmtId="0" fontId="8" fillId="0" borderId="0" xfId="0" applyFont="1"/>
    <xf numFmtId="0" fontId="16" fillId="0" borderId="0" xfId="0" applyFont="1"/>
    <xf numFmtId="0" fontId="15" fillId="0" borderId="0" xfId="0" applyFont="1"/>
    <xf numFmtId="0" fontId="13" fillId="0" borderId="6" xfId="0" applyFont="1" applyBorder="1"/>
    <xf numFmtId="0" fontId="8" fillId="0" borderId="6" xfId="0" applyFont="1" applyBorder="1" applyAlignment="1">
      <alignment horizontal="right"/>
    </xf>
    <xf numFmtId="0" fontId="8" fillId="0" borderId="5" xfId="0" applyFont="1" applyBorder="1"/>
    <xf numFmtId="0" fontId="1" fillId="0" borderId="0" xfId="0" applyFont="1"/>
    <xf numFmtId="0" fontId="6" fillId="0" borderId="0" xfId="0" applyFont="1"/>
    <xf numFmtId="0" fontId="3" fillId="0" borderId="0" xfId="0" applyFont="1"/>
    <xf numFmtId="0" fontId="4" fillId="0" borderId="0" xfId="0" applyFont="1"/>
    <xf numFmtId="3" fontId="1" fillId="0" borderId="0" xfId="0" quotePrefix="1" applyNumberFormat="1" applyFont="1"/>
    <xf numFmtId="0" fontId="2" fillId="0" borderId="0" xfId="0" applyFont="1" applyAlignment="1">
      <alignment horizontal="left"/>
    </xf>
    <xf numFmtId="14" fontId="1" fillId="0" borderId="0" xfId="0" applyNumberFormat="1" applyFont="1" applyAlignment="1">
      <alignment horizontal="left"/>
    </xf>
    <xf numFmtId="0" fontId="5" fillId="0" borderId="0" xfId="0" applyFont="1"/>
    <xf numFmtId="3" fontId="0" fillId="0" borderId="0" xfId="0" applyNumberFormat="1"/>
    <xf numFmtId="0" fontId="8" fillId="0" borderId="1" xfId="0" applyFont="1" applyBorder="1" applyAlignment="1">
      <alignment vertical="top"/>
    </xf>
    <xf numFmtId="0" fontId="17" fillId="0" borderId="0" xfId="0" applyFont="1" applyAlignment="1">
      <alignment horizontal="left" indent="1"/>
    </xf>
    <xf numFmtId="3" fontId="8" fillId="0" borderId="4" xfId="0" applyNumberFormat="1" applyFont="1" applyBorder="1"/>
    <xf numFmtId="3" fontId="0" fillId="0" borderId="6" xfId="0" applyNumberFormat="1" applyBorder="1"/>
    <xf numFmtId="3" fontId="8" fillId="0" borderId="0" xfId="0" applyNumberFormat="1" applyFont="1"/>
    <xf numFmtId="169" fontId="8" fillId="0" borderId="0" xfId="10" applyNumberFormat="1" applyFont="1" applyFill="1"/>
    <xf numFmtId="169" fontId="0" fillId="0" borderId="0" xfId="10" applyNumberFormat="1" applyFont="1" applyFill="1"/>
    <xf numFmtId="3" fontId="17" fillId="0" borderId="0" xfId="0" applyNumberFormat="1" applyFont="1"/>
    <xf numFmtId="3" fontId="8" fillId="0" borderId="5" xfId="0" applyNumberFormat="1" applyFont="1" applyBorder="1"/>
    <xf numFmtId="0" fontId="0" fillId="0" borderId="6" xfId="0" applyBorder="1"/>
    <xf numFmtId="0" fontId="2" fillId="0" borderId="0" xfId="11" applyFont="1"/>
    <xf numFmtId="0" fontId="0" fillId="0" borderId="0" xfId="0" applyAlignment="1">
      <alignment wrapText="1"/>
    </xf>
    <xf numFmtId="0" fontId="0" fillId="0" borderId="0" xfId="0" quotePrefix="1"/>
    <xf numFmtId="0" fontId="19" fillId="0" borderId="0" xfId="0" applyFont="1"/>
    <xf numFmtId="0" fontId="20" fillId="0" borderId="0" xfId="0" applyFont="1"/>
    <xf numFmtId="9" fontId="0" fillId="0" borderId="0" xfId="10" applyFont="1"/>
    <xf numFmtId="169" fontId="0" fillId="0" borderId="0" xfId="10" applyNumberFormat="1" applyFont="1"/>
    <xf numFmtId="169" fontId="19" fillId="0" borderId="0" xfId="10" applyNumberFormat="1" applyFont="1"/>
    <xf numFmtId="0" fontId="19" fillId="0" borderId="6" xfId="0" applyFont="1" applyBorder="1"/>
    <xf numFmtId="0" fontId="0" fillId="0" borderId="4" xfId="0" applyBorder="1"/>
    <xf numFmtId="169" fontId="19" fillId="0" borderId="6" xfId="10" applyNumberFormat="1" applyFont="1" applyBorder="1"/>
    <xf numFmtId="0" fontId="8" fillId="0" borderId="6" xfId="0" applyFont="1" applyBorder="1"/>
    <xf numFmtId="3" fontId="19" fillId="0" borderId="0" xfId="0" applyNumberFormat="1" applyFont="1"/>
    <xf numFmtId="0" fontId="8" fillId="0" borderId="7" xfId="0" applyFont="1" applyBorder="1"/>
    <xf numFmtId="0" fontId="21" fillId="0" borderId="0" xfId="0" applyFont="1" applyAlignment="1">
      <alignment horizontal="right"/>
    </xf>
    <xf numFmtId="0" fontId="8" fillId="0" borderId="0" xfId="0" applyFont="1" applyAlignment="1">
      <alignment horizontal="left"/>
    </xf>
    <xf numFmtId="43" fontId="0" fillId="0" borderId="0" xfId="1" applyFont="1"/>
    <xf numFmtId="43" fontId="0" fillId="2" borderId="0" xfId="1" applyFont="1" applyFill="1"/>
    <xf numFmtId="0" fontId="22" fillId="0" borderId="0" xfId="0" applyFont="1"/>
    <xf numFmtId="0" fontId="21" fillId="0" borderId="0" xfId="0" applyFont="1" applyAlignment="1">
      <alignment horizontal="right" vertical="center"/>
    </xf>
    <xf numFmtId="9" fontId="0" fillId="0" borderId="4" xfId="10" applyFont="1" applyBorder="1"/>
    <xf numFmtId="166" fontId="0" fillId="0" borderId="0" xfId="1" applyNumberFormat="1" applyFont="1"/>
    <xf numFmtId="0" fontId="8" fillId="0" borderId="6" xfId="0" applyFont="1" applyBorder="1" applyAlignment="1">
      <alignment horizontal="center"/>
    </xf>
    <xf numFmtId="166" fontId="8" fillId="0" borderId="7" xfId="1" applyNumberFormat="1" applyFont="1" applyBorder="1"/>
    <xf numFmtId="166" fontId="8" fillId="0" borderId="7" xfId="0" applyNumberFormat="1" applyFont="1" applyBorder="1"/>
    <xf numFmtId="3" fontId="0" fillId="2" borderId="0" xfId="0" applyNumberFormat="1" applyFill="1"/>
    <xf numFmtId="3" fontId="8" fillId="2" borderId="0" xfId="0" applyNumberFormat="1" applyFont="1" applyFill="1"/>
    <xf numFmtId="0" fontId="0" fillId="2" borderId="0" xfId="0" applyFill="1"/>
    <xf numFmtId="3" fontId="26" fillId="2" borderId="0" xfId="0" applyNumberFormat="1" applyFont="1" applyFill="1"/>
    <xf numFmtId="0" fontId="27" fillId="0" borderId="0" xfId="0" applyFont="1"/>
    <xf numFmtId="0" fontId="17" fillId="0" borderId="0" xfId="0" applyFont="1"/>
    <xf numFmtId="0" fontId="24" fillId="0" borderId="6" xfId="0" applyFont="1" applyBorder="1"/>
    <xf numFmtId="0" fontId="28" fillId="0" borderId="0" xfId="0" applyFont="1"/>
    <xf numFmtId="0" fontId="29" fillId="0" borderId="0" xfId="0" applyFont="1"/>
    <xf numFmtId="0" fontId="0" fillId="0" borderId="1" xfId="0" applyBorder="1" applyAlignment="1">
      <alignment horizontal="center" vertical="top" wrapText="1"/>
    </xf>
    <xf numFmtId="0" fontId="0" fillId="0" borderId="1" xfId="0" applyBorder="1" applyAlignment="1">
      <alignment vertical="top" wrapText="1"/>
    </xf>
    <xf numFmtId="166" fontId="0" fillId="0" borderId="1" xfId="0" applyNumberFormat="1" applyBorder="1" applyAlignment="1">
      <alignment vertical="top" wrapText="1"/>
    </xf>
    <xf numFmtId="167" fontId="0" fillId="0" borderId="1" xfId="0" applyNumberFormat="1" applyBorder="1" applyAlignment="1">
      <alignment vertical="top" wrapText="1"/>
    </xf>
    <xf numFmtId="3" fontId="0" fillId="0" borderId="9" xfId="0" applyNumberFormat="1" applyBorder="1"/>
    <xf numFmtId="3" fontId="25" fillId="0" borderId="0" xfId="0" applyNumberFormat="1" applyFont="1"/>
    <xf numFmtId="0" fontId="24" fillId="0" borderId="0" xfId="0" applyFont="1"/>
    <xf numFmtId="0" fontId="23" fillId="0" borderId="0" xfId="0" applyFont="1"/>
    <xf numFmtId="3" fontId="26" fillId="0" borderId="0" xfId="0" applyNumberFormat="1" applyFont="1"/>
    <xf numFmtId="166" fontId="0" fillId="0" borderId="0" xfId="1" applyNumberFormat="1" applyFont="1" applyFill="1"/>
    <xf numFmtId="166" fontId="8" fillId="0" borderId="4" xfId="0" applyNumberFormat="1" applyFont="1" applyBorder="1"/>
    <xf numFmtId="166" fontId="8" fillId="0" borderId="4" xfId="1" applyNumberFormat="1" applyFont="1" applyFill="1" applyBorder="1"/>
    <xf numFmtId="166" fontId="0" fillId="0" borderId="4" xfId="1" applyNumberFormat="1" applyFont="1" applyFill="1" applyBorder="1"/>
    <xf numFmtId="166" fontId="8" fillId="0" borderId="6" xfId="0" applyNumberFormat="1" applyFont="1" applyBorder="1"/>
    <xf numFmtId="166" fontId="8" fillId="0" borderId="6" xfId="1" applyNumberFormat="1" applyFont="1" applyFill="1" applyBorder="1"/>
    <xf numFmtId="9" fontId="0" fillId="0" borderId="4" xfId="10" applyFont="1" applyFill="1" applyBorder="1"/>
    <xf numFmtId="9" fontId="0" fillId="0" borderId="4" xfId="0" applyNumberFormat="1" applyBorder="1"/>
    <xf numFmtId="43" fontId="0" fillId="0" borderId="0" xfId="1" applyFont="1" applyFill="1"/>
    <xf numFmtId="0" fontId="30" fillId="0" borderId="0" xfId="0" applyFont="1"/>
    <xf numFmtId="0" fontId="25" fillId="0" borderId="0" xfId="0" applyFont="1"/>
    <xf numFmtId="10" fontId="0" fillId="0" borderId="0" xfId="10" applyNumberFormat="1" applyFont="1"/>
    <xf numFmtId="0" fontId="31" fillId="0" borderId="0" xfId="11" applyFont="1"/>
    <xf numFmtId="0" fontId="25" fillId="0" borderId="0" xfId="11" applyFont="1"/>
    <xf numFmtId="0" fontId="32" fillId="0" borderId="0" xfId="11" applyFont="1"/>
    <xf numFmtId="10" fontId="0" fillId="0" borderId="0" xfId="10" applyNumberFormat="1" applyFont="1" applyFill="1"/>
    <xf numFmtId="4" fontId="0" fillId="0" borderId="0" xfId="0" applyNumberFormat="1"/>
    <xf numFmtId="170" fontId="0" fillId="0" borderId="0" xfId="0" applyNumberFormat="1"/>
    <xf numFmtId="0" fontId="8" fillId="0" borderId="0" xfId="0" applyFont="1" applyAlignment="1">
      <alignment horizontal="right"/>
    </xf>
    <xf numFmtId="169" fontId="19" fillId="0" borderId="0" xfId="10" applyNumberFormat="1" applyFont="1" applyFill="1"/>
    <xf numFmtId="169" fontId="0" fillId="0" borderId="0" xfId="10" applyNumberFormat="1" applyFont="1" applyBorder="1"/>
    <xf numFmtId="10" fontId="0" fillId="0" borderId="0" xfId="10" applyNumberFormat="1" applyFont="1" applyBorder="1"/>
    <xf numFmtId="166" fontId="0" fillId="0" borderId="0" xfId="1" applyNumberFormat="1" applyFont="1" applyBorder="1"/>
    <xf numFmtId="43" fontId="0" fillId="0" borderId="0" xfId="1" applyFont="1" applyBorder="1"/>
    <xf numFmtId="171" fontId="0" fillId="0" borderId="0" xfId="0" applyNumberFormat="1"/>
    <xf numFmtId="0" fontId="26" fillId="2" borderId="0" xfId="0" applyFont="1" applyFill="1"/>
    <xf numFmtId="166" fontId="0" fillId="0" borderId="0" xfId="0" applyNumberFormat="1"/>
    <xf numFmtId="166" fontId="8" fillId="0" borderId="0" xfId="0" applyNumberFormat="1" applyFont="1"/>
    <xf numFmtId="9" fontId="0" fillId="0" borderId="1" xfId="0" applyNumberFormat="1" applyBorder="1" applyAlignment="1">
      <alignment vertical="top" wrapText="1"/>
    </xf>
    <xf numFmtId="166" fontId="0" fillId="2" borderId="1" xfId="1" applyNumberFormat="1" applyFont="1" applyFill="1" applyBorder="1" applyAlignment="1">
      <alignment vertical="top" wrapText="1"/>
    </xf>
    <xf numFmtId="169" fontId="19" fillId="0" borderId="6" xfId="10" applyNumberFormat="1" applyFont="1" applyFill="1" applyBorder="1"/>
    <xf numFmtId="166" fontId="8" fillId="0" borderId="7" xfId="1" applyNumberFormat="1" applyFont="1" applyFill="1" applyBorder="1"/>
    <xf numFmtId="0" fontId="23" fillId="0" borderId="0" xfId="0" applyFont="1" applyAlignment="1">
      <alignment horizontal="left" vertical="center"/>
    </xf>
    <xf numFmtId="0" fontId="17" fillId="0" borderId="0" xfId="0" applyFont="1" applyAlignment="1">
      <alignment wrapText="1"/>
    </xf>
    <xf numFmtId="0" fontId="40" fillId="0" borderId="0" xfId="0" applyFont="1"/>
    <xf numFmtId="0" fontId="41" fillId="0" borderId="0" xfId="0" applyFont="1"/>
    <xf numFmtId="166" fontId="8" fillId="0" borderId="0" xfId="1" applyNumberFormat="1" applyFont="1" applyFill="1" applyBorder="1"/>
    <xf numFmtId="0" fontId="44" fillId="0" borderId="0" xfId="0" applyFont="1"/>
    <xf numFmtId="0" fontId="45" fillId="0" borderId="0" xfId="0" applyFont="1"/>
    <xf numFmtId="0" fontId="46" fillId="0" borderId="0" xfId="0" applyFont="1"/>
    <xf numFmtId="0" fontId="47" fillId="0" borderId="0" xfId="0" applyFont="1"/>
    <xf numFmtId="0" fontId="48" fillId="0" borderId="0" xfId="0" applyFont="1"/>
    <xf numFmtId="0" fontId="49" fillId="0" borderId="0" xfId="0" applyFont="1"/>
    <xf numFmtId="0" fontId="50" fillId="0" borderId="0" xfId="0" applyFont="1"/>
    <xf numFmtId="0" fontId="50" fillId="0" borderId="6" xfId="0" applyFont="1" applyBorder="1"/>
    <xf numFmtId="0" fontId="51" fillId="0" borderId="0" xfId="0" applyFont="1"/>
    <xf numFmtId="0" fontId="8" fillId="3" borderId="6" xfId="0" applyFont="1" applyFill="1" applyBorder="1" applyAlignment="1">
      <alignment horizontal="right"/>
    </xf>
    <xf numFmtId="3" fontId="0" fillId="3" borderId="0" xfId="0" applyNumberFormat="1" applyFill="1"/>
    <xf numFmtId="3" fontId="8" fillId="3" borderId="4" xfId="0" applyNumberFormat="1" applyFont="1" applyFill="1" applyBorder="1"/>
    <xf numFmtId="3" fontId="8" fillId="3" borderId="5" xfId="0" applyNumberFormat="1" applyFont="1" applyFill="1" applyBorder="1"/>
    <xf numFmtId="3" fontId="8" fillId="3" borderId="0" xfId="0" applyNumberFormat="1" applyFont="1" applyFill="1"/>
    <xf numFmtId="0" fontId="8" fillId="3" borderId="0" xfId="0" applyFont="1" applyFill="1" applyAlignment="1">
      <alignment horizontal="right"/>
    </xf>
    <xf numFmtId="169" fontId="0" fillId="3" borderId="0" xfId="10" applyNumberFormat="1" applyFont="1" applyFill="1"/>
    <xf numFmtId="10" fontId="0" fillId="3" borderId="0" xfId="10" applyNumberFormat="1" applyFont="1" applyFill="1"/>
    <xf numFmtId="4" fontId="0" fillId="3" borderId="0" xfId="0" applyNumberFormat="1" applyFill="1"/>
    <xf numFmtId="170" fontId="0" fillId="3" borderId="0" xfId="0" applyNumberFormat="1" applyFill="1"/>
    <xf numFmtId="166" fontId="0" fillId="3" borderId="0" xfId="1" applyNumberFormat="1" applyFont="1" applyFill="1"/>
    <xf numFmtId="43" fontId="0" fillId="3" borderId="0" xfId="1" applyFont="1" applyFill="1"/>
    <xf numFmtId="3" fontId="0" fillId="3" borderId="6" xfId="0" applyNumberFormat="1" applyFill="1" applyBorder="1"/>
    <xf numFmtId="3" fontId="17" fillId="3" borderId="0" xfId="0" applyNumberFormat="1" applyFont="1" applyFill="1"/>
    <xf numFmtId="3" fontId="19" fillId="3" borderId="0" xfId="0" applyNumberFormat="1" applyFont="1" applyFill="1"/>
    <xf numFmtId="169" fontId="19" fillId="3" borderId="0" xfId="10" applyNumberFormat="1" applyFont="1" applyFill="1"/>
    <xf numFmtId="169" fontId="19" fillId="3" borderId="6" xfId="10" applyNumberFormat="1" applyFont="1" applyFill="1" applyBorder="1"/>
    <xf numFmtId="166" fontId="0" fillId="3" borderId="4" xfId="1" applyNumberFormat="1" applyFont="1" applyFill="1" applyBorder="1"/>
    <xf numFmtId="9" fontId="0" fillId="3" borderId="4" xfId="10" applyFont="1" applyFill="1" applyBorder="1"/>
    <xf numFmtId="0" fontId="8" fillId="3" borderId="6" xfId="0" applyFont="1" applyFill="1" applyBorder="1" applyAlignment="1">
      <alignment horizontal="center" vertical="center"/>
    </xf>
    <xf numFmtId="0" fontId="8" fillId="0" borderId="1" xfId="0" applyFont="1" applyBorder="1" applyAlignment="1">
      <alignment horizontal="right" vertical="top"/>
    </xf>
    <xf numFmtId="0" fontId="8" fillId="2" borderId="0" xfId="0" applyFont="1" applyFill="1"/>
    <xf numFmtId="0" fontId="25" fillId="2" borderId="0" xfId="0" applyFont="1" applyFill="1"/>
    <xf numFmtId="3" fontId="25" fillId="3" borderId="0" xfId="0" applyNumberFormat="1" applyFont="1" applyFill="1"/>
    <xf numFmtId="166" fontId="0" fillId="5" borderId="0" xfId="1" applyNumberFormat="1" applyFont="1" applyFill="1"/>
    <xf numFmtId="3" fontId="8" fillId="2" borderId="4" xfId="0" applyNumberFormat="1" applyFont="1" applyFill="1" applyBorder="1"/>
    <xf numFmtId="0" fontId="8" fillId="2" borderId="4" xfId="0" applyFont="1" applyFill="1" applyBorder="1"/>
    <xf numFmtId="0" fontId="8" fillId="2" borderId="6" xfId="0" applyFont="1" applyFill="1" applyBorder="1" applyAlignment="1">
      <alignment horizontal="right"/>
    </xf>
    <xf numFmtId="0" fontId="13" fillId="2" borderId="6" xfId="0" applyFont="1" applyFill="1" applyBorder="1"/>
    <xf numFmtId="0" fontId="15" fillId="2" borderId="0" xfId="0" applyFont="1" applyFill="1"/>
    <xf numFmtId="0" fontId="50" fillId="2" borderId="0" xfId="0" applyFont="1" applyFill="1"/>
    <xf numFmtId="43" fontId="0" fillId="2" borderId="0" xfId="0" applyNumberFormat="1" applyFill="1" applyAlignment="1">
      <alignment horizontal="right"/>
    </xf>
    <xf numFmtId="0" fontId="30" fillId="2" borderId="0" xfId="0" applyFont="1" applyFill="1"/>
    <xf numFmtId="169" fontId="0" fillId="2" borderId="0" xfId="0" applyNumberFormat="1" applyFill="1"/>
    <xf numFmtId="166" fontId="0" fillId="2" borderId="0" xfId="1" applyNumberFormat="1" applyFont="1" applyFill="1"/>
    <xf numFmtId="0" fontId="19" fillId="2" borderId="0" xfId="0" applyFont="1" applyFill="1"/>
    <xf numFmtId="169" fontId="0" fillId="2" borderId="0" xfId="1" applyNumberFormat="1" applyFont="1" applyFill="1"/>
    <xf numFmtId="0" fontId="0" fillId="2" borderId="0" xfId="0" applyFill="1" applyAlignment="1">
      <alignment horizontal="left" vertical="top" wrapText="1"/>
    </xf>
    <xf numFmtId="169" fontId="0" fillId="2" borderId="0" xfId="10" applyNumberFormat="1" applyFont="1" applyFill="1"/>
    <xf numFmtId="0" fontId="8" fillId="2" borderId="0" xfId="0" applyFont="1" applyFill="1" applyAlignment="1">
      <alignment horizontal="right"/>
    </xf>
    <xf numFmtId="0" fontId="49" fillId="2" borderId="0" xfId="0" applyFont="1" applyFill="1"/>
    <xf numFmtId="0" fontId="32" fillId="2" borderId="0" xfId="11" applyFont="1" applyFill="1"/>
    <xf numFmtId="0" fontId="16" fillId="2" borderId="0" xfId="0" applyFont="1" applyFill="1"/>
    <xf numFmtId="0" fontId="90" fillId="2" borderId="0" xfId="0" applyFont="1" applyFill="1"/>
    <xf numFmtId="0" fontId="8" fillId="2" borderId="5" xfId="0" applyFont="1" applyFill="1" applyBorder="1"/>
    <xf numFmtId="0" fontId="91" fillId="2" borderId="5" xfId="0" applyFont="1" applyFill="1" applyBorder="1"/>
    <xf numFmtId="3" fontId="8" fillId="2" borderId="5" xfId="0" applyNumberFormat="1" applyFont="1" applyFill="1" applyBorder="1"/>
    <xf numFmtId="3" fontId="90" fillId="29" borderId="0" xfId="0" applyNumberFormat="1" applyFont="1" applyFill="1" applyAlignment="1">
      <alignment horizontal="right"/>
    </xf>
    <xf numFmtId="3" fontId="90" fillId="2" borderId="0" xfId="0" applyNumberFormat="1" applyFont="1" applyFill="1" applyAlignment="1">
      <alignment horizontal="right"/>
    </xf>
    <xf numFmtId="3" fontId="0" fillId="5" borderId="0" xfId="0" applyNumberFormat="1" applyFill="1"/>
    <xf numFmtId="3" fontId="8" fillId="5" borderId="4" xfId="0" applyNumberFormat="1" applyFont="1" applyFill="1" applyBorder="1"/>
    <xf numFmtId="169" fontId="0" fillId="5" borderId="0" xfId="10" applyNumberFormat="1" applyFont="1" applyFill="1"/>
    <xf numFmtId="169" fontId="0" fillId="5" borderId="0" xfId="0" applyNumberFormat="1" applyFill="1"/>
    <xf numFmtId="169" fontId="0" fillId="5" borderId="0" xfId="1" applyNumberFormat="1" applyFont="1" applyFill="1"/>
    <xf numFmtId="43" fontId="0" fillId="5" borderId="0" xfId="0" applyNumberFormat="1" applyFill="1" applyAlignment="1">
      <alignment horizontal="right"/>
    </xf>
    <xf numFmtId="3" fontId="30" fillId="3" borderId="0" xfId="0" applyNumberFormat="1" applyFont="1" applyFill="1"/>
    <xf numFmtId="169" fontId="30" fillId="3" borderId="0" xfId="10" applyNumberFormat="1" applyFont="1" applyFill="1"/>
    <xf numFmtId="3" fontId="30" fillId="0" borderId="0" xfId="0" applyNumberFormat="1" applyFont="1"/>
    <xf numFmtId="169" fontId="30" fillId="0" borderId="0" xfId="10" applyNumberFormat="1" applyFont="1" applyFill="1"/>
    <xf numFmtId="43" fontId="7" fillId="0" borderId="0" xfId="1" applyFont="1" applyFill="1"/>
    <xf numFmtId="169" fontId="0" fillId="3" borderId="0" xfId="0" applyNumberFormat="1" applyFill="1"/>
    <xf numFmtId="0" fontId="92" fillId="0" borderId="0" xfId="0" applyFont="1"/>
    <xf numFmtId="10" fontId="0" fillId="5" borderId="0" xfId="0" applyNumberFormat="1" applyFill="1"/>
    <xf numFmtId="10" fontId="0" fillId="2" borderId="0" xfId="0" applyNumberFormat="1" applyFill="1"/>
    <xf numFmtId="9" fontId="0" fillId="2" borderId="0" xfId="0" applyNumberFormat="1" applyFill="1"/>
    <xf numFmtId="9" fontId="8" fillId="2" borderId="4" xfId="0" applyNumberFormat="1" applyFont="1" applyFill="1" applyBorder="1"/>
    <xf numFmtId="0" fontId="13" fillId="0" borderId="0" xfId="0" quotePrefix="1" applyFont="1"/>
    <xf numFmtId="169" fontId="0" fillId="0" borderId="0" xfId="0" applyNumberFormat="1"/>
    <xf numFmtId="166" fontId="0" fillId="0" borderId="1" xfId="1" applyNumberFormat="1" applyFont="1" applyBorder="1" applyAlignment="1">
      <alignment vertical="top" wrapText="1"/>
    </xf>
    <xf numFmtId="167" fontId="25" fillId="0" borderId="1" xfId="0" applyNumberFormat="1" applyFont="1" applyBorder="1" applyAlignment="1">
      <alignment vertical="top" wrapText="1"/>
    </xf>
    <xf numFmtId="0" fontId="25" fillId="0" borderId="1" xfId="0" applyFont="1" applyBorder="1" applyAlignment="1">
      <alignment vertical="top" wrapText="1"/>
    </xf>
    <xf numFmtId="1" fontId="0" fillId="0" borderId="1" xfId="0" applyNumberFormat="1" applyBorder="1" applyAlignment="1">
      <alignment vertical="top" wrapText="1"/>
    </xf>
    <xf numFmtId="9" fontId="25" fillId="0" borderId="1" xfId="0" applyNumberFormat="1" applyFont="1" applyBorder="1" applyAlignment="1">
      <alignment vertical="top" wrapText="1"/>
    </xf>
    <xf numFmtId="0" fontId="17" fillId="0" borderId="0" xfId="0" applyFont="1" applyAlignment="1">
      <alignment vertical="top"/>
    </xf>
    <xf numFmtId="166" fontId="25" fillId="0" borderId="1" xfId="1" applyNumberFormat="1" applyFont="1" applyFill="1" applyBorder="1" applyAlignment="1">
      <alignment vertical="top" wrapText="1"/>
    </xf>
    <xf numFmtId="1" fontId="90" fillId="29" borderId="0" xfId="0" applyNumberFormat="1" applyFont="1" applyFill="1"/>
    <xf numFmtId="1" fontId="91" fillId="29" borderId="5" xfId="0" applyNumberFormat="1" applyFont="1" applyFill="1" applyBorder="1"/>
    <xf numFmtId="10" fontId="0" fillId="0" borderId="0" xfId="0" applyNumberFormat="1"/>
    <xf numFmtId="169" fontId="0" fillId="0" borderId="0" xfId="10" applyNumberFormat="1" applyFont="1" applyFill="1" applyBorder="1"/>
    <xf numFmtId="1" fontId="90" fillId="2" borderId="0" xfId="0" applyNumberFormat="1" applyFont="1" applyFill="1"/>
    <xf numFmtId="1" fontId="91" fillId="2" borderId="5" xfId="0" applyNumberFormat="1" applyFont="1" applyFill="1" applyBorder="1"/>
    <xf numFmtId="2" fontId="0" fillId="0" borderId="0" xfId="0" applyNumberFormat="1"/>
    <xf numFmtId="9" fontId="25" fillId="0" borderId="0" xfId="0" applyNumberFormat="1" applyFont="1"/>
    <xf numFmtId="9" fontId="30" fillId="0" borderId="4" xfId="0" applyNumberFormat="1" applyFont="1" applyBorder="1"/>
    <xf numFmtId="9" fontId="93" fillId="0" borderId="0" xfId="10" applyFont="1"/>
    <xf numFmtId="9" fontId="25" fillId="5" borderId="0" xfId="0" applyNumberFormat="1" applyFont="1" applyFill="1"/>
    <xf numFmtId="9" fontId="30" fillId="5" borderId="4" xfId="0" applyNumberFormat="1" applyFont="1" applyFill="1" applyBorder="1"/>
    <xf numFmtId="169" fontId="0" fillId="5" borderId="0" xfId="0" applyNumberFormat="1" applyFill="1" applyAlignment="1">
      <alignment vertical="top"/>
    </xf>
    <xf numFmtId="169" fontId="0" fillId="2" borderId="0" xfId="0" applyNumberFormat="1" applyFill="1" applyAlignment="1">
      <alignment vertical="top"/>
    </xf>
    <xf numFmtId="3" fontId="30" fillId="3" borderId="4" xfId="0" applyNumberFormat="1" applyFont="1" applyFill="1" applyBorder="1"/>
    <xf numFmtId="3" fontId="25" fillId="3" borderId="9" xfId="0" applyNumberFormat="1" applyFont="1" applyFill="1" applyBorder="1"/>
    <xf numFmtId="0" fontId="25" fillId="3" borderId="0" xfId="0" applyFont="1" applyFill="1"/>
    <xf numFmtId="0" fontId="51" fillId="3" borderId="0" xfId="0" applyFont="1" applyFill="1"/>
    <xf numFmtId="0" fontId="30" fillId="3" borderId="0" xfId="0" applyFont="1" applyFill="1"/>
    <xf numFmtId="43" fontId="0" fillId="0" borderId="0" xfId="0" applyNumberFormat="1"/>
    <xf numFmtId="3" fontId="25" fillId="0" borderId="9" xfId="0" applyNumberFormat="1" applyFont="1" applyBorder="1"/>
    <xf numFmtId="3" fontId="30" fillId="0" borderId="4" xfId="0" applyNumberFormat="1" applyFont="1" applyBorder="1"/>
    <xf numFmtId="0" fontId="33" fillId="0" borderId="0" xfId="0" applyFont="1"/>
    <xf numFmtId="0" fontId="26" fillId="0" borderId="0" xfId="0" applyFont="1"/>
    <xf numFmtId="173" fontId="0" fillId="0" borderId="0" xfId="0" applyNumberFormat="1"/>
    <xf numFmtId="174" fontId="0" fillId="0" borderId="0" xfId="0" applyNumberFormat="1"/>
    <xf numFmtId="3" fontId="25" fillId="0" borderId="6" xfId="0" applyNumberFormat="1" applyFont="1" applyBorder="1"/>
    <xf numFmtId="3" fontId="25" fillId="3" borderId="6" xfId="0" applyNumberFormat="1" applyFont="1" applyFill="1" applyBorder="1"/>
    <xf numFmtId="166" fontId="8" fillId="0" borderId="4" xfId="1" applyNumberFormat="1" applyFont="1" applyBorder="1"/>
    <xf numFmtId="166" fontId="17" fillId="0" borderId="0" xfId="1" applyNumberFormat="1" applyFont="1"/>
    <xf numFmtId="14" fontId="0" fillId="0" borderId="0" xfId="0" applyNumberFormat="1"/>
    <xf numFmtId="14" fontId="0" fillId="0" borderId="0" xfId="0" applyNumberFormat="1" applyAlignment="1">
      <alignment horizontal="left"/>
    </xf>
    <xf numFmtId="0" fontId="0" fillId="0" borderId="0" xfId="0" applyAlignment="1">
      <alignment horizontal="left"/>
    </xf>
    <xf numFmtId="0" fontId="35" fillId="0" borderId="0" xfId="0" applyFont="1" applyAlignment="1">
      <alignment horizontal="left" wrapText="1"/>
    </xf>
    <xf numFmtId="3" fontId="34" fillId="0" borderId="0" xfId="0" applyNumberFormat="1" applyFont="1" applyAlignment="1">
      <alignment horizontal="left" wrapText="1"/>
    </xf>
    <xf numFmtId="0" fontId="0" fillId="0" borderId="0" xfId="0" applyAlignment="1">
      <alignment horizontal="center"/>
    </xf>
    <xf numFmtId="0" fontId="0" fillId="0" borderId="0" xfId="0" applyAlignment="1">
      <alignment vertical="top" wrapText="1"/>
    </xf>
    <xf numFmtId="0" fontId="0" fillId="0" borderId="0" xfId="0" applyAlignment="1">
      <alignment horizontal="left" vertical="top" wrapText="1"/>
    </xf>
    <xf numFmtId="0" fontId="38" fillId="0" borderId="0" xfId="0" applyFont="1" applyAlignment="1">
      <alignment horizontal="left" wrapText="1"/>
    </xf>
    <xf numFmtId="0" fontId="8" fillId="0" borderId="1" xfId="0" applyFont="1" applyBorder="1" applyAlignment="1">
      <alignment horizontal="center" vertical="top" wrapText="1"/>
    </xf>
    <xf numFmtId="0" fontId="0" fillId="0" borderId="1" xfId="0" applyBorder="1" applyAlignment="1">
      <alignment horizontal="center" vertical="top" wrapText="1"/>
    </xf>
    <xf numFmtId="0" fontId="0" fillId="0" borderId="2" xfId="0" applyBorder="1" applyAlignment="1">
      <alignment horizontal="center" vertical="top" wrapText="1"/>
    </xf>
    <xf numFmtId="0" fontId="0" fillId="0" borderId="8" xfId="0" applyBorder="1" applyAlignment="1">
      <alignment horizontal="center" vertical="top" wrapText="1"/>
    </xf>
    <xf numFmtId="0" fontId="0" fillId="0" borderId="3" xfId="0" applyBorder="1" applyAlignment="1">
      <alignment horizontal="center" vertical="top" wrapText="1"/>
    </xf>
    <xf numFmtId="0" fontId="50" fillId="0" borderId="0" xfId="0" applyFont="1" applyAlignment="1">
      <alignment horizontal="left"/>
    </xf>
    <xf numFmtId="0" fontId="8" fillId="0" borderId="1" xfId="0" applyFont="1" applyBorder="1" applyAlignment="1">
      <alignment horizontal="center" vertical="top"/>
    </xf>
  </cellXfs>
  <cellStyles count="60588">
    <cellStyle name="20% - Accent1" xfId="14" xr:uid="{2FF15025-DEF4-4EC7-AB3D-8736BBB965C1}"/>
    <cellStyle name="20% - Accent1 2 2" xfId="113" xr:uid="{D1DE028D-7766-4A26-9014-3C3F1B5D0347}"/>
    <cellStyle name="20% - Accent1 2 2 10" xfId="390" xr:uid="{DC20BFAC-EBA2-408B-817D-639E2A296D56}"/>
    <cellStyle name="20% - Accent1 2 2 10 10" xfId="391" xr:uid="{0F0A97B7-5CDB-436F-A65E-B1BE7F9B4F43}"/>
    <cellStyle name="20% - Accent1 2 2 10 10 2" xfId="7931" xr:uid="{E502422C-145B-43E4-B347-65420E9B5F27}"/>
    <cellStyle name="20% - Accent1 2 2 10 10 2 2" xfId="22907" xr:uid="{F9BBF48D-0C2F-4308-AA10-DF261CEDD2E6}"/>
    <cellStyle name="20% - Accent1 2 2 10 10 3" xfId="15419" xr:uid="{9D14AB3D-57D5-44FE-A9F0-C3A76D247989}"/>
    <cellStyle name="20% - Accent1 2 2 10 10 4" xfId="35810" xr:uid="{03D9EF94-7149-4B91-9695-F8FCF0BAFD25}"/>
    <cellStyle name="20% - Accent1 2 2 10 10 5" xfId="37838" xr:uid="{4A4261B4-FAE5-4BBD-92F9-CBDAC3078FDE}"/>
    <cellStyle name="20% - Accent1 2 2 10 10 6" xfId="45721" xr:uid="{ACD87907-8FAA-4FC1-85A0-F6271E0D6B37}"/>
    <cellStyle name="20% - Accent1 2 2 10 10 7" xfId="53214" xr:uid="{CA71739F-D087-4A91-961D-2C354123421D}"/>
    <cellStyle name="20% - Accent1 2 2 10 11" xfId="7930" xr:uid="{C64B8F41-AA11-47A9-A761-16ABBCB50928}"/>
    <cellStyle name="20% - Accent1 2 2 10 11 2" xfId="22906" xr:uid="{74E37333-F9E3-4FCE-AD48-9BA6CBE23F42}"/>
    <cellStyle name="20% - Accent1 2 2 10 12" xfId="15418" xr:uid="{0383D6EB-4F0F-427D-931D-439777C129A5}"/>
    <cellStyle name="20% - Accent1 2 2 10 13" xfId="30315" xr:uid="{0AB404D0-3C0F-4481-88F6-83CEB7BF65DC}"/>
    <cellStyle name="20% - Accent1 2 2 10 14" xfId="37837" xr:uid="{BD5F94C2-9D9A-4981-9EB2-23BE9F7B4EDE}"/>
    <cellStyle name="20% - Accent1 2 2 10 15" xfId="45720" xr:uid="{01C8F3EB-0B8C-48D5-BBB3-9BE828C73F1B}"/>
    <cellStyle name="20% - Accent1 2 2 10 16" xfId="53213" xr:uid="{A5D055DA-9071-4549-A9F7-7C18829FD049}"/>
    <cellStyle name="20% - Accent1 2 2 10 2" xfId="392" xr:uid="{BEA6004D-B711-4971-9F50-1509747953E9}"/>
    <cellStyle name="20% - Accent1 2 2 10 2 10" xfId="15420" xr:uid="{7F40B342-72A3-4C4D-B39E-DBDF180A4EEA}"/>
    <cellStyle name="20% - Accent1 2 2 10 2 11" xfId="30385" xr:uid="{13F1DA4F-2A90-47F7-9AC9-C8C68BEE7994}"/>
    <cellStyle name="20% - Accent1 2 2 10 2 12" xfId="37839" xr:uid="{06378B5F-1462-45E7-A883-69B543F51562}"/>
    <cellStyle name="20% - Accent1 2 2 10 2 13" xfId="45722" xr:uid="{B9239789-A5FF-47E4-B245-6B82DF9C1216}"/>
    <cellStyle name="20% - Accent1 2 2 10 2 14" xfId="53215" xr:uid="{2EC4064F-4DE6-4AE7-AED4-FEF5A4DE9700}"/>
    <cellStyle name="20% - Accent1 2 2 10 2 2" xfId="393" xr:uid="{325F3281-1C75-4B2F-8F10-13A0999F6DA3}"/>
    <cellStyle name="20% - Accent1 2 2 10 2 2 10" xfId="37840" xr:uid="{0FE81C52-6AE4-4381-AECA-B5F4AB85E603}"/>
    <cellStyle name="20% - Accent1 2 2 10 2 2 11" xfId="45723" xr:uid="{F772092B-1172-4F27-93AF-F3F3A62569F3}"/>
    <cellStyle name="20% - Accent1 2 2 10 2 2 12" xfId="53216" xr:uid="{49565F7A-A167-4DF3-9265-622A693579CD}"/>
    <cellStyle name="20% - Accent1 2 2 10 2 2 2" xfId="394" xr:uid="{60A01D71-D466-4317-9ADD-68B74FF4C887}"/>
    <cellStyle name="20% - Accent1 2 2 10 2 2 2 10" xfId="45724" xr:uid="{5540842B-A818-4D47-9F9B-6798822EBD13}"/>
    <cellStyle name="20% - Accent1 2 2 10 2 2 2 11" xfId="53217" xr:uid="{D4D99297-7DA2-467D-9FE4-5D3FA928143E}"/>
    <cellStyle name="20% - Accent1 2 2 10 2 2 2 2" xfId="395" xr:uid="{CF149583-69AE-4E7B-9A3B-92B3B8DAB486}"/>
    <cellStyle name="20% - Accent1 2 2 10 2 2 2 2 10" xfId="53218" xr:uid="{0A581265-D823-44A0-975F-D64228D47655}"/>
    <cellStyle name="20% - Accent1 2 2 10 2 2 2 2 2" xfId="396" xr:uid="{A63DC7EB-2998-465B-829B-4A77B14F5E66}"/>
    <cellStyle name="20% - Accent1 2 2 10 2 2 2 2 2 2" xfId="7936" xr:uid="{81885881-7DB5-413D-88A0-D371CB349174}"/>
    <cellStyle name="20% - Accent1 2 2 10 2 2 2 2 2 2 2" xfId="22912" xr:uid="{3FA3D8F4-54AF-41C2-A70B-61B420399B79}"/>
    <cellStyle name="20% - Accent1 2 2 10 2 2 2 2 2 3" xfId="15424" xr:uid="{24050EA0-6BD0-451A-8BA0-B8DDA57B01CD}"/>
    <cellStyle name="20% - Accent1 2 2 10 2 2 2 2 2 4" xfId="32126" xr:uid="{7F646BD5-D7A8-4EA5-BA84-9BD0DB96BA50}"/>
    <cellStyle name="20% - Accent1 2 2 10 2 2 2 2 2 5" xfId="37843" xr:uid="{52827844-97F6-4A25-9E33-6701E27D2C88}"/>
    <cellStyle name="20% - Accent1 2 2 10 2 2 2 2 2 6" xfId="45726" xr:uid="{F3D66202-94C2-4A30-BDFC-DA33FC6E66C0}"/>
    <cellStyle name="20% - Accent1 2 2 10 2 2 2 2 2 7" xfId="53219" xr:uid="{66E78B6B-205B-4FAB-8837-11A7543725E7}"/>
    <cellStyle name="20% - Accent1 2 2 10 2 2 2 2 3" xfId="397" xr:uid="{83AD1921-6156-41CC-A303-4477F7DAB6AA}"/>
    <cellStyle name="20% - Accent1 2 2 10 2 2 2 2 3 2" xfId="7937" xr:uid="{89FC44D0-CEE2-46E9-BE03-78C3BA3003E8}"/>
    <cellStyle name="20% - Accent1 2 2 10 2 2 2 2 3 2 2" xfId="22913" xr:uid="{F228E737-97C1-492F-8160-6C263E2417B8}"/>
    <cellStyle name="20% - Accent1 2 2 10 2 2 2 2 3 3" xfId="15425" xr:uid="{D11DAE70-87C7-4256-A6A3-9FE7EA31E9FB}"/>
    <cellStyle name="20% - Accent1 2 2 10 2 2 2 2 3 4" xfId="33971" xr:uid="{2AAD083F-8361-41D0-B1F5-805D75AC3D0C}"/>
    <cellStyle name="20% - Accent1 2 2 10 2 2 2 2 3 5" xfId="37844" xr:uid="{F0702D2E-B065-45E2-9C37-28C2C5B8908C}"/>
    <cellStyle name="20% - Accent1 2 2 10 2 2 2 2 3 6" xfId="45727" xr:uid="{7B4400F7-0DFA-4D6A-A3CB-C57B01F3018B}"/>
    <cellStyle name="20% - Accent1 2 2 10 2 2 2 2 3 7" xfId="53220" xr:uid="{23772D8E-DB24-4B60-AE46-AB986640D822}"/>
    <cellStyle name="20% - Accent1 2 2 10 2 2 2 2 4" xfId="398" xr:uid="{E4213994-55BB-41C7-B49E-6BBBFEB8BFE7}"/>
    <cellStyle name="20% - Accent1 2 2 10 2 2 2 2 4 2" xfId="7938" xr:uid="{05E405A1-7643-445A-9C5D-C498C19EC54D}"/>
    <cellStyle name="20% - Accent1 2 2 10 2 2 2 2 4 2 2" xfId="22914" xr:uid="{B537BCA9-0AAF-42F7-A1AB-D783332FD7B2}"/>
    <cellStyle name="20% - Accent1 2 2 10 2 2 2 2 4 3" xfId="15426" xr:uid="{827AD250-F487-4715-B63F-9A84C57DCCCC}"/>
    <cellStyle name="20% - Accent1 2 2 10 2 2 2 2 4 4" xfId="35814" xr:uid="{2B133E2A-6216-4568-B273-FC8F2D31D14D}"/>
    <cellStyle name="20% - Accent1 2 2 10 2 2 2 2 4 5" xfId="37845" xr:uid="{B7CD2E4B-C36A-4C42-9C28-A4C2069FC0E1}"/>
    <cellStyle name="20% - Accent1 2 2 10 2 2 2 2 4 6" xfId="45728" xr:uid="{36738236-306C-452A-A065-1E787588FC90}"/>
    <cellStyle name="20% - Accent1 2 2 10 2 2 2 2 4 7" xfId="53221" xr:uid="{C46B2C9F-00EB-49E7-989E-091D4D86E786}"/>
    <cellStyle name="20% - Accent1 2 2 10 2 2 2 2 5" xfId="7935" xr:uid="{B54DA9AD-2CFE-4C55-8AB9-26380A73A8E9}"/>
    <cellStyle name="20% - Accent1 2 2 10 2 2 2 2 5 2" xfId="22911" xr:uid="{940DB6EC-2977-4F19-AB5A-358F6351F092}"/>
    <cellStyle name="20% - Accent1 2 2 10 2 2 2 2 6" xfId="15423" xr:uid="{2AB12C49-8D38-4173-866E-F5FAF416C140}"/>
    <cellStyle name="20% - Accent1 2 2 10 2 2 2 2 7" xfId="31150" xr:uid="{DCEEE4CA-990E-4E44-94C5-9F76E28323CC}"/>
    <cellStyle name="20% - Accent1 2 2 10 2 2 2 2 8" xfId="37842" xr:uid="{846033B9-8295-4B28-8FE8-430CF136C3D2}"/>
    <cellStyle name="20% - Accent1 2 2 10 2 2 2 2 9" xfId="45725" xr:uid="{B3FEE994-8F22-444A-8AA4-6C31E3C72FE9}"/>
    <cellStyle name="20% - Accent1 2 2 10 2 2 2 3" xfId="399" xr:uid="{BD2689B9-50E8-4968-AB43-06E7C7C88EE3}"/>
    <cellStyle name="20% - Accent1 2 2 10 2 2 2 3 2" xfId="7939" xr:uid="{62A1391F-7F06-4689-A528-8F0889AA7923}"/>
    <cellStyle name="20% - Accent1 2 2 10 2 2 2 3 2 2" xfId="22915" xr:uid="{5A263517-48EC-4F83-9A74-01A490C5613C}"/>
    <cellStyle name="20% - Accent1 2 2 10 2 2 2 3 3" xfId="15427" xr:uid="{3A5AD364-A52D-476E-B315-FADCA9E331E9}"/>
    <cellStyle name="20% - Accent1 2 2 10 2 2 2 3 4" xfId="32125" xr:uid="{3F5D1283-4C4C-44B6-89CC-348F07DF4882}"/>
    <cellStyle name="20% - Accent1 2 2 10 2 2 2 3 5" xfId="37846" xr:uid="{A2E4CA00-653C-478B-8ADA-9D7CFBC97AC3}"/>
    <cellStyle name="20% - Accent1 2 2 10 2 2 2 3 6" xfId="45729" xr:uid="{68B4A7CA-01B3-4327-911A-347E4B00299D}"/>
    <cellStyle name="20% - Accent1 2 2 10 2 2 2 3 7" xfId="53222" xr:uid="{BB62707F-4356-4FB6-936D-265536B39EA5}"/>
    <cellStyle name="20% - Accent1 2 2 10 2 2 2 4" xfId="400" xr:uid="{2AF551D0-E65B-4EE5-B697-37D74D97BF5D}"/>
    <cellStyle name="20% - Accent1 2 2 10 2 2 2 4 2" xfId="7940" xr:uid="{91328C25-BF71-4950-B1DF-87F0AFC3B289}"/>
    <cellStyle name="20% - Accent1 2 2 10 2 2 2 4 2 2" xfId="22916" xr:uid="{A8901368-F6AF-4C7F-AE02-5E37B2FBC28A}"/>
    <cellStyle name="20% - Accent1 2 2 10 2 2 2 4 3" xfId="15428" xr:uid="{7CCD3B71-1401-460B-827E-CDA2BA66A98B}"/>
    <cellStyle name="20% - Accent1 2 2 10 2 2 2 4 4" xfId="33970" xr:uid="{E59117EE-0E79-4820-8124-C4DF64FAF376}"/>
    <cellStyle name="20% - Accent1 2 2 10 2 2 2 4 5" xfId="37847" xr:uid="{BE8D53A8-5B0F-46FB-B560-15E67CE99FBE}"/>
    <cellStyle name="20% - Accent1 2 2 10 2 2 2 4 6" xfId="45730" xr:uid="{BCC4A8CE-32AB-46F8-A0DC-6C19267FE3E5}"/>
    <cellStyle name="20% - Accent1 2 2 10 2 2 2 4 7" xfId="53223" xr:uid="{CDDC4AAE-F428-4B5C-B01F-55D98CCA9504}"/>
    <cellStyle name="20% - Accent1 2 2 10 2 2 2 5" xfId="401" xr:uid="{EA7F47CF-D6E5-4240-A8FA-B03DF1B0BFF2}"/>
    <cellStyle name="20% - Accent1 2 2 10 2 2 2 5 2" xfId="7941" xr:uid="{FA74C60F-38AB-4B31-A43A-3F45F54A03B6}"/>
    <cellStyle name="20% - Accent1 2 2 10 2 2 2 5 2 2" xfId="22917" xr:uid="{C0F9F408-511F-42B7-937A-87B3A76E038B}"/>
    <cellStyle name="20% - Accent1 2 2 10 2 2 2 5 3" xfId="15429" xr:uid="{5F7A9D3C-17EE-44D9-8EBE-6FEC37471C96}"/>
    <cellStyle name="20% - Accent1 2 2 10 2 2 2 5 4" xfId="35813" xr:uid="{0CD0998C-7F58-4CE9-B0A1-0F7F70430846}"/>
    <cellStyle name="20% - Accent1 2 2 10 2 2 2 5 5" xfId="37848" xr:uid="{E66D6311-6F69-4B6E-8508-8F65AE85625B}"/>
    <cellStyle name="20% - Accent1 2 2 10 2 2 2 5 6" xfId="45731" xr:uid="{8089DD6E-94F0-43C8-8270-EA9C9628EFF0}"/>
    <cellStyle name="20% - Accent1 2 2 10 2 2 2 5 7" xfId="53224" xr:uid="{FB656D27-DBF7-440B-8CD7-E58313F7BD95}"/>
    <cellStyle name="20% - Accent1 2 2 10 2 2 2 6" xfId="7934" xr:uid="{9FEB0EDC-A949-4382-89FB-9DE87931A678}"/>
    <cellStyle name="20% - Accent1 2 2 10 2 2 2 6 2" xfId="22910" xr:uid="{083E7530-AA12-420B-931C-A168C5256977}"/>
    <cellStyle name="20% - Accent1 2 2 10 2 2 2 7" xfId="15422" xr:uid="{F3137B47-5FA4-405A-9ADD-78EB0C3189AF}"/>
    <cellStyle name="20% - Accent1 2 2 10 2 2 2 8" xfId="30752" xr:uid="{D3057DB0-03D7-472B-86BF-0AE3CC684D43}"/>
    <cellStyle name="20% - Accent1 2 2 10 2 2 2 9" xfId="37841" xr:uid="{18DA808C-BB88-41EC-8F90-EA651E2C94CB}"/>
    <cellStyle name="20% - Accent1 2 2 10 2 2 3" xfId="402" xr:uid="{64C015DC-9AF7-41E4-B05B-B4E9A94169F2}"/>
    <cellStyle name="20% - Accent1 2 2 10 2 2 3 10" xfId="53225" xr:uid="{127C7F80-08F4-4032-925B-65252B551163}"/>
    <cellStyle name="20% - Accent1 2 2 10 2 2 3 2" xfId="403" xr:uid="{60646AA8-7BA4-41C4-A338-B2004392244E}"/>
    <cellStyle name="20% - Accent1 2 2 10 2 2 3 2 2" xfId="7943" xr:uid="{F60EA96D-893D-4207-A8B1-42D51CA48072}"/>
    <cellStyle name="20% - Accent1 2 2 10 2 2 3 2 2 2" xfId="22919" xr:uid="{07AEC299-39B3-4574-81D5-AE3C9E68615D}"/>
    <cellStyle name="20% - Accent1 2 2 10 2 2 3 2 3" xfId="15431" xr:uid="{E6015F57-172C-4355-A418-A5764AEB3AF9}"/>
    <cellStyle name="20% - Accent1 2 2 10 2 2 3 2 4" xfId="32127" xr:uid="{11464E12-B339-423F-B3A6-FEE1164806B2}"/>
    <cellStyle name="20% - Accent1 2 2 10 2 2 3 2 5" xfId="37850" xr:uid="{B08CD6BD-E3FE-49BA-94F2-66386ADB1C9A}"/>
    <cellStyle name="20% - Accent1 2 2 10 2 2 3 2 6" xfId="45733" xr:uid="{74689CC1-5BA7-42B0-B947-5B0ADAC01F59}"/>
    <cellStyle name="20% - Accent1 2 2 10 2 2 3 2 7" xfId="53226" xr:uid="{9A206EC4-B58B-4C7C-A9C2-FF1D81822A82}"/>
    <cellStyle name="20% - Accent1 2 2 10 2 2 3 3" xfId="404" xr:uid="{1BA9B3F4-ABE1-4CEF-84F6-49DA47221B36}"/>
    <cellStyle name="20% - Accent1 2 2 10 2 2 3 3 2" xfId="7944" xr:uid="{521C8589-2E19-46A0-9CE1-624BEEA5BF35}"/>
    <cellStyle name="20% - Accent1 2 2 10 2 2 3 3 2 2" xfId="22920" xr:uid="{2CAE2946-9AA8-4D30-9358-BC37D3EFCB0C}"/>
    <cellStyle name="20% - Accent1 2 2 10 2 2 3 3 3" xfId="15432" xr:uid="{BCEB8400-568C-4378-8803-E2F7A2C13432}"/>
    <cellStyle name="20% - Accent1 2 2 10 2 2 3 3 4" xfId="33972" xr:uid="{CEE380EC-F541-4F29-9E1D-C0EB16037658}"/>
    <cellStyle name="20% - Accent1 2 2 10 2 2 3 3 5" xfId="37851" xr:uid="{B90BBB66-6EDA-44C9-BE47-5C1FA73D047B}"/>
    <cellStyle name="20% - Accent1 2 2 10 2 2 3 3 6" xfId="45734" xr:uid="{F69B3587-D6B8-4359-83CA-D889DE45B004}"/>
    <cellStyle name="20% - Accent1 2 2 10 2 2 3 3 7" xfId="53227" xr:uid="{8D748E8A-6FB5-47E8-8B07-120F41D5AA90}"/>
    <cellStyle name="20% - Accent1 2 2 10 2 2 3 4" xfId="405" xr:uid="{03DF3A77-6B37-4C36-A565-E73A41B58C25}"/>
    <cellStyle name="20% - Accent1 2 2 10 2 2 3 4 2" xfId="7945" xr:uid="{BFCA31C2-85E2-4796-B275-0A269DCF3855}"/>
    <cellStyle name="20% - Accent1 2 2 10 2 2 3 4 2 2" xfId="22921" xr:uid="{AF29F571-2626-4FDA-9681-4E8D366AD2CF}"/>
    <cellStyle name="20% - Accent1 2 2 10 2 2 3 4 3" xfId="15433" xr:uid="{9DA67714-98DB-451E-9667-9BB8B4D0712B}"/>
    <cellStyle name="20% - Accent1 2 2 10 2 2 3 4 4" xfId="35815" xr:uid="{746F6772-87B4-4296-A8E6-6B11643635A0}"/>
    <cellStyle name="20% - Accent1 2 2 10 2 2 3 4 5" xfId="37852" xr:uid="{000FD486-7878-4F0B-B5C4-E30BA2B7395F}"/>
    <cellStyle name="20% - Accent1 2 2 10 2 2 3 4 6" xfId="45735" xr:uid="{A073C691-7FC7-498C-9536-3A5451ACEBE9}"/>
    <cellStyle name="20% - Accent1 2 2 10 2 2 3 4 7" xfId="53228" xr:uid="{970E010F-FD70-404B-BC46-D6A2A6F09A33}"/>
    <cellStyle name="20% - Accent1 2 2 10 2 2 3 5" xfId="7942" xr:uid="{D25FD0BA-95E1-4669-A055-912F14BB813C}"/>
    <cellStyle name="20% - Accent1 2 2 10 2 2 3 5 2" xfId="22918" xr:uid="{8457FD01-65BC-4520-8691-AD335DE086FE}"/>
    <cellStyle name="20% - Accent1 2 2 10 2 2 3 6" xfId="15430" xr:uid="{9C3FDDFD-2B0C-4172-B70A-487B3B5AA3D4}"/>
    <cellStyle name="20% - Accent1 2 2 10 2 2 3 7" xfId="31149" xr:uid="{D4F2493F-5509-4B30-BAE6-379C68E11905}"/>
    <cellStyle name="20% - Accent1 2 2 10 2 2 3 8" xfId="37849" xr:uid="{CEAAC158-3116-40BD-B896-B781ED43605E}"/>
    <cellStyle name="20% - Accent1 2 2 10 2 2 3 9" xfId="45732" xr:uid="{64EB5EF8-EB84-489C-BA35-EDAD6D6ADF1C}"/>
    <cellStyle name="20% - Accent1 2 2 10 2 2 4" xfId="406" xr:uid="{E312574B-8290-469E-981B-C511916915B9}"/>
    <cellStyle name="20% - Accent1 2 2 10 2 2 4 2" xfId="7946" xr:uid="{89C1FC42-5F64-49B9-AF25-C7D3990475B7}"/>
    <cellStyle name="20% - Accent1 2 2 10 2 2 4 2 2" xfId="22922" xr:uid="{DD94730A-5DF9-42E2-9C15-61A0697F5E9C}"/>
    <cellStyle name="20% - Accent1 2 2 10 2 2 4 3" xfId="15434" xr:uid="{A1B642FB-B3F5-4793-81CA-C36613EC5103}"/>
    <cellStyle name="20% - Accent1 2 2 10 2 2 4 4" xfId="32124" xr:uid="{67F736C7-5B7D-4B85-BDE6-65AECA7E736E}"/>
    <cellStyle name="20% - Accent1 2 2 10 2 2 4 5" xfId="37853" xr:uid="{C3751E5F-4E55-4CF6-83B1-74D6BC303DA2}"/>
    <cellStyle name="20% - Accent1 2 2 10 2 2 4 6" xfId="45736" xr:uid="{167E7466-58CE-49E2-8E72-FA5A63D542A7}"/>
    <cellStyle name="20% - Accent1 2 2 10 2 2 4 7" xfId="53229" xr:uid="{0AB99229-5C34-478F-84B4-BD71EE0A84CB}"/>
    <cellStyle name="20% - Accent1 2 2 10 2 2 5" xfId="407" xr:uid="{EC10B97D-D360-4AE5-A71B-AF2104B13672}"/>
    <cellStyle name="20% - Accent1 2 2 10 2 2 5 2" xfId="7947" xr:uid="{1D9BE8B1-DFD1-4258-BD75-DB5E693A15CF}"/>
    <cellStyle name="20% - Accent1 2 2 10 2 2 5 2 2" xfId="22923" xr:uid="{FBE9CA00-2B3E-4740-AFB3-AAD63639243A}"/>
    <cellStyle name="20% - Accent1 2 2 10 2 2 5 3" xfId="15435" xr:uid="{7304EA79-E077-4F13-B12A-59CB791A204A}"/>
    <cellStyle name="20% - Accent1 2 2 10 2 2 5 4" xfId="33969" xr:uid="{E5857F0C-3430-4EC1-AF0E-2B058D28D783}"/>
    <cellStyle name="20% - Accent1 2 2 10 2 2 5 5" xfId="37854" xr:uid="{5C2F9FD8-9F9C-471C-A401-6FA94E4B7A42}"/>
    <cellStyle name="20% - Accent1 2 2 10 2 2 5 6" xfId="45737" xr:uid="{6B146DE7-5DD5-433A-8526-AD328F2A95D5}"/>
    <cellStyle name="20% - Accent1 2 2 10 2 2 5 7" xfId="53230" xr:uid="{CDC9686C-6BE1-458C-941D-0067BC9A65E3}"/>
    <cellStyle name="20% - Accent1 2 2 10 2 2 6" xfId="408" xr:uid="{8827C0A3-860B-4E92-8B7E-D1855AC4721B}"/>
    <cellStyle name="20% - Accent1 2 2 10 2 2 6 2" xfId="7948" xr:uid="{3BD7EE5D-8D54-4319-B496-7ECBA4CADF32}"/>
    <cellStyle name="20% - Accent1 2 2 10 2 2 6 2 2" xfId="22924" xr:uid="{DE0F7197-753A-4AE0-9D72-2CB0477DE49A}"/>
    <cellStyle name="20% - Accent1 2 2 10 2 2 6 3" xfId="15436" xr:uid="{588F8038-2042-430A-A732-A1331EE61A42}"/>
    <cellStyle name="20% - Accent1 2 2 10 2 2 6 4" xfId="35812" xr:uid="{69DE4D68-DAD9-4746-9E68-1C5416871547}"/>
    <cellStyle name="20% - Accent1 2 2 10 2 2 6 5" xfId="37855" xr:uid="{1DC3A4AD-2A37-4C84-813F-C0F607C40803}"/>
    <cellStyle name="20% - Accent1 2 2 10 2 2 6 6" xfId="45738" xr:uid="{20E34AA8-6449-4547-851F-682C3B4768C3}"/>
    <cellStyle name="20% - Accent1 2 2 10 2 2 6 7" xfId="53231" xr:uid="{6C040AA0-AE29-4D54-9CCC-E18353DB2501}"/>
    <cellStyle name="20% - Accent1 2 2 10 2 2 7" xfId="7933" xr:uid="{B400DB29-9983-4D6C-AA30-815E2A5BB660}"/>
    <cellStyle name="20% - Accent1 2 2 10 2 2 7 2" xfId="22909" xr:uid="{58C2E0E1-D6F4-4115-83A4-0F6DD8B424C8}"/>
    <cellStyle name="20% - Accent1 2 2 10 2 2 8" xfId="15421" xr:uid="{77A2FF20-0011-4F76-87DA-DBEB0AC86468}"/>
    <cellStyle name="20% - Accent1 2 2 10 2 2 9" xfId="30415" xr:uid="{D916E248-E15D-4025-8A0D-E4BB57843970}"/>
    <cellStyle name="20% - Accent1 2 2 10 2 3" xfId="409" xr:uid="{DAD044D3-B63B-4630-AA38-76C95E72BDE5}"/>
    <cellStyle name="20% - Accent1 2 2 10 2 3 10" xfId="45739" xr:uid="{CBCCF124-30D7-4CF6-9099-83E54555D525}"/>
    <cellStyle name="20% - Accent1 2 2 10 2 3 11" xfId="53232" xr:uid="{A1212710-316A-4062-94F9-263DF3B17A8F}"/>
    <cellStyle name="20% - Accent1 2 2 10 2 3 2" xfId="410" xr:uid="{9CE6A9B5-5952-47B9-A4A0-9FCC542DB776}"/>
    <cellStyle name="20% - Accent1 2 2 10 2 3 2 10" xfId="53233" xr:uid="{2AF1DC9F-5675-4DC2-8F23-D2A51529F786}"/>
    <cellStyle name="20% - Accent1 2 2 10 2 3 2 2" xfId="411" xr:uid="{D2FA19AB-788C-4C69-A49F-300B97591B41}"/>
    <cellStyle name="20% - Accent1 2 2 10 2 3 2 2 2" xfId="7951" xr:uid="{B4412039-38DE-45F5-B93D-03BD5644DE0E}"/>
    <cellStyle name="20% - Accent1 2 2 10 2 3 2 2 2 2" xfId="22927" xr:uid="{AD9B4824-CBF3-4407-ACB6-FD85916B31EC}"/>
    <cellStyle name="20% - Accent1 2 2 10 2 3 2 2 3" xfId="15439" xr:uid="{CAA4AE52-15E5-48B5-B96E-47A661A4D9D3}"/>
    <cellStyle name="20% - Accent1 2 2 10 2 3 2 2 4" xfId="32129" xr:uid="{B8EDB97A-6EF2-4662-B1BE-E645FC441443}"/>
    <cellStyle name="20% - Accent1 2 2 10 2 3 2 2 5" xfId="37858" xr:uid="{D0FBA674-5D74-4BE7-B2AA-A963160AEFC6}"/>
    <cellStyle name="20% - Accent1 2 2 10 2 3 2 2 6" xfId="45741" xr:uid="{09853C20-59D5-4BA9-A6CC-E3D3B666BA8B}"/>
    <cellStyle name="20% - Accent1 2 2 10 2 3 2 2 7" xfId="53234" xr:uid="{12A23B78-F3EA-4D14-B78B-E2A0FFFDCC62}"/>
    <cellStyle name="20% - Accent1 2 2 10 2 3 2 3" xfId="412" xr:uid="{2CE5445C-EDFD-4B52-BFFF-961A33BBB3A8}"/>
    <cellStyle name="20% - Accent1 2 2 10 2 3 2 3 2" xfId="7952" xr:uid="{6C1A13E5-9273-4C01-B13D-1A5E0A2A9F25}"/>
    <cellStyle name="20% - Accent1 2 2 10 2 3 2 3 2 2" xfId="22928" xr:uid="{785C1B12-1148-453C-9A99-A5ADB8355C51}"/>
    <cellStyle name="20% - Accent1 2 2 10 2 3 2 3 3" xfId="15440" xr:uid="{426A2B49-6701-4FEE-AFE5-F2A788BEA60E}"/>
    <cellStyle name="20% - Accent1 2 2 10 2 3 2 3 4" xfId="33974" xr:uid="{10871170-7173-42DD-A911-33368F58A856}"/>
    <cellStyle name="20% - Accent1 2 2 10 2 3 2 3 5" xfId="37859" xr:uid="{B047F9A5-8897-4D53-96D6-4E981348DF3A}"/>
    <cellStyle name="20% - Accent1 2 2 10 2 3 2 3 6" xfId="45742" xr:uid="{49873AD1-4B72-4ADE-8391-1B8610EA2C63}"/>
    <cellStyle name="20% - Accent1 2 2 10 2 3 2 3 7" xfId="53235" xr:uid="{7F7CB834-C417-434D-A9BB-3AB54491F651}"/>
    <cellStyle name="20% - Accent1 2 2 10 2 3 2 4" xfId="413" xr:uid="{5AA6C899-B4FF-43F7-A879-70BF47254BA2}"/>
    <cellStyle name="20% - Accent1 2 2 10 2 3 2 4 2" xfId="7953" xr:uid="{05AD2474-A4EF-48BB-AA9A-A7DE4DAD27A9}"/>
    <cellStyle name="20% - Accent1 2 2 10 2 3 2 4 2 2" xfId="22929" xr:uid="{92A6F62E-CAEC-4AB9-BB02-0037AE0FC591}"/>
    <cellStyle name="20% - Accent1 2 2 10 2 3 2 4 3" xfId="15441" xr:uid="{974DDBDB-66DC-4492-9147-A7FE87B32CE3}"/>
    <cellStyle name="20% - Accent1 2 2 10 2 3 2 4 4" xfId="35817" xr:uid="{FFA2E07C-1050-4E71-BC23-FEFDAD29D02F}"/>
    <cellStyle name="20% - Accent1 2 2 10 2 3 2 4 5" xfId="37860" xr:uid="{4C7C2DD7-6BAC-407F-BA6B-5341EE40F00C}"/>
    <cellStyle name="20% - Accent1 2 2 10 2 3 2 4 6" xfId="45743" xr:uid="{B97317B7-72C1-4260-AD15-8ED5545CCDD8}"/>
    <cellStyle name="20% - Accent1 2 2 10 2 3 2 4 7" xfId="53236" xr:uid="{4E5CB277-8AAE-4F05-948F-109020DE1024}"/>
    <cellStyle name="20% - Accent1 2 2 10 2 3 2 5" xfId="7950" xr:uid="{6D04F0A5-B7C5-4521-B1F8-C8C4211DC7BB}"/>
    <cellStyle name="20% - Accent1 2 2 10 2 3 2 5 2" xfId="22926" xr:uid="{C7BE89B7-8FE6-45F9-9757-A20185D43042}"/>
    <cellStyle name="20% - Accent1 2 2 10 2 3 2 6" xfId="15438" xr:uid="{3D40FD1C-9389-492F-AA82-0DE63495D7DE}"/>
    <cellStyle name="20% - Accent1 2 2 10 2 3 2 7" xfId="31151" xr:uid="{E5CAE599-6C13-4448-8740-2CBBE91EDB5E}"/>
    <cellStyle name="20% - Accent1 2 2 10 2 3 2 8" xfId="37857" xr:uid="{10EC1D03-4744-4BCC-AD18-A37B01A758F0}"/>
    <cellStyle name="20% - Accent1 2 2 10 2 3 2 9" xfId="45740" xr:uid="{C0F7C77F-3461-4BCF-A4F1-FE0851920351}"/>
    <cellStyle name="20% - Accent1 2 2 10 2 3 3" xfId="414" xr:uid="{7EB16073-8E8F-45BE-BDD0-101DA0A986DB}"/>
    <cellStyle name="20% - Accent1 2 2 10 2 3 3 2" xfId="7954" xr:uid="{21C33E4D-4468-446B-A3FD-47AB7F66B180}"/>
    <cellStyle name="20% - Accent1 2 2 10 2 3 3 2 2" xfId="22930" xr:uid="{1852CA04-32CF-4615-8A09-9E69EA2F2A1A}"/>
    <cellStyle name="20% - Accent1 2 2 10 2 3 3 3" xfId="15442" xr:uid="{BD395846-1283-473F-8645-B2D4F1F2C831}"/>
    <cellStyle name="20% - Accent1 2 2 10 2 3 3 4" xfId="32128" xr:uid="{A350C420-6385-4731-A50B-7A5542783241}"/>
    <cellStyle name="20% - Accent1 2 2 10 2 3 3 5" xfId="37861" xr:uid="{0ACAA413-A009-459A-A7A5-284836C6F47E}"/>
    <cellStyle name="20% - Accent1 2 2 10 2 3 3 6" xfId="45744" xr:uid="{DFE5181B-DE44-4514-B4AC-548B3D8E23DE}"/>
    <cellStyle name="20% - Accent1 2 2 10 2 3 3 7" xfId="53237" xr:uid="{C600D5C2-5146-4BB1-B78A-74DD86A40471}"/>
    <cellStyle name="20% - Accent1 2 2 10 2 3 4" xfId="415" xr:uid="{77683E79-9C33-482E-80A1-1E817E54CDA5}"/>
    <cellStyle name="20% - Accent1 2 2 10 2 3 4 2" xfId="7955" xr:uid="{3EC71C82-1BB5-450D-A45B-CE4A311E2C24}"/>
    <cellStyle name="20% - Accent1 2 2 10 2 3 4 2 2" xfId="22931" xr:uid="{F33068ED-04DB-448A-9FB8-E7ECB6E6047C}"/>
    <cellStyle name="20% - Accent1 2 2 10 2 3 4 3" xfId="15443" xr:uid="{86353A77-A770-41A4-9CB4-F27606924A2E}"/>
    <cellStyle name="20% - Accent1 2 2 10 2 3 4 4" xfId="33973" xr:uid="{8673B721-A9D7-47C7-892D-BB18F14E380B}"/>
    <cellStyle name="20% - Accent1 2 2 10 2 3 4 5" xfId="37862" xr:uid="{2BC0271F-92DC-4B84-A335-697DF5268B12}"/>
    <cellStyle name="20% - Accent1 2 2 10 2 3 4 6" xfId="45745" xr:uid="{529E0D1E-14AD-4AD7-BFA1-3FCD66538143}"/>
    <cellStyle name="20% - Accent1 2 2 10 2 3 4 7" xfId="53238" xr:uid="{41E06B2C-0197-4A18-B5D1-60B12E7F7B89}"/>
    <cellStyle name="20% - Accent1 2 2 10 2 3 5" xfId="416" xr:uid="{8B850CA3-C490-4386-974D-8CD9847D75AC}"/>
    <cellStyle name="20% - Accent1 2 2 10 2 3 5 2" xfId="7956" xr:uid="{337FFCAB-C631-45E2-A4CA-C26C9EDC97A5}"/>
    <cellStyle name="20% - Accent1 2 2 10 2 3 5 2 2" xfId="22932" xr:uid="{66A42813-9461-4B8E-8039-2BEFB851A634}"/>
    <cellStyle name="20% - Accent1 2 2 10 2 3 5 3" xfId="15444" xr:uid="{2797FA00-5B9D-4AAB-817D-EA222800235F}"/>
    <cellStyle name="20% - Accent1 2 2 10 2 3 5 4" xfId="35816" xr:uid="{4B1CC769-1CE5-42F4-A52C-A2127B192DDD}"/>
    <cellStyle name="20% - Accent1 2 2 10 2 3 5 5" xfId="37863" xr:uid="{51E73B68-31C3-44C7-A2FE-9C883CF9A1A2}"/>
    <cellStyle name="20% - Accent1 2 2 10 2 3 5 6" xfId="45746" xr:uid="{50B4BCB8-36A8-402F-BF90-FF734E9182F3}"/>
    <cellStyle name="20% - Accent1 2 2 10 2 3 5 7" xfId="53239" xr:uid="{C9EC5E01-FBA0-4161-9650-000F0087D764}"/>
    <cellStyle name="20% - Accent1 2 2 10 2 3 6" xfId="7949" xr:uid="{0BC05727-1948-4EB2-874F-ADBF87C0FDF9}"/>
    <cellStyle name="20% - Accent1 2 2 10 2 3 6 2" xfId="22925" xr:uid="{BB9DC1D9-5A2B-486E-9992-9BCC06E75EC9}"/>
    <cellStyle name="20% - Accent1 2 2 10 2 3 7" xfId="15437" xr:uid="{2E24D96B-DD6D-48AB-96BD-3ACFA1D34623}"/>
    <cellStyle name="20% - Accent1 2 2 10 2 3 8" xfId="30616" xr:uid="{76230B4E-8119-4F5B-8011-1A6CC6E96665}"/>
    <cellStyle name="20% - Accent1 2 2 10 2 3 9" xfId="37856" xr:uid="{2DB4F882-AD6D-4B29-9474-57644F84C214}"/>
    <cellStyle name="20% - Accent1 2 2 10 2 4" xfId="417" xr:uid="{EBE34481-B624-47E3-B8E1-705FC77E275E}"/>
    <cellStyle name="20% - Accent1 2 2 10 2 4 10" xfId="45747" xr:uid="{BE9952E6-CD24-4B5C-8A0A-A1ED32797E9B}"/>
    <cellStyle name="20% - Accent1 2 2 10 2 4 11" xfId="53240" xr:uid="{FE66C76D-984B-42DF-83BC-308C69C8D8B4}"/>
    <cellStyle name="20% - Accent1 2 2 10 2 4 2" xfId="418" xr:uid="{09EF5A32-D031-4F25-86ED-D297BEBB6EAA}"/>
    <cellStyle name="20% - Accent1 2 2 10 2 4 2 10" xfId="53241" xr:uid="{E60C3B11-8E33-41A4-A750-EFC81F4D9296}"/>
    <cellStyle name="20% - Accent1 2 2 10 2 4 2 2" xfId="419" xr:uid="{628534C8-D525-4245-8EE1-099E56ACF631}"/>
    <cellStyle name="20% - Accent1 2 2 10 2 4 2 2 2" xfId="7959" xr:uid="{F6002051-AF0A-4AC3-AADC-64EB24DAE36E}"/>
    <cellStyle name="20% - Accent1 2 2 10 2 4 2 2 2 2" xfId="22935" xr:uid="{22E7A526-D162-4BD2-BE99-A29F5608D0BB}"/>
    <cellStyle name="20% - Accent1 2 2 10 2 4 2 2 3" xfId="15447" xr:uid="{1C88B821-69A2-49F8-8BCF-158A7B0EAF1B}"/>
    <cellStyle name="20% - Accent1 2 2 10 2 4 2 2 4" xfId="32131" xr:uid="{360E68E5-2DDF-45A0-B036-7DD0B9D1AFC8}"/>
    <cellStyle name="20% - Accent1 2 2 10 2 4 2 2 5" xfId="37866" xr:uid="{9D623F45-1EE1-40FC-A14B-38EF2A1F46D7}"/>
    <cellStyle name="20% - Accent1 2 2 10 2 4 2 2 6" xfId="45749" xr:uid="{DC37974B-C8F9-4CA1-B4BE-DED148F4CE51}"/>
    <cellStyle name="20% - Accent1 2 2 10 2 4 2 2 7" xfId="53242" xr:uid="{19827504-41FA-47CC-9E68-93A7673D5D2F}"/>
    <cellStyle name="20% - Accent1 2 2 10 2 4 2 3" xfId="420" xr:uid="{FC237104-0D6E-4320-9DAB-79F8CDCA30A1}"/>
    <cellStyle name="20% - Accent1 2 2 10 2 4 2 3 2" xfId="7960" xr:uid="{DB479F6B-345F-4F55-820D-4BFC7D9D3D25}"/>
    <cellStyle name="20% - Accent1 2 2 10 2 4 2 3 2 2" xfId="22936" xr:uid="{6AC54EE4-50E5-4683-A4A5-91C6F428C1D8}"/>
    <cellStyle name="20% - Accent1 2 2 10 2 4 2 3 3" xfId="15448" xr:uid="{C54295F6-D913-4BE8-B5F0-BDE1D2AF1847}"/>
    <cellStyle name="20% - Accent1 2 2 10 2 4 2 3 4" xfId="33976" xr:uid="{F5B482A0-0957-4E82-A3CA-A830E989D41E}"/>
    <cellStyle name="20% - Accent1 2 2 10 2 4 2 3 5" xfId="37867" xr:uid="{99EDD206-88FB-456A-9035-8C2A56A04AD6}"/>
    <cellStyle name="20% - Accent1 2 2 10 2 4 2 3 6" xfId="45750" xr:uid="{7F4629EF-2938-4686-A26B-2A118C34C503}"/>
    <cellStyle name="20% - Accent1 2 2 10 2 4 2 3 7" xfId="53243" xr:uid="{23492967-8C1E-4529-B097-55748DEA10BD}"/>
    <cellStyle name="20% - Accent1 2 2 10 2 4 2 4" xfId="421" xr:uid="{5E4579C6-E10F-4B39-8DC9-8BA359A48638}"/>
    <cellStyle name="20% - Accent1 2 2 10 2 4 2 4 2" xfId="7961" xr:uid="{DDE4929C-5B99-460B-906C-B54F142E8A6C}"/>
    <cellStyle name="20% - Accent1 2 2 10 2 4 2 4 2 2" xfId="22937" xr:uid="{FD5EB36A-8E89-4380-83A0-05652A900E62}"/>
    <cellStyle name="20% - Accent1 2 2 10 2 4 2 4 3" xfId="15449" xr:uid="{A5D7E176-C6E4-4A0C-90E0-0FEEB5296CC8}"/>
    <cellStyle name="20% - Accent1 2 2 10 2 4 2 4 4" xfId="35819" xr:uid="{76CAF477-8A04-4D14-871B-D725809ECA1F}"/>
    <cellStyle name="20% - Accent1 2 2 10 2 4 2 4 5" xfId="37868" xr:uid="{4A7DDB9C-F451-48C5-8A56-F7D8D5CCEA33}"/>
    <cellStyle name="20% - Accent1 2 2 10 2 4 2 4 6" xfId="45751" xr:uid="{5CA664F4-224A-40A8-8D97-BF8AFDF5A1BF}"/>
    <cellStyle name="20% - Accent1 2 2 10 2 4 2 4 7" xfId="53244" xr:uid="{E8F1CD9B-4B60-4D93-BC0F-B61906C19FBC}"/>
    <cellStyle name="20% - Accent1 2 2 10 2 4 2 5" xfId="7958" xr:uid="{614EB39D-0246-4BDC-993F-CF8BBD7F66BD}"/>
    <cellStyle name="20% - Accent1 2 2 10 2 4 2 5 2" xfId="22934" xr:uid="{2E6D4906-4A85-4EE7-AF36-A53458C7B560}"/>
    <cellStyle name="20% - Accent1 2 2 10 2 4 2 6" xfId="15446" xr:uid="{5C2F3048-B80C-4E77-872F-CF7E82094329}"/>
    <cellStyle name="20% - Accent1 2 2 10 2 4 2 7" xfId="31152" xr:uid="{44DFD0D2-9A14-422A-9321-3E3844787780}"/>
    <cellStyle name="20% - Accent1 2 2 10 2 4 2 8" xfId="37865" xr:uid="{57EDDFC7-910E-4BFA-B043-DC66B38D5B31}"/>
    <cellStyle name="20% - Accent1 2 2 10 2 4 2 9" xfId="45748" xr:uid="{149F0291-7280-4978-BA8E-51A5E9215B4F}"/>
    <cellStyle name="20% - Accent1 2 2 10 2 4 3" xfId="422" xr:uid="{F5093B33-14AC-4DCA-A327-B3D7CCEA8876}"/>
    <cellStyle name="20% - Accent1 2 2 10 2 4 3 2" xfId="7962" xr:uid="{B2A48545-8F7A-4DE3-A1E5-58758F8719B5}"/>
    <cellStyle name="20% - Accent1 2 2 10 2 4 3 2 2" xfId="22938" xr:uid="{4568E629-DB9F-4A66-82E6-D2B61C7A4701}"/>
    <cellStyle name="20% - Accent1 2 2 10 2 4 3 3" xfId="15450" xr:uid="{736B8DCC-FFE3-40BC-93C7-2B9275A8D117}"/>
    <cellStyle name="20% - Accent1 2 2 10 2 4 3 4" xfId="32130" xr:uid="{89D6C359-D833-4330-8329-1F7D4D75968F}"/>
    <cellStyle name="20% - Accent1 2 2 10 2 4 3 5" xfId="37869" xr:uid="{E2DFD16A-B21A-4C3B-B2F5-F4F3A7F6B966}"/>
    <cellStyle name="20% - Accent1 2 2 10 2 4 3 6" xfId="45752" xr:uid="{5F37B3B7-991F-4C0D-AF67-77A5F997D701}"/>
    <cellStyle name="20% - Accent1 2 2 10 2 4 3 7" xfId="53245" xr:uid="{D5BE5B51-1CAD-4149-AF1B-8C9C785E33E3}"/>
    <cellStyle name="20% - Accent1 2 2 10 2 4 4" xfId="423" xr:uid="{39C8823A-7242-40B8-8D26-E33E9D32765B}"/>
    <cellStyle name="20% - Accent1 2 2 10 2 4 4 2" xfId="7963" xr:uid="{7037EE63-53B8-471F-997A-A438129FE0BC}"/>
    <cellStyle name="20% - Accent1 2 2 10 2 4 4 2 2" xfId="22939" xr:uid="{77A4F8E0-6B3A-4BBA-977D-60E6FA9A19CB}"/>
    <cellStyle name="20% - Accent1 2 2 10 2 4 4 3" xfId="15451" xr:uid="{F5C90090-2B2D-48C6-9632-478D9A1921C0}"/>
    <cellStyle name="20% - Accent1 2 2 10 2 4 4 4" xfId="33975" xr:uid="{234106EA-33E5-42B5-967F-DAAB05E314FE}"/>
    <cellStyle name="20% - Accent1 2 2 10 2 4 4 5" xfId="37870" xr:uid="{93180F2D-5BF4-4641-BF85-0B4813A1B74A}"/>
    <cellStyle name="20% - Accent1 2 2 10 2 4 4 6" xfId="45753" xr:uid="{73414936-9C45-4964-92DE-D5ECE77D70B7}"/>
    <cellStyle name="20% - Accent1 2 2 10 2 4 4 7" xfId="53246" xr:uid="{15EDAFE4-61D6-435B-B6DA-A42A559032D7}"/>
    <cellStyle name="20% - Accent1 2 2 10 2 4 5" xfId="424" xr:uid="{4D52290E-D735-4E23-9441-C3479FAA057B}"/>
    <cellStyle name="20% - Accent1 2 2 10 2 4 5 2" xfId="7964" xr:uid="{E5DB28AB-731E-43FD-B07A-6C969A809B6C}"/>
    <cellStyle name="20% - Accent1 2 2 10 2 4 5 2 2" xfId="22940" xr:uid="{7B96BDAA-FE68-4C60-9A47-0ADD742CCDAD}"/>
    <cellStyle name="20% - Accent1 2 2 10 2 4 5 3" xfId="15452" xr:uid="{3B9E94C8-57A6-40F9-9FFD-C7A7851CAE52}"/>
    <cellStyle name="20% - Accent1 2 2 10 2 4 5 4" xfId="35818" xr:uid="{96734E4E-4C4D-4278-B482-866EB34625A8}"/>
    <cellStyle name="20% - Accent1 2 2 10 2 4 5 5" xfId="37871" xr:uid="{A43B9F55-B27A-4F4B-B5B3-917316BFE46A}"/>
    <cellStyle name="20% - Accent1 2 2 10 2 4 5 6" xfId="45754" xr:uid="{98BE0CEF-13A7-466A-9B4E-A3BB240B1E05}"/>
    <cellStyle name="20% - Accent1 2 2 10 2 4 5 7" xfId="53247" xr:uid="{0A412569-4394-407B-8FA6-2B6CDAF5BAFD}"/>
    <cellStyle name="20% - Accent1 2 2 10 2 4 6" xfId="7957" xr:uid="{0DDFABA6-928C-4602-A518-D1BB88BD0EFB}"/>
    <cellStyle name="20% - Accent1 2 2 10 2 4 6 2" xfId="22933" xr:uid="{784D16FE-1082-43C4-A4AE-0AA646BBB5E6}"/>
    <cellStyle name="20% - Accent1 2 2 10 2 4 7" xfId="15445" xr:uid="{5CA2EF0E-99F9-4823-A408-41450F9A42CB}"/>
    <cellStyle name="20% - Accent1 2 2 10 2 4 8" xfId="30751" xr:uid="{4DF792BF-6B06-4A68-8EA7-FA98A6314B4E}"/>
    <cellStyle name="20% - Accent1 2 2 10 2 4 9" xfId="37864" xr:uid="{C72ADA6B-9DA8-4180-B3BA-D1C47416CBCB}"/>
    <cellStyle name="20% - Accent1 2 2 10 2 5" xfId="425" xr:uid="{36B49A6D-0337-40F8-AF4C-D64D87631FE5}"/>
    <cellStyle name="20% - Accent1 2 2 10 2 5 10" xfId="53248" xr:uid="{A1D641FA-8055-42EE-A8BF-6CB2963A50CB}"/>
    <cellStyle name="20% - Accent1 2 2 10 2 5 2" xfId="426" xr:uid="{762BCB50-ABBF-4898-BCEA-3F68789D4456}"/>
    <cellStyle name="20% - Accent1 2 2 10 2 5 2 2" xfId="7966" xr:uid="{75CD0CFA-2F4A-4FDF-AD7E-86A098C30622}"/>
    <cellStyle name="20% - Accent1 2 2 10 2 5 2 2 2" xfId="22942" xr:uid="{4A8C0DEC-6C3D-4415-9B22-16CB78F6665A}"/>
    <cellStyle name="20% - Accent1 2 2 10 2 5 2 3" xfId="15454" xr:uid="{DB62A583-5313-4BF5-B531-B77E4AA1A62D}"/>
    <cellStyle name="20% - Accent1 2 2 10 2 5 2 4" xfId="32132" xr:uid="{48CBAACC-9DEF-4831-B8F4-B094784FD7B9}"/>
    <cellStyle name="20% - Accent1 2 2 10 2 5 2 5" xfId="37873" xr:uid="{6D2F54E3-70A4-44C6-B074-E8C39B334608}"/>
    <cellStyle name="20% - Accent1 2 2 10 2 5 2 6" xfId="45756" xr:uid="{BB492BEA-40B4-418F-B49E-68A3E21692BC}"/>
    <cellStyle name="20% - Accent1 2 2 10 2 5 2 7" xfId="53249" xr:uid="{7A50BD30-25CB-414B-82CD-0DA2E7416FC2}"/>
    <cellStyle name="20% - Accent1 2 2 10 2 5 3" xfId="427" xr:uid="{3AFE1C5A-5712-4371-AF48-8D623BBD9994}"/>
    <cellStyle name="20% - Accent1 2 2 10 2 5 3 2" xfId="7967" xr:uid="{B663A382-3443-4A0F-ADF6-41DD5BA383DE}"/>
    <cellStyle name="20% - Accent1 2 2 10 2 5 3 2 2" xfId="22943" xr:uid="{179E04F7-BFAA-4F3D-B961-020FF26B6CEB}"/>
    <cellStyle name="20% - Accent1 2 2 10 2 5 3 3" xfId="15455" xr:uid="{792CBB52-1007-4EC8-9BE5-4B2C2D23AA41}"/>
    <cellStyle name="20% - Accent1 2 2 10 2 5 3 4" xfId="33977" xr:uid="{9DD9D8F7-3BD7-4E07-8888-FE273BCF36CB}"/>
    <cellStyle name="20% - Accent1 2 2 10 2 5 3 5" xfId="37874" xr:uid="{6F7DA70B-DEE6-45F7-9A3B-593E011CBFA8}"/>
    <cellStyle name="20% - Accent1 2 2 10 2 5 3 6" xfId="45757" xr:uid="{4680153A-94C3-4360-8EF5-1D239778D9FD}"/>
    <cellStyle name="20% - Accent1 2 2 10 2 5 3 7" xfId="53250" xr:uid="{8CA23C66-814B-40A5-8A6A-DD8A367B72F4}"/>
    <cellStyle name="20% - Accent1 2 2 10 2 5 4" xfId="428" xr:uid="{9D68352E-F68E-4365-9D56-558F04580604}"/>
    <cellStyle name="20% - Accent1 2 2 10 2 5 4 2" xfId="7968" xr:uid="{33642951-7250-4453-806E-02DFEA1387A1}"/>
    <cellStyle name="20% - Accent1 2 2 10 2 5 4 2 2" xfId="22944" xr:uid="{DDED180B-54A2-40E3-8EB4-28BFF8485A8C}"/>
    <cellStyle name="20% - Accent1 2 2 10 2 5 4 3" xfId="15456" xr:uid="{DE15353A-DD97-4AC4-911E-7589D242DCE3}"/>
    <cellStyle name="20% - Accent1 2 2 10 2 5 4 4" xfId="35820" xr:uid="{76FCD513-8E00-4739-89B1-A4E70E012C19}"/>
    <cellStyle name="20% - Accent1 2 2 10 2 5 4 5" xfId="37875" xr:uid="{FE072592-4876-4BE1-BD91-1D98BA120F05}"/>
    <cellStyle name="20% - Accent1 2 2 10 2 5 4 6" xfId="45758" xr:uid="{B1B48204-50F4-4248-AF1E-5145DED13926}"/>
    <cellStyle name="20% - Accent1 2 2 10 2 5 4 7" xfId="53251" xr:uid="{F2D1E7A4-F3B6-4E03-8A3F-CACE93891F50}"/>
    <cellStyle name="20% - Accent1 2 2 10 2 5 5" xfId="7965" xr:uid="{54CF3FA1-E487-4392-BDC1-86792E2B9686}"/>
    <cellStyle name="20% - Accent1 2 2 10 2 5 5 2" xfId="22941" xr:uid="{A5936D1B-9B79-410E-91FD-2C6285EB7FBF}"/>
    <cellStyle name="20% - Accent1 2 2 10 2 5 6" xfId="15453" xr:uid="{3CC83844-90B5-4414-851D-02B66DE3C06C}"/>
    <cellStyle name="20% - Accent1 2 2 10 2 5 7" xfId="31148" xr:uid="{209744B7-CCCD-4669-8D5B-44AFA47BAF7B}"/>
    <cellStyle name="20% - Accent1 2 2 10 2 5 8" xfId="37872" xr:uid="{8D1CC647-DA5E-4608-9485-021FE7996E81}"/>
    <cellStyle name="20% - Accent1 2 2 10 2 5 9" xfId="45755" xr:uid="{DBADE67B-6940-4FD1-8661-679480AF561D}"/>
    <cellStyle name="20% - Accent1 2 2 10 2 6" xfId="429" xr:uid="{0E126F8F-9CB7-491A-BAF5-BE59FACE0DD7}"/>
    <cellStyle name="20% - Accent1 2 2 10 2 6 2" xfId="7969" xr:uid="{FB578265-C48B-4A43-9CA5-59B4B1B1B13E}"/>
    <cellStyle name="20% - Accent1 2 2 10 2 6 2 2" xfId="22945" xr:uid="{BAD6B3B5-6BA3-474E-9AF8-198F3DE41678}"/>
    <cellStyle name="20% - Accent1 2 2 10 2 6 3" xfId="15457" xr:uid="{CA8F0444-4F0B-4985-9914-2AC7AE8DE142}"/>
    <cellStyle name="20% - Accent1 2 2 10 2 6 4" xfId="32123" xr:uid="{DF188364-7000-483E-88A5-F674ADD93148}"/>
    <cellStyle name="20% - Accent1 2 2 10 2 6 5" xfId="37876" xr:uid="{09B338F6-F245-4AA4-B601-241364807120}"/>
    <cellStyle name="20% - Accent1 2 2 10 2 6 6" xfId="45759" xr:uid="{7D0C80BE-0E9C-43EE-A2E4-33693919EFF1}"/>
    <cellStyle name="20% - Accent1 2 2 10 2 6 7" xfId="53252" xr:uid="{EDCE8EC3-7F0B-4B80-88FF-6FDD594E370E}"/>
    <cellStyle name="20% - Accent1 2 2 10 2 7" xfId="430" xr:uid="{499808DB-AFAF-409E-9E50-B8DB72B923FB}"/>
    <cellStyle name="20% - Accent1 2 2 10 2 7 2" xfId="7970" xr:uid="{03D3645A-3BC6-4600-84B0-4AA4E7F3BB84}"/>
    <cellStyle name="20% - Accent1 2 2 10 2 7 2 2" xfId="22946" xr:uid="{0B91B906-9F6F-4C66-A6B9-B4D0723760CC}"/>
    <cellStyle name="20% - Accent1 2 2 10 2 7 3" xfId="15458" xr:uid="{D5A6A7D6-1075-4F17-83F5-AB4AA918FADA}"/>
    <cellStyle name="20% - Accent1 2 2 10 2 7 4" xfId="33968" xr:uid="{D84011E9-7C17-4D1C-96FC-8463FAC6958A}"/>
    <cellStyle name="20% - Accent1 2 2 10 2 7 5" xfId="37877" xr:uid="{FB647050-75F1-41BB-A447-B6DB4DF1AA70}"/>
    <cellStyle name="20% - Accent1 2 2 10 2 7 6" xfId="45760" xr:uid="{DE2D9753-F1E6-470B-A658-E00610ABABA1}"/>
    <cellStyle name="20% - Accent1 2 2 10 2 7 7" xfId="53253" xr:uid="{4ADA6B21-F34F-4C5D-91E0-869A8971D464}"/>
    <cellStyle name="20% - Accent1 2 2 10 2 8" xfId="431" xr:uid="{B5488846-C6A6-44B9-9DF9-25E5D4861FA1}"/>
    <cellStyle name="20% - Accent1 2 2 10 2 8 2" xfId="7971" xr:uid="{E18CF907-68FA-4459-B83B-ECA3CEF2F2C9}"/>
    <cellStyle name="20% - Accent1 2 2 10 2 8 2 2" xfId="22947" xr:uid="{B5CEDBD9-454B-4DA0-BF5C-228465D27903}"/>
    <cellStyle name="20% - Accent1 2 2 10 2 8 3" xfId="15459" xr:uid="{CD8E632C-EEA4-42CD-86F2-3C147FEA8273}"/>
    <cellStyle name="20% - Accent1 2 2 10 2 8 4" xfId="35811" xr:uid="{445BB9BA-549A-4E4C-BB22-943FE53E5C41}"/>
    <cellStyle name="20% - Accent1 2 2 10 2 8 5" xfId="37878" xr:uid="{8FA08DC8-C20C-4492-A01E-D87F3944F25B}"/>
    <cellStyle name="20% - Accent1 2 2 10 2 8 6" xfId="45761" xr:uid="{5F37962C-23BA-41A6-8941-9167C256C8B1}"/>
    <cellStyle name="20% - Accent1 2 2 10 2 8 7" xfId="53254" xr:uid="{FBAD02D4-78DD-4F36-936C-37D7DAC52ED2}"/>
    <cellStyle name="20% - Accent1 2 2 10 2 9" xfId="7932" xr:uid="{FCCA3953-E2F1-45C7-9D9D-4258BCEC3FF4}"/>
    <cellStyle name="20% - Accent1 2 2 10 2 9 2" xfId="22908" xr:uid="{3DA889B2-4365-4B9E-9460-C85F8D0FDAB8}"/>
    <cellStyle name="20% - Accent1 2 2 10 3" xfId="432" xr:uid="{01FD0BD6-6C3C-42DD-8030-0407F82BF30A}"/>
    <cellStyle name="20% - Accent1 2 2 10 3 10" xfId="37879" xr:uid="{B051F43B-81A1-44A1-8316-93985891E064}"/>
    <cellStyle name="20% - Accent1 2 2 10 3 11" xfId="45762" xr:uid="{35AAD5A5-7899-435C-87BF-0F4E3BFE8D7D}"/>
    <cellStyle name="20% - Accent1 2 2 10 3 12" xfId="53255" xr:uid="{1C86BD3F-5E59-4C65-BCAC-9A4372FB818B}"/>
    <cellStyle name="20% - Accent1 2 2 10 3 2" xfId="433" xr:uid="{C227B48A-21AE-4300-84B0-24CB489E80AA}"/>
    <cellStyle name="20% - Accent1 2 2 10 3 2 10" xfId="45763" xr:uid="{BB083C57-5647-4102-94A7-9D73396BF310}"/>
    <cellStyle name="20% - Accent1 2 2 10 3 2 11" xfId="53256" xr:uid="{B5E62E72-EAAA-4352-97DA-2D9FA86A3E4F}"/>
    <cellStyle name="20% - Accent1 2 2 10 3 2 2" xfId="434" xr:uid="{1AA56312-F456-4383-927C-EAF431F3E32B}"/>
    <cellStyle name="20% - Accent1 2 2 10 3 2 2 10" xfId="53257" xr:uid="{E8132373-5644-4413-8A80-1B87FC0E048A}"/>
    <cellStyle name="20% - Accent1 2 2 10 3 2 2 2" xfId="435" xr:uid="{D393936B-A81E-4318-A218-D98A327BBAC4}"/>
    <cellStyle name="20% - Accent1 2 2 10 3 2 2 2 2" xfId="7975" xr:uid="{799CA3A2-C477-4F8C-A17F-5E5678E253B9}"/>
    <cellStyle name="20% - Accent1 2 2 10 3 2 2 2 2 2" xfId="22951" xr:uid="{2123B4E4-459E-4F7C-9A94-8694713C1544}"/>
    <cellStyle name="20% - Accent1 2 2 10 3 2 2 2 3" xfId="15463" xr:uid="{8E62D2FF-CCA5-4EB7-AFDC-5C49579F193B}"/>
    <cellStyle name="20% - Accent1 2 2 10 3 2 2 2 4" xfId="32135" xr:uid="{50715F65-A38D-48F1-B4A2-6797B0230885}"/>
    <cellStyle name="20% - Accent1 2 2 10 3 2 2 2 5" xfId="37882" xr:uid="{89404D10-B4AE-41B2-9B69-C5FA86D89AAA}"/>
    <cellStyle name="20% - Accent1 2 2 10 3 2 2 2 6" xfId="45765" xr:uid="{3ECEFCF5-F4B3-4B89-A983-4FA5A0B4E77B}"/>
    <cellStyle name="20% - Accent1 2 2 10 3 2 2 2 7" xfId="53258" xr:uid="{14518C25-E79F-48BA-B503-E896272F4958}"/>
    <cellStyle name="20% - Accent1 2 2 10 3 2 2 3" xfId="436" xr:uid="{97BE4844-6460-43E4-9D52-93D2EAC485CD}"/>
    <cellStyle name="20% - Accent1 2 2 10 3 2 2 3 2" xfId="7976" xr:uid="{EADCF1E4-040D-4332-AA2E-3D3326417953}"/>
    <cellStyle name="20% - Accent1 2 2 10 3 2 2 3 2 2" xfId="22952" xr:uid="{5DED7ACA-558F-4AE4-8AE2-68067EE4F1D4}"/>
    <cellStyle name="20% - Accent1 2 2 10 3 2 2 3 3" xfId="15464" xr:uid="{807DAB7A-0138-433D-8BA5-ABBCE279F14C}"/>
    <cellStyle name="20% - Accent1 2 2 10 3 2 2 3 4" xfId="33980" xr:uid="{84D0C3CA-7718-4009-B5D3-A7A73A9CB6EC}"/>
    <cellStyle name="20% - Accent1 2 2 10 3 2 2 3 5" xfId="37883" xr:uid="{95E2FC2D-1DAE-4A6D-B973-4E95D32E6B71}"/>
    <cellStyle name="20% - Accent1 2 2 10 3 2 2 3 6" xfId="45766" xr:uid="{B0DD112C-81D8-45B3-A6AB-448ED1937A14}"/>
    <cellStyle name="20% - Accent1 2 2 10 3 2 2 3 7" xfId="53259" xr:uid="{610CEDDC-1B33-4AEA-BE30-F8255B26DFB8}"/>
    <cellStyle name="20% - Accent1 2 2 10 3 2 2 4" xfId="437" xr:uid="{552087D5-E30B-41C3-B19E-28A9D235FA2B}"/>
    <cellStyle name="20% - Accent1 2 2 10 3 2 2 4 2" xfId="7977" xr:uid="{EB9826EF-60ED-49A3-AEA7-2F74D636E652}"/>
    <cellStyle name="20% - Accent1 2 2 10 3 2 2 4 2 2" xfId="22953" xr:uid="{2A1A6AD3-CA10-4311-B488-81279DCA7E75}"/>
    <cellStyle name="20% - Accent1 2 2 10 3 2 2 4 3" xfId="15465" xr:uid="{45D187CD-E86D-48D9-91BD-C2F7C635BC4B}"/>
    <cellStyle name="20% - Accent1 2 2 10 3 2 2 4 4" xfId="35823" xr:uid="{12F6A867-0B11-4FF6-94E9-A518162B8E9E}"/>
    <cellStyle name="20% - Accent1 2 2 10 3 2 2 4 5" xfId="37884" xr:uid="{B2BCC150-F4F4-45F9-BCC9-035B9A6AA9DD}"/>
    <cellStyle name="20% - Accent1 2 2 10 3 2 2 4 6" xfId="45767" xr:uid="{1BBE2EDC-CCBE-4896-BCEC-1C8D2AEBB6CD}"/>
    <cellStyle name="20% - Accent1 2 2 10 3 2 2 4 7" xfId="53260" xr:uid="{C31B4A89-F4D6-4076-A8FE-1452D1AACD4C}"/>
    <cellStyle name="20% - Accent1 2 2 10 3 2 2 5" xfId="7974" xr:uid="{9F07FB47-8574-4AAE-9E1A-AE8C55B54051}"/>
    <cellStyle name="20% - Accent1 2 2 10 3 2 2 5 2" xfId="22950" xr:uid="{C2E1E87E-CD41-4722-AEE0-90AF05C1D70B}"/>
    <cellStyle name="20% - Accent1 2 2 10 3 2 2 6" xfId="15462" xr:uid="{44E92E2E-68BF-43C0-8AB6-4340B6563C75}"/>
    <cellStyle name="20% - Accent1 2 2 10 3 2 2 7" xfId="31154" xr:uid="{51076EE8-497F-4AA5-8637-EAB1C425D13D}"/>
    <cellStyle name="20% - Accent1 2 2 10 3 2 2 8" xfId="37881" xr:uid="{E908DCD6-BABD-4325-809E-5867EC043177}"/>
    <cellStyle name="20% - Accent1 2 2 10 3 2 2 9" xfId="45764" xr:uid="{E49826A3-5900-4645-951F-7A3C31196C9A}"/>
    <cellStyle name="20% - Accent1 2 2 10 3 2 3" xfId="438" xr:uid="{0E251B67-B12E-49AB-88CE-A46A8050124E}"/>
    <cellStyle name="20% - Accent1 2 2 10 3 2 3 2" xfId="7978" xr:uid="{B4907FB0-26DE-4EB0-89F5-300A3BDDBBFF}"/>
    <cellStyle name="20% - Accent1 2 2 10 3 2 3 2 2" xfId="22954" xr:uid="{78375140-F2F7-4B6C-BA6E-BB533E7A231F}"/>
    <cellStyle name="20% - Accent1 2 2 10 3 2 3 3" xfId="15466" xr:uid="{2E629A18-49FE-4DD7-B480-453FA9E5F818}"/>
    <cellStyle name="20% - Accent1 2 2 10 3 2 3 4" xfId="32134" xr:uid="{877E4314-A06D-450E-90B6-0E813C4C247B}"/>
    <cellStyle name="20% - Accent1 2 2 10 3 2 3 5" xfId="37885" xr:uid="{CEB457FD-376F-4DBC-9F08-A37E25FD2671}"/>
    <cellStyle name="20% - Accent1 2 2 10 3 2 3 6" xfId="45768" xr:uid="{F55641A8-A547-4BA9-BE45-F72A05FE8A9D}"/>
    <cellStyle name="20% - Accent1 2 2 10 3 2 3 7" xfId="53261" xr:uid="{AAEE1FC4-36F4-40F4-92B8-137308FA3707}"/>
    <cellStyle name="20% - Accent1 2 2 10 3 2 4" xfId="439" xr:uid="{FD110979-4608-4E00-9775-E43366C7F561}"/>
    <cellStyle name="20% - Accent1 2 2 10 3 2 4 2" xfId="7979" xr:uid="{BD1CA5BE-D4B3-4635-91C8-E0B69F1D8256}"/>
    <cellStyle name="20% - Accent1 2 2 10 3 2 4 2 2" xfId="22955" xr:uid="{829D7881-BF86-4190-88F0-936D956507CD}"/>
    <cellStyle name="20% - Accent1 2 2 10 3 2 4 3" xfId="15467" xr:uid="{EE464EA2-9CF0-49C0-96E2-043156876EFF}"/>
    <cellStyle name="20% - Accent1 2 2 10 3 2 4 4" xfId="33979" xr:uid="{983AAC47-12F3-459E-A9AF-AF5ACB2CB6FF}"/>
    <cellStyle name="20% - Accent1 2 2 10 3 2 4 5" xfId="37886" xr:uid="{BB4891D1-B2DB-470E-B88C-FAE1D2C68555}"/>
    <cellStyle name="20% - Accent1 2 2 10 3 2 4 6" xfId="45769" xr:uid="{E1B630C5-6EA3-44AB-92E2-943E79E88591}"/>
    <cellStyle name="20% - Accent1 2 2 10 3 2 4 7" xfId="53262" xr:uid="{BAED0FA5-825C-4AC5-85D3-C3A3BC364D0B}"/>
    <cellStyle name="20% - Accent1 2 2 10 3 2 5" xfId="440" xr:uid="{1387043B-D7F1-47B4-990A-A157E03FD59D}"/>
    <cellStyle name="20% - Accent1 2 2 10 3 2 5 2" xfId="7980" xr:uid="{ADB6FF81-B91C-4AF7-B65D-341966074810}"/>
    <cellStyle name="20% - Accent1 2 2 10 3 2 5 2 2" xfId="22956" xr:uid="{13352945-B3D6-4841-972E-BEF83455CE7D}"/>
    <cellStyle name="20% - Accent1 2 2 10 3 2 5 3" xfId="15468" xr:uid="{C48A2325-320D-4EE5-9BE2-ADE5D706DA96}"/>
    <cellStyle name="20% - Accent1 2 2 10 3 2 5 4" xfId="35822" xr:uid="{E66F28BB-C831-460A-94DA-D484677307B5}"/>
    <cellStyle name="20% - Accent1 2 2 10 3 2 5 5" xfId="37887" xr:uid="{88461897-AD2F-4DD2-ACFB-67740301A90F}"/>
    <cellStyle name="20% - Accent1 2 2 10 3 2 5 6" xfId="45770" xr:uid="{09EBE54E-FD03-4215-BF14-974BB0DFAB09}"/>
    <cellStyle name="20% - Accent1 2 2 10 3 2 5 7" xfId="53263" xr:uid="{A518E64F-C151-465A-ACB7-8274E36FEB6C}"/>
    <cellStyle name="20% - Accent1 2 2 10 3 2 6" xfId="7973" xr:uid="{4A837EF4-DF98-4FA9-9506-E3A9DD96B534}"/>
    <cellStyle name="20% - Accent1 2 2 10 3 2 6 2" xfId="22949" xr:uid="{B180CE60-DA22-4A36-9E7C-578DB20142D7}"/>
    <cellStyle name="20% - Accent1 2 2 10 3 2 7" xfId="15461" xr:uid="{87C50B4F-D694-43B9-8EE1-5D9B0D85507F}"/>
    <cellStyle name="20% - Accent1 2 2 10 3 2 8" xfId="30753" xr:uid="{63757FA3-FCA4-4676-8D91-F2DC297066B0}"/>
    <cellStyle name="20% - Accent1 2 2 10 3 2 9" xfId="37880" xr:uid="{5D858ACC-ED7D-4E97-BA6E-27499ABC4FF3}"/>
    <cellStyle name="20% - Accent1 2 2 10 3 3" xfId="441" xr:uid="{95806683-DC76-4638-A958-56225938CFFB}"/>
    <cellStyle name="20% - Accent1 2 2 10 3 3 10" xfId="53264" xr:uid="{E6C7FD86-52E1-4126-9227-6D54B35BD07D}"/>
    <cellStyle name="20% - Accent1 2 2 10 3 3 2" xfId="442" xr:uid="{2FFA9AA4-DF21-4F04-85B4-E237CC8BF8FD}"/>
    <cellStyle name="20% - Accent1 2 2 10 3 3 2 2" xfId="7982" xr:uid="{0DF133C4-B8CD-47E2-858F-1A1DE3214BB4}"/>
    <cellStyle name="20% - Accent1 2 2 10 3 3 2 2 2" xfId="22958" xr:uid="{90BD5E0F-7440-4A47-9613-3F85C0A833C0}"/>
    <cellStyle name="20% - Accent1 2 2 10 3 3 2 3" xfId="15470" xr:uid="{5541C506-081C-4E44-9240-75ADB96FE9C5}"/>
    <cellStyle name="20% - Accent1 2 2 10 3 3 2 4" xfId="32136" xr:uid="{8357C4E2-BC48-442F-AD1E-72C7E60227DC}"/>
    <cellStyle name="20% - Accent1 2 2 10 3 3 2 5" xfId="37889" xr:uid="{3D33074F-CDC3-49BE-BCBE-FEB75596EB2A}"/>
    <cellStyle name="20% - Accent1 2 2 10 3 3 2 6" xfId="45772" xr:uid="{68B60917-D3C1-48F6-847A-4E36BF79F6AB}"/>
    <cellStyle name="20% - Accent1 2 2 10 3 3 2 7" xfId="53265" xr:uid="{6D5153CD-D832-46AC-A28E-A3472234F819}"/>
    <cellStyle name="20% - Accent1 2 2 10 3 3 3" xfId="443" xr:uid="{F97B7926-2A54-4082-8EC0-A3220F3090A3}"/>
    <cellStyle name="20% - Accent1 2 2 10 3 3 3 2" xfId="7983" xr:uid="{8CB5B724-7677-4B2B-AF39-C4C069BDE8DB}"/>
    <cellStyle name="20% - Accent1 2 2 10 3 3 3 2 2" xfId="22959" xr:uid="{CA27A11F-AD58-400A-B6C4-B5A4F1186F1C}"/>
    <cellStyle name="20% - Accent1 2 2 10 3 3 3 3" xfId="15471" xr:uid="{755EB5E5-2403-4A75-AAAF-45BC430F8647}"/>
    <cellStyle name="20% - Accent1 2 2 10 3 3 3 4" xfId="33981" xr:uid="{C33B045F-184A-4E9C-9560-5BC2F6C9820C}"/>
    <cellStyle name="20% - Accent1 2 2 10 3 3 3 5" xfId="37890" xr:uid="{B9A35918-33A4-4D5B-B9A6-94392458B150}"/>
    <cellStyle name="20% - Accent1 2 2 10 3 3 3 6" xfId="45773" xr:uid="{6742F144-7BAD-4F38-B8CB-F0FD357AC43C}"/>
    <cellStyle name="20% - Accent1 2 2 10 3 3 3 7" xfId="53266" xr:uid="{B20C3BA2-295F-463D-8BA9-2F192DF81347}"/>
    <cellStyle name="20% - Accent1 2 2 10 3 3 4" xfId="444" xr:uid="{3E198D0D-D625-4BE8-B153-A55C48C77CBF}"/>
    <cellStyle name="20% - Accent1 2 2 10 3 3 4 2" xfId="7984" xr:uid="{4E1BD772-73CE-4C93-89FB-D3F4831A6591}"/>
    <cellStyle name="20% - Accent1 2 2 10 3 3 4 2 2" xfId="22960" xr:uid="{F50E012B-EDE9-4330-BC7D-E552AF1AF522}"/>
    <cellStyle name="20% - Accent1 2 2 10 3 3 4 3" xfId="15472" xr:uid="{FBCDBFEC-AE11-420E-AE58-B8D6ED51AF5B}"/>
    <cellStyle name="20% - Accent1 2 2 10 3 3 4 4" xfId="35824" xr:uid="{0F3DE483-7306-43A8-BBC4-A85DD5B4EBE9}"/>
    <cellStyle name="20% - Accent1 2 2 10 3 3 4 5" xfId="37891" xr:uid="{34C0B3D0-99CE-4CAA-B57D-E7338395A43E}"/>
    <cellStyle name="20% - Accent1 2 2 10 3 3 4 6" xfId="45774" xr:uid="{1E5963B4-CBEC-4265-B3B0-C017B59C4CB8}"/>
    <cellStyle name="20% - Accent1 2 2 10 3 3 4 7" xfId="53267" xr:uid="{2E5251FA-5278-4D0F-B58C-D99DBF52D6E1}"/>
    <cellStyle name="20% - Accent1 2 2 10 3 3 5" xfId="7981" xr:uid="{6D3E6AF9-5746-434F-B9DC-C5E8A7511EF9}"/>
    <cellStyle name="20% - Accent1 2 2 10 3 3 5 2" xfId="22957" xr:uid="{D3D93117-BD76-463B-87BD-E2929544A17F}"/>
    <cellStyle name="20% - Accent1 2 2 10 3 3 6" xfId="15469" xr:uid="{4C13A73B-E1A9-4762-9219-F587F092499C}"/>
    <cellStyle name="20% - Accent1 2 2 10 3 3 7" xfId="31153" xr:uid="{9061EE9D-A4B4-4BE7-807C-14250CB149D0}"/>
    <cellStyle name="20% - Accent1 2 2 10 3 3 8" xfId="37888" xr:uid="{C1B98CD9-4C76-485A-9647-620BEF824AE1}"/>
    <cellStyle name="20% - Accent1 2 2 10 3 3 9" xfId="45771" xr:uid="{AD63AB15-55D8-482E-979A-B21C028A2615}"/>
    <cellStyle name="20% - Accent1 2 2 10 3 4" xfId="445" xr:uid="{19A4FF8E-7C0A-4DDC-86E9-09BF98A8B929}"/>
    <cellStyle name="20% - Accent1 2 2 10 3 4 2" xfId="7985" xr:uid="{F4F22AAF-E007-49FF-86F9-7F526FB09217}"/>
    <cellStyle name="20% - Accent1 2 2 10 3 4 2 2" xfId="22961" xr:uid="{6CCADC2C-4F02-48D8-B822-2737338A77DA}"/>
    <cellStyle name="20% - Accent1 2 2 10 3 4 3" xfId="15473" xr:uid="{D05C2B2D-F65B-44C6-8ABE-CA29B94DD926}"/>
    <cellStyle name="20% - Accent1 2 2 10 3 4 4" xfId="32133" xr:uid="{D75F1C56-FE04-4E04-A433-8EA72DBF5687}"/>
    <cellStyle name="20% - Accent1 2 2 10 3 4 5" xfId="37892" xr:uid="{34014AAC-ABE9-4F3D-B1E6-7A08F81ADE05}"/>
    <cellStyle name="20% - Accent1 2 2 10 3 4 6" xfId="45775" xr:uid="{0DE8FC77-A81A-4146-8E3D-0074A5EBB4F3}"/>
    <cellStyle name="20% - Accent1 2 2 10 3 4 7" xfId="53268" xr:uid="{CE48CBE2-84E4-41B9-A62E-A5C5480959D4}"/>
    <cellStyle name="20% - Accent1 2 2 10 3 5" xfId="446" xr:uid="{6B339E36-8460-43A7-8636-D4A5DE38322F}"/>
    <cellStyle name="20% - Accent1 2 2 10 3 5 2" xfId="7986" xr:uid="{C956363F-F7A4-4A5A-8DA6-D4DF85FDD920}"/>
    <cellStyle name="20% - Accent1 2 2 10 3 5 2 2" xfId="22962" xr:uid="{48749FCE-F35F-4EAD-A08F-2717F2904BDA}"/>
    <cellStyle name="20% - Accent1 2 2 10 3 5 3" xfId="15474" xr:uid="{DE1D0154-77FD-4DF2-AA43-4383A489D65D}"/>
    <cellStyle name="20% - Accent1 2 2 10 3 5 4" xfId="33978" xr:uid="{6635B7EB-7078-4106-93FB-025898EEC42C}"/>
    <cellStyle name="20% - Accent1 2 2 10 3 5 5" xfId="37893" xr:uid="{0BEA874B-B562-44E3-812E-65B08E4887C1}"/>
    <cellStyle name="20% - Accent1 2 2 10 3 5 6" xfId="45776" xr:uid="{3E679BA8-22C6-467E-911C-1905061C2561}"/>
    <cellStyle name="20% - Accent1 2 2 10 3 5 7" xfId="53269" xr:uid="{2F84620E-B915-40B0-A77B-2F5070953BA1}"/>
    <cellStyle name="20% - Accent1 2 2 10 3 6" xfId="447" xr:uid="{B166EEE1-156B-4C9B-BBF6-14E6B1D69399}"/>
    <cellStyle name="20% - Accent1 2 2 10 3 6 2" xfId="7987" xr:uid="{B3521C71-C2C0-4EB5-83D9-63BC4B04ED41}"/>
    <cellStyle name="20% - Accent1 2 2 10 3 6 2 2" xfId="22963" xr:uid="{2BBD3AEF-99DD-4825-A7D2-C8DAE36F111E}"/>
    <cellStyle name="20% - Accent1 2 2 10 3 6 3" xfId="15475" xr:uid="{9A03CF3A-D0E7-476A-91B1-8EA072DAED00}"/>
    <cellStyle name="20% - Accent1 2 2 10 3 6 4" xfId="35821" xr:uid="{506E554D-FD5F-40B3-BFAD-C91CD0ECC65D}"/>
    <cellStyle name="20% - Accent1 2 2 10 3 6 5" xfId="37894" xr:uid="{2987C6ED-0FDD-4A68-BA56-45AD285A2CDD}"/>
    <cellStyle name="20% - Accent1 2 2 10 3 6 6" xfId="45777" xr:uid="{71CC56AD-2100-4DD2-949F-BF7AA768AFFA}"/>
    <cellStyle name="20% - Accent1 2 2 10 3 6 7" xfId="53270" xr:uid="{FF9263C2-EF56-402D-ADBD-2CAC99770B92}"/>
    <cellStyle name="20% - Accent1 2 2 10 3 7" xfId="7972" xr:uid="{1D350A9D-B914-4BD5-A55C-6A58C1D94FDE}"/>
    <cellStyle name="20% - Accent1 2 2 10 3 7 2" xfId="22948" xr:uid="{40143C2D-D56B-46AD-AA83-5D97AEFDB947}"/>
    <cellStyle name="20% - Accent1 2 2 10 3 8" xfId="15460" xr:uid="{6EC85ECF-4FAA-4741-BF38-A54299466762}"/>
    <cellStyle name="20% - Accent1 2 2 10 3 9" xfId="30414" xr:uid="{4C39C2BA-2273-48C7-93B5-B9DCBBA16DA3}"/>
    <cellStyle name="20% - Accent1 2 2 10 4" xfId="448" xr:uid="{BF88CE16-46BA-48B5-9744-F42FACD7487F}"/>
    <cellStyle name="20% - Accent1 2 2 10 4 10" xfId="37895" xr:uid="{BAAEBA2D-3675-4E51-8F82-498B3706721B}"/>
    <cellStyle name="20% - Accent1 2 2 10 4 11" xfId="45778" xr:uid="{8872D110-9F0D-466C-9676-8406A47666ED}"/>
    <cellStyle name="20% - Accent1 2 2 10 4 12" xfId="53271" xr:uid="{E37BDC55-6F4A-4F87-8556-7A64EB954523}"/>
    <cellStyle name="20% - Accent1 2 2 10 4 2" xfId="449" xr:uid="{1133CEA9-927C-45B3-8E8B-29279B31F5E8}"/>
    <cellStyle name="20% - Accent1 2 2 10 4 2 10" xfId="45779" xr:uid="{F90496E2-0D62-4428-969E-FF572264DC85}"/>
    <cellStyle name="20% - Accent1 2 2 10 4 2 11" xfId="53272" xr:uid="{83BD6413-ABD0-4B25-BA4D-26BE2AEF7F81}"/>
    <cellStyle name="20% - Accent1 2 2 10 4 2 2" xfId="450" xr:uid="{1F2CB55B-CAFE-4E2C-BF92-81BF11ABFB3E}"/>
    <cellStyle name="20% - Accent1 2 2 10 4 2 2 10" xfId="53273" xr:uid="{0998B4CA-A868-493D-B1A7-39E897826032}"/>
    <cellStyle name="20% - Accent1 2 2 10 4 2 2 2" xfId="451" xr:uid="{3AFD5333-0443-4EFA-A81F-F4AF808A4795}"/>
    <cellStyle name="20% - Accent1 2 2 10 4 2 2 2 2" xfId="7991" xr:uid="{8C32167E-5D92-4DC3-AA56-5776260B5F42}"/>
    <cellStyle name="20% - Accent1 2 2 10 4 2 2 2 2 2" xfId="22967" xr:uid="{DC92F66F-0906-4B1E-8228-A36052B24139}"/>
    <cellStyle name="20% - Accent1 2 2 10 4 2 2 2 3" xfId="15479" xr:uid="{CE198918-8CE3-41DD-9A05-7C83CF3FF192}"/>
    <cellStyle name="20% - Accent1 2 2 10 4 2 2 2 4" xfId="32139" xr:uid="{CC0EA82E-945C-4B55-A882-A5AFABC17ADF}"/>
    <cellStyle name="20% - Accent1 2 2 10 4 2 2 2 5" xfId="37898" xr:uid="{8E9B8B52-0F67-458D-81E9-356AE9FFBF5A}"/>
    <cellStyle name="20% - Accent1 2 2 10 4 2 2 2 6" xfId="45781" xr:uid="{D0BBCBBB-C5EB-403A-BE93-8AD835E77E75}"/>
    <cellStyle name="20% - Accent1 2 2 10 4 2 2 2 7" xfId="53274" xr:uid="{DA2168CE-C574-4FF5-B715-A43EE5F5972F}"/>
    <cellStyle name="20% - Accent1 2 2 10 4 2 2 3" xfId="452" xr:uid="{64A29A67-D931-44A3-9885-317A052DEC0B}"/>
    <cellStyle name="20% - Accent1 2 2 10 4 2 2 3 2" xfId="7992" xr:uid="{19176BF6-3606-47EC-B59D-CF8B4EEE9255}"/>
    <cellStyle name="20% - Accent1 2 2 10 4 2 2 3 2 2" xfId="22968" xr:uid="{A3A58B4D-3E4B-464E-838F-0184A4099964}"/>
    <cellStyle name="20% - Accent1 2 2 10 4 2 2 3 3" xfId="15480" xr:uid="{2A821C96-63BE-40A0-B473-4FE5D0360CA1}"/>
    <cellStyle name="20% - Accent1 2 2 10 4 2 2 3 4" xfId="33984" xr:uid="{D222B8EA-AABA-4E0D-A618-7CAE540B75D8}"/>
    <cellStyle name="20% - Accent1 2 2 10 4 2 2 3 5" xfId="37899" xr:uid="{3E2FA60A-A2A5-4077-A9BA-BF1C79E78648}"/>
    <cellStyle name="20% - Accent1 2 2 10 4 2 2 3 6" xfId="45782" xr:uid="{AE547A03-978F-41DF-83B5-2F1A45C3DE65}"/>
    <cellStyle name="20% - Accent1 2 2 10 4 2 2 3 7" xfId="53275" xr:uid="{56A73555-8E10-42D2-BEC3-8D4E3D604E4D}"/>
    <cellStyle name="20% - Accent1 2 2 10 4 2 2 4" xfId="453" xr:uid="{54BE4215-8659-475A-B8F1-D69B743D28F8}"/>
    <cellStyle name="20% - Accent1 2 2 10 4 2 2 4 2" xfId="7993" xr:uid="{B749F4E8-4FFC-486F-8091-344433B81093}"/>
    <cellStyle name="20% - Accent1 2 2 10 4 2 2 4 2 2" xfId="22969" xr:uid="{DB8BF907-BC73-424B-96B1-454A482A8832}"/>
    <cellStyle name="20% - Accent1 2 2 10 4 2 2 4 3" xfId="15481" xr:uid="{C3AA98CE-A4BB-4B06-A1D2-188B1C4F2405}"/>
    <cellStyle name="20% - Accent1 2 2 10 4 2 2 4 4" xfId="35827" xr:uid="{1A66C117-7673-486E-BF68-64B765E4128D}"/>
    <cellStyle name="20% - Accent1 2 2 10 4 2 2 4 5" xfId="37900" xr:uid="{86F397C5-9ED0-44F2-925F-96523CD01708}"/>
    <cellStyle name="20% - Accent1 2 2 10 4 2 2 4 6" xfId="45783" xr:uid="{F34A3D39-CC00-477E-8BB9-408795C57BE0}"/>
    <cellStyle name="20% - Accent1 2 2 10 4 2 2 4 7" xfId="53276" xr:uid="{9B87289E-2D8D-44C0-9660-4906BA66F4BE}"/>
    <cellStyle name="20% - Accent1 2 2 10 4 2 2 5" xfId="7990" xr:uid="{B789DA25-B2A7-4734-9FC7-1317CD043C12}"/>
    <cellStyle name="20% - Accent1 2 2 10 4 2 2 5 2" xfId="22966" xr:uid="{DE0B8CD6-0F37-4E0F-9909-D2BB5FE58B66}"/>
    <cellStyle name="20% - Accent1 2 2 10 4 2 2 6" xfId="15478" xr:uid="{2F43A49B-447D-4405-9A36-BC29F9F421BF}"/>
    <cellStyle name="20% - Accent1 2 2 10 4 2 2 7" xfId="31156" xr:uid="{61ACA7F6-AD4F-402E-9221-7FD9A3BF0CDA}"/>
    <cellStyle name="20% - Accent1 2 2 10 4 2 2 8" xfId="37897" xr:uid="{831A81A7-DE21-4F75-A069-0D8F0E3EE469}"/>
    <cellStyle name="20% - Accent1 2 2 10 4 2 2 9" xfId="45780" xr:uid="{8AD25B92-FD01-4CAF-A983-2DD016595E0D}"/>
    <cellStyle name="20% - Accent1 2 2 10 4 2 3" xfId="454" xr:uid="{044209D1-AC04-4B6C-9874-A14FF42E9041}"/>
    <cellStyle name="20% - Accent1 2 2 10 4 2 3 2" xfId="7994" xr:uid="{244C79C4-A231-422D-BAA3-A97CDF54ACD0}"/>
    <cellStyle name="20% - Accent1 2 2 10 4 2 3 2 2" xfId="22970" xr:uid="{C4C37479-063F-4B31-BDD3-E8ACFED37437}"/>
    <cellStyle name="20% - Accent1 2 2 10 4 2 3 3" xfId="15482" xr:uid="{3C76A5A3-D82C-4A7F-9AF6-A265757F4759}"/>
    <cellStyle name="20% - Accent1 2 2 10 4 2 3 4" xfId="32138" xr:uid="{F47FF4B2-D751-4D6E-A3F6-55EAE245D5F8}"/>
    <cellStyle name="20% - Accent1 2 2 10 4 2 3 5" xfId="37901" xr:uid="{9A0520CD-22AF-40F1-9E0D-0E9DFF78238E}"/>
    <cellStyle name="20% - Accent1 2 2 10 4 2 3 6" xfId="45784" xr:uid="{877952A0-A10F-4346-87EB-7B91331A7467}"/>
    <cellStyle name="20% - Accent1 2 2 10 4 2 3 7" xfId="53277" xr:uid="{55C0AAF9-588A-41B4-AC50-9A887DE1D9D4}"/>
    <cellStyle name="20% - Accent1 2 2 10 4 2 4" xfId="455" xr:uid="{D188DEA1-0911-4D59-8C09-4CB7A346044D}"/>
    <cellStyle name="20% - Accent1 2 2 10 4 2 4 2" xfId="7995" xr:uid="{543E5345-F8D2-48BE-AB39-8121DC4B292E}"/>
    <cellStyle name="20% - Accent1 2 2 10 4 2 4 2 2" xfId="22971" xr:uid="{CA778FB0-4A1C-4BD4-94EF-D6D3375BCD52}"/>
    <cellStyle name="20% - Accent1 2 2 10 4 2 4 3" xfId="15483" xr:uid="{EF92A808-1B4B-4DA1-8664-D783FDECC89F}"/>
    <cellStyle name="20% - Accent1 2 2 10 4 2 4 4" xfId="33983" xr:uid="{76414CCD-37E4-4398-8015-B557958647A2}"/>
    <cellStyle name="20% - Accent1 2 2 10 4 2 4 5" xfId="37902" xr:uid="{CB345CFF-4F7C-46DE-90A1-F92182E5A7AA}"/>
    <cellStyle name="20% - Accent1 2 2 10 4 2 4 6" xfId="45785" xr:uid="{1BE86435-1AE9-4BBD-BC7C-063778D2069D}"/>
    <cellStyle name="20% - Accent1 2 2 10 4 2 4 7" xfId="53278" xr:uid="{1397BED3-8010-4D39-B047-EC6334BB3E34}"/>
    <cellStyle name="20% - Accent1 2 2 10 4 2 5" xfId="456" xr:uid="{83409264-828F-4584-A4F7-54D66845A1D2}"/>
    <cellStyle name="20% - Accent1 2 2 10 4 2 5 2" xfId="7996" xr:uid="{1D8A6425-C03E-4C54-B41F-D67BE950ADBB}"/>
    <cellStyle name="20% - Accent1 2 2 10 4 2 5 2 2" xfId="22972" xr:uid="{D30DDEE5-B1A2-4408-B640-72FF65E16D2F}"/>
    <cellStyle name="20% - Accent1 2 2 10 4 2 5 3" xfId="15484" xr:uid="{42C401CD-BDCD-4E2C-BC6C-6C8EFEDDFFEC}"/>
    <cellStyle name="20% - Accent1 2 2 10 4 2 5 4" xfId="35826" xr:uid="{13911F01-CBA6-41E3-BDC5-74D91022B79B}"/>
    <cellStyle name="20% - Accent1 2 2 10 4 2 5 5" xfId="37903" xr:uid="{98735787-7FA6-426F-A41E-01F0ACEEFB65}"/>
    <cellStyle name="20% - Accent1 2 2 10 4 2 5 6" xfId="45786" xr:uid="{8911F285-1673-4F93-82B6-DFBF928B1B2A}"/>
    <cellStyle name="20% - Accent1 2 2 10 4 2 5 7" xfId="53279" xr:uid="{40C928CF-F904-4089-9B2D-609250CB8AFD}"/>
    <cellStyle name="20% - Accent1 2 2 10 4 2 6" xfId="7989" xr:uid="{B7E9AB87-F034-4CA8-B024-41C5B2D5510A}"/>
    <cellStyle name="20% - Accent1 2 2 10 4 2 6 2" xfId="22965" xr:uid="{EE49D77B-6621-4454-A2E8-44FF5C888208}"/>
    <cellStyle name="20% - Accent1 2 2 10 4 2 7" xfId="15477" xr:uid="{F7FE50DA-BCFB-41A3-9E2A-0B8233C3F569}"/>
    <cellStyle name="20% - Accent1 2 2 10 4 2 8" xfId="30754" xr:uid="{E07AB1C2-15FC-4FFC-9294-C631402F9068}"/>
    <cellStyle name="20% - Accent1 2 2 10 4 2 9" xfId="37896" xr:uid="{ED221DF5-F5B7-4385-BE6F-6E3A3C61B63F}"/>
    <cellStyle name="20% - Accent1 2 2 10 4 3" xfId="457" xr:uid="{550A9775-65E2-421F-AAF2-9E407E26694C}"/>
    <cellStyle name="20% - Accent1 2 2 10 4 3 10" xfId="53280" xr:uid="{9ECACFF7-CC7D-439B-9C41-8EA2F4C7F6BD}"/>
    <cellStyle name="20% - Accent1 2 2 10 4 3 2" xfId="458" xr:uid="{654494D0-B38E-4FDD-96E2-F8F9A902A642}"/>
    <cellStyle name="20% - Accent1 2 2 10 4 3 2 2" xfId="7998" xr:uid="{71EE169D-445E-4E2C-AB0B-7EEFC9FA0D83}"/>
    <cellStyle name="20% - Accent1 2 2 10 4 3 2 2 2" xfId="22974" xr:uid="{0595D4C0-82E0-4CE0-9E67-977E912C854B}"/>
    <cellStyle name="20% - Accent1 2 2 10 4 3 2 3" xfId="15486" xr:uid="{6584277F-BAB7-4108-BD8F-D024EE218A30}"/>
    <cellStyle name="20% - Accent1 2 2 10 4 3 2 4" xfId="32140" xr:uid="{C916A873-B5DA-4A6D-888C-4BFF8874E744}"/>
    <cellStyle name="20% - Accent1 2 2 10 4 3 2 5" xfId="37905" xr:uid="{23FF6962-9AC4-42F3-A219-BF2157CA8EDD}"/>
    <cellStyle name="20% - Accent1 2 2 10 4 3 2 6" xfId="45788" xr:uid="{C9BE24EE-EF9A-4D09-AD10-34F5E75080F4}"/>
    <cellStyle name="20% - Accent1 2 2 10 4 3 2 7" xfId="53281" xr:uid="{F80C94AA-8658-4B7D-8806-65ACC6E2FE8B}"/>
    <cellStyle name="20% - Accent1 2 2 10 4 3 3" xfId="459" xr:uid="{C515D561-B18F-4830-B7D5-45BA41FE8F15}"/>
    <cellStyle name="20% - Accent1 2 2 10 4 3 3 2" xfId="7999" xr:uid="{0F74ECA4-587D-43F7-9198-EF69C7C26E65}"/>
    <cellStyle name="20% - Accent1 2 2 10 4 3 3 2 2" xfId="22975" xr:uid="{6CCEFB9F-1010-44B0-93B1-39448C4727F1}"/>
    <cellStyle name="20% - Accent1 2 2 10 4 3 3 3" xfId="15487" xr:uid="{A0F08FC6-98C2-492B-92B4-BC77F9037830}"/>
    <cellStyle name="20% - Accent1 2 2 10 4 3 3 4" xfId="33985" xr:uid="{FCE6DD9B-D567-47AE-B183-F5FFE4A8A174}"/>
    <cellStyle name="20% - Accent1 2 2 10 4 3 3 5" xfId="37906" xr:uid="{6DA4FE04-D313-4727-A7FC-0CD2ED31C30F}"/>
    <cellStyle name="20% - Accent1 2 2 10 4 3 3 6" xfId="45789" xr:uid="{3138A778-B486-4423-9837-6FE6F888049F}"/>
    <cellStyle name="20% - Accent1 2 2 10 4 3 3 7" xfId="53282" xr:uid="{7A01F04B-5986-4576-AFFE-CDF5D9D49ACD}"/>
    <cellStyle name="20% - Accent1 2 2 10 4 3 4" xfId="460" xr:uid="{7125500E-53EF-4E9D-B0B4-62826EDCA08C}"/>
    <cellStyle name="20% - Accent1 2 2 10 4 3 4 2" xfId="8000" xr:uid="{115F5868-BD3C-4232-80B9-472A8AD29A81}"/>
    <cellStyle name="20% - Accent1 2 2 10 4 3 4 2 2" xfId="22976" xr:uid="{9E3BFA3A-E54C-48A9-B30D-354E49D44C09}"/>
    <cellStyle name="20% - Accent1 2 2 10 4 3 4 3" xfId="15488" xr:uid="{CDF9763D-4E7A-4168-A306-FCC6AD152451}"/>
    <cellStyle name="20% - Accent1 2 2 10 4 3 4 4" xfId="35828" xr:uid="{2DDB5774-AEB6-429B-9A8E-7239A7604668}"/>
    <cellStyle name="20% - Accent1 2 2 10 4 3 4 5" xfId="37907" xr:uid="{7C0E9502-540C-4AAB-873C-CDE7CD119D9F}"/>
    <cellStyle name="20% - Accent1 2 2 10 4 3 4 6" xfId="45790" xr:uid="{16FC17B3-7D67-4883-A39B-F1C796DD7403}"/>
    <cellStyle name="20% - Accent1 2 2 10 4 3 4 7" xfId="53283" xr:uid="{3B364D4E-3721-42F9-BC04-020065CE4D7C}"/>
    <cellStyle name="20% - Accent1 2 2 10 4 3 5" xfId="7997" xr:uid="{D8BB578C-58D6-4E34-A6EF-818C7D0CE410}"/>
    <cellStyle name="20% - Accent1 2 2 10 4 3 5 2" xfId="22973" xr:uid="{869B0E97-E065-4031-A7F9-C2C49C40AD69}"/>
    <cellStyle name="20% - Accent1 2 2 10 4 3 6" xfId="15485" xr:uid="{3BC097C4-F641-46CE-9316-1B06AE9F7383}"/>
    <cellStyle name="20% - Accent1 2 2 10 4 3 7" xfId="31155" xr:uid="{71DA4D77-4980-491A-88B8-A6E4D6A22C1C}"/>
    <cellStyle name="20% - Accent1 2 2 10 4 3 8" xfId="37904" xr:uid="{C0AB9B09-DCC5-4B46-B1D4-A1F3A77A764E}"/>
    <cellStyle name="20% - Accent1 2 2 10 4 3 9" xfId="45787" xr:uid="{2AE8C7FC-A108-4DA6-B57F-E3A88CC39667}"/>
    <cellStyle name="20% - Accent1 2 2 10 4 4" xfId="461" xr:uid="{C01D18DA-8E01-4335-A776-5DE4EB3CB59B}"/>
    <cellStyle name="20% - Accent1 2 2 10 4 4 2" xfId="8001" xr:uid="{04264462-BAD9-4339-81A6-A5841C1AB2B2}"/>
    <cellStyle name="20% - Accent1 2 2 10 4 4 2 2" xfId="22977" xr:uid="{50F93B97-52BD-4250-B6FA-3677042871C3}"/>
    <cellStyle name="20% - Accent1 2 2 10 4 4 3" xfId="15489" xr:uid="{71915BDC-8A3A-4DD7-83C0-76325D46011D}"/>
    <cellStyle name="20% - Accent1 2 2 10 4 4 4" xfId="32137" xr:uid="{6BDFB349-95CC-421C-803A-C95AC622FFB5}"/>
    <cellStyle name="20% - Accent1 2 2 10 4 4 5" xfId="37908" xr:uid="{67E0D03E-C41B-4502-8AD2-03DAC0705D5E}"/>
    <cellStyle name="20% - Accent1 2 2 10 4 4 6" xfId="45791" xr:uid="{5C9B575D-9A86-49BA-8080-51C0091D9627}"/>
    <cellStyle name="20% - Accent1 2 2 10 4 4 7" xfId="53284" xr:uid="{6BEB41F5-CD2E-4F59-BE21-BDE005FDB7A4}"/>
    <cellStyle name="20% - Accent1 2 2 10 4 5" xfId="462" xr:uid="{C90E28F1-FD1C-4AEF-B9FD-3427BB0214D5}"/>
    <cellStyle name="20% - Accent1 2 2 10 4 5 2" xfId="8002" xr:uid="{B5B31486-89F9-4110-8A8D-A3FC20A14A84}"/>
    <cellStyle name="20% - Accent1 2 2 10 4 5 2 2" xfId="22978" xr:uid="{BABD68A8-2DFC-4F13-9ACC-22D18990C15D}"/>
    <cellStyle name="20% - Accent1 2 2 10 4 5 3" xfId="15490" xr:uid="{DF02926E-77D5-4851-AB65-9FCA98A825CB}"/>
    <cellStyle name="20% - Accent1 2 2 10 4 5 4" xfId="33982" xr:uid="{222CDB4A-C12C-4985-82C0-49BC8635121A}"/>
    <cellStyle name="20% - Accent1 2 2 10 4 5 5" xfId="37909" xr:uid="{E0DDF50E-517C-4C26-A34C-C15FA9365C03}"/>
    <cellStyle name="20% - Accent1 2 2 10 4 5 6" xfId="45792" xr:uid="{2EAB14D0-D188-4002-8239-78483D85AFA0}"/>
    <cellStyle name="20% - Accent1 2 2 10 4 5 7" xfId="53285" xr:uid="{AB6C5C69-25BB-4B55-A3E7-61E391696F60}"/>
    <cellStyle name="20% - Accent1 2 2 10 4 6" xfId="463" xr:uid="{4C8271FE-CFF0-46FD-B8FB-820D068767E3}"/>
    <cellStyle name="20% - Accent1 2 2 10 4 6 2" xfId="8003" xr:uid="{FEA94263-0523-4CE6-87AD-2A7204113E34}"/>
    <cellStyle name="20% - Accent1 2 2 10 4 6 2 2" xfId="22979" xr:uid="{6E0D093E-4FF1-43ED-A8E7-D1F101A0DC19}"/>
    <cellStyle name="20% - Accent1 2 2 10 4 6 3" xfId="15491" xr:uid="{DF133A66-F743-4F76-86DF-DECE567089F8}"/>
    <cellStyle name="20% - Accent1 2 2 10 4 6 4" xfId="35825" xr:uid="{75684E98-49C6-458E-9A28-5D780C015D9D}"/>
    <cellStyle name="20% - Accent1 2 2 10 4 6 5" xfId="37910" xr:uid="{AB7EEE45-6347-4574-88EC-16C116B54B3D}"/>
    <cellStyle name="20% - Accent1 2 2 10 4 6 6" xfId="45793" xr:uid="{03989684-00DB-4242-9AE0-98A8A39EF12C}"/>
    <cellStyle name="20% - Accent1 2 2 10 4 6 7" xfId="53286" xr:uid="{64901382-1EAF-4969-BA00-C2060B3B08C5}"/>
    <cellStyle name="20% - Accent1 2 2 10 4 7" xfId="7988" xr:uid="{57E0958F-D31A-4A2C-B035-BEF5631FFDBE}"/>
    <cellStyle name="20% - Accent1 2 2 10 4 7 2" xfId="22964" xr:uid="{9DA6256A-469E-4FE5-B789-127E1171FA1A}"/>
    <cellStyle name="20% - Accent1 2 2 10 4 8" xfId="15476" xr:uid="{1DE1F617-D904-4EFE-BA6F-0AF366CB2614}"/>
    <cellStyle name="20% - Accent1 2 2 10 4 9" xfId="30547" xr:uid="{54920337-CDA6-4DD3-8F6C-0AE440B46653}"/>
    <cellStyle name="20% - Accent1 2 2 10 5" xfId="464" xr:uid="{2E5B015C-195E-4B85-8178-877974BB39B0}"/>
    <cellStyle name="20% - Accent1 2 2 10 5 10" xfId="45794" xr:uid="{F7698D67-5749-4F88-8B33-11A0BEFF0D69}"/>
    <cellStyle name="20% - Accent1 2 2 10 5 11" xfId="53287" xr:uid="{3B881964-9836-4EF2-96D3-1FAA0DB3AD8A}"/>
    <cellStyle name="20% - Accent1 2 2 10 5 2" xfId="465" xr:uid="{00177268-474A-4D9F-808A-22BDD5863BE6}"/>
    <cellStyle name="20% - Accent1 2 2 10 5 2 10" xfId="53288" xr:uid="{59F5C0BD-E58A-4ADE-B0C8-514524572193}"/>
    <cellStyle name="20% - Accent1 2 2 10 5 2 2" xfId="466" xr:uid="{930374B2-66B9-4A8C-9DFD-49C5B6A787C3}"/>
    <cellStyle name="20% - Accent1 2 2 10 5 2 2 2" xfId="8006" xr:uid="{C0A86E20-D318-49BC-96AF-D6EDCA26551A}"/>
    <cellStyle name="20% - Accent1 2 2 10 5 2 2 2 2" xfId="22982" xr:uid="{EDA2F16C-C866-44C7-BD4A-CB96707602D3}"/>
    <cellStyle name="20% - Accent1 2 2 10 5 2 2 3" xfId="15494" xr:uid="{213293AD-6884-4E65-9D83-29F30274F820}"/>
    <cellStyle name="20% - Accent1 2 2 10 5 2 2 4" xfId="32142" xr:uid="{0EED54A1-473F-4410-A462-9BAB47FD1625}"/>
    <cellStyle name="20% - Accent1 2 2 10 5 2 2 5" xfId="37913" xr:uid="{40FE3E31-AD3B-4700-99B8-6C6AA1A4C866}"/>
    <cellStyle name="20% - Accent1 2 2 10 5 2 2 6" xfId="45796" xr:uid="{97F3515D-6E70-42CE-875B-FB1F177725D5}"/>
    <cellStyle name="20% - Accent1 2 2 10 5 2 2 7" xfId="53289" xr:uid="{CDA56F51-074A-4362-8185-DCC0DF9F04B5}"/>
    <cellStyle name="20% - Accent1 2 2 10 5 2 3" xfId="467" xr:uid="{E579F342-215E-446D-89A5-90B0E302389D}"/>
    <cellStyle name="20% - Accent1 2 2 10 5 2 3 2" xfId="8007" xr:uid="{3AF110C3-BC02-4A41-91FF-632C85B3A985}"/>
    <cellStyle name="20% - Accent1 2 2 10 5 2 3 2 2" xfId="22983" xr:uid="{A6F81D94-AACF-4ED2-B6BA-0B8BDB662BE5}"/>
    <cellStyle name="20% - Accent1 2 2 10 5 2 3 3" xfId="15495" xr:uid="{5CBEF4F5-1DE3-48B5-AFC6-4EAC3EFBE2AD}"/>
    <cellStyle name="20% - Accent1 2 2 10 5 2 3 4" xfId="33987" xr:uid="{A8BCD435-C5EE-450A-A899-75B00E1F2EE4}"/>
    <cellStyle name="20% - Accent1 2 2 10 5 2 3 5" xfId="37914" xr:uid="{7A49DBBD-4F0A-4EFB-AAA6-F480AEDF6011}"/>
    <cellStyle name="20% - Accent1 2 2 10 5 2 3 6" xfId="45797" xr:uid="{5DB28173-F80E-4AF7-A11E-A4D9A0B91A15}"/>
    <cellStyle name="20% - Accent1 2 2 10 5 2 3 7" xfId="53290" xr:uid="{3B88228F-B529-4E5F-BACF-D01453FACE2A}"/>
    <cellStyle name="20% - Accent1 2 2 10 5 2 4" xfId="468" xr:uid="{3A9826BF-BA40-44EB-A82B-F563F2E005F9}"/>
    <cellStyle name="20% - Accent1 2 2 10 5 2 4 2" xfId="8008" xr:uid="{F7AF5CCA-6C9E-4D61-80EA-D9F99D6000BC}"/>
    <cellStyle name="20% - Accent1 2 2 10 5 2 4 2 2" xfId="22984" xr:uid="{CA6A1C48-28CA-4CDA-985C-6F7428E3A0F6}"/>
    <cellStyle name="20% - Accent1 2 2 10 5 2 4 3" xfId="15496" xr:uid="{8C0AF993-4791-484A-B2EC-8060496374EB}"/>
    <cellStyle name="20% - Accent1 2 2 10 5 2 4 4" xfId="35830" xr:uid="{F569BDD1-0D0E-4626-9CAD-B68B241A9E28}"/>
    <cellStyle name="20% - Accent1 2 2 10 5 2 4 5" xfId="37915" xr:uid="{C094C492-A3D1-48AA-9E5B-74F04F61C18B}"/>
    <cellStyle name="20% - Accent1 2 2 10 5 2 4 6" xfId="45798" xr:uid="{0C852FDA-C271-42C6-8430-F5BF4C5D8967}"/>
    <cellStyle name="20% - Accent1 2 2 10 5 2 4 7" xfId="53291" xr:uid="{78A954EE-0259-4AB9-B35D-1565786664C2}"/>
    <cellStyle name="20% - Accent1 2 2 10 5 2 5" xfId="8005" xr:uid="{D7C9DC8C-D2C2-4EA8-B93B-270F3AFCC97B}"/>
    <cellStyle name="20% - Accent1 2 2 10 5 2 5 2" xfId="22981" xr:uid="{6153DA0B-C6F1-4650-A08B-5E5A3832DB50}"/>
    <cellStyle name="20% - Accent1 2 2 10 5 2 6" xfId="15493" xr:uid="{AAFF3987-7E99-4B6F-AE9F-A68D8553E07C}"/>
    <cellStyle name="20% - Accent1 2 2 10 5 2 7" xfId="31157" xr:uid="{681BBAC8-092F-4E48-9E98-22E003849F9E}"/>
    <cellStyle name="20% - Accent1 2 2 10 5 2 8" xfId="37912" xr:uid="{D6ABECCA-C08E-47F4-97F7-95ECD090B978}"/>
    <cellStyle name="20% - Accent1 2 2 10 5 2 9" xfId="45795" xr:uid="{CC75C549-FC8C-4573-9B72-EC0FA46D216A}"/>
    <cellStyle name="20% - Accent1 2 2 10 5 3" xfId="469" xr:uid="{1B2418D6-16A5-4C2A-8244-746B7096D0DA}"/>
    <cellStyle name="20% - Accent1 2 2 10 5 3 2" xfId="8009" xr:uid="{63BCE19D-A412-45D6-8D74-D4C36163C966}"/>
    <cellStyle name="20% - Accent1 2 2 10 5 3 2 2" xfId="22985" xr:uid="{083EA638-F71E-40A9-BF40-36FC30EBE411}"/>
    <cellStyle name="20% - Accent1 2 2 10 5 3 3" xfId="15497" xr:uid="{52C06A39-E878-4477-B878-72F125300158}"/>
    <cellStyle name="20% - Accent1 2 2 10 5 3 4" xfId="32141" xr:uid="{04552C15-A4F9-491D-B779-AD45EECD8A99}"/>
    <cellStyle name="20% - Accent1 2 2 10 5 3 5" xfId="37916" xr:uid="{1AC6B52D-156F-4F94-9923-38B8A8CA2EF5}"/>
    <cellStyle name="20% - Accent1 2 2 10 5 3 6" xfId="45799" xr:uid="{8B17F5AC-7D56-4840-A8CC-A6970A75F660}"/>
    <cellStyle name="20% - Accent1 2 2 10 5 3 7" xfId="53292" xr:uid="{11DA784C-A78F-44D6-B50E-BA6BD80DBA70}"/>
    <cellStyle name="20% - Accent1 2 2 10 5 4" xfId="470" xr:uid="{DFCAC8C9-133F-4D94-A1B2-D20D33E85EA6}"/>
    <cellStyle name="20% - Accent1 2 2 10 5 4 2" xfId="8010" xr:uid="{4F0B2F36-264E-493A-B462-EA205B19397F}"/>
    <cellStyle name="20% - Accent1 2 2 10 5 4 2 2" xfId="22986" xr:uid="{B4ACCA90-8528-4111-AF93-0CFAD71E0B74}"/>
    <cellStyle name="20% - Accent1 2 2 10 5 4 3" xfId="15498" xr:uid="{BE935138-83D1-4C4E-A8F9-895FA1FEAC2F}"/>
    <cellStyle name="20% - Accent1 2 2 10 5 4 4" xfId="33986" xr:uid="{33DAD2EA-8BE5-4EBE-8CB2-B6A66D3D3ED4}"/>
    <cellStyle name="20% - Accent1 2 2 10 5 4 5" xfId="37917" xr:uid="{9A3CC4E0-0F2C-4955-B2E0-C68737586A19}"/>
    <cellStyle name="20% - Accent1 2 2 10 5 4 6" xfId="45800" xr:uid="{101B4A96-D06C-4212-A54F-8A4BC4DDD578}"/>
    <cellStyle name="20% - Accent1 2 2 10 5 4 7" xfId="53293" xr:uid="{BA6D07AE-5208-4ABD-B638-8048165323E1}"/>
    <cellStyle name="20% - Accent1 2 2 10 5 5" xfId="471" xr:uid="{118CEBB0-6F2C-496B-ABB2-6A2101DD6B3C}"/>
    <cellStyle name="20% - Accent1 2 2 10 5 5 2" xfId="8011" xr:uid="{2E3F4CD1-E38D-4F8C-8935-A2B020CE759C}"/>
    <cellStyle name="20% - Accent1 2 2 10 5 5 2 2" xfId="22987" xr:uid="{116DEE42-B988-44BB-8632-8C410C6A3168}"/>
    <cellStyle name="20% - Accent1 2 2 10 5 5 3" xfId="15499" xr:uid="{27BF9AE4-6DD3-4BC0-9E0A-4472503B0F57}"/>
    <cellStyle name="20% - Accent1 2 2 10 5 5 4" xfId="35829" xr:uid="{89F6BFA7-CF73-4B10-942F-DA392D64E3C5}"/>
    <cellStyle name="20% - Accent1 2 2 10 5 5 5" xfId="37918" xr:uid="{739F3FF3-5821-4692-9785-96E33DF1DAAC}"/>
    <cellStyle name="20% - Accent1 2 2 10 5 5 6" xfId="45801" xr:uid="{DC82FC40-934C-4446-9535-C53E55B47FF1}"/>
    <cellStyle name="20% - Accent1 2 2 10 5 5 7" xfId="53294" xr:uid="{CE99C4B9-B348-495C-87D2-F98DA83B6C5F}"/>
    <cellStyle name="20% - Accent1 2 2 10 5 6" xfId="8004" xr:uid="{77781A27-930F-4A7B-942C-A6C25143BBE9}"/>
    <cellStyle name="20% - Accent1 2 2 10 5 6 2" xfId="22980" xr:uid="{79743E26-E45A-494E-956E-5EA9872CD20F}"/>
    <cellStyle name="20% - Accent1 2 2 10 5 7" xfId="15492" xr:uid="{3BA924D8-F2F7-44C9-BB7B-1AC6C3936FD0}"/>
    <cellStyle name="20% - Accent1 2 2 10 5 8" xfId="30615" xr:uid="{9885CF96-611E-44C9-B58D-D8D88BEFDCFA}"/>
    <cellStyle name="20% - Accent1 2 2 10 5 9" xfId="37911" xr:uid="{C49AC235-7BA2-406F-ADE3-6DCB237DA7C9}"/>
    <cellStyle name="20% - Accent1 2 2 10 6" xfId="472" xr:uid="{EA009368-CB93-4D9B-82F2-2CFD303E4CB1}"/>
    <cellStyle name="20% - Accent1 2 2 10 6 10" xfId="45802" xr:uid="{52380CDA-1C2D-46F0-AD31-939715ED2613}"/>
    <cellStyle name="20% - Accent1 2 2 10 6 11" xfId="53295" xr:uid="{C6588ADE-BF2B-4686-A0C8-F8737134927F}"/>
    <cellStyle name="20% - Accent1 2 2 10 6 2" xfId="473" xr:uid="{DDD51F0A-248B-48FA-AED2-008848C39050}"/>
    <cellStyle name="20% - Accent1 2 2 10 6 2 10" xfId="53296" xr:uid="{69DA58C0-970A-4073-A01D-A199147AE2C9}"/>
    <cellStyle name="20% - Accent1 2 2 10 6 2 2" xfId="474" xr:uid="{B1DAE60A-C188-44C5-81FD-AA1D5F5099F3}"/>
    <cellStyle name="20% - Accent1 2 2 10 6 2 2 2" xfId="8014" xr:uid="{5E00C6C5-E806-44F1-9117-8FE2A05A1C7D}"/>
    <cellStyle name="20% - Accent1 2 2 10 6 2 2 2 2" xfId="22990" xr:uid="{B5A33E02-0C93-4D05-95F5-11A1307AFAEC}"/>
    <cellStyle name="20% - Accent1 2 2 10 6 2 2 3" xfId="15502" xr:uid="{0F250E65-16DE-4896-A05F-DC31A2461ED0}"/>
    <cellStyle name="20% - Accent1 2 2 10 6 2 2 4" xfId="32144" xr:uid="{A2D5C5BD-16D2-4CF7-A383-FB5A6C90D82B}"/>
    <cellStyle name="20% - Accent1 2 2 10 6 2 2 5" xfId="37921" xr:uid="{2272138D-CC77-413F-9C79-81A2FF1791FD}"/>
    <cellStyle name="20% - Accent1 2 2 10 6 2 2 6" xfId="45804" xr:uid="{DFE60566-4BFA-4982-823A-6B318A925B09}"/>
    <cellStyle name="20% - Accent1 2 2 10 6 2 2 7" xfId="53297" xr:uid="{A5A7CFF0-A632-46A8-A163-86EBC4197BD4}"/>
    <cellStyle name="20% - Accent1 2 2 10 6 2 3" xfId="475" xr:uid="{4628B531-1DB3-40CC-AB40-150173D71DE1}"/>
    <cellStyle name="20% - Accent1 2 2 10 6 2 3 2" xfId="8015" xr:uid="{30DE9A61-FBCD-4133-B046-C81B75D90F98}"/>
    <cellStyle name="20% - Accent1 2 2 10 6 2 3 2 2" xfId="22991" xr:uid="{07969B46-2486-4F12-8A33-14826A424FC7}"/>
    <cellStyle name="20% - Accent1 2 2 10 6 2 3 3" xfId="15503" xr:uid="{7C5B27B2-C5C8-4DE8-8BFC-B5CAE5BED03A}"/>
    <cellStyle name="20% - Accent1 2 2 10 6 2 3 4" xfId="33989" xr:uid="{A5658A24-F515-49DA-AD14-EE5CBE1BAECC}"/>
    <cellStyle name="20% - Accent1 2 2 10 6 2 3 5" xfId="37922" xr:uid="{1FCB4C80-25B9-43A7-87CB-AE92E618125A}"/>
    <cellStyle name="20% - Accent1 2 2 10 6 2 3 6" xfId="45805" xr:uid="{DA305974-140A-44DD-A6CB-3D8B83669759}"/>
    <cellStyle name="20% - Accent1 2 2 10 6 2 3 7" xfId="53298" xr:uid="{C7FF177C-4B42-4C3F-8298-7AD3F1FDA73C}"/>
    <cellStyle name="20% - Accent1 2 2 10 6 2 4" xfId="476" xr:uid="{6EEFBA8A-0050-4D0D-9A60-75DCBBE57944}"/>
    <cellStyle name="20% - Accent1 2 2 10 6 2 4 2" xfId="8016" xr:uid="{FA411D14-C6EE-493B-8A43-F0DBC4AABD4A}"/>
    <cellStyle name="20% - Accent1 2 2 10 6 2 4 2 2" xfId="22992" xr:uid="{1653B9AC-0390-4DF0-AAAC-F6B406010E44}"/>
    <cellStyle name="20% - Accent1 2 2 10 6 2 4 3" xfId="15504" xr:uid="{EACCFB43-58FD-4713-84FC-06957B5923EC}"/>
    <cellStyle name="20% - Accent1 2 2 10 6 2 4 4" xfId="35832" xr:uid="{659DDE26-D780-4E5D-8E75-50AAC905B899}"/>
    <cellStyle name="20% - Accent1 2 2 10 6 2 4 5" xfId="37923" xr:uid="{366234C5-35D3-4C04-A353-CA1BBC7AB8E6}"/>
    <cellStyle name="20% - Accent1 2 2 10 6 2 4 6" xfId="45806" xr:uid="{8B8EB036-43F2-4DD2-A2D3-7881DA39C31A}"/>
    <cellStyle name="20% - Accent1 2 2 10 6 2 4 7" xfId="53299" xr:uid="{F4AAF46C-D309-47ED-9860-67C521D0364D}"/>
    <cellStyle name="20% - Accent1 2 2 10 6 2 5" xfId="8013" xr:uid="{18573CFC-7531-4B50-B197-CAE897A1C118}"/>
    <cellStyle name="20% - Accent1 2 2 10 6 2 5 2" xfId="22989" xr:uid="{ECF0B014-4646-496C-92E0-E6E5A4A8B232}"/>
    <cellStyle name="20% - Accent1 2 2 10 6 2 6" xfId="15501" xr:uid="{D2CFFB6A-AAF9-463E-9B8C-B7FC0C736469}"/>
    <cellStyle name="20% - Accent1 2 2 10 6 2 7" xfId="31158" xr:uid="{CF4A6DD7-6398-4726-BC03-4EF3A8FB2A71}"/>
    <cellStyle name="20% - Accent1 2 2 10 6 2 8" xfId="37920" xr:uid="{9428A706-36F7-4873-84DD-6D659C43E7E7}"/>
    <cellStyle name="20% - Accent1 2 2 10 6 2 9" xfId="45803" xr:uid="{B4B8D7F1-9FE8-4706-A4CB-C86B05A86198}"/>
    <cellStyle name="20% - Accent1 2 2 10 6 3" xfId="477" xr:uid="{9192F09F-553B-401C-83DB-981B60AC26E2}"/>
    <cellStyle name="20% - Accent1 2 2 10 6 3 2" xfId="8017" xr:uid="{1234947D-9292-41E8-964E-92B9B4C1159E}"/>
    <cellStyle name="20% - Accent1 2 2 10 6 3 2 2" xfId="22993" xr:uid="{2E2D37AE-9AFE-4321-8075-B7F54AB48167}"/>
    <cellStyle name="20% - Accent1 2 2 10 6 3 3" xfId="15505" xr:uid="{FB88F710-32F7-4D4C-9A1B-2539858C7484}"/>
    <cellStyle name="20% - Accent1 2 2 10 6 3 4" xfId="32143" xr:uid="{F3C47C78-A4FF-4171-B5CB-0795FCAC52EE}"/>
    <cellStyle name="20% - Accent1 2 2 10 6 3 5" xfId="37924" xr:uid="{9ED55D67-4C52-4199-B1CA-06D86A3DFEF5}"/>
    <cellStyle name="20% - Accent1 2 2 10 6 3 6" xfId="45807" xr:uid="{1079F750-5B2D-457F-BF48-8195B9FD0901}"/>
    <cellStyle name="20% - Accent1 2 2 10 6 3 7" xfId="53300" xr:uid="{7DA15103-05FC-41F6-81E1-5B96F6AEA167}"/>
    <cellStyle name="20% - Accent1 2 2 10 6 4" xfId="478" xr:uid="{243A97A2-E7EF-4515-B2C7-4EE4A880E305}"/>
    <cellStyle name="20% - Accent1 2 2 10 6 4 2" xfId="8018" xr:uid="{AE3A4F09-E2F5-4FB2-A164-C4498887DFCC}"/>
    <cellStyle name="20% - Accent1 2 2 10 6 4 2 2" xfId="22994" xr:uid="{56A738FD-595C-4EE3-A2EE-7E3CFD9BB49E}"/>
    <cellStyle name="20% - Accent1 2 2 10 6 4 3" xfId="15506" xr:uid="{7E6E3E0C-14F6-43DA-AAB9-7E734CBA4AE6}"/>
    <cellStyle name="20% - Accent1 2 2 10 6 4 4" xfId="33988" xr:uid="{C60F0E70-257E-496D-BAF1-EB21934A8910}"/>
    <cellStyle name="20% - Accent1 2 2 10 6 4 5" xfId="37925" xr:uid="{59BB11AE-6532-43C8-9866-F0132C5B0CC4}"/>
    <cellStyle name="20% - Accent1 2 2 10 6 4 6" xfId="45808" xr:uid="{17C9C47D-8F0F-4D46-85F3-3A9513EFCCC7}"/>
    <cellStyle name="20% - Accent1 2 2 10 6 4 7" xfId="53301" xr:uid="{502A982F-C3B1-475B-8A9C-D4971C4F76C7}"/>
    <cellStyle name="20% - Accent1 2 2 10 6 5" xfId="479" xr:uid="{0C1F37A4-FF0A-4D20-BBD5-DA8ADA065CD2}"/>
    <cellStyle name="20% - Accent1 2 2 10 6 5 2" xfId="8019" xr:uid="{26CEAC5B-8746-4B75-A4AD-70AAF5AF3374}"/>
    <cellStyle name="20% - Accent1 2 2 10 6 5 2 2" xfId="22995" xr:uid="{4B118608-5D11-4C97-BF44-AF655F2CC6BF}"/>
    <cellStyle name="20% - Accent1 2 2 10 6 5 3" xfId="15507" xr:uid="{75ECABB5-F2AE-45DF-AA58-097F6CAFB49A}"/>
    <cellStyle name="20% - Accent1 2 2 10 6 5 4" xfId="35831" xr:uid="{BB7C95F4-694A-4C56-A77B-3E9CDBE6450C}"/>
    <cellStyle name="20% - Accent1 2 2 10 6 5 5" xfId="37926" xr:uid="{35F7BCF6-2665-4976-B6FD-33BDEE12DDE4}"/>
    <cellStyle name="20% - Accent1 2 2 10 6 5 6" xfId="45809" xr:uid="{8B4A257F-120F-4CC1-8971-0D6AC91FDD5E}"/>
    <cellStyle name="20% - Accent1 2 2 10 6 5 7" xfId="53302" xr:uid="{B49AE0F6-13F1-4371-B8A3-23A5A4B8D92F}"/>
    <cellStyle name="20% - Accent1 2 2 10 6 6" xfId="8012" xr:uid="{EEA8E3DF-167F-4B5A-A3F3-C3C45BDB7309}"/>
    <cellStyle name="20% - Accent1 2 2 10 6 6 2" xfId="22988" xr:uid="{5F50915B-8E91-4051-A65F-C7331F93C62A}"/>
    <cellStyle name="20% - Accent1 2 2 10 6 7" xfId="15500" xr:uid="{CFF93159-A245-42F1-824C-9F9603B14A06}"/>
    <cellStyle name="20% - Accent1 2 2 10 6 8" xfId="30750" xr:uid="{DE2677EE-1791-4633-8A34-7738EF126324}"/>
    <cellStyle name="20% - Accent1 2 2 10 6 9" xfId="37919" xr:uid="{D69447C5-81A1-4BDA-AB9E-9AB3F36F8117}"/>
    <cellStyle name="20% - Accent1 2 2 10 7" xfId="480" xr:uid="{0CAB2778-C344-44E8-A8B2-7871BB20794C}"/>
    <cellStyle name="20% - Accent1 2 2 10 7 10" xfId="53303" xr:uid="{4AA7C059-1651-4786-A523-95D29AEEE536}"/>
    <cellStyle name="20% - Accent1 2 2 10 7 2" xfId="481" xr:uid="{4D331B9C-096D-4F4E-AC1A-F68551B502BA}"/>
    <cellStyle name="20% - Accent1 2 2 10 7 2 2" xfId="8021" xr:uid="{096EBA29-9548-4C45-B0A4-8CF7287AB999}"/>
    <cellStyle name="20% - Accent1 2 2 10 7 2 2 2" xfId="22997" xr:uid="{DC449163-DB7A-49EF-A667-6E1972AB3388}"/>
    <cellStyle name="20% - Accent1 2 2 10 7 2 3" xfId="15509" xr:uid="{3BC29336-64E9-4651-A03A-B02E4D15AB9A}"/>
    <cellStyle name="20% - Accent1 2 2 10 7 2 4" xfId="32145" xr:uid="{64291330-6943-4FA0-A70D-DACA86845F3C}"/>
    <cellStyle name="20% - Accent1 2 2 10 7 2 5" xfId="37928" xr:uid="{0DBC3682-E01B-40B3-8D3C-A058D050D6E7}"/>
    <cellStyle name="20% - Accent1 2 2 10 7 2 6" xfId="45811" xr:uid="{6DD75938-4D08-4B71-919B-718A618227EC}"/>
    <cellStyle name="20% - Accent1 2 2 10 7 2 7" xfId="53304" xr:uid="{FFD3E92D-5AE5-48C3-A0A1-7DDFF5C59937}"/>
    <cellStyle name="20% - Accent1 2 2 10 7 3" xfId="482" xr:uid="{596BCFBA-FE1C-4D5F-90E8-CE1FCFEF0BA6}"/>
    <cellStyle name="20% - Accent1 2 2 10 7 3 2" xfId="8022" xr:uid="{B9DC1C7F-EC93-48B6-BAB6-DD576121A82F}"/>
    <cellStyle name="20% - Accent1 2 2 10 7 3 2 2" xfId="22998" xr:uid="{5F54DA8E-4430-4FD8-BFD1-6F7EC51B51FC}"/>
    <cellStyle name="20% - Accent1 2 2 10 7 3 3" xfId="15510" xr:uid="{4E7AF90E-2574-44AC-A1C5-E9CF0FAF8079}"/>
    <cellStyle name="20% - Accent1 2 2 10 7 3 4" xfId="33990" xr:uid="{AB7DA28E-D8EF-4569-835D-58D27D0BC197}"/>
    <cellStyle name="20% - Accent1 2 2 10 7 3 5" xfId="37929" xr:uid="{DE301DDF-980D-4DE4-8F37-F68AECB1A819}"/>
    <cellStyle name="20% - Accent1 2 2 10 7 3 6" xfId="45812" xr:uid="{3FDBBDEE-3ED6-437B-A00E-302EAE044043}"/>
    <cellStyle name="20% - Accent1 2 2 10 7 3 7" xfId="53305" xr:uid="{D3F2C1DB-8B6F-4341-8B80-E92200447DFA}"/>
    <cellStyle name="20% - Accent1 2 2 10 7 4" xfId="483" xr:uid="{54E5EF64-F97C-4B7D-9563-628EA4DB3761}"/>
    <cellStyle name="20% - Accent1 2 2 10 7 4 2" xfId="8023" xr:uid="{248F577B-980E-4DFA-82CD-51F9F7FF2357}"/>
    <cellStyle name="20% - Accent1 2 2 10 7 4 2 2" xfId="22999" xr:uid="{8754A0A3-5025-4D37-8549-C2DCA35F77A7}"/>
    <cellStyle name="20% - Accent1 2 2 10 7 4 3" xfId="15511" xr:uid="{60606C1A-572A-482E-BCE2-351E4D6685B8}"/>
    <cellStyle name="20% - Accent1 2 2 10 7 4 4" xfId="35833" xr:uid="{F2F34E61-C7E3-4A6D-80A7-73B99141D5C4}"/>
    <cellStyle name="20% - Accent1 2 2 10 7 4 5" xfId="37930" xr:uid="{8BAEA7AE-2C40-4DC9-9700-58DBD55FB503}"/>
    <cellStyle name="20% - Accent1 2 2 10 7 4 6" xfId="45813" xr:uid="{24D57994-1DF8-478F-931B-384E20BA757A}"/>
    <cellStyle name="20% - Accent1 2 2 10 7 4 7" xfId="53306" xr:uid="{59D0303B-D323-4480-BA4E-FCA976EAACC8}"/>
    <cellStyle name="20% - Accent1 2 2 10 7 5" xfId="8020" xr:uid="{EDE9AB4E-A7CC-42CC-8E12-03D71E34371D}"/>
    <cellStyle name="20% - Accent1 2 2 10 7 5 2" xfId="22996" xr:uid="{1223DA41-5565-492B-BE91-8906811A53A3}"/>
    <cellStyle name="20% - Accent1 2 2 10 7 6" xfId="15508" xr:uid="{B09C6FA3-0869-4280-9DD9-EA8FD1FF4D6B}"/>
    <cellStyle name="20% - Accent1 2 2 10 7 7" xfId="31147" xr:uid="{CF80476C-D2CD-4C2C-BA94-9A6098554CFD}"/>
    <cellStyle name="20% - Accent1 2 2 10 7 8" xfId="37927" xr:uid="{5F5A1C74-6977-4029-B83C-0DCC1DE9BED5}"/>
    <cellStyle name="20% - Accent1 2 2 10 7 9" xfId="45810" xr:uid="{A50B4DB5-0431-4128-9547-969AA03931CE}"/>
    <cellStyle name="20% - Accent1 2 2 10 8" xfId="484" xr:uid="{4AB0667B-DB6D-4276-B38B-5F5FF92257A7}"/>
    <cellStyle name="20% - Accent1 2 2 10 8 2" xfId="8024" xr:uid="{12A01FA9-0A79-478A-8520-A1F81CB6CD49}"/>
    <cellStyle name="20% - Accent1 2 2 10 8 2 2" xfId="23000" xr:uid="{4BFBABE6-1B75-4179-9F82-B849FE70CA99}"/>
    <cellStyle name="20% - Accent1 2 2 10 8 3" xfId="15512" xr:uid="{D4607EFB-21AA-4DDF-A8C9-FAC5DD50CD57}"/>
    <cellStyle name="20% - Accent1 2 2 10 8 4" xfId="32122" xr:uid="{5278A11A-6191-43B0-8AA3-C91EECCEA9DF}"/>
    <cellStyle name="20% - Accent1 2 2 10 8 5" xfId="37931" xr:uid="{3C54DE70-71CF-49BC-BD0B-3E20BB97FBCF}"/>
    <cellStyle name="20% - Accent1 2 2 10 8 6" xfId="45814" xr:uid="{37ED3C9B-4EAC-480B-847D-CFF1DB724428}"/>
    <cellStyle name="20% - Accent1 2 2 10 8 7" xfId="53307" xr:uid="{2A914306-9C9A-4A01-A29C-EB73623A0663}"/>
    <cellStyle name="20% - Accent1 2 2 10 9" xfId="485" xr:uid="{E2C5E686-E560-4BFF-AEB8-56838479EE8A}"/>
    <cellStyle name="20% - Accent1 2 2 10 9 2" xfId="8025" xr:uid="{C9B504D2-B704-47E6-9B8B-B8EAA814257A}"/>
    <cellStyle name="20% - Accent1 2 2 10 9 2 2" xfId="23001" xr:uid="{57E59CB9-8D66-420A-83EE-484ED1A09CF6}"/>
    <cellStyle name="20% - Accent1 2 2 10 9 3" xfId="15513" xr:uid="{BBF636E1-DFE5-42A2-A921-BC7FD4DA078A}"/>
    <cellStyle name="20% - Accent1 2 2 10 9 4" xfId="33967" xr:uid="{BE8EA690-54D5-4A49-8F8E-B4E5DF24A043}"/>
    <cellStyle name="20% - Accent1 2 2 10 9 5" xfId="37932" xr:uid="{AF6120D2-01CD-49CA-B300-A181BD3E2350}"/>
    <cellStyle name="20% - Accent1 2 2 10 9 6" xfId="45815" xr:uid="{C5582AD3-17F5-44F7-AD53-8ED783D87C05}"/>
    <cellStyle name="20% - Accent1 2 2 10 9 7" xfId="53308" xr:uid="{7013C5F9-1DFD-4CBD-BCA8-CD738A72FB98}"/>
    <cellStyle name="20% - Accent1 2 2 11" xfId="486" xr:uid="{FF50343C-47C6-4375-B4DC-2E160296F3DB}"/>
    <cellStyle name="20% - Accent1 2 2 11 10" xfId="487" xr:uid="{0154FB50-EE25-423E-A86A-2E4589330E57}"/>
    <cellStyle name="20% - Accent1 2 2 11 10 2" xfId="8027" xr:uid="{D461141D-F6AC-4C8C-B7D1-BFF54F02FF1E}"/>
    <cellStyle name="20% - Accent1 2 2 11 10 2 2" xfId="23003" xr:uid="{8778C5B8-F0BA-4B8B-8756-24D523A76B3B}"/>
    <cellStyle name="20% - Accent1 2 2 11 10 3" xfId="15515" xr:uid="{DEB0669B-C992-41DB-907B-EE66953A433B}"/>
    <cellStyle name="20% - Accent1 2 2 11 10 4" xfId="35834" xr:uid="{0686CAF0-0D87-4139-8874-9D6BDEAD4096}"/>
    <cellStyle name="20% - Accent1 2 2 11 10 5" xfId="37934" xr:uid="{6323A6D0-D182-46B9-99AC-396717308CE7}"/>
    <cellStyle name="20% - Accent1 2 2 11 10 6" xfId="45817" xr:uid="{D3BAF7D2-AC27-4CFD-AE63-61F2664D964E}"/>
    <cellStyle name="20% - Accent1 2 2 11 10 7" xfId="53310" xr:uid="{9F1761F3-D647-4C5F-BCF5-B3DD50DB2602}"/>
    <cellStyle name="20% - Accent1 2 2 11 11" xfId="8026" xr:uid="{D0DDA0A5-0B56-4279-AF7E-E5C70B11F844}"/>
    <cellStyle name="20% - Accent1 2 2 11 11 2" xfId="23002" xr:uid="{A8809501-FCC5-4607-881F-84F46AA87238}"/>
    <cellStyle name="20% - Accent1 2 2 11 12" xfId="15514" xr:uid="{71C8C756-E2D6-444D-94F7-4C809885C44F}"/>
    <cellStyle name="20% - Accent1 2 2 11 13" xfId="30321" xr:uid="{9DE1E569-0280-4591-96E2-CA6CFA14BF63}"/>
    <cellStyle name="20% - Accent1 2 2 11 14" xfId="37933" xr:uid="{36879054-E444-4B22-AE9B-B90C76F449F5}"/>
    <cellStyle name="20% - Accent1 2 2 11 15" xfId="45816" xr:uid="{7B83A686-7383-4945-85A1-B02DCFC7505F}"/>
    <cellStyle name="20% - Accent1 2 2 11 16" xfId="53309" xr:uid="{78D4AD7C-1969-4D32-A0DC-EE49C3094D31}"/>
    <cellStyle name="20% - Accent1 2 2 11 2" xfId="488" xr:uid="{D58319B5-9396-433B-95E7-46388DB7423F}"/>
    <cellStyle name="20% - Accent1 2 2 11 2 10" xfId="15516" xr:uid="{2D912009-BA1E-41CC-973C-7C2096B6DD43}"/>
    <cellStyle name="20% - Accent1 2 2 11 2 11" xfId="30389" xr:uid="{200F3783-1A3C-48FA-B892-423C81041C15}"/>
    <cellStyle name="20% - Accent1 2 2 11 2 12" xfId="37935" xr:uid="{0CD082A8-2C64-4A3C-9127-CDFA6C17EC24}"/>
    <cellStyle name="20% - Accent1 2 2 11 2 13" xfId="45818" xr:uid="{E3524579-95AF-4B5C-96B0-62D0E40B64F1}"/>
    <cellStyle name="20% - Accent1 2 2 11 2 14" xfId="53311" xr:uid="{A6742D6C-C1FD-4252-A99E-A316AC9EDC56}"/>
    <cellStyle name="20% - Accent1 2 2 11 2 2" xfId="489" xr:uid="{24896B36-5CCD-471B-9779-418223F39EB3}"/>
    <cellStyle name="20% - Accent1 2 2 11 2 2 10" xfId="37936" xr:uid="{70050B50-9150-4A2D-AE04-BC9481A9DC45}"/>
    <cellStyle name="20% - Accent1 2 2 11 2 2 11" xfId="45819" xr:uid="{466CFBD2-B8C4-470D-B8F9-A9CD1C855169}"/>
    <cellStyle name="20% - Accent1 2 2 11 2 2 12" xfId="53312" xr:uid="{CA97DDB3-8637-4CBA-867B-FAA4C5BEE926}"/>
    <cellStyle name="20% - Accent1 2 2 11 2 2 2" xfId="490" xr:uid="{7E4C8216-EA84-4FF3-AD22-E2E97A2853FC}"/>
    <cellStyle name="20% - Accent1 2 2 11 2 2 2 10" xfId="45820" xr:uid="{27BC4F77-28BE-4CA3-AEEE-633F9DD0D1C6}"/>
    <cellStyle name="20% - Accent1 2 2 11 2 2 2 11" xfId="53313" xr:uid="{18409963-C2E3-41AF-9F58-4F9E1A66CC65}"/>
    <cellStyle name="20% - Accent1 2 2 11 2 2 2 2" xfId="491" xr:uid="{70A3D331-30EB-4609-B0B9-46E4094ADDD5}"/>
    <cellStyle name="20% - Accent1 2 2 11 2 2 2 2 10" xfId="53314" xr:uid="{8FB915CA-1264-42D3-B2B7-D52E65B5E32F}"/>
    <cellStyle name="20% - Accent1 2 2 11 2 2 2 2 2" xfId="492" xr:uid="{F6ED677D-D5FE-463A-9CA0-1B84614BF0E8}"/>
    <cellStyle name="20% - Accent1 2 2 11 2 2 2 2 2 2" xfId="8032" xr:uid="{00C426D0-ED1C-4D44-9E6F-7E1D80BFE897}"/>
    <cellStyle name="20% - Accent1 2 2 11 2 2 2 2 2 2 2" xfId="23008" xr:uid="{28BEBD11-57E3-4E4A-A61E-26531B0B78C7}"/>
    <cellStyle name="20% - Accent1 2 2 11 2 2 2 2 2 3" xfId="15520" xr:uid="{22EC464E-D2B8-42BF-A717-B8EC838007D1}"/>
    <cellStyle name="20% - Accent1 2 2 11 2 2 2 2 2 4" xfId="32150" xr:uid="{F0F9C5DB-4877-4A43-878A-B537F5A2C2CC}"/>
    <cellStyle name="20% - Accent1 2 2 11 2 2 2 2 2 5" xfId="37939" xr:uid="{28DE1733-464F-4BCE-817A-43BA7DD3E1C2}"/>
    <cellStyle name="20% - Accent1 2 2 11 2 2 2 2 2 6" xfId="45822" xr:uid="{E85BBF42-66F2-448C-A202-23BD05F5D5D7}"/>
    <cellStyle name="20% - Accent1 2 2 11 2 2 2 2 2 7" xfId="53315" xr:uid="{9D32C20F-A9EE-49FE-A711-0B12F72315BF}"/>
    <cellStyle name="20% - Accent1 2 2 11 2 2 2 2 3" xfId="493" xr:uid="{C9516573-829B-49DD-979F-6A66ECB25491}"/>
    <cellStyle name="20% - Accent1 2 2 11 2 2 2 2 3 2" xfId="8033" xr:uid="{A414CF76-01AC-48F2-A236-D1DA8E0AAE9B}"/>
    <cellStyle name="20% - Accent1 2 2 11 2 2 2 2 3 2 2" xfId="23009" xr:uid="{D3326AED-94A9-4FEC-8A74-0FC647F2C5A4}"/>
    <cellStyle name="20% - Accent1 2 2 11 2 2 2 2 3 3" xfId="15521" xr:uid="{3ADEBA74-C598-4262-8DF7-5E9AC448175D}"/>
    <cellStyle name="20% - Accent1 2 2 11 2 2 2 2 3 4" xfId="33995" xr:uid="{2BDC0798-E995-4EB5-B443-2FAFB65D6E0F}"/>
    <cellStyle name="20% - Accent1 2 2 11 2 2 2 2 3 5" xfId="37940" xr:uid="{48D071FE-6644-49E4-AD6B-3D1B65024F06}"/>
    <cellStyle name="20% - Accent1 2 2 11 2 2 2 2 3 6" xfId="45823" xr:uid="{EF541FFA-CCBD-4DB1-B8B2-DEEA982B42C1}"/>
    <cellStyle name="20% - Accent1 2 2 11 2 2 2 2 3 7" xfId="53316" xr:uid="{C65B9083-481F-4146-BC95-72AE1969DA1D}"/>
    <cellStyle name="20% - Accent1 2 2 11 2 2 2 2 4" xfId="494" xr:uid="{CA0101B8-2D42-4D64-A287-AAE31DD22EA0}"/>
    <cellStyle name="20% - Accent1 2 2 11 2 2 2 2 4 2" xfId="8034" xr:uid="{F1BFF55C-A74C-4671-AB23-44FAC49241B4}"/>
    <cellStyle name="20% - Accent1 2 2 11 2 2 2 2 4 2 2" xfId="23010" xr:uid="{9254947C-CD01-4BD3-BAC9-8A7B335CB51A}"/>
    <cellStyle name="20% - Accent1 2 2 11 2 2 2 2 4 3" xfId="15522" xr:uid="{9623F856-92BD-4E56-9243-487F87B65346}"/>
    <cellStyle name="20% - Accent1 2 2 11 2 2 2 2 4 4" xfId="35838" xr:uid="{891B1559-1894-403B-B134-3B4C85484AA5}"/>
    <cellStyle name="20% - Accent1 2 2 11 2 2 2 2 4 5" xfId="37941" xr:uid="{0768504A-DF44-4529-ACBB-B8984346A5C4}"/>
    <cellStyle name="20% - Accent1 2 2 11 2 2 2 2 4 6" xfId="45824" xr:uid="{DB3C58AB-B95C-4F02-99DB-7C7555FED555}"/>
    <cellStyle name="20% - Accent1 2 2 11 2 2 2 2 4 7" xfId="53317" xr:uid="{A21DEC82-0767-42B3-B150-6B5575F459EC}"/>
    <cellStyle name="20% - Accent1 2 2 11 2 2 2 2 5" xfId="8031" xr:uid="{EB119FFF-31AD-4596-91BB-71EFD169CACE}"/>
    <cellStyle name="20% - Accent1 2 2 11 2 2 2 2 5 2" xfId="23007" xr:uid="{DBE91802-DBCD-49AD-8AB6-4CDB2A399DAA}"/>
    <cellStyle name="20% - Accent1 2 2 11 2 2 2 2 6" xfId="15519" xr:uid="{A79E79B3-F3E0-4B1B-B072-FE10F8A1293C}"/>
    <cellStyle name="20% - Accent1 2 2 11 2 2 2 2 7" xfId="31162" xr:uid="{56CD0893-5725-4D48-9748-267335962C2A}"/>
    <cellStyle name="20% - Accent1 2 2 11 2 2 2 2 8" xfId="37938" xr:uid="{D11C3AF7-8B08-4E22-8311-8379E2A55186}"/>
    <cellStyle name="20% - Accent1 2 2 11 2 2 2 2 9" xfId="45821" xr:uid="{1939C86E-9198-4615-9AD2-1CDF470C39F2}"/>
    <cellStyle name="20% - Accent1 2 2 11 2 2 2 3" xfId="495" xr:uid="{9B1B8C1A-16E3-405E-9239-17B214D07BDC}"/>
    <cellStyle name="20% - Accent1 2 2 11 2 2 2 3 2" xfId="8035" xr:uid="{8FD66921-03BE-4161-B2ED-9D15DF7F9A72}"/>
    <cellStyle name="20% - Accent1 2 2 11 2 2 2 3 2 2" xfId="23011" xr:uid="{EEFD0385-3D62-4DD5-93EA-79D575475743}"/>
    <cellStyle name="20% - Accent1 2 2 11 2 2 2 3 3" xfId="15523" xr:uid="{FD845E28-3A84-4C96-B001-620300D268E3}"/>
    <cellStyle name="20% - Accent1 2 2 11 2 2 2 3 4" xfId="32149" xr:uid="{AB80C43E-5717-4EC0-9FF6-EDE0D7016AF5}"/>
    <cellStyle name="20% - Accent1 2 2 11 2 2 2 3 5" xfId="37942" xr:uid="{B03AEF52-A35C-45BF-B566-E8167364400A}"/>
    <cellStyle name="20% - Accent1 2 2 11 2 2 2 3 6" xfId="45825" xr:uid="{E583690E-A455-48C3-B845-8EC4E74E5C79}"/>
    <cellStyle name="20% - Accent1 2 2 11 2 2 2 3 7" xfId="53318" xr:uid="{7AE2A1F1-FF3F-47D7-9030-8694AA718D69}"/>
    <cellStyle name="20% - Accent1 2 2 11 2 2 2 4" xfId="496" xr:uid="{53C1CD84-9606-4747-9E42-A04A37595BAF}"/>
    <cellStyle name="20% - Accent1 2 2 11 2 2 2 4 2" xfId="8036" xr:uid="{19EB3882-2FB2-49E4-9147-717800F05B7F}"/>
    <cellStyle name="20% - Accent1 2 2 11 2 2 2 4 2 2" xfId="23012" xr:uid="{06DBB708-0119-4CA0-9F1B-A13A148C1E40}"/>
    <cellStyle name="20% - Accent1 2 2 11 2 2 2 4 3" xfId="15524" xr:uid="{1D81D1CF-3056-40BE-86E8-2B201C2AC6FC}"/>
    <cellStyle name="20% - Accent1 2 2 11 2 2 2 4 4" xfId="33994" xr:uid="{FAD22BB3-0959-4D82-B1F6-9D43FD72B51C}"/>
    <cellStyle name="20% - Accent1 2 2 11 2 2 2 4 5" xfId="37943" xr:uid="{CB52C2FB-3E64-46D0-8EC8-ADFB406FD7A5}"/>
    <cellStyle name="20% - Accent1 2 2 11 2 2 2 4 6" xfId="45826" xr:uid="{DFA7D0D8-B587-4286-BDF0-AB3058658BD1}"/>
    <cellStyle name="20% - Accent1 2 2 11 2 2 2 4 7" xfId="53319" xr:uid="{61587051-DEB9-427E-A347-7FB7899BC403}"/>
    <cellStyle name="20% - Accent1 2 2 11 2 2 2 5" xfId="497" xr:uid="{C2442330-C0DC-47D0-BAC8-C733426B80F1}"/>
    <cellStyle name="20% - Accent1 2 2 11 2 2 2 5 2" xfId="8037" xr:uid="{2D57D246-51E2-49D5-95C1-E08744574560}"/>
    <cellStyle name="20% - Accent1 2 2 11 2 2 2 5 2 2" xfId="23013" xr:uid="{5EBBB640-9A72-4879-A6F6-81418BA69D32}"/>
    <cellStyle name="20% - Accent1 2 2 11 2 2 2 5 3" xfId="15525" xr:uid="{FCEC9C3B-6EB2-4E8C-9F7A-067B00DC285A}"/>
    <cellStyle name="20% - Accent1 2 2 11 2 2 2 5 4" xfId="35837" xr:uid="{722EB515-77CF-4C1B-96DA-81B8F9060522}"/>
    <cellStyle name="20% - Accent1 2 2 11 2 2 2 5 5" xfId="37944" xr:uid="{82044D44-5C2E-4EA7-9F15-E95AB36F4715}"/>
    <cellStyle name="20% - Accent1 2 2 11 2 2 2 5 6" xfId="45827" xr:uid="{89586B40-81C2-4DD3-9433-5B5D021520C7}"/>
    <cellStyle name="20% - Accent1 2 2 11 2 2 2 5 7" xfId="53320" xr:uid="{39074D81-EB3D-445F-A350-21BE1DD4B111}"/>
    <cellStyle name="20% - Accent1 2 2 11 2 2 2 6" xfId="8030" xr:uid="{7035F237-BDE7-46D7-9501-225FC0144AD7}"/>
    <cellStyle name="20% - Accent1 2 2 11 2 2 2 6 2" xfId="23006" xr:uid="{2536CA87-0A29-4232-B222-607343944882}"/>
    <cellStyle name="20% - Accent1 2 2 11 2 2 2 7" xfId="15518" xr:uid="{2F8E8B9C-A52C-4C5F-A7EC-FFDAC5F02948}"/>
    <cellStyle name="20% - Accent1 2 2 11 2 2 2 8" xfId="30757" xr:uid="{FF849F1D-E17E-4E5C-B86E-DDB5B5C9A744}"/>
    <cellStyle name="20% - Accent1 2 2 11 2 2 2 9" xfId="37937" xr:uid="{EA84ED79-C066-4A9E-A4B4-29857217CD72}"/>
    <cellStyle name="20% - Accent1 2 2 11 2 2 3" xfId="498" xr:uid="{C0609A11-386A-4931-B7F2-D588DD745C08}"/>
    <cellStyle name="20% - Accent1 2 2 11 2 2 3 10" xfId="53321" xr:uid="{3E775E25-FC53-469E-8EA7-26E41B72D119}"/>
    <cellStyle name="20% - Accent1 2 2 11 2 2 3 2" xfId="499" xr:uid="{EF4439AC-866E-4A07-A800-1744025B51BA}"/>
    <cellStyle name="20% - Accent1 2 2 11 2 2 3 2 2" xfId="8039" xr:uid="{AAE1B2AB-735E-4235-A20D-D240E0314A24}"/>
    <cellStyle name="20% - Accent1 2 2 11 2 2 3 2 2 2" xfId="23015" xr:uid="{8186BD43-F4AD-4357-85E8-345AF16A500B}"/>
    <cellStyle name="20% - Accent1 2 2 11 2 2 3 2 3" xfId="15527" xr:uid="{B37C1DC1-92AE-4E47-AD94-EE2CDE2A02E2}"/>
    <cellStyle name="20% - Accent1 2 2 11 2 2 3 2 4" xfId="32151" xr:uid="{C1E6DF8D-C2FA-4E58-86FD-349F9F41549F}"/>
    <cellStyle name="20% - Accent1 2 2 11 2 2 3 2 5" xfId="37946" xr:uid="{743393E4-9CC2-42DB-A4B3-E44B4C8810CA}"/>
    <cellStyle name="20% - Accent1 2 2 11 2 2 3 2 6" xfId="45829" xr:uid="{9CA5E0C1-8379-4E7B-926B-74C9B66793C9}"/>
    <cellStyle name="20% - Accent1 2 2 11 2 2 3 2 7" xfId="53322" xr:uid="{BED8B143-21C6-4B90-9848-1F19394888CD}"/>
    <cellStyle name="20% - Accent1 2 2 11 2 2 3 3" xfId="500" xr:uid="{5C5E4EAA-A730-4A61-AEF4-88A4858764D9}"/>
    <cellStyle name="20% - Accent1 2 2 11 2 2 3 3 2" xfId="8040" xr:uid="{785CF699-5D78-4CC4-921F-2AF8E4CDA6FC}"/>
    <cellStyle name="20% - Accent1 2 2 11 2 2 3 3 2 2" xfId="23016" xr:uid="{B7F2FB86-28AC-41AC-B9A7-85211DCBD066}"/>
    <cellStyle name="20% - Accent1 2 2 11 2 2 3 3 3" xfId="15528" xr:uid="{C1774358-29DA-4797-9208-439763470971}"/>
    <cellStyle name="20% - Accent1 2 2 11 2 2 3 3 4" xfId="33996" xr:uid="{42D0C6AB-FE3E-46B1-8C2B-EA9D8278BC7A}"/>
    <cellStyle name="20% - Accent1 2 2 11 2 2 3 3 5" xfId="37947" xr:uid="{2CEA523F-D536-4F6F-9494-187C8BCB3FB6}"/>
    <cellStyle name="20% - Accent1 2 2 11 2 2 3 3 6" xfId="45830" xr:uid="{393F414F-93B2-46EF-A3F0-CA80AD8B7546}"/>
    <cellStyle name="20% - Accent1 2 2 11 2 2 3 3 7" xfId="53323" xr:uid="{7752B854-8BF3-42A7-82E2-621C5D2C455A}"/>
    <cellStyle name="20% - Accent1 2 2 11 2 2 3 4" xfId="501" xr:uid="{1312E149-3192-4EFA-A538-705126BB4DC5}"/>
    <cellStyle name="20% - Accent1 2 2 11 2 2 3 4 2" xfId="8041" xr:uid="{F940FD55-2B3A-4C5A-BBC5-0E891054BABB}"/>
    <cellStyle name="20% - Accent1 2 2 11 2 2 3 4 2 2" xfId="23017" xr:uid="{34DDA756-BFF9-4D1B-8F3F-968269DB6AFF}"/>
    <cellStyle name="20% - Accent1 2 2 11 2 2 3 4 3" xfId="15529" xr:uid="{3EDCF20B-FA55-40CC-9388-C6A1B5B6A466}"/>
    <cellStyle name="20% - Accent1 2 2 11 2 2 3 4 4" xfId="35839" xr:uid="{10674CFA-F4C0-435F-982A-907A4E3B93A4}"/>
    <cellStyle name="20% - Accent1 2 2 11 2 2 3 4 5" xfId="37948" xr:uid="{4654215B-F477-49B1-ABD3-0EB303887009}"/>
    <cellStyle name="20% - Accent1 2 2 11 2 2 3 4 6" xfId="45831" xr:uid="{6F60FA8F-CEEC-4782-86B3-2FC15A0AFA3B}"/>
    <cellStyle name="20% - Accent1 2 2 11 2 2 3 4 7" xfId="53324" xr:uid="{D177C62B-966D-4E68-A154-9439970AD99E}"/>
    <cellStyle name="20% - Accent1 2 2 11 2 2 3 5" xfId="8038" xr:uid="{CBE5514E-65FA-4B5F-8CD7-2569F33E1B80}"/>
    <cellStyle name="20% - Accent1 2 2 11 2 2 3 5 2" xfId="23014" xr:uid="{27B12824-7F6C-47A3-A33B-06232D289231}"/>
    <cellStyle name="20% - Accent1 2 2 11 2 2 3 6" xfId="15526" xr:uid="{3FABC812-BDE7-4AC1-A52A-801C215CA19F}"/>
    <cellStyle name="20% - Accent1 2 2 11 2 2 3 7" xfId="31161" xr:uid="{109502E8-7DD2-4B67-BD97-0F40871473C4}"/>
    <cellStyle name="20% - Accent1 2 2 11 2 2 3 8" xfId="37945" xr:uid="{6EBE616D-AE65-45DD-9F74-D62D18C08431}"/>
    <cellStyle name="20% - Accent1 2 2 11 2 2 3 9" xfId="45828" xr:uid="{EC7BCB09-4796-4675-8706-5C94FFB17840}"/>
    <cellStyle name="20% - Accent1 2 2 11 2 2 4" xfId="502" xr:uid="{9649F273-3567-4ABB-BBC2-241560913E73}"/>
    <cellStyle name="20% - Accent1 2 2 11 2 2 4 2" xfId="8042" xr:uid="{F26D6DDA-A365-4B02-9B9E-B6FA82DB24E5}"/>
    <cellStyle name="20% - Accent1 2 2 11 2 2 4 2 2" xfId="23018" xr:uid="{2B40CE91-BF72-4143-862C-8865DB62CFA0}"/>
    <cellStyle name="20% - Accent1 2 2 11 2 2 4 3" xfId="15530" xr:uid="{CF870F83-210B-457B-9614-C94E94BD06FB}"/>
    <cellStyle name="20% - Accent1 2 2 11 2 2 4 4" xfId="32148" xr:uid="{E79AB1EA-958E-4185-B3CD-9F071228FAEC}"/>
    <cellStyle name="20% - Accent1 2 2 11 2 2 4 5" xfId="37949" xr:uid="{C4CFEC0A-2184-4164-A5AA-ADD59BDB9A6F}"/>
    <cellStyle name="20% - Accent1 2 2 11 2 2 4 6" xfId="45832" xr:uid="{BBF1DE21-9B2F-47FC-85A3-BE7BB49923C9}"/>
    <cellStyle name="20% - Accent1 2 2 11 2 2 4 7" xfId="53325" xr:uid="{5193D9A7-2701-47BF-82DF-1D2FFC730ACD}"/>
    <cellStyle name="20% - Accent1 2 2 11 2 2 5" xfId="503" xr:uid="{856545AD-03AE-4268-AA70-363BDBF9A914}"/>
    <cellStyle name="20% - Accent1 2 2 11 2 2 5 2" xfId="8043" xr:uid="{FEDE8DA1-0619-404F-AAB3-33CC76F728EE}"/>
    <cellStyle name="20% - Accent1 2 2 11 2 2 5 2 2" xfId="23019" xr:uid="{D55A9C58-F366-439A-AFF4-9CF4AA4397A6}"/>
    <cellStyle name="20% - Accent1 2 2 11 2 2 5 3" xfId="15531" xr:uid="{86E5DFB1-FA0A-46C6-88AF-774D96DB6E30}"/>
    <cellStyle name="20% - Accent1 2 2 11 2 2 5 4" xfId="33993" xr:uid="{969818CA-35F8-49AE-BB50-3DCED0E1C0F5}"/>
    <cellStyle name="20% - Accent1 2 2 11 2 2 5 5" xfId="37950" xr:uid="{133CAA0C-E508-4118-B460-2C0570B432D9}"/>
    <cellStyle name="20% - Accent1 2 2 11 2 2 5 6" xfId="45833" xr:uid="{8D5F473F-8492-4C61-A60D-93DF8C9FE990}"/>
    <cellStyle name="20% - Accent1 2 2 11 2 2 5 7" xfId="53326" xr:uid="{B5058DBB-0E48-480C-B2D6-F129948FADF2}"/>
    <cellStyle name="20% - Accent1 2 2 11 2 2 6" xfId="504" xr:uid="{B17B93CA-7465-4CF7-95A7-D112760062FA}"/>
    <cellStyle name="20% - Accent1 2 2 11 2 2 6 2" xfId="8044" xr:uid="{AA970835-6E9E-4467-A8BE-8F1D47F9AA72}"/>
    <cellStyle name="20% - Accent1 2 2 11 2 2 6 2 2" xfId="23020" xr:uid="{1C4DA7CE-3781-4679-B577-B29EE4483DF5}"/>
    <cellStyle name="20% - Accent1 2 2 11 2 2 6 3" xfId="15532" xr:uid="{15F3BCD2-B9B7-40FB-974B-49086CDAEF18}"/>
    <cellStyle name="20% - Accent1 2 2 11 2 2 6 4" xfId="35836" xr:uid="{396FA1AC-4073-47B8-ABA9-2B3FE0418202}"/>
    <cellStyle name="20% - Accent1 2 2 11 2 2 6 5" xfId="37951" xr:uid="{DBD267B6-FD81-4A0F-AA88-CFB030E60A6A}"/>
    <cellStyle name="20% - Accent1 2 2 11 2 2 6 6" xfId="45834" xr:uid="{323CB767-4C81-4260-A2C3-463FE1071E37}"/>
    <cellStyle name="20% - Accent1 2 2 11 2 2 6 7" xfId="53327" xr:uid="{673B2B28-C41B-49DE-BCBE-334D595006F0}"/>
    <cellStyle name="20% - Accent1 2 2 11 2 2 7" xfId="8029" xr:uid="{CEDDE72E-03D5-4E3D-A50F-E9CFED410373}"/>
    <cellStyle name="20% - Accent1 2 2 11 2 2 7 2" xfId="23005" xr:uid="{18B2103F-D7E9-4A82-AAE5-1B4693968A92}"/>
    <cellStyle name="20% - Accent1 2 2 11 2 2 8" xfId="15517" xr:uid="{8C32C037-EF3C-4DE1-A7B2-BB31056FF01C}"/>
    <cellStyle name="20% - Accent1 2 2 11 2 2 9" xfId="30417" xr:uid="{7C60F111-36AA-4099-A969-0B58078D7C4E}"/>
    <cellStyle name="20% - Accent1 2 2 11 2 3" xfId="505" xr:uid="{AE6F4883-4B6E-43D1-A58B-D8D0A19F64AB}"/>
    <cellStyle name="20% - Accent1 2 2 11 2 3 10" xfId="45835" xr:uid="{86186456-8066-4725-870C-0A0B2C2AEF08}"/>
    <cellStyle name="20% - Accent1 2 2 11 2 3 11" xfId="53328" xr:uid="{016B1A82-1BCB-48CC-9449-27754227FB6E}"/>
    <cellStyle name="20% - Accent1 2 2 11 2 3 2" xfId="506" xr:uid="{3F34A2E6-60A7-41AC-8636-22E6EE0A2521}"/>
    <cellStyle name="20% - Accent1 2 2 11 2 3 2 10" xfId="53329" xr:uid="{5BF75820-CEA8-4325-8009-31F324F9374F}"/>
    <cellStyle name="20% - Accent1 2 2 11 2 3 2 2" xfId="507" xr:uid="{59EB0C78-43E9-4547-B696-5FDC22BE6288}"/>
    <cellStyle name="20% - Accent1 2 2 11 2 3 2 2 2" xfId="8047" xr:uid="{02D32078-A718-4C44-A6C4-A1E7B4D4D85C}"/>
    <cellStyle name="20% - Accent1 2 2 11 2 3 2 2 2 2" xfId="23023" xr:uid="{9FB25E1B-528A-439E-9046-33636B3EBA84}"/>
    <cellStyle name="20% - Accent1 2 2 11 2 3 2 2 3" xfId="15535" xr:uid="{38B1414C-0450-429E-B33D-2B30D1BFDB00}"/>
    <cellStyle name="20% - Accent1 2 2 11 2 3 2 2 4" xfId="32153" xr:uid="{38D3D64E-0AD0-4A4F-A7FA-782604B628A2}"/>
    <cellStyle name="20% - Accent1 2 2 11 2 3 2 2 5" xfId="37954" xr:uid="{E0381159-334B-4E81-9B02-40880C58162C}"/>
    <cellStyle name="20% - Accent1 2 2 11 2 3 2 2 6" xfId="45837" xr:uid="{CB5545E8-3B28-458D-8B65-2A256301F60B}"/>
    <cellStyle name="20% - Accent1 2 2 11 2 3 2 2 7" xfId="53330" xr:uid="{9372C7E2-D80D-4CA8-A080-E3DE9133E808}"/>
    <cellStyle name="20% - Accent1 2 2 11 2 3 2 3" xfId="508" xr:uid="{C7F32653-3AA0-44C0-B009-7F66DD65AADD}"/>
    <cellStyle name="20% - Accent1 2 2 11 2 3 2 3 2" xfId="8048" xr:uid="{377B95CC-0DCC-4EDB-9F39-81FE7275A691}"/>
    <cellStyle name="20% - Accent1 2 2 11 2 3 2 3 2 2" xfId="23024" xr:uid="{BA30B796-7534-4F9C-926F-6D2B77CAAB45}"/>
    <cellStyle name="20% - Accent1 2 2 11 2 3 2 3 3" xfId="15536" xr:uid="{318BB987-0CC7-46C4-8BD6-F3FAD409B826}"/>
    <cellStyle name="20% - Accent1 2 2 11 2 3 2 3 4" xfId="33998" xr:uid="{BE302D41-F29D-45F8-999F-99FADD384100}"/>
    <cellStyle name="20% - Accent1 2 2 11 2 3 2 3 5" xfId="37955" xr:uid="{40D3FFA2-D73F-4E8D-AB3E-109DAA4EDC91}"/>
    <cellStyle name="20% - Accent1 2 2 11 2 3 2 3 6" xfId="45838" xr:uid="{4548D63C-5901-457E-9F90-FA8E4C1AB04C}"/>
    <cellStyle name="20% - Accent1 2 2 11 2 3 2 3 7" xfId="53331" xr:uid="{198B9DFF-08F3-4524-9ECA-B728BE2AD3DE}"/>
    <cellStyle name="20% - Accent1 2 2 11 2 3 2 4" xfId="509" xr:uid="{EA3646DA-87C5-4699-AD39-B091A5DBB46C}"/>
    <cellStyle name="20% - Accent1 2 2 11 2 3 2 4 2" xfId="8049" xr:uid="{15FB65D9-B0EA-4866-8BF2-5E260B960662}"/>
    <cellStyle name="20% - Accent1 2 2 11 2 3 2 4 2 2" xfId="23025" xr:uid="{951E33EB-F2CB-42D9-94CD-59C5D7E10B17}"/>
    <cellStyle name="20% - Accent1 2 2 11 2 3 2 4 3" xfId="15537" xr:uid="{7E3A4EC6-8245-446A-8DF2-132F1C80A79B}"/>
    <cellStyle name="20% - Accent1 2 2 11 2 3 2 4 4" xfId="35841" xr:uid="{4665042A-DB13-4BFE-98B7-2E15B6D0A7C6}"/>
    <cellStyle name="20% - Accent1 2 2 11 2 3 2 4 5" xfId="37956" xr:uid="{91C5FE01-1CCB-4EC6-A783-346115013B78}"/>
    <cellStyle name="20% - Accent1 2 2 11 2 3 2 4 6" xfId="45839" xr:uid="{ABC6939E-AFF6-4A3C-BAB3-E972DDDD344E}"/>
    <cellStyle name="20% - Accent1 2 2 11 2 3 2 4 7" xfId="53332" xr:uid="{8E331C9F-EFCE-44F4-BFD1-546672C46226}"/>
    <cellStyle name="20% - Accent1 2 2 11 2 3 2 5" xfId="8046" xr:uid="{251176F2-D01F-4974-BDC5-0B11FAB1E9EA}"/>
    <cellStyle name="20% - Accent1 2 2 11 2 3 2 5 2" xfId="23022" xr:uid="{D9F14330-BD5D-4BCA-BE66-11379F62E478}"/>
    <cellStyle name="20% - Accent1 2 2 11 2 3 2 6" xfId="15534" xr:uid="{B463C111-2222-4353-B118-4B114178B04A}"/>
    <cellStyle name="20% - Accent1 2 2 11 2 3 2 7" xfId="31163" xr:uid="{27311E79-D5D4-471B-AFAD-3810912AED70}"/>
    <cellStyle name="20% - Accent1 2 2 11 2 3 2 8" xfId="37953" xr:uid="{AF1E8285-7CB1-46B9-8452-228DEBAC3578}"/>
    <cellStyle name="20% - Accent1 2 2 11 2 3 2 9" xfId="45836" xr:uid="{C86892E1-78A3-4FCB-999B-2B6FC771C61E}"/>
    <cellStyle name="20% - Accent1 2 2 11 2 3 3" xfId="510" xr:uid="{51C55C29-3FDE-4E43-9001-CC5EFBEE393C}"/>
    <cellStyle name="20% - Accent1 2 2 11 2 3 3 2" xfId="8050" xr:uid="{889908FA-B7B9-48A9-94D9-BE76DF134796}"/>
    <cellStyle name="20% - Accent1 2 2 11 2 3 3 2 2" xfId="23026" xr:uid="{3BDD3116-4EC3-42BA-9037-4BF9E2186706}"/>
    <cellStyle name="20% - Accent1 2 2 11 2 3 3 3" xfId="15538" xr:uid="{576A9BD0-ADB1-4CC0-8FA0-0B6615DE3769}"/>
    <cellStyle name="20% - Accent1 2 2 11 2 3 3 4" xfId="32152" xr:uid="{DA33A13E-83CC-472D-B51D-D016EF05C8C7}"/>
    <cellStyle name="20% - Accent1 2 2 11 2 3 3 5" xfId="37957" xr:uid="{785853B3-3DC7-4645-A887-2B066901FEB6}"/>
    <cellStyle name="20% - Accent1 2 2 11 2 3 3 6" xfId="45840" xr:uid="{6275D4F7-B7A2-44A7-9EED-DCE564E3A82C}"/>
    <cellStyle name="20% - Accent1 2 2 11 2 3 3 7" xfId="53333" xr:uid="{A38E03D8-EC4E-421A-8D7B-9E6A63DF2436}"/>
    <cellStyle name="20% - Accent1 2 2 11 2 3 4" xfId="511" xr:uid="{A4485CB9-54D4-4325-BED2-5BA9D5AD3809}"/>
    <cellStyle name="20% - Accent1 2 2 11 2 3 4 2" xfId="8051" xr:uid="{87182DA0-6593-4415-BA44-184D5215E8D2}"/>
    <cellStyle name="20% - Accent1 2 2 11 2 3 4 2 2" xfId="23027" xr:uid="{F780AB87-ADBF-4D82-A779-D2DF6C5E01C9}"/>
    <cellStyle name="20% - Accent1 2 2 11 2 3 4 3" xfId="15539" xr:uid="{D3AA6733-B491-4D6B-9D6B-46B11CDEE19F}"/>
    <cellStyle name="20% - Accent1 2 2 11 2 3 4 4" xfId="33997" xr:uid="{5C81ACA7-E6F6-4252-A9B0-D47F9FFBEEAD}"/>
    <cellStyle name="20% - Accent1 2 2 11 2 3 4 5" xfId="37958" xr:uid="{E1B65492-FBCB-4C34-B9A9-972A6C116061}"/>
    <cellStyle name="20% - Accent1 2 2 11 2 3 4 6" xfId="45841" xr:uid="{96ABD95E-27B1-47A7-A2BB-4E9C4102B93D}"/>
    <cellStyle name="20% - Accent1 2 2 11 2 3 4 7" xfId="53334" xr:uid="{6986AA13-7A87-4E9A-8666-C5A927F55CA6}"/>
    <cellStyle name="20% - Accent1 2 2 11 2 3 5" xfId="512" xr:uid="{F9E2BBE6-1EC0-4D5D-AF40-6B4F90F58DA1}"/>
    <cellStyle name="20% - Accent1 2 2 11 2 3 5 2" xfId="8052" xr:uid="{0B356679-395E-4BFB-8929-C59728C084BC}"/>
    <cellStyle name="20% - Accent1 2 2 11 2 3 5 2 2" xfId="23028" xr:uid="{084FC99A-C95D-4CB4-891A-2B9DA57AA96B}"/>
    <cellStyle name="20% - Accent1 2 2 11 2 3 5 3" xfId="15540" xr:uid="{EDD05F73-D3ED-4EAC-AC04-B019E746F103}"/>
    <cellStyle name="20% - Accent1 2 2 11 2 3 5 4" xfId="35840" xr:uid="{69ADC57C-26C2-4928-AB89-3FD485CA7F9B}"/>
    <cellStyle name="20% - Accent1 2 2 11 2 3 5 5" xfId="37959" xr:uid="{D411F033-B040-4C76-AC17-C6FD945543D6}"/>
    <cellStyle name="20% - Accent1 2 2 11 2 3 5 6" xfId="45842" xr:uid="{2CA41AA0-168E-4C21-A176-EF9EE2E23D9C}"/>
    <cellStyle name="20% - Accent1 2 2 11 2 3 5 7" xfId="53335" xr:uid="{C51F4514-D001-44D7-BE71-A35324D441E5}"/>
    <cellStyle name="20% - Accent1 2 2 11 2 3 6" xfId="8045" xr:uid="{F4D89349-4583-4467-8C47-2580E41C5934}"/>
    <cellStyle name="20% - Accent1 2 2 11 2 3 6 2" xfId="23021" xr:uid="{41D9B47D-6FA4-4751-A135-83760D482502}"/>
    <cellStyle name="20% - Accent1 2 2 11 2 3 7" xfId="15533" xr:uid="{24834C6A-45E7-4CB3-B453-98164BA9586D}"/>
    <cellStyle name="20% - Accent1 2 2 11 2 3 8" xfId="30618" xr:uid="{84766688-C648-47F5-849F-40BED3C401E8}"/>
    <cellStyle name="20% - Accent1 2 2 11 2 3 9" xfId="37952" xr:uid="{FC66A269-65B8-4BA4-865D-D6E7A3AD8F04}"/>
    <cellStyle name="20% - Accent1 2 2 11 2 4" xfId="513" xr:uid="{60B3B2EA-209D-4B49-AEE1-61FAAEF18672}"/>
    <cellStyle name="20% - Accent1 2 2 11 2 4 10" xfId="45843" xr:uid="{807001F3-B641-4790-9CCD-B885BC31F4DC}"/>
    <cellStyle name="20% - Accent1 2 2 11 2 4 11" xfId="53336" xr:uid="{E6E9567F-8924-49BD-AEF4-58F4F31AD7E1}"/>
    <cellStyle name="20% - Accent1 2 2 11 2 4 2" xfId="514" xr:uid="{A08CB2ED-BE10-42DF-A140-605094FFB2B4}"/>
    <cellStyle name="20% - Accent1 2 2 11 2 4 2 10" xfId="53337" xr:uid="{EF32BB62-5595-4CB5-AF88-09EB41B7C9FE}"/>
    <cellStyle name="20% - Accent1 2 2 11 2 4 2 2" xfId="515" xr:uid="{6E0C6A9C-9B61-4954-8518-A7D6F4599F1A}"/>
    <cellStyle name="20% - Accent1 2 2 11 2 4 2 2 2" xfId="8055" xr:uid="{48005222-E95A-44FD-A463-FFC23BBD8C61}"/>
    <cellStyle name="20% - Accent1 2 2 11 2 4 2 2 2 2" xfId="23031" xr:uid="{D3F44FCA-417C-4343-8DD2-1D29F429B4CC}"/>
    <cellStyle name="20% - Accent1 2 2 11 2 4 2 2 3" xfId="15543" xr:uid="{36CBE477-3BDB-4615-8137-CBD618B882BC}"/>
    <cellStyle name="20% - Accent1 2 2 11 2 4 2 2 4" xfId="32155" xr:uid="{F4F4BC50-18EE-4A66-A61D-B389A64E008D}"/>
    <cellStyle name="20% - Accent1 2 2 11 2 4 2 2 5" xfId="37962" xr:uid="{933426D2-6B64-48A0-9E91-C8CD2B14A414}"/>
    <cellStyle name="20% - Accent1 2 2 11 2 4 2 2 6" xfId="45845" xr:uid="{2F0EF251-D999-49DF-ADC7-2962E3928626}"/>
    <cellStyle name="20% - Accent1 2 2 11 2 4 2 2 7" xfId="53338" xr:uid="{A0D4F394-278C-40E4-B951-D30B1948C6DF}"/>
    <cellStyle name="20% - Accent1 2 2 11 2 4 2 3" xfId="516" xr:uid="{E2AD5AAD-41C6-4C4A-B30D-1B9659F00FBE}"/>
    <cellStyle name="20% - Accent1 2 2 11 2 4 2 3 2" xfId="8056" xr:uid="{3F482814-F2BF-403D-81C0-60CF94801A77}"/>
    <cellStyle name="20% - Accent1 2 2 11 2 4 2 3 2 2" xfId="23032" xr:uid="{A43578F0-0B7C-46FB-B363-445FAE7D93DA}"/>
    <cellStyle name="20% - Accent1 2 2 11 2 4 2 3 3" xfId="15544" xr:uid="{B565050F-BF02-4366-A48A-83F6B562B752}"/>
    <cellStyle name="20% - Accent1 2 2 11 2 4 2 3 4" xfId="34000" xr:uid="{0D4FA33A-3BFF-46FA-8BC1-46881BCCC615}"/>
    <cellStyle name="20% - Accent1 2 2 11 2 4 2 3 5" xfId="37963" xr:uid="{DF6BC78C-C41F-4380-8E12-BC6B10E3C256}"/>
    <cellStyle name="20% - Accent1 2 2 11 2 4 2 3 6" xfId="45846" xr:uid="{D41786C1-2212-4DAC-BA72-2C21D81B6A51}"/>
    <cellStyle name="20% - Accent1 2 2 11 2 4 2 3 7" xfId="53339" xr:uid="{A882EEF3-3C9E-49D8-8465-F446FD470AD3}"/>
    <cellStyle name="20% - Accent1 2 2 11 2 4 2 4" xfId="517" xr:uid="{41365581-5DAE-49E1-A2F7-D336E275AAE0}"/>
    <cellStyle name="20% - Accent1 2 2 11 2 4 2 4 2" xfId="8057" xr:uid="{3F87E24A-0A8F-441B-8CF3-217E6625F346}"/>
    <cellStyle name="20% - Accent1 2 2 11 2 4 2 4 2 2" xfId="23033" xr:uid="{0EB15A9F-7337-4407-8E18-74809FE0C208}"/>
    <cellStyle name="20% - Accent1 2 2 11 2 4 2 4 3" xfId="15545" xr:uid="{D7F6D1FA-FEA6-48B5-9C7E-65D20C37D918}"/>
    <cellStyle name="20% - Accent1 2 2 11 2 4 2 4 4" xfId="35843" xr:uid="{32A2A067-0771-4B3F-9A55-FDF960D69021}"/>
    <cellStyle name="20% - Accent1 2 2 11 2 4 2 4 5" xfId="37964" xr:uid="{41185B0F-1F61-4FA0-AC0B-A6A4215D61F9}"/>
    <cellStyle name="20% - Accent1 2 2 11 2 4 2 4 6" xfId="45847" xr:uid="{1C26C6D0-073A-4CE3-B756-A638668920E0}"/>
    <cellStyle name="20% - Accent1 2 2 11 2 4 2 4 7" xfId="53340" xr:uid="{3B0E40CD-E1AF-49C4-AAB8-EEFA36373191}"/>
    <cellStyle name="20% - Accent1 2 2 11 2 4 2 5" xfId="8054" xr:uid="{B2D5DCE8-D5FF-4157-9477-CC16912EDF48}"/>
    <cellStyle name="20% - Accent1 2 2 11 2 4 2 5 2" xfId="23030" xr:uid="{FBB68050-89D5-409D-B7A7-5AF0029859EC}"/>
    <cellStyle name="20% - Accent1 2 2 11 2 4 2 6" xfId="15542" xr:uid="{CC9D92BD-4F69-4665-942A-BBD1DE458AC5}"/>
    <cellStyle name="20% - Accent1 2 2 11 2 4 2 7" xfId="31164" xr:uid="{4CA3C73D-AD73-4E7B-B60A-10875B0A94A0}"/>
    <cellStyle name="20% - Accent1 2 2 11 2 4 2 8" xfId="37961" xr:uid="{460BFC37-DF3D-4B90-A040-843769846773}"/>
    <cellStyle name="20% - Accent1 2 2 11 2 4 2 9" xfId="45844" xr:uid="{8AF02731-6A61-402C-8621-88BC98F7D1E5}"/>
    <cellStyle name="20% - Accent1 2 2 11 2 4 3" xfId="518" xr:uid="{1190DF02-DEE0-4D1A-9537-9A1B89FD0A23}"/>
    <cellStyle name="20% - Accent1 2 2 11 2 4 3 2" xfId="8058" xr:uid="{A87818B7-3100-477A-9E02-5F9FAF18B6C5}"/>
    <cellStyle name="20% - Accent1 2 2 11 2 4 3 2 2" xfId="23034" xr:uid="{A51FC15B-F2D8-4DD7-9473-E8C2E5F2DDC9}"/>
    <cellStyle name="20% - Accent1 2 2 11 2 4 3 3" xfId="15546" xr:uid="{AE1406A3-DA05-4E35-A4E8-0A7DAB113569}"/>
    <cellStyle name="20% - Accent1 2 2 11 2 4 3 4" xfId="32154" xr:uid="{F70895F3-1269-41CB-9D3C-240B0C2E314D}"/>
    <cellStyle name="20% - Accent1 2 2 11 2 4 3 5" xfId="37965" xr:uid="{40AFC78F-E783-4ED9-8A5E-9543BC27F10A}"/>
    <cellStyle name="20% - Accent1 2 2 11 2 4 3 6" xfId="45848" xr:uid="{3CD2F74E-1309-4A60-A34E-0C581162717A}"/>
    <cellStyle name="20% - Accent1 2 2 11 2 4 3 7" xfId="53341" xr:uid="{1A9C4D52-1CE9-425B-8A0E-3F324464A633}"/>
    <cellStyle name="20% - Accent1 2 2 11 2 4 4" xfId="519" xr:uid="{737851DA-C0DE-4EFA-B211-BB5649A220BC}"/>
    <cellStyle name="20% - Accent1 2 2 11 2 4 4 2" xfId="8059" xr:uid="{06BA5854-1713-4844-92C5-FA7EAF0261F9}"/>
    <cellStyle name="20% - Accent1 2 2 11 2 4 4 2 2" xfId="23035" xr:uid="{8598BBC9-E990-4C5D-805E-2215E5F00598}"/>
    <cellStyle name="20% - Accent1 2 2 11 2 4 4 3" xfId="15547" xr:uid="{72034D34-5F5A-41DA-9975-A3F88FE88ED2}"/>
    <cellStyle name="20% - Accent1 2 2 11 2 4 4 4" xfId="33999" xr:uid="{E44ACE41-D03D-4E96-950B-214879BC5779}"/>
    <cellStyle name="20% - Accent1 2 2 11 2 4 4 5" xfId="37966" xr:uid="{85F939A2-124C-477E-AEBD-A8A89611C399}"/>
    <cellStyle name="20% - Accent1 2 2 11 2 4 4 6" xfId="45849" xr:uid="{4868BB1E-4A38-4642-8296-D2079BB41210}"/>
    <cellStyle name="20% - Accent1 2 2 11 2 4 4 7" xfId="53342" xr:uid="{64AD1267-D25F-4CE8-A112-A378A92E09E8}"/>
    <cellStyle name="20% - Accent1 2 2 11 2 4 5" xfId="520" xr:uid="{CB6EF7D4-9172-4ED9-A99B-81A9FE59B362}"/>
    <cellStyle name="20% - Accent1 2 2 11 2 4 5 2" xfId="8060" xr:uid="{B263BB10-078C-48C9-837B-54904CEBDFB4}"/>
    <cellStyle name="20% - Accent1 2 2 11 2 4 5 2 2" xfId="23036" xr:uid="{93858581-30BF-4194-9B05-CD0FFFF70186}"/>
    <cellStyle name="20% - Accent1 2 2 11 2 4 5 3" xfId="15548" xr:uid="{DB7C3B93-3FE2-48B5-BE94-A3DEFDE69852}"/>
    <cellStyle name="20% - Accent1 2 2 11 2 4 5 4" xfId="35842" xr:uid="{97777CC5-8CEB-4F80-827A-9F13EE7FC5C0}"/>
    <cellStyle name="20% - Accent1 2 2 11 2 4 5 5" xfId="37967" xr:uid="{E4FEF147-4C22-46CF-9CD6-999D912DAE90}"/>
    <cellStyle name="20% - Accent1 2 2 11 2 4 5 6" xfId="45850" xr:uid="{B7472A79-3042-4B95-A06A-E889429268DF}"/>
    <cellStyle name="20% - Accent1 2 2 11 2 4 5 7" xfId="53343" xr:uid="{3D6A22D2-F164-4E42-B189-A43CA46C2BEC}"/>
    <cellStyle name="20% - Accent1 2 2 11 2 4 6" xfId="8053" xr:uid="{6AA34F05-0EDA-4B49-8993-6D327AA15871}"/>
    <cellStyle name="20% - Accent1 2 2 11 2 4 6 2" xfId="23029" xr:uid="{3D3B1046-0DB0-4843-B658-7183FB1DFB3C}"/>
    <cellStyle name="20% - Accent1 2 2 11 2 4 7" xfId="15541" xr:uid="{8D542108-E107-4F54-BB0B-E081BD2BD3DF}"/>
    <cellStyle name="20% - Accent1 2 2 11 2 4 8" xfId="30756" xr:uid="{BD208668-8428-4884-B364-634025795206}"/>
    <cellStyle name="20% - Accent1 2 2 11 2 4 9" xfId="37960" xr:uid="{2092AF8D-4CBB-466C-8C4F-39BD916C9C2C}"/>
    <cellStyle name="20% - Accent1 2 2 11 2 5" xfId="521" xr:uid="{29E9F9E4-87B4-492D-A3E0-D9266FF2AD9D}"/>
    <cellStyle name="20% - Accent1 2 2 11 2 5 10" xfId="53344" xr:uid="{F228FDE3-7370-4A49-9673-F2BAE9820048}"/>
    <cellStyle name="20% - Accent1 2 2 11 2 5 2" xfId="522" xr:uid="{771F458A-28F8-4821-AAA3-0F2E4B610DF6}"/>
    <cellStyle name="20% - Accent1 2 2 11 2 5 2 2" xfId="8062" xr:uid="{C75A17E3-C956-457F-8146-6D29EB9094AE}"/>
    <cellStyle name="20% - Accent1 2 2 11 2 5 2 2 2" xfId="23038" xr:uid="{7D6BAABB-8667-4723-9BC9-D28FB38A5D34}"/>
    <cellStyle name="20% - Accent1 2 2 11 2 5 2 3" xfId="15550" xr:uid="{38DFEEBE-58C1-4E9A-A9ED-6E217CBB9DCB}"/>
    <cellStyle name="20% - Accent1 2 2 11 2 5 2 4" xfId="32156" xr:uid="{4B444EA7-5566-4E9A-95C5-AD1BA65E52C6}"/>
    <cellStyle name="20% - Accent1 2 2 11 2 5 2 5" xfId="37969" xr:uid="{2A2B79A9-59D1-4B2A-80E9-5E832CF972BF}"/>
    <cellStyle name="20% - Accent1 2 2 11 2 5 2 6" xfId="45852" xr:uid="{0D65BD33-BF8B-4CB4-A5B9-0BFD143BB4F2}"/>
    <cellStyle name="20% - Accent1 2 2 11 2 5 2 7" xfId="53345" xr:uid="{DCB5CDD7-3105-4F99-8A56-FA072260C23A}"/>
    <cellStyle name="20% - Accent1 2 2 11 2 5 3" xfId="523" xr:uid="{F868F931-524C-4938-97FA-E650C1766352}"/>
    <cellStyle name="20% - Accent1 2 2 11 2 5 3 2" xfId="8063" xr:uid="{AC7E4B75-C492-4B50-9D9C-B3E86F8479C9}"/>
    <cellStyle name="20% - Accent1 2 2 11 2 5 3 2 2" xfId="23039" xr:uid="{2255DD6A-3E93-4FF2-985C-4B39ECD36D16}"/>
    <cellStyle name="20% - Accent1 2 2 11 2 5 3 3" xfId="15551" xr:uid="{242B782B-CE2F-4020-B15B-EEB2D9B4BFCA}"/>
    <cellStyle name="20% - Accent1 2 2 11 2 5 3 4" xfId="34001" xr:uid="{ABF3CE5B-5ED0-4141-9542-DFD33BB6B9EC}"/>
    <cellStyle name="20% - Accent1 2 2 11 2 5 3 5" xfId="37970" xr:uid="{8EE76DAE-362D-48BA-BD2F-9EF3F1E75AF7}"/>
    <cellStyle name="20% - Accent1 2 2 11 2 5 3 6" xfId="45853" xr:uid="{083EA7BD-3627-44C8-B74B-A9943970D967}"/>
    <cellStyle name="20% - Accent1 2 2 11 2 5 3 7" xfId="53346" xr:uid="{F72A2AE9-AAB9-46CD-9248-2254A2C85F54}"/>
    <cellStyle name="20% - Accent1 2 2 11 2 5 4" xfId="524" xr:uid="{12F9F8D5-9EAA-46EF-A7ED-2E4E8AB60E28}"/>
    <cellStyle name="20% - Accent1 2 2 11 2 5 4 2" xfId="8064" xr:uid="{69513D31-0D58-4EF4-BD5D-21A5D6DFDEF5}"/>
    <cellStyle name="20% - Accent1 2 2 11 2 5 4 2 2" xfId="23040" xr:uid="{88236AF2-EA69-4241-8F48-F436CDC5B0C6}"/>
    <cellStyle name="20% - Accent1 2 2 11 2 5 4 3" xfId="15552" xr:uid="{A429B692-EC83-4B48-96D6-5DA2388A8186}"/>
    <cellStyle name="20% - Accent1 2 2 11 2 5 4 4" xfId="35844" xr:uid="{481F371D-4213-4983-A8A6-22F36EE6428B}"/>
    <cellStyle name="20% - Accent1 2 2 11 2 5 4 5" xfId="37971" xr:uid="{95CE15EB-04D4-4E8E-9503-01B8B85AD209}"/>
    <cellStyle name="20% - Accent1 2 2 11 2 5 4 6" xfId="45854" xr:uid="{5E02B610-0F15-4942-AA49-65AFBE376670}"/>
    <cellStyle name="20% - Accent1 2 2 11 2 5 4 7" xfId="53347" xr:uid="{49CB0610-C954-4F93-A252-CD7D8C8EFD92}"/>
    <cellStyle name="20% - Accent1 2 2 11 2 5 5" xfId="8061" xr:uid="{AEB6B0E1-4886-463F-A2F8-C2BBF3701F06}"/>
    <cellStyle name="20% - Accent1 2 2 11 2 5 5 2" xfId="23037" xr:uid="{3293DDE1-28AD-4639-AE34-8AB356C87A75}"/>
    <cellStyle name="20% - Accent1 2 2 11 2 5 6" xfId="15549" xr:uid="{86FBE371-5740-4633-AE7B-4B9245E975C6}"/>
    <cellStyle name="20% - Accent1 2 2 11 2 5 7" xfId="31160" xr:uid="{19C07FC4-96BE-49D4-8C1B-736DAA4A1519}"/>
    <cellStyle name="20% - Accent1 2 2 11 2 5 8" xfId="37968" xr:uid="{E5EFED3B-F432-4E0A-99DD-CF0177E5B104}"/>
    <cellStyle name="20% - Accent1 2 2 11 2 5 9" xfId="45851" xr:uid="{79A2A7CE-55F9-4D2C-9D12-3634E153A069}"/>
    <cellStyle name="20% - Accent1 2 2 11 2 6" xfId="525" xr:uid="{68CD1055-D370-45FA-AF00-31BE7B11C4C9}"/>
    <cellStyle name="20% - Accent1 2 2 11 2 6 2" xfId="8065" xr:uid="{CAAAA95D-B925-44BC-91AD-BAAB49255200}"/>
    <cellStyle name="20% - Accent1 2 2 11 2 6 2 2" xfId="23041" xr:uid="{0283D814-9EEE-4BA4-B562-ABA59CB1F3F8}"/>
    <cellStyle name="20% - Accent1 2 2 11 2 6 3" xfId="15553" xr:uid="{F3BF06E0-DE03-4174-9996-CBC9FD6E8256}"/>
    <cellStyle name="20% - Accent1 2 2 11 2 6 4" xfId="32147" xr:uid="{DB6B00AA-10E5-48ED-8F40-0631380E03CC}"/>
    <cellStyle name="20% - Accent1 2 2 11 2 6 5" xfId="37972" xr:uid="{DD98B801-48DE-4B66-9C86-1D628FFB541E}"/>
    <cellStyle name="20% - Accent1 2 2 11 2 6 6" xfId="45855" xr:uid="{1C64044E-923B-4137-8911-936CE4A4BD9A}"/>
    <cellStyle name="20% - Accent1 2 2 11 2 6 7" xfId="53348" xr:uid="{1E4F4DD9-29A5-4BC7-8CC3-E5503850D79B}"/>
    <cellStyle name="20% - Accent1 2 2 11 2 7" xfId="526" xr:uid="{018214C2-2D43-42DA-B1D8-E16ADF98D368}"/>
    <cellStyle name="20% - Accent1 2 2 11 2 7 2" xfId="8066" xr:uid="{1D15A1E7-701C-4C28-8DCF-3C2481CB8981}"/>
    <cellStyle name="20% - Accent1 2 2 11 2 7 2 2" xfId="23042" xr:uid="{974FBA99-A179-458A-9ED2-0696E7780AFD}"/>
    <cellStyle name="20% - Accent1 2 2 11 2 7 3" xfId="15554" xr:uid="{A95E2378-7159-479A-85B2-FA1C0256FF45}"/>
    <cellStyle name="20% - Accent1 2 2 11 2 7 4" xfId="33992" xr:uid="{869B362E-7028-47E8-BE76-7125F1BAD221}"/>
    <cellStyle name="20% - Accent1 2 2 11 2 7 5" xfId="37973" xr:uid="{F474FD87-F476-4A6D-9EF9-995493F89918}"/>
    <cellStyle name="20% - Accent1 2 2 11 2 7 6" xfId="45856" xr:uid="{B3906FAC-2AE7-4DA2-A843-ECE8B966EDFC}"/>
    <cellStyle name="20% - Accent1 2 2 11 2 7 7" xfId="53349" xr:uid="{8A2C32B7-2F20-4D8D-B6B8-69AF9D6E22BD}"/>
    <cellStyle name="20% - Accent1 2 2 11 2 8" xfId="527" xr:uid="{35B75F0C-C986-4B44-B787-B9F59AA952C8}"/>
    <cellStyle name="20% - Accent1 2 2 11 2 8 2" xfId="8067" xr:uid="{8E974E65-BA33-445C-8CB5-F2CEEA7C64D5}"/>
    <cellStyle name="20% - Accent1 2 2 11 2 8 2 2" xfId="23043" xr:uid="{937188E4-1811-4E0D-A59A-8F9935CC6F5B}"/>
    <cellStyle name="20% - Accent1 2 2 11 2 8 3" xfId="15555" xr:uid="{465B5D2A-40BF-4228-98D5-8A38357DE830}"/>
    <cellStyle name="20% - Accent1 2 2 11 2 8 4" xfId="35835" xr:uid="{FFF72D45-234F-4FA5-ABE3-67FF7C7B5584}"/>
    <cellStyle name="20% - Accent1 2 2 11 2 8 5" xfId="37974" xr:uid="{DD85B7B3-D7AA-4679-9BA7-90F1180E4C81}"/>
    <cellStyle name="20% - Accent1 2 2 11 2 8 6" xfId="45857" xr:uid="{35105D56-58D3-4A01-BE26-C8CE0C5516E5}"/>
    <cellStyle name="20% - Accent1 2 2 11 2 8 7" xfId="53350" xr:uid="{CC4C59AD-81EC-4681-8E71-F9B5254BF782}"/>
    <cellStyle name="20% - Accent1 2 2 11 2 9" xfId="8028" xr:uid="{876E6EE8-83B7-4B26-B06D-770D96429525}"/>
    <cellStyle name="20% - Accent1 2 2 11 2 9 2" xfId="23004" xr:uid="{BE15EB65-C8C7-4EC4-BE4B-937869257433}"/>
    <cellStyle name="20% - Accent1 2 2 11 3" xfId="528" xr:uid="{E2F7CB16-5D2C-48D3-B7A3-FE658FFC6466}"/>
    <cellStyle name="20% - Accent1 2 2 11 3 10" xfId="37975" xr:uid="{79918E9D-DCE5-4072-AAE5-E7FA9779D2FC}"/>
    <cellStyle name="20% - Accent1 2 2 11 3 11" xfId="45858" xr:uid="{B0EBF0E1-84D3-48E4-B91B-D33AE5A43808}"/>
    <cellStyle name="20% - Accent1 2 2 11 3 12" xfId="53351" xr:uid="{FE8765DA-8326-47A9-909F-5391D23C850B}"/>
    <cellStyle name="20% - Accent1 2 2 11 3 2" xfId="529" xr:uid="{4692D9AA-10E0-4FAA-8110-989A30D9A2C2}"/>
    <cellStyle name="20% - Accent1 2 2 11 3 2 10" xfId="45859" xr:uid="{08CCA904-AF46-4752-A06D-0CDBC3E15DC2}"/>
    <cellStyle name="20% - Accent1 2 2 11 3 2 11" xfId="53352" xr:uid="{9545FF96-15D1-49F9-9483-BCDE9E90F3B0}"/>
    <cellStyle name="20% - Accent1 2 2 11 3 2 2" xfId="530" xr:uid="{51C2F569-D209-4154-89E5-C422952980A5}"/>
    <cellStyle name="20% - Accent1 2 2 11 3 2 2 10" xfId="53353" xr:uid="{1E1532A4-1F25-4F45-B360-0223B2DE4D05}"/>
    <cellStyle name="20% - Accent1 2 2 11 3 2 2 2" xfId="531" xr:uid="{A3CCF022-3A8C-4AC1-AAC3-22A1C73454BD}"/>
    <cellStyle name="20% - Accent1 2 2 11 3 2 2 2 2" xfId="8071" xr:uid="{B94351E3-E17E-4B72-A2CF-66C663E23317}"/>
    <cellStyle name="20% - Accent1 2 2 11 3 2 2 2 2 2" xfId="23047" xr:uid="{173050FA-417A-4E02-BF0C-54A124DBC6F3}"/>
    <cellStyle name="20% - Accent1 2 2 11 3 2 2 2 3" xfId="15559" xr:uid="{BC394BED-DF87-40EC-AD50-C5847186A35E}"/>
    <cellStyle name="20% - Accent1 2 2 11 3 2 2 2 4" xfId="32159" xr:uid="{C5A5C259-76BD-40C6-B0A2-5DA9E426F160}"/>
    <cellStyle name="20% - Accent1 2 2 11 3 2 2 2 5" xfId="37978" xr:uid="{6D38DA3D-7F85-4155-B8E3-B7F20BC95BBA}"/>
    <cellStyle name="20% - Accent1 2 2 11 3 2 2 2 6" xfId="45861" xr:uid="{708B8EAA-D242-4B64-875A-AE4F22A15518}"/>
    <cellStyle name="20% - Accent1 2 2 11 3 2 2 2 7" xfId="53354" xr:uid="{81C719A2-51DB-4146-8A7A-713E44B3209D}"/>
    <cellStyle name="20% - Accent1 2 2 11 3 2 2 3" xfId="532" xr:uid="{C1BC3DDB-316D-4898-830B-642928E42E03}"/>
    <cellStyle name="20% - Accent1 2 2 11 3 2 2 3 2" xfId="8072" xr:uid="{1A109EC8-F823-4365-B7DD-F213F4BA81AA}"/>
    <cellStyle name="20% - Accent1 2 2 11 3 2 2 3 2 2" xfId="23048" xr:uid="{837EDAC6-4596-4A25-8B6F-D8FE1C152DED}"/>
    <cellStyle name="20% - Accent1 2 2 11 3 2 2 3 3" xfId="15560" xr:uid="{CCE71DBE-E423-42DC-9F35-9EBAEE58315F}"/>
    <cellStyle name="20% - Accent1 2 2 11 3 2 2 3 4" xfId="34004" xr:uid="{761939B5-C1E9-4FD5-AC7D-FA35F40C568B}"/>
    <cellStyle name="20% - Accent1 2 2 11 3 2 2 3 5" xfId="37979" xr:uid="{81DCC201-574F-43A5-A867-828DBF58F416}"/>
    <cellStyle name="20% - Accent1 2 2 11 3 2 2 3 6" xfId="45862" xr:uid="{2CC94E87-AFC3-469F-BAEC-8F2B7F497C05}"/>
    <cellStyle name="20% - Accent1 2 2 11 3 2 2 3 7" xfId="53355" xr:uid="{F8D6B02E-4486-4ADC-B515-B8AB1E80B2B6}"/>
    <cellStyle name="20% - Accent1 2 2 11 3 2 2 4" xfId="533" xr:uid="{88755CD8-ACD2-44D1-8367-D0B82FAB9FC4}"/>
    <cellStyle name="20% - Accent1 2 2 11 3 2 2 4 2" xfId="8073" xr:uid="{8AF35DD7-1713-4AB3-A4CA-AD3A8AABE2FB}"/>
    <cellStyle name="20% - Accent1 2 2 11 3 2 2 4 2 2" xfId="23049" xr:uid="{02C7329A-4489-4A8E-A143-6FA838A4F7A5}"/>
    <cellStyle name="20% - Accent1 2 2 11 3 2 2 4 3" xfId="15561" xr:uid="{AD1C9842-B5A9-43E5-9FF1-C8071D5CA824}"/>
    <cellStyle name="20% - Accent1 2 2 11 3 2 2 4 4" xfId="35847" xr:uid="{E2F6C5FD-2F57-4A91-9557-724D7C016060}"/>
    <cellStyle name="20% - Accent1 2 2 11 3 2 2 4 5" xfId="37980" xr:uid="{D790267B-DE27-4DD5-9FBA-AADCBE5A218B}"/>
    <cellStyle name="20% - Accent1 2 2 11 3 2 2 4 6" xfId="45863" xr:uid="{C0860D18-8B8C-4097-B0F7-DA0349BE4BAA}"/>
    <cellStyle name="20% - Accent1 2 2 11 3 2 2 4 7" xfId="53356" xr:uid="{0A910FB9-2D96-40EC-B881-2322F3319F1B}"/>
    <cellStyle name="20% - Accent1 2 2 11 3 2 2 5" xfId="8070" xr:uid="{F0164E5B-AA34-4DE3-813E-B660C906AEDA}"/>
    <cellStyle name="20% - Accent1 2 2 11 3 2 2 5 2" xfId="23046" xr:uid="{75EC512F-4880-4823-9C40-7BE1E6212A08}"/>
    <cellStyle name="20% - Accent1 2 2 11 3 2 2 6" xfId="15558" xr:uid="{00B85442-6964-40F0-8EB2-4F1B3912A521}"/>
    <cellStyle name="20% - Accent1 2 2 11 3 2 2 7" xfId="31166" xr:uid="{3D38A296-4590-4C50-BAFB-E5AC369F350D}"/>
    <cellStyle name="20% - Accent1 2 2 11 3 2 2 8" xfId="37977" xr:uid="{78F95704-EABC-485D-8261-D059A4390847}"/>
    <cellStyle name="20% - Accent1 2 2 11 3 2 2 9" xfId="45860" xr:uid="{E7B8570F-2806-414E-8D1C-0F89B8E833CA}"/>
    <cellStyle name="20% - Accent1 2 2 11 3 2 3" xfId="534" xr:uid="{E6485CC2-0F41-47E1-B7FA-1B498D0917AD}"/>
    <cellStyle name="20% - Accent1 2 2 11 3 2 3 2" xfId="8074" xr:uid="{29F5686E-C6BB-41BE-A183-4431AF467025}"/>
    <cellStyle name="20% - Accent1 2 2 11 3 2 3 2 2" xfId="23050" xr:uid="{B0432F45-2D7F-4711-9B17-CAB31181E479}"/>
    <cellStyle name="20% - Accent1 2 2 11 3 2 3 3" xfId="15562" xr:uid="{FC361535-8222-44D2-8EEB-7191518DCF78}"/>
    <cellStyle name="20% - Accent1 2 2 11 3 2 3 4" xfId="32158" xr:uid="{C7A9AE4E-AF64-4C2C-A2A5-2EFAFEA4C044}"/>
    <cellStyle name="20% - Accent1 2 2 11 3 2 3 5" xfId="37981" xr:uid="{3872B8B1-56D0-4A0F-81CC-3CB52BCE90BA}"/>
    <cellStyle name="20% - Accent1 2 2 11 3 2 3 6" xfId="45864" xr:uid="{DEAB3A14-67D3-450E-A195-8C9B22C2410C}"/>
    <cellStyle name="20% - Accent1 2 2 11 3 2 3 7" xfId="53357" xr:uid="{BC66FC20-6B22-40B7-B6FB-F914A2AAB63B}"/>
    <cellStyle name="20% - Accent1 2 2 11 3 2 4" xfId="535" xr:uid="{D5318145-541B-412B-8F67-EA30309DE2BC}"/>
    <cellStyle name="20% - Accent1 2 2 11 3 2 4 2" xfId="8075" xr:uid="{92137A0E-2FC0-4308-94A1-4F7ADEBBB6FD}"/>
    <cellStyle name="20% - Accent1 2 2 11 3 2 4 2 2" xfId="23051" xr:uid="{5B4EA4B9-E58C-472A-97DC-CE0DB86D2257}"/>
    <cellStyle name="20% - Accent1 2 2 11 3 2 4 3" xfId="15563" xr:uid="{89D41B4D-755B-40EA-99DF-DE363539C33D}"/>
    <cellStyle name="20% - Accent1 2 2 11 3 2 4 4" xfId="34003" xr:uid="{12EC205B-E6EB-417D-8CDA-F2769DC32B1E}"/>
    <cellStyle name="20% - Accent1 2 2 11 3 2 4 5" xfId="37982" xr:uid="{EF4852A4-0565-4D1F-BE77-0EF2E98F29E7}"/>
    <cellStyle name="20% - Accent1 2 2 11 3 2 4 6" xfId="45865" xr:uid="{ABEF15EF-3504-45BE-AD9D-3414280956DA}"/>
    <cellStyle name="20% - Accent1 2 2 11 3 2 4 7" xfId="53358" xr:uid="{69F44A52-5C4D-4B78-97BB-26D07E2BFAF3}"/>
    <cellStyle name="20% - Accent1 2 2 11 3 2 5" xfId="536" xr:uid="{E2A9F88F-ED93-44A9-B4EA-55D55668B066}"/>
    <cellStyle name="20% - Accent1 2 2 11 3 2 5 2" xfId="8076" xr:uid="{5EB69056-BD17-4433-A6A2-40F85458FFE7}"/>
    <cellStyle name="20% - Accent1 2 2 11 3 2 5 2 2" xfId="23052" xr:uid="{EA0197B3-427B-4089-85D6-D3634EF7AC1A}"/>
    <cellStyle name="20% - Accent1 2 2 11 3 2 5 3" xfId="15564" xr:uid="{5DC3ADE5-7D9A-4BB5-B40B-B0728C2F64C1}"/>
    <cellStyle name="20% - Accent1 2 2 11 3 2 5 4" xfId="35846" xr:uid="{D3A438A1-8C6D-4191-AF0D-43B9454EE343}"/>
    <cellStyle name="20% - Accent1 2 2 11 3 2 5 5" xfId="37983" xr:uid="{0BB105EA-F56A-422D-B9B5-D3B1498DC827}"/>
    <cellStyle name="20% - Accent1 2 2 11 3 2 5 6" xfId="45866" xr:uid="{7623BCFA-E11F-46ED-8C37-8ED64AFC9720}"/>
    <cellStyle name="20% - Accent1 2 2 11 3 2 5 7" xfId="53359" xr:uid="{2629903B-7983-4B98-AE41-07AC7053010D}"/>
    <cellStyle name="20% - Accent1 2 2 11 3 2 6" xfId="8069" xr:uid="{44F74D21-1A99-4972-8EF7-0C0DD2FDD599}"/>
    <cellStyle name="20% - Accent1 2 2 11 3 2 6 2" xfId="23045" xr:uid="{8AC4FA53-4276-4759-81AA-127707694188}"/>
    <cellStyle name="20% - Accent1 2 2 11 3 2 7" xfId="15557" xr:uid="{84F4D60F-7EB6-41FE-A900-0B67B31058CD}"/>
    <cellStyle name="20% - Accent1 2 2 11 3 2 8" xfId="30758" xr:uid="{6DE49F3B-6FF4-4EC9-B5E4-53055413F23C}"/>
    <cellStyle name="20% - Accent1 2 2 11 3 2 9" xfId="37976" xr:uid="{528B50C0-D7AE-4809-AB9E-5DFE80093796}"/>
    <cellStyle name="20% - Accent1 2 2 11 3 3" xfId="537" xr:uid="{40288A30-81E1-4057-87DE-17FCF4B75904}"/>
    <cellStyle name="20% - Accent1 2 2 11 3 3 10" xfId="53360" xr:uid="{230089B4-8C84-4461-BBE2-802AD28DFC45}"/>
    <cellStyle name="20% - Accent1 2 2 11 3 3 2" xfId="538" xr:uid="{FAB652C7-82AA-40FA-A80D-C88CC2C0EBD2}"/>
    <cellStyle name="20% - Accent1 2 2 11 3 3 2 2" xfId="8078" xr:uid="{9B4D3D98-0E19-41D9-98DB-B27E82645881}"/>
    <cellStyle name="20% - Accent1 2 2 11 3 3 2 2 2" xfId="23054" xr:uid="{516632F8-AE8C-4F5E-A69D-F0AB444C977F}"/>
    <cellStyle name="20% - Accent1 2 2 11 3 3 2 3" xfId="15566" xr:uid="{43091859-9F71-4EB9-83D9-FE1A5F88EB37}"/>
    <cellStyle name="20% - Accent1 2 2 11 3 3 2 4" xfId="32160" xr:uid="{7A3EEBCF-0D09-4971-B502-2BA19E6C2D02}"/>
    <cellStyle name="20% - Accent1 2 2 11 3 3 2 5" xfId="37985" xr:uid="{5B344736-C983-4234-AE18-3F6A4F1614C8}"/>
    <cellStyle name="20% - Accent1 2 2 11 3 3 2 6" xfId="45868" xr:uid="{1AB44232-2087-4BA3-A4F0-4A7328CE3668}"/>
    <cellStyle name="20% - Accent1 2 2 11 3 3 2 7" xfId="53361" xr:uid="{6159B4C4-1068-4020-9B22-1807DFB68897}"/>
    <cellStyle name="20% - Accent1 2 2 11 3 3 3" xfId="539" xr:uid="{4CE5A450-8833-453A-80E5-F5ED56434F1B}"/>
    <cellStyle name="20% - Accent1 2 2 11 3 3 3 2" xfId="8079" xr:uid="{049EAEEE-9CE9-4F09-9585-3C949200DA0E}"/>
    <cellStyle name="20% - Accent1 2 2 11 3 3 3 2 2" xfId="23055" xr:uid="{BE250742-E868-456B-9883-41FFA9F3078D}"/>
    <cellStyle name="20% - Accent1 2 2 11 3 3 3 3" xfId="15567" xr:uid="{3FD0843C-5A82-4756-871D-51C6105167AF}"/>
    <cellStyle name="20% - Accent1 2 2 11 3 3 3 4" xfId="34005" xr:uid="{FAF4D3B3-E462-40D7-AD57-99126083A629}"/>
    <cellStyle name="20% - Accent1 2 2 11 3 3 3 5" xfId="37986" xr:uid="{E784909F-55A4-4865-8464-9B80C1104E4A}"/>
    <cellStyle name="20% - Accent1 2 2 11 3 3 3 6" xfId="45869" xr:uid="{55D5E077-C457-4EDE-BC97-40793736645F}"/>
    <cellStyle name="20% - Accent1 2 2 11 3 3 3 7" xfId="53362" xr:uid="{21413AB7-40BD-4CF8-997D-0FBBF4B141C4}"/>
    <cellStyle name="20% - Accent1 2 2 11 3 3 4" xfId="540" xr:uid="{FEAB3CFA-EAB8-46A6-AE38-80357CB7CE27}"/>
    <cellStyle name="20% - Accent1 2 2 11 3 3 4 2" xfId="8080" xr:uid="{E425F25E-463A-4541-B5C6-99CC1F4697DD}"/>
    <cellStyle name="20% - Accent1 2 2 11 3 3 4 2 2" xfId="23056" xr:uid="{0D72406F-2DCD-4846-BA20-EC4809CD2145}"/>
    <cellStyle name="20% - Accent1 2 2 11 3 3 4 3" xfId="15568" xr:uid="{0569BC2B-70A2-4042-A6B8-D47A3323AF25}"/>
    <cellStyle name="20% - Accent1 2 2 11 3 3 4 4" xfId="35848" xr:uid="{1C51D244-9630-4014-9971-5EB623619A07}"/>
    <cellStyle name="20% - Accent1 2 2 11 3 3 4 5" xfId="37987" xr:uid="{D78E04FF-5056-4DB6-8E45-9DE9DE53FFFE}"/>
    <cellStyle name="20% - Accent1 2 2 11 3 3 4 6" xfId="45870" xr:uid="{C789F426-8131-411B-B12A-EEF6D4C94050}"/>
    <cellStyle name="20% - Accent1 2 2 11 3 3 4 7" xfId="53363" xr:uid="{3B074B79-C97C-42A2-97F4-F3C531CDC402}"/>
    <cellStyle name="20% - Accent1 2 2 11 3 3 5" xfId="8077" xr:uid="{D97C3633-A31D-45C8-A6CC-9FF10425CBE3}"/>
    <cellStyle name="20% - Accent1 2 2 11 3 3 5 2" xfId="23053" xr:uid="{8AB8E3D6-E997-4DC3-9593-71416F57B586}"/>
    <cellStyle name="20% - Accent1 2 2 11 3 3 6" xfId="15565" xr:uid="{100F5175-6113-42D4-9B9C-6420D807C49A}"/>
    <cellStyle name="20% - Accent1 2 2 11 3 3 7" xfId="31165" xr:uid="{B1C95599-A7E2-4E59-BE75-3019C623525F}"/>
    <cellStyle name="20% - Accent1 2 2 11 3 3 8" xfId="37984" xr:uid="{E3E3B3E7-1125-4687-A460-6B1BFA875E65}"/>
    <cellStyle name="20% - Accent1 2 2 11 3 3 9" xfId="45867" xr:uid="{E6303009-2896-44BD-B99D-CFD6317DF631}"/>
    <cellStyle name="20% - Accent1 2 2 11 3 4" xfId="541" xr:uid="{DBC37D01-F949-4EBE-8E1A-B318740372B3}"/>
    <cellStyle name="20% - Accent1 2 2 11 3 4 2" xfId="8081" xr:uid="{FDF7CDB3-2B10-402A-8C65-88105443AF37}"/>
    <cellStyle name="20% - Accent1 2 2 11 3 4 2 2" xfId="23057" xr:uid="{3187C118-FBCB-44D0-A074-6619502FEA1E}"/>
    <cellStyle name="20% - Accent1 2 2 11 3 4 3" xfId="15569" xr:uid="{5FEBC105-D498-4B61-879F-66211892D3A2}"/>
    <cellStyle name="20% - Accent1 2 2 11 3 4 4" xfId="32157" xr:uid="{84C0DC6F-F648-4C7F-8033-76EF064A22EF}"/>
    <cellStyle name="20% - Accent1 2 2 11 3 4 5" xfId="37988" xr:uid="{5466033D-492E-4122-8B9E-3A8DE8F97F73}"/>
    <cellStyle name="20% - Accent1 2 2 11 3 4 6" xfId="45871" xr:uid="{49111BB8-CB45-4681-8B5F-7DC7F7DEFF7C}"/>
    <cellStyle name="20% - Accent1 2 2 11 3 4 7" xfId="53364" xr:uid="{9603071F-97C5-46F4-A79F-FA20532B3493}"/>
    <cellStyle name="20% - Accent1 2 2 11 3 5" xfId="542" xr:uid="{4D82E57A-CAB5-48B6-BE6E-39D353F903C5}"/>
    <cellStyle name="20% - Accent1 2 2 11 3 5 2" xfId="8082" xr:uid="{4D43FF40-F9D4-434F-9B81-28846734AD82}"/>
    <cellStyle name="20% - Accent1 2 2 11 3 5 2 2" xfId="23058" xr:uid="{3BB8F194-7267-4226-BC6C-26238817E334}"/>
    <cellStyle name="20% - Accent1 2 2 11 3 5 3" xfId="15570" xr:uid="{41CA115D-5F91-49BD-92AA-2920851DFB48}"/>
    <cellStyle name="20% - Accent1 2 2 11 3 5 4" xfId="34002" xr:uid="{AC38D2CC-4B2F-4D26-9D6E-47B590E35D33}"/>
    <cellStyle name="20% - Accent1 2 2 11 3 5 5" xfId="37989" xr:uid="{841E045A-07AB-44EE-9427-CD26159404A9}"/>
    <cellStyle name="20% - Accent1 2 2 11 3 5 6" xfId="45872" xr:uid="{B787E89D-B1CA-4C0A-AECC-FA3BE8FCAB08}"/>
    <cellStyle name="20% - Accent1 2 2 11 3 5 7" xfId="53365" xr:uid="{CF13E8A2-570B-42DC-9A05-07DBDA9E7CE5}"/>
    <cellStyle name="20% - Accent1 2 2 11 3 6" xfId="543" xr:uid="{C9278FB3-B701-4644-B856-954AB33A9417}"/>
    <cellStyle name="20% - Accent1 2 2 11 3 6 2" xfId="8083" xr:uid="{A77A0EE5-C9BA-4470-B82E-F749AED1DB5B}"/>
    <cellStyle name="20% - Accent1 2 2 11 3 6 2 2" xfId="23059" xr:uid="{6832F6D1-0E25-408B-8566-9258019DACFF}"/>
    <cellStyle name="20% - Accent1 2 2 11 3 6 3" xfId="15571" xr:uid="{8690D0FA-54E3-4677-A2E7-3B703D9303E4}"/>
    <cellStyle name="20% - Accent1 2 2 11 3 6 4" xfId="35845" xr:uid="{C2933C8F-D847-4093-92AD-8F30BFB48030}"/>
    <cellStyle name="20% - Accent1 2 2 11 3 6 5" xfId="37990" xr:uid="{76440935-9EFD-4180-9D1D-A1E3CBC1DC25}"/>
    <cellStyle name="20% - Accent1 2 2 11 3 6 6" xfId="45873" xr:uid="{AF2DA25D-64A9-4B73-A2EF-322915285D98}"/>
    <cellStyle name="20% - Accent1 2 2 11 3 6 7" xfId="53366" xr:uid="{9544B7C3-2F62-4D52-81A5-8AD6069B7979}"/>
    <cellStyle name="20% - Accent1 2 2 11 3 7" xfId="8068" xr:uid="{2B183141-B16C-4BC0-BAE3-3332BAE0EBF3}"/>
    <cellStyle name="20% - Accent1 2 2 11 3 7 2" xfId="23044" xr:uid="{8BAB222B-C8CF-49C6-B15D-64FDA47A3201}"/>
    <cellStyle name="20% - Accent1 2 2 11 3 8" xfId="15556" xr:uid="{820A9BCA-F10E-438E-B012-58569DBAD1D9}"/>
    <cellStyle name="20% - Accent1 2 2 11 3 9" xfId="30416" xr:uid="{2673A234-1647-49E0-BD46-8C1D019CC963}"/>
    <cellStyle name="20% - Accent1 2 2 11 4" xfId="544" xr:uid="{D1839E18-29E8-41B3-96D1-50BECECE4F0C}"/>
    <cellStyle name="20% - Accent1 2 2 11 4 10" xfId="37991" xr:uid="{064ABBAB-1147-443E-BE29-EE7C2AA5E759}"/>
    <cellStyle name="20% - Accent1 2 2 11 4 11" xfId="45874" xr:uid="{2EF004C0-278A-4F4F-91D7-1095FD0CDF07}"/>
    <cellStyle name="20% - Accent1 2 2 11 4 12" xfId="53367" xr:uid="{C153AF6C-BC98-4C82-B73E-B0005485D7EE}"/>
    <cellStyle name="20% - Accent1 2 2 11 4 2" xfId="545" xr:uid="{B6933379-FAFF-443E-AA92-720D28CACCDB}"/>
    <cellStyle name="20% - Accent1 2 2 11 4 2 10" xfId="45875" xr:uid="{C6D2EF17-1FA7-4CB5-8D9C-4EFE8D0E8637}"/>
    <cellStyle name="20% - Accent1 2 2 11 4 2 11" xfId="53368" xr:uid="{C1FC0C8B-F305-40B7-9013-08E83AFBF4C6}"/>
    <cellStyle name="20% - Accent1 2 2 11 4 2 2" xfId="546" xr:uid="{9E8B0DFF-9C99-4512-8B1B-0022732DAEC2}"/>
    <cellStyle name="20% - Accent1 2 2 11 4 2 2 10" xfId="53369" xr:uid="{532A0145-7FA7-446C-906F-2349A7794111}"/>
    <cellStyle name="20% - Accent1 2 2 11 4 2 2 2" xfId="547" xr:uid="{6EF49AF7-9425-446C-A99E-7496CC96A12F}"/>
    <cellStyle name="20% - Accent1 2 2 11 4 2 2 2 2" xfId="8087" xr:uid="{EEB6B2EC-0C21-42A0-A717-872BBE7625C3}"/>
    <cellStyle name="20% - Accent1 2 2 11 4 2 2 2 2 2" xfId="23063" xr:uid="{7A5C77CD-C4D2-438B-B3FF-2543AC7FC5CF}"/>
    <cellStyle name="20% - Accent1 2 2 11 4 2 2 2 3" xfId="15575" xr:uid="{90140F21-755D-4946-BB10-CE6400823230}"/>
    <cellStyle name="20% - Accent1 2 2 11 4 2 2 2 4" xfId="32163" xr:uid="{52DC9A06-02A8-4B69-9966-6C16CBA386BD}"/>
    <cellStyle name="20% - Accent1 2 2 11 4 2 2 2 5" xfId="37994" xr:uid="{2C5B461C-08B4-4734-84ED-5A1E5032346E}"/>
    <cellStyle name="20% - Accent1 2 2 11 4 2 2 2 6" xfId="45877" xr:uid="{4EF7C53F-4D3B-49A5-BE3F-663C1BE79FF8}"/>
    <cellStyle name="20% - Accent1 2 2 11 4 2 2 2 7" xfId="53370" xr:uid="{A63E2D2A-7C43-40BA-951F-1F7849B8EE3E}"/>
    <cellStyle name="20% - Accent1 2 2 11 4 2 2 3" xfId="548" xr:uid="{EC7FBFF1-6067-458B-AD05-FCDF7BF47C60}"/>
    <cellStyle name="20% - Accent1 2 2 11 4 2 2 3 2" xfId="8088" xr:uid="{000D7DD6-D0A3-49A2-9A12-FFDF6C0D0BC1}"/>
    <cellStyle name="20% - Accent1 2 2 11 4 2 2 3 2 2" xfId="23064" xr:uid="{5AEF9A96-FABE-4009-8CC3-8FF8DE4B0D25}"/>
    <cellStyle name="20% - Accent1 2 2 11 4 2 2 3 3" xfId="15576" xr:uid="{12B78A78-9317-4992-B777-48FE1AB84000}"/>
    <cellStyle name="20% - Accent1 2 2 11 4 2 2 3 4" xfId="34008" xr:uid="{68E91A05-F016-4C24-8CC4-B4651549DD79}"/>
    <cellStyle name="20% - Accent1 2 2 11 4 2 2 3 5" xfId="37995" xr:uid="{B2A7482B-4D77-4333-94CA-BA0E8AD7F9F1}"/>
    <cellStyle name="20% - Accent1 2 2 11 4 2 2 3 6" xfId="45878" xr:uid="{E0B73CBF-F6D5-4C9C-BD93-FF642FA41657}"/>
    <cellStyle name="20% - Accent1 2 2 11 4 2 2 3 7" xfId="53371" xr:uid="{1C5118C0-AE4C-44EE-92F1-CF60FD16C599}"/>
    <cellStyle name="20% - Accent1 2 2 11 4 2 2 4" xfId="549" xr:uid="{B7D08E28-F19B-4DF0-8631-E5BAFF385AC1}"/>
    <cellStyle name="20% - Accent1 2 2 11 4 2 2 4 2" xfId="8089" xr:uid="{C2B07763-413E-4275-8EF4-BB40B9070C51}"/>
    <cellStyle name="20% - Accent1 2 2 11 4 2 2 4 2 2" xfId="23065" xr:uid="{B16A3E12-DB0F-4466-8F9F-003358768BE8}"/>
    <cellStyle name="20% - Accent1 2 2 11 4 2 2 4 3" xfId="15577" xr:uid="{E4E2FD41-C5F6-4098-A65D-0650560CED66}"/>
    <cellStyle name="20% - Accent1 2 2 11 4 2 2 4 4" xfId="35851" xr:uid="{EAC458C2-6089-4D1F-AC84-34CCFD4A193A}"/>
    <cellStyle name="20% - Accent1 2 2 11 4 2 2 4 5" xfId="37996" xr:uid="{CBBBA280-FA6C-4701-981E-1D3DB4080AD6}"/>
    <cellStyle name="20% - Accent1 2 2 11 4 2 2 4 6" xfId="45879" xr:uid="{9D8C6045-00D2-4486-AA9E-C030258E9F4B}"/>
    <cellStyle name="20% - Accent1 2 2 11 4 2 2 4 7" xfId="53372" xr:uid="{3FDADB32-B914-46AD-9054-1F2B8DF75C92}"/>
    <cellStyle name="20% - Accent1 2 2 11 4 2 2 5" xfId="8086" xr:uid="{7013CCA4-BAB5-4FE9-BF1E-F41CCFD30809}"/>
    <cellStyle name="20% - Accent1 2 2 11 4 2 2 5 2" xfId="23062" xr:uid="{7C1A4A98-B609-458D-8338-1DF89D7E9A01}"/>
    <cellStyle name="20% - Accent1 2 2 11 4 2 2 6" xfId="15574" xr:uid="{E8AE1111-63A9-4494-81B1-515259A6DA83}"/>
    <cellStyle name="20% - Accent1 2 2 11 4 2 2 7" xfId="31168" xr:uid="{DEA7D666-4115-48AD-A011-FE57143646E8}"/>
    <cellStyle name="20% - Accent1 2 2 11 4 2 2 8" xfId="37993" xr:uid="{E34A79EB-B7BC-4D6F-9B88-D2EB3B012F52}"/>
    <cellStyle name="20% - Accent1 2 2 11 4 2 2 9" xfId="45876" xr:uid="{8F770EC0-1A61-40AB-AFD4-C68282F5CFC1}"/>
    <cellStyle name="20% - Accent1 2 2 11 4 2 3" xfId="550" xr:uid="{46130679-ECA1-4E18-BA74-2A70395E8220}"/>
    <cellStyle name="20% - Accent1 2 2 11 4 2 3 2" xfId="8090" xr:uid="{85028B54-D19F-41F3-8681-DF583EC9F430}"/>
    <cellStyle name="20% - Accent1 2 2 11 4 2 3 2 2" xfId="23066" xr:uid="{1B1F099F-D4F3-4396-825B-F5574121090A}"/>
    <cellStyle name="20% - Accent1 2 2 11 4 2 3 3" xfId="15578" xr:uid="{9E728041-8BE7-4009-A1BF-6F8891AADA23}"/>
    <cellStyle name="20% - Accent1 2 2 11 4 2 3 4" xfId="32162" xr:uid="{BE6B6B3B-CCD0-449B-8C41-34363FC193D5}"/>
    <cellStyle name="20% - Accent1 2 2 11 4 2 3 5" xfId="37997" xr:uid="{BBE9F0AD-956C-4860-AEB2-F2505FA379AE}"/>
    <cellStyle name="20% - Accent1 2 2 11 4 2 3 6" xfId="45880" xr:uid="{16938B3F-F6FF-4941-BE81-D7B30F450251}"/>
    <cellStyle name="20% - Accent1 2 2 11 4 2 3 7" xfId="53373" xr:uid="{6A37A445-BA10-492D-9641-6461DE60E9AE}"/>
    <cellStyle name="20% - Accent1 2 2 11 4 2 4" xfId="551" xr:uid="{D86BB3CE-AAD4-40F9-9436-7A7705C143ED}"/>
    <cellStyle name="20% - Accent1 2 2 11 4 2 4 2" xfId="8091" xr:uid="{BE449754-2325-4F73-8F3E-22CD6A55A35D}"/>
    <cellStyle name="20% - Accent1 2 2 11 4 2 4 2 2" xfId="23067" xr:uid="{1DBD9875-7C14-4FE9-8626-2832ACA927A9}"/>
    <cellStyle name="20% - Accent1 2 2 11 4 2 4 3" xfId="15579" xr:uid="{0073E3DE-58E2-4EEB-9B57-8EE2685AF69E}"/>
    <cellStyle name="20% - Accent1 2 2 11 4 2 4 4" xfId="34007" xr:uid="{B196AB34-5E7D-48F8-8FB7-B23CA168DE9C}"/>
    <cellStyle name="20% - Accent1 2 2 11 4 2 4 5" xfId="37998" xr:uid="{871238AD-4680-44A2-B5A6-C86D2E045A29}"/>
    <cellStyle name="20% - Accent1 2 2 11 4 2 4 6" xfId="45881" xr:uid="{DA5C45FA-0A6A-4BDE-B8C4-4F8C2C613F8E}"/>
    <cellStyle name="20% - Accent1 2 2 11 4 2 4 7" xfId="53374" xr:uid="{823CE6DA-6A65-4941-804D-9857E1A32B26}"/>
    <cellStyle name="20% - Accent1 2 2 11 4 2 5" xfId="552" xr:uid="{E5A24FB0-64EF-4E62-8465-0453C45E55D9}"/>
    <cellStyle name="20% - Accent1 2 2 11 4 2 5 2" xfId="8092" xr:uid="{5D096209-BB5F-4955-A083-3AACE3868F78}"/>
    <cellStyle name="20% - Accent1 2 2 11 4 2 5 2 2" xfId="23068" xr:uid="{196BD264-FE23-474D-BB0E-B5377C894E40}"/>
    <cellStyle name="20% - Accent1 2 2 11 4 2 5 3" xfId="15580" xr:uid="{0C46D07B-27F1-4CD9-B0A9-F547AAA1BE40}"/>
    <cellStyle name="20% - Accent1 2 2 11 4 2 5 4" xfId="35850" xr:uid="{12338D98-3A76-48A1-8062-55E680623A2F}"/>
    <cellStyle name="20% - Accent1 2 2 11 4 2 5 5" xfId="37999" xr:uid="{BF13B96C-C614-49DD-A28C-192F9E30A8A3}"/>
    <cellStyle name="20% - Accent1 2 2 11 4 2 5 6" xfId="45882" xr:uid="{4D5D716C-6E21-4652-8FD0-94A3A05C8355}"/>
    <cellStyle name="20% - Accent1 2 2 11 4 2 5 7" xfId="53375" xr:uid="{3D233437-9855-4593-AE65-F280AC3FBCCD}"/>
    <cellStyle name="20% - Accent1 2 2 11 4 2 6" xfId="8085" xr:uid="{DDD4C0A5-98F9-4D6D-80E7-1C36E6FA43E1}"/>
    <cellStyle name="20% - Accent1 2 2 11 4 2 6 2" xfId="23061" xr:uid="{56DB3C91-791B-443C-A53D-76EE6ED4F1B9}"/>
    <cellStyle name="20% - Accent1 2 2 11 4 2 7" xfId="15573" xr:uid="{7973326B-0BAF-45A9-8DFE-89D1FFBB2D19}"/>
    <cellStyle name="20% - Accent1 2 2 11 4 2 8" xfId="30759" xr:uid="{664ED736-9868-4982-9508-98BEE0EEE4AA}"/>
    <cellStyle name="20% - Accent1 2 2 11 4 2 9" xfId="37992" xr:uid="{A820840D-7D3F-4A3D-AA93-0B6451DE692B}"/>
    <cellStyle name="20% - Accent1 2 2 11 4 3" xfId="553" xr:uid="{9680D8DF-C7B7-425F-AE4A-810CAD85B42B}"/>
    <cellStyle name="20% - Accent1 2 2 11 4 3 10" xfId="53376" xr:uid="{6DF38743-B691-4B91-9B69-C6655A4F0C76}"/>
    <cellStyle name="20% - Accent1 2 2 11 4 3 2" xfId="554" xr:uid="{D48F9029-3F4A-46B8-AC06-673D1768DE7A}"/>
    <cellStyle name="20% - Accent1 2 2 11 4 3 2 2" xfId="8094" xr:uid="{63099533-6B82-4E40-A56A-BEE84F239DF9}"/>
    <cellStyle name="20% - Accent1 2 2 11 4 3 2 2 2" xfId="23070" xr:uid="{7B84184F-86C9-4D8E-BC79-A5CD9E5DBCAD}"/>
    <cellStyle name="20% - Accent1 2 2 11 4 3 2 3" xfId="15582" xr:uid="{322BFECE-A43B-4CE8-9549-FE6F1B3D3C00}"/>
    <cellStyle name="20% - Accent1 2 2 11 4 3 2 4" xfId="32164" xr:uid="{DA5A4155-1E97-4806-861D-B374440D2C3B}"/>
    <cellStyle name="20% - Accent1 2 2 11 4 3 2 5" xfId="38001" xr:uid="{CB727F6E-3D19-41EE-B120-0533C2ABB7DA}"/>
    <cellStyle name="20% - Accent1 2 2 11 4 3 2 6" xfId="45884" xr:uid="{E26ED879-68CF-4333-BBB0-63D27CD7DE9E}"/>
    <cellStyle name="20% - Accent1 2 2 11 4 3 2 7" xfId="53377" xr:uid="{1F0139A1-9B6B-49E0-A51D-5C52C9E11999}"/>
    <cellStyle name="20% - Accent1 2 2 11 4 3 3" xfId="555" xr:uid="{9CE70720-854F-46B9-8F48-7623B8512821}"/>
    <cellStyle name="20% - Accent1 2 2 11 4 3 3 2" xfId="8095" xr:uid="{22C38F6F-9CC5-4683-9CBC-EE187BE6D9DB}"/>
    <cellStyle name="20% - Accent1 2 2 11 4 3 3 2 2" xfId="23071" xr:uid="{4AF46367-C069-40A9-92D6-F0CA0D7788F8}"/>
    <cellStyle name="20% - Accent1 2 2 11 4 3 3 3" xfId="15583" xr:uid="{61ABE5B3-B820-4817-B90B-E825808F68EE}"/>
    <cellStyle name="20% - Accent1 2 2 11 4 3 3 4" xfId="34009" xr:uid="{CA0BC541-B2E1-409D-9881-A4790DCDC703}"/>
    <cellStyle name="20% - Accent1 2 2 11 4 3 3 5" xfId="38002" xr:uid="{4203EDE1-7E42-4E65-9AA0-DC2A8A22E042}"/>
    <cellStyle name="20% - Accent1 2 2 11 4 3 3 6" xfId="45885" xr:uid="{C68BAB4D-674A-4085-94AD-0F145A2231DE}"/>
    <cellStyle name="20% - Accent1 2 2 11 4 3 3 7" xfId="53378" xr:uid="{D2A16354-788E-4C0A-9E3D-5706C5AC07A5}"/>
    <cellStyle name="20% - Accent1 2 2 11 4 3 4" xfId="556" xr:uid="{36AC730D-FD67-4AE8-BBEF-49693684633D}"/>
    <cellStyle name="20% - Accent1 2 2 11 4 3 4 2" xfId="8096" xr:uid="{0DFC68B2-749F-4A06-8614-65B559E1990A}"/>
    <cellStyle name="20% - Accent1 2 2 11 4 3 4 2 2" xfId="23072" xr:uid="{4F456E29-9FE8-4E22-B414-8DE5BEA4AA8E}"/>
    <cellStyle name="20% - Accent1 2 2 11 4 3 4 3" xfId="15584" xr:uid="{4C2514B7-DA64-4974-AD4D-41DF9C25C798}"/>
    <cellStyle name="20% - Accent1 2 2 11 4 3 4 4" xfId="35852" xr:uid="{7CD27686-FECA-4887-A3EC-43E857029127}"/>
    <cellStyle name="20% - Accent1 2 2 11 4 3 4 5" xfId="38003" xr:uid="{03BAF0DF-BCFD-42E5-AF77-4A3C1615193D}"/>
    <cellStyle name="20% - Accent1 2 2 11 4 3 4 6" xfId="45886" xr:uid="{509CCE08-7A11-4027-8CD5-79B6EF4280EC}"/>
    <cellStyle name="20% - Accent1 2 2 11 4 3 4 7" xfId="53379" xr:uid="{BC5B5787-3739-4680-B6D6-3835F6B55CCD}"/>
    <cellStyle name="20% - Accent1 2 2 11 4 3 5" xfId="8093" xr:uid="{935EF11E-24BE-4E23-9191-7948625B132B}"/>
    <cellStyle name="20% - Accent1 2 2 11 4 3 5 2" xfId="23069" xr:uid="{E83710CC-B887-4890-BE0C-2826D8451128}"/>
    <cellStyle name="20% - Accent1 2 2 11 4 3 6" xfId="15581" xr:uid="{4305AE24-EAB5-439D-8701-D57EE30EEEC4}"/>
    <cellStyle name="20% - Accent1 2 2 11 4 3 7" xfId="31167" xr:uid="{B7C65677-A806-411F-BAC3-F12494557A1C}"/>
    <cellStyle name="20% - Accent1 2 2 11 4 3 8" xfId="38000" xr:uid="{76DBEE12-DF4A-4325-8384-595A62D2C83C}"/>
    <cellStyle name="20% - Accent1 2 2 11 4 3 9" xfId="45883" xr:uid="{7592790A-B06F-45CD-8EE8-55C4A13C495C}"/>
    <cellStyle name="20% - Accent1 2 2 11 4 4" xfId="557" xr:uid="{8FB3ACB2-A175-4A62-B62E-A9ABB66A39BB}"/>
    <cellStyle name="20% - Accent1 2 2 11 4 4 2" xfId="8097" xr:uid="{3E597B22-F033-4E18-95C2-91B554074E5B}"/>
    <cellStyle name="20% - Accent1 2 2 11 4 4 2 2" xfId="23073" xr:uid="{6BFF7BC7-198D-47B3-8A17-AEBCFF1F9D08}"/>
    <cellStyle name="20% - Accent1 2 2 11 4 4 3" xfId="15585" xr:uid="{1856E963-2426-4ABA-8B4F-66B3E0E231EF}"/>
    <cellStyle name="20% - Accent1 2 2 11 4 4 4" xfId="32161" xr:uid="{12C59DF2-B72E-43A4-BB15-2067B7DA500A}"/>
    <cellStyle name="20% - Accent1 2 2 11 4 4 5" xfId="38004" xr:uid="{B370ADB0-F2E1-40F1-952C-5D012E430CDF}"/>
    <cellStyle name="20% - Accent1 2 2 11 4 4 6" xfId="45887" xr:uid="{7C995EFD-9112-4398-80AC-9DB1950C1351}"/>
    <cellStyle name="20% - Accent1 2 2 11 4 4 7" xfId="53380" xr:uid="{19792709-222D-440E-81B7-3CF1B37F6E74}"/>
    <cellStyle name="20% - Accent1 2 2 11 4 5" xfId="558" xr:uid="{3F012C73-1CF4-4CBC-A890-6587C9594390}"/>
    <cellStyle name="20% - Accent1 2 2 11 4 5 2" xfId="8098" xr:uid="{5B239B64-179C-4B5C-8A97-5630A772FF7C}"/>
    <cellStyle name="20% - Accent1 2 2 11 4 5 2 2" xfId="23074" xr:uid="{3653120E-6E93-47A8-AF37-E324F228EEC6}"/>
    <cellStyle name="20% - Accent1 2 2 11 4 5 3" xfId="15586" xr:uid="{3E75E9FF-E3AA-4AED-92FC-C73CF6176079}"/>
    <cellStyle name="20% - Accent1 2 2 11 4 5 4" xfId="34006" xr:uid="{D587E411-22A2-4A8A-873F-E14E74DC82CA}"/>
    <cellStyle name="20% - Accent1 2 2 11 4 5 5" xfId="38005" xr:uid="{019EE397-A5EF-4A84-82EF-361F8CD046E5}"/>
    <cellStyle name="20% - Accent1 2 2 11 4 5 6" xfId="45888" xr:uid="{AC51F041-60CA-407F-B072-FEBB2EE9FE7B}"/>
    <cellStyle name="20% - Accent1 2 2 11 4 5 7" xfId="53381" xr:uid="{36E6240F-C76D-43D4-885C-754EC4ACE197}"/>
    <cellStyle name="20% - Accent1 2 2 11 4 6" xfId="559" xr:uid="{C6199D25-FF6B-4393-89F9-1C263AC04074}"/>
    <cellStyle name="20% - Accent1 2 2 11 4 6 2" xfId="8099" xr:uid="{4A4498B1-E001-4BA9-9C49-5D8363388532}"/>
    <cellStyle name="20% - Accent1 2 2 11 4 6 2 2" xfId="23075" xr:uid="{37A7F916-F467-4018-B546-E27FA7FBA4EB}"/>
    <cellStyle name="20% - Accent1 2 2 11 4 6 3" xfId="15587" xr:uid="{56FDEB47-888B-476B-8290-D3A26F375BED}"/>
    <cellStyle name="20% - Accent1 2 2 11 4 6 4" xfId="35849" xr:uid="{91C7CBF3-89A5-4D95-85E1-9E2F486E5DB4}"/>
    <cellStyle name="20% - Accent1 2 2 11 4 6 5" xfId="38006" xr:uid="{BFF2663C-236E-4192-8747-DAB13242D8A4}"/>
    <cellStyle name="20% - Accent1 2 2 11 4 6 6" xfId="45889" xr:uid="{24AAC3A2-DC49-4D1F-950C-F519DAC95D34}"/>
    <cellStyle name="20% - Accent1 2 2 11 4 6 7" xfId="53382" xr:uid="{0B9C95B4-8EA9-4BEF-8833-0B355533C5A6}"/>
    <cellStyle name="20% - Accent1 2 2 11 4 7" xfId="8084" xr:uid="{BCB95032-C554-49A7-95AB-0F7F5375B8B7}"/>
    <cellStyle name="20% - Accent1 2 2 11 4 7 2" xfId="23060" xr:uid="{652F1231-02FD-45BA-A589-06AD42E3E429}"/>
    <cellStyle name="20% - Accent1 2 2 11 4 8" xfId="15572" xr:uid="{1360235B-1B4B-4EB8-B227-52F51F146EBF}"/>
    <cellStyle name="20% - Accent1 2 2 11 4 9" xfId="30548" xr:uid="{40FD6EBE-FFCE-438F-B538-CE39774AF13F}"/>
    <cellStyle name="20% - Accent1 2 2 11 5" xfId="560" xr:uid="{3B0FE00A-CD48-4DAF-9C61-E20764172D9B}"/>
    <cellStyle name="20% - Accent1 2 2 11 5 10" xfId="45890" xr:uid="{858D0BFC-4F93-4A09-B453-0E3A37A6BAF2}"/>
    <cellStyle name="20% - Accent1 2 2 11 5 11" xfId="53383" xr:uid="{B472AEDE-325C-4114-8BDB-1B7585FBB1E9}"/>
    <cellStyle name="20% - Accent1 2 2 11 5 2" xfId="561" xr:uid="{8D247B4E-49B7-4566-AC81-ABEC08508512}"/>
    <cellStyle name="20% - Accent1 2 2 11 5 2 10" xfId="53384" xr:uid="{AAF0614D-A1C7-41AA-8FD7-65BD9E84D1EE}"/>
    <cellStyle name="20% - Accent1 2 2 11 5 2 2" xfId="562" xr:uid="{28ED4B99-8022-49EC-8FC6-811E4B3B4853}"/>
    <cellStyle name="20% - Accent1 2 2 11 5 2 2 2" xfId="8102" xr:uid="{7ABBEDCF-95E5-4AF6-B675-B14DBB8C6FC0}"/>
    <cellStyle name="20% - Accent1 2 2 11 5 2 2 2 2" xfId="23078" xr:uid="{4564EB96-CD0F-415F-B1EF-CC6FB3DBD1DA}"/>
    <cellStyle name="20% - Accent1 2 2 11 5 2 2 3" xfId="15590" xr:uid="{93578244-349E-4536-B253-8467A3B42EF2}"/>
    <cellStyle name="20% - Accent1 2 2 11 5 2 2 4" xfId="32166" xr:uid="{0FE3EB46-CD97-4FFB-A11C-6F31515A5539}"/>
    <cellStyle name="20% - Accent1 2 2 11 5 2 2 5" xfId="38009" xr:uid="{37D1EC06-95FB-4BDE-AC2F-1D5BA9CBA80C}"/>
    <cellStyle name="20% - Accent1 2 2 11 5 2 2 6" xfId="45892" xr:uid="{234008C9-4DA2-4970-AEDB-A86F1A4A6E7E}"/>
    <cellStyle name="20% - Accent1 2 2 11 5 2 2 7" xfId="53385" xr:uid="{DDFEE3B3-779F-4CD0-AF1A-5ADA93F7EB71}"/>
    <cellStyle name="20% - Accent1 2 2 11 5 2 3" xfId="563" xr:uid="{7141D33B-6EA1-42F1-871B-2DE86757C2E5}"/>
    <cellStyle name="20% - Accent1 2 2 11 5 2 3 2" xfId="8103" xr:uid="{57FCC228-4DCC-4733-A16F-EC38A49869A7}"/>
    <cellStyle name="20% - Accent1 2 2 11 5 2 3 2 2" xfId="23079" xr:uid="{E6676335-A703-43AA-B536-72CA11161B94}"/>
    <cellStyle name="20% - Accent1 2 2 11 5 2 3 3" xfId="15591" xr:uid="{41448B42-96E9-42AF-9C2F-14FFE7CA110F}"/>
    <cellStyle name="20% - Accent1 2 2 11 5 2 3 4" xfId="34011" xr:uid="{9CCD8975-6898-4165-9454-DB994C2C375F}"/>
    <cellStyle name="20% - Accent1 2 2 11 5 2 3 5" xfId="38010" xr:uid="{4F9ED4F6-4512-4EE0-9420-2A0FD7BAD762}"/>
    <cellStyle name="20% - Accent1 2 2 11 5 2 3 6" xfId="45893" xr:uid="{7CE09BC1-BE8E-42E2-B238-2CEE7398E788}"/>
    <cellStyle name="20% - Accent1 2 2 11 5 2 3 7" xfId="53386" xr:uid="{8368343D-4BC3-40A1-9790-FE026840B9CC}"/>
    <cellStyle name="20% - Accent1 2 2 11 5 2 4" xfId="564" xr:uid="{498314E4-77DE-4BAC-9DA6-D94A4473D7EB}"/>
    <cellStyle name="20% - Accent1 2 2 11 5 2 4 2" xfId="8104" xr:uid="{737AFFD3-2CE3-4CF6-9558-DFC5211D4D6D}"/>
    <cellStyle name="20% - Accent1 2 2 11 5 2 4 2 2" xfId="23080" xr:uid="{D8F58B44-F1E8-478D-A965-8BDB66F5B5E2}"/>
    <cellStyle name="20% - Accent1 2 2 11 5 2 4 3" xfId="15592" xr:uid="{DF8CC968-8243-44F8-B86C-556D2A400FF3}"/>
    <cellStyle name="20% - Accent1 2 2 11 5 2 4 4" xfId="35854" xr:uid="{47956843-868A-4D45-A853-BCD2444EAD5D}"/>
    <cellStyle name="20% - Accent1 2 2 11 5 2 4 5" xfId="38011" xr:uid="{168043DE-8463-448C-AC0A-FD416E75F132}"/>
    <cellStyle name="20% - Accent1 2 2 11 5 2 4 6" xfId="45894" xr:uid="{DD419CBF-59BE-4DAD-AC16-272065FBE0A7}"/>
    <cellStyle name="20% - Accent1 2 2 11 5 2 4 7" xfId="53387" xr:uid="{7AC45A69-C5EE-427E-9908-6A1A04CF9CC9}"/>
    <cellStyle name="20% - Accent1 2 2 11 5 2 5" xfId="8101" xr:uid="{8C09FD91-09E3-4F53-A51E-8BB7BD889F9E}"/>
    <cellStyle name="20% - Accent1 2 2 11 5 2 5 2" xfId="23077" xr:uid="{B8F95217-5B41-4A87-8720-ECE50F10278B}"/>
    <cellStyle name="20% - Accent1 2 2 11 5 2 6" xfId="15589" xr:uid="{6F0795EB-E93D-4928-A4F0-E416CFE22519}"/>
    <cellStyle name="20% - Accent1 2 2 11 5 2 7" xfId="31169" xr:uid="{E0AF808C-0894-43CE-83D5-C13EFEABC22F}"/>
    <cellStyle name="20% - Accent1 2 2 11 5 2 8" xfId="38008" xr:uid="{4227DCF5-A0E8-4E97-AC20-5E22FB3157D5}"/>
    <cellStyle name="20% - Accent1 2 2 11 5 2 9" xfId="45891" xr:uid="{CFAF418C-F381-4220-A51D-B266B7423402}"/>
    <cellStyle name="20% - Accent1 2 2 11 5 3" xfId="565" xr:uid="{F2C2C770-2640-4D6B-9780-B859E0C16C5F}"/>
    <cellStyle name="20% - Accent1 2 2 11 5 3 2" xfId="8105" xr:uid="{61CAFC98-BB95-4689-9997-42B4E41E756D}"/>
    <cellStyle name="20% - Accent1 2 2 11 5 3 2 2" xfId="23081" xr:uid="{09C68D12-73E8-40F4-BA62-BFF46B1FE836}"/>
    <cellStyle name="20% - Accent1 2 2 11 5 3 3" xfId="15593" xr:uid="{A683A71D-BB35-49CD-B162-3F3937072EFA}"/>
    <cellStyle name="20% - Accent1 2 2 11 5 3 4" xfId="32165" xr:uid="{885DFFA9-95A7-447C-8070-535E2225A4D5}"/>
    <cellStyle name="20% - Accent1 2 2 11 5 3 5" xfId="38012" xr:uid="{D338CBE3-9DAD-4B4D-8C69-6AA21985D8C0}"/>
    <cellStyle name="20% - Accent1 2 2 11 5 3 6" xfId="45895" xr:uid="{4D567499-1FF8-4525-9C88-F3CFF7ED7AAF}"/>
    <cellStyle name="20% - Accent1 2 2 11 5 3 7" xfId="53388" xr:uid="{80980FA1-60CC-4A29-B29F-A24357667174}"/>
    <cellStyle name="20% - Accent1 2 2 11 5 4" xfId="566" xr:uid="{3405AF03-9753-4BD3-A903-20C2B9A2362B}"/>
    <cellStyle name="20% - Accent1 2 2 11 5 4 2" xfId="8106" xr:uid="{2D649A87-B3B6-4D26-B355-3DD52B0D86E6}"/>
    <cellStyle name="20% - Accent1 2 2 11 5 4 2 2" xfId="23082" xr:uid="{FF6E1B74-AEB6-4C24-A192-734CE1A31644}"/>
    <cellStyle name="20% - Accent1 2 2 11 5 4 3" xfId="15594" xr:uid="{65B599BA-9E58-441D-B59F-9181DA04919F}"/>
    <cellStyle name="20% - Accent1 2 2 11 5 4 4" xfId="34010" xr:uid="{5839A408-C2C7-470F-985B-730A71C61284}"/>
    <cellStyle name="20% - Accent1 2 2 11 5 4 5" xfId="38013" xr:uid="{3F87E235-6713-4C79-8FA8-A9A78C28AF01}"/>
    <cellStyle name="20% - Accent1 2 2 11 5 4 6" xfId="45896" xr:uid="{0DFE4E2A-1AD4-4D81-A05E-604C5B4E41B4}"/>
    <cellStyle name="20% - Accent1 2 2 11 5 4 7" xfId="53389" xr:uid="{74325DB7-6071-4322-B167-AC12B4947CB6}"/>
    <cellStyle name="20% - Accent1 2 2 11 5 5" xfId="567" xr:uid="{FD570E73-4762-4407-B2BD-F3AD877932B3}"/>
    <cellStyle name="20% - Accent1 2 2 11 5 5 2" xfId="8107" xr:uid="{3075D0DC-06D7-4924-A077-F67DD7378F9D}"/>
    <cellStyle name="20% - Accent1 2 2 11 5 5 2 2" xfId="23083" xr:uid="{4E2A2E57-47B8-4AE8-87E5-C31546CF6C51}"/>
    <cellStyle name="20% - Accent1 2 2 11 5 5 3" xfId="15595" xr:uid="{03FEF43A-0136-4589-8499-C7A988D930DF}"/>
    <cellStyle name="20% - Accent1 2 2 11 5 5 4" xfId="35853" xr:uid="{D3E0D307-D4CF-4800-BC31-94732F85EF57}"/>
    <cellStyle name="20% - Accent1 2 2 11 5 5 5" xfId="38014" xr:uid="{4A3865EF-5C9C-453A-9014-FAD0CA85C349}"/>
    <cellStyle name="20% - Accent1 2 2 11 5 5 6" xfId="45897" xr:uid="{FFBAEDA6-1BC7-4D41-865C-7EC792A47E8F}"/>
    <cellStyle name="20% - Accent1 2 2 11 5 5 7" xfId="53390" xr:uid="{DE835B5D-3D14-4CC0-91F0-7EC495317DCC}"/>
    <cellStyle name="20% - Accent1 2 2 11 5 6" xfId="8100" xr:uid="{925E3DD7-28AD-4CA2-8873-B0EE404E5E5F}"/>
    <cellStyle name="20% - Accent1 2 2 11 5 6 2" xfId="23076" xr:uid="{FB114A08-5B76-47F9-B379-8A73D7E2024A}"/>
    <cellStyle name="20% - Accent1 2 2 11 5 7" xfId="15588" xr:uid="{8B3A9B4D-457A-4A39-8CE2-EE16C7D5BFD0}"/>
    <cellStyle name="20% - Accent1 2 2 11 5 8" xfId="30617" xr:uid="{A932788F-4189-4CB4-820F-FFAD49CB7601}"/>
    <cellStyle name="20% - Accent1 2 2 11 5 9" xfId="38007" xr:uid="{A2C71C20-43C0-489A-9B12-BDA4F1A17EE2}"/>
    <cellStyle name="20% - Accent1 2 2 11 6" xfId="568" xr:uid="{39E26085-F5BA-458B-8944-E3F7C9AD3715}"/>
    <cellStyle name="20% - Accent1 2 2 11 6 10" xfId="45898" xr:uid="{C1038F52-D0F8-4DF9-9ADA-FA4717CAFDDF}"/>
    <cellStyle name="20% - Accent1 2 2 11 6 11" xfId="53391" xr:uid="{A9F29C4C-346B-4DA7-8ACD-5B947BF0EBDA}"/>
    <cellStyle name="20% - Accent1 2 2 11 6 2" xfId="569" xr:uid="{78A2AC3E-1806-4852-B406-B6819DDE59F8}"/>
    <cellStyle name="20% - Accent1 2 2 11 6 2 10" xfId="53392" xr:uid="{36C50399-C36B-47A9-B874-ABE0EB860BC6}"/>
    <cellStyle name="20% - Accent1 2 2 11 6 2 2" xfId="570" xr:uid="{1C78FA82-465B-46A6-9A47-2FF48236C893}"/>
    <cellStyle name="20% - Accent1 2 2 11 6 2 2 2" xfId="8110" xr:uid="{CD762B66-B934-4F8D-8910-9F097AEB6948}"/>
    <cellStyle name="20% - Accent1 2 2 11 6 2 2 2 2" xfId="23086" xr:uid="{BB550636-0AC1-4A1F-B0B9-D0BC9BB52A1F}"/>
    <cellStyle name="20% - Accent1 2 2 11 6 2 2 3" xfId="15598" xr:uid="{23FADEB9-89EB-4D62-8595-93FADEF5F5CF}"/>
    <cellStyle name="20% - Accent1 2 2 11 6 2 2 4" xfId="32168" xr:uid="{B79C7568-81C2-47D2-8F95-3349995553C5}"/>
    <cellStyle name="20% - Accent1 2 2 11 6 2 2 5" xfId="38017" xr:uid="{2DBFF35F-6806-4CA5-9D2D-CE677C444D0F}"/>
    <cellStyle name="20% - Accent1 2 2 11 6 2 2 6" xfId="45900" xr:uid="{7C5FC782-6778-41FF-943F-315578D3D613}"/>
    <cellStyle name="20% - Accent1 2 2 11 6 2 2 7" xfId="53393" xr:uid="{D5B0E557-C14C-40A3-B96B-FABC87962F00}"/>
    <cellStyle name="20% - Accent1 2 2 11 6 2 3" xfId="571" xr:uid="{3699C9A0-C331-4D19-AE01-39DB4BEE4214}"/>
    <cellStyle name="20% - Accent1 2 2 11 6 2 3 2" xfId="8111" xr:uid="{50FA5FFA-1CBC-4A9A-94AE-857DC74EFD5E}"/>
    <cellStyle name="20% - Accent1 2 2 11 6 2 3 2 2" xfId="23087" xr:uid="{AF609CD9-8875-4730-B689-968161CC580E}"/>
    <cellStyle name="20% - Accent1 2 2 11 6 2 3 3" xfId="15599" xr:uid="{E19AA79D-9BDE-42F4-97D0-B05C1307DA5F}"/>
    <cellStyle name="20% - Accent1 2 2 11 6 2 3 4" xfId="34013" xr:uid="{4D54B7E9-B285-48DA-83B0-6CF6A9414676}"/>
    <cellStyle name="20% - Accent1 2 2 11 6 2 3 5" xfId="38018" xr:uid="{6075E5B2-CC41-4447-A34B-E6D3F3325CF1}"/>
    <cellStyle name="20% - Accent1 2 2 11 6 2 3 6" xfId="45901" xr:uid="{C56899FC-5578-42DA-BC92-8506E3C3E95A}"/>
    <cellStyle name="20% - Accent1 2 2 11 6 2 3 7" xfId="53394" xr:uid="{D683B7B1-8299-40E1-96D4-D567B39BB389}"/>
    <cellStyle name="20% - Accent1 2 2 11 6 2 4" xfId="572" xr:uid="{665E3C63-524E-4E14-A3FF-4983DDB97BAF}"/>
    <cellStyle name="20% - Accent1 2 2 11 6 2 4 2" xfId="8112" xr:uid="{407ABB56-FE44-4B8A-8FB9-168BE5DAEEDC}"/>
    <cellStyle name="20% - Accent1 2 2 11 6 2 4 2 2" xfId="23088" xr:uid="{A04001F4-FCE5-4970-9A2D-0C5A25A31D13}"/>
    <cellStyle name="20% - Accent1 2 2 11 6 2 4 3" xfId="15600" xr:uid="{06C458DF-74E0-4FC3-B47E-3EB58FD61E4B}"/>
    <cellStyle name="20% - Accent1 2 2 11 6 2 4 4" xfId="35856" xr:uid="{C65FCFAC-66D5-4B44-B579-A9312ECE6437}"/>
    <cellStyle name="20% - Accent1 2 2 11 6 2 4 5" xfId="38019" xr:uid="{E6E8A2EC-3C14-4203-8D83-5297108AB748}"/>
    <cellStyle name="20% - Accent1 2 2 11 6 2 4 6" xfId="45902" xr:uid="{F3588505-DF85-45AB-9A3F-D61B7229230B}"/>
    <cellStyle name="20% - Accent1 2 2 11 6 2 4 7" xfId="53395" xr:uid="{0B768517-2D1F-4F8D-9C3C-EFDDF06DF41D}"/>
    <cellStyle name="20% - Accent1 2 2 11 6 2 5" xfId="8109" xr:uid="{85050ECA-0A4E-4B38-B1E6-9AA67563336F}"/>
    <cellStyle name="20% - Accent1 2 2 11 6 2 5 2" xfId="23085" xr:uid="{315A9F65-6BDC-4C5F-907E-6AB6711DCA2A}"/>
    <cellStyle name="20% - Accent1 2 2 11 6 2 6" xfId="15597" xr:uid="{7A7B3160-ED86-4AE3-B129-EB774C234CD9}"/>
    <cellStyle name="20% - Accent1 2 2 11 6 2 7" xfId="31170" xr:uid="{718417F4-E4D8-4FDF-B327-C6980E3AA69C}"/>
    <cellStyle name="20% - Accent1 2 2 11 6 2 8" xfId="38016" xr:uid="{339F17D5-D98F-4CE5-A882-81BA9AAE9DF3}"/>
    <cellStyle name="20% - Accent1 2 2 11 6 2 9" xfId="45899" xr:uid="{512C7B2D-590F-4A16-BE06-EB758BE50097}"/>
    <cellStyle name="20% - Accent1 2 2 11 6 3" xfId="573" xr:uid="{6F9FC688-2731-4BA6-AFBE-4A065A5E6C67}"/>
    <cellStyle name="20% - Accent1 2 2 11 6 3 2" xfId="8113" xr:uid="{35CE7595-38FB-4D32-A848-C322E143B0BF}"/>
    <cellStyle name="20% - Accent1 2 2 11 6 3 2 2" xfId="23089" xr:uid="{9FDB37A3-2061-458E-8CF7-7DC5D268987A}"/>
    <cellStyle name="20% - Accent1 2 2 11 6 3 3" xfId="15601" xr:uid="{2BD1D05E-5119-4E63-A4A1-761BC779171F}"/>
    <cellStyle name="20% - Accent1 2 2 11 6 3 4" xfId="32167" xr:uid="{4030C69F-F373-4305-8AD4-C558175414E5}"/>
    <cellStyle name="20% - Accent1 2 2 11 6 3 5" xfId="38020" xr:uid="{EADB3C96-1B8A-49BC-8C3F-BCFF04811667}"/>
    <cellStyle name="20% - Accent1 2 2 11 6 3 6" xfId="45903" xr:uid="{E43012B8-3965-4C4E-A491-12B34B04ECD5}"/>
    <cellStyle name="20% - Accent1 2 2 11 6 3 7" xfId="53396" xr:uid="{45B03649-8791-4D93-9A4A-9E19D58858B5}"/>
    <cellStyle name="20% - Accent1 2 2 11 6 4" xfId="574" xr:uid="{287171A4-D679-432B-AAC8-663C76A347DB}"/>
    <cellStyle name="20% - Accent1 2 2 11 6 4 2" xfId="8114" xr:uid="{C6832788-73D4-4108-A81A-1558CBE7FCE2}"/>
    <cellStyle name="20% - Accent1 2 2 11 6 4 2 2" xfId="23090" xr:uid="{67CDDFA7-546D-41E6-8AC8-6C4A3164C169}"/>
    <cellStyle name="20% - Accent1 2 2 11 6 4 3" xfId="15602" xr:uid="{126F337F-884C-45EC-81C2-CFE4B935E610}"/>
    <cellStyle name="20% - Accent1 2 2 11 6 4 4" xfId="34012" xr:uid="{096336DA-8F12-47BF-ACAE-52CEFB242E68}"/>
    <cellStyle name="20% - Accent1 2 2 11 6 4 5" xfId="38021" xr:uid="{FAD3F53E-993E-46F0-AB75-FFB5A6CF8602}"/>
    <cellStyle name="20% - Accent1 2 2 11 6 4 6" xfId="45904" xr:uid="{F5654FED-ED89-414F-AFFF-AFADA8E69F5D}"/>
    <cellStyle name="20% - Accent1 2 2 11 6 4 7" xfId="53397" xr:uid="{8B37E55B-5CD0-40B7-86C3-5528009710A1}"/>
    <cellStyle name="20% - Accent1 2 2 11 6 5" xfId="575" xr:uid="{593499CE-C972-451A-9BDA-96A21AE7DAEA}"/>
    <cellStyle name="20% - Accent1 2 2 11 6 5 2" xfId="8115" xr:uid="{18701008-218B-40EE-A1BD-EB0872E3F911}"/>
    <cellStyle name="20% - Accent1 2 2 11 6 5 2 2" xfId="23091" xr:uid="{87E152AE-EDA9-47E5-8220-796B3877002F}"/>
    <cellStyle name="20% - Accent1 2 2 11 6 5 3" xfId="15603" xr:uid="{1C7C14C8-7A3E-4F3A-A836-4901DCAD8238}"/>
    <cellStyle name="20% - Accent1 2 2 11 6 5 4" xfId="35855" xr:uid="{B3E6946F-E5D4-400C-B74F-FA367BEF273C}"/>
    <cellStyle name="20% - Accent1 2 2 11 6 5 5" xfId="38022" xr:uid="{1DE44380-B5D3-4545-9D95-D4088493E264}"/>
    <cellStyle name="20% - Accent1 2 2 11 6 5 6" xfId="45905" xr:uid="{AB5A4810-EB5D-4608-8CC9-768207570EA3}"/>
    <cellStyle name="20% - Accent1 2 2 11 6 5 7" xfId="53398" xr:uid="{E5DB132F-2985-493A-9A77-D25BA511644E}"/>
    <cellStyle name="20% - Accent1 2 2 11 6 6" xfId="8108" xr:uid="{5C91CF46-F0C8-42F5-A15C-14BDEB5889B8}"/>
    <cellStyle name="20% - Accent1 2 2 11 6 6 2" xfId="23084" xr:uid="{68B2E361-98EE-4FB6-9462-959F47619CAD}"/>
    <cellStyle name="20% - Accent1 2 2 11 6 7" xfId="15596" xr:uid="{A206C43A-8556-4559-8D57-7F273F9684EE}"/>
    <cellStyle name="20% - Accent1 2 2 11 6 8" xfId="30755" xr:uid="{62C89BFA-1CDB-4561-A5EA-D9240176615F}"/>
    <cellStyle name="20% - Accent1 2 2 11 6 9" xfId="38015" xr:uid="{2BD25FFE-D08E-46F7-968D-96377B1997EF}"/>
    <cellStyle name="20% - Accent1 2 2 11 7" xfId="576" xr:uid="{A2F8522A-E3F3-4834-ADCB-941ACAFDF2F1}"/>
    <cellStyle name="20% - Accent1 2 2 11 7 10" xfId="53399" xr:uid="{785784C4-989C-47B5-A6A1-C82347E29C80}"/>
    <cellStyle name="20% - Accent1 2 2 11 7 2" xfId="577" xr:uid="{A8F91612-E105-4622-9DDD-498435C182B9}"/>
    <cellStyle name="20% - Accent1 2 2 11 7 2 2" xfId="8117" xr:uid="{4148D65E-9B4B-4546-9600-8597ACDBF086}"/>
    <cellStyle name="20% - Accent1 2 2 11 7 2 2 2" xfId="23093" xr:uid="{9000CB0F-C5D1-4861-85F1-0BCAFA0C66F1}"/>
    <cellStyle name="20% - Accent1 2 2 11 7 2 3" xfId="15605" xr:uid="{F19A0483-FD96-4ABC-9BC4-B42E3D6402F0}"/>
    <cellStyle name="20% - Accent1 2 2 11 7 2 4" xfId="32169" xr:uid="{8B0AEC39-1552-452D-B3CA-4F3D0757ADDB}"/>
    <cellStyle name="20% - Accent1 2 2 11 7 2 5" xfId="38024" xr:uid="{08CA8DB6-C27C-40C4-B05A-68B7027E35A8}"/>
    <cellStyle name="20% - Accent1 2 2 11 7 2 6" xfId="45907" xr:uid="{BB090A0D-0289-4A2B-A02D-12888C0138CF}"/>
    <cellStyle name="20% - Accent1 2 2 11 7 2 7" xfId="53400" xr:uid="{A896FCDC-CF23-42CC-B96F-08D80F5369B3}"/>
    <cellStyle name="20% - Accent1 2 2 11 7 3" xfId="578" xr:uid="{37A900FD-2C36-4B0A-96CF-B00C67747B6C}"/>
    <cellStyle name="20% - Accent1 2 2 11 7 3 2" xfId="8118" xr:uid="{5F326CEA-D534-47EE-A49D-59D4AD36395E}"/>
    <cellStyle name="20% - Accent1 2 2 11 7 3 2 2" xfId="23094" xr:uid="{676E1670-ADAD-43A9-ACDC-ACD4515815BB}"/>
    <cellStyle name="20% - Accent1 2 2 11 7 3 3" xfId="15606" xr:uid="{D0B2B4BA-62D7-4294-9AA5-05C324BE9112}"/>
    <cellStyle name="20% - Accent1 2 2 11 7 3 4" xfId="34014" xr:uid="{D66AA55E-AA28-4A64-83C8-86E3EDEA1408}"/>
    <cellStyle name="20% - Accent1 2 2 11 7 3 5" xfId="38025" xr:uid="{41CEE377-EE19-4588-A715-E8ACF52A70D2}"/>
    <cellStyle name="20% - Accent1 2 2 11 7 3 6" xfId="45908" xr:uid="{212DE93B-8749-4654-BF11-72125A7DEE5A}"/>
    <cellStyle name="20% - Accent1 2 2 11 7 3 7" xfId="53401" xr:uid="{75559277-D011-4653-98AB-9660104645A8}"/>
    <cellStyle name="20% - Accent1 2 2 11 7 4" xfId="579" xr:uid="{6EAC1639-B348-4131-B855-2D6457B846EB}"/>
    <cellStyle name="20% - Accent1 2 2 11 7 4 2" xfId="8119" xr:uid="{C2DC1912-0C76-42EC-986A-2D9547C6D734}"/>
    <cellStyle name="20% - Accent1 2 2 11 7 4 2 2" xfId="23095" xr:uid="{F34348B4-0AE0-4A27-AF6E-434902569C12}"/>
    <cellStyle name="20% - Accent1 2 2 11 7 4 3" xfId="15607" xr:uid="{8C90BD3A-DB1B-4B99-9F01-0813988E0384}"/>
    <cellStyle name="20% - Accent1 2 2 11 7 4 4" xfId="35857" xr:uid="{41FF17CD-AA76-44E1-881B-431CCEB2A5FE}"/>
    <cellStyle name="20% - Accent1 2 2 11 7 4 5" xfId="38026" xr:uid="{EC31F416-796A-4789-8109-071B07AA77E8}"/>
    <cellStyle name="20% - Accent1 2 2 11 7 4 6" xfId="45909" xr:uid="{6FA3F509-3E39-43AE-BF55-C83E1A183292}"/>
    <cellStyle name="20% - Accent1 2 2 11 7 4 7" xfId="53402" xr:uid="{DAD4C9C8-CDC6-47BE-9394-142CF1BBEE4C}"/>
    <cellStyle name="20% - Accent1 2 2 11 7 5" xfId="8116" xr:uid="{CDAB7F24-EED9-4FFF-B4A8-03D52F331BEB}"/>
    <cellStyle name="20% - Accent1 2 2 11 7 5 2" xfId="23092" xr:uid="{973CFB9A-1A91-4EC2-A67A-C9BA32CDDE3B}"/>
    <cellStyle name="20% - Accent1 2 2 11 7 6" xfId="15604" xr:uid="{9B80B3B9-F58A-48C4-86A7-629786FAA55B}"/>
    <cellStyle name="20% - Accent1 2 2 11 7 7" xfId="31159" xr:uid="{94B2EF29-42AA-48BC-BB18-C1D2AD0435A5}"/>
    <cellStyle name="20% - Accent1 2 2 11 7 8" xfId="38023" xr:uid="{E2CEF1C3-F491-4E7C-A084-EEF95B0FE911}"/>
    <cellStyle name="20% - Accent1 2 2 11 7 9" xfId="45906" xr:uid="{BBFC922C-CB7E-4471-8C29-56054D629415}"/>
    <cellStyle name="20% - Accent1 2 2 11 8" xfId="580" xr:uid="{9CCF7239-7874-425D-B525-984CC981A94D}"/>
    <cellStyle name="20% - Accent1 2 2 11 8 2" xfId="8120" xr:uid="{B22043A7-AC06-4663-A0F5-639D95A962BF}"/>
    <cellStyle name="20% - Accent1 2 2 11 8 2 2" xfId="23096" xr:uid="{801F245A-F774-4A3E-8C71-513A5B82E671}"/>
    <cellStyle name="20% - Accent1 2 2 11 8 3" xfId="15608" xr:uid="{84C9222A-AD44-42E7-9A09-EC9248CB6A18}"/>
    <cellStyle name="20% - Accent1 2 2 11 8 4" xfId="32146" xr:uid="{5E836D6A-0A91-4743-83CE-DF58813E2F1E}"/>
    <cellStyle name="20% - Accent1 2 2 11 8 5" xfId="38027" xr:uid="{68C93B32-B7EC-4E3A-B170-E4DE66EF1DA2}"/>
    <cellStyle name="20% - Accent1 2 2 11 8 6" xfId="45910" xr:uid="{7C8DE425-05E0-4FD2-8F6A-CAF6BA3887C3}"/>
    <cellStyle name="20% - Accent1 2 2 11 8 7" xfId="53403" xr:uid="{C9CE87C7-7D64-477A-8D4D-4E99A65824CE}"/>
    <cellStyle name="20% - Accent1 2 2 11 9" xfId="581" xr:uid="{8DB283A2-8598-4631-B15F-DA9BD4534EAC}"/>
    <cellStyle name="20% - Accent1 2 2 11 9 2" xfId="8121" xr:uid="{1C9B7645-8C7A-4CE0-9DE2-F67DC0059097}"/>
    <cellStyle name="20% - Accent1 2 2 11 9 2 2" xfId="23097" xr:uid="{29453A46-17C0-424C-B556-42416951B880}"/>
    <cellStyle name="20% - Accent1 2 2 11 9 3" xfId="15609" xr:uid="{0372BAC8-9632-41E8-902C-E079863CA356}"/>
    <cellStyle name="20% - Accent1 2 2 11 9 4" xfId="33991" xr:uid="{A86CB946-C9EE-429E-AC4B-C4662C53DDD7}"/>
    <cellStyle name="20% - Accent1 2 2 11 9 5" xfId="38028" xr:uid="{6F0CB5F2-BD49-45CC-B3C9-158793A6480A}"/>
    <cellStyle name="20% - Accent1 2 2 11 9 6" xfId="45911" xr:uid="{291F496E-9E77-4490-9528-7D8EFDC14B89}"/>
    <cellStyle name="20% - Accent1 2 2 11 9 7" xfId="53404" xr:uid="{15518A00-73E6-4049-B34A-B1BCCFC3FFB4}"/>
    <cellStyle name="20% - Accent1 2 2 12" xfId="582" xr:uid="{8C9C171B-3509-4ED6-8445-27BF25DC67C9}"/>
    <cellStyle name="20% - Accent1 2 2 12 10" xfId="15610" xr:uid="{6B74DFFB-44BF-42A2-A33A-B1C3052F4D6E}"/>
    <cellStyle name="20% - Accent1 2 2 12 11" xfId="30345" xr:uid="{B57345E9-B52B-4F97-BDE0-6D7E2E76A544}"/>
    <cellStyle name="20% - Accent1 2 2 12 12" xfId="38029" xr:uid="{3149ADC1-97E0-4519-926B-3FFE596ECA2A}"/>
    <cellStyle name="20% - Accent1 2 2 12 13" xfId="45912" xr:uid="{A799B6B9-8EE1-4209-B5F0-C8D45B8B67F2}"/>
    <cellStyle name="20% - Accent1 2 2 12 14" xfId="53405" xr:uid="{0C35FF96-1625-40B7-A893-7A690503E434}"/>
    <cellStyle name="20% - Accent1 2 2 12 2" xfId="583" xr:uid="{D0DC7100-A899-4508-86B2-93EFF675416E}"/>
    <cellStyle name="20% - Accent1 2 2 12 2 10" xfId="38030" xr:uid="{CC8FED87-C0C6-4FA0-A378-76D0251C55B0}"/>
    <cellStyle name="20% - Accent1 2 2 12 2 11" xfId="45913" xr:uid="{1FF5CBCB-59E9-4CBB-9288-8B849B6F5BF9}"/>
    <cellStyle name="20% - Accent1 2 2 12 2 12" xfId="53406" xr:uid="{793D13E3-9610-4CF1-84D3-E1BB8C825711}"/>
    <cellStyle name="20% - Accent1 2 2 12 2 2" xfId="584" xr:uid="{41BEA902-02E7-4A67-BF06-66AD0978DA39}"/>
    <cellStyle name="20% - Accent1 2 2 12 2 2 10" xfId="45914" xr:uid="{61B1A6B9-2DE9-440B-B731-F1DD5A4B7ABF}"/>
    <cellStyle name="20% - Accent1 2 2 12 2 2 11" xfId="53407" xr:uid="{2B531E1B-6E59-48ED-818E-70BF8DE1F960}"/>
    <cellStyle name="20% - Accent1 2 2 12 2 2 2" xfId="585" xr:uid="{EC8F2B53-F120-4CBC-B56E-1701E14B87C0}"/>
    <cellStyle name="20% - Accent1 2 2 12 2 2 2 10" xfId="53408" xr:uid="{72A8C5F8-0DCE-4F8A-AA4D-34D6927E60C9}"/>
    <cellStyle name="20% - Accent1 2 2 12 2 2 2 2" xfId="586" xr:uid="{0E17927B-74FE-4F75-AAFB-1E69E0CBB2BE}"/>
    <cellStyle name="20% - Accent1 2 2 12 2 2 2 2 2" xfId="8126" xr:uid="{C047D927-E2E6-4EFD-8B37-DBC1250F6228}"/>
    <cellStyle name="20% - Accent1 2 2 12 2 2 2 2 2 2" xfId="23102" xr:uid="{2C1AFB5B-73F9-4495-9F85-15027A38FD7E}"/>
    <cellStyle name="20% - Accent1 2 2 12 2 2 2 2 3" xfId="15614" xr:uid="{C7884E0A-09C8-4204-B3BD-3B4E45445453}"/>
    <cellStyle name="20% - Accent1 2 2 12 2 2 2 2 4" xfId="32173" xr:uid="{87B1179A-0206-4DFA-892C-34D0BD9F6F7D}"/>
    <cellStyle name="20% - Accent1 2 2 12 2 2 2 2 5" xfId="38033" xr:uid="{E36F241C-4EC5-4C89-8748-6548E77A2127}"/>
    <cellStyle name="20% - Accent1 2 2 12 2 2 2 2 6" xfId="45916" xr:uid="{F3724365-F8D5-4B23-98E0-9E4D4915C355}"/>
    <cellStyle name="20% - Accent1 2 2 12 2 2 2 2 7" xfId="53409" xr:uid="{E12BBC53-DBA2-49AD-A0C3-D161CBB19FF8}"/>
    <cellStyle name="20% - Accent1 2 2 12 2 2 2 3" xfId="587" xr:uid="{238F7504-3F3C-4D72-9C9F-2B2B4D85FD24}"/>
    <cellStyle name="20% - Accent1 2 2 12 2 2 2 3 2" xfId="8127" xr:uid="{D0343EFA-4B09-4A04-B2D8-3602961BE8C3}"/>
    <cellStyle name="20% - Accent1 2 2 12 2 2 2 3 2 2" xfId="23103" xr:uid="{D0AC118F-7FE7-4254-A1D8-82CA1F24C529}"/>
    <cellStyle name="20% - Accent1 2 2 12 2 2 2 3 3" xfId="15615" xr:uid="{F134B663-4E78-4ED8-85CE-C9DDC5CEFF05}"/>
    <cellStyle name="20% - Accent1 2 2 12 2 2 2 3 4" xfId="34018" xr:uid="{48AC7F36-9B41-40C3-BDC9-09D98AF45F55}"/>
    <cellStyle name="20% - Accent1 2 2 12 2 2 2 3 5" xfId="38034" xr:uid="{66E113B4-EA1C-45DB-870C-2EF4A00B7FE8}"/>
    <cellStyle name="20% - Accent1 2 2 12 2 2 2 3 6" xfId="45917" xr:uid="{7BE18E8D-3015-43F8-8419-528A75226F48}"/>
    <cellStyle name="20% - Accent1 2 2 12 2 2 2 3 7" xfId="53410" xr:uid="{F99D91A6-2308-49FB-ACCF-C0719167A783}"/>
    <cellStyle name="20% - Accent1 2 2 12 2 2 2 4" xfId="588" xr:uid="{C56FAA7D-0A98-4D7C-8BFD-DBB8FA467E73}"/>
    <cellStyle name="20% - Accent1 2 2 12 2 2 2 4 2" xfId="8128" xr:uid="{9DDD9DF0-B886-476C-937B-3F90F64F592C}"/>
    <cellStyle name="20% - Accent1 2 2 12 2 2 2 4 2 2" xfId="23104" xr:uid="{712B22D9-448B-48D6-BA47-E2D561CEC13B}"/>
    <cellStyle name="20% - Accent1 2 2 12 2 2 2 4 3" xfId="15616" xr:uid="{A27BAE1D-52ED-4C7F-B71F-4EA27B9605F5}"/>
    <cellStyle name="20% - Accent1 2 2 12 2 2 2 4 4" xfId="35861" xr:uid="{BCFBF979-CE0D-4F66-A883-93DFF3569374}"/>
    <cellStyle name="20% - Accent1 2 2 12 2 2 2 4 5" xfId="38035" xr:uid="{C1903CE6-ECE8-4979-8AED-A5DC414CCD36}"/>
    <cellStyle name="20% - Accent1 2 2 12 2 2 2 4 6" xfId="45918" xr:uid="{93CD027C-8F9B-4508-B8FB-F8140AC307C1}"/>
    <cellStyle name="20% - Accent1 2 2 12 2 2 2 4 7" xfId="53411" xr:uid="{AA67120C-8F29-40E7-A9FE-10781D1DD22E}"/>
    <cellStyle name="20% - Accent1 2 2 12 2 2 2 5" xfId="8125" xr:uid="{42C35A83-AF95-4EB0-8F4B-6898B1535C32}"/>
    <cellStyle name="20% - Accent1 2 2 12 2 2 2 5 2" xfId="23101" xr:uid="{5340A264-1B69-4418-A0F6-5123D937B362}"/>
    <cellStyle name="20% - Accent1 2 2 12 2 2 2 6" xfId="15613" xr:uid="{FEF46A2B-D8AA-4B17-B638-8B1C2FBAC194}"/>
    <cellStyle name="20% - Accent1 2 2 12 2 2 2 7" xfId="31173" xr:uid="{8CC22527-7D44-4221-8D6D-B3D31AF96E7C}"/>
    <cellStyle name="20% - Accent1 2 2 12 2 2 2 8" xfId="38032" xr:uid="{2BFA09F9-0477-4AE0-9E6E-6BBD0B4C50E5}"/>
    <cellStyle name="20% - Accent1 2 2 12 2 2 2 9" xfId="45915" xr:uid="{E7306709-1E12-4F57-A898-18BFFD823BF1}"/>
    <cellStyle name="20% - Accent1 2 2 12 2 2 3" xfId="589" xr:uid="{5B4B13FD-8140-4322-A3C7-E451FD049574}"/>
    <cellStyle name="20% - Accent1 2 2 12 2 2 3 2" xfId="8129" xr:uid="{1E8F76C3-866E-4A31-9B5C-161C20056E53}"/>
    <cellStyle name="20% - Accent1 2 2 12 2 2 3 2 2" xfId="23105" xr:uid="{6E5FCB59-1A34-4B29-BC22-0F73C631B2CC}"/>
    <cellStyle name="20% - Accent1 2 2 12 2 2 3 3" xfId="15617" xr:uid="{1CCDDFAF-673C-4B8F-ADCD-DE957B2BCD90}"/>
    <cellStyle name="20% - Accent1 2 2 12 2 2 3 4" xfId="32172" xr:uid="{8B382BD5-BC4A-4EAD-AF0A-9F88117FD4D7}"/>
    <cellStyle name="20% - Accent1 2 2 12 2 2 3 5" xfId="38036" xr:uid="{88BD3C13-89DD-4858-A536-1DC69BE48957}"/>
    <cellStyle name="20% - Accent1 2 2 12 2 2 3 6" xfId="45919" xr:uid="{4307A6B5-42FE-4019-8BC8-2522DF127E1A}"/>
    <cellStyle name="20% - Accent1 2 2 12 2 2 3 7" xfId="53412" xr:uid="{F9B058E8-69E9-40A6-926E-85F0FEE4E269}"/>
    <cellStyle name="20% - Accent1 2 2 12 2 2 4" xfId="590" xr:uid="{96369DAB-39F0-4B69-8B1E-0683D407DBC4}"/>
    <cellStyle name="20% - Accent1 2 2 12 2 2 4 2" xfId="8130" xr:uid="{66C88CD7-BC6E-434B-B0DC-4B3A1CF7777D}"/>
    <cellStyle name="20% - Accent1 2 2 12 2 2 4 2 2" xfId="23106" xr:uid="{CC9A922C-4383-4189-86FB-E5BA92C89C49}"/>
    <cellStyle name="20% - Accent1 2 2 12 2 2 4 3" xfId="15618" xr:uid="{E8F5E3E7-73B7-4A99-BEF5-EA3C282EE53E}"/>
    <cellStyle name="20% - Accent1 2 2 12 2 2 4 4" xfId="34017" xr:uid="{4B98376C-EA2D-4EFC-A891-6BD57E196DAD}"/>
    <cellStyle name="20% - Accent1 2 2 12 2 2 4 5" xfId="38037" xr:uid="{7952D1EC-EE9A-4ADF-8838-291888306EF3}"/>
    <cellStyle name="20% - Accent1 2 2 12 2 2 4 6" xfId="45920" xr:uid="{26468959-8B57-420F-B1F9-EEB48B74ADEC}"/>
    <cellStyle name="20% - Accent1 2 2 12 2 2 4 7" xfId="53413" xr:uid="{CC4FC6DE-BC9B-4C42-AD8B-DC5B6700740B}"/>
    <cellStyle name="20% - Accent1 2 2 12 2 2 5" xfId="591" xr:uid="{78808E4B-2B60-4AF6-BB39-1DD785386908}"/>
    <cellStyle name="20% - Accent1 2 2 12 2 2 5 2" xfId="8131" xr:uid="{4B66BA75-6673-4AF0-89AC-F2EF4B2FFBE8}"/>
    <cellStyle name="20% - Accent1 2 2 12 2 2 5 2 2" xfId="23107" xr:uid="{2A76D719-CA77-40B6-8DAC-359AE331C0DD}"/>
    <cellStyle name="20% - Accent1 2 2 12 2 2 5 3" xfId="15619" xr:uid="{8E3CAAA8-2529-40FA-80BD-549B60E9D960}"/>
    <cellStyle name="20% - Accent1 2 2 12 2 2 5 4" xfId="35860" xr:uid="{0335168F-31E7-46FE-BBE0-7453EC15822B}"/>
    <cellStyle name="20% - Accent1 2 2 12 2 2 5 5" xfId="38038" xr:uid="{DC8D33FC-208F-4CF4-99DB-5A82078FF262}"/>
    <cellStyle name="20% - Accent1 2 2 12 2 2 5 6" xfId="45921" xr:uid="{8B11926B-407F-43B4-A03E-BFAD1E5E7AF4}"/>
    <cellStyle name="20% - Accent1 2 2 12 2 2 5 7" xfId="53414" xr:uid="{F399B37E-0DF8-48E9-9A55-CCEE420EF132}"/>
    <cellStyle name="20% - Accent1 2 2 12 2 2 6" xfId="8124" xr:uid="{52E913B5-357B-405B-97A4-F20257323D07}"/>
    <cellStyle name="20% - Accent1 2 2 12 2 2 6 2" xfId="23100" xr:uid="{4F5E659D-E8E1-4BC7-A908-ECC8B4FD9972}"/>
    <cellStyle name="20% - Accent1 2 2 12 2 2 7" xfId="15612" xr:uid="{19017A44-A66C-4F70-A9D0-709477FF4FAC}"/>
    <cellStyle name="20% - Accent1 2 2 12 2 2 8" xfId="30761" xr:uid="{94188471-8B8B-4733-9BF6-4C4338195E05}"/>
    <cellStyle name="20% - Accent1 2 2 12 2 2 9" xfId="38031" xr:uid="{E034F2E0-226B-4636-88C9-5FFC38C6F820}"/>
    <cellStyle name="20% - Accent1 2 2 12 2 3" xfId="592" xr:uid="{7A95980C-9136-4B69-936F-0F78E9CCB080}"/>
    <cellStyle name="20% - Accent1 2 2 12 2 3 10" xfId="53415" xr:uid="{EACAABCD-19CC-486B-B87E-038531191D83}"/>
    <cellStyle name="20% - Accent1 2 2 12 2 3 2" xfId="593" xr:uid="{7E94BA0A-F021-4CE7-B1BF-F1114BE66DE0}"/>
    <cellStyle name="20% - Accent1 2 2 12 2 3 2 2" xfId="8133" xr:uid="{C5D12590-668E-4FD5-8709-019E9DC72D1E}"/>
    <cellStyle name="20% - Accent1 2 2 12 2 3 2 2 2" xfId="23109" xr:uid="{B3B2821D-57A7-4AB0-8427-0CA78C89E322}"/>
    <cellStyle name="20% - Accent1 2 2 12 2 3 2 3" xfId="15621" xr:uid="{4A62B818-0908-4A9D-A6F2-89529904E193}"/>
    <cellStyle name="20% - Accent1 2 2 12 2 3 2 4" xfId="32174" xr:uid="{66D6407B-F37B-4065-9F14-B0575D715ADF}"/>
    <cellStyle name="20% - Accent1 2 2 12 2 3 2 5" xfId="38040" xr:uid="{2D8E4E50-24A8-48CF-83F9-FF97A6ADFC70}"/>
    <cellStyle name="20% - Accent1 2 2 12 2 3 2 6" xfId="45923" xr:uid="{F82EA00F-AA59-4230-A562-DA98D76649CC}"/>
    <cellStyle name="20% - Accent1 2 2 12 2 3 2 7" xfId="53416" xr:uid="{3CBD7023-A78F-4832-9524-3C35D75047C0}"/>
    <cellStyle name="20% - Accent1 2 2 12 2 3 3" xfId="594" xr:uid="{9718F7CE-2C76-41F2-A7A3-44DD5D3B1107}"/>
    <cellStyle name="20% - Accent1 2 2 12 2 3 3 2" xfId="8134" xr:uid="{27F631D7-5567-46BC-A61A-89955213DB21}"/>
    <cellStyle name="20% - Accent1 2 2 12 2 3 3 2 2" xfId="23110" xr:uid="{73EE1A63-8B85-4EAD-BC19-9B9DA4C5BCF6}"/>
    <cellStyle name="20% - Accent1 2 2 12 2 3 3 3" xfId="15622" xr:uid="{B1F6FCE6-D877-45C7-A9C0-75CCC2C2BE3F}"/>
    <cellStyle name="20% - Accent1 2 2 12 2 3 3 4" xfId="34019" xr:uid="{8184112F-8689-4070-BD31-0267D2FCF265}"/>
    <cellStyle name="20% - Accent1 2 2 12 2 3 3 5" xfId="38041" xr:uid="{BCDD3189-6C7E-4F82-B7C6-8427B13849A6}"/>
    <cellStyle name="20% - Accent1 2 2 12 2 3 3 6" xfId="45924" xr:uid="{A55165E0-0FEB-4DAA-BDB3-C4690EA6CFAD}"/>
    <cellStyle name="20% - Accent1 2 2 12 2 3 3 7" xfId="53417" xr:uid="{AE3BEDE7-03DA-44A9-87DB-E315890160C1}"/>
    <cellStyle name="20% - Accent1 2 2 12 2 3 4" xfId="595" xr:uid="{DA718E37-AB0C-4EE7-85A2-E4BF5A923E50}"/>
    <cellStyle name="20% - Accent1 2 2 12 2 3 4 2" xfId="8135" xr:uid="{724E138B-363B-4333-92BB-800FCA663D03}"/>
    <cellStyle name="20% - Accent1 2 2 12 2 3 4 2 2" xfId="23111" xr:uid="{B60FF64A-9AF4-4798-B13F-AF975F4F7077}"/>
    <cellStyle name="20% - Accent1 2 2 12 2 3 4 3" xfId="15623" xr:uid="{72EB2EE4-F1D7-49F8-8501-C1BCB5D4B681}"/>
    <cellStyle name="20% - Accent1 2 2 12 2 3 4 4" xfId="35862" xr:uid="{ACF78E59-B5B4-42A1-9CB4-71E4CA1C7F04}"/>
    <cellStyle name="20% - Accent1 2 2 12 2 3 4 5" xfId="38042" xr:uid="{5E853607-79DD-4E78-909F-756317C5D434}"/>
    <cellStyle name="20% - Accent1 2 2 12 2 3 4 6" xfId="45925" xr:uid="{FD6BC532-E6F9-4F13-9F3D-222DCF988117}"/>
    <cellStyle name="20% - Accent1 2 2 12 2 3 4 7" xfId="53418" xr:uid="{C3B25659-44F8-4099-BD28-CF208B99CEF6}"/>
    <cellStyle name="20% - Accent1 2 2 12 2 3 5" xfId="8132" xr:uid="{186F5303-F79A-45C3-9F44-08D95394D319}"/>
    <cellStyle name="20% - Accent1 2 2 12 2 3 5 2" xfId="23108" xr:uid="{1FD2D797-617F-40EB-A7DD-318DD966A69B}"/>
    <cellStyle name="20% - Accent1 2 2 12 2 3 6" xfId="15620" xr:uid="{078B6DB3-2D6A-4689-9E73-F1148A6D64CB}"/>
    <cellStyle name="20% - Accent1 2 2 12 2 3 7" xfId="31172" xr:uid="{64FF2FA3-B69E-4023-A92E-049A61085549}"/>
    <cellStyle name="20% - Accent1 2 2 12 2 3 8" xfId="38039" xr:uid="{12AC8D98-24EC-4791-8B4B-64DC420C6175}"/>
    <cellStyle name="20% - Accent1 2 2 12 2 3 9" xfId="45922" xr:uid="{313A278F-F352-484D-8485-836D1784E431}"/>
    <cellStyle name="20% - Accent1 2 2 12 2 4" xfId="596" xr:uid="{56BC78F0-3D16-4A53-951C-4B8455C4E872}"/>
    <cellStyle name="20% - Accent1 2 2 12 2 4 2" xfId="8136" xr:uid="{BF20CEC0-D370-40B0-8E3F-484F2C038B13}"/>
    <cellStyle name="20% - Accent1 2 2 12 2 4 2 2" xfId="23112" xr:uid="{1FFBA76C-3381-43D0-8920-6FFAE0203684}"/>
    <cellStyle name="20% - Accent1 2 2 12 2 4 3" xfId="15624" xr:uid="{63C2379A-0B9C-424F-9757-09A090CC0C6F}"/>
    <cellStyle name="20% - Accent1 2 2 12 2 4 4" xfId="32171" xr:uid="{49958159-C888-4062-9F6C-075A382F02A8}"/>
    <cellStyle name="20% - Accent1 2 2 12 2 4 5" xfId="38043" xr:uid="{925ABBEE-0801-444C-B399-314542517D12}"/>
    <cellStyle name="20% - Accent1 2 2 12 2 4 6" xfId="45926" xr:uid="{73D9B56B-4874-4AA2-94A5-9FCD388326F4}"/>
    <cellStyle name="20% - Accent1 2 2 12 2 4 7" xfId="53419" xr:uid="{4066F27B-D00E-4C81-970D-F896BE6702EA}"/>
    <cellStyle name="20% - Accent1 2 2 12 2 5" xfId="597" xr:uid="{77E251FB-1A72-45AF-8CAC-F9704598C8DD}"/>
    <cellStyle name="20% - Accent1 2 2 12 2 5 2" xfId="8137" xr:uid="{D275B946-CFF0-4952-AB9F-881850F9DAA5}"/>
    <cellStyle name="20% - Accent1 2 2 12 2 5 2 2" xfId="23113" xr:uid="{59C87B74-2DA6-4A03-9782-8F28074760F5}"/>
    <cellStyle name="20% - Accent1 2 2 12 2 5 3" xfId="15625" xr:uid="{7D817D38-5FB6-45F9-977A-2B4B01964C66}"/>
    <cellStyle name="20% - Accent1 2 2 12 2 5 4" xfId="34016" xr:uid="{775A7A5C-0448-43B6-BAC4-96C57A890F93}"/>
    <cellStyle name="20% - Accent1 2 2 12 2 5 5" xfId="38044" xr:uid="{58BE38B9-37A0-4EBB-8741-46373962FDF8}"/>
    <cellStyle name="20% - Accent1 2 2 12 2 5 6" xfId="45927" xr:uid="{9DB04C60-B8BC-4234-A3B3-1F746F4DB3B4}"/>
    <cellStyle name="20% - Accent1 2 2 12 2 5 7" xfId="53420" xr:uid="{439FA0A0-B1A9-4923-B0C2-57C544A15358}"/>
    <cellStyle name="20% - Accent1 2 2 12 2 6" xfId="598" xr:uid="{0A257623-FACA-4CC5-9CE5-09BBD29745FC}"/>
    <cellStyle name="20% - Accent1 2 2 12 2 6 2" xfId="8138" xr:uid="{B1CB02D2-E48C-436F-B26D-D4E9E0000F46}"/>
    <cellStyle name="20% - Accent1 2 2 12 2 6 2 2" xfId="23114" xr:uid="{A5E42000-7D7B-4376-87E8-3799AACAE145}"/>
    <cellStyle name="20% - Accent1 2 2 12 2 6 3" xfId="15626" xr:uid="{3831C55D-A377-4F19-9762-93B14A3D053D}"/>
    <cellStyle name="20% - Accent1 2 2 12 2 6 4" xfId="35859" xr:uid="{79C0E517-F9A9-4A64-8F50-DEDE10466198}"/>
    <cellStyle name="20% - Accent1 2 2 12 2 6 5" xfId="38045" xr:uid="{422AD1DA-EBE7-49D2-A3E8-3EB1EAD21248}"/>
    <cellStyle name="20% - Accent1 2 2 12 2 6 6" xfId="45928" xr:uid="{6C51BC63-2A0D-4633-9656-E815C12C55C9}"/>
    <cellStyle name="20% - Accent1 2 2 12 2 6 7" xfId="53421" xr:uid="{24E3CAF5-F3DA-4D33-A954-B84BCE8875F6}"/>
    <cellStyle name="20% - Accent1 2 2 12 2 7" xfId="8123" xr:uid="{A6033F7A-6B06-4299-8307-7945884DD1F3}"/>
    <cellStyle name="20% - Accent1 2 2 12 2 7 2" xfId="23099" xr:uid="{FB610403-0C62-45D7-9A2D-E0985F7A87DA}"/>
    <cellStyle name="20% - Accent1 2 2 12 2 8" xfId="15611" xr:uid="{37094DC4-77BA-44DD-995A-8332739AE8B8}"/>
    <cellStyle name="20% - Accent1 2 2 12 2 9" xfId="30418" xr:uid="{81F15DAE-6FC5-4B7D-8EE2-7E13BA956E4D}"/>
    <cellStyle name="20% - Accent1 2 2 12 3" xfId="599" xr:uid="{B2F383B4-CB6C-4CF4-8DE2-16E42E4D3990}"/>
    <cellStyle name="20% - Accent1 2 2 12 3 10" xfId="45929" xr:uid="{95CCA07C-0B4B-40B7-898F-DDCD8679D4DC}"/>
    <cellStyle name="20% - Accent1 2 2 12 3 11" xfId="53422" xr:uid="{E79CFF89-1CB6-4E97-84DC-D392C4E8975B}"/>
    <cellStyle name="20% - Accent1 2 2 12 3 2" xfId="600" xr:uid="{97FA9143-8F05-4D82-BC78-2A1EE81F912C}"/>
    <cellStyle name="20% - Accent1 2 2 12 3 2 10" xfId="53423" xr:uid="{C28A06CD-C0F2-4111-BBB6-DAABE8FA08C5}"/>
    <cellStyle name="20% - Accent1 2 2 12 3 2 2" xfId="601" xr:uid="{E1D9713A-F2ED-458A-990C-AC925618FFEB}"/>
    <cellStyle name="20% - Accent1 2 2 12 3 2 2 2" xfId="8141" xr:uid="{EE9B5E76-646C-4C44-9F38-7DC6E2CDC0D8}"/>
    <cellStyle name="20% - Accent1 2 2 12 3 2 2 2 2" xfId="23117" xr:uid="{42BD2B4C-3D8F-45C0-8FF6-819E38D62253}"/>
    <cellStyle name="20% - Accent1 2 2 12 3 2 2 3" xfId="15629" xr:uid="{457A340E-2C33-4622-A2EE-30265597ACDB}"/>
    <cellStyle name="20% - Accent1 2 2 12 3 2 2 4" xfId="32176" xr:uid="{57B90A65-BF5E-434F-B760-925121CE1D78}"/>
    <cellStyle name="20% - Accent1 2 2 12 3 2 2 5" xfId="38048" xr:uid="{8943639C-2E00-4A96-ADFC-12CED01A263D}"/>
    <cellStyle name="20% - Accent1 2 2 12 3 2 2 6" xfId="45931" xr:uid="{B583281D-ACF8-42E2-B84B-E0A48CE6AD2E}"/>
    <cellStyle name="20% - Accent1 2 2 12 3 2 2 7" xfId="53424" xr:uid="{F95D4DAB-907B-4366-BF04-26A09AC992EB}"/>
    <cellStyle name="20% - Accent1 2 2 12 3 2 3" xfId="602" xr:uid="{58798251-6B81-4319-847C-56AC52C99B2E}"/>
    <cellStyle name="20% - Accent1 2 2 12 3 2 3 2" xfId="8142" xr:uid="{4CBC395A-10A5-46EB-8D45-7E3F0F3001E2}"/>
    <cellStyle name="20% - Accent1 2 2 12 3 2 3 2 2" xfId="23118" xr:uid="{00105B64-2673-4CBD-8554-C1665E287C7F}"/>
    <cellStyle name="20% - Accent1 2 2 12 3 2 3 3" xfId="15630" xr:uid="{12881869-CC65-4F0D-8B2D-C3725384F902}"/>
    <cellStyle name="20% - Accent1 2 2 12 3 2 3 4" xfId="34021" xr:uid="{4D9097D0-5B79-4BE4-9DBC-8E644004FFD3}"/>
    <cellStyle name="20% - Accent1 2 2 12 3 2 3 5" xfId="38049" xr:uid="{AEDA69FD-3410-4D19-8E62-86FC2D53A881}"/>
    <cellStyle name="20% - Accent1 2 2 12 3 2 3 6" xfId="45932" xr:uid="{D0177B44-B3BB-4601-A4FE-63D88CC8B191}"/>
    <cellStyle name="20% - Accent1 2 2 12 3 2 3 7" xfId="53425" xr:uid="{BA62FD88-C028-4215-B865-DB6E568E911B}"/>
    <cellStyle name="20% - Accent1 2 2 12 3 2 4" xfId="603" xr:uid="{982B8B84-1B4D-4ADD-969C-9AB5A83EC024}"/>
    <cellStyle name="20% - Accent1 2 2 12 3 2 4 2" xfId="8143" xr:uid="{07D9308E-9F80-4C77-9A5C-18278C78EFBC}"/>
    <cellStyle name="20% - Accent1 2 2 12 3 2 4 2 2" xfId="23119" xr:uid="{591CDAB2-111E-4EEF-A123-EFB6E863A204}"/>
    <cellStyle name="20% - Accent1 2 2 12 3 2 4 3" xfId="15631" xr:uid="{7265D545-9F2E-497B-AF44-8320FBA2B2BC}"/>
    <cellStyle name="20% - Accent1 2 2 12 3 2 4 4" xfId="35864" xr:uid="{32ADA9DF-47DE-4DDF-B072-AF93FDE4D602}"/>
    <cellStyle name="20% - Accent1 2 2 12 3 2 4 5" xfId="38050" xr:uid="{50DBF34A-A2A5-4EAB-9887-8CE732C13D13}"/>
    <cellStyle name="20% - Accent1 2 2 12 3 2 4 6" xfId="45933" xr:uid="{56BA8157-2EB8-4AC7-936F-F95817EB8887}"/>
    <cellStyle name="20% - Accent1 2 2 12 3 2 4 7" xfId="53426" xr:uid="{E3D30A19-6320-4520-89F2-30FAAD43B887}"/>
    <cellStyle name="20% - Accent1 2 2 12 3 2 5" xfId="8140" xr:uid="{C019C528-2137-4C24-8DBC-2674CF189B27}"/>
    <cellStyle name="20% - Accent1 2 2 12 3 2 5 2" xfId="23116" xr:uid="{5F892941-A167-48C8-A1D5-BA9D1FC2F31A}"/>
    <cellStyle name="20% - Accent1 2 2 12 3 2 6" xfId="15628" xr:uid="{6BDF2DE4-4EA5-46AD-9D96-96B82BB8E6BC}"/>
    <cellStyle name="20% - Accent1 2 2 12 3 2 7" xfId="31174" xr:uid="{0B584704-B360-43E9-8F1B-8364760B1C51}"/>
    <cellStyle name="20% - Accent1 2 2 12 3 2 8" xfId="38047" xr:uid="{1F5BFDED-4DBB-4AFB-A8A1-8D135A88472B}"/>
    <cellStyle name="20% - Accent1 2 2 12 3 2 9" xfId="45930" xr:uid="{33A2F692-F370-4A7E-B8DC-AC7F332A3613}"/>
    <cellStyle name="20% - Accent1 2 2 12 3 3" xfId="604" xr:uid="{12B88741-6ADF-43E4-B9F3-A5C94476362C}"/>
    <cellStyle name="20% - Accent1 2 2 12 3 3 2" xfId="8144" xr:uid="{DABCFEA7-3B23-4601-975F-2B21E330E271}"/>
    <cellStyle name="20% - Accent1 2 2 12 3 3 2 2" xfId="23120" xr:uid="{E8CC8B09-B37F-4A9C-95E6-EB8D30262062}"/>
    <cellStyle name="20% - Accent1 2 2 12 3 3 3" xfId="15632" xr:uid="{E4497D2D-52D6-4720-BAF3-ABA7C3AABEDF}"/>
    <cellStyle name="20% - Accent1 2 2 12 3 3 4" xfId="32175" xr:uid="{F57A68A2-38CD-4EB1-A323-7C2BA8A1713C}"/>
    <cellStyle name="20% - Accent1 2 2 12 3 3 5" xfId="38051" xr:uid="{72422E84-16D6-491C-9F77-34B705B93DBF}"/>
    <cellStyle name="20% - Accent1 2 2 12 3 3 6" xfId="45934" xr:uid="{C03FBB6E-ED17-4957-83A6-3263737A709F}"/>
    <cellStyle name="20% - Accent1 2 2 12 3 3 7" xfId="53427" xr:uid="{9F00FF5B-B5C1-40DD-A359-5618A8C42B28}"/>
    <cellStyle name="20% - Accent1 2 2 12 3 4" xfId="605" xr:uid="{FACC3336-BF7B-4B42-B899-49223AA01894}"/>
    <cellStyle name="20% - Accent1 2 2 12 3 4 2" xfId="8145" xr:uid="{165B3294-7B6F-4962-BA67-3E6464780382}"/>
    <cellStyle name="20% - Accent1 2 2 12 3 4 2 2" xfId="23121" xr:uid="{757F7B85-A400-4671-BF12-2EA6C29AA7A6}"/>
    <cellStyle name="20% - Accent1 2 2 12 3 4 3" xfId="15633" xr:uid="{B290C998-90AD-475F-A8C0-96B10682873B}"/>
    <cellStyle name="20% - Accent1 2 2 12 3 4 4" xfId="34020" xr:uid="{2FFFF519-16B4-4901-BADB-087625DAE3E1}"/>
    <cellStyle name="20% - Accent1 2 2 12 3 4 5" xfId="38052" xr:uid="{5B232322-44BC-4807-B680-A421EA6E9360}"/>
    <cellStyle name="20% - Accent1 2 2 12 3 4 6" xfId="45935" xr:uid="{0EEE5802-9330-4C82-83E1-03D8C0D929F3}"/>
    <cellStyle name="20% - Accent1 2 2 12 3 4 7" xfId="53428" xr:uid="{B8F7C2E3-443A-402C-B4D3-B199CE28195F}"/>
    <cellStyle name="20% - Accent1 2 2 12 3 5" xfId="606" xr:uid="{A5CDEC57-8075-4DA0-83DC-59F243ECE25A}"/>
    <cellStyle name="20% - Accent1 2 2 12 3 5 2" xfId="8146" xr:uid="{2D42322E-48E3-499B-8BC7-7C97972F2390}"/>
    <cellStyle name="20% - Accent1 2 2 12 3 5 2 2" xfId="23122" xr:uid="{E016544B-F83C-448E-8AB3-D402AC4ECADA}"/>
    <cellStyle name="20% - Accent1 2 2 12 3 5 3" xfId="15634" xr:uid="{E98DE378-D30A-47B9-BEBB-DA7E5FB0B2F7}"/>
    <cellStyle name="20% - Accent1 2 2 12 3 5 4" xfId="35863" xr:uid="{4BDAD86F-E549-453B-ADAE-9141A326657A}"/>
    <cellStyle name="20% - Accent1 2 2 12 3 5 5" xfId="38053" xr:uid="{4A51B40B-54C0-4903-B1BC-DB8BB416459B}"/>
    <cellStyle name="20% - Accent1 2 2 12 3 5 6" xfId="45936" xr:uid="{0139C6E5-7AC4-462C-AD62-FC9FC25DF6C9}"/>
    <cellStyle name="20% - Accent1 2 2 12 3 5 7" xfId="53429" xr:uid="{6F13D408-FA6C-400E-91CA-45AC63502F82}"/>
    <cellStyle name="20% - Accent1 2 2 12 3 6" xfId="8139" xr:uid="{1565B01A-A6BA-48EE-B745-304CFABB6FA2}"/>
    <cellStyle name="20% - Accent1 2 2 12 3 6 2" xfId="23115" xr:uid="{5CAE9D48-1C92-47D1-A634-ABBDD1806328}"/>
    <cellStyle name="20% - Accent1 2 2 12 3 7" xfId="15627" xr:uid="{A8970A24-087F-40D1-ADE5-84A5B8C5EFE0}"/>
    <cellStyle name="20% - Accent1 2 2 12 3 8" xfId="30619" xr:uid="{C9A3D20C-73B3-49E4-AABD-276C72FC79E1}"/>
    <cellStyle name="20% - Accent1 2 2 12 3 9" xfId="38046" xr:uid="{C792C089-391C-444C-8A6D-37821CFC6E1C}"/>
    <cellStyle name="20% - Accent1 2 2 12 4" xfId="607" xr:uid="{2197F214-6626-43B8-BD4C-F6C85B7D979D}"/>
    <cellStyle name="20% - Accent1 2 2 12 4 10" xfId="45937" xr:uid="{2B751882-7A6F-44C0-B2BA-82DB3CB8BBD2}"/>
    <cellStyle name="20% - Accent1 2 2 12 4 11" xfId="53430" xr:uid="{058B7A80-9D8C-4091-B2A0-6A29DDB41518}"/>
    <cellStyle name="20% - Accent1 2 2 12 4 2" xfId="608" xr:uid="{1DFB7175-E5CA-48DF-BE1A-8954D0CE6761}"/>
    <cellStyle name="20% - Accent1 2 2 12 4 2 10" xfId="53431" xr:uid="{B8E70D4F-30C6-4451-83C1-FA751EB43908}"/>
    <cellStyle name="20% - Accent1 2 2 12 4 2 2" xfId="609" xr:uid="{4A18EA89-3E08-4668-8DAA-63687A86D8B1}"/>
    <cellStyle name="20% - Accent1 2 2 12 4 2 2 2" xfId="8149" xr:uid="{ECBFC497-19F1-4E86-BD20-65C2EBE3AE27}"/>
    <cellStyle name="20% - Accent1 2 2 12 4 2 2 2 2" xfId="23125" xr:uid="{96E4B62D-5D86-4F89-97E0-3D96871325BD}"/>
    <cellStyle name="20% - Accent1 2 2 12 4 2 2 3" xfId="15637" xr:uid="{65E568F9-6D7C-4CC2-9E50-438A398D2204}"/>
    <cellStyle name="20% - Accent1 2 2 12 4 2 2 4" xfId="32178" xr:uid="{8103BB75-FC6D-4832-92CF-1D2FB448FB53}"/>
    <cellStyle name="20% - Accent1 2 2 12 4 2 2 5" xfId="38056" xr:uid="{78397DD7-F457-49B8-A28C-694ED649FB03}"/>
    <cellStyle name="20% - Accent1 2 2 12 4 2 2 6" xfId="45939" xr:uid="{0FC6315A-24EC-4B8D-82BA-9D05E13CB410}"/>
    <cellStyle name="20% - Accent1 2 2 12 4 2 2 7" xfId="53432" xr:uid="{265C70B7-75FA-4396-9875-12A4DAABD3B9}"/>
    <cellStyle name="20% - Accent1 2 2 12 4 2 3" xfId="610" xr:uid="{A64F5E25-8E8E-4EF1-9EF3-C7739404C283}"/>
    <cellStyle name="20% - Accent1 2 2 12 4 2 3 2" xfId="8150" xr:uid="{8497EBA1-3688-4B41-B42A-AC787BE4A2D7}"/>
    <cellStyle name="20% - Accent1 2 2 12 4 2 3 2 2" xfId="23126" xr:uid="{0AB9E1FE-362A-4D55-AF8A-3C4BA9C974C0}"/>
    <cellStyle name="20% - Accent1 2 2 12 4 2 3 3" xfId="15638" xr:uid="{A2154F10-99DA-440A-8DB4-BCC39839B3D3}"/>
    <cellStyle name="20% - Accent1 2 2 12 4 2 3 4" xfId="34023" xr:uid="{4AE244FC-AE6B-4E53-AE82-685E83E4F6BE}"/>
    <cellStyle name="20% - Accent1 2 2 12 4 2 3 5" xfId="38057" xr:uid="{0E1F8BBA-D246-4713-9EAF-59F8A07A53C2}"/>
    <cellStyle name="20% - Accent1 2 2 12 4 2 3 6" xfId="45940" xr:uid="{394D54C0-CECA-486A-B8BA-83D5E59F2EE7}"/>
    <cellStyle name="20% - Accent1 2 2 12 4 2 3 7" xfId="53433" xr:uid="{510458B5-CF29-409B-B2ED-F06F7A14069B}"/>
    <cellStyle name="20% - Accent1 2 2 12 4 2 4" xfId="611" xr:uid="{F56D54FA-AFCB-402B-B0B8-50CB5E8AFFE3}"/>
    <cellStyle name="20% - Accent1 2 2 12 4 2 4 2" xfId="8151" xr:uid="{86EF31E3-9A3E-4A7D-AD03-9F4B4A901823}"/>
    <cellStyle name="20% - Accent1 2 2 12 4 2 4 2 2" xfId="23127" xr:uid="{54A039DF-2CEA-486B-B185-D2ABA687FCBA}"/>
    <cellStyle name="20% - Accent1 2 2 12 4 2 4 3" xfId="15639" xr:uid="{D1251DA2-F631-4DE8-86B7-2944DF35B012}"/>
    <cellStyle name="20% - Accent1 2 2 12 4 2 4 4" xfId="35866" xr:uid="{811EDE4C-F227-4BA5-ABD2-D8D771059B4B}"/>
    <cellStyle name="20% - Accent1 2 2 12 4 2 4 5" xfId="38058" xr:uid="{2348225D-BBF1-44C3-9B0A-E0C7203C2B00}"/>
    <cellStyle name="20% - Accent1 2 2 12 4 2 4 6" xfId="45941" xr:uid="{C4642FC2-8BA4-4BD7-AA86-0B8D6384279D}"/>
    <cellStyle name="20% - Accent1 2 2 12 4 2 4 7" xfId="53434" xr:uid="{1503967D-77EC-45F1-BC83-8E6D5BE2C956}"/>
    <cellStyle name="20% - Accent1 2 2 12 4 2 5" xfId="8148" xr:uid="{484142B4-1FFF-4A66-88FD-F1818226E673}"/>
    <cellStyle name="20% - Accent1 2 2 12 4 2 5 2" xfId="23124" xr:uid="{2F66A8DD-E1A0-46E0-8BEE-157542A51348}"/>
    <cellStyle name="20% - Accent1 2 2 12 4 2 6" xfId="15636" xr:uid="{2D1BE2F1-1451-4B35-80F6-067CF65CC713}"/>
    <cellStyle name="20% - Accent1 2 2 12 4 2 7" xfId="31175" xr:uid="{1549FAEA-6388-4E1E-82B0-D52B34F4DEC1}"/>
    <cellStyle name="20% - Accent1 2 2 12 4 2 8" xfId="38055" xr:uid="{874296B1-CB7F-402F-BD02-4486C060A105}"/>
    <cellStyle name="20% - Accent1 2 2 12 4 2 9" xfId="45938" xr:uid="{2092F903-C0E1-4A2F-B763-1021072B5265}"/>
    <cellStyle name="20% - Accent1 2 2 12 4 3" xfId="612" xr:uid="{B35EA116-63EB-4C11-8F94-4829E9A55396}"/>
    <cellStyle name="20% - Accent1 2 2 12 4 3 2" xfId="8152" xr:uid="{CAC49C50-980C-479B-8111-9367473271D0}"/>
    <cellStyle name="20% - Accent1 2 2 12 4 3 2 2" xfId="23128" xr:uid="{B0E839F5-DE28-4499-9A44-3AA47E91D87A}"/>
    <cellStyle name="20% - Accent1 2 2 12 4 3 3" xfId="15640" xr:uid="{2FB0D3EF-6DBC-4C1C-A13E-60E3B035BC4B}"/>
    <cellStyle name="20% - Accent1 2 2 12 4 3 4" xfId="32177" xr:uid="{612CE7A1-47FB-4928-8357-84C81252C0F9}"/>
    <cellStyle name="20% - Accent1 2 2 12 4 3 5" xfId="38059" xr:uid="{42B3533E-63D6-46DC-AE38-051E5EA722E5}"/>
    <cellStyle name="20% - Accent1 2 2 12 4 3 6" xfId="45942" xr:uid="{8E03386C-2006-4A65-8C78-C10F7C7CF97C}"/>
    <cellStyle name="20% - Accent1 2 2 12 4 3 7" xfId="53435" xr:uid="{61055980-E8AE-4D5F-9017-6A990CD2FB59}"/>
    <cellStyle name="20% - Accent1 2 2 12 4 4" xfId="613" xr:uid="{84E0E7C4-2E5A-4C9D-828C-DAAEB593C6CE}"/>
    <cellStyle name="20% - Accent1 2 2 12 4 4 2" xfId="8153" xr:uid="{52024AB3-FE18-4908-9C48-FF66BE90269D}"/>
    <cellStyle name="20% - Accent1 2 2 12 4 4 2 2" xfId="23129" xr:uid="{652B3C32-2C94-48E9-88DA-24FD227139C3}"/>
    <cellStyle name="20% - Accent1 2 2 12 4 4 3" xfId="15641" xr:uid="{05C615DD-BE5D-40D2-A358-8C7F54DE292C}"/>
    <cellStyle name="20% - Accent1 2 2 12 4 4 4" xfId="34022" xr:uid="{A0CAA87B-3CCB-4793-896F-6D782C9D3702}"/>
    <cellStyle name="20% - Accent1 2 2 12 4 4 5" xfId="38060" xr:uid="{612D6999-2493-4DF0-A0A1-F8785C32234A}"/>
    <cellStyle name="20% - Accent1 2 2 12 4 4 6" xfId="45943" xr:uid="{4D6D25B3-A828-4B5B-8395-8F31974AC023}"/>
    <cellStyle name="20% - Accent1 2 2 12 4 4 7" xfId="53436" xr:uid="{48021B1B-B180-432D-8ACA-9B73C809D485}"/>
    <cellStyle name="20% - Accent1 2 2 12 4 5" xfId="614" xr:uid="{E9C5C6FF-89F0-40F2-8050-856820021952}"/>
    <cellStyle name="20% - Accent1 2 2 12 4 5 2" xfId="8154" xr:uid="{083F8B2E-EF7D-4F9D-8687-AF73584D6FF6}"/>
    <cellStyle name="20% - Accent1 2 2 12 4 5 2 2" xfId="23130" xr:uid="{0137D883-BE54-47EA-8FA6-9F7EF0508258}"/>
    <cellStyle name="20% - Accent1 2 2 12 4 5 3" xfId="15642" xr:uid="{E540B79B-8966-480F-BF86-01641F8DEDA6}"/>
    <cellStyle name="20% - Accent1 2 2 12 4 5 4" xfId="35865" xr:uid="{814630A0-60D9-4E4B-9B00-F2F0BA1A8FDC}"/>
    <cellStyle name="20% - Accent1 2 2 12 4 5 5" xfId="38061" xr:uid="{3E6B5A18-5A7E-40DF-8274-0DAEFC00D098}"/>
    <cellStyle name="20% - Accent1 2 2 12 4 5 6" xfId="45944" xr:uid="{B42F8F54-1B2E-4E40-9C59-6053A5037A78}"/>
    <cellStyle name="20% - Accent1 2 2 12 4 5 7" xfId="53437" xr:uid="{051DC0A0-EAF1-43D4-9810-32C4F064CC55}"/>
    <cellStyle name="20% - Accent1 2 2 12 4 6" xfId="8147" xr:uid="{7E82F5F5-F973-4157-8994-A4FA00140018}"/>
    <cellStyle name="20% - Accent1 2 2 12 4 6 2" xfId="23123" xr:uid="{442A1301-0D09-4CF4-9A9E-1ACEEBB5C4ED}"/>
    <cellStyle name="20% - Accent1 2 2 12 4 7" xfId="15635" xr:uid="{FB5A2085-81D6-4AFB-A99D-47140C3F443A}"/>
    <cellStyle name="20% - Accent1 2 2 12 4 8" xfId="30760" xr:uid="{C38F0810-44BD-4AE8-8A1D-661ED12D66D4}"/>
    <cellStyle name="20% - Accent1 2 2 12 4 9" xfId="38054" xr:uid="{8E27B639-B319-46DA-874B-16D2FE8FE7D4}"/>
    <cellStyle name="20% - Accent1 2 2 12 5" xfId="615" xr:uid="{CC0CFD43-1B91-4987-A240-DF11CA86AB28}"/>
    <cellStyle name="20% - Accent1 2 2 12 5 10" xfId="53438" xr:uid="{77921EF6-2C7C-4F27-9515-941C7C7745BB}"/>
    <cellStyle name="20% - Accent1 2 2 12 5 2" xfId="616" xr:uid="{E52E5976-FDCD-4748-BBE5-7C4FB139EDD1}"/>
    <cellStyle name="20% - Accent1 2 2 12 5 2 2" xfId="8156" xr:uid="{BE128BB4-A1E9-4D3E-ADFF-1D6CE1C48BD5}"/>
    <cellStyle name="20% - Accent1 2 2 12 5 2 2 2" xfId="23132" xr:uid="{FF9683D7-FC3B-4F98-BAD4-A866F2D454F1}"/>
    <cellStyle name="20% - Accent1 2 2 12 5 2 3" xfId="15644" xr:uid="{3ECF17A7-3F0C-4DF7-9EB2-935599461423}"/>
    <cellStyle name="20% - Accent1 2 2 12 5 2 4" xfId="32179" xr:uid="{3CCF2F60-0A55-415B-BE96-CBCC95FB86CC}"/>
    <cellStyle name="20% - Accent1 2 2 12 5 2 5" xfId="38063" xr:uid="{8BDBF26D-919C-402C-975C-DECCC5469233}"/>
    <cellStyle name="20% - Accent1 2 2 12 5 2 6" xfId="45946" xr:uid="{683E7EFF-9C03-4198-9AED-674793E2D951}"/>
    <cellStyle name="20% - Accent1 2 2 12 5 2 7" xfId="53439" xr:uid="{4B23C2AE-38A8-4C57-BE26-888DB099012C}"/>
    <cellStyle name="20% - Accent1 2 2 12 5 3" xfId="617" xr:uid="{EB563575-0A59-4AD3-8A78-9B297F2B4F27}"/>
    <cellStyle name="20% - Accent1 2 2 12 5 3 2" xfId="8157" xr:uid="{9566A9B7-C819-42C3-97C4-AF2F3CD93579}"/>
    <cellStyle name="20% - Accent1 2 2 12 5 3 2 2" xfId="23133" xr:uid="{18EA2F27-37E0-4607-9492-18460C684B50}"/>
    <cellStyle name="20% - Accent1 2 2 12 5 3 3" xfId="15645" xr:uid="{7FBE48B1-72D5-4D40-A6DC-7E3B967BCBF3}"/>
    <cellStyle name="20% - Accent1 2 2 12 5 3 4" xfId="34024" xr:uid="{3D209B10-CAF9-43F2-B30D-BBF5AD9A7574}"/>
    <cellStyle name="20% - Accent1 2 2 12 5 3 5" xfId="38064" xr:uid="{12738494-51F0-4A45-9519-8137F3D81B7F}"/>
    <cellStyle name="20% - Accent1 2 2 12 5 3 6" xfId="45947" xr:uid="{6CD178DE-9876-4EA2-A8EE-A57CEF91B768}"/>
    <cellStyle name="20% - Accent1 2 2 12 5 3 7" xfId="53440" xr:uid="{E9BE55AD-0E1F-4C4A-B658-288ADB7437FB}"/>
    <cellStyle name="20% - Accent1 2 2 12 5 4" xfId="618" xr:uid="{F600CFD5-6621-4B3A-AB8F-87DE8C69B430}"/>
    <cellStyle name="20% - Accent1 2 2 12 5 4 2" xfId="8158" xr:uid="{611E6C58-D534-40EF-8EF0-19FA3C487CBE}"/>
    <cellStyle name="20% - Accent1 2 2 12 5 4 2 2" xfId="23134" xr:uid="{1658F50B-1231-4615-9832-B7F741CFD0AD}"/>
    <cellStyle name="20% - Accent1 2 2 12 5 4 3" xfId="15646" xr:uid="{82E972C5-CCEB-40AE-A18E-4113FA1610EC}"/>
    <cellStyle name="20% - Accent1 2 2 12 5 4 4" xfId="35867" xr:uid="{17B9C675-9447-4DE5-B677-6D1779AE6C33}"/>
    <cellStyle name="20% - Accent1 2 2 12 5 4 5" xfId="38065" xr:uid="{E1F83671-0C27-4AB2-9EF4-5E303BD38667}"/>
    <cellStyle name="20% - Accent1 2 2 12 5 4 6" xfId="45948" xr:uid="{887E1A2E-7B9E-4FC3-8925-F53D2E276106}"/>
    <cellStyle name="20% - Accent1 2 2 12 5 4 7" xfId="53441" xr:uid="{73543DB9-0AA0-4A0A-8AA7-73AAF19F1290}"/>
    <cellStyle name="20% - Accent1 2 2 12 5 5" xfId="8155" xr:uid="{E161017C-DE85-4C43-B7C3-7392F9CCF736}"/>
    <cellStyle name="20% - Accent1 2 2 12 5 5 2" xfId="23131" xr:uid="{0AF55EBC-4838-4D8C-A17F-3FCF47BF8E2A}"/>
    <cellStyle name="20% - Accent1 2 2 12 5 6" xfId="15643" xr:uid="{626F2A42-6807-4E87-AD53-57B299DA05CF}"/>
    <cellStyle name="20% - Accent1 2 2 12 5 7" xfId="31171" xr:uid="{39FF0C5A-875F-4C38-B277-3C1865939074}"/>
    <cellStyle name="20% - Accent1 2 2 12 5 8" xfId="38062" xr:uid="{4B884829-9E52-4C24-A922-0318B3E81B35}"/>
    <cellStyle name="20% - Accent1 2 2 12 5 9" xfId="45945" xr:uid="{83A17B5A-463A-42F2-8CE5-6F45C706E22A}"/>
    <cellStyle name="20% - Accent1 2 2 12 6" xfId="619" xr:uid="{3C392171-8182-4E6E-AD07-44C0D4069B82}"/>
    <cellStyle name="20% - Accent1 2 2 12 6 2" xfId="8159" xr:uid="{C3B87EDE-605A-4AED-9916-60E871A80F3A}"/>
    <cellStyle name="20% - Accent1 2 2 12 6 2 2" xfId="23135" xr:uid="{47385A18-8821-4D98-ACEA-A14EC6DA022E}"/>
    <cellStyle name="20% - Accent1 2 2 12 6 3" xfId="15647" xr:uid="{F9D7AD2F-D67A-47FA-8781-A30276F95678}"/>
    <cellStyle name="20% - Accent1 2 2 12 6 4" xfId="32170" xr:uid="{4943B12D-A9AB-4A4F-9AC8-877FBDC9E279}"/>
    <cellStyle name="20% - Accent1 2 2 12 6 5" xfId="38066" xr:uid="{31435F21-0E57-4439-ABDF-FF5D5DC562CE}"/>
    <cellStyle name="20% - Accent1 2 2 12 6 6" xfId="45949" xr:uid="{43054694-EFC9-497A-99F9-A647BBBCA44A}"/>
    <cellStyle name="20% - Accent1 2 2 12 6 7" xfId="53442" xr:uid="{8CCA9EFB-9CF7-4517-A714-EA67A74F2759}"/>
    <cellStyle name="20% - Accent1 2 2 12 7" xfId="620" xr:uid="{415C5E1E-0CB5-457E-8A1D-B1C850769645}"/>
    <cellStyle name="20% - Accent1 2 2 12 7 2" xfId="8160" xr:uid="{CB7EC93D-C646-40D6-9BA7-8C4F60EAFFBE}"/>
    <cellStyle name="20% - Accent1 2 2 12 7 2 2" xfId="23136" xr:uid="{EE6E06B3-9AEB-4635-A72B-ADCA77338F6D}"/>
    <cellStyle name="20% - Accent1 2 2 12 7 3" xfId="15648" xr:uid="{AD80BF9D-CD06-483C-808C-94D5B560289F}"/>
    <cellStyle name="20% - Accent1 2 2 12 7 4" xfId="34015" xr:uid="{24975473-CA17-489A-A914-F4EA557F7BAF}"/>
    <cellStyle name="20% - Accent1 2 2 12 7 5" xfId="38067" xr:uid="{910F9D71-6BCD-4806-9218-47F5D0112576}"/>
    <cellStyle name="20% - Accent1 2 2 12 7 6" xfId="45950" xr:uid="{5E290547-78BF-43E8-86DB-2F0D6141D048}"/>
    <cellStyle name="20% - Accent1 2 2 12 7 7" xfId="53443" xr:uid="{0EB95763-9320-4B9F-82B1-0789F2DB5234}"/>
    <cellStyle name="20% - Accent1 2 2 12 8" xfId="621" xr:uid="{2A525015-2BED-4B4F-8812-9B7CE59F058B}"/>
    <cellStyle name="20% - Accent1 2 2 12 8 2" xfId="8161" xr:uid="{5F70C80B-14B3-41E7-9F91-177DA68B7DBB}"/>
    <cellStyle name="20% - Accent1 2 2 12 8 2 2" xfId="23137" xr:uid="{9AC134F5-4998-46F1-82EE-A58A581844E9}"/>
    <cellStyle name="20% - Accent1 2 2 12 8 3" xfId="15649" xr:uid="{A9926E5C-1225-4E6A-8D33-5417892E7B6B}"/>
    <cellStyle name="20% - Accent1 2 2 12 8 4" xfId="35858" xr:uid="{8DD6EA13-62B0-44CB-9A4B-3E731B336E7B}"/>
    <cellStyle name="20% - Accent1 2 2 12 8 5" xfId="38068" xr:uid="{F7E59899-B669-436C-BBFB-37A47A79CD55}"/>
    <cellStyle name="20% - Accent1 2 2 12 8 6" xfId="45951" xr:uid="{A3035494-53EC-45A0-B3EF-2470D0464F76}"/>
    <cellStyle name="20% - Accent1 2 2 12 8 7" xfId="53444" xr:uid="{4FF5D174-3F72-4DF8-9755-1AF8DB1AB64D}"/>
    <cellStyle name="20% - Accent1 2 2 12 9" xfId="8122" xr:uid="{B7BF146B-C750-44FC-88D2-F2284281B227}"/>
    <cellStyle name="20% - Accent1 2 2 12 9 2" xfId="23098" xr:uid="{99B04B46-3343-4436-BA69-478FA334B8E2}"/>
    <cellStyle name="20% - Accent1 2 2 13" xfId="622" xr:uid="{07C5D716-F910-4521-94B2-370E7223DCB9}"/>
    <cellStyle name="20% - Accent1 2 2 13 10" xfId="38069" xr:uid="{8A5B1C0C-D1D0-478E-982C-BC0E47AF1568}"/>
    <cellStyle name="20% - Accent1 2 2 13 11" xfId="45952" xr:uid="{E11CB9DD-1577-4B19-A757-6EF335C33646}"/>
    <cellStyle name="20% - Accent1 2 2 13 12" xfId="53445" xr:uid="{C15E028C-B075-4420-B025-09FD0924C7A9}"/>
    <cellStyle name="20% - Accent1 2 2 13 2" xfId="623" xr:uid="{B255ECB0-8F4C-497E-9047-A145D5CF9016}"/>
    <cellStyle name="20% - Accent1 2 2 13 2 10" xfId="45953" xr:uid="{FC7F0ED5-128A-4686-A342-597AF68E99D6}"/>
    <cellStyle name="20% - Accent1 2 2 13 2 11" xfId="53446" xr:uid="{D09B96CB-B7AA-42FB-8BFF-5D34B4302160}"/>
    <cellStyle name="20% - Accent1 2 2 13 2 2" xfId="624" xr:uid="{25403C52-C1CE-41A7-B1E2-FA568A2E00DA}"/>
    <cellStyle name="20% - Accent1 2 2 13 2 2 10" xfId="53447" xr:uid="{C78A816F-9333-48C2-8933-A63C31CD5C88}"/>
    <cellStyle name="20% - Accent1 2 2 13 2 2 2" xfId="625" xr:uid="{255EF5B9-28A9-44E0-966A-059119224AE3}"/>
    <cellStyle name="20% - Accent1 2 2 13 2 2 2 2" xfId="8165" xr:uid="{F06EA9C2-02FD-46E9-9F6D-4FB53B4CA62D}"/>
    <cellStyle name="20% - Accent1 2 2 13 2 2 2 2 2" xfId="23141" xr:uid="{D89F4798-9C56-4213-86EC-9D5CA2257587}"/>
    <cellStyle name="20% - Accent1 2 2 13 2 2 2 3" xfId="15653" xr:uid="{DE2CBBF4-403D-432A-8C10-7F0666E1FEB4}"/>
    <cellStyle name="20% - Accent1 2 2 13 2 2 2 4" xfId="32182" xr:uid="{99C426B2-1EB4-4023-84BD-8F9C70FD1B39}"/>
    <cellStyle name="20% - Accent1 2 2 13 2 2 2 5" xfId="38072" xr:uid="{C438EBA4-A5C9-4F37-A2BC-50E39220BE73}"/>
    <cellStyle name="20% - Accent1 2 2 13 2 2 2 6" xfId="45955" xr:uid="{5733146B-E8A3-42B7-B426-97A6982C52E4}"/>
    <cellStyle name="20% - Accent1 2 2 13 2 2 2 7" xfId="53448" xr:uid="{39B5AE98-87F0-40F1-AA47-D15150228EE5}"/>
    <cellStyle name="20% - Accent1 2 2 13 2 2 3" xfId="626" xr:uid="{F1B93453-D866-4D33-BC1E-20FE03900C7F}"/>
    <cellStyle name="20% - Accent1 2 2 13 2 2 3 2" xfId="8166" xr:uid="{894AFDFA-EA52-48AD-A5A2-F8CCB0DE0C5A}"/>
    <cellStyle name="20% - Accent1 2 2 13 2 2 3 2 2" xfId="23142" xr:uid="{66D094FF-DCC7-4F72-82FD-4FCE8440D1AD}"/>
    <cellStyle name="20% - Accent1 2 2 13 2 2 3 3" xfId="15654" xr:uid="{54986247-2B25-4E0A-8F6B-DA02FEEF01A3}"/>
    <cellStyle name="20% - Accent1 2 2 13 2 2 3 4" xfId="34027" xr:uid="{164B3644-7AEE-4A85-9047-1DCDD9545241}"/>
    <cellStyle name="20% - Accent1 2 2 13 2 2 3 5" xfId="38073" xr:uid="{2E5DA9F7-FC2E-47FB-8ABD-54E30DFA9BBA}"/>
    <cellStyle name="20% - Accent1 2 2 13 2 2 3 6" xfId="45956" xr:uid="{9FD3A9AB-501B-4F00-8F69-E9E871D1881B}"/>
    <cellStyle name="20% - Accent1 2 2 13 2 2 3 7" xfId="53449" xr:uid="{3D268399-ECE8-4303-8A51-7CEC5085AD08}"/>
    <cellStyle name="20% - Accent1 2 2 13 2 2 4" xfId="627" xr:uid="{76BA0895-4793-4F8A-905A-F825D78772CE}"/>
    <cellStyle name="20% - Accent1 2 2 13 2 2 4 2" xfId="8167" xr:uid="{18AB321F-203F-4B61-ACC3-E249E1F47722}"/>
    <cellStyle name="20% - Accent1 2 2 13 2 2 4 2 2" xfId="23143" xr:uid="{B8CF95D6-67C5-42FD-ABC4-91F77D72E270}"/>
    <cellStyle name="20% - Accent1 2 2 13 2 2 4 3" xfId="15655" xr:uid="{E4932EE1-1271-458B-9A5C-4F08C51A693B}"/>
    <cellStyle name="20% - Accent1 2 2 13 2 2 4 4" xfId="35870" xr:uid="{ABCDB8F7-7BC7-4F7F-AB2E-5D6DE8413C48}"/>
    <cellStyle name="20% - Accent1 2 2 13 2 2 4 5" xfId="38074" xr:uid="{1D443FC5-EFD0-40A8-BA87-C1F15A133E58}"/>
    <cellStyle name="20% - Accent1 2 2 13 2 2 4 6" xfId="45957" xr:uid="{DB1ECBCA-4055-43B4-822C-25D43C44AE58}"/>
    <cellStyle name="20% - Accent1 2 2 13 2 2 4 7" xfId="53450" xr:uid="{63F38577-852B-47A3-9AB2-1516BE9AC8C8}"/>
    <cellStyle name="20% - Accent1 2 2 13 2 2 5" xfId="8164" xr:uid="{7AB432D6-655C-42FB-A390-B7AC9E221887}"/>
    <cellStyle name="20% - Accent1 2 2 13 2 2 5 2" xfId="23140" xr:uid="{93FA6C14-E0FB-4384-8316-E1C2A1AB7408}"/>
    <cellStyle name="20% - Accent1 2 2 13 2 2 6" xfId="15652" xr:uid="{34B76877-C304-43DB-8D04-51F7D07302D0}"/>
    <cellStyle name="20% - Accent1 2 2 13 2 2 7" xfId="31177" xr:uid="{8CDB94F2-1BA8-46F5-AFB9-B5D254F07363}"/>
    <cellStyle name="20% - Accent1 2 2 13 2 2 8" xfId="38071" xr:uid="{D23EC886-8B5C-4CF6-BF7A-CF5BAAA1B53E}"/>
    <cellStyle name="20% - Accent1 2 2 13 2 2 9" xfId="45954" xr:uid="{335DF392-568A-42B1-A57E-E2537C3ADBAA}"/>
    <cellStyle name="20% - Accent1 2 2 13 2 3" xfId="628" xr:uid="{26B4A91A-5EB8-40D0-ADE6-BDC67B7F9F1C}"/>
    <cellStyle name="20% - Accent1 2 2 13 2 3 2" xfId="8168" xr:uid="{43631565-86BD-41CB-ABC2-844BE7797368}"/>
    <cellStyle name="20% - Accent1 2 2 13 2 3 2 2" xfId="23144" xr:uid="{51D70EFC-D9BC-4F47-9EDC-8C91B6CB1BE3}"/>
    <cellStyle name="20% - Accent1 2 2 13 2 3 3" xfId="15656" xr:uid="{285296ED-E5DE-4DDB-8B2D-A667B8F6BE34}"/>
    <cellStyle name="20% - Accent1 2 2 13 2 3 4" xfId="32181" xr:uid="{04058D31-23C0-407A-A587-966757CAC4D2}"/>
    <cellStyle name="20% - Accent1 2 2 13 2 3 5" xfId="38075" xr:uid="{5EA44AFF-BD3A-4CF8-B0E2-1343804109D2}"/>
    <cellStyle name="20% - Accent1 2 2 13 2 3 6" xfId="45958" xr:uid="{601FAED6-808D-45E3-9505-A1115B06CEBB}"/>
    <cellStyle name="20% - Accent1 2 2 13 2 3 7" xfId="53451" xr:uid="{C1E43662-9512-452C-A776-E5D34F6348AF}"/>
    <cellStyle name="20% - Accent1 2 2 13 2 4" xfId="629" xr:uid="{ECC9634C-D36D-42F6-95AE-C1F66827496F}"/>
    <cellStyle name="20% - Accent1 2 2 13 2 4 2" xfId="8169" xr:uid="{D033678A-55D3-4714-9751-5A30DB139564}"/>
    <cellStyle name="20% - Accent1 2 2 13 2 4 2 2" xfId="23145" xr:uid="{87099401-24EA-474A-A8E4-E6830A39DA7F}"/>
    <cellStyle name="20% - Accent1 2 2 13 2 4 3" xfId="15657" xr:uid="{E1330DE0-16D7-43AD-9496-8758AE00184C}"/>
    <cellStyle name="20% - Accent1 2 2 13 2 4 4" xfId="34026" xr:uid="{F8617A51-F61A-4AF8-B9F2-1096B0A7C8A6}"/>
    <cellStyle name="20% - Accent1 2 2 13 2 4 5" xfId="38076" xr:uid="{C59E5F7F-827A-4458-9B0A-F84A273EDB5B}"/>
    <cellStyle name="20% - Accent1 2 2 13 2 4 6" xfId="45959" xr:uid="{DBD41CD5-4628-4BA4-9804-75DB0097ED58}"/>
    <cellStyle name="20% - Accent1 2 2 13 2 4 7" xfId="53452" xr:uid="{1668E93B-86B2-42B5-A129-954AAD9CDD99}"/>
    <cellStyle name="20% - Accent1 2 2 13 2 5" xfId="630" xr:uid="{F0867D6F-7B0A-4E0D-B301-56159F28CC57}"/>
    <cellStyle name="20% - Accent1 2 2 13 2 5 2" xfId="8170" xr:uid="{AE0FBDC6-7A28-42A3-BD92-19E806F85B4A}"/>
    <cellStyle name="20% - Accent1 2 2 13 2 5 2 2" xfId="23146" xr:uid="{9AA43AD9-343F-492B-BCBE-587F1AE87BD0}"/>
    <cellStyle name="20% - Accent1 2 2 13 2 5 3" xfId="15658" xr:uid="{160365BC-D548-4CBD-82EC-172EC3F350C2}"/>
    <cellStyle name="20% - Accent1 2 2 13 2 5 4" xfId="35869" xr:uid="{0A1B84F6-B4EE-4627-B5BD-17506C0D0665}"/>
    <cellStyle name="20% - Accent1 2 2 13 2 5 5" xfId="38077" xr:uid="{FFD89F7C-2CFC-4695-B25D-26D73D4267D4}"/>
    <cellStyle name="20% - Accent1 2 2 13 2 5 6" xfId="45960" xr:uid="{C9A52BD6-7252-42DF-8A71-6404FEB3D488}"/>
    <cellStyle name="20% - Accent1 2 2 13 2 5 7" xfId="53453" xr:uid="{7A750CBC-CBE4-4A28-A186-F31D38FB6399}"/>
    <cellStyle name="20% - Accent1 2 2 13 2 6" xfId="8163" xr:uid="{159F0C99-C795-4A7B-9C0F-831F5316E0FD}"/>
    <cellStyle name="20% - Accent1 2 2 13 2 6 2" xfId="23139" xr:uid="{AC687017-9DCF-4C06-9A3C-E03A39E753CB}"/>
    <cellStyle name="20% - Accent1 2 2 13 2 7" xfId="15651" xr:uid="{415772D4-16BF-43A2-A89D-7EF8BFB905C6}"/>
    <cellStyle name="20% - Accent1 2 2 13 2 8" xfId="30762" xr:uid="{411A0EB8-0A03-42BD-9662-075C77B151B3}"/>
    <cellStyle name="20% - Accent1 2 2 13 2 9" xfId="38070" xr:uid="{8CC72DD8-C891-45E0-BAE0-414FBE423ADB}"/>
    <cellStyle name="20% - Accent1 2 2 13 3" xfId="631" xr:uid="{AB7931D2-77B1-4819-B3A5-6D1A551613DB}"/>
    <cellStyle name="20% - Accent1 2 2 13 3 10" xfId="53454" xr:uid="{AEC4FC91-83A7-4F56-AC91-3CAD02EDA5F4}"/>
    <cellStyle name="20% - Accent1 2 2 13 3 2" xfId="632" xr:uid="{5925F1D4-2D28-45FB-9DA0-6DC0A8D98F2C}"/>
    <cellStyle name="20% - Accent1 2 2 13 3 2 2" xfId="8172" xr:uid="{5031D4D8-10CC-4014-BFA6-D086F20476C4}"/>
    <cellStyle name="20% - Accent1 2 2 13 3 2 2 2" xfId="23148" xr:uid="{E4A1BE03-0FDC-49F9-AF57-BABAC469AAD1}"/>
    <cellStyle name="20% - Accent1 2 2 13 3 2 3" xfId="15660" xr:uid="{FEF896C5-6A23-430D-8D40-E2162AE57284}"/>
    <cellStyle name="20% - Accent1 2 2 13 3 2 4" xfId="32183" xr:uid="{6C2CFF50-537F-48DC-94D9-7642ED34C4F3}"/>
    <cellStyle name="20% - Accent1 2 2 13 3 2 5" xfId="38079" xr:uid="{A44A7689-6AD0-41DF-8E13-0E55D5C3BEC5}"/>
    <cellStyle name="20% - Accent1 2 2 13 3 2 6" xfId="45962" xr:uid="{430D4350-41E8-4A87-B902-6F8D4E5A8CC7}"/>
    <cellStyle name="20% - Accent1 2 2 13 3 2 7" xfId="53455" xr:uid="{BB1C4171-7DD9-4D93-9075-FC077A056D0A}"/>
    <cellStyle name="20% - Accent1 2 2 13 3 3" xfId="633" xr:uid="{4EDE582B-84DD-49ED-97FC-CE5BDF8E1377}"/>
    <cellStyle name="20% - Accent1 2 2 13 3 3 2" xfId="8173" xr:uid="{1E560FD1-84A4-4784-AD70-BE188D5BFBB7}"/>
    <cellStyle name="20% - Accent1 2 2 13 3 3 2 2" xfId="23149" xr:uid="{982F3585-FE61-4F8D-9E72-1AB67B3C70CB}"/>
    <cellStyle name="20% - Accent1 2 2 13 3 3 3" xfId="15661" xr:uid="{F0974307-0A41-4431-B426-9F66834B128B}"/>
    <cellStyle name="20% - Accent1 2 2 13 3 3 4" xfId="34028" xr:uid="{9BDF5335-1880-4F6A-9FCD-E9296C7F7CEE}"/>
    <cellStyle name="20% - Accent1 2 2 13 3 3 5" xfId="38080" xr:uid="{38A4AA75-D29F-4322-8582-F11BF0CBEE10}"/>
    <cellStyle name="20% - Accent1 2 2 13 3 3 6" xfId="45963" xr:uid="{6C24DD1B-62FD-49D4-AEC5-D6CBBE4FB848}"/>
    <cellStyle name="20% - Accent1 2 2 13 3 3 7" xfId="53456" xr:uid="{89937B1D-D1E5-4558-AE15-1E480426E493}"/>
    <cellStyle name="20% - Accent1 2 2 13 3 4" xfId="634" xr:uid="{74CF7591-4BF6-49D0-A59E-69E3F1659E98}"/>
    <cellStyle name="20% - Accent1 2 2 13 3 4 2" xfId="8174" xr:uid="{622306AD-1C7F-43EA-88BC-E967164164DD}"/>
    <cellStyle name="20% - Accent1 2 2 13 3 4 2 2" xfId="23150" xr:uid="{AECD0F5F-3C7A-4DA4-955C-03B4DD0BB9F9}"/>
    <cellStyle name="20% - Accent1 2 2 13 3 4 3" xfId="15662" xr:uid="{2B07C218-C52C-4056-86C9-C2C168536F2D}"/>
    <cellStyle name="20% - Accent1 2 2 13 3 4 4" xfId="35871" xr:uid="{7DA963D6-A094-47D2-82CB-D1632484944B}"/>
    <cellStyle name="20% - Accent1 2 2 13 3 4 5" xfId="38081" xr:uid="{9E57E57C-9E01-4B5A-B0FA-3100A23BF002}"/>
    <cellStyle name="20% - Accent1 2 2 13 3 4 6" xfId="45964" xr:uid="{C26D3B70-E9D4-4BCB-AC66-27DC5728EA12}"/>
    <cellStyle name="20% - Accent1 2 2 13 3 4 7" xfId="53457" xr:uid="{1CE519B2-3F27-44E4-B81F-34F844C5629B}"/>
    <cellStyle name="20% - Accent1 2 2 13 3 5" xfId="8171" xr:uid="{427449B8-C4BC-4B11-95EB-D577B5A314DC}"/>
    <cellStyle name="20% - Accent1 2 2 13 3 5 2" xfId="23147" xr:uid="{CA0A6510-6DA0-4607-AB04-BE768A29EB9B}"/>
    <cellStyle name="20% - Accent1 2 2 13 3 6" xfId="15659" xr:uid="{FC7CC59A-EE54-491F-AD05-78BD89F23451}"/>
    <cellStyle name="20% - Accent1 2 2 13 3 7" xfId="31176" xr:uid="{E7ACA2FD-F197-4BCE-8374-42BDDB64167A}"/>
    <cellStyle name="20% - Accent1 2 2 13 3 8" xfId="38078" xr:uid="{43BEC7C6-F4FC-45B5-8E63-9D09A1F1A280}"/>
    <cellStyle name="20% - Accent1 2 2 13 3 9" xfId="45961" xr:uid="{1D4934EE-9558-4157-B050-121A34917EFF}"/>
    <cellStyle name="20% - Accent1 2 2 13 4" xfId="635" xr:uid="{DA29AE54-5B04-4D32-B5B1-CA47755C74F6}"/>
    <cellStyle name="20% - Accent1 2 2 13 4 2" xfId="8175" xr:uid="{9A77E70D-1CCF-4EE3-945A-7F6007603FF3}"/>
    <cellStyle name="20% - Accent1 2 2 13 4 2 2" xfId="23151" xr:uid="{1EA33EA2-F0F6-4E0D-9B28-4AA17872DA59}"/>
    <cellStyle name="20% - Accent1 2 2 13 4 3" xfId="15663" xr:uid="{BE2F8B7E-148E-486E-ACB7-FE5E1F720874}"/>
    <cellStyle name="20% - Accent1 2 2 13 4 4" xfId="32180" xr:uid="{7EA015D5-B3C8-465F-BA4F-88A818B89CB9}"/>
    <cellStyle name="20% - Accent1 2 2 13 4 5" xfId="38082" xr:uid="{1102C8D6-5EBD-4FB8-B39F-046B3F716E62}"/>
    <cellStyle name="20% - Accent1 2 2 13 4 6" xfId="45965" xr:uid="{BA6C3FA1-DF86-4C31-9187-195DE926A0E9}"/>
    <cellStyle name="20% - Accent1 2 2 13 4 7" xfId="53458" xr:uid="{C19CAD0C-1198-4A3C-8231-90BEE6F1D83D}"/>
    <cellStyle name="20% - Accent1 2 2 13 5" xfId="636" xr:uid="{3BF97638-FFC0-4297-AFC4-AE946D14E1A3}"/>
    <cellStyle name="20% - Accent1 2 2 13 5 2" xfId="8176" xr:uid="{7D58ECAF-8021-46EC-BA56-1C16C3B2D16A}"/>
    <cellStyle name="20% - Accent1 2 2 13 5 2 2" xfId="23152" xr:uid="{1B7B28AC-9F31-4C7D-82DC-FE6E04289148}"/>
    <cellStyle name="20% - Accent1 2 2 13 5 3" xfId="15664" xr:uid="{2BBECC57-022A-4F4B-B360-098B615034EA}"/>
    <cellStyle name="20% - Accent1 2 2 13 5 4" xfId="34025" xr:uid="{9C03B8D0-B91A-411D-A15E-38B8CEFBB61C}"/>
    <cellStyle name="20% - Accent1 2 2 13 5 5" xfId="38083" xr:uid="{76433B32-463A-4A41-8084-4064FD334977}"/>
    <cellStyle name="20% - Accent1 2 2 13 5 6" xfId="45966" xr:uid="{FEE05F9F-1414-4EF4-A9DD-059B69F4E653}"/>
    <cellStyle name="20% - Accent1 2 2 13 5 7" xfId="53459" xr:uid="{5DF4EDB0-1921-4DE8-A474-EEA6B4DE9BEA}"/>
    <cellStyle name="20% - Accent1 2 2 13 6" xfId="637" xr:uid="{C042259A-DCF7-4C04-8EA0-0559F77D3BDE}"/>
    <cellStyle name="20% - Accent1 2 2 13 6 2" xfId="8177" xr:uid="{688FBC72-6C2F-4B80-BEA5-04F1E7BFF08A}"/>
    <cellStyle name="20% - Accent1 2 2 13 6 2 2" xfId="23153" xr:uid="{CA2A9902-2A8C-4DFE-BD4A-E179463A2B65}"/>
    <cellStyle name="20% - Accent1 2 2 13 6 3" xfId="15665" xr:uid="{D09D91EC-8168-4673-A6D9-4E0850C5ACA4}"/>
    <cellStyle name="20% - Accent1 2 2 13 6 4" xfId="35868" xr:uid="{C7BD7B50-9161-4ED1-8917-27B896B777EA}"/>
    <cellStyle name="20% - Accent1 2 2 13 6 5" xfId="38084" xr:uid="{C139C8CC-C9AE-4748-BCD3-081F6A1669D9}"/>
    <cellStyle name="20% - Accent1 2 2 13 6 6" xfId="45967" xr:uid="{A6E1A262-2EBC-45A4-AFA3-6A324DA71126}"/>
    <cellStyle name="20% - Accent1 2 2 13 6 7" xfId="53460" xr:uid="{2E054FD3-4BDB-4B24-ACF3-09254C740BAD}"/>
    <cellStyle name="20% - Accent1 2 2 13 7" xfId="8162" xr:uid="{332ABAFB-9C7A-4D12-BAA6-88690BC13E71}"/>
    <cellStyle name="20% - Accent1 2 2 13 7 2" xfId="23138" xr:uid="{077D5842-B381-49C9-9B48-5BF8F43A6A96}"/>
    <cellStyle name="20% - Accent1 2 2 13 8" xfId="15650" xr:uid="{E05B96F4-9C24-4372-88D9-1CF84476D411}"/>
    <cellStyle name="20% - Accent1 2 2 13 9" xfId="30413" xr:uid="{7303E3E9-1381-49B7-B47E-F4822144D44B}"/>
    <cellStyle name="20% - Accent1 2 2 14" xfId="638" xr:uid="{B456693A-936D-4A45-BEED-7FBBA38191C3}"/>
    <cellStyle name="20% - Accent1 2 2 14 10" xfId="38085" xr:uid="{DDED3614-FCD8-457E-95E8-0A6D918DDA19}"/>
    <cellStyle name="20% - Accent1 2 2 14 11" xfId="45968" xr:uid="{76F2D814-A8DE-42BB-BD65-170211B49F43}"/>
    <cellStyle name="20% - Accent1 2 2 14 12" xfId="53461" xr:uid="{7136C09B-B78B-49A1-A339-2ED7A2266757}"/>
    <cellStyle name="20% - Accent1 2 2 14 2" xfId="639" xr:uid="{A4B1CA3B-3FCC-4E69-9A75-FA798B97D86A}"/>
    <cellStyle name="20% - Accent1 2 2 14 2 10" xfId="45969" xr:uid="{76720E70-2C0B-41B1-B6B0-257DC991A087}"/>
    <cellStyle name="20% - Accent1 2 2 14 2 11" xfId="53462" xr:uid="{AB97E7B0-9B20-483C-B390-1B17D09D974A}"/>
    <cellStyle name="20% - Accent1 2 2 14 2 2" xfId="640" xr:uid="{C5A8A1FF-4187-4A48-A6A8-9F57DEDFD7E3}"/>
    <cellStyle name="20% - Accent1 2 2 14 2 2 10" xfId="53463" xr:uid="{12E9DB8F-5903-480E-B7AE-AF97BA297756}"/>
    <cellStyle name="20% - Accent1 2 2 14 2 2 2" xfId="641" xr:uid="{8B9D5E46-C790-4417-8EDC-E2AD9C32E00C}"/>
    <cellStyle name="20% - Accent1 2 2 14 2 2 2 2" xfId="8181" xr:uid="{8B3CDECF-27DB-460E-B7B9-4104CF2C4232}"/>
    <cellStyle name="20% - Accent1 2 2 14 2 2 2 2 2" xfId="23157" xr:uid="{C24700B5-3BEF-4D78-9B10-ADA72D6D5AF2}"/>
    <cellStyle name="20% - Accent1 2 2 14 2 2 2 3" xfId="15669" xr:uid="{5B011BA0-A27B-4173-8481-AED1E0BED7D5}"/>
    <cellStyle name="20% - Accent1 2 2 14 2 2 2 4" xfId="32186" xr:uid="{B84C49B1-9DF2-4370-BAC4-43B9051EA467}"/>
    <cellStyle name="20% - Accent1 2 2 14 2 2 2 5" xfId="38088" xr:uid="{D4ED31DF-EC1B-4697-B8F3-071453E14810}"/>
    <cellStyle name="20% - Accent1 2 2 14 2 2 2 6" xfId="45971" xr:uid="{40B4E4DA-0FE5-4AAA-9BAA-729DA57B6EBF}"/>
    <cellStyle name="20% - Accent1 2 2 14 2 2 2 7" xfId="53464" xr:uid="{96D9185E-429A-407E-906A-D143E2078F1E}"/>
    <cellStyle name="20% - Accent1 2 2 14 2 2 3" xfId="642" xr:uid="{86040DFF-90ED-4BF8-AC02-A29AE58E5806}"/>
    <cellStyle name="20% - Accent1 2 2 14 2 2 3 2" xfId="8182" xr:uid="{853629AB-E9B9-42AC-9714-6A326ACB836A}"/>
    <cellStyle name="20% - Accent1 2 2 14 2 2 3 2 2" xfId="23158" xr:uid="{CB2AB52D-01E5-4B56-B52B-5A0D24C27D56}"/>
    <cellStyle name="20% - Accent1 2 2 14 2 2 3 3" xfId="15670" xr:uid="{CB9A82B0-6DDD-4263-B598-1CFB278B879D}"/>
    <cellStyle name="20% - Accent1 2 2 14 2 2 3 4" xfId="34031" xr:uid="{86CDD2FF-EF06-4BDF-A60E-F873F275F799}"/>
    <cellStyle name="20% - Accent1 2 2 14 2 2 3 5" xfId="38089" xr:uid="{E5323105-DBBE-4F01-90E8-4E71E7944F2C}"/>
    <cellStyle name="20% - Accent1 2 2 14 2 2 3 6" xfId="45972" xr:uid="{1F2F65D1-F904-46DF-BA38-4DA990648E0F}"/>
    <cellStyle name="20% - Accent1 2 2 14 2 2 3 7" xfId="53465" xr:uid="{E0998DEE-0D2B-4EC3-BE69-2BA22000D04D}"/>
    <cellStyle name="20% - Accent1 2 2 14 2 2 4" xfId="643" xr:uid="{C234049C-03F2-4757-9D1C-218D424B6C6D}"/>
    <cellStyle name="20% - Accent1 2 2 14 2 2 4 2" xfId="8183" xr:uid="{82261E81-AB47-400B-92C6-7CC65E51BFB6}"/>
    <cellStyle name="20% - Accent1 2 2 14 2 2 4 2 2" xfId="23159" xr:uid="{A272451D-5B0A-4D4A-AF5F-7ED4FD190E18}"/>
    <cellStyle name="20% - Accent1 2 2 14 2 2 4 3" xfId="15671" xr:uid="{AF631268-E43E-4EB0-B697-48322873D2B9}"/>
    <cellStyle name="20% - Accent1 2 2 14 2 2 4 4" xfId="35874" xr:uid="{95A720FE-07AA-4C2E-A896-7E400DDD9864}"/>
    <cellStyle name="20% - Accent1 2 2 14 2 2 4 5" xfId="38090" xr:uid="{BF27151E-4D07-453B-B987-5F4B237ACCD3}"/>
    <cellStyle name="20% - Accent1 2 2 14 2 2 4 6" xfId="45973" xr:uid="{6BCCC245-63E4-442D-931E-E8B491715D0F}"/>
    <cellStyle name="20% - Accent1 2 2 14 2 2 4 7" xfId="53466" xr:uid="{D0789D83-DB83-4372-AC00-E29166C6BD74}"/>
    <cellStyle name="20% - Accent1 2 2 14 2 2 5" xfId="8180" xr:uid="{28DDB7A6-7C10-49D6-AF05-6572AFBC9D4D}"/>
    <cellStyle name="20% - Accent1 2 2 14 2 2 5 2" xfId="23156" xr:uid="{BEAC83E1-43C2-4F42-8DDE-BEA49439C5B9}"/>
    <cellStyle name="20% - Accent1 2 2 14 2 2 6" xfId="15668" xr:uid="{2DB7C5B1-1F25-4889-BA5D-4B780DEF8428}"/>
    <cellStyle name="20% - Accent1 2 2 14 2 2 7" xfId="31179" xr:uid="{D70B9B46-4905-49EF-8722-A13765650EF2}"/>
    <cellStyle name="20% - Accent1 2 2 14 2 2 8" xfId="38087" xr:uid="{9740656E-4759-4FA8-9AE9-B1192E78302A}"/>
    <cellStyle name="20% - Accent1 2 2 14 2 2 9" xfId="45970" xr:uid="{A8934514-89CB-43AF-91BC-9530EAD889CB}"/>
    <cellStyle name="20% - Accent1 2 2 14 2 3" xfId="644" xr:uid="{F5231DBC-B1C0-484D-9780-BD6011B1B7AE}"/>
    <cellStyle name="20% - Accent1 2 2 14 2 3 2" xfId="8184" xr:uid="{54D36C8C-5B3B-4740-900A-5C203979D8FD}"/>
    <cellStyle name="20% - Accent1 2 2 14 2 3 2 2" xfId="23160" xr:uid="{8703E602-1D61-4282-BA7F-E6BE60E3D7C7}"/>
    <cellStyle name="20% - Accent1 2 2 14 2 3 3" xfId="15672" xr:uid="{515BD118-8177-4FF7-A0A8-A7C3CB0C8B74}"/>
    <cellStyle name="20% - Accent1 2 2 14 2 3 4" xfId="32185" xr:uid="{C4BD6F2E-7966-42CD-9234-A1386C303EDC}"/>
    <cellStyle name="20% - Accent1 2 2 14 2 3 5" xfId="38091" xr:uid="{E946A36F-DDAE-402F-8130-EBB4E60B55C0}"/>
    <cellStyle name="20% - Accent1 2 2 14 2 3 6" xfId="45974" xr:uid="{9E4E73FD-A617-4A1A-85A9-32C62DF6B989}"/>
    <cellStyle name="20% - Accent1 2 2 14 2 3 7" xfId="53467" xr:uid="{0A701FB6-18D9-4264-901D-40302FD393A1}"/>
    <cellStyle name="20% - Accent1 2 2 14 2 4" xfId="645" xr:uid="{A5CD8D89-A5AB-443C-93F2-774010F6EAEA}"/>
    <cellStyle name="20% - Accent1 2 2 14 2 4 2" xfId="8185" xr:uid="{7D68D0E6-BB12-4025-B2E6-127F8B885C43}"/>
    <cellStyle name="20% - Accent1 2 2 14 2 4 2 2" xfId="23161" xr:uid="{6650202E-E92A-4F48-B036-D2E3847459B5}"/>
    <cellStyle name="20% - Accent1 2 2 14 2 4 3" xfId="15673" xr:uid="{74451F3A-772A-4A68-9462-A188DEF5DF8B}"/>
    <cellStyle name="20% - Accent1 2 2 14 2 4 4" xfId="34030" xr:uid="{DFDB6CF2-D500-4EE6-9C70-89C28D458FF2}"/>
    <cellStyle name="20% - Accent1 2 2 14 2 4 5" xfId="38092" xr:uid="{A2BB862F-7F74-42B2-98D2-A79E9C91B19E}"/>
    <cellStyle name="20% - Accent1 2 2 14 2 4 6" xfId="45975" xr:uid="{0DA9DBB8-FB99-4208-9FF7-6B2D060CFB2E}"/>
    <cellStyle name="20% - Accent1 2 2 14 2 4 7" xfId="53468" xr:uid="{0C028321-2CAE-4BCB-802A-698DA11FF3A9}"/>
    <cellStyle name="20% - Accent1 2 2 14 2 5" xfId="646" xr:uid="{488F836D-E0A7-49F2-ACED-41FA3BEE7307}"/>
    <cellStyle name="20% - Accent1 2 2 14 2 5 2" xfId="8186" xr:uid="{CF9A1217-4FBF-4C06-A293-C2F99BDF7C06}"/>
    <cellStyle name="20% - Accent1 2 2 14 2 5 2 2" xfId="23162" xr:uid="{7EBBB1C9-5BAE-4D92-A2B2-A8B5F622D1E3}"/>
    <cellStyle name="20% - Accent1 2 2 14 2 5 3" xfId="15674" xr:uid="{15B92994-7517-4C7E-ADDF-02DD7916C70B}"/>
    <cellStyle name="20% - Accent1 2 2 14 2 5 4" xfId="35873" xr:uid="{4A5BBBF5-A9A8-455B-816E-319CC4ED8131}"/>
    <cellStyle name="20% - Accent1 2 2 14 2 5 5" xfId="38093" xr:uid="{9B2A711F-3D63-40DF-914B-311F51DC9243}"/>
    <cellStyle name="20% - Accent1 2 2 14 2 5 6" xfId="45976" xr:uid="{694E1CCE-C7C0-49E2-945A-5C44A123642E}"/>
    <cellStyle name="20% - Accent1 2 2 14 2 5 7" xfId="53469" xr:uid="{BB499688-DC0B-4708-9EFF-1D75D1CAA289}"/>
    <cellStyle name="20% - Accent1 2 2 14 2 6" xfId="8179" xr:uid="{DBF6CC57-B638-4DEC-8DE4-4BEE8DCB0BF5}"/>
    <cellStyle name="20% - Accent1 2 2 14 2 6 2" xfId="23155" xr:uid="{D5BD4B53-7710-43B1-80C7-ACC7605BE8C4}"/>
    <cellStyle name="20% - Accent1 2 2 14 2 7" xfId="15667" xr:uid="{AE466D6A-879B-47F7-B64E-D4720AB86AEF}"/>
    <cellStyle name="20% - Accent1 2 2 14 2 8" xfId="30763" xr:uid="{E8B40FA0-E3AD-431D-AA6B-DD530FB5ADDE}"/>
    <cellStyle name="20% - Accent1 2 2 14 2 9" xfId="38086" xr:uid="{0EF1CF7E-B19A-4BB2-B1DC-37707F8556EC}"/>
    <cellStyle name="20% - Accent1 2 2 14 3" xfId="647" xr:uid="{1C8F80DF-9E0F-4627-9FEE-A1486B683C70}"/>
    <cellStyle name="20% - Accent1 2 2 14 3 10" xfId="53470" xr:uid="{6C8E063C-CD7D-4FE2-9033-317BB19947A3}"/>
    <cellStyle name="20% - Accent1 2 2 14 3 2" xfId="648" xr:uid="{61E9F46B-18AE-46E4-A76E-63474695E7BC}"/>
    <cellStyle name="20% - Accent1 2 2 14 3 2 2" xfId="8188" xr:uid="{7DEC200D-7D24-4C50-8C25-61449EA1AE8C}"/>
    <cellStyle name="20% - Accent1 2 2 14 3 2 2 2" xfId="23164" xr:uid="{E5533400-3CFC-47D4-B323-D12EC06EE1F7}"/>
    <cellStyle name="20% - Accent1 2 2 14 3 2 3" xfId="15676" xr:uid="{8E6E27A8-B3BC-4618-B714-8993B4BC8010}"/>
    <cellStyle name="20% - Accent1 2 2 14 3 2 4" xfId="32187" xr:uid="{CDEF2B5A-2C7E-4111-B5BD-D87C5AED471C}"/>
    <cellStyle name="20% - Accent1 2 2 14 3 2 5" xfId="38095" xr:uid="{6FD172EB-0F75-4689-8EC1-B9FE8E420840}"/>
    <cellStyle name="20% - Accent1 2 2 14 3 2 6" xfId="45978" xr:uid="{60136B5B-7C21-404F-B047-550A78C44D71}"/>
    <cellStyle name="20% - Accent1 2 2 14 3 2 7" xfId="53471" xr:uid="{CDD698CF-B91B-489F-B20B-5ED0A9EC7423}"/>
    <cellStyle name="20% - Accent1 2 2 14 3 3" xfId="649" xr:uid="{7A8E83F1-85E4-4D7B-9724-F2535C3FD72E}"/>
    <cellStyle name="20% - Accent1 2 2 14 3 3 2" xfId="8189" xr:uid="{8F574FC3-6136-4260-B1FF-B5C3A9DEF3D8}"/>
    <cellStyle name="20% - Accent1 2 2 14 3 3 2 2" xfId="23165" xr:uid="{71331399-5685-4FA2-A5AC-790C28D8660C}"/>
    <cellStyle name="20% - Accent1 2 2 14 3 3 3" xfId="15677" xr:uid="{8B348AAD-33BA-4B71-84EA-65D1A6DB7E34}"/>
    <cellStyle name="20% - Accent1 2 2 14 3 3 4" xfId="34032" xr:uid="{3F8861DF-CE69-40C6-A0D0-335FA1449A8E}"/>
    <cellStyle name="20% - Accent1 2 2 14 3 3 5" xfId="38096" xr:uid="{FCC02FB4-11CD-4C16-AC52-59FD20F115A9}"/>
    <cellStyle name="20% - Accent1 2 2 14 3 3 6" xfId="45979" xr:uid="{5F077A32-B9F1-4755-9992-18E5080BD6DB}"/>
    <cellStyle name="20% - Accent1 2 2 14 3 3 7" xfId="53472" xr:uid="{3E0BC3AA-644F-4CAA-A65C-7A5C8916DA70}"/>
    <cellStyle name="20% - Accent1 2 2 14 3 4" xfId="650" xr:uid="{2D0B8044-D8E7-4B3E-8C9F-EEFC05CA2EF5}"/>
    <cellStyle name="20% - Accent1 2 2 14 3 4 2" xfId="8190" xr:uid="{685E383F-F464-44F4-8FF8-55FDC8740558}"/>
    <cellStyle name="20% - Accent1 2 2 14 3 4 2 2" xfId="23166" xr:uid="{A72A03B3-A5BA-47F6-926D-88771980EFD4}"/>
    <cellStyle name="20% - Accent1 2 2 14 3 4 3" xfId="15678" xr:uid="{A8979BB2-B67E-466D-BF70-773135E09EB3}"/>
    <cellStyle name="20% - Accent1 2 2 14 3 4 4" xfId="35875" xr:uid="{DA2C61DF-A5B4-428E-A4FB-13F06C7503A3}"/>
    <cellStyle name="20% - Accent1 2 2 14 3 4 5" xfId="38097" xr:uid="{0C16860A-7BC2-4F3B-A023-2FAFBE4A2A3C}"/>
    <cellStyle name="20% - Accent1 2 2 14 3 4 6" xfId="45980" xr:uid="{20461959-10EF-4D90-A4BB-FEDC46FE1671}"/>
    <cellStyle name="20% - Accent1 2 2 14 3 4 7" xfId="53473" xr:uid="{1336402E-85A1-48B9-A1A0-6541BB9E4E79}"/>
    <cellStyle name="20% - Accent1 2 2 14 3 5" xfId="8187" xr:uid="{63AA66A7-EDF3-4DDF-881D-D655A51D1E9A}"/>
    <cellStyle name="20% - Accent1 2 2 14 3 5 2" xfId="23163" xr:uid="{9EFFD525-08FE-43BD-A77A-231B3EF11E06}"/>
    <cellStyle name="20% - Accent1 2 2 14 3 6" xfId="15675" xr:uid="{1070DEB4-3C42-410C-88F0-A2B60B29F341}"/>
    <cellStyle name="20% - Accent1 2 2 14 3 7" xfId="31178" xr:uid="{7D9C44E5-BAEB-4ECA-9AD1-1F7E9721C931}"/>
    <cellStyle name="20% - Accent1 2 2 14 3 8" xfId="38094" xr:uid="{E4F539FC-BE70-4620-8970-A12CC0854227}"/>
    <cellStyle name="20% - Accent1 2 2 14 3 9" xfId="45977" xr:uid="{9AA53665-9D59-413F-A527-9749E807D081}"/>
    <cellStyle name="20% - Accent1 2 2 14 4" xfId="651" xr:uid="{1BF91B6B-7BB0-41B3-B695-192BA12BE767}"/>
    <cellStyle name="20% - Accent1 2 2 14 4 2" xfId="8191" xr:uid="{72BE7DD9-CBAD-4789-95F3-B23507741C1F}"/>
    <cellStyle name="20% - Accent1 2 2 14 4 2 2" xfId="23167" xr:uid="{FF802920-5402-4475-8204-4187212A6C2F}"/>
    <cellStyle name="20% - Accent1 2 2 14 4 3" xfId="15679" xr:uid="{8FBB5666-3A1D-430E-AB19-40EB50ED10CA}"/>
    <cellStyle name="20% - Accent1 2 2 14 4 4" xfId="32184" xr:uid="{127B2997-B132-40E0-BC9A-C439C18A62B4}"/>
    <cellStyle name="20% - Accent1 2 2 14 4 5" xfId="38098" xr:uid="{B8E8B7EF-0918-48BB-AE0F-088C37A328A2}"/>
    <cellStyle name="20% - Accent1 2 2 14 4 6" xfId="45981" xr:uid="{3B758A93-AA60-4CAC-A6FA-B4B01B3A73BF}"/>
    <cellStyle name="20% - Accent1 2 2 14 4 7" xfId="53474" xr:uid="{ACA456A7-9094-47E6-93B7-B13DC2B55745}"/>
    <cellStyle name="20% - Accent1 2 2 14 5" xfId="652" xr:uid="{7292DF3A-A9F5-45D6-89DC-A9240FFB24E9}"/>
    <cellStyle name="20% - Accent1 2 2 14 5 2" xfId="8192" xr:uid="{BF332782-CFAC-4F3C-91FD-24AE65B70D08}"/>
    <cellStyle name="20% - Accent1 2 2 14 5 2 2" xfId="23168" xr:uid="{EDB12F5C-908B-4551-B907-AF63F356758C}"/>
    <cellStyle name="20% - Accent1 2 2 14 5 3" xfId="15680" xr:uid="{54E371F8-5300-4AFF-818E-A7138AE53428}"/>
    <cellStyle name="20% - Accent1 2 2 14 5 4" xfId="34029" xr:uid="{794D50A5-CDC1-42D5-B706-E8CA4956D6E7}"/>
    <cellStyle name="20% - Accent1 2 2 14 5 5" xfId="38099" xr:uid="{077F9219-2CB8-450B-87D1-73CBE3219871}"/>
    <cellStyle name="20% - Accent1 2 2 14 5 6" xfId="45982" xr:uid="{4B4707A7-217A-4C15-AEA1-8FA44203F451}"/>
    <cellStyle name="20% - Accent1 2 2 14 5 7" xfId="53475" xr:uid="{B00543C3-F71A-4698-BA79-AADB09BA785D}"/>
    <cellStyle name="20% - Accent1 2 2 14 6" xfId="653" xr:uid="{B8316A1E-FC8C-46AA-896F-F4C9B876920D}"/>
    <cellStyle name="20% - Accent1 2 2 14 6 2" xfId="8193" xr:uid="{2576CEDD-D847-4D26-9675-DFE1312F76AB}"/>
    <cellStyle name="20% - Accent1 2 2 14 6 2 2" xfId="23169" xr:uid="{0C022EBB-7F6D-4E6D-803D-9EAFFA561E67}"/>
    <cellStyle name="20% - Accent1 2 2 14 6 3" xfId="15681" xr:uid="{ED0EAA0D-2C9B-409D-AE94-FF51E077099E}"/>
    <cellStyle name="20% - Accent1 2 2 14 6 4" xfId="35872" xr:uid="{B8F054AB-BD76-495F-BBC2-495B918D952F}"/>
    <cellStyle name="20% - Accent1 2 2 14 6 5" xfId="38100" xr:uid="{2AA2B8D5-9CCC-4067-8E08-D181C2B23BFC}"/>
    <cellStyle name="20% - Accent1 2 2 14 6 6" xfId="45983" xr:uid="{40C1253B-003B-474D-90B5-F9C805E87F72}"/>
    <cellStyle name="20% - Accent1 2 2 14 6 7" xfId="53476" xr:uid="{1F4BF21F-88B8-473E-8809-F600728350FC}"/>
    <cellStyle name="20% - Accent1 2 2 14 7" xfId="8178" xr:uid="{7A6B39BC-49F3-4473-9CD0-3C007CA5D463}"/>
    <cellStyle name="20% - Accent1 2 2 14 7 2" xfId="23154" xr:uid="{D9E7E254-A4C0-437E-8EDB-B947B82264E4}"/>
    <cellStyle name="20% - Accent1 2 2 14 8" xfId="15666" xr:uid="{41C4BF6A-A625-41BE-9B25-058107C93418}"/>
    <cellStyle name="20% - Accent1 2 2 14 9" xfId="30549" xr:uid="{1494CDA6-A0FB-457D-B1C2-3E3F541313FA}"/>
    <cellStyle name="20% - Accent1 2 2 15" xfId="654" xr:uid="{4B13AB76-5713-4AAD-A67D-55CBF5A9F6A7}"/>
    <cellStyle name="20% - Accent1 2 2 15 10" xfId="45984" xr:uid="{0CD897AF-B3C4-4F8C-A2B8-C10170DC1856}"/>
    <cellStyle name="20% - Accent1 2 2 15 11" xfId="53477" xr:uid="{4FA86062-3986-415A-8A3C-5CFF50A27D66}"/>
    <cellStyle name="20% - Accent1 2 2 15 2" xfId="655" xr:uid="{58672502-4B06-437C-B8A0-09584B2A28DE}"/>
    <cellStyle name="20% - Accent1 2 2 15 2 10" xfId="53478" xr:uid="{A9F746B2-4158-40E3-8EF7-4376D9E4DEBC}"/>
    <cellStyle name="20% - Accent1 2 2 15 2 2" xfId="656" xr:uid="{B04EEF0E-1604-429D-9244-721E0F94D51A}"/>
    <cellStyle name="20% - Accent1 2 2 15 2 2 2" xfId="8196" xr:uid="{B38DC8FB-487B-4B89-9D78-227C6CDCD2EB}"/>
    <cellStyle name="20% - Accent1 2 2 15 2 2 2 2" xfId="23172" xr:uid="{666FE7AA-733C-4575-BB9D-23A936E891FA}"/>
    <cellStyle name="20% - Accent1 2 2 15 2 2 3" xfId="15684" xr:uid="{8EE85FC2-CCAE-4EA1-854B-9E06ADB17118}"/>
    <cellStyle name="20% - Accent1 2 2 15 2 2 4" xfId="32189" xr:uid="{0EBBFFC4-8C19-4D75-A553-0016486A54F3}"/>
    <cellStyle name="20% - Accent1 2 2 15 2 2 5" xfId="38103" xr:uid="{9BC3FEC1-4038-4867-8045-8636CF322BEB}"/>
    <cellStyle name="20% - Accent1 2 2 15 2 2 6" xfId="45986" xr:uid="{F544DD78-E415-451F-AE93-06E6BE548AD8}"/>
    <cellStyle name="20% - Accent1 2 2 15 2 2 7" xfId="53479" xr:uid="{5FF39A3F-300C-49CD-A406-E6517F4F552B}"/>
    <cellStyle name="20% - Accent1 2 2 15 2 3" xfId="657" xr:uid="{03447BD1-67C0-440C-AA46-CA31B8BC56C0}"/>
    <cellStyle name="20% - Accent1 2 2 15 2 3 2" xfId="8197" xr:uid="{784EE9E9-6C4A-4C29-B96D-97400FCA4BC6}"/>
    <cellStyle name="20% - Accent1 2 2 15 2 3 2 2" xfId="23173" xr:uid="{0D6EBB12-F90F-4B8A-B583-EF9F7047402E}"/>
    <cellStyle name="20% - Accent1 2 2 15 2 3 3" xfId="15685" xr:uid="{9F3FFB38-5635-4759-AC40-23FFDF603C8E}"/>
    <cellStyle name="20% - Accent1 2 2 15 2 3 4" xfId="34034" xr:uid="{6F628328-0EBD-432D-B1C7-A5945ECED08A}"/>
    <cellStyle name="20% - Accent1 2 2 15 2 3 5" xfId="38104" xr:uid="{A83044BF-5936-447B-A6C5-4FE4A00547CA}"/>
    <cellStyle name="20% - Accent1 2 2 15 2 3 6" xfId="45987" xr:uid="{E8C29629-88F5-4452-BFEB-AC5E933BB34E}"/>
    <cellStyle name="20% - Accent1 2 2 15 2 3 7" xfId="53480" xr:uid="{4F9970DF-211C-4684-9A42-A5272F3C36DF}"/>
    <cellStyle name="20% - Accent1 2 2 15 2 4" xfId="658" xr:uid="{9CAEB66B-6339-4FE7-8DBD-9A4BB2348179}"/>
    <cellStyle name="20% - Accent1 2 2 15 2 4 2" xfId="8198" xr:uid="{2E5D2DF4-F62A-494F-BE56-C0687C3419F2}"/>
    <cellStyle name="20% - Accent1 2 2 15 2 4 2 2" xfId="23174" xr:uid="{8A4C30FA-A9C6-400E-AEDC-85F74ADE9166}"/>
    <cellStyle name="20% - Accent1 2 2 15 2 4 3" xfId="15686" xr:uid="{C1E72950-CCF1-4BCB-86BA-442BE1ECB5EC}"/>
    <cellStyle name="20% - Accent1 2 2 15 2 4 4" xfId="35877" xr:uid="{74595290-A71A-4BC7-B9B4-072A70C86EAA}"/>
    <cellStyle name="20% - Accent1 2 2 15 2 4 5" xfId="38105" xr:uid="{D1CEEDC4-250E-4C14-BC32-A2C5E0A341D0}"/>
    <cellStyle name="20% - Accent1 2 2 15 2 4 6" xfId="45988" xr:uid="{F0036A43-2820-4593-8A8D-4AB49F83D6A3}"/>
    <cellStyle name="20% - Accent1 2 2 15 2 4 7" xfId="53481" xr:uid="{FDB738F1-B310-4E22-B1B0-7C854B416602}"/>
    <cellStyle name="20% - Accent1 2 2 15 2 5" xfId="8195" xr:uid="{DBA7F90F-FEA1-41EB-B065-38976DC23AC9}"/>
    <cellStyle name="20% - Accent1 2 2 15 2 5 2" xfId="23171" xr:uid="{FA04D9A3-7266-4262-AFC0-7FABF706B8E2}"/>
    <cellStyle name="20% - Accent1 2 2 15 2 6" xfId="15683" xr:uid="{577FC6E3-1CF1-49C4-98AE-26AA5BA789BD}"/>
    <cellStyle name="20% - Accent1 2 2 15 2 7" xfId="31180" xr:uid="{B49E12CE-4C65-41A6-B0F4-89AF7B4E3197}"/>
    <cellStyle name="20% - Accent1 2 2 15 2 8" xfId="38102" xr:uid="{A9FFBA42-7AF8-4BC3-864F-A8CB2EC8DA08}"/>
    <cellStyle name="20% - Accent1 2 2 15 2 9" xfId="45985" xr:uid="{A3D7A78E-BF0F-46F0-9974-EF20EDD0AD4D}"/>
    <cellStyle name="20% - Accent1 2 2 15 3" xfId="659" xr:uid="{038C7CB1-5BCC-42AF-AAFC-D78ECCB22EEC}"/>
    <cellStyle name="20% - Accent1 2 2 15 3 2" xfId="8199" xr:uid="{0B680B8F-A500-43D7-93CA-44B72A37A085}"/>
    <cellStyle name="20% - Accent1 2 2 15 3 2 2" xfId="23175" xr:uid="{F07B85F1-5F21-4AE6-A6D6-88CD17721957}"/>
    <cellStyle name="20% - Accent1 2 2 15 3 3" xfId="15687" xr:uid="{2EDAF480-25A6-4B11-953E-A121AE112292}"/>
    <cellStyle name="20% - Accent1 2 2 15 3 4" xfId="32188" xr:uid="{92903E1B-CF1E-4BF7-8CA4-32F21D892EC6}"/>
    <cellStyle name="20% - Accent1 2 2 15 3 5" xfId="38106" xr:uid="{8740FEF4-3F0D-4DA0-A2B5-08EC328C248A}"/>
    <cellStyle name="20% - Accent1 2 2 15 3 6" xfId="45989" xr:uid="{79EE42BC-ED85-4515-B2EF-9474537EA665}"/>
    <cellStyle name="20% - Accent1 2 2 15 3 7" xfId="53482" xr:uid="{2433FD79-01C9-4010-BD39-C1900945FFA2}"/>
    <cellStyle name="20% - Accent1 2 2 15 4" xfId="660" xr:uid="{14CD6A3C-D6CB-40AB-AABA-6A4FF218406D}"/>
    <cellStyle name="20% - Accent1 2 2 15 4 2" xfId="8200" xr:uid="{4C4787F3-F42F-45EB-8D78-0B6F285C0DD5}"/>
    <cellStyle name="20% - Accent1 2 2 15 4 2 2" xfId="23176" xr:uid="{6F8AE15B-922E-4AA4-842E-CB0F36008696}"/>
    <cellStyle name="20% - Accent1 2 2 15 4 3" xfId="15688" xr:uid="{8CF1D862-FE3E-4797-90AD-EEB3CBF41B1F}"/>
    <cellStyle name="20% - Accent1 2 2 15 4 4" xfId="34033" xr:uid="{3579150E-62F6-4952-97A2-A52B8E600A42}"/>
    <cellStyle name="20% - Accent1 2 2 15 4 5" xfId="38107" xr:uid="{61E0691E-654E-4855-B96A-3E70C3FDB030}"/>
    <cellStyle name="20% - Accent1 2 2 15 4 6" xfId="45990" xr:uid="{4603190B-7C51-4E24-BC7D-B65A85DBB5E4}"/>
    <cellStyle name="20% - Accent1 2 2 15 4 7" xfId="53483" xr:uid="{F5D83D28-69E5-411E-BB13-E22E56878E9F}"/>
    <cellStyle name="20% - Accent1 2 2 15 5" xfId="661" xr:uid="{198ADE1D-AA94-42DD-A6D9-C75A68C7BF71}"/>
    <cellStyle name="20% - Accent1 2 2 15 5 2" xfId="8201" xr:uid="{E5522787-F031-42A7-8292-533613E48A4F}"/>
    <cellStyle name="20% - Accent1 2 2 15 5 2 2" xfId="23177" xr:uid="{2B81ED2C-5CA5-4BF9-B153-CEEE3C8DA991}"/>
    <cellStyle name="20% - Accent1 2 2 15 5 3" xfId="15689" xr:uid="{5DAD743A-E5F6-4800-90FC-83D304A1FB01}"/>
    <cellStyle name="20% - Accent1 2 2 15 5 4" xfId="35876" xr:uid="{6DBE850A-D1EB-47F6-AF68-9BA3FA3BA59F}"/>
    <cellStyle name="20% - Accent1 2 2 15 5 5" xfId="38108" xr:uid="{CA741DA7-D7AE-4DEC-AC1A-98D579E3788A}"/>
    <cellStyle name="20% - Accent1 2 2 15 5 6" xfId="45991" xr:uid="{0F866701-D9DA-44DD-ADB0-C6D984897950}"/>
    <cellStyle name="20% - Accent1 2 2 15 5 7" xfId="53484" xr:uid="{E620CC2B-2C23-47B1-B3B5-8DBDFD01567D}"/>
    <cellStyle name="20% - Accent1 2 2 15 6" xfId="8194" xr:uid="{6E092511-30D3-470B-8F35-66D4FD020A34}"/>
    <cellStyle name="20% - Accent1 2 2 15 6 2" xfId="23170" xr:uid="{74BB234F-7B22-466A-8EE1-6BFA9FEFF9E8}"/>
    <cellStyle name="20% - Accent1 2 2 15 7" xfId="15682" xr:uid="{3FD789B8-7689-4398-A7C2-96F24EC5E63C}"/>
    <cellStyle name="20% - Accent1 2 2 15 8" xfId="30614" xr:uid="{4CB9EB6D-5F0A-40C2-A7A7-D441F0AA5027}"/>
    <cellStyle name="20% - Accent1 2 2 15 9" xfId="38101" xr:uid="{69D16001-DC9B-4FFA-A3DE-46E4FB3BC448}"/>
    <cellStyle name="20% - Accent1 2 2 16" xfId="662" xr:uid="{A16EAE0F-F536-4198-A06E-0F1800D6AC56}"/>
    <cellStyle name="20% - Accent1 2 2 16 10" xfId="45992" xr:uid="{A841FD0E-C4C2-4059-966C-4218D84EE7D7}"/>
    <cellStyle name="20% - Accent1 2 2 16 11" xfId="53485" xr:uid="{010559B6-1226-4134-89C0-EC9F7C86BC7E}"/>
    <cellStyle name="20% - Accent1 2 2 16 2" xfId="663" xr:uid="{7F080E75-C1B6-4F95-9B53-DAD0483B23BD}"/>
    <cellStyle name="20% - Accent1 2 2 16 2 10" xfId="53486" xr:uid="{419AB888-1A7D-4591-9E40-BEE8C9924DF4}"/>
    <cellStyle name="20% - Accent1 2 2 16 2 2" xfId="664" xr:uid="{6B5C2562-1561-45AE-84B1-EAB7EA749F3F}"/>
    <cellStyle name="20% - Accent1 2 2 16 2 2 2" xfId="8204" xr:uid="{337794C9-CD9F-47D3-B76A-0A828DF5A6F5}"/>
    <cellStyle name="20% - Accent1 2 2 16 2 2 2 2" xfId="23180" xr:uid="{1AE1978F-83DC-416B-9357-31E0DE7AE0AA}"/>
    <cellStyle name="20% - Accent1 2 2 16 2 2 3" xfId="15692" xr:uid="{F8DAD2A6-5FF9-4966-8CB5-3FA7993A79E0}"/>
    <cellStyle name="20% - Accent1 2 2 16 2 2 4" xfId="32191" xr:uid="{6623C703-1CF8-45D7-833D-DAB23AB033A5}"/>
    <cellStyle name="20% - Accent1 2 2 16 2 2 5" xfId="38111" xr:uid="{0A307DD0-D1B4-4938-9370-0831C25DAF6C}"/>
    <cellStyle name="20% - Accent1 2 2 16 2 2 6" xfId="45994" xr:uid="{8A476362-83B3-4767-86C1-24F70F8BB2A0}"/>
    <cellStyle name="20% - Accent1 2 2 16 2 2 7" xfId="53487" xr:uid="{62440628-3C19-4CD5-92A5-59399E3D3E78}"/>
    <cellStyle name="20% - Accent1 2 2 16 2 3" xfId="665" xr:uid="{19294B02-6147-488A-82EF-6BD0322DF01D}"/>
    <cellStyle name="20% - Accent1 2 2 16 2 3 2" xfId="8205" xr:uid="{7B514BF3-B726-42F0-8D44-D5145BB627AC}"/>
    <cellStyle name="20% - Accent1 2 2 16 2 3 2 2" xfId="23181" xr:uid="{FE0FD4CF-BDED-47CA-A63C-22867A6312A9}"/>
    <cellStyle name="20% - Accent1 2 2 16 2 3 3" xfId="15693" xr:uid="{48FA5B34-F367-486A-8E20-9F54237CCDA9}"/>
    <cellStyle name="20% - Accent1 2 2 16 2 3 4" xfId="34036" xr:uid="{1BE7DA00-417E-473E-9470-A18D32DAC883}"/>
    <cellStyle name="20% - Accent1 2 2 16 2 3 5" xfId="38112" xr:uid="{4CB763DD-1F3E-4639-A6C7-5E552EC42322}"/>
    <cellStyle name="20% - Accent1 2 2 16 2 3 6" xfId="45995" xr:uid="{80134DF7-76DC-4ABC-BF31-0FB827D232DD}"/>
    <cellStyle name="20% - Accent1 2 2 16 2 3 7" xfId="53488" xr:uid="{A5A4EF40-D441-4A3E-936B-7F3A86081858}"/>
    <cellStyle name="20% - Accent1 2 2 16 2 4" xfId="666" xr:uid="{6A5E58DA-BE07-46C5-8A73-EA41C606CC8B}"/>
    <cellStyle name="20% - Accent1 2 2 16 2 4 2" xfId="8206" xr:uid="{4686C8CE-294F-4B1E-B0D4-1A384D2433CE}"/>
    <cellStyle name="20% - Accent1 2 2 16 2 4 2 2" xfId="23182" xr:uid="{BBF184F3-9896-4D75-A55D-38AE537EB510}"/>
    <cellStyle name="20% - Accent1 2 2 16 2 4 3" xfId="15694" xr:uid="{5D58C29A-CAAD-4456-B17C-8C521B273153}"/>
    <cellStyle name="20% - Accent1 2 2 16 2 4 4" xfId="35879" xr:uid="{8FC6FA9C-F3BB-4C5F-A34E-411CD847BE7F}"/>
    <cellStyle name="20% - Accent1 2 2 16 2 4 5" xfId="38113" xr:uid="{08CA598B-4331-4F43-85A3-64D698E94265}"/>
    <cellStyle name="20% - Accent1 2 2 16 2 4 6" xfId="45996" xr:uid="{A2F035A4-BE49-4F29-8E9A-54FB02C0B467}"/>
    <cellStyle name="20% - Accent1 2 2 16 2 4 7" xfId="53489" xr:uid="{CB66213A-C80F-4646-9EED-E1B869042489}"/>
    <cellStyle name="20% - Accent1 2 2 16 2 5" xfId="8203" xr:uid="{1E820A82-BA45-41A0-B85B-704B82AB61A7}"/>
    <cellStyle name="20% - Accent1 2 2 16 2 5 2" xfId="23179" xr:uid="{6E4F2F42-86BD-45DD-9CA7-01896EDFCDFB}"/>
    <cellStyle name="20% - Accent1 2 2 16 2 6" xfId="15691" xr:uid="{54F9C45C-4D4D-47DB-876A-9170A2AF814A}"/>
    <cellStyle name="20% - Accent1 2 2 16 2 7" xfId="31181" xr:uid="{FC62CB7B-9C93-408D-989C-15B5E520551B}"/>
    <cellStyle name="20% - Accent1 2 2 16 2 8" xfId="38110" xr:uid="{7E577E62-C475-4F10-A423-24485F6C1EA9}"/>
    <cellStyle name="20% - Accent1 2 2 16 2 9" xfId="45993" xr:uid="{C7730436-C48C-42AC-B7B7-267DCEDCFAF6}"/>
    <cellStyle name="20% - Accent1 2 2 16 3" xfId="667" xr:uid="{DA2B2198-F200-48C2-925F-BB8F1A158F2F}"/>
    <cellStyle name="20% - Accent1 2 2 16 3 2" xfId="8207" xr:uid="{BD79DFC5-6105-489B-B921-F2DA6EC26D3D}"/>
    <cellStyle name="20% - Accent1 2 2 16 3 2 2" xfId="23183" xr:uid="{DDFC1E19-5D5B-4E5C-A2FA-ACC457D24043}"/>
    <cellStyle name="20% - Accent1 2 2 16 3 3" xfId="15695" xr:uid="{F6E4CE8C-9177-4BCA-BB9E-3163E02BEEA1}"/>
    <cellStyle name="20% - Accent1 2 2 16 3 4" xfId="32190" xr:uid="{56D9DFA1-E5C0-49F1-96B6-DD5BAE71733B}"/>
    <cellStyle name="20% - Accent1 2 2 16 3 5" xfId="38114" xr:uid="{A99F92A8-A07A-4D3F-80D3-C7820C8E3BF6}"/>
    <cellStyle name="20% - Accent1 2 2 16 3 6" xfId="45997" xr:uid="{1DCE5282-FC1D-4B2B-8780-3EFEE0C8B199}"/>
    <cellStyle name="20% - Accent1 2 2 16 3 7" xfId="53490" xr:uid="{37BB3A58-E4FE-44DC-819C-FEBE9B502421}"/>
    <cellStyle name="20% - Accent1 2 2 16 4" xfId="668" xr:uid="{8A55F011-7D79-4807-965E-02925C2AB8D9}"/>
    <cellStyle name="20% - Accent1 2 2 16 4 2" xfId="8208" xr:uid="{7E72D39A-4CDC-4ED3-BAC4-64C2188E3ACA}"/>
    <cellStyle name="20% - Accent1 2 2 16 4 2 2" xfId="23184" xr:uid="{EA2D9F68-8EE3-46FE-BA2C-CFBA282B83A1}"/>
    <cellStyle name="20% - Accent1 2 2 16 4 3" xfId="15696" xr:uid="{F26D04AD-EA52-48EB-B7C1-BA5DEBA84629}"/>
    <cellStyle name="20% - Accent1 2 2 16 4 4" xfId="34035" xr:uid="{4C980FDA-2372-4E36-BC3A-114DDF577FBD}"/>
    <cellStyle name="20% - Accent1 2 2 16 4 5" xfId="38115" xr:uid="{5E34F99D-E22F-4381-BBA2-D580DF3F4D60}"/>
    <cellStyle name="20% - Accent1 2 2 16 4 6" xfId="45998" xr:uid="{B789342C-CE15-4D65-9B49-2C53388B8B97}"/>
    <cellStyle name="20% - Accent1 2 2 16 4 7" xfId="53491" xr:uid="{392A7412-05A9-458E-BC41-A4056349E28B}"/>
    <cellStyle name="20% - Accent1 2 2 16 5" xfId="669" xr:uid="{5434C647-A3E3-44A8-8C0D-67E8AC5BE1F9}"/>
    <cellStyle name="20% - Accent1 2 2 16 5 2" xfId="8209" xr:uid="{48287EC5-C3FE-4CF3-B947-5509060553FC}"/>
    <cellStyle name="20% - Accent1 2 2 16 5 2 2" xfId="23185" xr:uid="{32D84D4B-8C89-4714-8E71-0A4FAFE230CC}"/>
    <cellStyle name="20% - Accent1 2 2 16 5 3" xfId="15697" xr:uid="{4799C559-CD13-4CA2-8858-6FDC9C22ADC3}"/>
    <cellStyle name="20% - Accent1 2 2 16 5 4" xfId="35878" xr:uid="{714D58ED-22A6-48EB-BFA7-AA06D8CD8C17}"/>
    <cellStyle name="20% - Accent1 2 2 16 5 5" xfId="38116" xr:uid="{4D32324F-5C04-49EA-92C2-A2707214C8C8}"/>
    <cellStyle name="20% - Accent1 2 2 16 5 6" xfId="45999" xr:uid="{5EA79344-499C-4B41-A586-19AE51F73027}"/>
    <cellStyle name="20% - Accent1 2 2 16 5 7" xfId="53492" xr:uid="{52AFB277-79A1-4599-AD33-505D557FB1B6}"/>
    <cellStyle name="20% - Accent1 2 2 16 6" xfId="8202" xr:uid="{0B263691-227D-460C-9AA3-482FAAA99F1C}"/>
    <cellStyle name="20% - Accent1 2 2 16 6 2" xfId="23178" xr:uid="{146FBE96-5CFD-421D-B77D-6226358F0722}"/>
    <cellStyle name="20% - Accent1 2 2 16 7" xfId="15690" xr:uid="{F8497734-5E51-461F-80AC-FD574C6508FA}"/>
    <cellStyle name="20% - Accent1 2 2 16 8" xfId="30749" xr:uid="{67C77DCA-541E-41F9-BA64-9567038EA13C}"/>
    <cellStyle name="20% - Accent1 2 2 16 9" xfId="38109" xr:uid="{F5CCF032-1652-4871-B9BE-222CCB5A129A}"/>
    <cellStyle name="20% - Accent1 2 2 17" xfId="670" xr:uid="{DDD659C5-840A-48AD-BFC5-60996C97968D}"/>
    <cellStyle name="20% - Accent1 2 2 17 10" xfId="46000" xr:uid="{D8E51B97-E246-44F5-9778-C54EFBEF491A}"/>
    <cellStyle name="20% - Accent1 2 2 17 11" xfId="53493" xr:uid="{EEA2DAD5-D9AF-4188-AC39-F3F9ADF60C92}"/>
    <cellStyle name="20% - Accent1 2 2 17 2" xfId="671" xr:uid="{4F867A04-3DC6-44D2-AF0E-65326E545843}"/>
    <cellStyle name="20% - Accent1 2 2 17 2 10" xfId="53494" xr:uid="{1EADD58B-562D-40A2-8C48-04DB07DC2351}"/>
    <cellStyle name="20% - Accent1 2 2 17 2 2" xfId="672" xr:uid="{48C092C1-EE34-4672-8A35-574D873E997B}"/>
    <cellStyle name="20% - Accent1 2 2 17 2 2 2" xfId="8212" xr:uid="{A47882C2-CB41-476D-A319-5F43D4C1F8A8}"/>
    <cellStyle name="20% - Accent1 2 2 17 2 2 2 2" xfId="23188" xr:uid="{2FEE2E65-1C7B-498F-888F-9BF992C81B5B}"/>
    <cellStyle name="20% - Accent1 2 2 17 2 2 3" xfId="15700" xr:uid="{810FCD48-2309-4F82-B3B6-417734DA2882}"/>
    <cellStyle name="20% - Accent1 2 2 17 2 2 4" xfId="32193" xr:uid="{00C76EC8-21D7-4BE8-BB43-BF5BC3088C73}"/>
    <cellStyle name="20% - Accent1 2 2 17 2 2 5" xfId="38119" xr:uid="{4A40C38F-79F1-4B24-B1DF-59681F6EF451}"/>
    <cellStyle name="20% - Accent1 2 2 17 2 2 6" xfId="46002" xr:uid="{E988F02D-2062-420E-8A5F-F3B4D814DBE6}"/>
    <cellStyle name="20% - Accent1 2 2 17 2 2 7" xfId="53495" xr:uid="{7DFB6206-8C23-42FE-AFA3-FD4F9FBAE809}"/>
    <cellStyle name="20% - Accent1 2 2 17 2 3" xfId="673" xr:uid="{B8C6A96B-2197-4EE1-88E0-C1F5EBA35188}"/>
    <cellStyle name="20% - Accent1 2 2 17 2 3 2" xfId="8213" xr:uid="{E40FA962-B1BA-4E42-BF90-F84AB56C26D0}"/>
    <cellStyle name="20% - Accent1 2 2 17 2 3 2 2" xfId="23189" xr:uid="{DC6925A5-53F1-4DB0-8F5A-D6B697760C8E}"/>
    <cellStyle name="20% - Accent1 2 2 17 2 3 3" xfId="15701" xr:uid="{F5743774-8424-4D16-BC94-91BFF13E7E97}"/>
    <cellStyle name="20% - Accent1 2 2 17 2 3 4" xfId="34038" xr:uid="{88788E54-9AD9-46A3-AE01-E4FA0935EA0C}"/>
    <cellStyle name="20% - Accent1 2 2 17 2 3 5" xfId="38120" xr:uid="{FBA95E11-114E-48B8-A2BE-92D3B8D6216A}"/>
    <cellStyle name="20% - Accent1 2 2 17 2 3 6" xfId="46003" xr:uid="{C029B9E6-3C47-4A91-9CEF-DA71C5BEF778}"/>
    <cellStyle name="20% - Accent1 2 2 17 2 3 7" xfId="53496" xr:uid="{7EBEF01A-D836-4AF3-B467-814C7A4C6DAD}"/>
    <cellStyle name="20% - Accent1 2 2 17 2 4" xfId="674" xr:uid="{977F02B1-10B4-4F7E-B475-384872C8844C}"/>
    <cellStyle name="20% - Accent1 2 2 17 2 4 2" xfId="8214" xr:uid="{78BAB3B3-4555-4FB3-AD1D-9B6CE9C9A267}"/>
    <cellStyle name="20% - Accent1 2 2 17 2 4 2 2" xfId="23190" xr:uid="{04FB66B4-A8B2-4D89-8B03-B046B1254ECD}"/>
    <cellStyle name="20% - Accent1 2 2 17 2 4 3" xfId="15702" xr:uid="{45DAE7D0-1C99-43BE-B30D-5F50070ECAF6}"/>
    <cellStyle name="20% - Accent1 2 2 17 2 4 4" xfId="35881" xr:uid="{DDAB78A8-FDC3-4375-9421-BC8F691D88C8}"/>
    <cellStyle name="20% - Accent1 2 2 17 2 4 5" xfId="38121" xr:uid="{2167F451-84A1-4512-B028-0C45D63F8F29}"/>
    <cellStyle name="20% - Accent1 2 2 17 2 4 6" xfId="46004" xr:uid="{C444DBB7-093F-4D93-B0F9-9B56BC64B43A}"/>
    <cellStyle name="20% - Accent1 2 2 17 2 4 7" xfId="53497" xr:uid="{351CC0E1-97F7-42F8-9603-CD9D5A621730}"/>
    <cellStyle name="20% - Accent1 2 2 17 2 5" xfId="8211" xr:uid="{15FD7CAD-AE53-4118-9153-36EC5E0C2730}"/>
    <cellStyle name="20% - Accent1 2 2 17 2 5 2" xfId="23187" xr:uid="{C7A3F29C-E176-4FB0-B05A-C6D946AC811D}"/>
    <cellStyle name="20% - Accent1 2 2 17 2 6" xfId="15699" xr:uid="{0394765E-30F1-4E10-80F0-241494C6AAEA}"/>
    <cellStyle name="20% - Accent1 2 2 17 2 7" xfId="31182" xr:uid="{91BDD213-EE41-4153-860E-8946BF2BA9C3}"/>
    <cellStyle name="20% - Accent1 2 2 17 2 8" xfId="38118" xr:uid="{095A330F-A1B8-469D-A8A3-0CB03A2B0465}"/>
    <cellStyle name="20% - Accent1 2 2 17 2 9" xfId="46001" xr:uid="{530C1BDD-9E40-49C0-843A-2970341E563F}"/>
    <cellStyle name="20% - Accent1 2 2 17 3" xfId="675" xr:uid="{5E03015E-AFB3-4235-8B93-1F775B897464}"/>
    <cellStyle name="20% - Accent1 2 2 17 3 2" xfId="8215" xr:uid="{E7396AFD-D043-4AC5-8A95-755C0CCF8E37}"/>
    <cellStyle name="20% - Accent1 2 2 17 3 2 2" xfId="23191" xr:uid="{525EA5CC-91EA-49A5-BC19-ED1672E6F941}"/>
    <cellStyle name="20% - Accent1 2 2 17 3 3" xfId="15703" xr:uid="{0C94521A-186E-44F5-96D4-853A10A5E34F}"/>
    <cellStyle name="20% - Accent1 2 2 17 3 4" xfId="32192" xr:uid="{926FA07C-B668-4AE9-9EAD-910F2E86B972}"/>
    <cellStyle name="20% - Accent1 2 2 17 3 5" xfId="38122" xr:uid="{3B4DC6BD-EA61-4A12-BD19-C7ADA28511CA}"/>
    <cellStyle name="20% - Accent1 2 2 17 3 6" xfId="46005" xr:uid="{BE59A3E9-2AEB-49E5-A850-EF1CC6F68CA4}"/>
    <cellStyle name="20% - Accent1 2 2 17 3 7" xfId="53498" xr:uid="{26F18098-4F63-401A-838F-A1B9FC964141}"/>
    <cellStyle name="20% - Accent1 2 2 17 4" xfId="676" xr:uid="{3E52DD40-2F69-4830-983D-A837BCB2F718}"/>
    <cellStyle name="20% - Accent1 2 2 17 4 2" xfId="8216" xr:uid="{F8365838-F671-448E-A722-55EE9361622A}"/>
    <cellStyle name="20% - Accent1 2 2 17 4 2 2" xfId="23192" xr:uid="{3D266EF3-E230-4BE9-BEB3-3BC8817A2206}"/>
    <cellStyle name="20% - Accent1 2 2 17 4 3" xfId="15704" xr:uid="{B8A26E4E-B378-4D71-9D1E-2F31610F5D6B}"/>
    <cellStyle name="20% - Accent1 2 2 17 4 4" xfId="34037" xr:uid="{B4A0A33F-189D-41DA-8F9B-26AB6017F315}"/>
    <cellStyle name="20% - Accent1 2 2 17 4 5" xfId="38123" xr:uid="{A3C5237F-A358-46F3-8F32-8FC255E1638C}"/>
    <cellStyle name="20% - Accent1 2 2 17 4 6" xfId="46006" xr:uid="{891994C8-6C7B-4AA6-ADD0-2E949ED04DD2}"/>
    <cellStyle name="20% - Accent1 2 2 17 4 7" xfId="53499" xr:uid="{03647A1E-EF7B-4C8B-BAAF-E04525789A46}"/>
    <cellStyle name="20% - Accent1 2 2 17 5" xfId="677" xr:uid="{3EB0D42B-1CC4-495C-B011-5B251A07CCC8}"/>
    <cellStyle name="20% - Accent1 2 2 17 5 2" xfId="8217" xr:uid="{56119B67-074C-48A1-A02B-C33347686514}"/>
    <cellStyle name="20% - Accent1 2 2 17 5 2 2" xfId="23193" xr:uid="{16D2A1B5-718A-461F-8A0D-7FFBFE0192A7}"/>
    <cellStyle name="20% - Accent1 2 2 17 5 3" xfId="15705" xr:uid="{C817F59B-DEEE-43D3-83CD-16D59D1D1CBC}"/>
    <cellStyle name="20% - Accent1 2 2 17 5 4" xfId="35880" xr:uid="{9712225E-EE1C-4AE1-B50D-D1B0F1704D67}"/>
    <cellStyle name="20% - Accent1 2 2 17 5 5" xfId="38124" xr:uid="{48E6DA94-B30F-4AC8-8BDE-ABA26792620E}"/>
    <cellStyle name="20% - Accent1 2 2 17 5 6" xfId="46007" xr:uid="{2C971226-C1EA-423B-8839-BEADEBFF2ADD}"/>
    <cellStyle name="20% - Accent1 2 2 17 5 7" xfId="53500" xr:uid="{E0010207-EBBB-4D5E-B10E-F7F9DBC9E43C}"/>
    <cellStyle name="20% - Accent1 2 2 17 6" xfId="8210" xr:uid="{8462B3FE-F100-455F-A83F-3C737F06EB0C}"/>
    <cellStyle name="20% - Accent1 2 2 17 6 2" xfId="23186" xr:uid="{34157D2B-F0A7-4FA6-A82B-1E01CC372DF9}"/>
    <cellStyle name="20% - Accent1 2 2 17 7" xfId="15698" xr:uid="{2386EE5F-C5BE-491F-B502-885F33B8BF7F}"/>
    <cellStyle name="20% - Accent1 2 2 17 8" xfId="31088" xr:uid="{8CE073FD-41D9-48BE-BF61-88AAAA226BB5}"/>
    <cellStyle name="20% - Accent1 2 2 17 9" xfId="38117" xr:uid="{9504051F-CBB3-44EE-A5D4-1A8092032528}"/>
    <cellStyle name="20% - Accent1 2 2 18" xfId="678" xr:uid="{2B489F6C-25B0-4893-8602-8A25B81FA4AB}"/>
    <cellStyle name="20% - Accent1 2 2 18 10" xfId="53501" xr:uid="{96DC688C-57B8-4D01-9CEF-468D6005939E}"/>
    <cellStyle name="20% - Accent1 2 2 18 2" xfId="679" xr:uid="{1AC6E919-F0F0-4B25-9D1A-749179352C8A}"/>
    <cellStyle name="20% - Accent1 2 2 18 2 2" xfId="8219" xr:uid="{E12D0550-A9AD-4D50-B885-7AA437A0570E}"/>
    <cellStyle name="20% - Accent1 2 2 18 2 2 2" xfId="23195" xr:uid="{BAE4A285-CEAF-4E1F-9150-4577709A3CD6}"/>
    <cellStyle name="20% - Accent1 2 2 18 2 3" xfId="15707" xr:uid="{AFC2CD24-586B-42BB-9A5A-9B5B8E646D94}"/>
    <cellStyle name="20% - Accent1 2 2 18 2 4" xfId="32194" xr:uid="{D5AA93A0-A540-4AFA-AE5D-860079EE352F}"/>
    <cellStyle name="20% - Accent1 2 2 18 2 5" xfId="38126" xr:uid="{D962CD4D-C1BF-4704-993A-6538A2CB8FCF}"/>
    <cellStyle name="20% - Accent1 2 2 18 2 6" xfId="46009" xr:uid="{D4392FF2-077A-4C03-90A6-EC74567E34FA}"/>
    <cellStyle name="20% - Accent1 2 2 18 2 7" xfId="53502" xr:uid="{0B545F87-E2B3-41A2-B202-A386C59717F1}"/>
    <cellStyle name="20% - Accent1 2 2 18 3" xfId="680" xr:uid="{3009B54B-E185-463E-A0F8-19031485D7D4}"/>
    <cellStyle name="20% - Accent1 2 2 18 3 2" xfId="8220" xr:uid="{FD377D3C-969C-42BA-BDFD-0447A34D4C66}"/>
    <cellStyle name="20% - Accent1 2 2 18 3 2 2" xfId="23196" xr:uid="{F699447F-58AE-4962-A1D8-900409AA5C46}"/>
    <cellStyle name="20% - Accent1 2 2 18 3 3" xfId="15708" xr:uid="{CB8A6336-D572-4AA4-B9F7-87B9033B375C}"/>
    <cellStyle name="20% - Accent1 2 2 18 3 4" xfId="34039" xr:uid="{0BC4D5DB-0376-4B86-8792-66D86A9CBE45}"/>
    <cellStyle name="20% - Accent1 2 2 18 3 5" xfId="38127" xr:uid="{6487675A-20A2-4642-AF86-DDFECD1FE1E5}"/>
    <cellStyle name="20% - Accent1 2 2 18 3 6" xfId="46010" xr:uid="{86E83B00-36D6-42EF-8671-3B34D98FBB8E}"/>
    <cellStyle name="20% - Accent1 2 2 18 3 7" xfId="53503" xr:uid="{E611F75A-FFE5-43A0-8456-64532CDD0606}"/>
    <cellStyle name="20% - Accent1 2 2 18 4" xfId="681" xr:uid="{810641DB-CDF4-4F8A-8327-271760D8551B}"/>
    <cellStyle name="20% - Accent1 2 2 18 4 2" xfId="8221" xr:uid="{930BD78F-296F-4DD5-B681-2DBA70952AA3}"/>
    <cellStyle name="20% - Accent1 2 2 18 4 2 2" xfId="23197" xr:uid="{B19A2567-7CF2-4CDC-AA0E-E94288D67720}"/>
    <cellStyle name="20% - Accent1 2 2 18 4 3" xfId="15709" xr:uid="{A09D27DA-F47D-4189-AB24-6D7580BA883F}"/>
    <cellStyle name="20% - Accent1 2 2 18 4 4" xfId="35882" xr:uid="{2EE771EB-26D1-4779-949B-C1FF32E3614E}"/>
    <cellStyle name="20% - Accent1 2 2 18 4 5" xfId="38128" xr:uid="{71D7C84A-6417-4A54-AE50-D4E2CA3EC56F}"/>
    <cellStyle name="20% - Accent1 2 2 18 4 6" xfId="46011" xr:uid="{32D8E47D-5872-4DD6-8592-7139A28C431E}"/>
    <cellStyle name="20% - Accent1 2 2 18 4 7" xfId="53504" xr:uid="{1D318FF6-EC3B-452A-A94F-E9963F8ADE1B}"/>
    <cellStyle name="20% - Accent1 2 2 18 5" xfId="8218" xr:uid="{99B7C9F9-E310-429E-8E02-8CF9AF5AA7D0}"/>
    <cellStyle name="20% - Accent1 2 2 18 5 2" xfId="23194" xr:uid="{D444CFFA-17E7-49B5-BF2D-5468E436316B}"/>
    <cellStyle name="20% - Accent1 2 2 18 6" xfId="15706" xr:uid="{37FD76CF-EF9E-460E-AA19-96A0FEC17D8B}"/>
    <cellStyle name="20% - Accent1 2 2 18 7" xfId="31146" xr:uid="{334222AA-C296-454B-BB66-EDCD0D10AF7A}"/>
    <cellStyle name="20% - Accent1 2 2 18 8" xfId="38125" xr:uid="{A92BED6A-5C52-4A3A-BF30-A82E3A76542E}"/>
    <cellStyle name="20% - Accent1 2 2 18 9" xfId="46008" xr:uid="{06314845-B9E3-4B90-ACC2-55DF113D9C56}"/>
    <cellStyle name="20% - Accent1 2 2 19" xfId="682" xr:uid="{5115E4A8-DAD8-43B2-85B8-F553DFB7E70E}"/>
    <cellStyle name="20% - Accent1 2 2 19 10" xfId="53505" xr:uid="{F1168B19-7E13-4E02-B31A-49C9488A7559}"/>
    <cellStyle name="20% - Accent1 2 2 19 2" xfId="683" xr:uid="{17EF58C3-AC3C-4508-A5DB-86C2EDB1B4E0}"/>
    <cellStyle name="20% - Accent1 2 2 19 2 2" xfId="8223" xr:uid="{1062B408-CCFD-45B3-8D1B-08904EE57725}"/>
    <cellStyle name="20% - Accent1 2 2 19 2 2 2" xfId="23199" xr:uid="{E3D882E0-89FA-4F62-95AB-4803D27CF695}"/>
    <cellStyle name="20% - Accent1 2 2 19 2 3" xfId="15711" xr:uid="{C7B6729A-C5AE-48E2-B152-4E270F594171}"/>
    <cellStyle name="20% - Accent1 2 2 19 2 4" xfId="32195" xr:uid="{9A490D06-BFC8-4CE5-AC49-05EE7B9D4C87}"/>
    <cellStyle name="20% - Accent1 2 2 19 2 5" xfId="38130" xr:uid="{361518C7-BF3A-462F-8CD3-30765944AC6D}"/>
    <cellStyle name="20% - Accent1 2 2 19 2 6" xfId="46013" xr:uid="{318377AB-D3C6-4AEB-BB59-50AA002DB21E}"/>
    <cellStyle name="20% - Accent1 2 2 19 2 7" xfId="53506" xr:uid="{47459A03-A1A0-4C74-B501-73CC5C28B5F0}"/>
    <cellStyle name="20% - Accent1 2 2 19 3" xfId="684" xr:uid="{B3BD7ABD-C1A9-41DE-BCD8-10D39BE20958}"/>
    <cellStyle name="20% - Accent1 2 2 19 3 2" xfId="8224" xr:uid="{8EACB312-FBC0-43FF-955B-D2C0FD0A5D4B}"/>
    <cellStyle name="20% - Accent1 2 2 19 3 2 2" xfId="23200" xr:uid="{A2C1C176-F929-42C6-8941-419614BF7C4B}"/>
    <cellStyle name="20% - Accent1 2 2 19 3 3" xfId="15712" xr:uid="{DBAA8F0B-E8BF-4B43-9DA9-AD71DB5F8DDA}"/>
    <cellStyle name="20% - Accent1 2 2 19 3 4" xfId="34040" xr:uid="{66DFFE0E-F3BF-4FD9-AFF7-9CA859E098E8}"/>
    <cellStyle name="20% - Accent1 2 2 19 3 5" xfId="38131" xr:uid="{AA3FF2E6-57F3-429F-8E99-20364DCEFF76}"/>
    <cellStyle name="20% - Accent1 2 2 19 3 6" xfId="46014" xr:uid="{7B5706B5-1DC7-4DB2-B522-44504B1EE70C}"/>
    <cellStyle name="20% - Accent1 2 2 19 3 7" xfId="53507" xr:uid="{4C51A5C5-2ACD-409C-8C18-4880B16A63FA}"/>
    <cellStyle name="20% - Accent1 2 2 19 4" xfId="685" xr:uid="{8E527903-D5AB-4AF3-B907-28F9E5F19A49}"/>
    <cellStyle name="20% - Accent1 2 2 19 4 2" xfId="8225" xr:uid="{57652A53-0C9C-40E8-834D-28B7452EA8AA}"/>
    <cellStyle name="20% - Accent1 2 2 19 4 2 2" xfId="23201" xr:uid="{DF58613C-271F-489B-AE22-55CCA7F18CCF}"/>
    <cellStyle name="20% - Accent1 2 2 19 4 3" xfId="15713" xr:uid="{24E5B77C-EFBB-45AD-83FC-AF90FF4D87F0}"/>
    <cellStyle name="20% - Accent1 2 2 19 4 4" xfId="35883" xr:uid="{07A7CB43-4F22-4422-B2B6-281CB6653FBF}"/>
    <cellStyle name="20% - Accent1 2 2 19 4 5" xfId="38132" xr:uid="{0B0BF25B-FEB0-491C-92C4-1D1CF21C74AB}"/>
    <cellStyle name="20% - Accent1 2 2 19 4 6" xfId="46015" xr:uid="{59DB6262-BA88-40D0-9071-1B3CC51EA93E}"/>
    <cellStyle name="20% - Accent1 2 2 19 4 7" xfId="53508" xr:uid="{0D876307-DCF1-4D8D-BA85-6F059F231AA9}"/>
    <cellStyle name="20% - Accent1 2 2 19 5" xfId="8222" xr:uid="{795678BA-BADB-4034-BC7C-7A05D9E901FF}"/>
    <cellStyle name="20% - Accent1 2 2 19 5 2" xfId="23198" xr:uid="{E2CFF758-4920-4F95-BD9B-08DC1A4F18A5}"/>
    <cellStyle name="20% - Accent1 2 2 19 6" xfId="15710" xr:uid="{9152410C-53B3-4782-AA69-5F1E23AF438A}"/>
    <cellStyle name="20% - Accent1 2 2 19 7" xfId="32010" xr:uid="{3C8DD768-DCB3-4B5B-A7C1-23C5E8ED37CB}"/>
    <cellStyle name="20% - Accent1 2 2 19 8" xfId="38129" xr:uid="{C81C8454-5F8E-4043-85EE-47C7D0CF2D93}"/>
    <cellStyle name="20% - Accent1 2 2 19 9" xfId="46012" xr:uid="{D0B736BA-E59A-4B88-94BF-151ABD936A36}"/>
    <cellStyle name="20% - Accent1 2 2 2" xfId="129" xr:uid="{F700E354-D6D3-4E8A-ADC8-49E7C5C5659F}"/>
    <cellStyle name="20% - Accent1 2 2 2 10" xfId="686" xr:uid="{CA04B9FB-DE42-4B0B-9468-94EA8F058038}"/>
    <cellStyle name="20% - Accent1 2 2 2 10 10" xfId="53509" xr:uid="{47B589B5-5DBA-4320-A294-B6A949925BBD}"/>
    <cellStyle name="20% - Accent1 2 2 2 10 2" xfId="687" xr:uid="{137E12A9-42DF-483C-B2CC-C9CB3F7FE38B}"/>
    <cellStyle name="20% - Accent1 2 2 2 10 2 2" xfId="8227" xr:uid="{A16ADFA2-8A1B-4DF3-ADC9-16E942AC76CF}"/>
    <cellStyle name="20% - Accent1 2 2 2 10 2 2 2" xfId="23203" xr:uid="{C8CC81B2-92E9-442C-AB94-91734124C65B}"/>
    <cellStyle name="20% - Accent1 2 2 2 10 2 3" xfId="15715" xr:uid="{C82A992B-58A5-483E-9E75-862CFC09EE87}"/>
    <cellStyle name="20% - Accent1 2 2 2 10 2 4" xfId="32197" xr:uid="{80734C7F-81F6-4C78-84D3-2E1DBA910EBD}"/>
    <cellStyle name="20% - Accent1 2 2 2 10 2 5" xfId="38134" xr:uid="{BA985FCC-EC88-4CBF-B9D6-ECD3CC3E8B3B}"/>
    <cellStyle name="20% - Accent1 2 2 2 10 2 6" xfId="46017" xr:uid="{09FC4F3C-BC6E-431E-8846-8D3F6223D703}"/>
    <cellStyle name="20% - Accent1 2 2 2 10 2 7" xfId="53510" xr:uid="{90A3C598-6934-4A3A-B8E8-69D792C981CE}"/>
    <cellStyle name="20% - Accent1 2 2 2 10 3" xfId="688" xr:uid="{9C157F0B-C242-4F57-A29C-C562B6118C50}"/>
    <cellStyle name="20% - Accent1 2 2 2 10 3 2" xfId="8228" xr:uid="{7C4F23D5-BF41-4264-B937-133BA3F40DAB}"/>
    <cellStyle name="20% - Accent1 2 2 2 10 3 2 2" xfId="23204" xr:uid="{ED003819-64CC-4CF1-9E02-C746F006F97B}"/>
    <cellStyle name="20% - Accent1 2 2 2 10 3 3" xfId="15716" xr:uid="{2A76430A-050E-4B7B-B833-FD9B674C630B}"/>
    <cellStyle name="20% - Accent1 2 2 2 10 3 4" xfId="34042" xr:uid="{E6D02FC8-2DBD-4045-B412-5BED9021A4C6}"/>
    <cellStyle name="20% - Accent1 2 2 2 10 3 5" xfId="38135" xr:uid="{E6831B1A-88CA-4702-AEAC-E86C5076C597}"/>
    <cellStyle name="20% - Accent1 2 2 2 10 3 6" xfId="46018" xr:uid="{7442FA9F-9B92-46AD-9232-56773E1F6741}"/>
    <cellStyle name="20% - Accent1 2 2 2 10 3 7" xfId="53511" xr:uid="{096B168A-77E0-402D-AF9F-B52E93ABCECB}"/>
    <cellStyle name="20% - Accent1 2 2 2 10 4" xfId="689" xr:uid="{2191E833-09B8-4990-B19B-6951270EB35F}"/>
    <cellStyle name="20% - Accent1 2 2 2 10 4 2" xfId="8229" xr:uid="{A9F4B00E-4E6F-4BD2-95E0-94DCF380FC6E}"/>
    <cellStyle name="20% - Accent1 2 2 2 10 4 2 2" xfId="23205" xr:uid="{A106B630-A3CF-498B-B759-108B14BAB1D2}"/>
    <cellStyle name="20% - Accent1 2 2 2 10 4 3" xfId="15717" xr:uid="{DA63D41A-7E32-4758-8C0B-96E24DC81E92}"/>
    <cellStyle name="20% - Accent1 2 2 2 10 4 4" xfId="35885" xr:uid="{BC504844-435A-400E-AEED-DA9B68D52C5B}"/>
    <cellStyle name="20% - Accent1 2 2 2 10 4 5" xfId="38136" xr:uid="{9C336497-85C1-4FC9-B9DE-AE69A601553D}"/>
    <cellStyle name="20% - Accent1 2 2 2 10 4 6" xfId="46019" xr:uid="{415FD62C-F400-493A-8C5C-97BDF4569299}"/>
    <cellStyle name="20% - Accent1 2 2 2 10 4 7" xfId="53512" xr:uid="{2C24937D-23B1-4075-8F68-E4079A230C31}"/>
    <cellStyle name="20% - Accent1 2 2 2 10 5" xfId="8226" xr:uid="{0385FFBD-D270-4E4C-94EF-D73B675B264D}"/>
    <cellStyle name="20% - Accent1 2 2 2 10 5 2" xfId="23202" xr:uid="{DFAF9A78-A9BE-4AD3-BB4C-CA79D16BF33B}"/>
    <cellStyle name="20% - Accent1 2 2 2 10 6" xfId="15714" xr:uid="{770AB469-D99C-4C66-93A3-7FC1D0BAD82F}"/>
    <cellStyle name="20% - Accent1 2 2 2 10 7" xfId="31183" xr:uid="{A50447A2-BB8C-47C1-973A-0899DAA25452}"/>
    <cellStyle name="20% - Accent1 2 2 2 10 8" xfId="38133" xr:uid="{41DA4F4D-547A-4751-8074-ED128F079195}"/>
    <cellStyle name="20% - Accent1 2 2 2 10 9" xfId="46016" xr:uid="{15DA21C5-ACC9-4119-929A-C5525014577D}"/>
    <cellStyle name="20% - Accent1 2 2 2 11" xfId="690" xr:uid="{229578D0-AAE6-448B-86D1-B679BA94F393}"/>
    <cellStyle name="20% - Accent1 2 2 2 11 10" xfId="53513" xr:uid="{CA910511-6993-4BEF-9D12-97DA15C57E21}"/>
    <cellStyle name="20% - Accent1 2 2 2 11 2" xfId="691" xr:uid="{EB0A7D99-EFB1-410C-9A4D-656D083D0137}"/>
    <cellStyle name="20% - Accent1 2 2 2 11 2 2" xfId="8231" xr:uid="{465AC1C6-232E-4A6C-9003-8421F4B4C42A}"/>
    <cellStyle name="20% - Accent1 2 2 2 11 2 2 2" xfId="23207" xr:uid="{570590BE-F3F6-473F-82CD-8FCD5389C285}"/>
    <cellStyle name="20% - Accent1 2 2 2 11 2 3" xfId="15719" xr:uid="{1C18B512-B98D-4D19-B1D2-BC44931F565E}"/>
    <cellStyle name="20% - Accent1 2 2 2 11 2 4" xfId="32198" xr:uid="{0465F74A-57E6-4CBC-AFB3-C0A0922D6172}"/>
    <cellStyle name="20% - Accent1 2 2 2 11 2 5" xfId="38138" xr:uid="{0348A77E-DB61-468A-9DA7-5C75C4386869}"/>
    <cellStyle name="20% - Accent1 2 2 2 11 2 6" xfId="46021" xr:uid="{326D0000-77B9-4E01-8837-830D73100C6E}"/>
    <cellStyle name="20% - Accent1 2 2 2 11 2 7" xfId="53514" xr:uid="{7BE8AB2C-3806-437A-8101-AB1C15B3C985}"/>
    <cellStyle name="20% - Accent1 2 2 2 11 3" xfId="692" xr:uid="{39B68EDC-AF2B-4EAA-89C9-F4991AD9FCA3}"/>
    <cellStyle name="20% - Accent1 2 2 2 11 3 2" xfId="8232" xr:uid="{56D4628C-D687-4F11-9726-96D01968C338}"/>
    <cellStyle name="20% - Accent1 2 2 2 11 3 2 2" xfId="23208" xr:uid="{F4077571-1DE8-4A7E-8B69-FD51A235AC19}"/>
    <cellStyle name="20% - Accent1 2 2 2 11 3 3" xfId="15720" xr:uid="{2684B5E0-31E6-4D7E-9C22-25A28875FFD0}"/>
    <cellStyle name="20% - Accent1 2 2 2 11 3 4" xfId="34043" xr:uid="{48524D4B-7FBB-4EAF-8708-3C25585FE5AF}"/>
    <cellStyle name="20% - Accent1 2 2 2 11 3 5" xfId="38139" xr:uid="{EE7A73B4-94AD-44F3-B35B-9C429D67E4C8}"/>
    <cellStyle name="20% - Accent1 2 2 2 11 3 6" xfId="46022" xr:uid="{E96E81C1-DB7A-4FC8-AE0F-E20E68B2DFDD}"/>
    <cellStyle name="20% - Accent1 2 2 2 11 3 7" xfId="53515" xr:uid="{E8E611CC-BB15-4F52-A95A-52535D2AFA95}"/>
    <cellStyle name="20% - Accent1 2 2 2 11 4" xfId="693" xr:uid="{7CEEF953-4246-42A7-99A9-9F37C64B2D9D}"/>
    <cellStyle name="20% - Accent1 2 2 2 11 4 2" xfId="8233" xr:uid="{9FB1F052-2805-464B-B9B0-4E2C8A862F0A}"/>
    <cellStyle name="20% - Accent1 2 2 2 11 4 2 2" xfId="23209" xr:uid="{BD080FD2-4083-48F3-BA12-26F346E91D20}"/>
    <cellStyle name="20% - Accent1 2 2 2 11 4 3" xfId="15721" xr:uid="{0D8A4FFB-287A-4AEE-BB3A-04EABD29421C}"/>
    <cellStyle name="20% - Accent1 2 2 2 11 4 4" xfId="35886" xr:uid="{262E855E-77CB-4FED-A41A-29CA4DDEEC32}"/>
    <cellStyle name="20% - Accent1 2 2 2 11 4 5" xfId="38140" xr:uid="{025E5A68-F985-4AB9-8F5A-FD480AC30F01}"/>
    <cellStyle name="20% - Accent1 2 2 2 11 4 6" xfId="46023" xr:uid="{85A2F56E-4E92-4BB8-BF0C-45AC330EEB4E}"/>
    <cellStyle name="20% - Accent1 2 2 2 11 4 7" xfId="53516" xr:uid="{45B4A800-A695-46F1-90E5-9A2377A066D3}"/>
    <cellStyle name="20% - Accent1 2 2 2 11 5" xfId="8230" xr:uid="{8ACE7CAA-37E2-4C17-9A82-F7E34AEEB465}"/>
    <cellStyle name="20% - Accent1 2 2 2 11 5 2" xfId="23206" xr:uid="{05294DAC-F5B3-4449-AF1D-7C3A13B26389}"/>
    <cellStyle name="20% - Accent1 2 2 2 11 6" xfId="15718" xr:uid="{F741425F-88F2-458F-B167-275EF64BE7FD}"/>
    <cellStyle name="20% - Accent1 2 2 2 11 7" xfId="32013" xr:uid="{8EE011F4-9A3F-436D-825F-5D4637F6A216}"/>
    <cellStyle name="20% - Accent1 2 2 2 11 8" xfId="38137" xr:uid="{B8CE331E-E34B-47EC-84C4-6A084834131C}"/>
    <cellStyle name="20% - Accent1 2 2 2 11 9" xfId="46020" xr:uid="{BE7FB97F-4EAC-4556-BCCB-735214D4CCE7}"/>
    <cellStyle name="20% - Accent1 2 2 2 12" xfId="694" xr:uid="{D154B8AA-A573-4408-B4AF-FCB3A583D005}"/>
    <cellStyle name="20% - Accent1 2 2 2 12 10" xfId="53517" xr:uid="{D544022C-15A1-4042-A040-206B71FFE0EA}"/>
    <cellStyle name="20% - Accent1 2 2 2 12 2" xfId="695" xr:uid="{91EBE9F6-A3CB-4C80-94EC-24D16C2B7489}"/>
    <cellStyle name="20% - Accent1 2 2 2 12 2 2" xfId="8235" xr:uid="{B344F8B8-68CE-4BF6-8630-C791000C5575}"/>
    <cellStyle name="20% - Accent1 2 2 2 12 2 2 2" xfId="23211" xr:uid="{FA5DD649-3173-461D-947B-F68F15D471F8}"/>
    <cellStyle name="20% - Accent1 2 2 2 12 2 3" xfId="15723" xr:uid="{03261D22-77DC-4CE1-B3C8-D8712ABBB04F}"/>
    <cellStyle name="20% - Accent1 2 2 2 12 2 4" xfId="32199" xr:uid="{59A7FF59-04E9-41DD-8A88-A77472C3D7A6}"/>
    <cellStyle name="20% - Accent1 2 2 2 12 2 5" xfId="38142" xr:uid="{C6068E20-FDEE-407C-9EF6-EF2F0E7058A7}"/>
    <cellStyle name="20% - Accent1 2 2 2 12 2 6" xfId="46025" xr:uid="{A6039931-4107-42E3-87E2-A655CC52C79D}"/>
    <cellStyle name="20% - Accent1 2 2 2 12 2 7" xfId="53518" xr:uid="{2508DB34-5E55-47D9-9BA1-C1B1BD761377}"/>
    <cellStyle name="20% - Accent1 2 2 2 12 3" xfId="696" xr:uid="{71EB8C73-EDD9-4BEE-A9D5-E904484938B2}"/>
    <cellStyle name="20% - Accent1 2 2 2 12 3 2" xfId="8236" xr:uid="{572A981B-2D67-49E1-8122-1CBCF0A1D343}"/>
    <cellStyle name="20% - Accent1 2 2 2 12 3 2 2" xfId="23212" xr:uid="{BDAA2D4F-607C-4656-8BB4-D827B9E1498B}"/>
    <cellStyle name="20% - Accent1 2 2 2 12 3 3" xfId="15724" xr:uid="{10B21BE7-ADE9-48BF-8045-D7C057B149AB}"/>
    <cellStyle name="20% - Accent1 2 2 2 12 3 4" xfId="34044" xr:uid="{7663A25E-1D82-41A0-A566-B48E5BABED73}"/>
    <cellStyle name="20% - Accent1 2 2 2 12 3 5" xfId="38143" xr:uid="{97E23E19-9C32-4649-96F9-C16FFAD808B0}"/>
    <cellStyle name="20% - Accent1 2 2 2 12 3 6" xfId="46026" xr:uid="{E9A43A38-E78D-48F0-AB4E-BEDE026A2C5A}"/>
    <cellStyle name="20% - Accent1 2 2 2 12 3 7" xfId="53519" xr:uid="{D06BF050-CBD9-4C52-A0D2-462A3875D4A9}"/>
    <cellStyle name="20% - Accent1 2 2 2 12 4" xfId="697" xr:uid="{0F0D2E86-84DB-426D-9250-03C03E470664}"/>
    <cellStyle name="20% - Accent1 2 2 2 12 4 2" xfId="8237" xr:uid="{8623496F-0585-4F2D-B674-258E530375D3}"/>
    <cellStyle name="20% - Accent1 2 2 2 12 4 2 2" xfId="23213" xr:uid="{218795EF-21F9-472B-822C-D759E44AFECD}"/>
    <cellStyle name="20% - Accent1 2 2 2 12 4 3" xfId="15725" xr:uid="{49D6E7B9-8140-4521-B096-7293453D0E60}"/>
    <cellStyle name="20% - Accent1 2 2 2 12 4 4" xfId="35887" xr:uid="{18005A89-9A7E-46E1-BE7D-06612E36D8FC}"/>
    <cellStyle name="20% - Accent1 2 2 2 12 4 5" xfId="38144" xr:uid="{C6DB2C17-B3DF-4FD3-B337-5B31A77AC95F}"/>
    <cellStyle name="20% - Accent1 2 2 2 12 4 6" xfId="46027" xr:uid="{F54C74E9-9487-47FB-861C-B62377C6E5E9}"/>
    <cellStyle name="20% - Accent1 2 2 2 12 4 7" xfId="53520" xr:uid="{E3139262-B027-49D9-9A18-5D7CFBAF12BE}"/>
    <cellStyle name="20% - Accent1 2 2 2 12 5" xfId="8234" xr:uid="{8F342017-DB51-4E43-AEA2-B34E762668B3}"/>
    <cellStyle name="20% - Accent1 2 2 2 12 5 2" xfId="23210" xr:uid="{340071BD-DC92-4A58-B31D-507CE6D4A378}"/>
    <cellStyle name="20% - Accent1 2 2 2 12 6" xfId="15722" xr:uid="{E91BBD83-459C-4EB3-A216-9433370F6281}"/>
    <cellStyle name="20% - Accent1 2 2 2 12 7" xfId="32068" xr:uid="{6468F5B9-9822-44C3-98BB-930C641927B9}"/>
    <cellStyle name="20% - Accent1 2 2 2 12 8" xfId="38141" xr:uid="{AA3B1F51-64C6-4F2B-BB35-0EBED1D177BC}"/>
    <cellStyle name="20% - Accent1 2 2 2 12 9" xfId="46024" xr:uid="{239F47B1-E97E-42FF-B26C-B3B19984A215}"/>
    <cellStyle name="20% - Accent1 2 2 2 13" xfId="698" xr:uid="{D29AED1E-98BC-4FFB-93B5-6C01FB893597}"/>
    <cellStyle name="20% - Accent1 2 2 2 13 2" xfId="8238" xr:uid="{5DB73FB5-DC6C-47FD-B4B4-50B5941DBD27}"/>
    <cellStyle name="20% - Accent1 2 2 2 13 2 2" xfId="23214" xr:uid="{4FEEF13A-5675-4451-B566-57821D6769FC}"/>
    <cellStyle name="20% - Accent1 2 2 2 13 3" xfId="15726" xr:uid="{01FD36A4-4DAA-41E4-9017-DC0370A96CA8}"/>
    <cellStyle name="20% - Accent1 2 2 2 13 4" xfId="32196" xr:uid="{CB6F006B-9927-4480-A26E-543939D07E9E}"/>
    <cellStyle name="20% - Accent1 2 2 2 13 5" xfId="38145" xr:uid="{6999F3BA-21B9-4DE3-86E0-2CFFABE46BBD}"/>
    <cellStyle name="20% - Accent1 2 2 2 13 6" xfId="46028" xr:uid="{8361C16B-19B6-41FC-87B5-37CFAB882D4F}"/>
    <cellStyle name="20% - Accent1 2 2 2 13 7" xfId="53521" xr:uid="{3EA6F7AB-BF5A-4880-A19C-7A8F9B241B9C}"/>
    <cellStyle name="20% - Accent1 2 2 2 14" xfId="699" xr:uid="{262E232F-BFCF-4D09-B1D4-361436F0F8F1}"/>
    <cellStyle name="20% - Accent1 2 2 2 14 2" xfId="8239" xr:uid="{AA799D70-CE9F-4F22-8375-303E9D058498}"/>
    <cellStyle name="20% - Accent1 2 2 2 14 2 2" xfId="23215" xr:uid="{7DB8EB1D-059D-4B19-B86F-F3FE0EA0B813}"/>
    <cellStyle name="20% - Accent1 2 2 2 14 3" xfId="15727" xr:uid="{F9742D96-EE50-44CC-A464-5F22BC2E04D4}"/>
    <cellStyle name="20% - Accent1 2 2 2 14 4" xfId="34041" xr:uid="{5466F832-4E48-4A98-B3D5-E93B4DF4AC5F}"/>
    <cellStyle name="20% - Accent1 2 2 2 14 5" xfId="38146" xr:uid="{39C1EA97-8139-4EE3-9398-95CF72373D8B}"/>
    <cellStyle name="20% - Accent1 2 2 2 14 6" xfId="46029" xr:uid="{56FE33D7-4711-4AE3-8597-4A923B830175}"/>
    <cellStyle name="20% - Accent1 2 2 2 14 7" xfId="53522" xr:uid="{9B785A87-5F0D-40E4-A696-60EB1D71F402}"/>
    <cellStyle name="20% - Accent1 2 2 2 15" xfId="700" xr:uid="{7A157173-AF50-41D9-A4BE-1F20ABB41101}"/>
    <cellStyle name="20% - Accent1 2 2 2 15 2" xfId="8240" xr:uid="{3E6F3258-62F8-44DB-B278-0D9F7C425AAA}"/>
    <cellStyle name="20% - Accent1 2 2 2 15 2 2" xfId="23216" xr:uid="{5DE0F8AB-BCD3-4638-9ABB-AC00E616CE21}"/>
    <cellStyle name="20% - Accent1 2 2 2 15 3" xfId="15728" xr:uid="{DD503B03-2B00-4D8A-88AE-46380D4F8622}"/>
    <cellStyle name="20% - Accent1 2 2 2 15 4" xfId="35884" xr:uid="{88514D98-D831-412D-8171-1887A5740484}"/>
    <cellStyle name="20% - Accent1 2 2 2 15 5" xfId="38147" xr:uid="{971FA874-5250-4AED-9C9D-CBC9998CF974}"/>
    <cellStyle name="20% - Accent1 2 2 2 15 6" xfId="46030" xr:uid="{5C86003C-431F-48F6-99E7-B4D4689C028B}"/>
    <cellStyle name="20% - Accent1 2 2 2 15 7" xfId="53523" xr:uid="{CE4E9587-98DF-4EFE-9D49-A42E0E38E83D}"/>
    <cellStyle name="20% - Accent1 2 2 2 16" xfId="701" xr:uid="{9DDB6CB2-FA1A-4852-80D7-11F8AA5C4F84}"/>
    <cellStyle name="20% - Accent1 2 2 2 16 2" xfId="8241" xr:uid="{7DA2F113-789D-45B1-BE54-B284E525EFC5}"/>
    <cellStyle name="20% - Accent1 2 2 2 16 2 2" xfId="23217" xr:uid="{238B0A89-DB68-4D4A-9547-5DA2E485B5E7}"/>
    <cellStyle name="20% - Accent1 2 2 2 16 3" xfId="15729" xr:uid="{2B4A4984-D5A2-40A2-9AFF-EE9A13840DE5}"/>
    <cellStyle name="20% - Accent1 2 2 2 16 4" xfId="37657" xr:uid="{299E3999-C4F4-4B32-B12D-68EFB18BBC68}"/>
    <cellStyle name="20% - Accent1 2 2 2 16 5" xfId="38148" xr:uid="{5184A57C-AF22-4883-A123-3E1F3E5FD716}"/>
    <cellStyle name="20% - Accent1 2 2 2 16 6" xfId="46031" xr:uid="{EFAF75FD-03A7-4E6A-9140-56E99CEBDE01}"/>
    <cellStyle name="20% - Accent1 2 2 2 16 7" xfId="53524" xr:uid="{1A80C553-672A-4028-903A-F9BDF6BADBCD}"/>
    <cellStyle name="20% - Accent1 2 2 2 17" xfId="7754" xr:uid="{5FF8836B-314A-4BC4-8C71-1BAFA4A73567}"/>
    <cellStyle name="20% - Accent1 2 2 2 17 2" xfId="15243" xr:uid="{3729E35E-6281-435A-868F-7B89EDC8D47A}"/>
    <cellStyle name="20% - Accent1 2 2 2 17 2 2" xfId="30219" xr:uid="{B30920CA-3BF9-4C92-AA66-C81295F2DD3C}"/>
    <cellStyle name="20% - Accent1 2 2 2 17 3" xfId="22731" xr:uid="{ABC86AB8-729E-4542-9AB1-E7F9953FC293}"/>
    <cellStyle name="20% - Accent1 2 2 2 17 4" xfId="45150" xr:uid="{15B80EA4-02ED-43EA-BCF9-1095D2AE39C6}"/>
    <cellStyle name="20% - Accent1 2 2 2 17 5" xfId="53038" xr:uid="{6BDA8E6D-116C-4191-B7FE-7A4551FCB4F6}"/>
    <cellStyle name="20% - Accent1 2 2 2 17 6" xfId="60526" xr:uid="{04DBFECB-3026-4B9F-A7AD-E493BA9D0387}"/>
    <cellStyle name="20% - Accent1 2 2 2 18" xfId="7809" xr:uid="{33C771D9-69C1-4AC6-82B4-D986D552DB50}"/>
    <cellStyle name="20% - Accent1 2 2 2 18 2" xfId="22786" xr:uid="{41C07745-C8D9-4CAC-94AF-1293FD9FF9C1}"/>
    <cellStyle name="20% - Accent1 2 2 2 19" xfId="15298" xr:uid="{BC1736C9-046F-4A38-8389-4D6FF012C642}"/>
    <cellStyle name="20% - Accent1 2 2 2 2" xfId="226" xr:uid="{189C8C31-2C87-48A8-817F-27B124E4204D}"/>
    <cellStyle name="20% - Accent1 2 2 2 2 10" xfId="702" xr:uid="{ADA3DE6B-2691-4823-907E-DF32A2140568}"/>
    <cellStyle name="20% - Accent1 2 2 2 2 10 10" xfId="53525" xr:uid="{8D026813-069F-4404-961C-96C0CD205D2F}"/>
    <cellStyle name="20% - Accent1 2 2 2 2 10 2" xfId="703" xr:uid="{FC519B7E-2D16-4A33-A3D9-F02EF37FE4FE}"/>
    <cellStyle name="20% - Accent1 2 2 2 2 10 2 2" xfId="8243" xr:uid="{1D6CC36C-4BA2-42C5-87B3-86A2CB5373C4}"/>
    <cellStyle name="20% - Accent1 2 2 2 2 10 2 2 2" xfId="23219" xr:uid="{B08FDEA9-1AC5-4B2F-BD55-C65EC4DB676A}"/>
    <cellStyle name="20% - Accent1 2 2 2 2 10 2 3" xfId="15731" xr:uid="{FAE295E7-D2AA-4ED1-B519-E5D65F592DDB}"/>
    <cellStyle name="20% - Accent1 2 2 2 2 10 2 4" xfId="32201" xr:uid="{4723370A-CB77-43D2-B4B8-E449BE08A4CD}"/>
    <cellStyle name="20% - Accent1 2 2 2 2 10 2 5" xfId="38150" xr:uid="{6AA93C03-3CAD-49EA-8BFC-0AFC4788E51F}"/>
    <cellStyle name="20% - Accent1 2 2 2 2 10 2 6" xfId="46033" xr:uid="{4C977016-73D8-4EDF-8F78-48F43312B4E2}"/>
    <cellStyle name="20% - Accent1 2 2 2 2 10 2 7" xfId="53526" xr:uid="{8B7A5B43-A179-4E09-B8D4-D895390C6D4B}"/>
    <cellStyle name="20% - Accent1 2 2 2 2 10 3" xfId="704" xr:uid="{7C6A8A90-9F04-488B-86D5-E7E7D714E85A}"/>
    <cellStyle name="20% - Accent1 2 2 2 2 10 3 2" xfId="8244" xr:uid="{5ADE662F-2E7F-40AE-B805-77EBF1811444}"/>
    <cellStyle name="20% - Accent1 2 2 2 2 10 3 2 2" xfId="23220" xr:uid="{BD093C15-4FA2-4E7F-BD99-78EFC91C320E}"/>
    <cellStyle name="20% - Accent1 2 2 2 2 10 3 3" xfId="15732" xr:uid="{AF604597-8C4B-4A2F-A53E-2AE4D80B1300}"/>
    <cellStyle name="20% - Accent1 2 2 2 2 10 3 4" xfId="34046" xr:uid="{9A964272-F0EB-4875-939A-531A483A217A}"/>
    <cellStyle name="20% - Accent1 2 2 2 2 10 3 5" xfId="38151" xr:uid="{F56A1577-F7F0-4423-A885-AE5117B3A52C}"/>
    <cellStyle name="20% - Accent1 2 2 2 2 10 3 6" xfId="46034" xr:uid="{D650AF0B-1934-4B82-9333-00E9FB3EAA44}"/>
    <cellStyle name="20% - Accent1 2 2 2 2 10 3 7" xfId="53527" xr:uid="{A456E062-3EA7-43C5-B920-183A9A580C29}"/>
    <cellStyle name="20% - Accent1 2 2 2 2 10 4" xfId="705" xr:uid="{B347AD1D-B433-485D-B612-8BE3DB596906}"/>
    <cellStyle name="20% - Accent1 2 2 2 2 10 4 2" xfId="8245" xr:uid="{8AED1999-AFC9-460F-901E-4F693751F004}"/>
    <cellStyle name="20% - Accent1 2 2 2 2 10 4 2 2" xfId="23221" xr:uid="{AE512002-B027-4CC8-ACC9-93B9CE9AC124}"/>
    <cellStyle name="20% - Accent1 2 2 2 2 10 4 3" xfId="15733" xr:uid="{9C831498-55D0-452C-B8E1-027B2BCF2F1A}"/>
    <cellStyle name="20% - Accent1 2 2 2 2 10 4 4" xfId="35889" xr:uid="{ADD6E40A-33CC-4A9A-9C0A-38D573B8AF77}"/>
    <cellStyle name="20% - Accent1 2 2 2 2 10 4 5" xfId="38152" xr:uid="{E0717912-7A84-4B23-90C6-98F53AFD450E}"/>
    <cellStyle name="20% - Accent1 2 2 2 2 10 4 6" xfId="46035" xr:uid="{849F5A3A-5022-4BC3-8FD7-75032D89BF8B}"/>
    <cellStyle name="20% - Accent1 2 2 2 2 10 4 7" xfId="53528" xr:uid="{35256BF9-8D36-4ED7-AB14-1CA08CA1A6D9}"/>
    <cellStyle name="20% - Accent1 2 2 2 2 10 5" xfId="8242" xr:uid="{68E12C6C-8EF3-476F-8ED6-625D49001202}"/>
    <cellStyle name="20% - Accent1 2 2 2 2 10 5 2" xfId="23218" xr:uid="{50A2B922-5637-4530-BFC9-BC9DFE9F1417}"/>
    <cellStyle name="20% - Accent1 2 2 2 2 10 6" xfId="15730" xr:uid="{FDC3F145-8999-4742-BFB4-CE3075AF16A4}"/>
    <cellStyle name="20% - Accent1 2 2 2 2 10 7" xfId="32024" xr:uid="{EDA0D957-EB3C-4EBD-92EF-091E3507E764}"/>
    <cellStyle name="20% - Accent1 2 2 2 2 10 8" xfId="38149" xr:uid="{6E881524-C830-4527-9979-95CFBA04A62B}"/>
    <cellStyle name="20% - Accent1 2 2 2 2 10 9" xfId="46032" xr:uid="{716CEF0A-273A-4107-AD64-92C6E9F79B1C}"/>
    <cellStyle name="20% - Accent1 2 2 2 2 11" xfId="706" xr:uid="{DF828D77-76AB-44AB-963F-E694E907F788}"/>
    <cellStyle name="20% - Accent1 2 2 2 2 11 10" xfId="53529" xr:uid="{5239A2B0-D6E4-4A33-AA2C-E4494319BF8E}"/>
    <cellStyle name="20% - Accent1 2 2 2 2 11 2" xfId="707" xr:uid="{B4C4A6C3-0890-41CA-9658-8F54C7985674}"/>
    <cellStyle name="20% - Accent1 2 2 2 2 11 2 2" xfId="8247" xr:uid="{A6F6479E-BEFE-4BE9-88EB-A857CBBE74D2}"/>
    <cellStyle name="20% - Accent1 2 2 2 2 11 2 2 2" xfId="23223" xr:uid="{8EDF475A-8282-4426-A39C-552EC324D488}"/>
    <cellStyle name="20% - Accent1 2 2 2 2 11 2 3" xfId="15735" xr:uid="{9801851A-61A3-4C18-881A-A56B4D81845B}"/>
    <cellStyle name="20% - Accent1 2 2 2 2 11 2 4" xfId="32202" xr:uid="{5A5C5A98-817E-4B9F-B331-DA7E036D31FE}"/>
    <cellStyle name="20% - Accent1 2 2 2 2 11 2 5" xfId="38154" xr:uid="{AABD70E8-A4C4-494C-8A21-4F994E40193A}"/>
    <cellStyle name="20% - Accent1 2 2 2 2 11 2 6" xfId="46037" xr:uid="{7156505C-B6A1-4AF8-B276-58112043EB03}"/>
    <cellStyle name="20% - Accent1 2 2 2 2 11 2 7" xfId="53530" xr:uid="{A061BCEE-35CE-41A1-8073-DF060596D10D}"/>
    <cellStyle name="20% - Accent1 2 2 2 2 11 3" xfId="708" xr:uid="{EB59E3CB-B67E-40A4-81DF-482CD145AB00}"/>
    <cellStyle name="20% - Accent1 2 2 2 2 11 3 2" xfId="8248" xr:uid="{7769E8A7-01CC-4082-BACE-D6B224FF7789}"/>
    <cellStyle name="20% - Accent1 2 2 2 2 11 3 2 2" xfId="23224" xr:uid="{95235648-13D6-4E34-85D2-8B7206B1B31D}"/>
    <cellStyle name="20% - Accent1 2 2 2 2 11 3 3" xfId="15736" xr:uid="{A64858E7-4B63-4B59-9C30-AC54B2E0330C}"/>
    <cellStyle name="20% - Accent1 2 2 2 2 11 3 4" xfId="34047" xr:uid="{5CC34F58-646E-4A85-9804-F9A99852A913}"/>
    <cellStyle name="20% - Accent1 2 2 2 2 11 3 5" xfId="38155" xr:uid="{587B46D5-929A-4C08-BEE8-A42B45A39490}"/>
    <cellStyle name="20% - Accent1 2 2 2 2 11 3 6" xfId="46038" xr:uid="{B475EB9A-5645-466B-B938-3A19F8D10CD7}"/>
    <cellStyle name="20% - Accent1 2 2 2 2 11 3 7" xfId="53531" xr:uid="{9CBAE271-F9D1-4F8E-B8A6-47589D90C23A}"/>
    <cellStyle name="20% - Accent1 2 2 2 2 11 4" xfId="709" xr:uid="{600E1993-D0E0-4185-86CC-7A7D834E9B3A}"/>
    <cellStyle name="20% - Accent1 2 2 2 2 11 4 2" xfId="8249" xr:uid="{79B28820-AC10-4D66-8E0F-ABA5F50AF58C}"/>
    <cellStyle name="20% - Accent1 2 2 2 2 11 4 2 2" xfId="23225" xr:uid="{6715EB04-7CDA-409C-9724-1C4DFD3044A0}"/>
    <cellStyle name="20% - Accent1 2 2 2 2 11 4 3" xfId="15737" xr:uid="{CDE9B3B3-0C01-4C7A-8375-A06AC2FD52C0}"/>
    <cellStyle name="20% - Accent1 2 2 2 2 11 4 4" xfId="35890" xr:uid="{6B5BCC02-0B0F-4190-AD6C-1F8B12AD7C88}"/>
    <cellStyle name="20% - Accent1 2 2 2 2 11 4 5" xfId="38156" xr:uid="{D928A992-0774-4BF5-A1C4-BABAF8B859C9}"/>
    <cellStyle name="20% - Accent1 2 2 2 2 11 4 6" xfId="46039" xr:uid="{CC97A177-4175-437C-A821-4C2310638E6A}"/>
    <cellStyle name="20% - Accent1 2 2 2 2 11 4 7" xfId="53532" xr:uid="{642A7228-6C3B-4598-8DD6-2C7DC96F2B03}"/>
    <cellStyle name="20% - Accent1 2 2 2 2 11 5" xfId="8246" xr:uid="{C2D1952E-84CE-4A5D-9225-083ACDC2E0B9}"/>
    <cellStyle name="20% - Accent1 2 2 2 2 11 5 2" xfId="23222" xr:uid="{8C05F26A-663D-4D16-ADFD-31331DE09CDC}"/>
    <cellStyle name="20% - Accent1 2 2 2 2 11 6" xfId="15734" xr:uid="{68AFDBEF-FFDC-4067-B54B-7CD80D06B556}"/>
    <cellStyle name="20% - Accent1 2 2 2 2 11 7" xfId="32079" xr:uid="{629F5787-511D-424B-B79F-41F2D94AE2BC}"/>
    <cellStyle name="20% - Accent1 2 2 2 2 11 8" xfId="38153" xr:uid="{5480E4AD-616C-40A8-AB12-403E45D07902}"/>
    <cellStyle name="20% - Accent1 2 2 2 2 11 9" xfId="46036" xr:uid="{46DBEEF6-9D31-494C-AFE3-5DAA8AA38798}"/>
    <cellStyle name="20% - Accent1 2 2 2 2 12" xfId="710" xr:uid="{98A82B16-D52C-4212-8B6E-7928F12EBE3A}"/>
    <cellStyle name="20% - Accent1 2 2 2 2 12 2" xfId="8250" xr:uid="{FB4D5BEF-037E-415B-AA26-151DEF3FB55F}"/>
    <cellStyle name="20% - Accent1 2 2 2 2 12 2 2" xfId="23226" xr:uid="{7600B277-9AAB-4701-AD2C-E46ACBDEB9E2}"/>
    <cellStyle name="20% - Accent1 2 2 2 2 12 3" xfId="15738" xr:uid="{EA5A1778-7898-4B0A-8E36-A39F810EEBDA}"/>
    <cellStyle name="20% - Accent1 2 2 2 2 12 4" xfId="32200" xr:uid="{900842E1-1D5F-44AC-A5CA-FE1590EDDEE8}"/>
    <cellStyle name="20% - Accent1 2 2 2 2 12 5" xfId="38157" xr:uid="{DFA81F95-8C4C-4ED2-9274-20F00E1BD075}"/>
    <cellStyle name="20% - Accent1 2 2 2 2 12 6" xfId="46040" xr:uid="{72C3B89B-E565-4057-8D67-81C4106AAC28}"/>
    <cellStyle name="20% - Accent1 2 2 2 2 12 7" xfId="53533" xr:uid="{268DD69D-B8A2-4361-A4E4-CEEAFA5724B8}"/>
    <cellStyle name="20% - Accent1 2 2 2 2 13" xfId="711" xr:uid="{6AA2EBCB-84BC-430F-A1E8-973424B1F86A}"/>
    <cellStyle name="20% - Accent1 2 2 2 2 13 2" xfId="8251" xr:uid="{4765714B-DC12-4108-BAA0-591EC099C4B5}"/>
    <cellStyle name="20% - Accent1 2 2 2 2 13 2 2" xfId="23227" xr:uid="{EBEBE58B-2AC6-4E5E-8716-312E56EDDC7D}"/>
    <cellStyle name="20% - Accent1 2 2 2 2 13 3" xfId="15739" xr:uid="{DE81591F-611B-4124-9F36-A45CD3963F53}"/>
    <cellStyle name="20% - Accent1 2 2 2 2 13 4" xfId="34045" xr:uid="{CE472509-B698-4D66-8C8B-8CA948616582}"/>
    <cellStyle name="20% - Accent1 2 2 2 2 13 5" xfId="38158" xr:uid="{4DD600D0-8ADC-4EC6-A886-BCE1718AE80F}"/>
    <cellStyle name="20% - Accent1 2 2 2 2 13 6" xfId="46041" xr:uid="{85F6695C-72B5-472F-A7DA-9C69554ADE7B}"/>
    <cellStyle name="20% - Accent1 2 2 2 2 13 7" xfId="53534" xr:uid="{9286F82A-0B4B-4DDF-8323-4A4C57062391}"/>
    <cellStyle name="20% - Accent1 2 2 2 2 14" xfId="712" xr:uid="{0A04313F-28E7-403B-ABF1-F24C873B0138}"/>
    <cellStyle name="20% - Accent1 2 2 2 2 14 2" xfId="8252" xr:uid="{3F27F4F6-7E6B-4F8F-9395-8022AA0AEDAD}"/>
    <cellStyle name="20% - Accent1 2 2 2 2 14 2 2" xfId="23228" xr:uid="{5BEBF1E1-7BD5-4E7F-BCCC-817E51237AE5}"/>
    <cellStyle name="20% - Accent1 2 2 2 2 14 3" xfId="15740" xr:uid="{6DF91515-7E06-41BA-939A-1C7860E01053}"/>
    <cellStyle name="20% - Accent1 2 2 2 2 14 4" xfId="35888" xr:uid="{379B23BE-E1FF-4B34-AEE1-639039EBBEF5}"/>
    <cellStyle name="20% - Accent1 2 2 2 2 14 5" xfId="38159" xr:uid="{5450D188-99E6-4F90-8E06-8430E622F37C}"/>
    <cellStyle name="20% - Accent1 2 2 2 2 14 6" xfId="46042" xr:uid="{F90735F9-3457-4E8A-9886-0CCD460B01BC}"/>
    <cellStyle name="20% - Accent1 2 2 2 2 14 7" xfId="53535" xr:uid="{46636F88-97BE-4B49-AC78-A3DAA7B1A640}"/>
    <cellStyle name="20% - Accent1 2 2 2 2 15" xfId="713" xr:uid="{08FCAEDC-3C53-4D90-9916-347FD95D40B5}"/>
    <cellStyle name="20% - Accent1 2 2 2 2 15 2" xfId="8253" xr:uid="{C6C774FB-BC9F-422B-B636-C685D65BB944}"/>
    <cellStyle name="20% - Accent1 2 2 2 2 15 2 2" xfId="23229" xr:uid="{E4DC4E8C-59C4-4D9B-BEE2-D353BE407FB8}"/>
    <cellStyle name="20% - Accent1 2 2 2 2 15 3" xfId="15741" xr:uid="{619C5A1C-2167-4A4A-8819-F63E853E56D2}"/>
    <cellStyle name="20% - Accent1 2 2 2 2 15 4" xfId="37668" xr:uid="{948D220A-4B6C-4DF0-9A98-A950D939E754}"/>
    <cellStyle name="20% - Accent1 2 2 2 2 15 5" xfId="38160" xr:uid="{6AF61C99-1FDD-49D4-8655-5B0AED0CD8C4}"/>
    <cellStyle name="20% - Accent1 2 2 2 2 15 6" xfId="46043" xr:uid="{A4A9BF9B-020A-4C82-B982-1830E9E1259E}"/>
    <cellStyle name="20% - Accent1 2 2 2 2 15 7" xfId="53536" xr:uid="{C9AA1FF2-473A-4AD6-BB7D-338994B9F281}"/>
    <cellStyle name="20% - Accent1 2 2 2 2 16" xfId="7765" xr:uid="{48E40AF8-C9EF-4231-A563-6FEEB6BD87C4}"/>
    <cellStyle name="20% - Accent1 2 2 2 2 16 2" xfId="15254" xr:uid="{69E1F677-A267-4C65-9623-2187DAF9EDEA}"/>
    <cellStyle name="20% - Accent1 2 2 2 2 16 2 2" xfId="30230" xr:uid="{84AAB2EC-D806-4B8C-A576-D78A225B22DC}"/>
    <cellStyle name="20% - Accent1 2 2 2 2 16 3" xfId="22742" xr:uid="{3A96C7A1-29D3-475A-A592-8781965EFA51}"/>
    <cellStyle name="20% - Accent1 2 2 2 2 16 4" xfId="45161" xr:uid="{E475C41C-6474-4261-8073-501DA377BF24}"/>
    <cellStyle name="20% - Accent1 2 2 2 2 16 5" xfId="53049" xr:uid="{9ADD96C2-2C19-4593-B6CF-DAC8BA1CD876}"/>
    <cellStyle name="20% - Accent1 2 2 2 2 16 6" xfId="60537" xr:uid="{74B6793F-EBD6-41E4-8BD7-99043084E1CB}"/>
    <cellStyle name="20% - Accent1 2 2 2 2 17" xfId="7820" xr:uid="{41A85821-BE35-4273-A83C-07EE9A3E1E82}"/>
    <cellStyle name="20% - Accent1 2 2 2 2 17 2" xfId="22797" xr:uid="{09833E29-7CEE-4AD9-9DC7-A889EC3C2758}"/>
    <cellStyle name="20% - Accent1 2 2 2 2 18" xfId="15309" xr:uid="{B435A467-CF06-43EC-96C3-DE2F7F576354}"/>
    <cellStyle name="20% - Accent1 2 2 2 2 19" xfId="30286" xr:uid="{17FCEE56-AF88-4C8B-A506-43F016E446A0}"/>
    <cellStyle name="20% - Accent1 2 2 2 2 2" xfId="336" xr:uid="{31AE6481-35EF-4A21-9DA2-60B0448CB492}"/>
    <cellStyle name="20% - Accent1 2 2 2 2 2 10" xfId="714" xr:uid="{E3E73915-7E8F-474C-B5F8-F070DE33246A}"/>
    <cellStyle name="20% - Accent1 2 2 2 2 2 10 2" xfId="8254" xr:uid="{7779DF4B-2718-4207-AF61-8BA06DB56378}"/>
    <cellStyle name="20% - Accent1 2 2 2 2 2 10 2 2" xfId="23230" xr:uid="{FA0BCFA4-4B05-4F71-9A9E-61D4F8F6E70D}"/>
    <cellStyle name="20% - Accent1 2 2 2 2 2 10 3" xfId="15742" xr:uid="{DB2995C0-694D-46E0-965C-45C95C5B4E96}"/>
    <cellStyle name="20% - Accent1 2 2 2 2 2 10 4" xfId="35891" xr:uid="{1ACF4E42-DC04-4529-B82D-FAE970F435BA}"/>
    <cellStyle name="20% - Accent1 2 2 2 2 2 10 5" xfId="38161" xr:uid="{D18B037C-3B3E-465C-9633-6D4BEC72C34D}"/>
    <cellStyle name="20% - Accent1 2 2 2 2 2 10 6" xfId="46044" xr:uid="{991EACE0-C780-4694-BD6C-86F732CE1734}"/>
    <cellStyle name="20% - Accent1 2 2 2 2 2 10 7" xfId="53537" xr:uid="{2A164B2E-84D2-41C3-A658-309D247FD0B1}"/>
    <cellStyle name="20% - Accent1 2 2 2 2 2 11" xfId="7876" xr:uid="{B09B9085-7392-4DD8-9C9E-1633AA8EC94C}"/>
    <cellStyle name="20% - Accent1 2 2 2 2 2 11 2" xfId="22853" xr:uid="{8C1A6E21-BE5E-4FA5-9446-B87CE50BE74E}"/>
    <cellStyle name="20% - Accent1 2 2 2 2 2 12" xfId="15365" xr:uid="{63D9221E-57D4-4A73-8317-8E402283B2B8}"/>
    <cellStyle name="20% - Accent1 2 2 2 2 2 13" xfId="30335" xr:uid="{33529EA4-17A2-44CE-B332-7E94FF2FE83F}"/>
    <cellStyle name="20% - Accent1 2 2 2 2 2 14" xfId="37784" xr:uid="{75573157-720E-4DCE-9BA0-CD99DC972333}"/>
    <cellStyle name="20% - Accent1 2 2 2 2 2 15" xfId="45272" xr:uid="{3A7BF732-177C-42C8-956B-DF7E50358039}"/>
    <cellStyle name="20% - Accent1 2 2 2 2 2 16" xfId="45395" xr:uid="{A3A2AEDB-B5A0-473A-B21A-2F97F574EC10}"/>
    <cellStyle name="20% - Accent1 2 2 2 2 2 17" xfId="45518" xr:uid="{7306B014-0846-4166-B6EE-4D53BCF3095E}"/>
    <cellStyle name="20% - Accent1 2 2 2 2 2 18" xfId="45667" xr:uid="{31F9BA4E-BEC6-4BF2-8452-59D8852B5DA5}"/>
    <cellStyle name="20% - Accent1 2 2 2 2 2 19" xfId="53160" xr:uid="{C21C541E-54AA-4035-899F-36126DD07D4C}"/>
    <cellStyle name="20% - Accent1 2 2 2 2 2 2" xfId="715" xr:uid="{1B4C1F54-4FE4-4E71-968B-FF50C13B1019}"/>
    <cellStyle name="20% - Accent1 2 2 2 2 2 2 10" xfId="15743" xr:uid="{59FC4F7E-FC66-4015-A64C-5C54CE8E4BE9}"/>
    <cellStyle name="20% - Accent1 2 2 2 2 2 2 11" xfId="30403" xr:uid="{82D72018-CDFE-44AF-B012-085FDC489A15}"/>
    <cellStyle name="20% - Accent1 2 2 2 2 2 2 12" xfId="38162" xr:uid="{0BF33680-370A-4D9D-BB90-565FA07F3ABF}"/>
    <cellStyle name="20% - Accent1 2 2 2 2 2 2 13" xfId="46045" xr:uid="{6899AF0C-F18C-4E03-AF15-87336F3FACD2}"/>
    <cellStyle name="20% - Accent1 2 2 2 2 2 2 14" xfId="53538" xr:uid="{9D6EB09B-2E93-4F0F-A1AC-73040358806B}"/>
    <cellStyle name="20% - Accent1 2 2 2 2 2 2 2" xfId="716" xr:uid="{C8AE6322-524A-44B0-B5F5-A254DD3417C1}"/>
    <cellStyle name="20% - Accent1 2 2 2 2 2 2 2 10" xfId="38163" xr:uid="{F1F3CB79-0AC2-45D2-BEB0-8EC320636E09}"/>
    <cellStyle name="20% - Accent1 2 2 2 2 2 2 2 11" xfId="46046" xr:uid="{05B3C29C-FF9D-4AAC-97BE-C1F4C1032E5D}"/>
    <cellStyle name="20% - Accent1 2 2 2 2 2 2 2 12" xfId="53539" xr:uid="{B672F08E-6B9D-4BE1-8C46-19B4E615505C}"/>
    <cellStyle name="20% - Accent1 2 2 2 2 2 2 2 2" xfId="717" xr:uid="{61B5B57C-7ABA-4FB3-9ADF-E748807C909E}"/>
    <cellStyle name="20% - Accent1 2 2 2 2 2 2 2 2 10" xfId="46047" xr:uid="{E9DAB5CF-2E46-4366-82A3-4D9923733FE2}"/>
    <cellStyle name="20% - Accent1 2 2 2 2 2 2 2 2 11" xfId="53540" xr:uid="{80A263AF-6E5C-4364-80CC-7F992FCF205C}"/>
    <cellStyle name="20% - Accent1 2 2 2 2 2 2 2 2 2" xfId="718" xr:uid="{80AC2AF3-58C6-45FA-A6BD-73FE12E64DB4}"/>
    <cellStyle name="20% - Accent1 2 2 2 2 2 2 2 2 2 10" xfId="53541" xr:uid="{AF717559-AFD2-43E6-96F5-6F768BB3839E}"/>
    <cellStyle name="20% - Accent1 2 2 2 2 2 2 2 2 2 2" xfId="719" xr:uid="{414DAE43-94BE-4118-8FB8-A387179D601C}"/>
    <cellStyle name="20% - Accent1 2 2 2 2 2 2 2 2 2 2 2" xfId="8259" xr:uid="{C423F8D3-9080-401F-8184-529E3F374F09}"/>
    <cellStyle name="20% - Accent1 2 2 2 2 2 2 2 2 2 2 2 2" xfId="23235" xr:uid="{2D1EE74D-7EBF-4675-9DCF-145BFE4386CE}"/>
    <cellStyle name="20% - Accent1 2 2 2 2 2 2 2 2 2 2 3" xfId="15747" xr:uid="{DAB001FE-372B-40BF-9315-541E8F1B6C91}"/>
    <cellStyle name="20% - Accent1 2 2 2 2 2 2 2 2 2 2 4" xfId="32207" xr:uid="{06C63C1A-E31C-4F77-A833-8FBDE28C487A}"/>
    <cellStyle name="20% - Accent1 2 2 2 2 2 2 2 2 2 2 5" xfId="38166" xr:uid="{7D5C85E6-4325-41C3-8D18-DA54454445E5}"/>
    <cellStyle name="20% - Accent1 2 2 2 2 2 2 2 2 2 2 6" xfId="46049" xr:uid="{3B7E5009-3208-4DA0-90D7-049D00B80294}"/>
    <cellStyle name="20% - Accent1 2 2 2 2 2 2 2 2 2 2 7" xfId="53542" xr:uid="{BD933B68-9FD6-4A78-A47E-135398556F5F}"/>
    <cellStyle name="20% - Accent1 2 2 2 2 2 2 2 2 2 3" xfId="720" xr:uid="{8C3CE147-06DD-4909-BCC8-DFF6B2ACD627}"/>
    <cellStyle name="20% - Accent1 2 2 2 2 2 2 2 2 2 3 2" xfId="8260" xr:uid="{ABA80A6A-6E8C-4040-8FAA-F9A4395ECE8B}"/>
    <cellStyle name="20% - Accent1 2 2 2 2 2 2 2 2 2 3 2 2" xfId="23236" xr:uid="{15F1B81F-9F9B-47BD-BE86-C059FEBB60BC}"/>
    <cellStyle name="20% - Accent1 2 2 2 2 2 2 2 2 2 3 3" xfId="15748" xr:uid="{766ABF48-26C7-496E-AE53-FF9FDCC4823C}"/>
    <cellStyle name="20% - Accent1 2 2 2 2 2 2 2 2 2 3 4" xfId="34052" xr:uid="{8F1844F8-D565-49D3-86E4-5A1F6C8E6EF1}"/>
    <cellStyle name="20% - Accent1 2 2 2 2 2 2 2 2 2 3 5" xfId="38167" xr:uid="{5350A1DB-29D4-4B1C-8FF1-BA522AA34545}"/>
    <cellStyle name="20% - Accent1 2 2 2 2 2 2 2 2 2 3 6" xfId="46050" xr:uid="{EEDC6CFD-01CB-45CB-AC10-2D0CA29BB935}"/>
    <cellStyle name="20% - Accent1 2 2 2 2 2 2 2 2 2 3 7" xfId="53543" xr:uid="{5C1F5DBF-3D96-4EFC-9D0E-CAF5E6B32D97}"/>
    <cellStyle name="20% - Accent1 2 2 2 2 2 2 2 2 2 4" xfId="721" xr:uid="{BF7EB270-B3CF-466A-A948-4DC10847019B}"/>
    <cellStyle name="20% - Accent1 2 2 2 2 2 2 2 2 2 4 2" xfId="8261" xr:uid="{8B1E7C9F-672D-421F-8519-816E9732E522}"/>
    <cellStyle name="20% - Accent1 2 2 2 2 2 2 2 2 2 4 2 2" xfId="23237" xr:uid="{B20E5055-266F-4234-B437-B645A8E7069F}"/>
    <cellStyle name="20% - Accent1 2 2 2 2 2 2 2 2 2 4 3" xfId="15749" xr:uid="{AFF9BF72-5113-42BF-AB0D-CB05B4EC7769}"/>
    <cellStyle name="20% - Accent1 2 2 2 2 2 2 2 2 2 4 4" xfId="35895" xr:uid="{F9EE516A-1059-49A0-B10D-F6616F7F70C1}"/>
    <cellStyle name="20% - Accent1 2 2 2 2 2 2 2 2 2 4 5" xfId="38168" xr:uid="{422F0ABE-8569-4C1F-AF98-AB33235B6AD7}"/>
    <cellStyle name="20% - Accent1 2 2 2 2 2 2 2 2 2 4 6" xfId="46051" xr:uid="{3F469D9D-3833-470F-B513-ACE6A57428D9}"/>
    <cellStyle name="20% - Accent1 2 2 2 2 2 2 2 2 2 4 7" xfId="53544" xr:uid="{BB7BC6A7-5EB4-469C-8A3B-367CD409D958}"/>
    <cellStyle name="20% - Accent1 2 2 2 2 2 2 2 2 2 5" xfId="8258" xr:uid="{23F81C58-4057-4065-BEEF-45C6087E1390}"/>
    <cellStyle name="20% - Accent1 2 2 2 2 2 2 2 2 2 5 2" xfId="23234" xr:uid="{8A05C2F6-3358-4643-A36B-0FDD77DB7134}"/>
    <cellStyle name="20% - Accent1 2 2 2 2 2 2 2 2 2 6" xfId="15746" xr:uid="{430312C5-6592-492D-9532-B1644F125057}"/>
    <cellStyle name="20% - Accent1 2 2 2 2 2 2 2 2 2 7" xfId="31188" xr:uid="{71B9EC49-0F61-4F7A-A33B-09CC2C15F73C}"/>
    <cellStyle name="20% - Accent1 2 2 2 2 2 2 2 2 2 8" xfId="38165" xr:uid="{BCC4540D-25A0-4697-AC1D-005D4158722D}"/>
    <cellStyle name="20% - Accent1 2 2 2 2 2 2 2 2 2 9" xfId="46048" xr:uid="{01C576A0-C524-46E6-87BF-E0D2A44EED16}"/>
    <cellStyle name="20% - Accent1 2 2 2 2 2 2 2 2 3" xfId="722" xr:uid="{A16C88E7-3122-45BB-ADD8-2961460C6F19}"/>
    <cellStyle name="20% - Accent1 2 2 2 2 2 2 2 2 3 2" xfId="8262" xr:uid="{0F5343A6-02E9-47B5-93B8-ED1E766DFE62}"/>
    <cellStyle name="20% - Accent1 2 2 2 2 2 2 2 2 3 2 2" xfId="23238" xr:uid="{9E6349F1-6B63-4649-A87B-4234BA95C96C}"/>
    <cellStyle name="20% - Accent1 2 2 2 2 2 2 2 2 3 3" xfId="15750" xr:uid="{0AA71FFF-AEAC-49A5-97C3-362227F1B649}"/>
    <cellStyle name="20% - Accent1 2 2 2 2 2 2 2 2 3 4" xfId="32206" xr:uid="{20FBE2F4-9CD9-4FFE-9A1F-AB180ECD2703}"/>
    <cellStyle name="20% - Accent1 2 2 2 2 2 2 2 2 3 5" xfId="38169" xr:uid="{9B7A120E-DD01-4418-94DB-B3A9DB1E2A01}"/>
    <cellStyle name="20% - Accent1 2 2 2 2 2 2 2 2 3 6" xfId="46052" xr:uid="{5B36E323-C070-41F6-B840-6BC0A16DC90B}"/>
    <cellStyle name="20% - Accent1 2 2 2 2 2 2 2 2 3 7" xfId="53545" xr:uid="{07CB4396-50B3-4AE9-B1AE-A6EEDCAF55CB}"/>
    <cellStyle name="20% - Accent1 2 2 2 2 2 2 2 2 4" xfId="723" xr:uid="{C0C4A180-13A2-4799-8B4B-346C2B4761BA}"/>
    <cellStyle name="20% - Accent1 2 2 2 2 2 2 2 2 4 2" xfId="8263" xr:uid="{8C569059-C00D-48F2-8BCA-A7F5AF019580}"/>
    <cellStyle name="20% - Accent1 2 2 2 2 2 2 2 2 4 2 2" xfId="23239" xr:uid="{5B971908-AACC-4F72-A242-460D9F0D2722}"/>
    <cellStyle name="20% - Accent1 2 2 2 2 2 2 2 2 4 3" xfId="15751" xr:uid="{096195E8-876B-4307-B3B9-F0BB1A9613C8}"/>
    <cellStyle name="20% - Accent1 2 2 2 2 2 2 2 2 4 4" xfId="34051" xr:uid="{D89A7235-6CE1-47A2-9685-C1ABEADF7E2C}"/>
    <cellStyle name="20% - Accent1 2 2 2 2 2 2 2 2 4 5" xfId="38170" xr:uid="{363C7101-CAEE-403F-B638-2AC5A7143197}"/>
    <cellStyle name="20% - Accent1 2 2 2 2 2 2 2 2 4 6" xfId="46053" xr:uid="{EA589660-0D40-4AAA-9BC1-90127CF041D0}"/>
    <cellStyle name="20% - Accent1 2 2 2 2 2 2 2 2 4 7" xfId="53546" xr:uid="{E90E2206-4DDB-4FE3-8D62-0C3098249919}"/>
    <cellStyle name="20% - Accent1 2 2 2 2 2 2 2 2 5" xfId="724" xr:uid="{6673887F-9B95-4EDB-9414-F51235391C19}"/>
    <cellStyle name="20% - Accent1 2 2 2 2 2 2 2 2 5 2" xfId="8264" xr:uid="{47AF65D4-9E16-44BA-A83C-4037E204567E}"/>
    <cellStyle name="20% - Accent1 2 2 2 2 2 2 2 2 5 2 2" xfId="23240" xr:uid="{C94630D3-51F6-4A64-8D21-174A62111A4B}"/>
    <cellStyle name="20% - Accent1 2 2 2 2 2 2 2 2 5 3" xfId="15752" xr:uid="{39DF8B23-AE09-4A23-BCE8-E5CF790877C6}"/>
    <cellStyle name="20% - Accent1 2 2 2 2 2 2 2 2 5 4" xfId="35894" xr:uid="{06339F6F-93C6-4EC0-A6A5-F3D95F2BFDF2}"/>
    <cellStyle name="20% - Accent1 2 2 2 2 2 2 2 2 5 5" xfId="38171" xr:uid="{9EB18E29-AA8D-454F-94DE-7172A67526B8}"/>
    <cellStyle name="20% - Accent1 2 2 2 2 2 2 2 2 5 6" xfId="46054" xr:uid="{7C7A6BBB-9CE7-40A0-92DB-89EBCC3C62E1}"/>
    <cellStyle name="20% - Accent1 2 2 2 2 2 2 2 2 5 7" xfId="53547" xr:uid="{73336F85-D76A-4A2A-B152-EF994A2075C0}"/>
    <cellStyle name="20% - Accent1 2 2 2 2 2 2 2 2 6" xfId="8257" xr:uid="{34F87F75-9CED-460C-B059-C9D18D8E8C47}"/>
    <cellStyle name="20% - Accent1 2 2 2 2 2 2 2 2 6 2" xfId="23233" xr:uid="{9BCE282B-0E1D-4EEA-A214-EEDA742A6677}"/>
    <cellStyle name="20% - Accent1 2 2 2 2 2 2 2 2 7" xfId="15745" xr:uid="{5E385D2B-EE2E-4BA9-A6FC-F9470B5CC7A0}"/>
    <cellStyle name="20% - Accent1 2 2 2 2 2 2 2 2 8" xfId="30768" xr:uid="{0B39B8D9-6F8A-4E24-9132-7B859B9CD06A}"/>
    <cellStyle name="20% - Accent1 2 2 2 2 2 2 2 2 9" xfId="38164" xr:uid="{932DD796-710B-42F0-8BDF-A89D007C63D7}"/>
    <cellStyle name="20% - Accent1 2 2 2 2 2 2 2 3" xfId="725" xr:uid="{184A67AF-77A2-47C9-931B-EB7833E5AFC1}"/>
    <cellStyle name="20% - Accent1 2 2 2 2 2 2 2 3 10" xfId="53548" xr:uid="{4A7BECCF-B09C-4AE5-97EE-EC2662F224AB}"/>
    <cellStyle name="20% - Accent1 2 2 2 2 2 2 2 3 2" xfId="726" xr:uid="{9AD498FE-096E-4A2F-A216-BA14A1385FED}"/>
    <cellStyle name="20% - Accent1 2 2 2 2 2 2 2 3 2 2" xfId="8266" xr:uid="{DA8E6685-4998-436D-9EEE-EF7993AF9AF3}"/>
    <cellStyle name="20% - Accent1 2 2 2 2 2 2 2 3 2 2 2" xfId="23242" xr:uid="{3ECFBB22-EA9B-47D5-86E8-3926FC935472}"/>
    <cellStyle name="20% - Accent1 2 2 2 2 2 2 2 3 2 3" xfId="15754" xr:uid="{76FA8F02-5AEF-4D9D-9A10-529F19DD4A98}"/>
    <cellStyle name="20% - Accent1 2 2 2 2 2 2 2 3 2 4" xfId="32208" xr:uid="{C1E9AE60-ED96-47D3-8B53-EF7E9F5097FB}"/>
    <cellStyle name="20% - Accent1 2 2 2 2 2 2 2 3 2 5" xfId="38173" xr:uid="{ABCAF5AA-F980-4DB9-BF98-D22F84FA2B25}"/>
    <cellStyle name="20% - Accent1 2 2 2 2 2 2 2 3 2 6" xfId="46056" xr:uid="{FA447E21-A114-45C7-8842-CBA3E6388FC2}"/>
    <cellStyle name="20% - Accent1 2 2 2 2 2 2 2 3 2 7" xfId="53549" xr:uid="{32EBE20C-6826-421A-97E1-7B5AAE29F17F}"/>
    <cellStyle name="20% - Accent1 2 2 2 2 2 2 2 3 3" xfId="727" xr:uid="{23DCFEEC-5B30-4492-9CE6-FF58F0B95B00}"/>
    <cellStyle name="20% - Accent1 2 2 2 2 2 2 2 3 3 2" xfId="8267" xr:uid="{922E712F-3BC3-4FCB-B0A6-2086106C6E11}"/>
    <cellStyle name="20% - Accent1 2 2 2 2 2 2 2 3 3 2 2" xfId="23243" xr:uid="{44D49CD5-5CFE-4AC9-A9CC-28D721F9EA58}"/>
    <cellStyle name="20% - Accent1 2 2 2 2 2 2 2 3 3 3" xfId="15755" xr:uid="{55A80C57-5CC8-4ED1-B937-EA629D6A03B5}"/>
    <cellStyle name="20% - Accent1 2 2 2 2 2 2 2 3 3 4" xfId="34053" xr:uid="{8056D186-BABC-4C50-A40A-9B0CF9E539E9}"/>
    <cellStyle name="20% - Accent1 2 2 2 2 2 2 2 3 3 5" xfId="38174" xr:uid="{B5ADDF27-3FA0-4920-A43D-1A25396448C0}"/>
    <cellStyle name="20% - Accent1 2 2 2 2 2 2 2 3 3 6" xfId="46057" xr:uid="{C905633D-2B53-41F9-AEDF-B19226B0DE4D}"/>
    <cellStyle name="20% - Accent1 2 2 2 2 2 2 2 3 3 7" xfId="53550" xr:uid="{7B6AC3C8-0EDE-4E29-84AA-2ECADBDE541D}"/>
    <cellStyle name="20% - Accent1 2 2 2 2 2 2 2 3 4" xfId="728" xr:uid="{572C4AA8-C04F-44D9-8945-6BFB6FB485E3}"/>
    <cellStyle name="20% - Accent1 2 2 2 2 2 2 2 3 4 2" xfId="8268" xr:uid="{33EC58B4-B23D-49E2-BB96-4B57FA89E491}"/>
    <cellStyle name="20% - Accent1 2 2 2 2 2 2 2 3 4 2 2" xfId="23244" xr:uid="{DE48EBB0-9D20-4A4E-B635-9F2E4BDA157D}"/>
    <cellStyle name="20% - Accent1 2 2 2 2 2 2 2 3 4 3" xfId="15756" xr:uid="{998A0B61-DAE3-44EF-8492-9CA881BBFE87}"/>
    <cellStyle name="20% - Accent1 2 2 2 2 2 2 2 3 4 4" xfId="35896" xr:uid="{7D7D334D-B7FE-41D8-B2E4-E4455E65EEAB}"/>
    <cellStyle name="20% - Accent1 2 2 2 2 2 2 2 3 4 5" xfId="38175" xr:uid="{23B497A4-A7A3-4CBE-83A8-E179B9E97F42}"/>
    <cellStyle name="20% - Accent1 2 2 2 2 2 2 2 3 4 6" xfId="46058" xr:uid="{24C12066-B687-45D5-8C5C-FF42D263CC8B}"/>
    <cellStyle name="20% - Accent1 2 2 2 2 2 2 2 3 4 7" xfId="53551" xr:uid="{F28456B5-F577-426D-93D6-8560C1FEDE48}"/>
    <cellStyle name="20% - Accent1 2 2 2 2 2 2 2 3 5" xfId="8265" xr:uid="{F4C7A122-5578-4ACC-8C37-AAB5BA9F0200}"/>
    <cellStyle name="20% - Accent1 2 2 2 2 2 2 2 3 5 2" xfId="23241" xr:uid="{10B7341F-A5B2-48BA-9AAB-25F83E036D29}"/>
    <cellStyle name="20% - Accent1 2 2 2 2 2 2 2 3 6" xfId="15753" xr:uid="{A0A0787E-EAE1-4094-B32C-390F83EE3D58}"/>
    <cellStyle name="20% - Accent1 2 2 2 2 2 2 2 3 7" xfId="31187" xr:uid="{5213D266-A4AE-407B-BAA2-8D6C11201BBB}"/>
    <cellStyle name="20% - Accent1 2 2 2 2 2 2 2 3 8" xfId="38172" xr:uid="{34E6773B-8721-4B68-A05B-7BD2A7CFD715}"/>
    <cellStyle name="20% - Accent1 2 2 2 2 2 2 2 3 9" xfId="46055" xr:uid="{E659DF86-71FE-4F75-AED1-FF4B77751005}"/>
    <cellStyle name="20% - Accent1 2 2 2 2 2 2 2 4" xfId="729" xr:uid="{E378742B-2713-434A-9600-15D0FADCE0DF}"/>
    <cellStyle name="20% - Accent1 2 2 2 2 2 2 2 4 2" xfId="8269" xr:uid="{46A71F25-D32A-431A-8CF2-AFA66C55C07C}"/>
    <cellStyle name="20% - Accent1 2 2 2 2 2 2 2 4 2 2" xfId="23245" xr:uid="{9F46EAF6-33E3-4889-BC6A-9B5EEB0042B4}"/>
    <cellStyle name="20% - Accent1 2 2 2 2 2 2 2 4 3" xfId="15757" xr:uid="{96AB9E19-F82F-4F15-BD19-4AA6C559E503}"/>
    <cellStyle name="20% - Accent1 2 2 2 2 2 2 2 4 4" xfId="32205" xr:uid="{244BB566-0E74-40CA-B2DB-CE93A260B12A}"/>
    <cellStyle name="20% - Accent1 2 2 2 2 2 2 2 4 5" xfId="38176" xr:uid="{252F1B43-3605-4345-915A-5763910AA105}"/>
    <cellStyle name="20% - Accent1 2 2 2 2 2 2 2 4 6" xfId="46059" xr:uid="{D8EE63E0-B373-4FB8-BDCC-8AE8F626120C}"/>
    <cellStyle name="20% - Accent1 2 2 2 2 2 2 2 4 7" xfId="53552" xr:uid="{E1D5C7A3-4BAD-42C3-90B1-826B34031D14}"/>
    <cellStyle name="20% - Accent1 2 2 2 2 2 2 2 5" xfId="730" xr:uid="{1BA3FFFA-AFE1-4DF1-81C6-26ACF0D05170}"/>
    <cellStyle name="20% - Accent1 2 2 2 2 2 2 2 5 2" xfId="8270" xr:uid="{4EDDD8B4-38C2-4F33-B8AC-FCBE3365E666}"/>
    <cellStyle name="20% - Accent1 2 2 2 2 2 2 2 5 2 2" xfId="23246" xr:uid="{707BD92F-A3F9-4BA2-9B69-BDC635744238}"/>
    <cellStyle name="20% - Accent1 2 2 2 2 2 2 2 5 3" xfId="15758" xr:uid="{49C95735-49AA-4B94-8281-F458F88DE24C}"/>
    <cellStyle name="20% - Accent1 2 2 2 2 2 2 2 5 4" xfId="34050" xr:uid="{CC432C59-D6DA-4C8B-B245-7AC97BAF636D}"/>
    <cellStyle name="20% - Accent1 2 2 2 2 2 2 2 5 5" xfId="38177" xr:uid="{EF9D6CAF-6B92-4642-8041-50B2772E43A2}"/>
    <cellStyle name="20% - Accent1 2 2 2 2 2 2 2 5 6" xfId="46060" xr:uid="{1020C3DC-8D91-4A80-8E1F-C94516952046}"/>
    <cellStyle name="20% - Accent1 2 2 2 2 2 2 2 5 7" xfId="53553" xr:uid="{37277DD9-C169-42C2-8C0B-1A4FACCE3DA1}"/>
    <cellStyle name="20% - Accent1 2 2 2 2 2 2 2 6" xfId="731" xr:uid="{144A3B2F-4C81-4AAD-ADDD-9C5FD23BCC0B}"/>
    <cellStyle name="20% - Accent1 2 2 2 2 2 2 2 6 2" xfId="8271" xr:uid="{88240A72-E9B7-47C2-930B-EC7E14402F0F}"/>
    <cellStyle name="20% - Accent1 2 2 2 2 2 2 2 6 2 2" xfId="23247" xr:uid="{A9F7C490-2F92-4292-A9FE-4159C86E9AF7}"/>
    <cellStyle name="20% - Accent1 2 2 2 2 2 2 2 6 3" xfId="15759" xr:uid="{274D72BF-B80C-4855-BC0F-DEDBF100340A}"/>
    <cellStyle name="20% - Accent1 2 2 2 2 2 2 2 6 4" xfId="35893" xr:uid="{C5A592E1-81FA-4987-80B9-159656163FEB}"/>
    <cellStyle name="20% - Accent1 2 2 2 2 2 2 2 6 5" xfId="38178" xr:uid="{7087ADAF-519B-4FE3-81CE-8C3EB092BA62}"/>
    <cellStyle name="20% - Accent1 2 2 2 2 2 2 2 6 6" xfId="46061" xr:uid="{D0F2AC58-5CFA-434D-BC48-053171B2DF0F}"/>
    <cellStyle name="20% - Accent1 2 2 2 2 2 2 2 6 7" xfId="53554" xr:uid="{1B9EF80D-28FA-4A79-A86E-78D54EBC09BD}"/>
    <cellStyle name="20% - Accent1 2 2 2 2 2 2 2 7" xfId="8256" xr:uid="{649F7F82-5401-4768-B546-F39542F78DAB}"/>
    <cellStyle name="20% - Accent1 2 2 2 2 2 2 2 7 2" xfId="23232" xr:uid="{D3055670-AC42-4DDA-8554-68FF74C631FB}"/>
    <cellStyle name="20% - Accent1 2 2 2 2 2 2 2 8" xfId="15744" xr:uid="{EA93303E-994D-4198-BBA6-1598C406119F}"/>
    <cellStyle name="20% - Accent1 2 2 2 2 2 2 2 9" xfId="30422" xr:uid="{2E90C13F-8FD4-4C7E-B9CC-C4AAF996318E}"/>
    <cellStyle name="20% - Accent1 2 2 2 2 2 2 3" xfId="732" xr:uid="{313D3C88-F54B-420B-BAAA-5771A278FFCF}"/>
    <cellStyle name="20% - Accent1 2 2 2 2 2 2 3 10" xfId="46062" xr:uid="{C67CCC07-A134-4349-B1B7-42073116637C}"/>
    <cellStyle name="20% - Accent1 2 2 2 2 2 2 3 11" xfId="53555" xr:uid="{668B6936-6F76-44B7-BB7A-51D5C95F88E8}"/>
    <cellStyle name="20% - Accent1 2 2 2 2 2 2 3 2" xfId="733" xr:uid="{1BE5FE7E-9A60-40DC-9F98-9255ED089E73}"/>
    <cellStyle name="20% - Accent1 2 2 2 2 2 2 3 2 10" xfId="53556" xr:uid="{63227A33-797A-4FDD-9298-B2AE1E417716}"/>
    <cellStyle name="20% - Accent1 2 2 2 2 2 2 3 2 2" xfId="734" xr:uid="{CF376FDB-8D8A-4E21-A699-67810B8A67B1}"/>
    <cellStyle name="20% - Accent1 2 2 2 2 2 2 3 2 2 2" xfId="8274" xr:uid="{106A177B-7109-4544-AE10-2C54E517830F}"/>
    <cellStyle name="20% - Accent1 2 2 2 2 2 2 3 2 2 2 2" xfId="23250" xr:uid="{CC79864E-6ABC-495C-9232-C56072F0D9DB}"/>
    <cellStyle name="20% - Accent1 2 2 2 2 2 2 3 2 2 3" xfId="15762" xr:uid="{831669F1-346F-462D-BF1F-4032EF39756A}"/>
    <cellStyle name="20% - Accent1 2 2 2 2 2 2 3 2 2 4" xfId="32210" xr:uid="{F6BBBA25-5191-4206-8E9B-2A935E0566EF}"/>
    <cellStyle name="20% - Accent1 2 2 2 2 2 2 3 2 2 5" xfId="38181" xr:uid="{B0299AC6-2C6B-44E1-9894-1D77FC9F33A6}"/>
    <cellStyle name="20% - Accent1 2 2 2 2 2 2 3 2 2 6" xfId="46064" xr:uid="{ED87AFC1-AB09-4242-A605-656DE6E7B2AC}"/>
    <cellStyle name="20% - Accent1 2 2 2 2 2 2 3 2 2 7" xfId="53557" xr:uid="{61A8CECA-888E-4A72-97C5-90EA609EB748}"/>
    <cellStyle name="20% - Accent1 2 2 2 2 2 2 3 2 3" xfId="735" xr:uid="{820F82E6-05CF-40E8-BF26-3A346FBC45B4}"/>
    <cellStyle name="20% - Accent1 2 2 2 2 2 2 3 2 3 2" xfId="8275" xr:uid="{8F7D1DD3-D98F-406A-8237-77154229A9DA}"/>
    <cellStyle name="20% - Accent1 2 2 2 2 2 2 3 2 3 2 2" xfId="23251" xr:uid="{8E60E066-BFFE-4EA4-BFE9-DE185E19ACF6}"/>
    <cellStyle name="20% - Accent1 2 2 2 2 2 2 3 2 3 3" xfId="15763" xr:uid="{A249AA8D-2555-45C3-B99C-8922C37AE3BA}"/>
    <cellStyle name="20% - Accent1 2 2 2 2 2 2 3 2 3 4" xfId="34055" xr:uid="{79CDB0FC-7EFA-4BF0-91FF-6CA36B7FC261}"/>
    <cellStyle name="20% - Accent1 2 2 2 2 2 2 3 2 3 5" xfId="38182" xr:uid="{7C3B8FBA-18E7-4472-BC75-F416330FB034}"/>
    <cellStyle name="20% - Accent1 2 2 2 2 2 2 3 2 3 6" xfId="46065" xr:uid="{0DB99A37-74D2-4AE1-8B7F-EFDDC0E4D260}"/>
    <cellStyle name="20% - Accent1 2 2 2 2 2 2 3 2 3 7" xfId="53558" xr:uid="{72F59818-66E6-4B63-9686-6E82BF30A799}"/>
    <cellStyle name="20% - Accent1 2 2 2 2 2 2 3 2 4" xfId="736" xr:uid="{0D654023-E328-45BE-8922-AD3E715B6A38}"/>
    <cellStyle name="20% - Accent1 2 2 2 2 2 2 3 2 4 2" xfId="8276" xr:uid="{03F0587C-BCBD-4C9A-8109-06614F85860C}"/>
    <cellStyle name="20% - Accent1 2 2 2 2 2 2 3 2 4 2 2" xfId="23252" xr:uid="{E1647F5A-2FAA-434D-8290-988AC3B66D2F}"/>
    <cellStyle name="20% - Accent1 2 2 2 2 2 2 3 2 4 3" xfId="15764" xr:uid="{3759B45F-6220-4D1D-A99D-12C8640D785B}"/>
    <cellStyle name="20% - Accent1 2 2 2 2 2 2 3 2 4 4" xfId="35898" xr:uid="{76D25B75-9E47-4EF5-803C-717AF0CC1488}"/>
    <cellStyle name="20% - Accent1 2 2 2 2 2 2 3 2 4 5" xfId="38183" xr:uid="{EABE976C-BC36-4B9F-A13F-BDE312E43614}"/>
    <cellStyle name="20% - Accent1 2 2 2 2 2 2 3 2 4 6" xfId="46066" xr:uid="{A40B8C91-9FD7-445F-BA39-14322BBD9C54}"/>
    <cellStyle name="20% - Accent1 2 2 2 2 2 2 3 2 4 7" xfId="53559" xr:uid="{4440A0DB-2495-4C39-B992-B5863BB22C0D}"/>
    <cellStyle name="20% - Accent1 2 2 2 2 2 2 3 2 5" xfId="8273" xr:uid="{870E58E7-5006-42EF-8AF5-810CD6D7D273}"/>
    <cellStyle name="20% - Accent1 2 2 2 2 2 2 3 2 5 2" xfId="23249" xr:uid="{C1D5C3E0-52E1-4316-A7C5-7C7C57F90DA9}"/>
    <cellStyle name="20% - Accent1 2 2 2 2 2 2 3 2 6" xfId="15761" xr:uid="{38986582-B6B0-453E-9F3E-1792422D5028}"/>
    <cellStyle name="20% - Accent1 2 2 2 2 2 2 3 2 7" xfId="31189" xr:uid="{714BB19A-9E7B-480A-967F-702B108FC92B}"/>
    <cellStyle name="20% - Accent1 2 2 2 2 2 2 3 2 8" xfId="38180" xr:uid="{42ED3B2E-B502-442D-8ED8-895A447AC9B6}"/>
    <cellStyle name="20% - Accent1 2 2 2 2 2 2 3 2 9" xfId="46063" xr:uid="{CBEE91AD-38B6-4F54-A971-BD933A47F850}"/>
    <cellStyle name="20% - Accent1 2 2 2 2 2 2 3 3" xfId="737" xr:uid="{AA0E5779-9CE3-4BF9-B1D3-9C728C2BBB3A}"/>
    <cellStyle name="20% - Accent1 2 2 2 2 2 2 3 3 2" xfId="8277" xr:uid="{9EFCCB90-D68D-4C3A-90EF-87A5948D32F2}"/>
    <cellStyle name="20% - Accent1 2 2 2 2 2 2 3 3 2 2" xfId="23253" xr:uid="{F77C0912-A6B3-4A89-A86E-FF193F6BCA2E}"/>
    <cellStyle name="20% - Accent1 2 2 2 2 2 2 3 3 3" xfId="15765" xr:uid="{B72B2B21-0311-4970-B043-62FF6174E0A7}"/>
    <cellStyle name="20% - Accent1 2 2 2 2 2 2 3 3 4" xfId="32209" xr:uid="{254DDF34-3EE7-4CB2-9293-F19C8BA4153C}"/>
    <cellStyle name="20% - Accent1 2 2 2 2 2 2 3 3 5" xfId="38184" xr:uid="{971E7846-76C1-4F18-9D12-436648A5035A}"/>
    <cellStyle name="20% - Accent1 2 2 2 2 2 2 3 3 6" xfId="46067" xr:uid="{4D75421D-EF9B-4251-AF1F-CF14D7A73545}"/>
    <cellStyle name="20% - Accent1 2 2 2 2 2 2 3 3 7" xfId="53560" xr:uid="{A8B3206D-9450-4D19-A102-0B65086B1641}"/>
    <cellStyle name="20% - Accent1 2 2 2 2 2 2 3 4" xfId="738" xr:uid="{62045792-3CF3-421C-9DE6-C8BF0FC8E833}"/>
    <cellStyle name="20% - Accent1 2 2 2 2 2 2 3 4 2" xfId="8278" xr:uid="{19482EF3-A971-4471-B10D-5B7A1A9C47B8}"/>
    <cellStyle name="20% - Accent1 2 2 2 2 2 2 3 4 2 2" xfId="23254" xr:uid="{D306EC3E-D88B-462F-9C22-93BA8A260CC9}"/>
    <cellStyle name="20% - Accent1 2 2 2 2 2 2 3 4 3" xfId="15766" xr:uid="{6F81F5DA-86B7-4A0C-90F9-FDF6AD3C3443}"/>
    <cellStyle name="20% - Accent1 2 2 2 2 2 2 3 4 4" xfId="34054" xr:uid="{04E55C27-29DB-406E-9655-DD7D4D10BE8C}"/>
    <cellStyle name="20% - Accent1 2 2 2 2 2 2 3 4 5" xfId="38185" xr:uid="{78A3F713-5C59-4146-B309-CACA06383343}"/>
    <cellStyle name="20% - Accent1 2 2 2 2 2 2 3 4 6" xfId="46068" xr:uid="{FC76972D-6861-4A81-895A-FC7518170622}"/>
    <cellStyle name="20% - Accent1 2 2 2 2 2 2 3 4 7" xfId="53561" xr:uid="{CB6B56D8-E2E4-4A6E-86C3-29A4534C1453}"/>
    <cellStyle name="20% - Accent1 2 2 2 2 2 2 3 5" xfId="739" xr:uid="{27BC68A7-683C-4F02-8DFB-E879340140BC}"/>
    <cellStyle name="20% - Accent1 2 2 2 2 2 2 3 5 2" xfId="8279" xr:uid="{6AD8DEE4-F78A-4287-A5A6-45927F7C0E62}"/>
    <cellStyle name="20% - Accent1 2 2 2 2 2 2 3 5 2 2" xfId="23255" xr:uid="{9E12067C-D2CB-4C4E-AAEB-BBC39179E9A6}"/>
    <cellStyle name="20% - Accent1 2 2 2 2 2 2 3 5 3" xfId="15767" xr:uid="{2A9317EC-6EA3-4C8B-9698-E3CF6DA88D36}"/>
    <cellStyle name="20% - Accent1 2 2 2 2 2 2 3 5 4" xfId="35897" xr:uid="{2D09FE5D-C88E-49B9-9599-F39C9B21A490}"/>
    <cellStyle name="20% - Accent1 2 2 2 2 2 2 3 5 5" xfId="38186" xr:uid="{69C4C269-6C4A-4640-80F3-35AE3437414A}"/>
    <cellStyle name="20% - Accent1 2 2 2 2 2 2 3 5 6" xfId="46069" xr:uid="{101E79D9-917D-48C0-8CA9-4852A47D994B}"/>
    <cellStyle name="20% - Accent1 2 2 2 2 2 2 3 5 7" xfId="53562" xr:uid="{160DD591-A9AC-4209-9DB9-68BFAA2D3BB8}"/>
    <cellStyle name="20% - Accent1 2 2 2 2 2 2 3 6" xfId="8272" xr:uid="{B48EDC69-9077-42BD-8991-D0898ADC88A3}"/>
    <cellStyle name="20% - Accent1 2 2 2 2 2 2 3 6 2" xfId="23248" xr:uid="{096EC446-EDF7-40A4-80F2-8C65F8F983AA}"/>
    <cellStyle name="20% - Accent1 2 2 2 2 2 2 3 7" xfId="15760" xr:uid="{F716F613-014E-4E01-82B2-89BF168599B5}"/>
    <cellStyle name="20% - Accent1 2 2 2 2 2 2 3 8" xfId="30623" xr:uid="{081DD30A-4E6B-4BA2-B9AD-342266395678}"/>
    <cellStyle name="20% - Accent1 2 2 2 2 2 2 3 9" xfId="38179" xr:uid="{619DC7FA-6441-4AA0-BAB6-71DF2D97DAE2}"/>
    <cellStyle name="20% - Accent1 2 2 2 2 2 2 4" xfId="740" xr:uid="{CB9A6A4C-AD49-4698-972A-718143B4E993}"/>
    <cellStyle name="20% - Accent1 2 2 2 2 2 2 4 10" xfId="46070" xr:uid="{3FD0D8BF-ADFE-49BB-B748-8530E58FADF7}"/>
    <cellStyle name="20% - Accent1 2 2 2 2 2 2 4 11" xfId="53563" xr:uid="{20DA8A8C-02A3-4504-8DAD-7A996E9A9A18}"/>
    <cellStyle name="20% - Accent1 2 2 2 2 2 2 4 2" xfId="741" xr:uid="{F791C604-F380-47F3-BE08-982144A889C6}"/>
    <cellStyle name="20% - Accent1 2 2 2 2 2 2 4 2 10" xfId="53564" xr:uid="{053DB78A-C73D-45C5-A3E5-EE07617557DE}"/>
    <cellStyle name="20% - Accent1 2 2 2 2 2 2 4 2 2" xfId="742" xr:uid="{87371A59-AFD6-4E7B-8B5E-538BE44E1E88}"/>
    <cellStyle name="20% - Accent1 2 2 2 2 2 2 4 2 2 2" xfId="8282" xr:uid="{005CF0AA-2B22-4CCB-AA20-1E020B541A76}"/>
    <cellStyle name="20% - Accent1 2 2 2 2 2 2 4 2 2 2 2" xfId="23258" xr:uid="{B549BADC-023D-4D54-823D-5F8DAD089B08}"/>
    <cellStyle name="20% - Accent1 2 2 2 2 2 2 4 2 2 3" xfId="15770" xr:uid="{EE872930-F8CC-43E7-A5BD-958BD105735B}"/>
    <cellStyle name="20% - Accent1 2 2 2 2 2 2 4 2 2 4" xfId="32212" xr:uid="{061AC50F-581C-491C-BCCA-B589E2A5D4D8}"/>
    <cellStyle name="20% - Accent1 2 2 2 2 2 2 4 2 2 5" xfId="38189" xr:uid="{7F071C41-B4F6-4029-9632-A3EF5BD64083}"/>
    <cellStyle name="20% - Accent1 2 2 2 2 2 2 4 2 2 6" xfId="46072" xr:uid="{2DC6701E-A79A-4662-803F-C1F65C5285F8}"/>
    <cellStyle name="20% - Accent1 2 2 2 2 2 2 4 2 2 7" xfId="53565" xr:uid="{8FEF27C3-BB11-43CB-9BC3-8B5E8DCB3CFA}"/>
    <cellStyle name="20% - Accent1 2 2 2 2 2 2 4 2 3" xfId="743" xr:uid="{32932FE0-CFAF-460C-AB7F-538A4FBB9C74}"/>
    <cellStyle name="20% - Accent1 2 2 2 2 2 2 4 2 3 2" xfId="8283" xr:uid="{CEB7B71E-BA92-4CE9-AE1B-5E1F83DC7F45}"/>
    <cellStyle name="20% - Accent1 2 2 2 2 2 2 4 2 3 2 2" xfId="23259" xr:uid="{83E693DF-1F13-4452-BDDF-BE4DFFB7AA12}"/>
    <cellStyle name="20% - Accent1 2 2 2 2 2 2 4 2 3 3" xfId="15771" xr:uid="{ADCFD13D-8140-4116-AA16-06FB30195A4C}"/>
    <cellStyle name="20% - Accent1 2 2 2 2 2 2 4 2 3 4" xfId="34057" xr:uid="{B0C4AD95-06FF-43CD-B19F-4930FA79E1D2}"/>
    <cellStyle name="20% - Accent1 2 2 2 2 2 2 4 2 3 5" xfId="38190" xr:uid="{7085C46B-DE13-4B87-A5DB-7B94257D08E9}"/>
    <cellStyle name="20% - Accent1 2 2 2 2 2 2 4 2 3 6" xfId="46073" xr:uid="{40BDB758-4DB7-4FDF-B173-63F9B9025BDE}"/>
    <cellStyle name="20% - Accent1 2 2 2 2 2 2 4 2 3 7" xfId="53566" xr:uid="{722911F4-2806-46D5-81A6-92119A8C896E}"/>
    <cellStyle name="20% - Accent1 2 2 2 2 2 2 4 2 4" xfId="744" xr:uid="{09A063FE-F4DB-4431-92D2-B0A13F2BD48C}"/>
    <cellStyle name="20% - Accent1 2 2 2 2 2 2 4 2 4 2" xfId="8284" xr:uid="{C0DC8F89-721E-446C-BC2A-50F029426622}"/>
    <cellStyle name="20% - Accent1 2 2 2 2 2 2 4 2 4 2 2" xfId="23260" xr:uid="{24F209C3-453B-480C-9C93-CF99E6CD53EB}"/>
    <cellStyle name="20% - Accent1 2 2 2 2 2 2 4 2 4 3" xfId="15772" xr:uid="{8713F136-751A-48FB-A6A3-14C479DBCCB3}"/>
    <cellStyle name="20% - Accent1 2 2 2 2 2 2 4 2 4 4" xfId="35900" xr:uid="{0166E1A8-BACF-4899-960F-3F9D0C7AB2AB}"/>
    <cellStyle name="20% - Accent1 2 2 2 2 2 2 4 2 4 5" xfId="38191" xr:uid="{DC1588CB-89C3-4205-8F62-A262F3F5759F}"/>
    <cellStyle name="20% - Accent1 2 2 2 2 2 2 4 2 4 6" xfId="46074" xr:uid="{4B5AA411-AC9B-44E6-A0F3-365BC0C79140}"/>
    <cellStyle name="20% - Accent1 2 2 2 2 2 2 4 2 4 7" xfId="53567" xr:uid="{56E229E6-70E9-4462-8143-49E143280A5D}"/>
    <cellStyle name="20% - Accent1 2 2 2 2 2 2 4 2 5" xfId="8281" xr:uid="{2964674D-DC80-4063-8419-3D2A8E91B7BD}"/>
    <cellStyle name="20% - Accent1 2 2 2 2 2 2 4 2 5 2" xfId="23257" xr:uid="{828DE507-4473-428A-ABF2-38660957E5A8}"/>
    <cellStyle name="20% - Accent1 2 2 2 2 2 2 4 2 6" xfId="15769" xr:uid="{595AFE5C-21A8-4C28-8076-F712CC8F400C}"/>
    <cellStyle name="20% - Accent1 2 2 2 2 2 2 4 2 7" xfId="31190" xr:uid="{39764954-C5DD-4979-AD89-2AE80D957DB4}"/>
    <cellStyle name="20% - Accent1 2 2 2 2 2 2 4 2 8" xfId="38188" xr:uid="{764BC71E-AF64-44AA-AFCB-E2481C6254CD}"/>
    <cellStyle name="20% - Accent1 2 2 2 2 2 2 4 2 9" xfId="46071" xr:uid="{4BAB5CCA-35C0-49DE-8C99-D74E899A801D}"/>
    <cellStyle name="20% - Accent1 2 2 2 2 2 2 4 3" xfId="745" xr:uid="{92F93C38-5D97-4DF1-AD3D-B37C858912DC}"/>
    <cellStyle name="20% - Accent1 2 2 2 2 2 2 4 3 2" xfId="8285" xr:uid="{AEC84C99-6A8E-44D7-A710-562FF3899402}"/>
    <cellStyle name="20% - Accent1 2 2 2 2 2 2 4 3 2 2" xfId="23261" xr:uid="{6E7A30A4-DAC6-4B18-9524-E1DEB1A66C3A}"/>
    <cellStyle name="20% - Accent1 2 2 2 2 2 2 4 3 3" xfId="15773" xr:uid="{D0B5CDCB-0A41-40A3-BE50-9F1DA4FB3362}"/>
    <cellStyle name="20% - Accent1 2 2 2 2 2 2 4 3 4" xfId="32211" xr:uid="{C038C91E-2DB7-43BE-8755-72930436B7DF}"/>
    <cellStyle name="20% - Accent1 2 2 2 2 2 2 4 3 5" xfId="38192" xr:uid="{4FBF9A75-802F-4F69-8116-72584D5A5AC0}"/>
    <cellStyle name="20% - Accent1 2 2 2 2 2 2 4 3 6" xfId="46075" xr:uid="{FC88ABCE-9660-4789-93B9-C431EA40DA1F}"/>
    <cellStyle name="20% - Accent1 2 2 2 2 2 2 4 3 7" xfId="53568" xr:uid="{FD7B41F2-8D7B-49CF-A0C6-B8A839ACD0D7}"/>
    <cellStyle name="20% - Accent1 2 2 2 2 2 2 4 4" xfId="746" xr:uid="{57A72C4E-744F-4121-9FE9-D139823DBA74}"/>
    <cellStyle name="20% - Accent1 2 2 2 2 2 2 4 4 2" xfId="8286" xr:uid="{E92EC4FC-4DEE-4177-B01E-C41C7D62E3BE}"/>
    <cellStyle name="20% - Accent1 2 2 2 2 2 2 4 4 2 2" xfId="23262" xr:uid="{92C338B8-DB8E-4294-B4BE-7B74544A3BE4}"/>
    <cellStyle name="20% - Accent1 2 2 2 2 2 2 4 4 3" xfId="15774" xr:uid="{CA40C0E7-FB51-450F-BE56-5B2F5DEF1813}"/>
    <cellStyle name="20% - Accent1 2 2 2 2 2 2 4 4 4" xfId="34056" xr:uid="{3D9625B8-B571-4B02-ADCB-7E10E442F117}"/>
    <cellStyle name="20% - Accent1 2 2 2 2 2 2 4 4 5" xfId="38193" xr:uid="{06BA64A8-EB4E-49D9-BF99-3D369EB9EB5F}"/>
    <cellStyle name="20% - Accent1 2 2 2 2 2 2 4 4 6" xfId="46076" xr:uid="{9166FAA9-1843-4C71-B121-54D6B77B9155}"/>
    <cellStyle name="20% - Accent1 2 2 2 2 2 2 4 4 7" xfId="53569" xr:uid="{08E6A3E8-9C7D-4756-9DCA-A1CC8F9A0F45}"/>
    <cellStyle name="20% - Accent1 2 2 2 2 2 2 4 5" xfId="747" xr:uid="{AA36A569-9406-4ABC-B112-76C3C41EC1BB}"/>
    <cellStyle name="20% - Accent1 2 2 2 2 2 2 4 5 2" xfId="8287" xr:uid="{1BEAB516-3589-445E-A2E1-834C23AC39ED}"/>
    <cellStyle name="20% - Accent1 2 2 2 2 2 2 4 5 2 2" xfId="23263" xr:uid="{C12847D4-E217-4DEE-A14B-D9D5611FDC79}"/>
    <cellStyle name="20% - Accent1 2 2 2 2 2 2 4 5 3" xfId="15775" xr:uid="{DF125562-90A9-4BA9-BEA4-BB6FC9BA2840}"/>
    <cellStyle name="20% - Accent1 2 2 2 2 2 2 4 5 4" xfId="35899" xr:uid="{62CC745E-8EB8-476A-8DD4-F85E96A2635F}"/>
    <cellStyle name="20% - Accent1 2 2 2 2 2 2 4 5 5" xfId="38194" xr:uid="{DC142CFA-ECF4-4A5B-943D-DA2EC6C2A540}"/>
    <cellStyle name="20% - Accent1 2 2 2 2 2 2 4 5 6" xfId="46077" xr:uid="{17747F7E-A41D-493E-BFEB-55374020C9A4}"/>
    <cellStyle name="20% - Accent1 2 2 2 2 2 2 4 5 7" xfId="53570" xr:uid="{1D6C9028-691B-4E46-B97E-E1196F353BA0}"/>
    <cellStyle name="20% - Accent1 2 2 2 2 2 2 4 6" xfId="8280" xr:uid="{75626593-A35F-4A27-A81F-05ED43CEB00F}"/>
    <cellStyle name="20% - Accent1 2 2 2 2 2 2 4 6 2" xfId="23256" xr:uid="{97232EBF-1E3A-4557-BB32-9905402CC5D9}"/>
    <cellStyle name="20% - Accent1 2 2 2 2 2 2 4 7" xfId="15768" xr:uid="{73049AFE-5356-4071-877F-9F09E65E8D5B}"/>
    <cellStyle name="20% - Accent1 2 2 2 2 2 2 4 8" xfId="30767" xr:uid="{7844592C-4C56-4591-B874-39A986BFD521}"/>
    <cellStyle name="20% - Accent1 2 2 2 2 2 2 4 9" xfId="38187" xr:uid="{0D33538D-2363-4989-90B5-2AFD167F0034}"/>
    <cellStyle name="20% - Accent1 2 2 2 2 2 2 5" xfId="748" xr:uid="{1D0EA40E-C702-48FB-990E-EC9EA8295002}"/>
    <cellStyle name="20% - Accent1 2 2 2 2 2 2 5 10" xfId="53571" xr:uid="{FA03B7A3-CC73-4894-A530-2CCCAB46564E}"/>
    <cellStyle name="20% - Accent1 2 2 2 2 2 2 5 2" xfId="749" xr:uid="{99FF38D4-8F2E-4664-BC32-2466F85B1E10}"/>
    <cellStyle name="20% - Accent1 2 2 2 2 2 2 5 2 2" xfId="8289" xr:uid="{26167E33-3695-45DE-9B51-5E72ED05056C}"/>
    <cellStyle name="20% - Accent1 2 2 2 2 2 2 5 2 2 2" xfId="23265" xr:uid="{706BCB95-C15C-4673-8C8E-0BD934D32636}"/>
    <cellStyle name="20% - Accent1 2 2 2 2 2 2 5 2 3" xfId="15777" xr:uid="{DFE8FC30-2D86-415F-92D7-C35AC9DAF05C}"/>
    <cellStyle name="20% - Accent1 2 2 2 2 2 2 5 2 4" xfId="32213" xr:uid="{A5E44CD2-4A27-42C3-8FB6-FD0A292939AD}"/>
    <cellStyle name="20% - Accent1 2 2 2 2 2 2 5 2 5" xfId="38196" xr:uid="{388F4259-845B-4C78-B5A9-267C5F0041FD}"/>
    <cellStyle name="20% - Accent1 2 2 2 2 2 2 5 2 6" xfId="46079" xr:uid="{CEE76205-F057-4545-B113-6379DAE4AB4C}"/>
    <cellStyle name="20% - Accent1 2 2 2 2 2 2 5 2 7" xfId="53572" xr:uid="{862E04FF-FCAD-4806-ACC7-690924115437}"/>
    <cellStyle name="20% - Accent1 2 2 2 2 2 2 5 3" xfId="750" xr:uid="{85578EFB-D160-482D-8D9F-409632ECD847}"/>
    <cellStyle name="20% - Accent1 2 2 2 2 2 2 5 3 2" xfId="8290" xr:uid="{467CF9AA-20AB-4A39-9B3A-7BC5C4FD32E0}"/>
    <cellStyle name="20% - Accent1 2 2 2 2 2 2 5 3 2 2" xfId="23266" xr:uid="{7F4C75AA-21C8-4F1C-9E2E-F757ACF8590A}"/>
    <cellStyle name="20% - Accent1 2 2 2 2 2 2 5 3 3" xfId="15778" xr:uid="{1443EF24-3F26-4DDF-B185-5A9370660B01}"/>
    <cellStyle name="20% - Accent1 2 2 2 2 2 2 5 3 4" xfId="34058" xr:uid="{36035898-6E19-46C1-A031-3BBD08E95037}"/>
    <cellStyle name="20% - Accent1 2 2 2 2 2 2 5 3 5" xfId="38197" xr:uid="{23917389-6DF4-493A-A41C-BC7CA45B67A8}"/>
    <cellStyle name="20% - Accent1 2 2 2 2 2 2 5 3 6" xfId="46080" xr:uid="{4F6C2D93-CDDD-4D35-BA77-D03AC42C2E02}"/>
    <cellStyle name="20% - Accent1 2 2 2 2 2 2 5 3 7" xfId="53573" xr:uid="{3E2714D8-6D70-4800-9221-4E206F53594D}"/>
    <cellStyle name="20% - Accent1 2 2 2 2 2 2 5 4" xfId="751" xr:uid="{8C944379-8554-47E8-A0C5-FDF18A730B57}"/>
    <cellStyle name="20% - Accent1 2 2 2 2 2 2 5 4 2" xfId="8291" xr:uid="{1E729BE5-824A-433B-891F-7E3C4671BAF9}"/>
    <cellStyle name="20% - Accent1 2 2 2 2 2 2 5 4 2 2" xfId="23267" xr:uid="{FF5575EC-8997-496B-8D8D-2043031693D8}"/>
    <cellStyle name="20% - Accent1 2 2 2 2 2 2 5 4 3" xfId="15779" xr:uid="{3D38D1D9-C7C7-4266-BF77-68851A4055AE}"/>
    <cellStyle name="20% - Accent1 2 2 2 2 2 2 5 4 4" xfId="35901" xr:uid="{74AC260E-55B1-4BEE-84B6-B94A9D3506F3}"/>
    <cellStyle name="20% - Accent1 2 2 2 2 2 2 5 4 5" xfId="38198" xr:uid="{4B3E09EE-9BF7-4AF0-8B41-D29135C8803A}"/>
    <cellStyle name="20% - Accent1 2 2 2 2 2 2 5 4 6" xfId="46081" xr:uid="{4AD2A696-1A0C-4792-8CD9-7A79B59AFC8F}"/>
    <cellStyle name="20% - Accent1 2 2 2 2 2 2 5 4 7" xfId="53574" xr:uid="{3091973F-A684-4A36-8582-7B23CDF98E59}"/>
    <cellStyle name="20% - Accent1 2 2 2 2 2 2 5 5" xfId="8288" xr:uid="{607D8855-082D-4BB7-82EE-D42BB3DE250F}"/>
    <cellStyle name="20% - Accent1 2 2 2 2 2 2 5 5 2" xfId="23264" xr:uid="{1DB23F38-8A05-427B-A33F-3527FAAB7340}"/>
    <cellStyle name="20% - Accent1 2 2 2 2 2 2 5 6" xfId="15776" xr:uid="{5CF8FC8D-0253-4B22-80E6-3DBCB92CED75}"/>
    <cellStyle name="20% - Accent1 2 2 2 2 2 2 5 7" xfId="31186" xr:uid="{6187B8B6-2CE9-4DAF-84A5-7FBCDFECA9AC}"/>
    <cellStyle name="20% - Accent1 2 2 2 2 2 2 5 8" xfId="38195" xr:uid="{BFDD010B-B6C7-4142-BDA8-011344EE006C}"/>
    <cellStyle name="20% - Accent1 2 2 2 2 2 2 5 9" xfId="46078" xr:uid="{EAD404F3-71EE-47C4-A525-F228178AB5EE}"/>
    <cellStyle name="20% - Accent1 2 2 2 2 2 2 6" xfId="752" xr:uid="{4621AFC1-9494-4C52-A837-C3191A6CEBB7}"/>
    <cellStyle name="20% - Accent1 2 2 2 2 2 2 6 2" xfId="8292" xr:uid="{EE8DA97A-7914-4EED-A040-7680D5A766C8}"/>
    <cellStyle name="20% - Accent1 2 2 2 2 2 2 6 2 2" xfId="23268" xr:uid="{63B4E328-73C3-4532-9A5B-8DFE2A103C8E}"/>
    <cellStyle name="20% - Accent1 2 2 2 2 2 2 6 3" xfId="15780" xr:uid="{89FFFA85-E5BC-4A29-BE2E-2308F1CF0CA0}"/>
    <cellStyle name="20% - Accent1 2 2 2 2 2 2 6 4" xfId="32204" xr:uid="{83D101E6-5B35-4E41-B0C9-55FD59C9A017}"/>
    <cellStyle name="20% - Accent1 2 2 2 2 2 2 6 5" xfId="38199" xr:uid="{0B352726-DC31-4B3E-AD07-06EE8A66776A}"/>
    <cellStyle name="20% - Accent1 2 2 2 2 2 2 6 6" xfId="46082" xr:uid="{703BF29F-413A-4135-B3C2-4726C2E5A4AF}"/>
    <cellStyle name="20% - Accent1 2 2 2 2 2 2 6 7" xfId="53575" xr:uid="{E48B35CD-CB41-45C8-8E2A-2CB8C196ABF4}"/>
    <cellStyle name="20% - Accent1 2 2 2 2 2 2 7" xfId="753" xr:uid="{0FCD98EF-C786-49BD-A4AB-3564611B0A78}"/>
    <cellStyle name="20% - Accent1 2 2 2 2 2 2 7 2" xfId="8293" xr:uid="{1B841361-9913-4DAC-8D06-2513ED2721DB}"/>
    <cellStyle name="20% - Accent1 2 2 2 2 2 2 7 2 2" xfId="23269" xr:uid="{6C4B1516-F97D-49B3-B8A1-2F20E46BC756}"/>
    <cellStyle name="20% - Accent1 2 2 2 2 2 2 7 3" xfId="15781" xr:uid="{7D8585D5-87E5-46A8-9DC3-9387FCF36563}"/>
    <cellStyle name="20% - Accent1 2 2 2 2 2 2 7 4" xfId="34049" xr:uid="{63352364-C9E3-49D0-8736-057B93ADAC3C}"/>
    <cellStyle name="20% - Accent1 2 2 2 2 2 2 7 5" xfId="38200" xr:uid="{2A846E80-E9CF-4C83-B436-ED6B27A10565}"/>
    <cellStyle name="20% - Accent1 2 2 2 2 2 2 7 6" xfId="46083" xr:uid="{F19971FD-6703-4221-8C1B-CBC88ADCF5BD}"/>
    <cellStyle name="20% - Accent1 2 2 2 2 2 2 7 7" xfId="53576" xr:uid="{411820B3-9334-420A-9134-3F311484BAFC}"/>
    <cellStyle name="20% - Accent1 2 2 2 2 2 2 8" xfId="754" xr:uid="{EBE135F1-2DD8-4E3E-B7D4-EDFA584F4CCF}"/>
    <cellStyle name="20% - Accent1 2 2 2 2 2 2 8 2" xfId="8294" xr:uid="{217808B5-1A93-458F-A895-9EF4F028CBF6}"/>
    <cellStyle name="20% - Accent1 2 2 2 2 2 2 8 2 2" xfId="23270" xr:uid="{1542668B-1A0A-4791-9AAD-6DB8F6EE8611}"/>
    <cellStyle name="20% - Accent1 2 2 2 2 2 2 8 3" xfId="15782" xr:uid="{2E5D19C4-1D97-4249-87D5-77D9957FEC78}"/>
    <cellStyle name="20% - Accent1 2 2 2 2 2 2 8 4" xfId="35892" xr:uid="{E2A35183-E7D3-4093-89CF-3842FEAD198E}"/>
    <cellStyle name="20% - Accent1 2 2 2 2 2 2 8 5" xfId="38201" xr:uid="{79396799-774C-4201-8E55-3658067D643A}"/>
    <cellStyle name="20% - Accent1 2 2 2 2 2 2 8 6" xfId="46084" xr:uid="{2B3CCBB2-A20C-4A33-9CDC-8A4F21303AB2}"/>
    <cellStyle name="20% - Accent1 2 2 2 2 2 2 8 7" xfId="53577" xr:uid="{2CDC3FEE-8E27-4F26-9F6E-D3009E623A7A}"/>
    <cellStyle name="20% - Accent1 2 2 2 2 2 2 9" xfId="8255" xr:uid="{0302ED5F-7593-43EF-9564-9084F0B11CD5}"/>
    <cellStyle name="20% - Accent1 2 2 2 2 2 2 9 2" xfId="23231" xr:uid="{B9E8B9D3-2B84-4289-B5BE-33C8D406E98C}"/>
    <cellStyle name="20% - Accent1 2 2 2 2 2 3" xfId="755" xr:uid="{AE5A8785-0AB2-4385-A767-9A9AD2CA6714}"/>
    <cellStyle name="20% - Accent1 2 2 2 2 2 3 10" xfId="38202" xr:uid="{F98A0895-8387-4812-9103-9440E7A338E5}"/>
    <cellStyle name="20% - Accent1 2 2 2 2 2 3 11" xfId="46085" xr:uid="{C5C5A194-50CD-4771-AF56-6DA95C17CBCC}"/>
    <cellStyle name="20% - Accent1 2 2 2 2 2 3 12" xfId="53578" xr:uid="{591D513F-AC87-42D7-B9E1-6034BB0F5EFA}"/>
    <cellStyle name="20% - Accent1 2 2 2 2 2 3 2" xfId="756" xr:uid="{7B76BD0C-12D1-4BA1-8235-B126EC0B6879}"/>
    <cellStyle name="20% - Accent1 2 2 2 2 2 3 2 10" xfId="46086" xr:uid="{D015A6FD-3BDE-4682-82B9-36F7BED43B32}"/>
    <cellStyle name="20% - Accent1 2 2 2 2 2 3 2 11" xfId="53579" xr:uid="{7D793230-C4D0-42DC-B805-5D58B62B3032}"/>
    <cellStyle name="20% - Accent1 2 2 2 2 2 3 2 2" xfId="757" xr:uid="{A5C7B66B-BBBE-4CE2-95F8-8F1B80E9F4A7}"/>
    <cellStyle name="20% - Accent1 2 2 2 2 2 3 2 2 10" xfId="53580" xr:uid="{E8DD96A3-7EB3-4C44-A01B-864382B6B129}"/>
    <cellStyle name="20% - Accent1 2 2 2 2 2 3 2 2 2" xfId="758" xr:uid="{FA22B319-33A6-4065-BF42-C040D085D262}"/>
    <cellStyle name="20% - Accent1 2 2 2 2 2 3 2 2 2 2" xfId="8298" xr:uid="{4675D79D-75E2-4D02-B789-C73B9FB7D40F}"/>
    <cellStyle name="20% - Accent1 2 2 2 2 2 3 2 2 2 2 2" xfId="23274" xr:uid="{2E4DAE72-2F17-46E7-A7C5-BCE291C8F1D0}"/>
    <cellStyle name="20% - Accent1 2 2 2 2 2 3 2 2 2 3" xfId="15786" xr:uid="{8FEA09FA-A3E5-46C1-82D9-DE6E52A01846}"/>
    <cellStyle name="20% - Accent1 2 2 2 2 2 3 2 2 2 4" xfId="32216" xr:uid="{2A0FB75D-53BA-4958-9B2B-D5142F261D08}"/>
    <cellStyle name="20% - Accent1 2 2 2 2 2 3 2 2 2 5" xfId="38205" xr:uid="{730BDD65-D717-40F7-8AA4-BB1706A45202}"/>
    <cellStyle name="20% - Accent1 2 2 2 2 2 3 2 2 2 6" xfId="46088" xr:uid="{9017DEBF-A3CB-46A3-9729-E0A4650D5D76}"/>
    <cellStyle name="20% - Accent1 2 2 2 2 2 3 2 2 2 7" xfId="53581" xr:uid="{9A6481DF-8A30-4A08-96E1-D32EFBF6CDF4}"/>
    <cellStyle name="20% - Accent1 2 2 2 2 2 3 2 2 3" xfId="759" xr:uid="{C03273F0-2441-4D78-BE40-A6EA4A4E2B74}"/>
    <cellStyle name="20% - Accent1 2 2 2 2 2 3 2 2 3 2" xfId="8299" xr:uid="{DC3A7104-8951-4244-ADCF-82441189DCAB}"/>
    <cellStyle name="20% - Accent1 2 2 2 2 2 3 2 2 3 2 2" xfId="23275" xr:uid="{47595192-5B8D-462B-A34D-1E3F162945FB}"/>
    <cellStyle name="20% - Accent1 2 2 2 2 2 3 2 2 3 3" xfId="15787" xr:uid="{A8CBB865-9E11-48EF-80EF-B586680F58BD}"/>
    <cellStyle name="20% - Accent1 2 2 2 2 2 3 2 2 3 4" xfId="34061" xr:uid="{71FAFF13-2251-48D6-9974-17C01D0525CC}"/>
    <cellStyle name="20% - Accent1 2 2 2 2 2 3 2 2 3 5" xfId="38206" xr:uid="{1550387D-ADC2-41D6-BA55-1CA734FE535B}"/>
    <cellStyle name="20% - Accent1 2 2 2 2 2 3 2 2 3 6" xfId="46089" xr:uid="{A1E1408F-3DAC-4764-B55F-19171211DA78}"/>
    <cellStyle name="20% - Accent1 2 2 2 2 2 3 2 2 3 7" xfId="53582" xr:uid="{A4A09E54-9EBF-4777-B2D7-8A1FA5BB69BF}"/>
    <cellStyle name="20% - Accent1 2 2 2 2 2 3 2 2 4" xfId="760" xr:uid="{2D3C7A11-517E-4E5A-BE18-ADB9E0CB1685}"/>
    <cellStyle name="20% - Accent1 2 2 2 2 2 3 2 2 4 2" xfId="8300" xr:uid="{F39730D1-A398-46C2-8342-648CFA79BB36}"/>
    <cellStyle name="20% - Accent1 2 2 2 2 2 3 2 2 4 2 2" xfId="23276" xr:uid="{CAE8A9C0-3853-4C99-B61A-0103BD43C63D}"/>
    <cellStyle name="20% - Accent1 2 2 2 2 2 3 2 2 4 3" xfId="15788" xr:uid="{F5D93E51-4079-4C79-BBC9-9C90F7F96B29}"/>
    <cellStyle name="20% - Accent1 2 2 2 2 2 3 2 2 4 4" xfId="35904" xr:uid="{BE78FEC3-094C-40F8-8C9C-2558ABA6B2E3}"/>
    <cellStyle name="20% - Accent1 2 2 2 2 2 3 2 2 4 5" xfId="38207" xr:uid="{7366785F-DE91-4877-A3EE-BA79BBB8CFCA}"/>
    <cellStyle name="20% - Accent1 2 2 2 2 2 3 2 2 4 6" xfId="46090" xr:uid="{3A579121-1243-4EEF-9B7B-0FF4FA05BBB2}"/>
    <cellStyle name="20% - Accent1 2 2 2 2 2 3 2 2 4 7" xfId="53583" xr:uid="{4D4029EB-F8DC-4EBA-9569-C23F5C785F39}"/>
    <cellStyle name="20% - Accent1 2 2 2 2 2 3 2 2 5" xfId="8297" xr:uid="{C8D42657-AD31-4346-B480-81B352ADCE9A}"/>
    <cellStyle name="20% - Accent1 2 2 2 2 2 3 2 2 5 2" xfId="23273" xr:uid="{2EEEE3B0-194D-48C9-9101-B10B03F993F2}"/>
    <cellStyle name="20% - Accent1 2 2 2 2 2 3 2 2 6" xfId="15785" xr:uid="{F57B1A04-A563-46F0-886F-A81191F7F872}"/>
    <cellStyle name="20% - Accent1 2 2 2 2 2 3 2 2 7" xfId="31192" xr:uid="{6B1F7747-9877-4C8C-8FD2-1FA6E14B4144}"/>
    <cellStyle name="20% - Accent1 2 2 2 2 2 3 2 2 8" xfId="38204" xr:uid="{FD82CE42-82B4-45B7-B6C6-69F64F000FF0}"/>
    <cellStyle name="20% - Accent1 2 2 2 2 2 3 2 2 9" xfId="46087" xr:uid="{983767E9-700E-4424-BFF5-C0D4DA4D0314}"/>
    <cellStyle name="20% - Accent1 2 2 2 2 2 3 2 3" xfId="761" xr:uid="{4380C942-EDBF-4E54-8A56-6C6D5A811F88}"/>
    <cellStyle name="20% - Accent1 2 2 2 2 2 3 2 3 2" xfId="8301" xr:uid="{4D3BC913-253C-4467-9900-94874C03B16E}"/>
    <cellStyle name="20% - Accent1 2 2 2 2 2 3 2 3 2 2" xfId="23277" xr:uid="{2797F271-FDC1-4219-A281-1896C6B7577D}"/>
    <cellStyle name="20% - Accent1 2 2 2 2 2 3 2 3 3" xfId="15789" xr:uid="{759056C3-A974-4FB3-9B60-D971AC1A3BBA}"/>
    <cellStyle name="20% - Accent1 2 2 2 2 2 3 2 3 4" xfId="32215" xr:uid="{159B000A-01AA-40D2-BEE2-759FA3B3D940}"/>
    <cellStyle name="20% - Accent1 2 2 2 2 2 3 2 3 5" xfId="38208" xr:uid="{17B447C2-4684-4052-9C1C-2014E81224CF}"/>
    <cellStyle name="20% - Accent1 2 2 2 2 2 3 2 3 6" xfId="46091" xr:uid="{2A05DD63-44DD-4A85-943B-78EE91366245}"/>
    <cellStyle name="20% - Accent1 2 2 2 2 2 3 2 3 7" xfId="53584" xr:uid="{65F074FD-359F-4489-A08D-32412D9C88F8}"/>
    <cellStyle name="20% - Accent1 2 2 2 2 2 3 2 4" xfId="762" xr:uid="{2626B74C-8150-432D-BBE0-57A6D0AC752D}"/>
    <cellStyle name="20% - Accent1 2 2 2 2 2 3 2 4 2" xfId="8302" xr:uid="{E672369A-3871-4B6C-9BC7-8B2B1F8DEA05}"/>
    <cellStyle name="20% - Accent1 2 2 2 2 2 3 2 4 2 2" xfId="23278" xr:uid="{341020C3-061C-4B4B-839A-13059997297E}"/>
    <cellStyle name="20% - Accent1 2 2 2 2 2 3 2 4 3" xfId="15790" xr:uid="{B2FD41A9-39D7-4E14-B2F0-0B5786E3ADB8}"/>
    <cellStyle name="20% - Accent1 2 2 2 2 2 3 2 4 4" xfId="34060" xr:uid="{C0504EEE-36D3-4707-80A9-75B3C3E699DA}"/>
    <cellStyle name="20% - Accent1 2 2 2 2 2 3 2 4 5" xfId="38209" xr:uid="{3DA3DED4-6422-42D2-AD86-B6BD79B44F31}"/>
    <cellStyle name="20% - Accent1 2 2 2 2 2 3 2 4 6" xfId="46092" xr:uid="{6F6A4A5C-E576-4499-BB85-7397FAC13D1E}"/>
    <cellStyle name="20% - Accent1 2 2 2 2 2 3 2 4 7" xfId="53585" xr:uid="{F77A95C5-268D-4F1C-873D-8749AD1DAA93}"/>
    <cellStyle name="20% - Accent1 2 2 2 2 2 3 2 5" xfId="763" xr:uid="{E884D65D-FDB9-455A-86A8-6928B5310FD1}"/>
    <cellStyle name="20% - Accent1 2 2 2 2 2 3 2 5 2" xfId="8303" xr:uid="{D8FC4ECC-9D4E-4FCD-8043-029157E9CBAE}"/>
    <cellStyle name="20% - Accent1 2 2 2 2 2 3 2 5 2 2" xfId="23279" xr:uid="{8B93CE50-BFCB-4589-8466-187782F1C9CD}"/>
    <cellStyle name="20% - Accent1 2 2 2 2 2 3 2 5 3" xfId="15791" xr:uid="{8F08FBA2-262A-4D64-8521-F313CAD9192D}"/>
    <cellStyle name="20% - Accent1 2 2 2 2 2 3 2 5 4" xfId="35903" xr:uid="{B8FB80A6-C5E9-4A78-A938-ADFA82DE7F89}"/>
    <cellStyle name="20% - Accent1 2 2 2 2 2 3 2 5 5" xfId="38210" xr:uid="{E02D241F-BA14-4876-86EA-EB4A02B68E1C}"/>
    <cellStyle name="20% - Accent1 2 2 2 2 2 3 2 5 6" xfId="46093" xr:uid="{F780D621-BEC7-466A-9D6D-4DE62353E214}"/>
    <cellStyle name="20% - Accent1 2 2 2 2 2 3 2 5 7" xfId="53586" xr:uid="{CE04D00C-8851-4023-BB86-0246BAA4CED4}"/>
    <cellStyle name="20% - Accent1 2 2 2 2 2 3 2 6" xfId="8296" xr:uid="{70E5F3B7-3F0A-4C14-9840-516E3A66B41D}"/>
    <cellStyle name="20% - Accent1 2 2 2 2 2 3 2 6 2" xfId="23272" xr:uid="{088ABE0C-1EA6-483F-8A2D-DE2E679740DA}"/>
    <cellStyle name="20% - Accent1 2 2 2 2 2 3 2 7" xfId="15784" xr:uid="{DA0AAEF7-D3DF-46F3-B29B-96353A50F077}"/>
    <cellStyle name="20% - Accent1 2 2 2 2 2 3 2 8" xfId="30769" xr:uid="{C3DAF1B7-5820-47FF-8982-89B3A9245DD8}"/>
    <cellStyle name="20% - Accent1 2 2 2 2 2 3 2 9" xfId="38203" xr:uid="{0EBDCD83-2430-4CAA-84D1-3535D5BA5118}"/>
    <cellStyle name="20% - Accent1 2 2 2 2 2 3 3" xfId="764" xr:uid="{933973D2-EF45-46DF-B66E-522C7EF16760}"/>
    <cellStyle name="20% - Accent1 2 2 2 2 2 3 3 10" xfId="53587" xr:uid="{B15FB8CC-6B3E-4286-82C2-29E7BC7D0966}"/>
    <cellStyle name="20% - Accent1 2 2 2 2 2 3 3 2" xfId="765" xr:uid="{04869F3A-F9F2-48B2-963A-B47312D25D73}"/>
    <cellStyle name="20% - Accent1 2 2 2 2 2 3 3 2 2" xfId="8305" xr:uid="{CE535694-7356-4B37-B98F-6415C84A64E8}"/>
    <cellStyle name="20% - Accent1 2 2 2 2 2 3 3 2 2 2" xfId="23281" xr:uid="{4B9B2382-1591-4EB9-B533-F67A5FCB67C8}"/>
    <cellStyle name="20% - Accent1 2 2 2 2 2 3 3 2 3" xfId="15793" xr:uid="{2CAE4F93-DED9-4812-BF46-B8FA85F11859}"/>
    <cellStyle name="20% - Accent1 2 2 2 2 2 3 3 2 4" xfId="32217" xr:uid="{C15E9CF3-C04A-4851-8A9D-5828041B993F}"/>
    <cellStyle name="20% - Accent1 2 2 2 2 2 3 3 2 5" xfId="38212" xr:uid="{19150294-55A8-4501-9A27-C18F54C33F06}"/>
    <cellStyle name="20% - Accent1 2 2 2 2 2 3 3 2 6" xfId="46095" xr:uid="{9D75D57A-73CA-4D47-A7CC-CE6339E8C631}"/>
    <cellStyle name="20% - Accent1 2 2 2 2 2 3 3 2 7" xfId="53588" xr:uid="{7A453B2B-9372-4FE9-BFFD-3300ECC7E4FF}"/>
    <cellStyle name="20% - Accent1 2 2 2 2 2 3 3 3" xfId="766" xr:uid="{8A36DFBD-527D-4373-8E4A-BA5543CB3394}"/>
    <cellStyle name="20% - Accent1 2 2 2 2 2 3 3 3 2" xfId="8306" xr:uid="{4605F229-D622-416F-ABCA-ABE40E675046}"/>
    <cellStyle name="20% - Accent1 2 2 2 2 2 3 3 3 2 2" xfId="23282" xr:uid="{D9F5E416-0D51-42F2-B76C-793104FB79E8}"/>
    <cellStyle name="20% - Accent1 2 2 2 2 2 3 3 3 3" xfId="15794" xr:uid="{C0AD0D5B-7469-4DF5-82D5-C78C91320F85}"/>
    <cellStyle name="20% - Accent1 2 2 2 2 2 3 3 3 4" xfId="34062" xr:uid="{40D47951-45B7-4CF1-BD53-68B24FFEC0E3}"/>
    <cellStyle name="20% - Accent1 2 2 2 2 2 3 3 3 5" xfId="38213" xr:uid="{FCC1CB77-B7A7-4CCF-B3F6-B51D6E064F40}"/>
    <cellStyle name="20% - Accent1 2 2 2 2 2 3 3 3 6" xfId="46096" xr:uid="{6F906E4B-7354-407E-8B7D-474516F4BFCD}"/>
    <cellStyle name="20% - Accent1 2 2 2 2 2 3 3 3 7" xfId="53589" xr:uid="{29C7C9CF-ED54-4569-AE13-3269D451C314}"/>
    <cellStyle name="20% - Accent1 2 2 2 2 2 3 3 4" xfId="767" xr:uid="{A9AF446B-ED25-4A18-A811-1462A60C7DAA}"/>
    <cellStyle name="20% - Accent1 2 2 2 2 2 3 3 4 2" xfId="8307" xr:uid="{AC645C0B-7C77-4679-9632-C99C7BD38279}"/>
    <cellStyle name="20% - Accent1 2 2 2 2 2 3 3 4 2 2" xfId="23283" xr:uid="{103AC803-F30F-4594-A88E-E02E22447B07}"/>
    <cellStyle name="20% - Accent1 2 2 2 2 2 3 3 4 3" xfId="15795" xr:uid="{D1A21CEA-C2D5-4E12-9754-DD16461F53B3}"/>
    <cellStyle name="20% - Accent1 2 2 2 2 2 3 3 4 4" xfId="35905" xr:uid="{FC092461-8E02-45C0-8A1C-0A8FE43EEA76}"/>
    <cellStyle name="20% - Accent1 2 2 2 2 2 3 3 4 5" xfId="38214" xr:uid="{8E94866C-5724-4178-B6E7-0212943955ED}"/>
    <cellStyle name="20% - Accent1 2 2 2 2 2 3 3 4 6" xfId="46097" xr:uid="{909C5E66-7BC8-44D2-B334-28964C56566A}"/>
    <cellStyle name="20% - Accent1 2 2 2 2 2 3 3 4 7" xfId="53590" xr:uid="{41E86630-7E2E-4DBA-989D-744CB655514F}"/>
    <cellStyle name="20% - Accent1 2 2 2 2 2 3 3 5" xfId="8304" xr:uid="{FE42CD52-E365-4E25-99DA-B0B1D72B6059}"/>
    <cellStyle name="20% - Accent1 2 2 2 2 2 3 3 5 2" xfId="23280" xr:uid="{D6C5F23C-3233-4DDD-8E86-7BBCA097DC94}"/>
    <cellStyle name="20% - Accent1 2 2 2 2 2 3 3 6" xfId="15792" xr:uid="{92AA3418-B007-44DE-9852-C8ECA8FAD80E}"/>
    <cellStyle name="20% - Accent1 2 2 2 2 2 3 3 7" xfId="31191" xr:uid="{10BACB2B-5FA1-4991-AED2-6424D1930D98}"/>
    <cellStyle name="20% - Accent1 2 2 2 2 2 3 3 8" xfId="38211" xr:uid="{10C92588-194D-4043-BE05-6E1577A476B0}"/>
    <cellStyle name="20% - Accent1 2 2 2 2 2 3 3 9" xfId="46094" xr:uid="{792C7A3C-810D-4A7A-9390-C5C66E4AAFAC}"/>
    <cellStyle name="20% - Accent1 2 2 2 2 2 3 4" xfId="768" xr:uid="{CE97A017-5F79-4D0C-B658-930AF0510F12}"/>
    <cellStyle name="20% - Accent1 2 2 2 2 2 3 4 2" xfId="8308" xr:uid="{FF2F298E-1090-4C1D-A55C-69F625BABBC0}"/>
    <cellStyle name="20% - Accent1 2 2 2 2 2 3 4 2 2" xfId="23284" xr:uid="{B79FA8EC-999B-4C48-974B-1F7C8FD3F097}"/>
    <cellStyle name="20% - Accent1 2 2 2 2 2 3 4 3" xfId="15796" xr:uid="{15279080-379A-4C68-B7ED-DBC60D40465E}"/>
    <cellStyle name="20% - Accent1 2 2 2 2 2 3 4 4" xfId="32214" xr:uid="{46814BAA-CA0C-42CC-8102-695B24D66651}"/>
    <cellStyle name="20% - Accent1 2 2 2 2 2 3 4 5" xfId="38215" xr:uid="{25F9B3EE-C721-4109-AF64-5F7DC8FBB61E}"/>
    <cellStyle name="20% - Accent1 2 2 2 2 2 3 4 6" xfId="46098" xr:uid="{27BFC953-95B5-4EDA-A8B8-FDCEA9E52F0B}"/>
    <cellStyle name="20% - Accent1 2 2 2 2 2 3 4 7" xfId="53591" xr:uid="{8F90271F-7E14-4F6C-953D-067D5D70A72E}"/>
    <cellStyle name="20% - Accent1 2 2 2 2 2 3 5" xfId="769" xr:uid="{AC87A394-EAE1-4241-88A8-0E3E72C33950}"/>
    <cellStyle name="20% - Accent1 2 2 2 2 2 3 5 2" xfId="8309" xr:uid="{5460D33A-D9E6-4EC4-A55D-B92C90CF1790}"/>
    <cellStyle name="20% - Accent1 2 2 2 2 2 3 5 2 2" xfId="23285" xr:uid="{55562035-3376-4721-99D8-834E82C99E33}"/>
    <cellStyle name="20% - Accent1 2 2 2 2 2 3 5 3" xfId="15797" xr:uid="{3E2378F8-9B55-4FD4-99B6-EDB686ECDB19}"/>
    <cellStyle name="20% - Accent1 2 2 2 2 2 3 5 4" xfId="34059" xr:uid="{1947F805-5CD7-45B6-89E3-9DC067342737}"/>
    <cellStyle name="20% - Accent1 2 2 2 2 2 3 5 5" xfId="38216" xr:uid="{B8B51B57-D324-43AF-BF85-F649635BCA6C}"/>
    <cellStyle name="20% - Accent1 2 2 2 2 2 3 5 6" xfId="46099" xr:uid="{12038521-7417-46F1-8229-5B0E95D813D3}"/>
    <cellStyle name="20% - Accent1 2 2 2 2 2 3 5 7" xfId="53592" xr:uid="{E7518370-62AA-488F-BC61-A0BFE1F36B4F}"/>
    <cellStyle name="20% - Accent1 2 2 2 2 2 3 6" xfId="770" xr:uid="{E0C608DD-948E-4BB2-A93F-0A465CEC561D}"/>
    <cellStyle name="20% - Accent1 2 2 2 2 2 3 6 2" xfId="8310" xr:uid="{0610155D-24A2-4608-90B3-69011CF3930C}"/>
    <cellStyle name="20% - Accent1 2 2 2 2 2 3 6 2 2" xfId="23286" xr:uid="{5A10A3AB-ECC9-4D60-9E00-7F6F16EF9B78}"/>
    <cellStyle name="20% - Accent1 2 2 2 2 2 3 6 3" xfId="15798" xr:uid="{3357581B-0BD0-4F98-9EC2-71CBBC6F1865}"/>
    <cellStyle name="20% - Accent1 2 2 2 2 2 3 6 4" xfId="35902" xr:uid="{AADE4B11-B9CD-4168-AAE5-FD0096EBB3B3}"/>
    <cellStyle name="20% - Accent1 2 2 2 2 2 3 6 5" xfId="38217" xr:uid="{C625C13B-845B-484C-B687-9A648CDC8FCE}"/>
    <cellStyle name="20% - Accent1 2 2 2 2 2 3 6 6" xfId="46100" xr:uid="{75357B00-E6A9-4276-A1AA-A96FBFF5069F}"/>
    <cellStyle name="20% - Accent1 2 2 2 2 2 3 6 7" xfId="53593" xr:uid="{0B23BED5-0FF9-44B4-B16C-696CDEF14F84}"/>
    <cellStyle name="20% - Accent1 2 2 2 2 2 3 7" xfId="8295" xr:uid="{E11F19D8-63AA-4CF3-9F7A-F48E1CC8F5B3}"/>
    <cellStyle name="20% - Accent1 2 2 2 2 2 3 7 2" xfId="23271" xr:uid="{BCA4355B-8A4F-41C6-B285-40125034D643}"/>
    <cellStyle name="20% - Accent1 2 2 2 2 2 3 8" xfId="15783" xr:uid="{EBCD2066-AAB2-4017-9FC6-14A61B7D848B}"/>
    <cellStyle name="20% - Accent1 2 2 2 2 2 3 9" xfId="30421" xr:uid="{156D148A-B83C-4DBF-A489-69BDAA37CE1F}"/>
    <cellStyle name="20% - Accent1 2 2 2 2 2 4" xfId="771" xr:uid="{BA1ECFED-DA31-4C5C-ADDE-B6F4CD1D5ADF}"/>
    <cellStyle name="20% - Accent1 2 2 2 2 2 4 10" xfId="38218" xr:uid="{43A2FBC7-4CD7-40DA-9B48-2EEC9B1F7CEE}"/>
    <cellStyle name="20% - Accent1 2 2 2 2 2 4 11" xfId="46101" xr:uid="{E2AA6C8B-0949-4B03-BA24-342FD7005B6A}"/>
    <cellStyle name="20% - Accent1 2 2 2 2 2 4 12" xfId="53594" xr:uid="{DC13B268-2808-49E4-8976-F709F0FE79CE}"/>
    <cellStyle name="20% - Accent1 2 2 2 2 2 4 2" xfId="772" xr:uid="{6D2312D5-4B0A-4ABF-888E-E5E4D04D40B5}"/>
    <cellStyle name="20% - Accent1 2 2 2 2 2 4 2 10" xfId="46102" xr:uid="{9056E3B7-DAF2-48EA-A783-2C3A4C1D6A74}"/>
    <cellStyle name="20% - Accent1 2 2 2 2 2 4 2 11" xfId="53595" xr:uid="{51E6CCE8-3E06-48E2-AB52-7C31FC3992D0}"/>
    <cellStyle name="20% - Accent1 2 2 2 2 2 4 2 2" xfId="773" xr:uid="{533BA14D-5BD3-4029-BDA9-AB6D3594ED52}"/>
    <cellStyle name="20% - Accent1 2 2 2 2 2 4 2 2 10" xfId="53596" xr:uid="{89650991-B701-42A6-9E96-C2B522C75029}"/>
    <cellStyle name="20% - Accent1 2 2 2 2 2 4 2 2 2" xfId="774" xr:uid="{B03BF9F0-A7BF-4680-8CF0-E0B11B2636F4}"/>
    <cellStyle name="20% - Accent1 2 2 2 2 2 4 2 2 2 2" xfId="8314" xr:uid="{3C7ED113-376F-43D5-AF16-ABE9106F4506}"/>
    <cellStyle name="20% - Accent1 2 2 2 2 2 4 2 2 2 2 2" xfId="23290" xr:uid="{62C266C5-02D5-4BB5-A976-9EFF72CBD769}"/>
    <cellStyle name="20% - Accent1 2 2 2 2 2 4 2 2 2 3" xfId="15802" xr:uid="{F18BD544-2BDA-4BFF-B971-D782C16034FB}"/>
    <cellStyle name="20% - Accent1 2 2 2 2 2 4 2 2 2 4" xfId="32220" xr:uid="{96576B1E-37D4-4CD1-A953-9DE495282592}"/>
    <cellStyle name="20% - Accent1 2 2 2 2 2 4 2 2 2 5" xfId="38221" xr:uid="{C26EEB6A-EE7A-4C1E-AC41-626846E53B9B}"/>
    <cellStyle name="20% - Accent1 2 2 2 2 2 4 2 2 2 6" xfId="46104" xr:uid="{E1418283-6C13-4FAE-A591-74ED702EDE8D}"/>
    <cellStyle name="20% - Accent1 2 2 2 2 2 4 2 2 2 7" xfId="53597" xr:uid="{AB783C0E-557B-4D59-8EA0-884EFBAE2567}"/>
    <cellStyle name="20% - Accent1 2 2 2 2 2 4 2 2 3" xfId="775" xr:uid="{8E1ABC67-40EA-4B43-8068-9086AA3EFBF5}"/>
    <cellStyle name="20% - Accent1 2 2 2 2 2 4 2 2 3 2" xfId="8315" xr:uid="{9914BD17-1822-4480-926C-E29147D2F98A}"/>
    <cellStyle name="20% - Accent1 2 2 2 2 2 4 2 2 3 2 2" xfId="23291" xr:uid="{5F326F1A-5610-4B5C-B993-5454F091980E}"/>
    <cellStyle name="20% - Accent1 2 2 2 2 2 4 2 2 3 3" xfId="15803" xr:uid="{DFF9AA56-9B86-4EFC-9877-677DEBC4C94C}"/>
    <cellStyle name="20% - Accent1 2 2 2 2 2 4 2 2 3 4" xfId="34065" xr:uid="{8E9B83A5-181A-4102-A6BE-EBBA5A2380A0}"/>
    <cellStyle name="20% - Accent1 2 2 2 2 2 4 2 2 3 5" xfId="38222" xr:uid="{ABA01C9A-FEE6-4062-BD3B-191553970018}"/>
    <cellStyle name="20% - Accent1 2 2 2 2 2 4 2 2 3 6" xfId="46105" xr:uid="{A3439E38-F856-43E3-8A68-96D82D6FC426}"/>
    <cellStyle name="20% - Accent1 2 2 2 2 2 4 2 2 3 7" xfId="53598" xr:uid="{346B678A-8D48-4762-BA84-2AE04545AA40}"/>
    <cellStyle name="20% - Accent1 2 2 2 2 2 4 2 2 4" xfId="776" xr:uid="{5463611B-09CC-4CB7-B4FB-9CB361F5D71F}"/>
    <cellStyle name="20% - Accent1 2 2 2 2 2 4 2 2 4 2" xfId="8316" xr:uid="{697A6BAE-DA0F-4481-AF27-7AA7932C55B7}"/>
    <cellStyle name="20% - Accent1 2 2 2 2 2 4 2 2 4 2 2" xfId="23292" xr:uid="{23C9756C-E05F-43A8-B01B-32142A30A930}"/>
    <cellStyle name="20% - Accent1 2 2 2 2 2 4 2 2 4 3" xfId="15804" xr:uid="{B7616BF2-2485-4C40-87A6-D8928ECAECCF}"/>
    <cellStyle name="20% - Accent1 2 2 2 2 2 4 2 2 4 4" xfId="35908" xr:uid="{7A9F19D8-659F-4036-AA1C-38BFCBEB6A29}"/>
    <cellStyle name="20% - Accent1 2 2 2 2 2 4 2 2 4 5" xfId="38223" xr:uid="{75B2923C-74B2-467A-BC05-D02660ACEA2A}"/>
    <cellStyle name="20% - Accent1 2 2 2 2 2 4 2 2 4 6" xfId="46106" xr:uid="{C15314C5-141A-4957-892A-1D87C1AA4F32}"/>
    <cellStyle name="20% - Accent1 2 2 2 2 2 4 2 2 4 7" xfId="53599" xr:uid="{7F61931C-6917-40C4-96F6-A410C814074D}"/>
    <cellStyle name="20% - Accent1 2 2 2 2 2 4 2 2 5" xfId="8313" xr:uid="{62977BB9-CB48-443C-8B96-726BD55D5F71}"/>
    <cellStyle name="20% - Accent1 2 2 2 2 2 4 2 2 5 2" xfId="23289" xr:uid="{B82A921A-2D02-4E5C-9018-8D66C5DBB39C}"/>
    <cellStyle name="20% - Accent1 2 2 2 2 2 4 2 2 6" xfId="15801" xr:uid="{BA832C3C-FFC4-49FD-9EAC-4D9AEDFAA9B5}"/>
    <cellStyle name="20% - Accent1 2 2 2 2 2 4 2 2 7" xfId="31194" xr:uid="{A4C6BDD9-D362-49A5-BDA1-F29C3AF24858}"/>
    <cellStyle name="20% - Accent1 2 2 2 2 2 4 2 2 8" xfId="38220" xr:uid="{E6046D91-35CE-4A83-8E59-9AD476A8C7F1}"/>
    <cellStyle name="20% - Accent1 2 2 2 2 2 4 2 2 9" xfId="46103" xr:uid="{9C709BB8-D415-4359-9E8A-554D3BDD9F26}"/>
    <cellStyle name="20% - Accent1 2 2 2 2 2 4 2 3" xfId="777" xr:uid="{3B218237-BD0A-41E9-BCB9-5A5D5EBCB986}"/>
    <cellStyle name="20% - Accent1 2 2 2 2 2 4 2 3 2" xfId="8317" xr:uid="{740F98EB-669F-4EDA-9F61-9185F73E7EA2}"/>
    <cellStyle name="20% - Accent1 2 2 2 2 2 4 2 3 2 2" xfId="23293" xr:uid="{82464000-4BFE-410D-982A-E50A8C09292F}"/>
    <cellStyle name="20% - Accent1 2 2 2 2 2 4 2 3 3" xfId="15805" xr:uid="{8EF91E0A-DB0F-4642-A42B-6BDBA6448C99}"/>
    <cellStyle name="20% - Accent1 2 2 2 2 2 4 2 3 4" xfId="32219" xr:uid="{CF96CA0E-5068-4EC6-AF4B-9B6CDEFC56EB}"/>
    <cellStyle name="20% - Accent1 2 2 2 2 2 4 2 3 5" xfId="38224" xr:uid="{75384934-F8C6-4F29-B039-E47F2CB3B788}"/>
    <cellStyle name="20% - Accent1 2 2 2 2 2 4 2 3 6" xfId="46107" xr:uid="{01C16A57-4332-4626-9020-7D1F7FD7D6AA}"/>
    <cellStyle name="20% - Accent1 2 2 2 2 2 4 2 3 7" xfId="53600" xr:uid="{C3ECBB4F-0ADE-4B4D-8BDF-20273DAE7510}"/>
    <cellStyle name="20% - Accent1 2 2 2 2 2 4 2 4" xfId="778" xr:uid="{ED2D74DE-C126-4A18-91C1-399E0EBAB2F4}"/>
    <cellStyle name="20% - Accent1 2 2 2 2 2 4 2 4 2" xfId="8318" xr:uid="{9EC2349B-36D4-4034-801C-4A9FF614AB76}"/>
    <cellStyle name="20% - Accent1 2 2 2 2 2 4 2 4 2 2" xfId="23294" xr:uid="{0DAA2F5F-1CF5-4600-A62E-346D538FBDDA}"/>
    <cellStyle name="20% - Accent1 2 2 2 2 2 4 2 4 3" xfId="15806" xr:uid="{9F5470D4-AE29-43AD-A058-8BF028DFC42A}"/>
    <cellStyle name="20% - Accent1 2 2 2 2 2 4 2 4 4" xfId="34064" xr:uid="{2B05B660-A636-4DF4-AD90-16836732DD4E}"/>
    <cellStyle name="20% - Accent1 2 2 2 2 2 4 2 4 5" xfId="38225" xr:uid="{7B41CA05-2D45-481F-8249-6D214E88487F}"/>
    <cellStyle name="20% - Accent1 2 2 2 2 2 4 2 4 6" xfId="46108" xr:uid="{1DCD0334-5B2A-4452-9033-F86769FE472E}"/>
    <cellStyle name="20% - Accent1 2 2 2 2 2 4 2 4 7" xfId="53601" xr:uid="{3608CA0A-D594-4804-8455-D4496A6CE389}"/>
    <cellStyle name="20% - Accent1 2 2 2 2 2 4 2 5" xfId="779" xr:uid="{23E97B86-0060-4722-A4CB-A12349566630}"/>
    <cellStyle name="20% - Accent1 2 2 2 2 2 4 2 5 2" xfId="8319" xr:uid="{277D9154-02AF-44CC-81AB-30C755030985}"/>
    <cellStyle name="20% - Accent1 2 2 2 2 2 4 2 5 2 2" xfId="23295" xr:uid="{6FBBED04-1E6B-42BA-8E1B-74CDEF0DA37A}"/>
    <cellStyle name="20% - Accent1 2 2 2 2 2 4 2 5 3" xfId="15807" xr:uid="{EC39AA10-A4B8-4931-AEDD-4D8FAA5FD6C1}"/>
    <cellStyle name="20% - Accent1 2 2 2 2 2 4 2 5 4" xfId="35907" xr:uid="{65F6FE17-6929-4DEB-A31E-3C455CCE98FB}"/>
    <cellStyle name="20% - Accent1 2 2 2 2 2 4 2 5 5" xfId="38226" xr:uid="{0A9276F4-5A63-4373-A3F9-CEBD3B8060F5}"/>
    <cellStyle name="20% - Accent1 2 2 2 2 2 4 2 5 6" xfId="46109" xr:uid="{E63B061E-AEFE-482F-8055-10F5CFE01338}"/>
    <cellStyle name="20% - Accent1 2 2 2 2 2 4 2 5 7" xfId="53602" xr:uid="{395F244C-937C-447E-B5CB-C3E8578CF505}"/>
    <cellStyle name="20% - Accent1 2 2 2 2 2 4 2 6" xfId="8312" xr:uid="{7B40476D-65DB-4090-B74E-11F8EF68B648}"/>
    <cellStyle name="20% - Accent1 2 2 2 2 2 4 2 6 2" xfId="23288" xr:uid="{610D7C14-B7FF-465B-A772-616DE0F0861E}"/>
    <cellStyle name="20% - Accent1 2 2 2 2 2 4 2 7" xfId="15800" xr:uid="{208CD6C9-33EC-4EA4-BB9E-706CDF274CB8}"/>
    <cellStyle name="20% - Accent1 2 2 2 2 2 4 2 8" xfId="30770" xr:uid="{6ACB8DF7-595F-4EE6-890F-52817FF093FB}"/>
    <cellStyle name="20% - Accent1 2 2 2 2 2 4 2 9" xfId="38219" xr:uid="{3F685052-DB02-4C01-8706-513AEEE284BF}"/>
    <cellStyle name="20% - Accent1 2 2 2 2 2 4 3" xfId="780" xr:uid="{E5DCF518-EEA6-41E7-A2DF-3272047F70C2}"/>
    <cellStyle name="20% - Accent1 2 2 2 2 2 4 3 10" xfId="53603" xr:uid="{13613E44-67D8-4178-9E2B-05F462B56517}"/>
    <cellStyle name="20% - Accent1 2 2 2 2 2 4 3 2" xfId="781" xr:uid="{5487D272-AD0F-44A0-8185-6B825F3F514F}"/>
    <cellStyle name="20% - Accent1 2 2 2 2 2 4 3 2 2" xfId="8321" xr:uid="{A580049B-2750-4B6D-8E95-DA4EA7443349}"/>
    <cellStyle name="20% - Accent1 2 2 2 2 2 4 3 2 2 2" xfId="23297" xr:uid="{E06AF980-849A-4D54-B8A6-3A72DE88D954}"/>
    <cellStyle name="20% - Accent1 2 2 2 2 2 4 3 2 3" xfId="15809" xr:uid="{673D8BF4-CA8C-4F3B-B2A5-05BEC11DFA56}"/>
    <cellStyle name="20% - Accent1 2 2 2 2 2 4 3 2 4" xfId="32221" xr:uid="{B5EE8ADD-8D5D-45F9-83F8-62DF12F9C171}"/>
    <cellStyle name="20% - Accent1 2 2 2 2 2 4 3 2 5" xfId="38228" xr:uid="{43443D5F-1B2D-4783-B751-73D09A3BAFA8}"/>
    <cellStyle name="20% - Accent1 2 2 2 2 2 4 3 2 6" xfId="46111" xr:uid="{B791343E-914C-45EE-9824-004E18E6684E}"/>
    <cellStyle name="20% - Accent1 2 2 2 2 2 4 3 2 7" xfId="53604" xr:uid="{E3D63C04-7EE3-4134-B43E-D3C402B329D6}"/>
    <cellStyle name="20% - Accent1 2 2 2 2 2 4 3 3" xfId="782" xr:uid="{08A7AF4B-80A8-4644-88E1-653B81D22959}"/>
    <cellStyle name="20% - Accent1 2 2 2 2 2 4 3 3 2" xfId="8322" xr:uid="{CBEA644B-8672-4621-8F6C-DCD047887FD8}"/>
    <cellStyle name="20% - Accent1 2 2 2 2 2 4 3 3 2 2" xfId="23298" xr:uid="{2DB1AF5B-7534-4E9E-9941-2E1DD848F4D0}"/>
    <cellStyle name="20% - Accent1 2 2 2 2 2 4 3 3 3" xfId="15810" xr:uid="{0546832D-4BF8-4E4B-B93A-589497DF1C2E}"/>
    <cellStyle name="20% - Accent1 2 2 2 2 2 4 3 3 4" xfId="34066" xr:uid="{8F0721BC-5AA8-488A-A087-B685B98D88AC}"/>
    <cellStyle name="20% - Accent1 2 2 2 2 2 4 3 3 5" xfId="38229" xr:uid="{9C40B1E3-0D1A-472A-8AB8-9685E256D905}"/>
    <cellStyle name="20% - Accent1 2 2 2 2 2 4 3 3 6" xfId="46112" xr:uid="{674177B2-23AE-43D6-AF77-8063F64D4A65}"/>
    <cellStyle name="20% - Accent1 2 2 2 2 2 4 3 3 7" xfId="53605" xr:uid="{3705C5C1-30FF-479B-8CED-FDC0C7AC6759}"/>
    <cellStyle name="20% - Accent1 2 2 2 2 2 4 3 4" xfId="783" xr:uid="{1B7E11B4-EFD2-4DAF-9D3A-C15F074A2EC7}"/>
    <cellStyle name="20% - Accent1 2 2 2 2 2 4 3 4 2" xfId="8323" xr:uid="{20D814B7-C404-47BD-9767-CC8BEE6AAC57}"/>
    <cellStyle name="20% - Accent1 2 2 2 2 2 4 3 4 2 2" xfId="23299" xr:uid="{F8BB9F47-6802-4525-871F-8C850B8B2616}"/>
    <cellStyle name="20% - Accent1 2 2 2 2 2 4 3 4 3" xfId="15811" xr:uid="{F4978585-DF79-4BE9-AD9E-EE3670CD15FF}"/>
    <cellStyle name="20% - Accent1 2 2 2 2 2 4 3 4 4" xfId="35909" xr:uid="{58B84EDC-4A4B-43C9-9C1E-D874C0AEC556}"/>
    <cellStyle name="20% - Accent1 2 2 2 2 2 4 3 4 5" xfId="38230" xr:uid="{0454BD6F-E9D2-4947-A33A-8AA20F74182C}"/>
    <cellStyle name="20% - Accent1 2 2 2 2 2 4 3 4 6" xfId="46113" xr:uid="{E2CC7B75-93FD-48FB-8704-1F30680F4A6F}"/>
    <cellStyle name="20% - Accent1 2 2 2 2 2 4 3 4 7" xfId="53606" xr:uid="{DBD04CBA-5B86-4D59-BC77-88064DF291DD}"/>
    <cellStyle name="20% - Accent1 2 2 2 2 2 4 3 5" xfId="8320" xr:uid="{1AE31B8A-B036-4138-8496-B47CE0B14366}"/>
    <cellStyle name="20% - Accent1 2 2 2 2 2 4 3 5 2" xfId="23296" xr:uid="{E10679DC-D79B-4000-8690-D43094AE772E}"/>
    <cellStyle name="20% - Accent1 2 2 2 2 2 4 3 6" xfId="15808" xr:uid="{863C4687-A18F-4C06-84D7-34BEAA72C2CF}"/>
    <cellStyle name="20% - Accent1 2 2 2 2 2 4 3 7" xfId="31193" xr:uid="{AC94DA0B-E66E-4B80-8204-F4281E78BDA6}"/>
    <cellStyle name="20% - Accent1 2 2 2 2 2 4 3 8" xfId="38227" xr:uid="{D96EF67E-CD68-4C02-9917-923E2EDE631E}"/>
    <cellStyle name="20% - Accent1 2 2 2 2 2 4 3 9" xfId="46110" xr:uid="{465C5B16-0D47-484A-A1FA-9A9FFB320E04}"/>
    <cellStyle name="20% - Accent1 2 2 2 2 2 4 4" xfId="784" xr:uid="{7EE2448E-A934-4FA0-B9ED-1350D96143B0}"/>
    <cellStyle name="20% - Accent1 2 2 2 2 2 4 4 2" xfId="8324" xr:uid="{FEF366FB-BA5B-48A2-B468-5D7301730913}"/>
    <cellStyle name="20% - Accent1 2 2 2 2 2 4 4 2 2" xfId="23300" xr:uid="{04F2A9C5-CADF-4A53-BC58-E5FD975AA0F4}"/>
    <cellStyle name="20% - Accent1 2 2 2 2 2 4 4 3" xfId="15812" xr:uid="{A70C644B-49C4-4AE1-90DC-CCDB2C386E9B}"/>
    <cellStyle name="20% - Accent1 2 2 2 2 2 4 4 4" xfId="32218" xr:uid="{E174B5A3-4416-4EC4-BC89-7EA36BDFF9C5}"/>
    <cellStyle name="20% - Accent1 2 2 2 2 2 4 4 5" xfId="38231" xr:uid="{B8031E15-2856-4D98-BBEC-B170B0174365}"/>
    <cellStyle name="20% - Accent1 2 2 2 2 2 4 4 6" xfId="46114" xr:uid="{5CEC2307-359D-451D-864D-381171AD6368}"/>
    <cellStyle name="20% - Accent1 2 2 2 2 2 4 4 7" xfId="53607" xr:uid="{F3B15AB2-6DB1-4063-9460-125E084E188C}"/>
    <cellStyle name="20% - Accent1 2 2 2 2 2 4 5" xfId="785" xr:uid="{F76FB803-D3A2-42AB-8037-8F14151D6DB4}"/>
    <cellStyle name="20% - Accent1 2 2 2 2 2 4 5 2" xfId="8325" xr:uid="{D9AE978E-567E-4A64-984F-9D324ACA5A61}"/>
    <cellStyle name="20% - Accent1 2 2 2 2 2 4 5 2 2" xfId="23301" xr:uid="{4BD79AC3-25F3-41D8-A5F9-130844B4A26C}"/>
    <cellStyle name="20% - Accent1 2 2 2 2 2 4 5 3" xfId="15813" xr:uid="{23277687-51CF-4D2D-A7A4-25AD3B0330E8}"/>
    <cellStyle name="20% - Accent1 2 2 2 2 2 4 5 4" xfId="34063" xr:uid="{E617AC63-7EFF-4F9A-BECB-73106064CEB1}"/>
    <cellStyle name="20% - Accent1 2 2 2 2 2 4 5 5" xfId="38232" xr:uid="{67E1B7DC-36B8-4E33-A001-33CA042F679D}"/>
    <cellStyle name="20% - Accent1 2 2 2 2 2 4 5 6" xfId="46115" xr:uid="{A9359F69-6FCC-4059-BCA1-B66E6B55412B}"/>
    <cellStyle name="20% - Accent1 2 2 2 2 2 4 5 7" xfId="53608" xr:uid="{541686C9-14DC-49FB-9EFB-4915A41D2282}"/>
    <cellStyle name="20% - Accent1 2 2 2 2 2 4 6" xfId="786" xr:uid="{33E3707F-A5F5-4C7A-9E58-437FA15B3BF2}"/>
    <cellStyle name="20% - Accent1 2 2 2 2 2 4 6 2" xfId="8326" xr:uid="{02B6AE29-E6BB-45E1-925F-20ADEA5941B1}"/>
    <cellStyle name="20% - Accent1 2 2 2 2 2 4 6 2 2" xfId="23302" xr:uid="{2ED9F28C-3F45-4AE2-B669-80B133691F93}"/>
    <cellStyle name="20% - Accent1 2 2 2 2 2 4 6 3" xfId="15814" xr:uid="{4070B92E-56F3-484B-B5C8-2F7DBB702EC5}"/>
    <cellStyle name="20% - Accent1 2 2 2 2 2 4 6 4" xfId="35906" xr:uid="{E69B6BA6-E3E5-4B78-AB6A-3B3070B570F7}"/>
    <cellStyle name="20% - Accent1 2 2 2 2 2 4 6 5" xfId="38233" xr:uid="{EC6D4956-B67B-4039-8C69-05C56A2B6739}"/>
    <cellStyle name="20% - Accent1 2 2 2 2 2 4 6 6" xfId="46116" xr:uid="{1B5453CF-3F06-437B-91CF-254605627715}"/>
    <cellStyle name="20% - Accent1 2 2 2 2 2 4 6 7" xfId="53609" xr:uid="{28070EDA-5199-4F8D-8CB7-9F87718A4E4A}"/>
    <cellStyle name="20% - Accent1 2 2 2 2 2 4 7" xfId="8311" xr:uid="{D690A911-BF6F-4127-88BF-34E91BDCF594}"/>
    <cellStyle name="20% - Accent1 2 2 2 2 2 4 7 2" xfId="23287" xr:uid="{B8DFAF55-61B6-41B8-ABFA-516811B5780F}"/>
    <cellStyle name="20% - Accent1 2 2 2 2 2 4 8" xfId="15799" xr:uid="{5B4664EF-79B2-45C0-BA43-B32C42AF8962}"/>
    <cellStyle name="20% - Accent1 2 2 2 2 2 4 9" xfId="30550" xr:uid="{E2FBE071-C68E-406B-B9A9-4B34E945A692}"/>
    <cellStyle name="20% - Accent1 2 2 2 2 2 5" xfId="787" xr:uid="{A68C711D-E4DA-4674-82D4-0293130A2511}"/>
    <cellStyle name="20% - Accent1 2 2 2 2 2 5 10" xfId="46117" xr:uid="{5AFE3C2A-B2D3-4B4C-99D6-6592718F7D31}"/>
    <cellStyle name="20% - Accent1 2 2 2 2 2 5 11" xfId="53610" xr:uid="{C01368BD-BF7B-4FA4-A6BF-7C9EDDD75AA2}"/>
    <cellStyle name="20% - Accent1 2 2 2 2 2 5 2" xfId="788" xr:uid="{D68C55C4-12CC-47CD-8BA1-BF64041F4460}"/>
    <cellStyle name="20% - Accent1 2 2 2 2 2 5 2 10" xfId="53611" xr:uid="{857B55EC-ADE9-4F10-8DB1-E0FEEA9026C8}"/>
    <cellStyle name="20% - Accent1 2 2 2 2 2 5 2 2" xfId="789" xr:uid="{A4A72B5D-FB4B-40E4-8A8B-0E0E19CAEE1C}"/>
    <cellStyle name="20% - Accent1 2 2 2 2 2 5 2 2 2" xfId="8329" xr:uid="{7E500797-7336-4AEA-A53B-FCB40AEC2FAE}"/>
    <cellStyle name="20% - Accent1 2 2 2 2 2 5 2 2 2 2" xfId="23305" xr:uid="{8A65BDAE-469C-4524-9CA0-F02F9F364AC2}"/>
    <cellStyle name="20% - Accent1 2 2 2 2 2 5 2 2 3" xfId="15817" xr:uid="{0B7C23CD-F1D1-45A3-AD28-731C0007A548}"/>
    <cellStyle name="20% - Accent1 2 2 2 2 2 5 2 2 4" xfId="32223" xr:uid="{8B4FEE3D-9599-4B98-B5B0-0E6B8031BB51}"/>
    <cellStyle name="20% - Accent1 2 2 2 2 2 5 2 2 5" xfId="38236" xr:uid="{F358F993-24C1-473D-9BB0-E3DCAE5FBE87}"/>
    <cellStyle name="20% - Accent1 2 2 2 2 2 5 2 2 6" xfId="46119" xr:uid="{5E467A56-F97E-4CFC-9B94-AD00DD1621C6}"/>
    <cellStyle name="20% - Accent1 2 2 2 2 2 5 2 2 7" xfId="53612" xr:uid="{9CCA17D0-2772-460B-ABAD-EBD563BAAEF9}"/>
    <cellStyle name="20% - Accent1 2 2 2 2 2 5 2 3" xfId="790" xr:uid="{9894E27A-5186-407C-8633-0477AE5A25C6}"/>
    <cellStyle name="20% - Accent1 2 2 2 2 2 5 2 3 2" xfId="8330" xr:uid="{517487A3-92D1-4235-84D3-1967F7893A25}"/>
    <cellStyle name="20% - Accent1 2 2 2 2 2 5 2 3 2 2" xfId="23306" xr:uid="{C91AD2F6-2EF0-414C-A9D0-E2FB7E284C55}"/>
    <cellStyle name="20% - Accent1 2 2 2 2 2 5 2 3 3" xfId="15818" xr:uid="{2C08CC4C-76F4-46A5-8C2F-7EC2A9DE7EFD}"/>
    <cellStyle name="20% - Accent1 2 2 2 2 2 5 2 3 4" xfId="34068" xr:uid="{4CC462B8-53E6-4CC4-A09A-57646D1B316C}"/>
    <cellStyle name="20% - Accent1 2 2 2 2 2 5 2 3 5" xfId="38237" xr:uid="{396A5C37-2A9E-4560-9C24-215ECB0B15FB}"/>
    <cellStyle name="20% - Accent1 2 2 2 2 2 5 2 3 6" xfId="46120" xr:uid="{50BE6207-B4AA-4F44-85AD-3905F862ED0F}"/>
    <cellStyle name="20% - Accent1 2 2 2 2 2 5 2 3 7" xfId="53613" xr:uid="{D67CB2FB-9E3D-448B-8A93-543941B78853}"/>
    <cellStyle name="20% - Accent1 2 2 2 2 2 5 2 4" xfId="791" xr:uid="{023918A2-7268-40CE-8038-5B64E9083823}"/>
    <cellStyle name="20% - Accent1 2 2 2 2 2 5 2 4 2" xfId="8331" xr:uid="{C7FE2471-21D3-4433-B30C-4D3236312F92}"/>
    <cellStyle name="20% - Accent1 2 2 2 2 2 5 2 4 2 2" xfId="23307" xr:uid="{53A741D4-FE0B-43E9-947D-DA3FDC8B33BC}"/>
    <cellStyle name="20% - Accent1 2 2 2 2 2 5 2 4 3" xfId="15819" xr:uid="{2E2C7FD3-E4DE-4995-97C4-63FCF0C4CF2F}"/>
    <cellStyle name="20% - Accent1 2 2 2 2 2 5 2 4 4" xfId="35911" xr:uid="{F73B4194-F905-4F27-8FA6-02997ED9BE53}"/>
    <cellStyle name="20% - Accent1 2 2 2 2 2 5 2 4 5" xfId="38238" xr:uid="{7F26E192-3905-42FD-ACA7-7892850F13F7}"/>
    <cellStyle name="20% - Accent1 2 2 2 2 2 5 2 4 6" xfId="46121" xr:uid="{21398A33-CE8F-4B50-ADAD-D68FDD698BA4}"/>
    <cellStyle name="20% - Accent1 2 2 2 2 2 5 2 4 7" xfId="53614" xr:uid="{FC5FAA68-039C-4BB0-8B06-58A08245B7EA}"/>
    <cellStyle name="20% - Accent1 2 2 2 2 2 5 2 5" xfId="8328" xr:uid="{21C26713-F412-41F5-B51D-B4B0D28D79BA}"/>
    <cellStyle name="20% - Accent1 2 2 2 2 2 5 2 5 2" xfId="23304" xr:uid="{DDE9F81E-B900-4872-B77F-B1AB7AB221CD}"/>
    <cellStyle name="20% - Accent1 2 2 2 2 2 5 2 6" xfId="15816" xr:uid="{752F9260-2735-43BC-AB44-0F86F036A46C}"/>
    <cellStyle name="20% - Accent1 2 2 2 2 2 5 2 7" xfId="31195" xr:uid="{C767E56C-D033-44D2-B4F7-10D2D7142670}"/>
    <cellStyle name="20% - Accent1 2 2 2 2 2 5 2 8" xfId="38235" xr:uid="{16ECF78B-F897-46E0-96C5-46C64A3DF13C}"/>
    <cellStyle name="20% - Accent1 2 2 2 2 2 5 2 9" xfId="46118" xr:uid="{78717D26-C8F1-482B-A832-482D425320CC}"/>
    <cellStyle name="20% - Accent1 2 2 2 2 2 5 3" xfId="792" xr:uid="{85564D08-A3C5-44C1-8051-E343A5BA0635}"/>
    <cellStyle name="20% - Accent1 2 2 2 2 2 5 3 2" xfId="8332" xr:uid="{07E19432-C1CA-4607-8326-D89BF9FA2B27}"/>
    <cellStyle name="20% - Accent1 2 2 2 2 2 5 3 2 2" xfId="23308" xr:uid="{02A88BD0-2539-47F0-A98A-0F3F525F4FB7}"/>
    <cellStyle name="20% - Accent1 2 2 2 2 2 5 3 3" xfId="15820" xr:uid="{A893D1D0-FAC1-44BD-9501-B9AB2819AE5F}"/>
    <cellStyle name="20% - Accent1 2 2 2 2 2 5 3 4" xfId="32222" xr:uid="{8700646E-7A2F-48D4-85C5-A451C133B6C5}"/>
    <cellStyle name="20% - Accent1 2 2 2 2 2 5 3 5" xfId="38239" xr:uid="{ED7FB494-7375-4EB4-A1ED-9F9D81429F2B}"/>
    <cellStyle name="20% - Accent1 2 2 2 2 2 5 3 6" xfId="46122" xr:uid="{4F6E1370-7BF6-4C7E-BF57-D197283F4441}"/>
    <cellStyle name="20% - Accent1 2 2 2 2 2 5 3 7" xfId="53615" xr:uid="{C199446C-8AC5-4986-B6A6-DEDBE4DEDB6C}"/>
    <cellStyle name="20% - Accent1 2 2 2 2 2 5 4" xfId="793" xr:uid="{3EB8F6B9-EDA5-47DC-BD9C-667FFCF755DF}"/>
    <cellStyle name="20% - Accent1 2 2 2 2 2 5 4 2" xfId="8333" xr:uid="{E09C14EC-9EDC-4CEB-AA80-7351B7AF8945}"/>
    <cellStyle name="20% - Accent1 2 2 2 2 2 5 4 2 2" xfId="23309" xr:uid="{757F0356-EFEC-4CD1-9919-11556128D8C8}"/>
    <cellStyle name="20% - Accent1 2 2 2 2 2 5 4 3" xfId="15821" xr:uid="{5D4CF498-E168-4B9B-B511-331C163192C8}"/>
    <cellStyle name="20% - Accent1 2 2 2 2 2 5 4 4" xfId="34067" xr:uid="{3A218917-802D-41E2-B5C0-8A186B8CE7E8}"/>
    <cellStyle name="20% - Accent1 2 2 2 2 2 5 4 5" xfId="38240" xr:uid="{7214DBAC-A5B4-40BD-953D-6D48CCF1E71D}"/>
    <cellStyle name="20% - Accent1 2 2 2 2 2 5 4 6" xfId="46123" xr:uid="{C4363ED9-3B9A-4077-9E71-87387132F5E2}"/>
    <cellStyle name="20% - Accent1 2 2 2 2 2 5 4 7" xfId="53616" xr:uid="{9C8620D6-6B11-4D4E-A8E9-6497974DA389}"/>
    <cellStyle name="20% - Accent1 2 2 2 2 2 5 5" xfId="794" xr:uid="{44110FE9-ED49-4871-A654-1A6A18B5DF4A}"/>
    <cellStyle name="20% - Accent1 2 2 2 2 2 5 5 2" xfId="8334" xr:uid="{BF7D7A7A-61ED-48F5-82BB-59766A09FA78}"/>
    <cellStyle name="20% - Accent1 2 2 2 2 2 5 5 2 2" xfId="23310" xr:uid="{FBAC701D-2057-4993-9D09-7F47094B92ED}"/>
    <cellStyle name="20% - Accent1 2 2 2 2 2 5 5 3" xfId="15822" xr:uid="{4E89D70B-7748-47D7-A9E7-020B2AB8808B}"/>
    <cellStyle name="20% - Accent1 2 2 2 2 2 5 5 4" xfId="35910" xr:uid="{7B705370-4A11-4259-95FC-4CDE9C9EE2EC}"/>
    <cellStyle name="20% - Accent1 2 2 2 2 2 5 5 5" xfId="38241" xr:uid="{34B657CA-B582-4B8E-9E6A-251B41215D97}"/>
    <cellStyle name="20% - Accent1 2 2 2 2 2 5 5 6" xfId="46124" xr:uid="{EE790BB8-8D28-4F62-B146-4D7295C7D75C}"/>
    <cellStyle name="20% - Accent1 2 2 2 2 2 5 5 7" xfId="53617" xr:uid="{625528E2-C991-46A2-A315-E0755CBA1176}"/>
    <cellStyle name="20% - Accent1 2 2 2 2 2 5 6" xfId="8327" xr:uid="{85357AF3-F9A5-4238-ABD5-B1C0D62F0568}"/>
    <cellStyle name="20% - Accent1 2 2 2 2 2 5 6 2" xfId="23303" xr:uid="{DF4EFA41-3372-4173-BB95-7E57D48FA430}"/>
    <cellStyle name="20% - Accent1 2 2 2 2 2 5 7" xfId="15815" xr:uid="{40345FEC-C4B1-4FEE-AD10-45891BD822AC}"/>
    <cellStyle name="20% - Accent1 2 2 2 2 2 5 8" xfId="30622" xr:uid="{0218B829-220D-4446-A69D-14B2E8AA31AF}"/>
    <cellStyle name="20% - Accent1 2 2 2 2 2 5 9" xfId="38234" xr:uid="{86D72FE8-52D5-4258-8DEA-82F95A2E2DE7}"/>
    <cellStyle name="20% - Accent1 2 2 2 2 2 6" xfId="795" xr:uid="{E9E0F86A-9789-42D9-B4B7-6AFCD89A0676}"/>
    <cellStyle name="20% - Accent1 2 2 2 2 2 6 10" xfId="46125" xr:uid="{607E610F-1FD9-4F38-9483-ED9A7BB92349}"/>
    <cellStyle name="20% - Accent1 2 2 2 2 2 6 11" xfId="53618" xr:uid="{DAFE1DAC-A2E9-4070-AFB6-F6696E76DBF1}"/>
    <cellStyle name="20% - Accent1 2 2 2 2 2 6 2" xfId="796" xr:uid="{A622E7BA-F74D-4617-86B0-5BB7F08EFA26}"/>
    <cellStyle name="20% - Accent1 2 2 2 2 2 6 2 10" xfId="53619" xr:uid="{6BDFA6DF-5183-408F-AC70-2B7A8538C7EC}"/>
    <cellStyle name="20% - Accent1 2 2 2 2 2 6 2 2" xfId="797" xr:uid="{C0AA3E39-657B-4CA2-AE62-ECFA8CFCEC53}"/>
    <cellStyle name="20% - Accent1 2 2 2 2 2 6 2 2 2" xfId="8337" xr:uid="{9CD257A7-C067-4B60-82A2-AA82D1AD2369}"/>
    <cellStyle name="20% - Accent1 2 2 2 2 2 6 2 2 2 2" xfId="23313" xr:uid="{4BB1D85F-0B2F-4126-9AB3-9730378DE7E5}"/>
    <cellStyle name="20% - Accent1 2 2 2 2 2 6 2 2 3" xfId="15825" xr:uid="{95A5BC30-4BAB-4F76-9AF2-122876A17A9E}"/>
    <cellStyle name="20% - Accent1 2 2 2 2 2 6 2 2 4" xfId="32225" xr:uid="{E01C67C3-9AE9-43F9-BB51-3351B640B50B}"/>
    <cellStyle name="20% - Accent1 2 2 2 2 2 6 2 2 5" xfId="38244" xr:uid="{B4BAE7A3-193A-49B0-984C-F5F66A19413C}"/>
    <cellStyle name="20% - Accent1 2 2 2 2 2 6 2 2 6" xfId="46127" xr:uid="{E1E936E6-117B-46C0-B38D-8DFA237293BA}"/>
    <cellStyle name="20% - Accent1 2 2 2 2 2 6 2 2 7" xfId="53620" xr:uid="{8F6BF4F1-2F39-447F-A71F-831711B3AFAF}"/>
    <cellStyle name="20% - Accent1 2 2 2 2 2 6 2 3" xfId="798" xr:uid="{83BC1F65-E665-468D-B637-E79D5F797F83}"/>
    <cellStyle name="20% - Accent1 2 2 2 2 2 6 2 3 2" xfId="8338" xr:uid="{C2BF78CF-1186-4970-B8E4-4C05DFEF1DB2}"/>
    <cellStyle name="20% - Accent1 2 2 2 2 2 6 2 3 2 2" xfId="23314" xr:uid="{51901639-DD38-4F6E-91D0-7EE34427AC2E}"/>
    <cellStyle name="20% - Accent1 2 2 2 2 2 6 2 3 3" xfId="15826" xr:uid="{2D11851B-9F80-4442-82BD-DD61E698333C}"/>
    <cellStyle name="20% - Accent1 2 2 2 2 2 6 2 3 4" xfId="34070" xr:uid="{C15F11A7-CE21-465C-9121-0192BEAABD72}"/>
    <cellStyle name="20% - Accent1 2 2 2 2 2 6 2 3 5" xfId="38245" xr:uid="{BACBA62C-6BD6-4A69-9B45-4A5098B2D32E}"/>
    <cellStyle name="20% - Accent1 2 2 2 2 2 6 2 3 6" xfId="46128" xr:uid="{9B0C9C9F-38F5-4A9C-886B-BBB6C1AAC26C}"/>
    <cellStyle name="20% - Accent1 2 2 2 2 2 6 2 3 7" xfId="53621" xr:uid="{870981E8-7208-43D6-A41E-ECA327A0CEC2}"/>
    <cellStyle name="20% - Accent1 2 2 2 2 2 6 2 4" xfId="799" xr:uid="{123375EC-7D28-4C2D-82F6-C34E3A2337C8}"/>
    <cellStyle name="20% - Accent1 2 2 2 2 2 6 2 4 2" xfId="8339" xr:uid="{8FB45BD3-B5A1-4941-B04D-1962D822D799}"/>
    <cellStyle name="20% - Accent1 2 2 2 2 2 6 2 4 2 2" xfId="23315" xr:uid="{C307BE79-3D8B-4407-8FCA-670325C828B3}"/>
    <cellStyle name="20% - Accent1 2 2 2 2 2 6 2 4 3" xfId="15827" xr:uid="{FD33042F-30CC-41C1-A9E1-921110C4CDB1}"/>
    <cellStyle name="20% - Accent1 2 2 2 2 2 6 2 4 4" xfId="35913" xr:uid="{F41FF835-A43B-4048-A3B2-4AD6DBB220C8}"/>
    <cellStyle name="20% - Accent1 2 2 2 2 2 6 2 4 5" xfId="38246" xr:uid="{7A99CEB6-C095-4E71-B7BC-30F064E367C6}"/>
    <cellStyle name="20% - Accent1 2 2 2 2 2 6 2 4 6" xfId="46129" xr:uid="{75352E77-A54C-450E-8379-288CDD045D26}"/>
    <cellStyle name="20% - Accent1 2 2 2 2 2 6 2 4 7" xfId="53622" xr:uid="{84A6F515-E963-4080-9081-622F3058262B}"/>
    <cellStyle name="20% - Accent1 2 2 2 2 2 6 2 5" xfId="8336" xr:uid="{0946E645-5BFE-44B7-A468-4C838BD3269D}"/>
    <cellStyle name="20% - Accent1 2 2 2 2 2 6 2 5 2" xfId="23312" xr:uid="{22D69A13-FD26-484C-9333-C8F62ABBC8E5}"/>
    <cellStyle name="20% - Accent1 2 2 2 2 2 6 2 6" xfId="15824" xr:uid="{69EAEEBA-3B09-4EB5-8206-F4B32C39B56F}"/>
    <cellStyle name="20% - Accent1 2 2 2 2 2 6 2 7" xfId="31196" xr:uid="{A43C5126-E889-4983-93AC-EB238CA9F58B}"/>
    <cellStyle name="20% - Accent1 2 2 2 2 2 6 2 8" xfId="38243" xr:uid="{FAB4AAB6-B3FF-487D-9616-CA1FB6E59EAB}"/>
    <cellStyle name="20% - Accent1 2 2 2 2 2 6 2 9" xfId="46126" xr:uid="{ABC9EC8A-E0F8-4055-8C33-F0771011A9AF}"/>
    <cellStyle name="20% - Accent1 2 2 2 2 2 6 3" xfId="800" xr:uid="{6F2DF687-0A54-4AA8-B222-22236CD9BF9A}"/>
    <cellStyle name="20% - Accent1 2 2 2 2 2 6 3 2" xfId="8340" xr:uid="{DE7B3E67-58C2-48ED-B739-468677C37083}"/>
    <cellStyle name="20% - Accent1 2 2 2 2 2 6 3 2 2" xfId="23316" xr:uid="{15C09C66-10B9-421A-907C-B95CB1B0ED9C}"/>
    <cellStyle name="20% - Accent1 2 2 2 2 2 6 3 3" xfId="15828" xr:uid="{524DA250-2F86-49FE-A8A7-577625D6DCCA}"/>
    <cellStyle name="20% - Accent1 2 2 2 2 2 6 3 4" xfId="32224" xr:uid="{FBC46738-00DB-484A-AD95-35C0F124DEBC}"/>
    <cellStyle name="20% - Accent1 2 2 2 2 2 6 3 5" xfId="38247" xr:uid="{5717518F-FB87-483D-A0DE-7D18FEB962EC}"/>
    <cellStyle name="20% - Accent1 2 2 2 2 2 6 3 6" xfId="46130" xr:uid="{FE7D51C1-8CAD-4872-99E5-65C8EA2AC8E0}"/>
    <cellStyle name="20% - Accent1 2 2 2 2 2 6 3 7" xfId="53623" xr:uid="{C47254F1-444C-4943-8DB0-D586F1406BE0}"/>
    <cellStyle name="20% - Accent1 2 2 2 2 2 6 4" xfId="801" xr:uid="{FEBBE0F4-A81C-4881-8429-8E36566A7D04}"/>
    <cellStyle name="20% - Accent1 2 2 2 2 2 6 4 2" xfId="8341" xr:uid="{F703CEC9-1DE2-4A72-988F-4C9360526780}"/>
    <cellStyle name="20% - Accent1 2 2 2 2 2 6 4 2 2" xfId="23317" xr:uid="{464E8508-1757-49E9-8F0D-6D8AF40591F0}"/>
    <cellStyle name="20% - Accent1 2 2 2 2 2 6 4 3" xfId="15829" xr:uid="{E1406C57-F8A7-482D-9414-C82AB5C276C1}"/>
    <cellStyle name="20% - Accent1 2 2 2 2 2 6 4 4" xfId="34069" xr:uid="{2C78BB53-0143-4BA8-87AF-F0CC92BD37DE}"/>
    <cellStyle name="20% - Accent1 2 2 2 2 2 6 4 5" xfId="38248" xr:uid="{AFDB1B99-8E36-4A90-A9B9-1806CD17BA06}"/>
    <cellStyle name="20% - Accent1 2 2 2 2 2 6 4 6" xfId="46131" xr:uid="{0AA1A1C8-F290-47DB-B32B-AD6A58A16436}"/>
    <cellStyle name="20% - Accent1 2 2 2 2 2 6 4 7" xfId="53624" xr:uid="{C519A264-EDCC-4544-A28D-ABEA84225003}"/>
    <cellStyle name="20% - Accent1 2 2 2 2 2 6 5" xfId="802" xr:uid="{7B864E04-F6A0-4A34-B74F-475C3582B952}"/>
    <cellStyle name="20% - Accent1 2 2 2 2 2 6 5 2" xfId="8342" xr:uid="{797925C7-696E-4020-A86B-C9713CFD6A76}"/>
    <cellStyle name="20% - Accent1 2 2 2 2 2 6 5 2 2" xfId="23318" xr:uid="{12245EA4-8194-4D20-89A9-878363163047}"/>
    <cellStyle name="20% - Accent1 2 2 2 2 2 6 5 3" xfId="15830" xr:uid="{4B1AE521-E9E9-4363-97E5-3A00766D789D}"/>
    <cellStyle name="20% - Accent1 2 2 2 2 2 6 5 4" xfId="35912" xr:uid="{DAC0E5E7-0355-421D-A2F9-5A31B0EBD865}"/>
    <cellStyle name="20% - Accent1 2 2 2 2 2 6 5 5" xfId="38249" xr:uid="{192A30F2-41E4-4A7A-852A-9B5D0B02ED60}"/>
    <cellStyle name="20% - Accent1 2 2 2 2 2 6 5 6" xfId="46132" xr:uid="{AD5BF012-3309-4008-9776-59F1F0EA1E46}"/>
    <cellStyle name="20% - Accent1 2 2 2 2 2 6 5 7" xfId="53625" xr:uid="{9FE1ED12-517E-4E26-A361-BAE6C8F2FC33}"/>
    <cellStyle name="20% - Accent1 2 2 2 2 2 6 6" xfId="8335" xr:uid="{5C01E890-00B0-4ACF-B085-C66741FBE5A4}"/>
    <cellStyle name="20% - Accent1 2 2 2 2 2 6 6 2" xfId="23311" xr:uid="{8A89E28F-0CD8-4AEB-A48C-DAA782665C9B}"/>
    <cellStyle name="20% - Accent1 2 2 2 2 2 6 7" xfId="15823" xr:uid="{1F14505A-B4B6-41D9-AF18-27A2D8986BE7}"/>
    <cellStyle name="20% - Accent1 2 2 2 2 2 6 8" xfId="30766" xr:uid="{18C2418A-5B1D-4835-9B68-A2D5198A70FE}"/>
    <cellStyle name="20% - Accent1 2 2 2 2 2 6 9" xfId="38242" xr:uid="{A3BDBF57-66AC-401A-BB15-309F208A466A}"/>
    <cellStyle name="20% - Accent1 2 2 2 2 2 7" xfId="803" xr:uid="{50C50681-B93F-4FE7-8F63-990F22F0D6F3}"/>
    <cellStyle name="20% - Accent1 2 2 2 2 2 7 10" xfId="53626" xr:uid="{9F795939-AC11-4F41-8613-DF5827678257}"/>
    <cellStyle name="20% - Accent1 2 2 2 2 2 7 2" xfId="804" xr:uid="{AA9B8585-BB11-49CC-88CB-17C0DD27D523}"/>
    <cellStyle name="20% - Accent1 2 2 2 2 2 7 2 2" xfId="8344" xr:uid="{BC9157E8-B4EF-4106-8888-1EF70EFC3B6D}"/>
    <cellStyle name="20% - Accent1 2 2 2 2 2 7 2 2 2" xfId="23320" xr:uid="{054E195D-7FED-414C-BD44-819F40FAFB71}"/>
    <cellStyle name="20% - Accent1 2 2 2 2 2 7 2 3" xfId="15832" xr:uid="{1BD2D1D4-7E64-4415-BCC2-D1C4276A82D8}"/>
    <cellStyle name="20% - Accent1 2 2 2 2 2 7 2 4" xfId="32226" xr:uid="{889413E6-5E56-40E6-995B-AE99B7AF08A1}"/>
    <cellStyle name="20% - Accent1 2 2 2 2 2 7 2 5" xfId="38251" xr:uid="{F0EA0FA8-D165-4BF8-A004-538B4C3B0612}"/>
    <cellStyle name="20% - Accent1 2 2 2 2 2 7 2 6" xfId="46134" xr:uid="{FF675DBD-17CA-494C-8AA3-774710BB2798}"/>
    <cellStyle name="20% - Accent1 2 2 2 2 2 7 2 7" xfId="53627" xr:uid="{C7FBF8AB-C8BF-4689-A8B6-EF6E8C2E7D3C}"/>
    <cellStyle name="20% - Accent1 2 2 2 2 2 7 3" xfId="805" xr:uid="{B860CE78-669B-4618-AF91-BC1FF4A7936B}"/>
    <cellStyle name="20% - Accent1 2 2 2 2 2 7 3 2" xfId="8345" xr:uid="{00690CB3-9066-46E9-8A40-B4FFBDF3F18E}"/>
    <cellStyle name="20% - Accent1 2 2 2 2 2 7 3 2 2" xfId="23321" xr:uid="{03BB2DEF-E755-4DE2-ABCC-7495191603F6}"/>
    <cellStyle name="20% - Accent1 2 2 2 2 2 7 3 3" xfId="15833" xr:uid="{20C39EE9-BA93-4D82-A614-D5903C42935D}"/>
    <cellStyle name="20% - Accent1 2 2 2 2 2 7 3 4" xfId="34071" xr:uid="{6C1D0796-913E-43D1-ABC3-0F75B34771ED}"/>
    <cellStyle name="20% - Accent1 2 2 2 2 2 7 3 5" xfId="38252" xr:uid="{BAE07F51-B485-4E89-867F-EA62F943744B}"/>
    <cellStyle name="20% - Accent1 2 2 2 2 2 7 3 6" xfId="46135" xr:uid="{2C25A447-66C6-4350-B0A3-1E2EF67D9BB4}"/>
    <cellStyle name="20% - Accent1 2 2 2 2 2 7 3 7" xfId="53628" xr:uid="{B5DC60B0-52C4-44B4-9409-F3622152F3BF}"/>
    <cellStyle name="20% - Accent1 2 2 2 2 2 7 4" xfId="806" xr:uid="{0B182B04-ABDF-41E9-B5AF-817187C45D74}"/>
    <cellStyle name="20% - Accent1 2 2 2 2 2 7 4 2" xfId="8346" xr:uid="{4F7C8476-A6E0-4C38-AC6E-6358BAD6DC20}"/>
    <cellStyle name="20% - Accent1 2 2 2 2 2 7 4 2 2" xfId="23322" xr:uid="{833BEC55-7261-42E5-8F02-65B98D1E182B}"/>
    <cellStyle name="20% - Accent1 2 2 2 2 2 7 4 3" xfId="15834" xr:uid="{F18889AD-0EF9-463C-AD74-9F5BC4BBAA7D}"/>
    <cellStyle name="20% - Accent1 2 2 2 2 2 7 4 4" xfId="35914" xr:uid="{27A60976-966F-403A-9602-1CBC61A37957}"/>
    <cellStyle name="20% - Accent1 2 2 2 2 2 7 4 5" xfId="38253" xr:uid="{F3A4DF0F-4275-4132-92B3-9E0273FEC098}"/>
    <cellStyle name="20% - Accent1 2 2 2 2 2 7 4 6" xfId="46136" xr:uid="{C93BCDD7-932A-4CD4-A169-0ECAF1B825A2}"/>
    <cellStyle name="20% - Accent1 2 2 2 2 2 7 4 7" xfId="53629" xr:uid="{67B94859-5B86-42D3-A3BA-A155D97C09DD}"/>
    <cellStyle name="20% - Accent1 2 2 2 2 2 7 5" xfId="8343" xr:uid="{262CD86D-B565-449D-AE9D-6E50F33BBA52}"/>
    <cellStyle name="20% - Accent1 2 2 2 2 2 7 5 2" xfId="23319" xr:uid="{DAFA74E6-F811-46B7-B6BA-9E5950541470}"/>
    <cellStyle name="20% - Accent1 2 2 2 2 2 7 6" xfId="15831" xr:uid="{20A87658-4CBA-4B00-B0A9-3D69CF54F5D5}"/>
    <cellStyle name="20% - Accent1 2 2 2 2 2 7 7" xfId="31185" xr:uid="{D5986591-782E-461A-A2AF-4D811754AB3B}"/>
    <cellStyle name="20% - Accent1 2 2 2 2 2 7 8" xfId="38250" xr:uid="{2A2B28D5-B407-4C13-8229-F6CF3929B1C9}"/>
    <cellStyle name="20% - Accent1 2 2 2 2 2 7 9" xfId="46133" xr:uid="{A40B195F-9C53-4F63-8F25-756A5D6519C5}"/>
    <cellStyle name="20% - Accent1 2 2 2 2 2 8" xfId="807" xr:uid="{B837FB19-3583-4ACB-8AD4-705E88508DAD}"/>
    <cellStyle name="20% - Accent1 2 2 2 2 2 8 2" xfId="8347" xr:uid="{9913B581-CEF0-4858-A234-5F06FB6F94D8}"/>
    <cellStyle name="20% - Accent1 2 2 2 2 2 8 2 2" xfId="23323" xr:uid="{4F82AB1B-2E87-42CB-B4CD-51D11C12D3E0}"/>
    <cellStyle name="20% - Accent1 2 2 2 2 2 8 3" xfId="15835" xr:uid="{C2689911-8B5C-4042-9232-97DD19786B2F}"/>
    <cellStyle name="20% - Accent1 2 2 2 2 2 8 4" xfId="32203" xr:uid="{3E0706D2-1887-45BA-BA7F-C8C04096E441}"/>
    <cellStyle name="20% - Accent1 2 2 2 2 2 8 5" xfId="38254" xr:uid="{9320DE59-CD3C-4958-AE18-0FF1DE67E516}"/>
    <cellStyle name="20% - Accent1 2 2 2 2 2 8 6" xfId="46137" xr:uid="{51C96BA1-11BD-4FA8-BAC5-791182CF563D}"/>
    <cellStyle name="20% - Accent1 2 2 2 2 2 8 7" xfId="53630" xr:uid="{A2717E5C-172A-43BF-A4C5-D207C6C55E72}"/>
    <cellStyle name="20% - Accent1 2 2 2 2 2 9" xfId="808" xr:uid="{2F98B516-B8BD-4116-9D6B-CD5AD36F78C1}"/>
    <cellStyle name="20% - Accent1 2 2 2 2 2 9 2" xfId="8348" xr:uid="{58129D72-5119-4C42-96D5-81EC9F8C5C16}"/>
    <cellStyle name="20% - Accent1 2 2 2 2 2 9 2 2" xfId="23324" xr:uid="{1F838975-C2CD-48DA-8ABC-180FC36FCF9B}"/>
    <cellStyle name="20% - Accent1 2 2 2 2 2 9 3" xfId="15836" xr:uid="{F80EA356-E91B-49F3-9C1D-E1F89871E392}"/>
    <cellStyle name="20% - Accent1 2 2 2 2 2 9 4" xfId="34048" xr:uid="{257ADA7A-E00E-4143-8DA5-D55FB4DDDDCA}"/>
    <cellStyle name="20% - Accent1 2 2 2 2 2 9 5" xfId="38255" xr:uid="{E7EA8D3B-3C41-41AB-B3D3-D84386DCBA41}"/>
    <cellStyle name="20% - Accent1 2 2 2 2 2 9 6" xfId="46138" xr:uid="{0E734861-889B-4616-80B3-2B46CF7F4ABA}"/>
    <cellStyle name="20% - Accent1 2 2 2 2 2 9 7" xfId="53631" xr:uid="{E718BAB9-FE7E-47D2-8941-B3B4489648E8}"/>
    <cellStyle name="20% - Accent1 2 2 2 2 20" xfId="37728" xr:uid="{ED0DF093-8A6C-4438-93FE-21E72319460D}"/>
    <cellStyle name="20% - Accent1 2 2 2 2 21" xfId="45216" xr:uid="{8E606B33-5C53-42E9-ABDF-88A814C8E638}"/>
    <cellStyle name="20% - Accent1 2 2 2 2 22" xfId="45339" xr:uid="{9C7DC77A-EF0D-4E3A-96CA-6759E399A402}"/>
    <cellStyle name="20% - Accent1 2 2 2 2 23" xfId="45462" xr:uid="{200E7AA4-DACC-4F9D-A624-73FBBDDFCCBD}"/>
    <cellStyle name="20% - Accent1 2 2 2 2 24" xfId="45605" xr:uid="{E051E715-30AC-4723-AC31-93EC2D7D9820}"/>
    <cellStyle name="20% - Accent1 2 2 2 2 25" xfId="53104" xr:uid="{5B123FA6-FC53-421F-BD46-B5CF45D50660}"/>
    <cellStyle name="20% - Accent1 2 2 2 2 3" xfId="809" xr:uid="{546246FD-3689-4B0E-96CC-19813B1B3287}"/>
    <cellStyle name="20% - Accent1 2 2 2 2 3 10" xfId="15837" xr:uid="{43BBD96E-A54B-4105-ABC9-D40C33F8DE97}"/>
    <cellStyle name="20% - Accent1 2 2 2 2 3 11" xfId="30359" xr:uid="{123EB5DD-EF62-4456-89DD-C456FA932CA8}"/>
    <cellStyle name="20% - Accent1 2 2 2 2 3 12" xfId="38256" xr:uid="{30045C50-5300-496F-8200-231EB4496853}"/>
    <cellStyle name="20% - Accent1 2 2 2 2 3 13" xfId="46139" xr:uid="{BE6A13A6-5FFE-411E-8F71-BAE75340310D}"/>
    <cellStyle name="20% - Accent1 2 2 2 2 3 14" xfId="53632" xr:uid="{DD8DA0F3-66FD-4A8D-8530-0D9C49315816}"/>
    <cellStyle name="20% - Accent1 2 2 2 2 3 2" xfId="810" xr:uid="{8300BB35-30BD-4B0B-8EBC-650DB6494028}"/>
    <cellStyle name="20% - Accent1 2 2 2 2 3 2 10" xfId="38257" xr:uid="{6B196D71-E23E-4781-9A98-D1A31C3A4644}"/>
    <cellStyle name="20% - Accent1 2 2 2 2 3 2 11" xfId="46140" xr:uid="{1586B6BF-050D-4DC8-ACBA-754A6D1C5A90}"/>
    <cellStyle name="20% - Accent1 2 2 2 2 3 2 12" xfId="53633" xr:uid="{147F4FB1-5957-45DA-9E38-16007B879970}"/>
    <cellStyle name="20% - Accent1 2 2 2 2 3 2 2" xfId="811" xr:uid="{B51FF9D2-DB06-4B54-A25D-D3310B8E85DE}"/>
    <cellStyle name="20% - Accent1 2 2 2 2 3 2 2 10" xfId="46141" xr:uid="{1CAFE6D9-4D1D-4DF5-B86C-DB57BB3C5E1D}"/>
    <cellStyle name="20% - Accent1 2 2 2 2 3 2 2 11" xfId="53634" xr:uid="{2B98A071-C39D-415D-9D31-3A3BC0774758}"/>
    <cellStyle name="20% - Accent1 2 2 2 2 3 2 2 2" xfId="812" xr:uid="{21CF4C2C-1E15-4D60-B712-15478FF4A0B9}"/>
    <cellStyle name="20% - Accent1 2 2 2 2 3 2 2 2 10" xfId="53635" xr:uid="{75960F34-646A-4FBB-843E-133A22E5EB88}"/>
    <cellStyle name="20% - Accent1 2 2 2 2 3 2 2 2 2" xfId="813" xr:uid="{5B861059-DE70-4D0C-8A61-7E302A78C6EB}"/>
    <cellStyle name="20% - Accent1 2 2 2 2 3 2 2 2 2 2" xfId="8353" xr:uid="{27808C4A-4E7A-49BC-8605-E7D1BCFB9EB9}"/>
    <cellStyle name="20% - Accent1 2 2 2 2 3 2 2 2 2 2 2" xfId="23329" xr:uid="{CACBADB9-97D9-4CD1-8924-BF49E13844F9}"/>
    <cellStyle name="20% - Accent1 2 2 2 2 3 2 2 2 2 3" xfId="15841" xr:uid="{F1A3DD83-01B8-451E-BE32-33F3BBB33207}"/>
    <cellStyle name="20% - Accent1 2 2 2 2 3 2 2 2 2 4" xfId="32230" xr:uid="{C73C2E96-202B-4699-94DC-D3F7701A08B7}"/>
    <cellStyle name="20% - Accent1 2 2 2 2 3 2 2 2 2 5" xfId="38260" xr:uid="{3FE42F22-890A-4D38-B069-8590D4498C38}"/>
    <cellStyle name="20% - Accent1 2 2 2 2 3 2 2 2 2 6" xfId="46143" xr:uid="{FDD52AD6-7D51-4353-8D23-EA839318B4E7}"/>
    <cellStyle name="20% - Accent1 2 2 2 2 3 2 2 2 2 7" xfId="53636" xr:uid="{85D6A01A-4C64-49CF-AC10-939DD8845F74}"/>
    <cellStyle name="20% - Accent1 2 2 2 2 3 2 2 2 3" xfId="814" xr:uid="{BB548E6C-21C1-4D5A-B4D7-A2B85F524E51}"/>
    <cellStyle name="20% - Accent1 2 2 2 2 3 2 2 2 3 2" xfId="8354" xr:uid="{7686D61B-321D-458C-AF5E-B4FA2AFC2374}"/>
    <cellStyle name="20% - Accent1 2 2 2 2 3 2 2 2 3 2 2" xfId="23330" xr:uid="{40932D39-896E-4AA7-AE76-7D4BF4CD3F74}"/>
    <cellStyle name="20% - Accent1 2 2 2 2 3 2 2 2 3 3" xfId="15842" xr:uid="{E28D1258-8DF7-4AFD-BA7A-9E5C320AA035}"/>
    <cellStyle name="20% - Accent1 2 2 2 2 3 2 2 2 3 4" xfId="34075" xr:uid="{9DD1F83F-AE41-4ABF-A5F7-473B662B91C0}"/>
    <cellStyle name="20% - Accent1 2 2 2 2 3 2 2 2 3 5" xfId="38261" xr:uid="{82D9235E-BDB9-4FBE-8D3C-ED6470647522}"/>
    <cellStyle name="20% - Accent1 2 2 2 2 3 2 2 2 3 6" xfId="46144" xr:uid="{26B6276B-33D0-479E-8A87-6E17AF891446}"/>
    <cellStyle name="20% - Accent1 2 2 2 2 3 2 2 2 3 7" xfId="53637" xr:uid="{965AD653-E1C6-4C67-9243-996E955D6552}"/>
    <cellStyle name="20% - Accent1 2 2 2 2 3 2 2 2 4" xfId="815" xr:uid="{DFE7D396-DEBE-48D9-B22C-6A9B3C7A7940}"/>
    <cellStyle name="20% - Accent1 2 2 2 2 3 2 2 2 4 2" xfId="8355" xr:uid="{B475C3D7-C3E5-477D-BB15-E7108AC3FD41}"/>
    <cellStyle name="20% - Accent1 2 2 2 2 3 2 2 2 4 2 2" xfId="23331" xr:uid="{EC429FDF-682E-43EC-87C8-085ED8A4C9A4}"/>
    <cellStyle name="20% - Accent1 2 2 2 2 3 2 2 2 4 3" xfId="15843" xr:uid="{0F236115-20A9-4157-AC01-CF1C01D6A4E7}"/>
    <cellStyle name="20% - Accent1 2 2 2 2 3 2 2 2 4 4" xfId="35918" xr:uid="{92C43530-47F7-46FA-9FBD-5910FE0E9162}"/>
    <cellStyle name="20% - Accent1 2 2 2 2 3 2 2 2 4 5" xfId="38262" xr:uid="{45959887-67DF-4BA3-982D-EEFFB9A53CB3}"/>
    <cellStyle name="20% - Accent1 2 2 2 2 3 2 2 2 4 6" xfId="46145" xr:uid="{E2C3A618-EC7F-4CE8-BFE6-321C9E2DEE72}"/>
    <cellStyle name="20% - Accent1 2 2 2 2 3 2 2 2 4 7" xfId="53638" xr:uid="{31C1A6DF-C0D5-4550-A07D-7A8551255A03}"/>
    <cellStyle name="20% - Accent1 2 2 2 2 3 2 2 2 5" xfId="8352" xr:uid="{42A6E4FF-0DEC-4D6C-B4DF-67470AE351E9}"/>
    <cellStyle name="20% - Accent1 2 2 2 2 3 2 2 2 5 2" xfId="23328" xr:uid="{932F0978-855F-478A-96E0-FF4CC4646B3F}"/>
    <cellStyle name="20% - Accent1 2 2 2 2 3 2 2 2 6" xfId="15840" xr:uid="{A6D12C3D-4747-4A8B-B440-58AFF3178691}"/>
    <cellStyle name="20% - Accent1 2 2 2 2 3 2 2 2 7" xfId="31199" xr:uid="{1439178D-6993-49D3-A234-1783E2C8B7A1}"/>
    <cellStyle name="20% - Accent1 2 2 2 2 3 2 2 2 8" xfId="38259" xr:uid="{02167A35-D7C5-45B6-AC3E-CC8075CC05C9}"/>
    <cellStyle name="20% - Accent1 2 2 2 2 3 2 2 2 9" xfId="46142" xr:uid="{0AA9CA54-5FE5-4EC8-AEFB-CBB9AECBB8BF}"/>
    <cellStyle name="20% - Accent1 2 2 2 2 3 2 2 3" xfId="816" xr:uid="{70B299AC-D528-4BA6-A16B-3888C4EE570F}"/>
    <cellStyle name="20% - Accent1 2 2 2 2 3 2 2 3 2" xfId="8356" xr:uid="{90AB695F-A9E1-40D9-832A-BDAA685E3FDC}"/>
    <cellStyle name="20% - Accent1 2 2 2 2 3 2 2 3 2 2" xfId="23332" xr:uid="{44E33944-803D-4824-A087-4CC01045BB73}"/>
    <cellStyle name="20% - Accent1 2 2 2 2 3 2 2 3 3" xfId="15844" xr:uid="{9453F9DC-6AAA-4FE2-A6FE-ABB8CDE2BC4B}"/>
    <cellStyle name="20% - Accent1 2 2 2 2 3 2 2 3 4" xfId="32229" xr:uid="{5E9E64B1-BD6C-48AD-BEA8-5F47ABAF83E1}"/>
    <cellStyle name="20% - Accent1 2 2 2 2 3 2 2 3 5" xfId="38263" xr:uid="{6A6C6EBA-FCC9-412A-B0AA-2209D059BAB2}"/>
    <cellStyle name="20% - Accent1 2 2 2 2 3 2 2 3 6" xfId="46146" xr:uid="{0BAC3CC6-7ABD-47AA-8B9D-4F13AF94FF8A}"/>
    <cellStyle name="20% - Accent1 2 2 2 2 3 2 2 3 7" xfId="53639" xr:uid="{63B77899-A9E9-402F-A1E5-303EBC598809}"/>
    <cellStyle name="20% - Accent1 2 2 2 2 3 2 2 4" xfId="817" xr:uid="{CCC0A1EC-7270-4A7F-9466-FAA5EEC09281}"/>
    <cellStyle name="20% - Accent1 2 2 2 2 3 2 2 4 2" xfId="8357" xr:uid="{972271DF-5FE9-40EE-8F54-C3E8852CD036}"/>
    <cellStyle name="20% - Accent1 2 2 2 2 3 2 2 4 2 2" xfId="23333" xr:uid="{64132A53-A083-4582-8246-76CA29CEBB73}"/>
    <cellStyle name="20% - Accent1 2 2 2 2 3 2 2 4 3" xfId="15845" xr:uid="{A71B9414-9A7F-498A-AB44-9C71B6FD0419}"/>
    <cellStyle name="20% - Accent1 2 2 2 2 3 2 2 4 4" xfId="34074" xr:uid="{DD81ECDA-FEA9-4C59-91FE-00F0EFD7C41D}"/>
    <cellStyle name="20% - Accent1 2 2 2 2 3 2 2 4 5" xfId="38264" xr:uid="{F643EA03-EC3F-441C-A1B3-9EC6AE84B8E1}"/>
    <cellStyle name="20% - Accent1 2 2 2 2 3 2 2 4 6" xfId="46147" xr:uid="{32124C99-EC9A-4508-A319-2F313724E310}"/>
    <cellStyle name="20% - Accent1 2 2 2 2 3 2 2 4 7" xfId="53640" xr:uid="{087ECCFC-0A86-4E37-9CCC-DB2397A7383E}"/>
    <cellStyle name="20% - Accent1 2 2 2 2 3 2 2 5" xfId="818" xr:uid="{D205136A-5193-464E-8C54-0668185AD86E}"/>
    <cellStyle name="20% - Accent1 2 2 2 2 3 2 2 5 2" xfId="8358" xr:uid="{21E5CBA3-C497-4A06-A0DD-DB71FB8C8382}"/>
    <cellStyle name="20% - Accent1 2 2 2 2 3 2 2 5 2 2" xfId="23334" xr:uid="{1A659241-DBC4-45A3-B6F8-0DC7C2944392}"/>
    <cellStyle name="20% - Accent1 2 2 2 2 3 2 2 5 3" xfId="15846" xr:uid="{3DAA1163-0701-4E30-A55A-70B46E365899}"/>
    <cellStyle name="20% - Accent1 2 2 2 2 3 2 2 5 4" xfId="35917" xr:uid="{42F9534B-64CA-40FD-BDE8-2A5F7BC5F80E}"/>
    <cellStyle name="20% - Accent1 2 2 2 2 3 2 2 5 5" xfId="38265" xr:uid="{AAAE722D-A7E2-45A5-90C9-1450466EC138}"/>
    <cellStyle name="20% - Accent1 2 2 2 2 3 2 2 5 6" xfId="46148" xr:uid="{A95C197D-69C7-4F27-AA0C-F67719897835}"/>
    <cellStyle name="20% - Accent1 2 2 2 2 3 2 2 5 7" xfId="53641" xr:uid="{97FE1C14-0342-4A7E-A3A9-FEFBE58B3970}"/>
    <cellStyle name="20% - Accent1 2 2 2 2 3 2 2 6" xfId="8351" xr:uid="{B6636C99-2737-48C4-96A2-47B5E85933CB}"/>
    <cellStyle name="20% - Accent1 2 2 2 2 3 2 2 6 2" xfId="23327" xr:uid="{96B65D1A-9995-4903-A64E-B2E135C40ACF}"/>
    <cellStyle name="20% - Accent1 2 2 2 2 3 2 2 7" xfId="15839" xr:uid="{1D7F5E2C-4215-426A-B6E4-C75A0B94B8FB}"/>
    <cellStyle name="20% - Accent1 2 2 2 2 3 2 2 8" xfId="30772" xr:uid="{3F849B44-1C11-4916-812C-2DD3DE8EBE3F}"/>
    <cellStyle name="20% - Accent1 2 2 2 2 3 2 2 9" xfId="38258" xr:uid="{63D23DFA-B9F7-4E36-AB70-59442409F98D}"/>
    <cellStyle name="20% - Accent1 2 2 2 2 3 2 3" xfId="819" xr:uid="{0989B48E-1679-4833-96E4-EBADAE015911}"/>
    <cellStyle name="20% - Accent1 2 2 2 2 3 2 3 10" xfId="53642" xr:uid="{94C38564-30E7-41B2-BC68-71D384D2D375}"/>
    <cellStyle name="20% - Accent1 2 2 2 2 3 2 3 2" xfId="820" xr:uid="{024A5C6E-372F-450D-8671-E03593B42A28}"/>
    <cellStyle name="20% - Accent1 2 2 2 2 3 2 3 2 2" xfId="8360" xr:uid="{E6A93B2F-CA14-48EA-9BE2-EFB77CBB6C9F}"/>
    <cellStyle name="20% - Accent1 2 2 2 2 3 2 3 2 2 2" xfId="23336" xr:uid="{11BBAB80-C885-46DE-A5E1-E47E887D14CA}"/>
    <cellStyle name="20% - Accent1 2 2 2 2 3 2 3 2 3" xfId="15848" xr:uid="{D5874B3A-3607-4AF7-AD3E-F5AA17C1BC06}"/>
    <cellStyle name="20% - Accent1 2 2 2 2 3 2 3 2 4" xfId="32231" xr:uid="{C65BC10D-865E-49BB-B3A8-A1CDFEC3317D}"/>
    <cellStyle name="20% - Accent1 2 2 2 2 3 2 3 2 5" xfId="38267" xr:uid="{8542A525-4A67-4831-B67A-C4C78E482BD6}"/>
    <cellStyle name="20% - Accent1 2 2 2 2 3 2 3 2 6" xfId="46150" xr:uid="{70C5C9DD-E854-4856-82B1-6DF2445B4F0C}"/>
    <cellStyle name="20% - Accent1 2 2 2 2 3 2 3 2 7" xfId="53643" xr:uid="{C14978C3-C85C-4219-B201-9EAE5996D3BC}"/>
    <cellStyle name="20% - Accent1 2 2 2 2 3 2 3 3" xfId="821" xr:uid="{12E78346-967D-4727-91D6-AA2204A38E30}"/>
    <cellStyle name="20% - Accent1 2 2 2 2 3 2 3 3 2" xfId="8361" xr:uid="{FBBAFBA4-681D-4326-9958-879D5D619B6E}"/>
    <cellStyle name="20% - Accent1 2 2 2 2 3 2 3 3 2 2" xfId="23337" xr:uid="{A44BE328-B812-487F-AEB5-CAFC48020ED5}"/>
    <cellStyle name="20% - Accent1 2 2 2 2 3 2 3 3 3" xfId="15849" xr:uid="{37E1B1E3-B458-41D5-9F06-61E79C7202B0}"/>
    <cellStyle name="20% - Accent1 2 2 2 2 3 2 3 3 4" xfId="34076" xr:uid="{435A0C47-3C45-4AC9-BC6E-8EC2B0FE0506}"/>
    <cellStyle name="20% - Accent1 2 2 2 2 3 2 3 3 5" xfId="38268" xr:uid="{1B403E77-8498-4196-B982-E23951E31B1C}"/>
    <cellStyle name="20% - Accent1 2 2 2 2 3 2 3 3 6" xfId="46151" xr:uid="{051759E7-D540-4745-B624-48FE06F926B2}"/>
    <cellStyle name="20% - Accent1 2 2 2 2 3 2 3 3 7" xfId="53644" xr:uid="{0B9250A6-B4D9-4EF2-9BF3-B26CFC3779C7}"/>
    <cellStyle name="20% - Accent1 2 2 2 2 3 2 3 4" xfId="822" xr:uid="{058D2932-03D1-4811-A158-405C27B99C95}"/>
    <cellStyle name="20% - Accent1 2 2 2 2 3 2 3 4 2" xfId="8362" xr:uid="{82F5CA8B-09CB-4EFA-8305-52C7D9C115E5}"/>
    <cellStyle name="20% - Accent1 2 2 2 2 3 2 3 4 2 2" xfId="23338" xr:uid="{4781ECC4-CE9B-491A-8417-CFA686A955C6}"/>
    <cellStyle name="20% - Accent1 2 2 2 2 3 2 3 4 3" xfId="15850" xr:uid="{D2F475CB-9E09-48BA-B0DA-A37F34557B73}"/>
    <cellStyle name="20% - Accent1 2 2 2 2 3 2 3 4 4" xfId="35919" xr:uid="{AB0D949D-D8AB-45A0-8A2B-254DBA246B0A}"/>
    <cellStyle name="20% - Accent1 2 2 2 2 3 2 3 4 5" xfId="38269" xr:uid="{67AC7DB0-8DD0-45B0-B13D-BB99B93CB896}"/>
    <cellStyle name="20% - Accent1 2 2 2 2 3 2 3 4 6" xfId="46152" xr:uid="{951A8076-3F3E-4B42-A1DC-5C37F26BF18C}"/>
    <cellStyle name="20% - Accent1 2 2 2 2 3 2 3 4 7" xfId="53645" xr:uid="{1ACADE6B-76D3-4080-8D40-EEA7A9E37F07}"/>
    <cellStyle name="20% - Accent1 2 2 2 2 3 2 3 5" xfId="8359" xr:uid="{F1B37DAB-9B09-4BBC-A918-3066E9A24650}"/>
    <cellStyle name="20% - Accent1 2 2 2 2 3 2 3 5 2" xfId="23335" xr:uid="{3E0DD8F9-55F1-4EAB-AC41-A7B79E7C39AD}"/>
    <cellStyle name="20% - Accent1 2 2 2 2 3 2 3 6" xfId="15847" xr:uid="{441C49F7-4555-48DF-B8E7-696D73CFFF88}"/>
    <cellStyle name="20% - Accent1 2 2 2 2 3 2 3 7" xfId="31198" xr:uid="{6D24CAED-C2A8-46AA-AC6B-D99BDD7EDB48}"/>
    <cellStyle name="20% - Accent1 2 2 2 2 3 2 3 8" xfId="38266" xr:uid="{FF88EC82-D66B-4BCE-BEA2-7B670E5413AA}"/>
    <cellStyle name="20% - Accent1 2 2 2 2 3 2 3 9" xfId="46149" xr:uid="{E9202121-3947-4575-B69A-45A0EEA14A29}"/>
    <cellStyle name="20% - Accent1 2 2 2 2 3 2 4" xfId="823" xr:uid="{E814DF9C-3F0F-468F-BF54-7D52F1458339}"/>
    <cellStyle name="20% - Accent1 2 2 2 2 3 2 4 2" xfId="8363" xr:uid="{E42AA838-3360-4EE2-A79F-237CC5370A00}"/>
    <cellStyle name="20% - Accent1 2 2 2 2 3 2 4 2 2" xfId="23339" xr:uid="{5CC014AE-ED71-449C-9407-4B564C170FAB}"/>
    <cellStyle name="20% - Accent1 2 2 2 2 3 2 4 3" xfId="15851" xr:uid="{51D3E0B7-3736-4A0B-BA1C-D344EC912D23}"/>
    <cellStyle name="20% - Accent1 2 2 2 2 3 2 4 4" xfId="32228" xr:uid="{345FEDC6-BB38-4B51-B484-AE579D52E212}"/>
    <cellStyle name="20% - Accent1 2 2 2 2 3 2 4 5" xfId="38270" xr:uid="{4F8454F2-F50B-4B67-8C4D-CD8DB32FF9FC}"/>
    <cellStyle name="20% - Accent1 2 2 2 2 3 2 4 6" xfId="46153" xr:uid="{8B0B3716-8840-48DC-8900-F2D37EE179E0}"/>
    <cellStyle name="20% - Accent1 2 2 2 2 3 2 4 7" xfId="53646" xr:uid="{ED20C286-F7AD-4E49-AFC0-D929DE5D2A8C}"/>
    <cellStyle name="20% - Accent1 2 2 2 2 3 2 5" xfId="824" xr:uid="{5064EBCE-A508-4ECD-87AF-18905CC50F9F}"/>
    <cellStyle name="20% - Accent1 2 2 2 2 3 2 5 2" xfId="8364" xr:uid="{EC7CA1B3-3741-4073-A7DD-CCAB2E33E1CE}"/>
    <cellStyle name="20% - Accent1 2 2 2 2 3 2 5 2 2" xfId="23340" xr:uid="{EC848C8E-21AB-4F93-9457-81C77BD04BA7}"/>
    <cellStyle name="20% - Accent1 2 2 2 2 3 2 5 3" xfId="15852" xr:uid="{6D01EB06-BBC3-42A4-8D90-D156AA38F9DA}"/>
    <cellStyle name="20% - Accent1 2 2 2 2 3 2 5 4" xfId="34073" xr:uid="{4383A53E-642A-4794-982E-55264F65BA93}"/>
    <cellStyle name="20% - Accent1 2 2 2 2 3 2 5 5" xfId="38271" xr:uid="{6E908962-32CC-469C-85FD-AF5384C0FAC3}"/>
    <cellStyle name="20% - Accent1 2 2 2 2 3 2 5 6" xfId="46154" xr:uid="{850FC567-B59E-4086-BFC6-57EF428789F7}"/>
    <cellStyle name="20% - Accent1 2 2 2 2 3 2 5 7" xfId="53647" xr:uid="{36CED662-57B9-4D36-88BD-D2CE9D918057}"/>
    <cellStyle name="20% - Accent1 2 2 2 2 3 2 6" xfId="825" xr:uid="{845D1DF9-5830-4333-8659-A1BAD970F209}"/>
    <cellStyle name="20% - Accent1 2 2 2 2 3 2 6 2" xfId="8365" xr:uid="{8ABA01D5-B842-4AAA-853D-306A2FB04C9E}"/>
    <cellStyle name="20% - Accent1 2 2 2 2 3 2 6 2 2" xfId="23341" xr:uid="{8DBD2071-5CE6-46AF-867E-91443684C35A}"/>
    <cellStyle name="20% - Accent1 2 2 2 2 3 2 6 3" xfId="15853" xr:uid="{300CDDB4-915C-4118-B916-3CDCBE0921F2}"/>
    <cellStyle name="20% - Accent1 2 2 2 2 3 2 6 4" xfId="35916" xr:uid="{1E2CC649-5361-42B3-9F31-4F673A362FE0}"/>
    <cellStyle name="20% - Accent1 2 2 2 2 3 2 6 5" xfId="38272" xr:uid="{4C14BBE5-A48C-4195-86EC-E2B8D7294B16}"/>
    <cellStyle name="20% - Accent1 2 2 2 2 3 2 6 6" xfId="46155" xr:uid="{EC25EB6D-AA3E-4320-9A2D-D18F0B7335A8}"/>
    <cellStyle name="20% - Accent1 2 2 2 2 3 2 6 7" xfId="53648" xr:uid="{81F2D5AA-9F66-4DC6-90B5-20B238925185}"/>
    <cellStyle name="20% - Accent1 2 2 2 2 3 2 7" xfId="8350" xr:uid="{92CA1212-3895-4C32-8FC9-4619809AEB2B}"/>
    <cellStyle name="20% - Accent1 2 2 2 2 3 2 7 2" xfId="23326" xr:uid="{67061C24-5D02-457D-ADD7-63FBE9E4B352}"/>
    <cellStyle name="20% - Accent1 2 2 2 2 3 2 8" xfId="15838" xr:uid="{9FC68BED-FD1C-4AFA-875D-88E045727134}"/>
    <cellStyle name="20% - Accent1 2 2 2 2 3 2 9" xfId="30423" xr:uid="{73D3D195-6620-4433-9EF4-FAC7F8C6EA0B}"/>
    <cellStyle name="20% - Accent1 2 2 2 2 3 3" xfId="826" xr:uid="{B9A29800-0E44-4863-8739-CF8895222517}"/>
    <cellStyle name="20% - Accent1 2 2 2 2 3 3 10" xfId="46156" xr:uid="{2BB39983-4FE4-463D-85F7-770D32C52EF5}"/>
    <cellStyle name="20% - Accent1 2 2 2 2 3 3 11" xfId="53649" xr:uid="{1E54A8D1-0CB1-4F89-A8AE-7439E1E1E635}"/>
    <cellStyle name="20% - Accent1 2 2 2 2 3 3 2" xfId="827" xr:uid="{2BA43D8D-2E33-4280-AAD2-BA57ADC49732}"/>
    <cellStyle name="20% - Accent1 2 2 2 2 3 3 2 10" xfId="53650" xr:uid="{3E9E1F1D-EA41-495E-929E-4B77B7AF2CF7}"/>
    <cellStyle name="20% - Accent1 2 2 2 2 3 3 2 2" xfId="828" xr:uid="{0A2E67E7-C692-481D-A170-9FB107DF7550}"/>
    <cellStyle name="20% - Accent1 2 2 2 2 3 3 2 2 2" xfId="8368" xr:uid="{DB386E61-5D29-42BA-BBE8-4E70226FCCE5}"/>
    <cellStyle name="20% - Accent1 2 2 2 2 3 3 2 2 2 2" xfId="23344" xr:uid="{0F206CAC-48CB-4FC8-A98B-4518AE0876DD}"/>
    <cellStyle name="20% - Accent1 2 2 2 2 3 3 2 2 3" xfId="15856" xr:uid="{9BE3AF0E-E9C4-4C8E-A4C8-4427CA9A46F9}"/>
    <cellStyle name="20% - Accent1 2 2 2 2 3 3 2 2 4" xfId="32233" xr:uid="{27EB7278-2F8A-4C6B-8959-31F134803DF6}"/>
    <cellStyle name="20% - Accent1 2 2 2 2 3 3 2 2 5" xfId="38275" xr:uid="{2D295205-CDBD-49EC-903A-F814F39DB1A0}"/>
    <cellStyle name="20% - Accent1 2 2 2 2 3 3 2 2 6" xfId="46158" xr:uid="{0C20745D-B284-4BE4-91FE-F88CD4E3AE27}"/>
    <cellStyle name="20% - Accent1 2 2 2 2 3 3 2 2 7" xfId="53651" xr:uid="{416575C0-6D46-4D43-8CA8-F83E20BBB1B1}"/>
    <cellStyle name="20% - Accent1 2 2 2 2 3 3 2 3" xfId="829" xr:uid="{C3F78796-3C8A-4998-B595-E682B281D034}"/>
    <cellStyle name="20% - Accent1 2 2 2 2 3 3 2 3 2" xfId="8369" xr:uid="{62F00F74-DC3F-4F4C-B867-7D4851D41A78}"/>
    <cellStyle name="20% - Accent1 2 2 2 2 3 3 2 3 2 2" xfId="23345" xr:uid="{DC495A25-669A-44A6-A324-9FF23D0E4AFF}"/>
    <cellStyle name="20% - Accent1 2 2 2 2 3 3 2 3 3" xfId="15857" xr:uid="{775AD499-C639-4DB0-9378-041E7E6A3EA0}"/>
    <cellStyle name="20% - Accent1 2 2 2 2 3 3 2 3 4" xfId="34078" xr:uid="{FD01C1BB-ED10-4513-95DF-7A214B889A55}"/>
    <cellStyle name="20% - Accent1 2 2 2 2 3 3 2 3 5" xfId="38276" xr:uid="{01236BA0-FF3B-4FB6-81DE-936703126568}"/>
    <cellStyle name="20% - Accent1 2 2 2 2 3 3 2 3 6" xfId="46159" xr:uid="{FF118F49-2113-44C7-8B7F-CE904E9B7086}"/>
    <cellStyle name="20% - Accent1 2 2 2 2 3 3 2 3 7" xfId="53652" xr:uid="{0986CFB4-A232-4EFC-B74A-F700800CAB31}"/>
    <cellStyle name="20% - Accent1 2 2 2 2 3 3 2 4" xfId="830" xr:uid="{110F348C-DD0E-4BDA-91C8-EB9885ADC2C6}"/>
    <cellStyle name="20% - Accent1 2 2 2 2 3 3 2 4 2" xfId="8370" xr:uid="{D14646B6-9478-4527-8F98-14708EBC5F66}"/>
    <cellStyle name="20% - Accent1 2 2 2 2 3 3 2 4 2 2" xfId="23346" xr:uid="{1711FC9F-A3C7-4A1F-BF48-5CF594BA38D6}"/>
    <cellStyle name="20% - Accent1 2 2 2 2 3 3 2 4 3" xfId="15858" xr:uid="{B7FDF5E1-C2CA-45C5-A4D2-5F41696D9AA8}"/>
    <cellStyle name="20% - Accent1 2 2 2 2 3 3 2 4 4" xfId="35921" xr:uid="{5074011E-9F73-4416-8559-11585FD0C711}"/>
    <cellStyle name="20% - Accent1 2 2 2 2 3 3 2 4 5" xfId="38277" xr:uid="{04AF9917-0530-41E5-BD1E-107D66C5060E}"/>
    <cellStyle name="20% - Accent1 2 2 2 2 3 3 2 4 6" xfId="46160" xr:uid="{2B5E3930-C184-40A8-9E06-FD7DCC184A0B}"/>
    <cellStyle name="20% - Accent1 2 2 2 2 3 3 2 4 7" xfId="53653" xr:uid="{13595604-442F-4913-860F-9B85EA2E9BBB}"/>
    <cellStyle name="20% - Accent1 2 2 2 2 3 3 2 5" xfId="8367" xr:uid="{BE61AD9F-EAF9-44F1-A9DC-22DC9927BAFE}"/>
    <cellStyle name="20% - Accent1 2 2 2 2 3 3 2 5 2" xfId="23343" xr:uid="{3AB43E80-EB4F-40F6-A8EE-6828C060AF48}"/>
    <cellStyle name="20% - Accent1 2 2 2 2 3 3 2 6" xfId="15855" xr:uid="{6326C305-66BE-47B1-8218-0E5292836F8E}"/>
    <cellStyle name="20% - Accent1 2 2 2 2 3 3 2 7" xfId="31200" xr:uid="{08EF3C60-8105-4BAD-92AF-2D9812CF638C}"/>
    <cellStyle name="20% - Accent1 2 2 2 2 3 3 2 8" xfId="38274" xr:uid="{07FD1A70-C131-4F77-B9E3-1524E5656193}"/>
    <cellStyle name="20% - Accent1 2 2 2 2 3 3 2 9" xfId="46157" xr:uid="{DA67F624-A2E6-4276-A7E8-874E34157DF0}"/>
    <cellStyle name="20% - Accent1 2 2 2 2 3 3 3" xfId="831" xr:uid="{1BF64101-4FA1-4CA2-8F3C-EC64945840E0}"/>
    <cellStyle name="20% - Accent1 2 2 2 2 3 3 3 2" xfId="8371" xr:uid="{E859844F-B516-4B5A-971C-1850464E0742}"/>
    <cellStyle name="20% - Accent1 2 2 2 2 3 3 3 2 2" xfId="23347" xr:uid="{929141BF-3890-407A-96A7-761DEEE34DF5}"/>
    <cellStyle name="20% - Accent1 2 2 2 2 3 3 3 3" xfId="15859" xr:uid="{6E4524C1-618C-4A74-819C-7538109D796F}"/>
    <cellStyle name="20% - Accent1 2 2 2 2 3 3 3 4" xfId="32232" xr:uid="{CE3EC709-C08E-4F0C-8677-782A67B7B85B}"/>
    <cellStyle name="20% - Accent1 2 2 2 2 3 3 3 5" xfId="38278" xr:uid="{5996B477-5D72-4060-B42A-9C69B0CEFC47}"/>
    <cellStyle name="20% - Accent1 2 2 2 2 3 3 3 6" xfId="46161" xr:uid="{B8AED975-605E-405D-8EF6-CB1FDA30154E}"/>
    <cellStyle name="20% - Accent1 2 2 2 2 3 3 3 7" xfId="53654" xr:uid="{99517498-5935-4E0A-999B-8541A2B32BFD}"/>
    <cellStyle name="20% - Accent1 2 2 2 2 3 3 4" xfId="832" xr:uid="{9D1E7E0E-1A61-4C9B-A2C1-417DF903BCBC}"/>
    <cellStyle name="20% - Accent1 2 2 2 2 3 3 4 2" xfId="8372" xr:uid="{12CED668-1D8B-4BEA-81BC-EAEE0C6CECF5}"/>
    <cellStyle name="20% - Accent1 2 2 2 2 3 3 4 2 2" xfId="23348" xr:uid="{2EA1A9FD-C778-440E-8B7E-56D2D2482312}"/>
    <cellStyle name="20% - Accent1 2 2 2 2 3 3 4 3" xfId="15860" xr:uid="{576B9A5D-F9FE-4551-828F-F6E5594089CB}"/>
    <cellStyle name="20% - Accent1 2 2 2 2 3 3 4 4" xfId="34077" xr:uid="{D7737063-CDDE-406D-8751-A577A0207499}"/>
    <cellStyle name="20% - Accent1 2 2 2 2 3 3 4 5" xfId="38279" xr:uid="{1A3E2147-3EBF-4B9F-B33B-C10C8A28EFB6}"/>
    <cellStyle name="20% - Accent1 2 2 2 2 3 3 4 6" xfId="46162" xr:uid="{6B1E6443-CAD3-420E-A3CF-C7C393F17A80}"/>
    <cellStyle name="20% - Accent1 2 2 2 2 3 3 4 7" xfId="53655" xr:uid="{E01A27F5-438B-4874-AB50-F0B71D00EF34}"/>
    <cellStyle name="20% - Accent1 2 2 2 2 3 3 5" xfId="833" xr:uid="{B58F4E8E-B73D-430B-A31F-08EC00DB33A7}"/>
    <cellStyle name="20% - Accent1 2 2 2 2 3 3 5 2" xfId="8373" xr:uid="{F6B899C6-9472-47F0-A941-54E3096BD321}"/>
    <cellStyle name="20% - Accent1 2 2 2 2 3 3 5 2 2" xfId="23349" xr:uid="{04C80294-7AB9-46FC-A1B3-3EDA92218225}"/>
    <cellStyle name="20% - Accent1 2 2 2 2 3 3 5 3" xfId="15861" xr:uid="{1AC90E09-4AAA-4E88-85BB-B7199C51DF6A}"/>
    <cellStyle name="20% - Accent1 2 2 2 2 3 3 5 4" xfId="35920" xr:uid="{60D462D8-98D6-49EC-BD11-D5518308D1E9}"/>
    <cellStyle name="20% - Accent1 2 2 2 2 3 3 5 5" xfId="38280" xr:uid="{D6E86752-5185-4384-A646-9FE7DC77B030}"/>
    <cellStyle name="20% - Accent1 2 2 2 2 3 3 5 6" xfId="46163" xr:uid="{667F92B8-6D6A-422D-8AE5-31F9C322BBCF}"/>
    <cellStyle name="20% - Accent1 2 2 2 2 3 3 5 7" xfId="53656" xr:uid="{9EE6AE18-39BA-432C-9E19-F73C31823F52}"/>
    <cellStyle name="20% - Accent1 2 2 2 2 3 3 6" xfId="8366" xr:uid="{96B5471B-C9A0-4EDD-81CB-504D5242211F}"/>
    <cellStyle name="20% - Accent1 2 2 2 2 3 3 6 2" xfId="23342" xr:uid="{83069A21-7CEC-4C0F-9465-0B8FC46317FE}"/>
    <cellStyle name="20% - Accent1 2 2 2 2 3 3 7" xfId="15854" xr:uid="{77DA556A-C506-4347-9144-0E943C8F9D7C}"/>
    <cellStyle name="20% - Accent1 2 2 2 2 3 3 8" xfId="30624" xr:uid="{336335DF-302E-43C8-A385-2378BDBA0C68}"/>
    <cellStyle name="20% - Accent1 2 2 2 2 3 3 9" xfId="38273" xr:uid="{B7482F5E-C4E3-4A18-B4F7-475C1CBE1C99}"/>
    <cellStyle name="20% - Accent1 2 2 2 2 3 4" xfId="834" xr:uid="{CC67302B-04B8-455E-923E-D03F4EDE71CD}"/>
    <cellStyle name="20% - Accent1 2 2 2 2 3 4 10" xfId="46164" xr:uid="{C5BB9AEB-26E8-477A-A8E1-A2B8868B5AA3}"/>
    <cellStyle name="20% - Accent1 2 2 2 2 3 4 11" xfId="53657" xr:uid="{CEED4B81-583E-49E2-9AA4-EF6425C93444}"/>
    <cellStyle name="20% - Accent1 2 2 2 2 3 4 2" xfId="835" xr:uid="{3429920D-420A-47FF-96DB-5100CB32F434}"/>
    <cellStyle name="20% - Accent1 2 2 2 2 3 4 2 10" xfId="53658" xr:uid="{AD7AB33B-95D6-47B9-8DE1-EF5E4C9B91C7}"/>
    <cellStyle name="20% - Accent1 2 2 2 2 3 4 2 2" xfId="836" xr:uid="{2877C681-9CE3-4E8E-AA14-577F134B1EA6}"/>
    <cellStyle name="20% - Accent1 2 2 2 2 3 4 2 2 2" xfId="8376" xr:uid="{0300AB04-BABC-40B3-9066-DBCA418E1BA6}"/>
    <cellStyle name="20% - Accent1 2 2 2 2 3 4 2 2 2 2" xfId="23352" xr:uid="{3C71C502-3534-466C-8567-CB89435C69C0}"/>
    <cellStyle name="20% - Accent1 2 2 2 2 3 4 2 2 3" xfId="15864" xr:uid="{9DE57D73-A262-4C4B-9F67-BBC721A8FAC3}"/>
    <cellStyle name="20% - Accent1 2 2 2 2 3 4 2 2 4" xfId="32235" xr:uid="{B6A1EBA0-755A-48A4-BA89-47794D905FB2}"/>
    <cellStyle name="20% - Accent1 2 2 2 2 3 4 2 2 5" xfId="38283" xr:uid="{D4E63F86-725B-4018-84E0-0C15761CFFD9}"/>
    <cellStyle name="20% - Accent1 2 2 2 2 3 4 2 2 6" xfId="46166" xr:uid="{7E1A685B-C22A-493C-BD4E-3D285DAC39E3}"/>
    <cellStyle name="20% - Accent1 2 2 2 2 3 4 2 2 7" xfId="53659" xr:uid="{6CE6F177-4392-47DC-8581-1991CA34D849}"/>
    <cellStyle name="20% - Accent1 2 2 2 2 3 4 2 3" xfId="837" xr:uid="{8AA2BA01-D910-4E0A-ACA4-2A590A718850}"/>
    <cellStyle name="20% - Accent1 2 2 2 2 3 4 2 3 2" xfId="8377" xr:uid="{DE09C98C-023A-4B90-B0E6-4BC3477F2518}"/>
    <cellStyle name="20% - Accent1 2 2 2 2 3 4 2 3 2 2" xfId="23353" xr:uid="{03C9F244-5710-4332-94EB-8FEF4B573553}"/>
    <cellStyle name="20% - Accent1 2 2 2 2 3 4 2 3 3" xfId="15865" xr:uid="{8C24B0DB-F5D1-4C32-B288-F8D36D50CBC8}"/>
    <cellStyle name="20% - Accent1 2 2 2 2 3 4 2 3 4" xfId="34080" xr:uid="{8B235AEC-278E-45AD-97F5-44F32920C4A9}"/>
    <cellStyle name="20% - Accent1 2 2 2 2 3 4 2 3 5" xfId="38284" xr:uid="{878B4474-3614-4718-A8A3-AFDE1D58AE9B}"/>
    <cellStyle name="20% - Accent1 2 2 2 2 3 4 2 3 6" xfId="46167" xr:uid="{DE06B37A-D5DE-4FE3-9B1B-A2DFA06F9290}"/>
    <cellStyle name="20% - Accent1 2 2 2 2 3 4 2 3 7" xfId="53660" xr:uid="{B74C7518-E5EB-49F1-A88A-4306DEFF752E}"/>
    <cellStyle name="20% - Accent1 2 2 2 2 3 4 2 4" xfId="838" xr:uid="{7874157C-E30F-4FF7-A8E8-31C675E4603C}"/>
    <cellStyle name="20% - Accent1 2 2 2 2 3 4 2 4 2" xfId="8378" xr:uid="{1ABEB84B-2A0C-4535-ADA3-851C7F2987F6}"/>
    <cellStyle name="20% - Accent1 2 2 2 2 3 4 2 4 2 2" xfId="23354" xr:uid="{F192E1CD-B3B8-452A-914C-9881C3E2060C}"/>
    <cellStyle name="20% - Accent1 2 2 2 2 3 4 2 4 3" xfId="15866" xr:uid="{1E1A694E-FD58-4429-9168-DC5B3F58325B}"/>
    <cellStyle name="20% - Accent1 2 2 2 2 3 4 2 4 4" xfId="35923" xr:uid="{286DC7FF-97EF-4D95-93DE-83E4201AB61C}"/>
    <cellStyle name="20% - Accent1 2 2 2 2 3 4 2 4 5" xfId="38285" xr:uid="{A15F7380-D42F-4A9B-A8CA-64077DB705ED}"/>
    <cellStyle name="20% - Accent1 2 2 2 2 3 4 2 4 6" xfId="46168" xr:uid="{8FC1D2F6-0C1F-4512-8D8D-F5C6C7D31CFA}"/>
    <cellStyle name="20% - Accent1 2 2 2 2 3 4 2 4 7" xfId="53661" xr:uid="{9AD3DDA3-90F6-463F-82A8-D11E4DB99480}"/>
    <cellStyle name="20% - Accent1 2 2 2 2 3 4 2 5" xfId="8375" xr:uid="{8DB6AFC8-E716-4043-9D41-4D71B4E2119E}"/>
    <cellStyle name="20% - Accent1 2 2 2 2 3 4 2 5 2" xfId="23351" xr:uid="{3F4A62D1-1CCB-4182-8A16-15D0EC13324C}"/>
    <cellStyle name="20% - Accent1 2 2 2 2 3 4 2 6" xfId="15863" xr:uid="{673C8FCC-1FFE-4065-ACB1-AF98610182C6}"/>
    <cellStyle name="20% - Accent1 2 2 2 2 3 4 2 7" xfId="31201" xr:uid="{05D2197F-C00B-435C-94C2-EC4F8E3E1B2F}"/>
    <cellStyle name="20% - Accent1 2 2 2 2 3 4 2 8" xfId="38282" xr:uid="{BDEB0271-4BE8-46E9-B89B-DCFA35E05AAC}"/>
    <cellStyle name="20% - Accent1 2 2 2 2 3 4 2 9" xfId="46165" xr:uid="{73B838EB-42A1-44C4-9467-B88483069518}"/>
    <cellStyle name="20% - Accent1 2 2 2 2 3 4 3" xfId="839" xr:uid="{F2CCBDDC-BC8E-49B0-A7C4-3E95B0BA529A}"/>
    <cellStyle name="20% - Accent1 2 2 2 2 3 4 3 2" xfId="8379" xr:uid="{31EDC000-1B0C-465C-8D12-28B71BED919C}"/>
    <cellStyle name="20% - Accent1 2 2 2 2 3 4 3 2 2" xfId="23355" xr:uid="{FCEC8971-E40C-41C0-B1B2-882F60F5D4EB}"/>
    <cellStyle name="20% - Accent1 2 2 2 2 3 4 3 3" xfId="15867" xr:uid="{797F1A8B-6CC7-42CA-8362-1BB97D93A2C2}"/>
    <cellStyle name="20% - Accent1 2 2 2 2 3 4 3 4" xfId="32234" xr:uid="{EF58567E-2532-40FC-985C-E96E18F0EF97}"/>
    <cellStyle name="20% - Accent1 2 2 2 2 3 4 3 5" xfId="38286" xr:uid="{18E39178-6364-44A9-BC37-FFB3DE9583C4}"/>
    <cellStyle name="20% - Accent1 2 2 2 2 3 4 3 6" xfId="46169" xr:uid="{3C4F9D63-2BBC-4B74-9FE9-4DF663298520}"/>
    <cellStyle name="20% - Accent1 2 2 2 2 3 4 3 7" xfId="53662" xr:uid="{E50D75CC-B6C6-4ED6-9EBA-10880FF0CD85}"/>
    <cellStyle name="20% - Accent1 2 2 2 2 3 4 4" xfId="840" xr:uid="{F5699AC3-0C18-4E6F-8A60-27513C596B39}"/>
    <cellStyle name="20% - Accent1 2 2 2 2 3 4 4 2" xfId="8380" xr:uid="{A1765185-B60A-4941-9097-E74F97E3088D}"/>
    <cellStyle name="20% - Accent1 2 2 2 2 3 4 4 2 2" xfId="23356" xr:uid="{DAF6B307-9C6B-4ABD-9876-1FDFCA7DF07C}"/>
    <cellStyle name="20% - Accent1 2 2 2 2 3 4 4 3" xfId="15868" xr:uid="{D27D2621-7D2B-411B-B2BD-4E4415F8DFFF}"/>
    <cellStyle name="20% - Accent1 2 2 2 2 3 4 4 4" xfId="34079" xr:uid="{74C8CCA4-0482-43C6-A823-5DDA9965D149}"/>
    <cellStyle name="20% - Accent1 2 2 2 2 3 4 4 5" xfId="38287" xr:uid="{D32BCAC5-59A5-4104-B371-E3CF25751F43}"/>
    <cellStyle name="20% - Accent1 2 2 2 2 3 4 4 6" xfId="46170" xr:uid="{A76B105A-8FF6-4D94-A2D2-253CADFB3D6A}"/>
    <cellStyle name="20% - Accent1 2 2 2 2 3 4 4 7" xfId="53663" xr:uid="{A419E972-11DB-46F9-8805-B078016AE2A0}"/>
    <cellStyle name="20% - Accent1 2 2 2 2 3 4 5" xfId="841" xr:uid="{D39F1388-A90C-49B0-ABBC-E7ADAA09CEF8}"/>
    <cellStyle name="20% - Accent1 2 2 2 2 3 4 5 2" xfId="8381" xr:uid="{5B6FB18D-8347-4546-95F1-4A2EAA3B0AC6}"/>
    <cellStyle name="20% - Accent1 2 2 2 2 3 4 5 2 2" xfId="23357" xr:uid="{88E7A007-DCB2-41D3-91BF-717A52DA60B8}"/>
    <cellStyle name="20% - Accent1 2 2 2 2 3 4 5 3" xfId="15869" xr:uid="{CEC45F13-A8F4-4EE7-8BE8-A1F281F19439}"/>
    <cellStyle name="20% - Accent1 2 2 2 2 3 4 5 4" xfId="35922" xr:uid="{FDB60072-FC9C-4E6D-A208-C7379CC78353}"/>
    <cellStyle name="20% - Accent1 2 2 2 2 3 4 5 5" xfId="38288" xr:uid="{570F42AC-A6C6-48E1-8C7D-CA02564CB556}"/>
    <cellStyle name="20% - Accent1 2 2 2 2 3 4 5 6" xfId="46171" xr:uid="{8CD9CE13-92BF-4F55-B9F0-D7D15AA5C07C}"/>
    <cellStyle name="20% - Accent1 2 2 2 2 3 4 5 7" xfId="53664" xr:uid="{02807A0B-A2DE-4423-9B50-EA9C7B222883}"/>
    <cellStyle name="20% - Accent1 2 2 2 2 3 4 6" xfId="8374" xr:uid="{C7C1B9A0-C81F-40E8-84BD-43EC4E04EB92}"/>
    <cellStyle name="20% - Accent1 2 2 2 2 3 4 6 2" xfId="23350" xr:uid="{8367651F-A788-4659-8EED-1E2BC4F60281}"/>
    <cellStyle name="20% - Accent1 2 2 2 2 3 4 7" xfId="15862" xr:uid="{125C2132-C7D7-4EAC-A3F5-C202FE9B56B7}"/>
    <cellStyle name="20% - Accent1 2 2 2 2 3 4 8" xfId="30771" xr:uid="{7F941D0D-1E60-4607-A82D-ED4AFF472D2F}"/>
    <cellStyle name="20% - Accent1 2 2 2 2 3 4 9" xfId="38281" xr:uid="{EA0E5D2A-3FC5-4367-A7E0-0A24D3F523C1}"/>
    <cellStyle name="20% - Accent1 2 2 2 2 3 5" xfId="842" xr:uid="{F26F4722-A2EF-496B-AA3D-E53DCE7BA501}"/>
    <cellStyle name="20% - Accent1 2 2 2 2 3 5 10" xfId="53665" xr:uid="{BCFCE800-34F3-46BF-A887-3BC430811306}"/>
    <cellStyle name="20% - Accent1 2 2 2 2 3 5 2" xfId="843" xr:uid="{E96CDAA4-3E74-41DD-A874-2EE427BF81A0}"/>
    <cellStyle name="20% - Accent1 2 2 2 2 3 5 2 2" xfId="8383" xr:uid="{50883EE4-1F16-474A-B6A5-BE499B3C2EC5}"/>
    <cellStyle name="20% - Accent1 2 2 2 2 3 5 2 2 2" xfId="23359" xr:uid="{3C783B9D-A77C-4AC6-96E9-7575D47209D7}"/>
    <cellStyle name="20% - Accent1 2 2 2 2 3 5 2 3" xfId="15871" xr:uid="{52307F7C-2BB5-4323-AB70-045C52FEC452}"/>
    <cellStyle name="20% - Accent1 2 2 2 2 3 5 2 4" xfId="32236" xr:uid="{3AF0A32C-C373-4519-A1C4-E6F54D8D70B3}"/>
    <cellStyle name="20% - Accent1 2 2 2 2 3 5 2 5" xfId="38290" xr:uid="{BB6E3BF2-2A37-4D3B-A6B9-1507DE7E192E}"/>
    <cellStyle name="20% - Accent1 2 2 2 2 3 5 2 6" xfId="46173" xr:uid="{0A0D5799-E993-4809-AE22-6B00EE158258}"/>
    <cellStyle name="20% - Accent1 2 2 2 2 3 5 2 7" xfId="53666" xr:uid="{660733C2-D73A-48E8-A5FD-DE1731E07D4B}"/>
    <cellStyle name="20% - Accent1 2 2 2 2 3 5 3" xfId="844" xr:uid="{E964AC6F-C3FD-436E-BA92-3B04F519A86E}"/>
    <cellStyle name="20% - Accent1 2 2 2 2 3 5 3 2" xfId="8384" xr:uid="{10B43D29-2A42-46DA-B54A-C7A25C9F95DA}"/>
    <cellStyle name="20% - Accent1 2 2 2 2 3 5 3 2 2" xfId="23360" xr:uid="{B23A1C99-C4CE-4161-9B86-22EF75E9C80B}"/>
    <cellStyle name="20% - Accent1 2 2 2 2 3 5 3 3" xfId="15872" xr:uid="{ACE76E9F-570E-4A56-812A-C897A774FB2A}"/>
    <cellStyle name="20% - Accent1 2 2 2 2 3 5 3 4" xfId="34081" xr:uid="{3B2E08B5-91A1-4B8E-81AB-14822CEE73B1}"/>
    <cellStyle name="20% - Accent1 2 2 2 2 3 5 3 5" xfId="38291" xr:uid="{0E47D993-4884-4889-A2BA-6A36D79B0A1E}"/>
    <cellStyle name="20% - Accent1 2 2 2 2 3 5 3 6" xfId="46174" xr:uid="{40D65AEA-BD06-4D46-9D9D-9F31E3DF8BA5}"/>
    <cellStyle name="20% - Accent1 2 2 2 2 3 5 3 7" xfId="53667" xr:uid="{3398BD78-27D4-4209-873E-CB31DCF855D6}"/>
    <cellStyle name="20% - Accent1 2 2 2 2 3 5 4" xfId="845" xr:uid="{45BF78EF-DC80-4C41-BEAE-CEFD5EDF7A0A}"/>
    <cellStyle name="20% - Accent1 2 2 2 2 3 5 4 2" xfId="8385" xr:uid="{990CD540-B70E-4AC4-8D94-29D2D5640F51}"/>
    <cellStyle name="20% - Accent1 2 2 2 2 3 5 4 2 2" xfId="23361" xr:uid="{1622029D-2E7B-4186-B608-42097E67759F}"/>
    <cellStyle name="20% - Accent1 2 2 2 2 3 5 4 3" xfId="15873" xr:uid="{2F4ED658-E078-403E-BEA9-D125EF4BBADE}"/>
    <cellStyle name="20% - Accent1 2 2 2 2 3 5 4 4" xfId="35924" xr:uid="{0885FE97-E78F-49B0-8C66-AB7B9CBDF804}"/>
    <cellStyle name="20% - Accent1 2 2 2 2 3 5 4 5" xfId="38292" xr:uid="{D5B4EBE7-D80D-4B0C-83B8-F4A545AA17D5}"/>
    <cellStyle name="20% - Accent1 2 2 2 2 3 5 4 6" xfId="46175" xr:uid="{E09E7D82-1AF5-47B8-9348-CE835D4D0F39}"/>
    <cellStyle name="20% - Accent1 2 2 2 2 3 5 4 7" xfId="53668" xr:uid="{C4215E98-21F2-401D-8245-4CE5D7210269}"/>
    <cellStyle name="20% - Accent1 2 2 2 2 3 5 5" xfId="8382" xr:uid="{94F43EC0-B268-461C-BE3B-79E1FBADB1A8}"/>
    <cellStyle name="20% - Accent1 2 2 2 2 3 5 5 2" xfId="23358" xr:uid="{D698E673-D8B7-46CC-91C1-8B3878B1A3C8}"/>
    <cellStyle name="20% - Accent1 2 2 2 2 3 5 6" xfId="15870" xr:uid="{DA73BDD9-98BF-4F6C-805D-5C9FF2C6A510}"/>
    <cellStyle name="20% - Accent1 2 2 2 2 3 5 7" xfId="31197" xr:uid="{021190A8-72F6-4DBC-BB0F-12B5061DD797}"/>
    <cellStyle name="20% - Accent1 2 2 2 2 3 5 8" xfId="38289" xr:uid="{F8A1D61D-D40B-4C14-B29F-3D98043CA3CC}"/>
    <cellStyle name="20% - Accent1 2 2 2 2 3 5 9" xfId="46172" xr:uid="{F778C85D-696A-47FA-9133-4A493DBB3FA4}"/>
    <cellStyle name="20% - Accent1 2 2 2 2 3 6" xfId="846" xr:uid="{30BD402E-8998-4AD3-BFBE-19CA0FA3B89C}"/>
    <cellStyle name="20% - Accent1 2 2 2 2 3 6 2" xfId="8386" xr:uid="{C9B55809-E3EA-41C1-B6D9-27A176233286}"/>
    <cellStyle name="20% - Accent1 2 2 2 2 3 6 2 2" xfId="23362" xr:uid="{1592BDE2-9675-46CF-8FB9-636FEB7F5531}"/>
    <cellStyle name="20% - Accent1 2 2 2 2 3 6 3" xfId="15874" xr:uid="{118A4CBF-9B1B-4718-A670-02C963A997D2}"/>
    <cellStyle name="20% - Accent1 2 2 2 2 3 6 4" xfId="32227" xr:uid="{6436E9CE-F675-4904-B6A0-B02384DBB16D}"/>
    <cellStyle name="20% - Accent1 2 2 2 2 3 6 5" xfId="38293" xr:uid="{5E8072C1-E39A-485A-AE70-B29847EE89C0}"/>
    <cellStyle name="20% - Accent1 2 2 2 2 3 6 6" xfId="46176" xr:uid="{E90C2CAB-EC41-4FF4-9B17-99F9E4D91969}"/>
    <cellStyle name="20% - Accent1 2 2 2 2 3 6 7" xfId="53669" xr:uid="{66848759-D32A-4E0C-87F5-2A925711D49F}"/>
    <cellStyle name="20% - Accent1 2 2 2 2 3 7" xfId="847" xr:uid="{4E309994-2746-4D46-B245-8B9780A77930}"/>
    <cellStyle name="20% - Accent1 2 2 2 2 3 7 2" xfId="8387" xr:uid="{42F57154-091C-4BF3-B797-DE6526BEDBC2}"/>
    <cellStyle name="20% - Accent1 2 2 2 2 3 7 2 2" xfId="23363" xr:uid="{F5ED5B4F-C5C3-4C77-804A-CE1335BD51D7}"/>
    <cellStyle name="20% - Accent1 2 2 2 2 3 7 3" xfId="15875" xr:uid="{2584F157-E5BB-44D2-95FE-879469B4A160}"/>
    <cellStyle name="20% - Accent1 2 2 2 2 3 7 4" xfId="34072" xr:uid="{28CB9D76-6C7D-4929-949A-C93AFE981EA7}"/>
    <cellStyle name="20% - Accent1 2 2 2 2 3 7 5" xfId="38294" xr:uid="{4367EE72-D914-45D9-A092-8823C7FC85C9}"/>
    <cellStyle name="20% - Accent1 2 2 2 2 3 7 6" xfId="46177" xr:uid="{C13EB31C-163B-408A-8728-DBE9699DC370}"/>
    <cellStyle name="20% - Accent1 2 2 2 2 3 7 7" xfId="53670" xr:uid="{E1364A34-4BAA-4B73-B511-5C090918DEDE}"/>
    <cellStyle name="20% - Accent1 2 2 2 2 3 8" xfId="848" xr:uid="{4A157A72-CA53-4951-821D-313003B0E3F8}"/>
    <cellStyle name="20% - Accent1 2 2 2 2 3 8 2" xfId="8388" xr:uid="{01343D2B-102E-42F0-B8FC-4F4C06E3E467}"/>
    <cellStyle name="20% - Accent1 2 2 2 2 3 8 2 2" xfId="23364" xr:uid="{2B6036AA-AD51-4541-B620-8CBDC143DAC8}"/>
    <cellStyle name="20% - Accent1 2 2 2 2 3 8 3" xfId="15876" xr:uid="{EF10F222-B4F1-4949-83E8-173D2C4C7FCE}"/>
    <cellStyle name="20% - Accent1 2 2 2 2 3 8 4" xfId="35915" xr:uid="{421352D7-D29E-444D-B279-8150506E43DA}"/>
    <cellStyle name="20% - Accent1 2 2 2 2 3 8 5" xfId="38295" xr:uid="{C9EA7039-DC36-4B07-9230-20C4F0692FF6}"/>
    <cellStyle name="20% - Accent1 2 2 2 2 3 8 6" xfId="46178" xr:uid="{3E6605CB-C9ED-4E71-9345-89959AB85BD9}"/>
    <cellStyle name="20% - Accent1 2 2 2 2 3 8 7" xfId="53671" xr:uid="{66787D56-FF9B-47EA-923F-44AFB3F7231F}"/>
    <cellStyle name="20% - Accent1 2 2 2 2 3 9" xfId="8349" xr:uid="{84D4ADB3-4C19-4C67-9CDB-18209374F02D}"/>
    <cellStyle name="20% - Accent1 2 2 2 2 3 9 2" xfId="23325" xr:uid="{045075E7-3320-4600-A175-E49852003518}"/>
    <cellStyle name="20% - Accent1 2 2 2 2 4" xfId="849" xr:uid="{F54AEDA6-D2FC-4B21-8C2C-6073714981D2}"/>
    <cellStyle name="20% - Accent1 2 2 2 2 4 10" xfId="38296" xr:uid="{2C9BB000-0D46-472C-991A-1C03630C64C1}"/>
    <cellStyle name="20% - Accent1 2 2 2 2 4 11" xfId="46179" xr:uid="{87453094-C722-4FE1-AFAC-F65D699A7AF5}"/>
    <cellStyle name="20% - Accent1 2 2 2 2 4 12" xfId="53672" xr:uid="{3D45908D-B481-4711-B70E-BFCC8FCC92D6}"/>
    <cellStyle name="20% - Accent1 2 2 2 2 4 2" xfId="850" xr:uid="{0582692F-7F80-4383-9086-D5F42A4C8544}"/>
    <cellStyle name="20% - Accent1 2 2 2 2 4 2 10" xfId="46180" xr:uid="{16FE38B0-CCA6-4CBE-8B7E-1CB0E4BB41B7}"/>
    <cellStyle name="20% - Accent1 2 2 2 2 4 2 11" xfId="53673" xr:uid="{BAE4F856-4707-4376-952A-76743C925B94}"/>
    <cellStyle name="20% - Accent1 2 2 2 2 4 2 2" xfId="851" xr:uid="{42FC913A-1EEA-4202-BD66-8A0BED52DA97}"/>
    <cellStyle name="20% - Accent1 2 2 2 2 4 2 2 10" xfId="53674" xr:uid="{18B2D82A-D3CC-43EE-9C9B-7211F5B5EB5E}"/>
    <cellStyle name="20% - Accent1 2 2 2 2 4 2 2 2" xfId="852" xr:uid="{90327FBE-1BBD-40E4-83C3-D7CDCA8A2335}"/>
    <cellStyle name="20% - Accent1 2 2 2 2 4 2 2 2 2" xfId="8392" xr:uid="{63499C11-79E4-40F4-BF38-3E3547030C85}"/>
    <cellStyle name="20% - Accent1 2 2 2 2 4 2 2 2 2 2" xfId="23368" xr:uid="{9DD6815F-8E80-44DB-BA6A-DF008096F62C}"/>
    <cellStyle name="20% - Accent1 2 2 2 2 4 2 2 2 3" xfId="15880" xr:uid="{2CAC3C9D-BDDD-43B0-B524-AE7167DA1D94}"/>
    <cellStyle name="20% - Accent1 2 2 2 2 4 2 2 2 4" xfId="32239" xr:uid="{ADFCF334-6589-42DD-A5BB-7090219C7226}"/>
    <cellStyle name="20% - Accent1 2 2 2 2 4 2 2 2 5" xfId="38299" xr:uid="{807F4A4C-7982-434B-B695-7A9FABD0B33C}"/>
    <cellStyle name="20% - Accent1 2 2 2 2 4 2 2 2 6" xfId="46182" xr:uid="{F581BA78-36BA-4282-B19C-B7B22C242F75}"/>
    <cellStyle name="20% - Accent1 2 2 2 2 4 2 2 2 7" xfId="53675" xr:uid="{6375AFA9-F298-4DD7-9E4E-D98B07CE72A1}"/>
    <cellStyle name="20% - Accent1 2 2 2 2 4 2 2 3" xfId="853" xr:uid="{0D5839EE-BADB-46B9-9FD8-D7CD8E030C5F}"/>
    <cellStyle name="20% - Accent1 2 2 2 2 4 2 2 3 2" xfId="8393" xr:uid="{CCDDB817-57EB-4C4E-BBDF-9E0E773ED2B8}"/>
    <cellStyle name="20% - Accent1 2 2 2 2 4 2 2 3 2 2" xfId="23369" xr:uid="{A488B61A-9419-4160-AD16-3DE72F1BFAE0}"/>
    <cellStyle name="20% - Accent1 2 2 2 2 4 2 2 3 3" xfId="15881" xr:uid="{7F51D452-7B36-49D7-B246-EB6D3FCDE74D}"/>
    <cellStyle name="20% - Accent1 2 2 2 2 4 2 2 3 4" xfId="34084" xr:uid="{11654C73-BF1D-4A43-A566-135B7ED4709A}"/>
    <cellStyle name="20% - Accent1 2 2 2 2 4 2 2 3 5" xfId="38300" xr:uid="{A115DF3E-795C-43CD-BBD8-94D506D91CF7}"/>
    <cellStyle name="20% - Accent1 2 2 2 2 4 2 2 3 6" xfId="46183" xr:uid="{65DC5413-A973-4A79-B655-F78F55392301}"/>
    <cellStyle name="20% - Accent1 2 2 2 2 4 2 2 3 7" xfId="53676" xr:uid="{B070EB9D-C199-4A77-8CB8-01ADF36444C7}"/>
    <cellStyle name="20% - Accent1 2 2 2 2 4 2 2 4" xfId="854" xr:uid="{5FE56D3A-6680-4790-82DB-AB2523983445}"/>
    <cellStyle name="20% - Accent1 2 2 2 2 4 2 2 4 2" xfId="8394" xr:uid="{DFEBC6D3-F500-487D-9C14-FD1D3ED02C91}"/>
    <cellStyle name="20% - Accent1 2 2 2 2 4 2 2 4 2 2" xfId="23370" xr:uid="{317F1640-0967-45F2-94D9-420999EBBA8C}"/>
    <cellStyle name="20% - Accent1 2 2 2 2 4 2 2 4 3" xfId="15882" xr:uid="{95ED1921-0514-4991-999F-C0A1593DCBC4}"/>
    <cellStyle name="20% - Accent1 2 2 2 2 4 2 2 4 4" xfId="35927" xr:uid="{2A9A154F-BE8B-4BF6-B259-6EBEB1392191}"/>
    <cellStyle name="20% - Accent1 2 2 2 2 4 2 2 4 5" xfId="38301" xr:uid="{599FB901-7DB7-47CE-A73F-2DF7366781E4}"/>
    <cellStyle name="20% - Accent1 2 2 2 2 4 2 2 4 6" xfId="46184" xr:uid="{0A90A98A-5460-4A0F-807D-2B03E0CBA7AB}"/>
    <cellStyle name="20% - Accent1 2 2 2 2 4 2 2 4 7" xfId="53677" xr:uid="{1999E139-99F2-4F39-90BD-A5D2B6D1E23E}"/>
    <cellStyle name="20% - Accent1 2 2 2 2 4 2 2 5" xfId="8391" xr:uid="{981A42F7-C414-4275-A3D9-09F077C926F2}"/>
    <cellStyle name="20% - Accent1 2 2 2 2 4 2 2 5 2" xfId="23367" xr:uid="{F4A4D7BF-5935-4FB1-A355-72C03D45C4A6}"/>
    <cellStyle name="20% - Accent1 2 2 2 2 4 2 2 6" xfId="15879" xr:uid="{D34E773F-4E31-4A62-8E7F-20A87D4DC4DA}"/>
    <cellStyle name="20% - Accent1 2 2 2 2 4 2 2 7" xfId="31203" xr:uid="{6A278BC1-2780-48AA-8900-F4B7F3787CA5}"/>
    <cellStyle name="20% - Accent1 2 2 2 2 4 2 2 8" xfId="38298" xr:uid="{D0076270-4763-4268-AA01-A438F6CFBA9C}"/>
    <cellStyle name="20% - Accent1 2 2 2 2 4 2 2 9" xfId="46181" xr:uid="{162192D7-FA16-4D42-B9D1-BD91F8C03C44}"/>
    <cellStyle name="20% - Accent1 2 2 2 2 4 2 3" xfId="855" xr:uid="{3808BA1C-FD74-4A80-91C3-DD299B677CE1}"/>
    <cellStyle name="20% - Accent1 2 2 2 2 4 2 3 2" xfId="8395" xr:uid="{69DE52ED-CBDA-4602-9BF0-8E3760A84E77}"/>
    <cellStyle name="20% - Accent1 2 2 2 2 4 2 3 2 2" xfId="23371" xr:uid="{D4A741BC-AD08-411A-BB53-7BAD9179A436}"/>
    <cellStyle name="20% - Accent1 2 2 2 2 4 2 3 3" xfId="15883" xr:uid="{66A50C42-6302-4971-BC41-37D1DE848A6C}"/>
    <cellStyle name="20% - Accent1 2 2 2 2 4 2 3 4" xfId="32238" xr:uid="{DC6DF07E-DCCD-44F7-A703-DB9E9E2F70D3}"/>
    <cellStyle name="20% - Accent1 2 2 2 2 4 2 3 5" xfId="38302" xr:uid="{2C691890-F6E5-47E4-A3A7-E37C3FD58E48}"/>
    <cellStyle name="20% - Accent1 2 2 2 2 4 2 3 6" xfId="46185" xr:uid="{FFFA53A4-26DE-414A-879E-2C0B6DD07356}"/>
    <cellStyle name="20% - Accent1 2 2 2 2 4 2 3 7" xfId="53678" xr:uid="{0BA5D69A-1330-4C97-AF6A-2F379CB3DA37}"/>
    <cellStyle name="20% - Accent1 2 2 2 2 4 2 4" xfId="856" xr:uid="{C62F9E76-CFBF-4887-930C-1FE5A62BA9C7}"/>
    <cellStyle name="20% - Accent1 2 2 2 2 4 2 4 2" xfId="8396" xr:uid="{65CE77D9-B782-414B-B9E1-9C6F96FAAB04}"/>
    <cellStyle name="20% - Accent1 2 2 2 2 4 2 4 2 2" xfId="23372" xr:uid="{B3FFD3D1-9C53-4A71-87AA-BF6182F4E3DB}"/>
    <cellStyle name="20% - Accent1 2 2 2 2 4 2 4 3" xfId="15884" xr:uid="{D2E604EA-948A-44BC-93AF-EF6850772121}"/>
    <cellStyle name="20% - Accent1 2 2 2 2 4 2 4 4" xfId="34083" xr:uid="{5B489712-4D3F-46CF-9E11-5CF392FA12FE}"/>
    <cellStyle name="20% - Accent1 2 2 2 2 4 2 4 5" xfId="38303" xr:uid="{3CBDE69A-54CA-4260-9E83-B8C90D0D21CB}"/>
    <cellStyle name="20% - Accent1 2 2 2 2 4 2 4 6" xfId="46186" xr:uid="{567FF13F-FBA6-42D1-A7E0-D49C7025D212}"/>
    <cellStyle name="20% - Accent1 2 2 2 2 4 2 4 7" xfId="53679" xr:uid="{14A56C2A-E130-4591-B1B8-C88ABBB48E78}"/>
    <cellStyle name="20% - Accent1 2 2 2 2 4 2 5" xfId="857" xr:uid="{51F554D7-B359-4856-8FFC-B752954BB21E}"/>
    <cellStyle name="20% - Accent1 2 2 2 2 4 2 5 2" xfId="8397" xr:uid="{54F3FC4B-B2CA-4653-AEE1-A056586185A8}"/>
    <cellStyle name="20% - Accent1 2 2 2 2 4 2 5 2 2" xfId="23373" xr:uid="{9F23A7C5-41AD-4FD9-9ADB-F5BBD5E4E01C}"/>
    <cellStyle name="20% - Accent1 2 2 2 2 4 2 5 3" xfId="15885" xr:uid="{D50D7A85-125D-4630-A1B5-83B4B5D0B251}"/>
    <cellStyle name="20% - Accent1 2 2 2 2 4 2 5 4" xfId="35926" xr:uid="{BF3CF6EA-C203-4786-BBA6-4FA20EBB4624}"/>
    <cellStyle name="20% - Accent1 2 2 2 2 4 2 5 5" xfId="38304" xr:uid="{4242BFEB-FD96-4C5B-B98C-36BDEAC808BE}"/>
    <cellStyle name="20% - Accent1 2 2 2 2 4 2 5 6" xfId="46187" xr:uid="{3E3F1552-E334-4770-9E41-2680CAB176A7}"/>
    <cellStyle name="20% - Accent1 2 2 2 2 4 2 5 7" xfId="53680" xr:uid="{E562B12B-8FBD-4B50-A672-D597946964C0}"/>
    <cellStyle name="20% - Accent1 2 2 2 2 4 2 6" xfId="8390" xr:uid="{ECCD4B1D-6E27-4DC8-B6AC-8F8CCD7B5D08}"/>
    <cellStyle name="20% - Accent1 2 2 2 2 4 2 6 2" xfId="23366" xr:uid="{A37B0368-2374-4537-8A47-CD49AB7A8FD0}"/>
    <cellStyle name="20% - Accent1 2 2 2 2 4 2 7" xfId="15878" xr:uid="{9861B588-2020-4A8F-ACE9-4BE7926959DA}"/>
    <cellStyle name="20% - Accent1 2 2 2 2 4 2 8" xfId="30773" xr:uid="{4978C2B5-391D-45AC-8B33-34D5E2F2FB36}"/>
    <cellStyle name="20% - Accent1 2 2 2 2 4 2 9" xfId="38297" xr:uid="{274EB4C7-C50F-48A9-9D58-76A2C6F7BB26}"/>
    <cellStyle name="20% - Accent1 2 2 2 2 4 3" xfId="858" xr:uid="{8A6D5E4C-BF7B-4EB3-9B48-54D1055D99D9}"/>
    <cellStyle name="20% - Accent1 2 2 2 2 4 3 10" xfId="53681" xr:uid="{1B281BED-FFF0-417B-B4C7-21C7E077A41D}"/>
    <cellStyle name="20% - Accent1 2 2 2 2 4 3 2" xfId="859" xr:uid="{826B5E7A-D891-4A65-A78C-4F4C96B5C1F7}"/>
    <cellStyle name="20% - Accent1 2 2 2 2 4 3 2 2" xfId="8399" xr:uid="{CEC53ED8-AF53-4268-A5AC-F7BADD990B27}"/>
    <cellStyle name="20% - Accent1 2 2 2 2 4 3 2 2 2" xfId="23375" xr:uid="{20373D2A-528B-4EB4-8373-B52C6BEE27AE}"/>
    <cellStyle name="20% - Accent1 2 2 2 2 4 3 2 3" xfId="15887" xr:uid="{F50DA93D-C42C-4801-BE3B-BC8605CDABB7}"/>
    <cellStyle name="20% - Accent1 2 2 2 2 4 3 2 4" xfId="32240" xr:uid="{712D98AC-B6C5-4C4A-8B56-6F69CDC040D4}"/>
    <cellStyle name="20% - Accent1 2 2 2 2 4 3 2 5" xfId="38306" xr:uid="{DC28E31D-AFC2-4542-8939-441722276797}"/>
    <cellStyle name="20% - Accent1 2 2 2 2 4 3 2 6" xfId="46189" xr:uid="{C90DD376-3A49-4A57-95EE-C9D0B0E802F5}"/>
    <cellStyle name="20% - Accent1 2 2 2 2 4 3 2 7" xfId="53682" xr:uid="{3319841C-81BE-4261-B424-F01F77CCD483}"/>
    <cellStyle name="20% - Accent1 2 2 2 2 4 3 3" xfId="860" xr:uid="{93ABBB5B-8C89-417A-A395-1FC4AD2E3EB2}"/>
    <cellStyle name="20% - Accent1 2 2 2 2 4 3 3 2" xfId="8400" xr:uid="{8E8A3B72-6313-4AE2-856D-A6F2A8C1214F}"/>
    <cellStyle name="20% - Accent1 2 2 2 2 4 3 3 2 2" xfId="23376" xr:uid="{9E422A0B-CCB4-4D8E-B44B-25A91ADCA03C}"/>
    <cellStyle name="20% - Accent1 2 2 2 2 4 3 3 3" xfId="15888" xr:uid="{E0FC2D5D-BCD9-4E38-BF0A-CF65D973AAE4}"/>
    <cellStyle name="20% - Accent1 2 2 2 2 4 3 3 4" xfId="34085" xr:uid="{1ECD3829-5898-42B7-A64F-D3DF1EA2FDEB}"/>
    <cellStyle name="20% - Accent1 2 2 2 2 4 3 3 5" xfId="38307" xr:uid="{7004934D-50F5-4027-AED4-98EF2F504A3F}"/>
    <cellStyle name="20% - Accent1 2 2 2 2 4 3 3 6" xfId="46190" xr:uid="{0073A789-F78F-4A64-B562-4626AB70CD4E}"/>
    <cellStyle name="20% - Accent1 2 2 2 2 4 3 3 7" xfId="53683" xr:uid="{5E35EB2C-6A63-4658-ABA5-813F6DDB3466}"/>
    <cellStyle name="20% - Accent1 2 2 2 2 4 3 4" xfId="861" xr:uid="{8F3260E5-8EA3-416F-B1F3-500DFA6A4F09}"/>
    <cellStyle name="20% - Accent1 2 2 2 2 4 3 4 2" xfId="8401" xr:uid="{64CB42BA-F167-4D6D-8F6E-21412D7D8875}"/>
    <cellStyle name="20% - Accent1 2 2 2 2 4 3 4 2 2" xfId="23377" xr:uid="{ED46BCE1-CB98-4F49-8658-BE40C976F399}"/>
    <cellStyle name="20% - Accent1 2 2 2 2 4 3 4 3" xfId="15889" xr:uid="{B39A37B7-E4D3-4609-BDE2-EA2F5B333AD5}"/>
    <cellStyle name="20% - Accent1 2 2 2 2 4 3 4 4" xfId="35928" xr:uid="{242D0848-3F53-45C4-A8EA-1E9A1FEA551B}"/>
    <cellStyle name="20% - Accent1 2 2 2 2 4 3 4 5" xfId="38308" xr:uid="{5E1AFE12-727D-45AD-85A3-FB66EA5458AC}"/>
    <cellStyle name="20% - Accent1 2 2 2 2 4 3 4 6" xfId="46191" xr:uid="{730635CF-9B0C-4EC6-B754-CECECB302C52}"/>
    <cellStyle name="20% - Accent1 2 2 2 2 4 3 4 7" xfId="53684" xr:uid="{95AAA4BD-97CC-4AD2-8F2C-F60D93008991}"/>
    <cellStyle name="20% - Accent1 2 2 2 2 4 3 5" xfId="8398" xr:uid="{0945CF17-5F28-4D39-BA57-DA51A6409F27}"/>
    <cellStyle name="20% - Accent1 2 2 2 2 4 3 5 2" xfId="23374" xr:uid="{8593AA9C-9DB0-401C-AA15-575A41EB4183}"/>
    <cellStyle name="20% - Accent1 2 2 2 2 4 3 6" xfId="15886" xr:uid="{B7C726FE-3BF8-4813-9BFC-6BA2E9B7A250}"/>
    <cellStyle name="20% - Accent1 2 2 2 2 4 3 7" xfId="31202" xr:uid="{3F63B4AF-2A9A-4275-B2C1-26C7F190218D}"/>
    <cellStyle name="20% - Accent1 2 2 2 2 4 3 8" xfId="38305" xr:uid="{CE3DBB4B-BB4C-4910-A1BE-C492D2420F50}"/>
    <cellStyle name="20% - Accent1 2 2 2 2 4 3 9" xfId="46188" xr:uid="{A07273FA-CD47-410B-82C1-4B046F6E53F9}"/>
    <cellStyle name="20% - Accent1 2 2 2 2 4 4" xfId="862" xr:uid="{5581D64D-9721-4C19-ADB8-46B5307CFA11}"/>
    <cellStyle name="20% - Accent1 2 2 2 2 4 4 2" xfId="8402" xr:uid="{D5CFA7BF-AE3D-49B7-9644-64A4DF48AEB1}"/>
    <cellStyle name="20% - Accent1 2 2 2 2 4 4 2 2" xfId="23378" xr:uid="{A6081014-2E46-4109-9850-2C9E26E4320C}"/>
    <cellStyle name="20% - Accent1 2 2 2 2 4 4 3" xfId="15890" xr:uid="{DF8C3CBA-A2D2-4684-8617-D831CC2AD2B7}"/>
    <cellStyle name="20% - Accent1 2 2 2 2 4 4 4" xfId="32237" xr:uid="{CA73C229-E3CD-4327-9817-92A2D81574AD}"/>
    <cellStyle name="20% - Accent1 2 2 2 2 4 4 5" xfId="38309" xr:uid="{85AB83DA-0F49-402D-AA3F-B02CF141ECC4}"/>
    <cellStyle name="20% - Accent1 2 2 2 2 4 4 6" xfId="46192" xr:uid="{7519E6E4-ABA2-4B17-A52C-A5C9CDD2E544}"/>
    <cellStyle name="20% - Accent1 2 2 2 2 4 4 7" xfId="53685" xr:uid="{3AE58470-C10C-4594-AEC5-3755B0D6D11A}"/>
    <cellStyle name="20% - Accent1 2 2 2 2 4 5" xfId="863" xr:uid="{2DE1D5A0-1EBA-482D-8853-84D310F8039D}"/>
    <cellStyle name="20% - Accent1 2 2 2 2 4 5 2" xfId="8403" xr:uid="{51904CAD-CED7-4146-B832-B6032C5B821F}"/>
    <cellStyle name="20% - Accent1 2 2 2 2 4 5 2 2" xfId="23379" xr:uid="{A6FF28E3-C403-46F1-97BC-A20A96D6402C}"/>
    <cellStyle name="20% - Accent1 2 2 2 2 4 5 3" xfId="15891" xr:uid="{E66162CA-76EE-466C-8289-4A1FBB529CD9}"/>
    <cellStyle name="20% - Accent1 2 2 2 2 4 5 4" xfId="34082" xr:uid="{C455B53E-64D5-4AED-8D8A-9F2D3446C712}"/>
    <cellStyle name="20% - Accent1 2 2 2 2 4 5 5" xfId="38310" xr:uid="{E72372D5-5DCA-4842-A66E-4E07693BCA9C}"/>
    <cellStyle name="20% - Accent1 2 2 2 2 4 5 6" xfId="46193" xr:uid="{BAB89888-A354-4DFE-B0F2-12412FC37443}"/>
    <cellStyle name="20% - Accent1 2 2 2 2 4 5 7" xfId="53686" xr:uid="{F82C346E-4655-4CEF-8FD7-4F0F1B381827}"/>
    <cellStyle name="20% - Accent1 2 2 2 2 4 6" xfId="864" xr:uid="{290B1E7C-B61A-4132-9BC9-F8C0D703A91A}"/>
    <cellStyle name="20% - Accent1 2 2 2 2 4 6 2" xfId="8404" xr:uid="{A6321F8C-8B96-49DA-AE63-BAAD473E777F}"/>
    <cellStyle name="20% - Accent1 2 2 2 2 4 6 2 2" xfId="23380" xr:uid="{3CAA14F8-769C-4B42-ADF3-5FDCA431E1CE}"/>
    <cellStyle name="20% - Accent1 2 2 2 2 4 6 3" xfId="15892" xr:uid="{408E6EB6-A6B7-47F6-8F09-FD8DB539FBA8}"/>
    <cellStyle name="20% - Accent1 2 2 2 2 4 6 4" xfId="35925" xr:uid="{060210C5-23F3-42FE-960F-C9D5F69DCD83}"/>
    <cellStyle name="20% - Accent1 2 2 2 2 4 6 5" xfId="38311" xr:uid="{67B51568-B659-44F2-9744-313719DFF525}"/>
    <cellStyle name="20% - Accent1 2 2 2 2 4 6 6" xfId="46194" xr:uid="{6B5ECD5C-CCAE-4B09-931B-C0B4373F6731}"/>
    <cellStyle name="20% - Accent1 2 2 2 2 4 6 7" xfId="53687" xr:uid="{4621F389-AD86-44D3-883F-E4EC3904BA91}"/>
    <cellStyle name="20% - Accent1 2 2 2 2 4 7" xfId="8389" xr:uid="{828E4B9A-8874-447D-93DC-99DFC3B3D8C2}"/>
    <cellStyle name="20% - Accent1 2 2 2 2 4 7 2" xfId="23365" xr:uid="{A7A8A199-D728-4842-A32D-724DFA638BFD}"/>
    <cellStyle name="20% - Accent1 2 2 2 2 4 8" xfId="15877" xr:uid="{81C39A45-E1A6-4A9A-B39D-7CB3B132E851}"/>
    <cellStyle name="20% - Accent1 2 2 2 2 4 9" xfId="30420" xr:uid="{810FED2B-B32C-4454-AE4F-4D610A22FE4D}"/>
    <cellStyle name="20% - Accent1 2 2 2 2 5" xfId="865" xr:uid="{3573F386-52ED-4C6D-8C0D-79246B805B59}"/>
    <cellStyle name="20% - Accent1 2 2 2 2 5 10" xfId="38312" xr:uid="{0E2AE098-0753-4FD6-8D4A-72C3397D2355}"/>
    <cellStyle name="20% - Accent1 2 2 2 2 5 11" xfId="46195" xr:uid="{C8B1BBFF-0FB8-4EFB-9A69-498DA5D58930}"/>
    <cellStyle name="20% - Accent1 2 2 2 2 5 12" xfId="53688" xr:uid="{5CA02C7B-FEAE-4DFD-B17C-F6EF220FCF6C}"/>
    <cellStyle name="20% - Accent1 2 2 2 2 5 2" xfId="866" xr:uid="{5D77EC17-4916-45BF-BC30-5C76D624BFF8}"/>
    <cellStyle name="20% - Accent1 2 2 2 2 5 2 10" xfId="46196" xr:uid="{E2D4BB05-1152-445D-87C6-5FCFE4E8149F}"/>
    <cellStyle name="20% - Accent1 2 2 2 2 5 2 11" xfId="53689" xr:uid="{BDB10B5F-3199-457C-AB86-D7CE94748FCD}"/>
    <cellStyle name="20% - Accent1 2 2 2 2 5 2 2" xfId="867" xr:uid="{9DD628FA-71C2-404E-9308-58AAC7694941}"/>
    <cellStyle name="20% - Accent1 2 2 2 2 5 2 2 10" xfId="53690" xr:uid="{7206D8E2-DD94-4E2D-B842-A69678DE0F15}"/>
    <cellStyle name="20% - Accent1 2 2 2 2 5 2 2 2" xfId="868" xr:uid="{F55C1E12-B0C0-4A35-A62F-8095D50C1C7F}"/>
    <cellStyle name="20% - Accent1 2 2 2 2 5 2 2 2 2" xfId="8408" xr:uid="{5ACC247F-2526-4CF9-BF0C-69D8A9692E3D}"/>
    <cellStyle name="20% - Accent1 2 2 2 2 5 2 2 2 2 2" xfId="23384" xr:uid="{EA602366-5622-4247-A435-FC844A8988FA}"/>
    <cellStyle name="20% - Accent1 2 2 2 2 5 2 2 2 3" xfId="15896" xr:uid="{DDBC0DC9-CB5D-420F-BDB7-6DD286E85EEA}"/>
    <cellStyle name="20% - Accent1 2 2 2 2 5 2 2 2 4" xfId="32243" xr:uid="{6B2B63E1-7703-42E4-BA17-769372D0B62D}"/>
    <cellStyle name="20% - Accent1 2 2 2 2 5 2 2 2 5" xfId="38315" xr:uid="{249F00F4-9029-42E7-A380-BCE9705C5DB1}"/>
    <cellStyle name="20% - Accent1 2 2 2 2 5 2 2 2 6" xfId="46198" xr:uid="{EC819F75-1F36-4402-BAC6-034EEA17E3F4}"/>
    <cellStyle name="20% - Accent1 2 2 2 2 5 2 2 2 7" xfId="53691" xr:uid="{A401E9FA-8C69-4ECA-968D-36196934C7BF}"/>
    <cellStyle name="20% - Accent1 2 2 2 2 5 2 2 3" xfId="869" xr:uid="{C57C2E1E-1204-42EB-9664-0121D0071CF8}"/>
    <cellStyle name="20% - Accent1 2 2 2 2 5 2 2 3 2" xfId="8409" xr:uid="{AFD70DD4-CBE9-4D76-9ECD-D23A171144B0}"/>
    <cellStyle name="20% - Accent1 2 2 2 2 5 2 2 3 2 2" xfId="23385" xr:uid="{1220E2BD-60F3-44E8-9122-8F02AFBD372B}"/>
    <cellStyle name="20% - Accent1 2 2 2 2 5 2 2 3 3" xfId="15897" xr:uid="{F83CED01-180A-491B-9C82-6742CAF5706D}"/>
    <cellStyle name="20% - Accent1 2 2 2 2 5 2 2 3 4" xfId="34088" xr:uid="{192382EF-2045-4D2F-8DCF-36D660E28BE2}"/>
    <cellStyle name="20% - Accent1 2 2 2 2 5 2 2 3 5" xfId="38316" xr:uid="{318DF046-E546-4EE7-A8CD-0101DD5440C5}"/>
    <cellStyle name="20% - Accent1 2 2 2 2 5 2 2 3 6" xfId="46199" xr:uid="{41A3D0B5-E9FB-4725-9CBC-6EAC14C70CCF}"/>
    <cellStyle name="20% - Accent1 2 2 2 2 5 2 2 3 7" xfId="53692" xr:uid="{91E63927-76B3-4268-822E-32EC00908F2A}"/>
    <cellStyle name="20% - Accent1 2 2 2 2 5 2 2 4" xfId="870" xr:uid="{9A2F4C78-4076-4E1D-85E6-E287FD373D14}"/>
    <cellStyle name="20% - Accent1 2 2 2 2 5 2 2 4 2" xfId="8410" xr:uid="{9F286495-B8B4-4B28-8110-B5C129228AAB}"/>
    <cellStyle name="20% - Accent1 2 2 2 2 5 2 2 4 2 2" xfId="23386" xr:uid="{3D680085-D977-421F-8D46-F8252065C368}"/>
    <cellStyle name="20% - Accent1 2 2 2 2 5 2 2 4 3" xfId="15898" xr:uid="{7E66C5B7-CD1A-4524-8A63-610F5E3FF52C}"/>
    <cellStyle name="20% - Accent1 2 2 2 2 5 2 2 4 4" xfId="35931" xr:uid="{0360B548-28E8-443B-A9E4-CC3AF5BCC250}"/>
    <cellStyle name="20% - Accent1 2 2 2 2 5 2 2 4 5" xfId="38317" xr:uid="{3A65035F-710C-4C2F-B733-3ACA3FDC0AD5}"/>
    <cellStyle name="20% - Accent1 2 2 2 2 5 2 2 4 6" xfId="46200" xr:uid="{84BDE7E9-E2F9-4793-AC74-8114DBB803BF}"/>
    <cellStyle name="20% - Accent1 2 2 2 2 5 2 2 4 7" xfId="53693" xr:uid="{0253062B-49AB-4A60-8DB3-BA0A8BF5A70C}"/>
    <cellStyle name="20% - Accent1 2 2 2 2 5 2 2 5" xfId="8407" xr:uid="{97FBE288-2680-4169-B81E-E45713F78EC5}"/>
    <cellStyle name="20% - Accent1 2 2 2 2 5 2 2 5 2" xfId="23383" xr:uid="{6AFF2FB4-1F4E-4ED5-A48C-7D3A4F6D23DE}"/>
    <cellStyle name="20% - Accent1 2 2 2 2 5 2 2 6" xfId="15895" xr:uid="{CD13E658-8A43-409C-8B76-B059DCE19D34}"/>
    <cellStyle name="20% - Accent1 2 2 2 2 5 2 2 7" xfId="31205" xr:uid="{340B79EA-587F-4E7D-8EE2-E2517A537A11}"/>
    <cellStyle name="20% - Accent1 2 2 2 2 5 2 2 8" xfId="38314" xr:uid="{FE46C59D-D745-4643-B66D-0756F687E5DA}"/>
    <cellStyle name="20% - Accent1 2 2 2 2 5 2 2 9" xfId="46197" xr:uid="{C9F09B02-34C6-48FD-95FB-376195403728}"/>
    <cellStyle name="20% - Accent1 2 2 2 2 5 2 3" xfId="871" xr:uid="{8621C4DB-EB6E-48F1-B7AD-15CC636E9499}"/>
    <cellStyle name="20% - Accent1 2 2 2 2 5 2 3 2" xfId="8411" xr:uid="{2C67B713-2B88-4E55-8772-8617E985FDD2}"/>
    <cellStyle name="20% - Accent1 2 2 2 2 5 2 3 2 2" xfId="23387" xr:uid="{E3BD5019-C1D9-4CDA-8635-9152820D6A95}"/>
    <cellStyle name="20% - Accent1 2 2 2 2 5 2 3 3" xfId="15899" xr:uid="{F9955202-DE41-40C5-9DF5-60A0E7EEBDD6}"/>
    <cellStyle name="20% - Accent1 2 2 2 2 5 2 3 4" xfId="32242" xr:uid="{CB44B353-EC57-4542-BCF3-0F3ABB47EEC8}"/>
    <cellStyle name="20% - Accent1 2 2 2 2 5 2 3 5" xfId="38318" xr:uid="{5ACD0875-B016-439D-A150-B4C1A257974A}"/>
    <cellStyle name="20% - Accent1 2 2 2 2 5 2 3 6" xfId="46201" xr:uid="{425EB778-AA08-47F8-9E06-9D45486FF13E}"/>
    <cellStyle name="20% - Accent1 2 2 2 2 5 2 3 7" xfId="53694" xr:uid="{701D5326-D529-4A92-AA83-CBC3C9E4E552}"/>
    <cellStyle name="20% - Accent1 2 2 2 2 5 2 4" xfId="872" xr:uid="{726CEC49-E7F1-45FE-93CF-3FBC4E49CEF3}"/>
    <cellStyle name="20% - Accent1 2 2 2 2 5 2 4 2" xfId="8412" xr:uid="{87BB4A71-E5F4-440F-9809-BE6F3F7004BA}"/>
    <cellStyle name="20% - Accent1 2 2 2 2 5 2 4 2 2" xfId="23388" xr:uid="{B4559D36-4402-48B4-AD0F-F868C0B9E29F}"/>
    <cellStyle name="20% - Accent1 2 2 2 2 5 2 4 3" xfId="15900" xr:uid="{E2167FB1-F80A-4E9D-A407-DF11CBE0E5C2}"/>
    <cellStyle name="20% - Accent1 2 2 2 2 5 2 4 4" xfId="34087" xr:uid="{BF4CD364-1B3B-4CAF-A549-E758C3D018AE}"/>
    <cellStyle name="20% - Accent1 2 2 2 2 5 2 4 5" xfId="38319" xr:uid="{2B0D6C4B-2D9A-4B7A-8B70-36120BCDE928}"/>
    <cellStyle name="20% - Accent1 2 2 2 2 5 2 4 6" xfId="46202" xr:uid="{C3F75DE4-0F94-43CB-98B2-5D31BC4D59B5}"/>
    <cellStyle name="20% - Accent1 2 2 2 2 5 2 4 7" xfId="53695" xr:uid="{D22A2C87-10DC-488D-9202-7F804437BEBE}"/>
    <cellStyle name="20% - Accent1 2 2 2 2 5 2 5" xfId="873" xr:uid="{783DF6C2-679F-47FC-BC73-39BEF40E687B}"/>
    <cellStyle name="20% - Accent1 2 2 2 2 5 2 5 2" xfId="8413" xr:uid="{AA274145-EED4-4AF4-B1C2-8AEF89FACA9A}"/>
    <cellStyle name="20% - Accent1 2 2 2 2 5 2 5 2 2" xfId="23389" xr:uid="{CC67FA84-22AD-4F84-ADC1-2DD67C6F9497}"/>
    <cellStyle name="20% - Accent1 2 2 2 2 5 2 5 3" xfId="15901" xr:uid="{5D618C22-0782-4FF6-B5DC-966353DB6BE2}"/>
    <cellStyle name="20% - Accent1 2 2 2 2 5 2 5 4" xfId="35930" xr:uid="{9CA85A67-E49F-4BEC-8632-E86591B5FBAC}"/>
    <cellStyle name="20% - Accent1 2 2 2 2 5 2 5 5" xfId="38320" xr:uid="{E4D0371C-92C7-435D-A3A6-0E1562DC9ED9}"/>
    <cellStyle name="20% - Accent1 2 2 2 2 5 2 5 6" xfId="46203" xr:uid="{8857D5E2-A524-4D56-95FF-6F6D449E3EC1}"/>
    <cellStyle name="20% - Accent1 2 2 2 2 5 2 5 7" xfId="53696" xr:uid="{F13155C2-8F7A-4F06-A3AB-79A4186A519C}"/>
    <cellStyle name="20% - Accent1 2 2 2 2 5 2 6" xfId="8406" xr:uid="{1AA8D5D2-1635-4DA5-8CF9-F22F596DF066}"/>
    <cellStyle name="20% - Accent1 2 2 2 2 5 2 6 2" xfId="23382" xr:uid="{653E9ECA-F023-47E0-BD7B-74C336C710F1}"/>
    <cellStyle name="20% - Accent1 2 2 2 2 5 2 7" xfId="15894" xr:uid="{F2F7C3B7-AABD-49C2-85E9-E09F482D35A4}"/>
    <cellStyle name="20% - Accent1 2 2 2 2 5 2 8" xfId="30774" xr:uid="{4E6A77EA-0200-4CEF-BCA9-6D454292998D}"/>
    <cellStyle name="20% - Accent1 2 2 2 2 5 2 9" xfId="38313" xr:uid="{62180B24-DAB1-4D38-BB79-B6C3BD8F462C}"/>
    <cellStyle name="20% - Accent1 2 2 2 2 5 3" xfId="874" xr:uid="{DD66667B-C0A5-400E-A38D-9513CEF97CF0}"/>
    <cellStyle name="20% - Accent1 2 2 2 2 5 3 10" xfId="53697" xr:uid="{0668EE38-916A-4AA7-991D-B98D1A7B8103}"/>
    <cellStyle name="20% - Accent1 2 2 2 2 5 3 2" xfId="875" xr:uid="{5DA97E02-3512-4334-8E9E-CB93AFD43619}"/>
    <cellStyle name="20% - Accent1 2 2 2 2 5 3 2 2" xfId="8415" xr:uid="{6F5937ED-6DB7-4290-9050-05C0FF964DA5}"/>
    <cellStyle name="20% - Accent1 2 2 2 2 5 3 2 2 2" xfId="23391" xr:uid="{5800050F-9091-4A04-BA58-B0396D0FFD15}"/>
    <cellStyle name="20% - Accent1 2 2 2 2 5 3 2 3" xfId="15903" xr:uid="{19D107F5-1684-4C27-99E6-F8BEBCEFA7D0}"/>
    <cellStyle name="20% - Accent1 2 2 2 2 5 3 2 4" xfId="32244" xr:uid="{E644FA37-7ADD-4E59-9BD8-64A2D4FAC1E3}"/>
    <cellStyle name="20% - Accent1 2 2 2 2 5 3 2 5" xfId="38322" xr:uid="{BDA54826-0453-431D-832F-01DD705BB762}"/>
    <cellStyle name="20% - Accent1 2 2 2 2 5 3 2 6" xfId="46205" xr:uid="{98E4C734-E9F3-4CEF-80E7-96AFE2D96B1F}"/>
    <cellStyle name="20% - Accent1 2 2 2 2 5 3 2 7" xfId="53698" xr:uid="{D00E0A36-597B-4DB0-924D-9566C4844963}"/>
    <cellStyle name="20% - Accent1 2 2 2 2 5 3 3" xfId="876" xr:uid="{92CE8432-4C18-4C3D-B59A-2AC19A898165}"/>
    <cellStyle name="20% - Accent1 2 2 2 2 5 3 3 2" xfId="8416" xr:uid="{BED0624A-32B2-433A-A073-6B0366006B38}"/>
    <cellStyle name="20% - Accent1 2 2 2 2 5 3 3 2 2" xfId="23392" xr:uid="{8131EC22-5043-4C54-A92C-EA92B4FF8B46}"/>
    <cellStyle name="20% - Accent1 2 2 2 2 5 3 3 3" xfId="15904" xr:uid="{5C7C4569-1A15-4FF4-BB50-D0BFD6F479CE}"/>
    <cellStyle name="20% - Accent1 2 2 2 2 5 3 3 4" xfId="34089" xr:uid="{C3B29D83-31EA-41CA-8E72-256A455E0F69}"/>
    <cellStyle name="20% - Accent1 2 2 2 2 5 3 3 5" xfId="38323" xr:uid="{F063CE90-6457-461B-B15C-D52E8EC294CB}"/>
    <cellStyle name="20% - Accent1 2 2 2 2 5 3 3 6" xfId="46206" xr:uid="{D2BC2D66-49FA-4A63-B722-23C71832D015}"/>
    <cellStyle name="20% - Accent1 2 2 2 2 5 3 3 7" xfId="53699" xr:uid="{ACC365C8-77F3-403C-97C9-A9C5B36ECB8E}"/>
    <cellStyle name="20% - Accent1 2 2 2 2 5 3 4" xfId="877" xr:uid="{F957500D-267B-478A-A255-FC883A8EF078}"/>
    <cellStyle name="20% - Accent1 2 2 2 2 5 3 4 2" xfId="8417" xr:uid="{BBDB6006-D3D5-4FF7-BD33-A3F149BC21B7}"/>
    <cellStyle name="20% - Accent1 2 2 2 2 5 3 4 2 2" xfId="23393" xr:uid="{B17E7DDB-98C4-4344-8EFB-723CDDAAF0C2}"/>
    <cellStyle name="20% - Accent1 2 2 2 2 5 3 4 3" xfId="15905" xr:uid="{41398BCD-D22E-4D2E-90D7-DD75A7CE2069}"/>
    <cellStyle name="20% - Accent1 2 2 2 2 5 3 4 4" xfId="35932" xr:uid="{CA8D8CA4-F8C7-4530-8226-D29D3A7BE078}"/>
    <cellStyle name="20% - Accent1 2 2 2 2 5 3 4 5" xfId="38324" xr:uid="{899A118E-C3D4-4DD9-A09D-025284E13919}"/>
    <cellStyle name="20% - Accent1 2 2 2 2 5 3 4 6" xfId="46207" xr:uid="{C6D50F66-3D68-4D40-91B3-909871EF902C}"/>
    <cellStyle name="20% - Accent1 2 2 2 2 5 3 4 7" xfId="53700" xr:uid="{D3B403CC-A79B-4ACC-8C39-DDEFB025742E}"/>
    <cellStyle name="20% - Accent1 2 2 2 2 5 3 5" xfId="8414" xr:uid="{D389299D-40DF-48C5-8AAA-78DAD0ECD3EB}"/>
    <cellStyle name="20% - Accent1 2 2 2 2 5 3 5 2" xfId="23390" xr:uid="{640710C5-E8D2-435F-AC64-7E8B24493876}"/>
    <cellStyle name="20% - Accent1 2 2 2 2 5 3 6" xfId="15902" xr:uid="{B8184A54-A53F-46CD-9C61-8087C05CA6E3}"/>
    <cellStyle name="20% - Accent1 2 2 2 2 5 3 7" xfId="31204" xr:uid="{B6AE99D6-E059-4D8E-ABA5-B9C89281D702}"/>
    <cellStyle name="20% - Accent1 2 2 2 2 5 3 8" xfId="38321" xr:uid="{CFD5E6CB-9698-4476-AEAB-958022C2023D}"/>
    <cellStyle name="20% - Accent1 2 2 2 2 5 3 9" xfId="46204" xr:uid="{0EECB570-7248-478D-8269-30602CAC8487}"/>
    <cellStyle name="20% - Accent1 2 2 2 2 5 4" xfId="878" xr:uid="{87C775D1-D635-4F64-81CC-80969320B954}"/>
    <cellStyle name="20% - Accent1 2 2 2 2 5 4 2" xfId="8418" xr:uid="{95EE7CFA-1646-4944-9BFB-4A227C3A9E13}"/>
    <cellStyle name="20% - Accent1 2 2 2 2 5 4 2 2" xfId="23394" xr:uid="{187FC34D-CEC5-4BC7-88DD-A3853A65A4FA}"/>
    <cellStyle name="20% - Accent1 2 2 2 2 5 4 3" xfId="15906" xr:uid="{54630A8B-8FEE-4BD8-87C5-B4F4C68D539D}"/>
    <cellStyle name="20% - Accent1 2 2 2 2 5 4 4" xfId="32241" xr:uid="{AB772D8B-A302-4CA4-BBFF-305AA0422083}"/>
    <cellStyle name="20% - Accent1 2 2 2 2 5 4 5" xfId="38325" xr:uid="{7DC56BF7-58C3-44DE-91BC-7729DB75C383}"/>
    <cellStyle name="20% - Accent1 2 2 2 2 5 4 6" xfId="46208" xr:uid="{A902CE7A-AB0D-4F84-A37E-C843049B9A0E}"/>
    <cellStyle name="20% - Accent1 2 2 2 2 5 4 7" xfId="53701" xr:uid="{E053FE24-E5B3-4D84-BB3E-46A254D206F0}"/>
    <cellStyle name="20% - Accent1 2 2 2 2 5 5" xfId="879" xr:uid="{A658B4F8-F79E-4E66-A390-0DD064624B7E}"/>
    <cellStyle name="20% - Accent1 2 2 2 2 5 5 2" xfId="8419" xr:uid="{1918DA7F-2569-44DB-A6B9-8A6D1FB731E7}"/>
    <cellStyle name="20% - Accent1 2 2 2 2 5 5 2 2" xfId="23395" xr:uid="{EA605143-D08E-4B2F-B52D-552F8E4A8FAA}"/>
    <cellStyle name="20% - Accent1 2 2 2 2 5 5 3" xfId="15907" xr:uid="{437D7CDC-5074-4ECE-9604-27580C6EF946}"/>
    <cellStyle name="20% - Accent1 2 2 2 2 5 5 4" xfId="34086" xr:uid="{508AD505-BDB7-4919-9A85-10502B23E8CA}"/>
    <cellStyle name="20% - Accent1 2 2 2 2 5 5 5" xfId="38326" xr:uid="{0EAA1586-2398-4DD3-8F2E-9FCC35C82E36}"/>
    <cellStyle name="20% - Accent1 2 2 2 2 5 5 6" xfId="46209" xr:uid="{52806E18-1058-4E2C-B8E7-E74580DD82C1}"/>
    <cellStyle name="20% - Accent1 2 2 2 2 5 5 7" xfId="53702" xr:uid="{8E10C4E5-DC08-4DC0-82EE-C3A803E58C6F}"/>
    <cellStyle name="20% - Accent1 2 2 2 2 5 6" xfId="880" xr:uid="{C6BAC411-1534-4402-853D-5DCA05D0C05D}"/>
    <cellStyle name="20% - Accent1 2 2 2 2 5 6 2" xfId="8420" xr:uid="{E0E1BB04-F98A-4049-9D07-507C3BD41D24}"/>
    <cellStyle name="20% - Accent1 2 2 2 2 5 6 2 2" xfId="23396" xr:uid="{895221C4-E9C8-470C-9447-A4EB172ADDA0}"/>
    <cellStyle name="20% - Accent1 2 2 2 2 5 6 3" xfId="15908" xr:uid="{6F4049A4-C5D0-4209-B4C0-50EF2F18A095}"/>
    <cellStyle name="20% - Accent1 2 2 2 2 5 6 4" xfId="35929" xr:uid="{2681805D-A2E9-4983-9FF6-EDC9F78BC23B}"/>
    <cellStyle name="20% - Accent1 2 2 2 2 5 6 5" xfId="38327" xr:uid="{71B03CAD-5E45-452E-9FC3-DFB852637E2F}"/>
    <cellStyle name="20% - Accent1 2 2 2 2 5 6 6" xfId="46210" xr:uid="{3D2F0E27-BA2C-440A-9026-050D8F0D768E}"/>
    <cellStyle name="20% - Accent1 2 2 2 2 5 6 7" xfId="53703" xr:uid="{688AC726-586F-478F-A85F-EBF2F296B37F}"/>
    <cellStyle name="20% - Accent1 2 2 2 2 5 7" xfId="8405" xr:uid="{4A8B81B0-F85B-42C0-8B73-14086319F431}"/>
    <cellStyle name="20% - Accent1 2 2 2 2 5 7 2" xfId="23381" xr:uid="{EC35C486-6D02-433E-A213-12E3763387A8}"/>
    <cellStyle name="20% - Accent1 2 2 2 2 5 8" xfId="15893" xr:uid="{EF9EDF9C-FDAB-4A98-B9FA-0A1CBEFE6E54}"/>
    <cellStyle name="20% - Accent1 2 2 2 2 5 9" xfId="30551" xr:uid="{0C6D851B-A722-46BB-8258-4000F9C2E647}"/>
    <cellStyle name="20% - Accent1 2 2 2 2 6" xfId="881" xr:uid="{B048C282-2E84-49A9-90B0-6429E36D6C95}"/>
    <cellStyle name="20% - Accent1 2 2 2 2 6 10" xfId="46211" xr:uid="{E17FF4B7-B7CE-4384-A79F-6880D6D38850}"/>
    <cellStyle name="20% - Accent1 2 2 2 2 6 11" xfId="53704" xr:uid="{33ADA513-7086-4879-9127-9A2F0D193AA9}"/>
    <cellStyle name="20% - Accent1 2 2 2 2 6 2" xfId="882" xr:uid="{5D141A15-F9B8-4E19-9589-24028A91D504}"/>
    <cellStyle name="20% - Accent1 2 2 2 2 6 2 10" xfId="53705" xr:uid="{DA7BFCDB-CA0A-40EC-82AA-E08F9373B03F}"/>
    <cellStyle name="20% - Accent1 2 2 2 2 6 2 2" xfId="883" xr:uid="{B4E40037-9D76-4FA1-9168-9BE27B48F908}"/>
    <cellStyle name="20% - Accent1 2 2 2 2 6 2 2 2" xfId="8423" xr:uid="{6DA8325D-22EF-4D35-9385-E44F2F2211C1}"/>
    <cellStyle name="20% - Accent1 2 2 2 2 6 2 2 2 2" xfId="23399" xr:uid="{AB523AA9-0836-46BD-82A9-479721F0A513}"/>
    <cellStyle name="20% - Accent1 2 2 2 2 6 2 2 3" xfId="15911" xr:uid="{046F653D-266E-4437-91D6-6A75238FB8D1}"/>
    <cellStyle name="20% - Accent1 2 2 2 2 6 2 2 4" xfId="32246" xr:uid="{FA71034F-3FC2-4152-9668-0BC06778F52B}"/>
    <cellStyle name="20% - Accent1 2 2 2 2 6 2 2 5" xfId="38330" xr:uid="{92E4279D-48BC-4ACD-94B3-192C796D047F}"/>
    <cellStyle name="20% - Accent1 2 2 2 2 6 2 2 6" xfId="46213" xr:uid="{BA49106F-94E2-4094-8077-F1BC3C0E7C0C}"/>
    <cellStyle name="20% - Accent1 2 2 2 2 6 2 2 7" xfId="53706" xr:uid="{67FB3B3F-381E-488B-9F91-7FEAC2D83C6A}"/>
    <cellStyle name="20% - Accent1 2 2 2 2 6 2 3" xfId="884" xr:uid="{3035FDE8-2E98-4476-932C-9286B30EE514}"/>
    <cellStyle name="20% - Accent1 2 2 2 2 6 2 3 2" xfId="8424" xr:uid="{6D724525-F1FA-4B1F-A88F-9481ACAA692B}"/>
    <cellStyle name="20% - Accent1 2 2 2 2 6 2 3 2 2" xfId="23400" xr:uid="{2C1B78AA-360B-473F-906D-80A60AB6F512}"/>
    <cellStyle name="20% - Accent1 2 2 2 2 6 2 3 3" xfId="15912" xr:uid="{5E803496-4484-4DC8-984E-766879F25B24}"/>
    <cellStyle name="20% - Accent1 2 2 2 2 6 2 3 4" xfId="34091" xr:uid="{E4B74C7A-72AC-4576-B1A4-745D7D5867B6}"/>
    <cellStyle name="20% - Accent1 2 2 2 2 6 2 3 5" xfId="38331" xr:uid="{D6E8A362-1BE4-4CFE-AC03-AABCDC063FBF}"/>
    <cellStyle name="20% - Accent1 2 2 2 2 6 2 3 6" xfId="46214" xr:uid="{EB806D3C-0084-4B5B-A3F5-6C0FEC8EED6C}"/>
    <cellStyle name="20% - Accent1 2 2 2 2 6 2 3 7" xfId="53707" xr:uid="{B266998B-1EC4-46D2-A9E5-0A59664DC31F}"/>
    <cellStyle name="20% - Accent1 2 2 2 2 6 2 4" xfId="885" xr:uid="{E3502E74-3C5A-462C-A0CD-3CEF9ED9E176}"/>
    <cellStyle name="20% - Accent1 2 2 2 2 6 2 4 2" xfId="8425" xr:uid="{DE2AB861-BA47-4077-9836-116DAF4E6082}"/>
    <cellStyle name="20% - Accent1 2 2 2 2 6 2 4 2 2" xfId="23401" xr:uid="{4763A37F-30C2-4D18-94B8-EADD53F7D238}"/>
    <cellStyle name="20% - Accent1 2 2 2 2 6 2 4 3" xfId="15913" xr:uid="{A51D205E-EED8-473F-8265-A62C06D1E930}"/>
    <cellStyle name="20% - Accent1 2 2 2 2 6 2 4 4" xfId="35934" xr:uid="{385ADF62-3468-4FCD-824A-02D1DB7E0B8F}"/>
    <cellStyle name="20% - Accent1 2 2 2 2 6 2 4 5" xfId="38332" xr:uid="{688382E1-8AD2-4D23-87F1-E7CD85F23DBA}"/>
    <cellStyle name="20% - Accent1 2 2 2 2 6 2 4 6" xfId="46215" xr:uid="{97129727-9EDE-4415-B226-C25237865776}"/>
    <cellStyle name="20% - Accent1 2 2 2 2 6 2 4 7" xfId="53708" xr:uid="{250CC948-76DC-4A67-87B7-547965DE1E23}"/>
    <cellStyle name="20% - Accent1 2 2 2 2 6 2 5" xfId="8422" xr:uid="{1BFB34F4-08F1-4212-81A1-469A0E26D067}"/>
    <cellStyle name="20% - Accent1 2 2 2 2 6 2 5 2" xfId="23398" xr:uid="{49F48670-906C-4BD3-BE69-A6E535A6D8A9}"/>
    <cellStyle name="20% - Accent1 2 2 2 2 6 2 6" xfId="15910" xr:uid="{538F8A37-8A4F-4262-B8E5-C3554D0AB594}"/>
    <cellStyle name="20% - Accent1 2 2 2 2 6 2 7" xfId="31206" xr:uid="{3AE36252-0849-4E9A-94B4-C589046CA857}"/>
    <cellStyle name="20% - Accent1 2 2 2 2 6 2 8" xfId="38329" xr:uid="{F9660635-6FC7-41E0-9585-7E8AAC95449D}"/>
    <cellStyle name="20% - Accent1 2 2 2 2 6 2 9" xfId="46212" xr:uid="{451F0454-7F5D-4E3F-AE2C-9D1D3946422A}"/>
    <cellStyle name="20% - Accent1 2 2 2 2 6 3" xfId="886" xr:uid="{3750F83D-93F7-4EE3-9700-01E7CA85D9BE}"/>
    <cellStyle name="20% - Accent1 2 2 2 2 6 3 2" xfId="8426" xr:uid="{00333B41-E836-409E-863A-588B9AC6F391}"/>
    <cellStyle name="20% - Accent1 2 2 2 2 6 3 2 2" xfId="23402" xr:uid="{A47F3E3A-200A-476C-AF57-B42421988D04}"/>
    <cellStyle name="20% - Accent1 2 2 2 2 6 3 3" xfId="15914" xr:uid="{341B0BA3-F368-43B5-A3A5-2B819F31B5A2}"/>
    <cellStyle name="20% - Accent1 2 2 2 2 6 3 4" xfId="32245" xr:uid="{7BD02DF8-0AD2-4731-A6AC-50EF7C92997B}"/>
    <cellStyle name="20% - Accent1 2 2 2 2 6 3 5" xfId="38333" xr:uid="{7E6B55BF-DBAF-49D6-8230-38CF4C908649}"/>
    <cellStyle name="20% - Accent1 2 2 2 2 6 3 6" xfId="46216" xr:uid="{4D2FE378-A78F-4D8A-B5F9-4087B51BF96F}"/>
    <cellStyle name="20% - Accent1 2 2 2 2 6 3 7" xfId="53709" xr:uid="{F9365433-569F-4B6B-9B88-0D1340B8FA22}"/>
    <cellStyle name="20% - Accent1 2 2 2 2 6 4" xfId="887" xr:uid="{C3C35929-11B1-47F1-860E-69F414B20C6A}"/>
    <cellStyle name="20% - Accent1 2 2 2 2 6 4 2" xfId="8427" xr:uid="{2E7BEB89-5E88-449E-9CFB-EBF0B44973B9}"/>
    <cellStyle name="20% - Accent1 2 2 2 2 6 4 2 2" xfId="23403" xr:uid="{7BA04C6C-A944-4D2D-8DAE-EAD59116F7E8}"/>
    <cellStyle name="20% - Accent1 2 2 2 2 6 4 3" xfId="15915" xr:uid="{8DED905A-9E71-4863-9300-BDEA2C86146D}"/>
    <cellStyle name="20% - Accent1 2 2 2 2 6 4 4" xfId="34090" xr:uid="{3B369BBC-4FB5-4413-B5DF-344AD0ABF575}"/>
    <cellStyle name="20% - Accent1 2 2 2 2 6 4 5" xfId="38334" xr:uid="{2F283318-7CD6-47AA-B49E-1C657EDD0A78}"/>
    <cellStyle name="20% - Accent1 2 2 2 2 6 4 6" xfId="46217" xr:uid="{64835056-8F20-4489-B636-A2047CFC19C9}"/>
    <cellStyle name="20% - Accent1 2 2 2 2 6 4 7" xfId="53710" xr:uid="{FAD36B6E-36E3-44D6-81E5-31884C769CA2}"/>
    <cellStyle name="20% - Accent1 2 2 2 2 6 5" xfId="888" xr:uid="{7BC7C82D-A0FB-466B-8E8F-401CA9212904}"/>
    <cellStyle name="20% - Accent1 2 2 2 2 6 5 2" xfId="8428" xr:uid="{1E26411A-83A7-4955-8F62-C911999225AB}"/>
    <cellStyle name="20% - Accent1 2 2 2 2 6 5 2 2" xfId="23404" xr:uid="{43AD61DE-A56D-4AE3-8C05-6AE9AFCD0165}"/>
    <cellStyle name="20% - Accent1 2 2 2 2 6 5 3" xfId="15916" xr:uid="{D3DA8B47-80CC-4B57-B59F-D9BDFB1305BB}"/>
    <cellStyle name="20% - Accent1 2 2 2 2 6 5 4" xfId="35933" xr:uid="{B43A8C25-5912-4723-A12A-983DE0620AEA}"/>
    <cellStyle name="20% - Accent1 2 2 2 2 6 5 5" xfId="38335" xr:uid="{36FCF02A-CE09-491D-BB15-B1DD9E8045D8}"/>
    <cellStyle name="20% - Accent1 2 2 2 2 6 5 6" xfId="46218" xr:uid="{02924F25-965F-4C7E-B04C-426B39620D99}"/>
    <cellStyle name="20% - Accent1 2 2 2 2 6 5 7" xfId="53711" xr:uid="{5D1DE6B3-55AC-43A7-AA9D-5E6BA966D66F}"/>
    <cellStyle name="20% - Accent1 2 2 2 2 6 6" xfId="8421" xr:uid="{A5331DCA-66E4-49BA-9932-1335B447AF46}"/>
    <cellStyle name="20% - Accent1 2 2 2 2 6 6 2" xfId="23397" xr:uid="{786B09D2-7CB9-4E30-ACFC-BDC5BE99D11D}"/>
    <cellStyle name="20% - Accent1 2 2 2 2 6 7" xfId="15909" xr:uid="{DEFF4891-8405-476D-9CAB-9E018925630D}"/>
    <cellStyle name="20% - Accent1 2 2 2 2 6 8" xfId="30621" xr:uid="{DBD4166A-537F-44A1-B27C-E942080E6EDC}"/>
    <cellStyle name="20% - Accent1 2 2 2 2 6 9" xfId="38328" xr:uid="{AE1E81CB-C8A1-43EE-BC1A-C4F3CBB9BF71}"/>
    <cellStyle name="20% - Accent1 2 2 2 2 7" xfId="889" xr:uid="{19CADCAB-F032-4DB4-B981-D8AD55F11038}"/>
    <cellStyle name="20% - Accent1 2 2 2 2 7 10" xfId="46219" xr:uid="{EE446A0C-88BF-4163-AC52-AA897184FFE4}"/>
    <cellStyle name="20% - Accent1 2 2 2 2 7 11" xfId="53712" xr:uid="{022FB396-CB03-4A16-8C10-721017E931A2}"/>
    <cellStyle name="20% - Accent1 2 2 2 2 7 2" xfId="890" xr:uid="{259EEE97-91BE-4145-8C85-72E473B88A6F}"/>
    <cellStyle name="20% - Accent1 2 2 2 2 7 2 10" xfId="53713" xr:uid="{6EC95498-6234-421D-B522-891C5D265D35}"/>
    <cellStyle name="20% - Accent1 2 2 2 2 7 2 2" xfId="891" xr:uid="{705D0992-F324-4773-858A-9DA120A0C3A4}"/>
    <cellStyle name="20% - Accent1 2 2 2 2 7 2 2 2" xfId="8431" xr:uid="{79555074-865B-45CC-895F-35BA0FFB77FE}"/>
    <cellStyle name="20% - Accent1 2 2 2 2 7 2 2 2 2" xfId="23407" xr:uid="{8A11210B-63C2-425F-BEFA-D439EAAF0A07}"/>
    <cellStyle name="20% - Accent1 2 2 2 2 7 2 2 3" xfId="15919" xr:uid="{4832A2F5-22BE-40B0-B447-15BDBCE0AF7E}"/>
    <cellStyle name="20% - Accent1 2 2 2 2 7 2 2 4" xfId="32248" xr:uid="{5C03CDD3-C537-4CBC-82E7-3E1007CC07CE}"/>
    <cellStyle name="20% - Accent1 2 2 2 2 7 2 2 5" xfId="38338" xr:uid="{4F10F3E1-23A4-4476-B1B5-B7AB4B80071E}"/>
    <cellStyle name="20% - Accent1 2 2 2 2 7 2 2 6" xfId="46221" xr:uid="{8BDE92E9-2417-4DFC-B186-8F43AEDFA3A1}"/>
    <cellStyle name="20% - Accent1 2 2 2 2 7 2 2 7" xfId="53714" xr:uid="{5BA8AFE1-6A13-427A-845B-27AFF13BC8D5}"/>
    <cellStyle name="20% - Accent1 2 2 2 2 7 2 3" xfId="892" xr:uid="{0C43A632-6646-4FF2-ACD6-47F21F5AB3F5}"/>
    <cellStyle name="20% - Accent1 2 2 2 2 7 2 3 2" xfId="8432" xr:uid="{0B3D5F3A-7533-47CF-A0C7-99A51667D008}"/>
    <cellStyle name="20% - Accent1 2 2 2 2 7 2 3 2 2" xfId="23408" xr:uid="{DBB7FA89-09BD-4EA4-82FF-9C680088E29F}"/>
    <cellStyle name="20% - Accent1 2 2 2 2 7 2 3 3" xfId="15920" xr:uid="{12FF523F-2A31-4534-A424-4ECD20427DE1}"/>
    <cellStyle name="20% - Accent1 2 2 2 2 7 2 3 4" xfId="34093" xr:uid="{B0B6D9F5-461D-460E-B271-0AAC4D4AD5CA}"/>
    <cellStyle name="20% - Accent1 2 2 2 2 7 2 3 5" xfId="38339" xr:uid="{E03B01A5-7AD7-4939-97B9-14525CBAAE3D}"/>
    <cellStyle name="20% - Accent1 2 2 2 2 7 2 3 6" xfId="46222" xr:uid="{3435E563-4ECB-440B-BD54-083315744E15}"/>
    <cellStyle name="20% - Accent1 2 2 2 2 7 2 3 7" xfId="53715" xr:uid="{7F0A3F5B-A2B2-4F1D-9868-7874D5CCD78E}"/>
    <cellStyle name="20% - Accent1 2 2 2 2 7 2 4" xfId="893" xr:uid="{9E3DB6D9-B8FC-4323-B163-BADE54EDEEB0}"/>
    <cellStyle name="20% - Accent1 2 2 2 2 7 2 4 2" xfId="8433" xr:uid="{FEE64D8E-1F87-4E5F-B70A-697ECBA1CD51}"/>
    <cellStyle name="20% - Accent1 2 2 2 2 7 2 4 2 2" xfId="23409" xr:uid="{647837AE-A12F-4016-9E69-CCC2CD64CE4A}"/>
    <cellStyle name="20% - Accent1 2 2 2 2 7 2 4 3" xfId="15921" xr:uid="{5FEB957C-BF89-4881-A208-BCB87739F910}"/>
    <cellStyle name="20% - Accent1 2 2 2 2 7 2 4 4" xfId="35936" xr:uid="{8335D8F9-E93A-438B-BD38-8F434E010113}"/>
    <cellStyle name="20% - Accent1 2 2 2 2 7 2 4 5" xfId="38340" xr:uid="{EBB2B0BB-27A5-4212-9585-BE21566BA7F7}"/>
    <cellStyle name="20% - Accent1 2 2 2 2 7 2 4 6" xfId="46223" xr:uid="{C40A1013-15E7-4F15-A6E0-6E66C0172F49}"/>
    <cellStyle name="20% - Accent1 2 2 2 2 7 2 4 7" xfId="53716" xr:uid="{8F924156-DCFA-4C30-8E64-5B542A89E187}"/>
    <cellStyle name="20% - Accent1 2 2 2 2 7 2 5" xfId="8430" xr:uid="{9DE3EDDA-6753-40C9-9D3C-9B91FF3CF6A3}"/>
    <cellStyle name="20% - Accent1 2 2 2 2 7 2 5 2" xfId="23406" xr:uid="{EEFE71F3-5148-447B-AB40-378311889E9B}"/>
    <cellStyle name="20% - Accent1 2 2 2 2 7 2 6" xfId="15918" xr:uid="{A994DC72-1730-4CFD-B9F2-6E661E73BA50}"/>
    <cellStyle name="20% - Accent1 2 2 2 2 7 2 7" xfId="31207" xr:uid="{94FB047D-D073-4EF8-9D2D-82D4DD70D513}"/>
    <cellStyle name="20% - Accent1 2 2 2 2 7 2 8" xfId="38337" xr:uid="{F77CFE6D-3574-4982-9664-2136BA7AB532}"/>
    <cellStyle name="20% - Accent1 2 2 2 2 7 2 9" xfId="46220" xr:uid="{BC383A01-1207-4187-B32A-F7D968D1628C}"/>
    <cellStyle name="20% - Accent1 2 2 2 2 7 3" xfId="894" xr:uid="{37BB3EB9-1DDF-446A-9BBC-FB669EA48F3E}"/>
    <cellStyle name="20% - Accent1 2 2 2 2 7 3 2" xfId="8434" xr:uid="{FA788129-2EA4-4869-B8B3-7AF9821BEC7E}"/>
    <cellStyle name="20% - Accent1 2 2 2 2 7 3 2 2" xfId="23410" xr:uid="{E6F026D4-DD1A-4010-8E32-9D8751105EE4}"/>
    <cellStyle name="20% - Accent1 2 2 2 2 7 3 3" xfId="15922" xr:uid="{9189F7D1-C460-4868-B886-CC34D5434A32}"/>
    <cellStyle name="20% - Accent1 2 2 2 2 7 3 4" xfId="32247" xr:uid="{56D939E7-6E19-4CB1-81C0-D56CD6289D4F}"/>
    <cellStyle name="20% - Accent1 2 2 2 2 7 3 5" xfId="38341" xr:uid="{1B906E03-C367-40C8-AB1D-27FE77417A70}"/>
    <cellStyle name="20% - Accent1 2 2 2 2 7 3 6" xfId="46224" xr:uid="{7B2D27A4-CCE3-4C2D-87D7-6054F01993F4}"/>
    <cellStyle name="20% - Accent1 2 2 2 2 7 3 7" xfId="53717" xr:uid="{7DC12BF2-372E-41C0-BFE0-C40E46A29592}"/>
    <cellStyle name="20% - Accent1 2 2 2 2 7 4" xfId="895" xr:uid="{C9B7D252-A810-4EDF-A81B-01413484B9F4}"/>
    <cellStyle name="20% - Accent1 2 2 2 2 7 4 2" xfId="8435" xr:uid="{6D94DE15-8488-4A74-89F2-23FA48AAA01E}"/>
    <cellStyle name="20% - Accent1 2 2 2 2 7 4 2 2" xfId="23411" xr:uid="{2CA2706B-3AC0-42B9-B47F-C580F5D7D2B0}"/>
    <cellStyle name="20% - Accent1 2 2 2 2 7 4 3" xfId="15923" xr:uid="{66273787-233A-43F2-8AE8-390F45FFA5BE}"/>
    <cellStyle name="20% - Accent1 2 2 2 2 7 4 4" xfId="34092" xr:uid="{92C8D325-3147-41F0-974B-59EF2FA86348}"/>
    <cellStyle name="20% - Accent1 2 2 2 2 7 4 5" xfId="38342" xr:uid="{0B60B795-686E-4331-9988-FFFEC5A5471D}"/>
    <cellStyle name="20% - Accent1 2 2 2 2 7 4 6" xfId="46225" xr:uid="{FEFF101A-A3C1-48BE-9345-6B136A5CF7C0}"/>
    <cellStyle name="20% - Accent1 2 2 2 2 7 4 7" xfId="53718" xr:uid="{16954A91-5708-4D4B-9284-245E5EECD301}"/>
    <cellStyle name="20% - Accent1 2 2 2 2 7 5" xfId="896" xr:uid="{2DC5C3D1-1013-428B-B719-9F685D1F464A}"/>
    <cellStyle name="20% - Accent1 2 2 2 2 7 5 2" xfId="8436" xr:uid="{E09B83F5-7225-4CE4-BA5B-CB216EBBCE9A}"/>
    <cellStyle name="20% - Accent1 2 2 2 2 7 5 2 2" xfId="23412" xr:uid="{6F2A3C78-9B3C-4FE9-AA95-0681A9CC9210}"/>
    <cellStyle name="20% - Accent1 2 2 2 2 7 5 3" xfId="15924" xr:uid="{58002E21-813F-42C4-9346-0C8B71985101}"/>
    <cellStyle name="20% - Accent1 2 2 2 2 7 5 4" xfId="35935" xr:uid="{B95BEC4D-D636-4910-BA07-9628DFE17D98}"/>
    <cellStyle name="20% - Accent1 2 2 2 2 7 5 5" xfId="38343" xr:uid="{070230E1-4463-41BD-ADB1-5487D63F2DB2}"/>
    <cellStyle name="20% - Accent1 2 2 2 2 7 5 6" xfId="46226" xr:uid="{CC17C7AB-0945-483C-BD66-5197101FCC1F}"/>
    <cellStyle name="20% - Accent1 2 2 2 2 7 5 7" xfId="53719" xr:uid="{0C6A4979-8A3B-4B53-9882-9B8D39AF9675}"/>
    <cellStyle name="20% - Accent1 2 2 2 2 7 6" xfId="8429" xr:uid="{387BAA80-1F15-45D3-8020-A7597C49AC3A}"/>
    <cellStyle name="20% - Accent1 2 2 2 2 7 6 2" xfId="23405" xr:uid="{6B2FD74B-8401-4DB6-9C1A-C51AA849033E}"/>
    <cellStyle name="20% - Accent1 2 2 2 2 7 7" xfId="15917" xr:uid="{A87475DA-4B3A-4FB4-8245-9146757730FF}"/>
    <cellStyle name="20% - Accent1 2 2 2 2 7 8" xfId="30765" xr:uid="{ACC658DD-4505-4C55-B8A4-80B33B677349}"/>
    <cellStyle name="20% - Accent1 2 2 2 2 7 9" xfId="38336" xr:uid="{93A66BD7-4EA7-42F5-8862-97AB31D71DD3}"/>
    <cellStyle name="20% - Accent1 2 2 2 2 8" xfId="897" xr:uid="{D64A55E3-B928-40EC-BED1-1AEE936E26B8}"/>
    <cellStyle name="20% - Accent1 2 2 2 2 8 10" xfId="46227" xr:uid="{EA8049CA-F947-47C6-AF88-4C5DBD124B03}"/>
    <cellStyle name="20% - Accent1 2 2 2 2 8 11" xfId="53720" xr:uid="{9FB656BE-E29B-41E9-9CA1-B568ED408E53}"/>
    <cellStyle name="20% - Accent1 2 2 2 2 8 2" xfId="898" xr:uid="{109FC706-0EDA-4584-A7FD-95486F8A3B09}"/>
    <cellStyle name="20% - Accent1 2 2 2 2 8 2 10" xfId="53721" xr:uid="{CDDDDECC-758A-49B5-B7DC-30BA9A5AE1F4}"/>
    <cellStyle name="20% - Accent1 2 2 2 2 8 2 2" xfId="899" xr:uid="{C7C0E789-7213-496C-B494-17F46848CCD1}"/>
    <cellStyle name="20% - Accent1 2 2 2 2 8 2 2 2" xfId="8439" xr:uid="{917AA8B4-3022-45F9-83EC-6562944C291A}"/>
    <cellStyle name="20% - Accent1 2 2 2 2 8 2 2 2 2" xfId="23415" xr:uid="{86B61428-A89D-4B05-B26A-4CE9B98FDA0D}"/>
    <cellStyle name="20% - Accent1 2 2 2 2 8 2 2 3" xfId="15927" xr:uid="{3C416C47-E70B-46A3-9F5A-01D0A7EB54D2}"/>
    <cellStyle name="20% - Accent1 2 2 2 2 8 2 2 4" xfId="32250" xr:uid="{C62E11C7-77A0-4622-929E-861F3B69623E}"/>
    <cellStyle name="20% - Accent1 2 2 2 2 8 2 2 5" xfId="38346" xr:uid="{7BCBB808-F337-4F89-946F-512596FE50CF}"/>
    <cellStyle name="20% - Accent1 2 2 2 2 8 2 2 6" xfId="46229" xr:uid="{E55E0C8C-5DB9-4E17-8A9C-68062B0E06FE}"/>
    <cellStyle name="20% - Accent1 2 2 2 2 8 2 2 7" xfId="53722" xr:uid="{D62D0E19-ECD8-4D6E-ABD0-02D13A2327B8}"/>
    <cellStyle name="20% - Accent1 2 2 2 2 8 2 3" xfId="900" xr:uid="{59A581B5-683D-45C5-875A-84BC1AD18E9D}"/>
    <cellStyle name="20% - Accent1 2 2 2 2 8 2 3 2" xfId="8440" xr:uid="{030AF545-0BC4-4F4C-B489-BF78796033BD}"/>
    <cellStyle name="20% - Accent1 2 2 2 2 8 2 3 2 2" xfId="23416" xr:uid="{ED264B1E-2561-484A-AB88-C411987F5927}"/>
    <cellStyle name="20% - Accent1 2 2 2 2 8 2 3 3" xfId="15928" xr:uid="{DB9048C5-8075-4EF5-A502-371CFA04EF77}"/>
    <cellStyle name="20% - Accent1 2 2 2 2 8 2 3 4" xfId="34095" xr:uid="{BD9BC2F1-CF72-4B60-8379-C45B8B6E8F45}"/>
    <cellStyle name="20% - Accent1 2 2 2 2 8 2 3 5" xfId="38347" xr:uid="{F0F92D9F-A19B-4503-B282-36C02B0F0526}"/>
    <cellStyle name="20% - Accent1 2 2 2 2 8 2 3 6" xfId="46230" xr:uid="{796FDE13-31D7-4091-BF38-85972688AEFF}"/>
    <cellStyle name="20% - Accent1 2 2 2 2 8 2 3 7" xfId="53723" xr:uid="{F3782FB8-79C7-4F5F-9AB9-FAC76123B79D}"/>
    <cellStyle name="20% - Accent1 2 2 2 2 8 2 4" xfId="901" xr:uid="{822BF68F-2670-4839-B6F6-A082A36432F4}"/>
    <cellStyle name="20% - Accent1 2 2 2 2 8 2 4 2" xfId="8441" xr:uid="{F7E18589-3A7E-42E4-A287-6E633196138C}"/>
    <cellStyle name="20% - Accent1 2 2 2 2 8 2 4 2 2" xfId="23417" xr:uid="{43833D61-E5B5-4949-B9F4-57D259D5AEB6}"/>
    <cellStyle name="20% - Accent1 2 2 2 2 8 2 4 3" xfId="15929" xr:uid="{9185E430-F115-441D-B92B-76208750CEE0}"/>
    <cellStyle name="20% - Accent1 2 2 2 2 8 2 4 4" xfId="35938" xr:uid="{54956BFA-6828-4C35-BCDF-07B78096BD82}"/>
    <cellStyle name="20% - Accent1 2 2 2 2 8 2 4 5" xfId="38348" xr:uid="{418E8D6D-D8A1-4CAF-A28D-30EE2BB4B7EA}"/>
    <cellStyle name="20% - Accent1 2 2 2 2 8 2 4 6" xfId="46231" xr:uid="{B30CCBC2-60B3-44C5-BE1D-02E4404FD1E4}"/>
    <cellStyle name="20% - Accent1 2 2 2 2 8 2 4 7" xfId="53724" xr:uid="{22CEA07D-58DC-4A40-A25C-DC15EF203BBF}"/>
    <cellStyle name="20% - Accent1 2 2 2 2 8 2 5" xfId="8438" xr:uid="{6813588D-7BFA-4791-8E7D-F15D87D8D6D5}"/>
    <cellStyle name="20% - Accent1 2 2 2 2 8 2 5 2" xfId="23414" xr:uid="{251AF533-9FB9-40A3-90BF-4A9E1E165B0F}"/>
    <cellStyle name="20% - Accent1 2 2 2 2 8 2 6" xfId="15926" xr:uid="{D890FC52-B5FD-4825-8AE3-BCBFAB2ACC48}"/>
    <cellStyle name="20% - Accent1 2 2 2 2 8 2 7" xfId="31208" xr:uid="{06B9EF26-5F94-4F1E-AD06-D4967ACD83CC}"/>
    <cellStyle name="20% - Accent1 2 2 2 2 8 2 8" xfId="38345" xr:uid="{A4FF403E-0B0D-42D2-9F45-790DB957357C}"/>
    <cellStyle name="20% - Accent1 2 2 2 2 8 2 9" xfId="46228" xr:uid="{E5CEF6CC-67DD-4F1D-A32D-6ECCA2DCE181}"/>
    <cellStyle name="20% - Accent1 2 2 2 2 8 3" xfId="902" xr:uid="{FEAF227E-2DF4-44E8-8E2A-10D02A194389}"/>
    <cellStyle name="20% - Accent1 2 2 2 2 8 3 2" xfId="8442" xr:uid="{EBE15917-3DF8-4F3C-8F53-044F2F812088}"/>
    <cellStyle name="20% - Accent1 2 2 2 2 8 3 2 2" xfId="23418" xr:uid="{AB07A050-642B-448C-A0FC-440504CE5AD1}"/>
    <cellStyle name="20% - Accent1 2 2 2 2 8 3 3" xfId="15930" xr:uid="{954AFCF7-D145-4775-A59E-8041F4A85DFF}"/>
    <cellStyle name="20% - Accent1 2 2 2 2 8 3 4" xfId="32249" xr:uid="{2BB02D1E-7F7F-4AB7-A19A-4BEA2CC968B5}"/>
    <cellStyle name="20% - Accent1 2 2 2 2 8 3 5" xfId="38349" xr:uid="{FF886E78-7AFD-4C4E-84DC-5D8AC67443A5}"/>
    <cellStyle name="20% - Accent1 2 2 2 2 8 3 6" xfId="46232" xr:uid="{6A105AD1-9358-4F39-91C8-D296E8E74F4C}"/>
    <cellStyle name="20% - Accent1 2 2 2 2 8 3 7" xfId="53725" xr:uid="{9EF531A2-7E38-4BE0-A1E2-A244B23CFE93}"/>
    <cellStyle name="20% - Accent1 2 2 2 2 8 4" xfId="903" xr:uid="{15154D02-156B-415B-8B1F-956AFB9CCF2C}"/>
    <cellStyle name="20% - Accent1 2 2 2 2 8 4 2" xfId="8443" xr:uid="{A4D6AA85-2288-4B0E-89CB-FDBFBDE85A62}"/>
    <cellStyle name="20% - Accent1 2 2 2 2 8 4 2 2" xfId="23419" xr:uid="{AA3CE0C0-B1BE-4D08-BDF9-18A88156BA68}"/>
    <cellStyle name="20% - Accent1 2 2 2 2 8 4 3" xfId="15931" xr:uid="{AF69CC43-294C-4068-884E-4823C4DBE85C}"/>
    <cellStyle name="20% - Accent1 2 2 2 2 8 4 4" xfId="34094" xr:uid="{98E114FC-A2DA-46D4-B8D0-297134D45B65}"/>
    <cellStyle name="20% - Accent1 2 2 2 2 8 4 5" xfId="38350" xr:uid="{C9A2DC76-F24A-4C0A-B268-F3B33C448546}"/>
    <cellStyle name="20% - Accent1 2 2 2 2 8 4 6" xfId="46233" xr:uid="{50D906F0-D0E1-4EFD-8138-EBB92C7956EC}"/>
    <cellStyle name="20% - Accent1 2 2 2 2 8 4 7" xfId="53726" xr:uid="{DE4AB0C1-D63B-4626-BE65-F939B58F0F5F}"/>
    <cellStyle name="20% - Accent1 2 2 2 2 8 5" xfId="904" xr:uid="{D52A6046-EB5B-4C79-90ED-F71C4415C837}"/>
    <cellStyle name="20% - Accent1 2 2 2 2 8 5 2" xfId="8444" xr:uid="{D1314011-C955-4F09-95BE-4196CD54977B}"/>
    <cellStyle name="20% - Accent1 2 2 2 2 8 5 2 2" xfId="23420" xr:uid="{DBE16F73-39BD-4FC1-9DC5-AC6DC37A6FCC}"/>
    <cellStyle name="20% - Accent1 2 2 2 2 8 5 3" xfId="15932" xr:uid="{D3B699C6-E717-4100-97FF-7654D2ADC2D4}"/>
    <cellStyle name="20% - Accent1 2 2 2 2 8 5 4" xfId="35937" xr:uid="{2D1389D5-4D88-429D-8169-6A176F58C356}"/>
    <cellStyle name="20% - Accent1 2 2 2 2 8 5 5" xfId="38351" xr:uid="{7D754230-212B-4E80-9992-77F521B23D43}"/>
    <cellStyle name="20% - Accent1 2 2 2 2 8 5 6" xfId="46234" xr:uid="{D873AC5A-0FEC-46CE-A344-AA7C53A34F9F}"/>
    <cellStyle name="20% - Accent1 2 2 2 2 8 5 7" xfId="53727" xr:uid="{DF39C430-82FE-46A9-8415-DAE4A20EDA7A}"/>
    <cellStyle name="20% - Accent1 2 2 2 2 8 6" xfId="8437" xr:uid="{8701F642-9EC1-453C-92AB-949549704581}"/>
    <cellStyle name="20% - Accent1 2 2 2 2 8 6 2" xfId="23413" xr:uid="{2215C3DE-1DFB-43E8-A960-9EC0B1E58C84}"/>
    <cellStyle name="20% - Accent1 2 2 2 2 8 7" xfId="15925" xr:uid="{38F87E32-2907-4537-96FD-AC7ABAAF533B}"/>
    <cellStyle name="20% - Accent1 2 2 2 2 8 8" xfId="31102" xr:uid="{E1EA3A37-9D23-4A57-A232-276387FCD165}"/>
    <cellStyle name="20% - Accent1 2 2 2 2 8 9" xfId="38344" xr:uid="{50551124-7FC5-43A6-908E-E01983ABFA58}"/>
    <cellStyle name="20% - Accent1 2 2 2 2 9" xfId="905" xr:uid="{BC5654C8-AA2D-42DD-A170-989FAAE9758D}"/>
    <cellStyle name="20% - Accent1 2 2 2 2 9 10" xfId="53728" xr:uid="{9ADFA7BA-6E66-436D-B717-6B193B09DD9D}"/>
    <cellStyle name="20% - Accent1 2 2 2 2 9 2" xfId="906" xr:uid="{4F198B4C-7EC0-442B-87E1-35CF9206648A}"/>
    <cellStyle name="20% - Accent1 2 2 2 2 9 2 2" xfId="8446" xr:uid="{F03E305A-C1EE-4AD8-AB66-D85343A04F81}"/>
    <cellStyle name="20% - Accent1 2 2 2 2 9 2 2 2" xfId="23422" xr:uid="{76DC5137-5CF4-4F10-8D95-4DFA2B57BEFB}"/>
    <cellStyle name="20% - Accent1 2 2 2 2 9 2 3" xfId="15934" xr:uid="{B14B8A25-0288-4354-BCA4-5B61E5CF578F}"/>
    <cellStyle name="20% - Accent1 2 2 2 2 9 2 4" xfId="32251" xr:uid="{6FF8FF20-5AB1-4CDC-B6DF-5A5941DB52E9}"/>
    <cellStyle name="20% - Accent1 2 2 2 2 9 2 5" xfId="38353" xr:uid="{20BD57C2-68B2-499A-B37C-5C1637588CC3}"/>
    <cellStyle name="20% - Accent1 2 2 2 2 9 2 6" xfId="46236" xr:uid="{89C6952A-1D82-48A7-94BB-9B7065B67501}"/>
    <cellStyle name="20% - Accent1 2 2 2 2 9 2 7" xfId="53729" xr:uid="{4EDD86EC-CE05-4959-9889-1C7E19B06795}"/>
    <cellStyle name="20% - Accent1 2 2 2 2 9 3" xfId="907" xr:uid="{AB2E10F7-1FBF-47BA-8FFD-12F405B72285}"/>
    <cellStyle name="20% - Accent1 2 2 2 2 9 3 2" xfId="8447" xr:uid="{B3A7042C-1C5E-43CC-8A63-B50392284C5A}"/>
    <cellStyle name="20% - Accent1 2 2 2 2 9 3 2 2" xfId="23423" xr:uid="{CCCA643B-85A0-4F27-BFFF-0BA76B147677}"/>
    <cellStyle name="20% - Accent1 2 2 2 2 9 3 3" xfId="15935" xr:uid="{9A728DFC-585C-4F08-96C7-B65F1C54B71D}"/>
    <cellStyle name="20% - Accent1 2 2 2 2 9 3 4" xfId="34096" xr:uid="{2C90BE1A-2AAD-4A54-98B9-D0D3F12C3979}"/>
    <cellStyle name="20% - Accent1 2 2 2 2 9 3 5" xfId="38354" xr:uid="{802C85D4-B0D5-426F-813B-19F657F8844F}"/>
    <cellStyle name="20% - Accent1 2 2 2 2 9 3 6" xfId="46237" xr:uid="{AB3B4D9F-40E2-4A1E-B01C-6E8FA64DECB2}"/>
    <cellStyle name="20% - Accent1 2 2 2 2 9 3 7" xfId="53730" xr:uid="{03CBEEA1-A7FB-4201-9DBA-0E6BDD84CC27}"/>
    <cellStyle name="20% - Accent1 2 2 2 2 9 4" xfId="908" xr:uid="{FACC72C1-0F09-47FE-AD69-51738BD8286B}"/>
    <cellStyle name="20% - Accent1 2 2 2 2 9 4 2" xfId="8448" xr:uid="{C6721555-7181-42A9-8108-0BCE81511EDF}"/>
    <cellStyle name="20% - Accent1 2 2 2 2 9 4 2 2" xfId="23424" xr:uid="{228E17CE-2A4D-4588-ABBD-3733BFB85F0F}"/>
    <cellStyle name="20% - Accent1 2 2 2 2 9 4 3" xfId="15936" xr:uid="{A09F7EAE-AE10-47C5-A6AF-23DEF0A44954}"/>
    <cellStyle name="20% - Accent1 2 2 2 2 9 4 4" xfId="35939" xr:uid="{430D1618-C45E-48E0-BC56-8BF18CDC2C2A}"/>
    <cellStyle name="20% - Accent1 2 2 2 2 9 4 5" xfId="38355" xr:uid="{D446702B-0E31-4389-B73F-6E5F3E36AA21}"/>
    <cellStyle name="20% - Accent1 2 2 2 2 9 4 6" xfId="46238" xr:uid="{5F0D20A9-AA9C-4154-A1DE-12DAD3428F82}"/>
    <cellStyle name="20% - Accent1 2 2 2 2 9 4 7" xfId="53731" xr:uid="{A6AEC08F-B177-481D-A8FB-BFD67BA62606}"/>
    <cellStyle name="20% - Accent1 2 2 2 2 9 5" xfId="8445" xr:uid="{4D300C63-F1AA-4A1A-801D-A6EB89745C7E}"/>
    <cellStyle name="20% - Accent1 2 2 2 2 9 5 2" xfId="23421" xr:uid="{C6E68EA4-0AC2-4C8A-89D2-7331F9BB0747}"/>
    <cellStyle name="20% - Accent1 2 2 2 2 9 6" xfId="15933" xr:uid="{A57FB650-A9D9-4BAE-B5C9-C07292F33539}"/>
    <cellStyle name="20% - Accent1 2 2 2 2 9 7" xfId="31184" xr:uid="{32CF6A92-6D76-40C2-92AD-EEF8533AAF16}"/>
    <cellStyle name="20% - Accent1 2 2 2 2 9 8" xfId="38352" xr:uid="{F1B2B5C1-1636-4AB0-AC78-70AB25BE7A5D}"/>
    <cellStyle name="20% - Accent1 2 2 2 2 9 9" xfId="46235" xr:uid="{37CB2FB6-C11E-4844-AC81-723ECED3DFBB}"/>
    <cellStyle name="20% - Accent1 2 2 2 20" xfId="30275" xr:uid="{89518C60-A386-44E1-8390-3B9D5C0AFF7D}"/>
    <cellStyle name="20% - Accent1 2 2 2 21" xfId="37717" xr:uid="{1933825F-45B2-45F5-ADED-7974CAF2B8B2}"/>
    <cellStyle name="20% - Accent1 2 2 2 22" xfId="45205" xr:uid="{854F47F2-2968-49C4-9C00-0803BCF3AFBA}"/>
    <cellStyle name="20% - Accent1 2 2 2 23" xfId="45328" xr:uid="{900F4B85-0AF5-442B-92A5-9947891AE0E8}"/>
    <cellStyle name="20% - Accent1 2 2 2 24" xfId="45451" xr:uid="{9FCD6F2A-1A5B-4460-B539-1EEC71D17FAE}"/>
    <cellStyle name="20% - Accent1 2 2 2 25" xfId="45584" xr:uid="{73078CAD-7609-4085-8EA7-777A711BFD4D}"/>
    <cellStyle name="20% - Accent1 2 2 2 26" xfId="53093" xr:uid="{6B4A21C6-5540-42F5-9941-52790BBABAEB}"/>
    <cellStyle name="20% - Accent1 2 2 2 3" xfId="325" xr:uid="{5C423D4E-2145-4A6D-BFA8-C0723E52F6EB}"/>
    <cellStyle name="20% - Accent1 2 2 2 3 10" xfId="909" xr:uid="{289E0652-54A9-48DE-B8E1-CA227304DCAA}"/>
    <cellStyle name="20% - Accent1 2 2 2 3 10 2" xfId="8449" xr:uid="{6F87E1A1-E8B4-45DC-B0CF-D8E87807A40C}"/>
    <cellStyle name="20% - Accent1 2 2 2 3 10 2 2" xfId="23425" xr:uid="{8943CB69-706A-4991-B49F-EB8CD66C34D2}"/>
    <cellStyle name="20% - Accent1 2 2 2 3 10 3" xfId="15937" xr:uid="{6D861C44-7126-4C2E-B3B8-D7170984FF3B}"/>
    <cellStyle name="20% - Accent1 2 2 2 3 10 4" xfId="35940" xr:uid="{F3D27561-69D1-433E-BCBF-AE215829D4DC}"/>
    <cellStyle name="20% - Accent1 2 2 2 3 10 5" xfId="38356" xr:uid="{982F7833-8C58-4198-B785-CDEB0A5B0B75}"/>
    <cellStyle name="20% - Accent1 2 2 2 3 10 6" xfId="46239" xr:uid="{7767CD29-D7DC-4477-B668-6F69946385D6}"/>
    <cellStyle name="20% - Accent1 2 2 2 3 10 7" xfId="53732" xr:uid="{8C90D02F-207A-40CC-B36C-F09EF3BAD9B7}"/>
    <cellStyle name="20% - Accent1 2 2 2 3 11" xfId="7865" xr:uid="{7856EECB-71C1-4712-8F12-1E9FE3C98B6C}"/>
    <cellStyle name="20% - Accent1 2 2 2 3 11 2" xfId="22842" xr:uid="{0B6086DF-1F27-40AC-862D-F5B199C86D97}"/>
    <cellStyle name="20% - Accent1 2 2 2 3 12" xfId="15354" xr:uid="{1D564F79-1499-4075-A454-F38E1CD63FBB}"/>
    <cellStyle name="20% - Accent1 2 2 2 3 13" xfId="30324" xr:uid="{57034D54-C659-460A-855E-133DF8140CEB}"/>
    <cellStyle name="20% - Accent1 2 2 2 3 14" xfId="37773" xr:uid="{02F20B90-20F1-4E45-B51C-9BC214B3463B}"/>
    <cellStyle name="20% - Accent1 2 2 2 3 15" xfId="45261" xr:uid="{4141CDAC-9158-4A3D-851C-177244795E7C}"/>
    <cellStyle name="20% - Accent1 2 2 2 3 16" xfId="45384" xr:uid="{B791E610-BD6B-4E81-BE0E-F662E2B23175}"/>
    <cellStyle name="20% - Accent1 2 2 2 3 17" xfId="45507" xr:uid="{583D425A-5CEF-4BED-AB6C-4CFD0E30D681}"/>
    <cellStyle name="20% - Accent1 2 2 2 3 18" xfId="45656" xr:uid="{C60849EA-E813-4902-AF67-A2E6E6BE1513}"/>
    <cellStyle name="20% - Accent1 2 2 2 3 19" xfId="53149" xr:uid="{1D14F852-083B-4618-A84B-F5A6E61AB15F}"/>
    <cellStyle name="20% - Accent1 2 2 2 3 2" xfId="910" xr:uid="{F861D995-C25A-452B-B4BE-C4BEF27682D5}"/>
    <cellStyle name="20% - Accent1 2 2 2 3 2 10" xfId="15938" xr:uid="{07847456-5FF8-4E11-A154-7C098F78E6F4}"/>
    <cellStyle name="20% - Accent1 2 2 2 3 2 11" xfId="30392" xr:uid="{85FC055C-377C-485A-9645-B535461B5FAF}"/>
    <cellStyle name="20% - Accent1 2 2 2 3 2 12" xfId="38357" xr:uid="{DCDBB510-E13F-4EB5-BB01-0F883F5620E0}"/>
    <cellStyle name="20% - Accent1 2 2 2 3 2 13" xfId="46240" xr:uid="{3382BA4E-E243-4A3B-AC8F-10E0343A0E03}"/>
    <cellStyle name="20% - Accent1 2 2 2 3 2 14" xfId="53733" xr:uid="{96B10A2A-857E-4EF3-9749-4850D5A3EA7E}"/>
    <cellStyle name="20% - Accent1 2 2 2 3 2 2" xfId="911" xr:uid="{49279C93-A433-4C3B-B5EF-FFCCCA2484DA}"/>
    <cellStyle name="20% - Accent1 2 2 2 3 2 2 10" xfId="38358" xr:uid="{9F60E5E7-45E7-48F0-8BBD-579867DB5387}"/>
    <cellStyle name="20% - Accent1 2 2 2 3 2 2 11" xfId="46241" xr:uid="{D44B42F4-3A11-4D37-8372-DE94DEF13A7E}"/>
    <cellStyle name="20% - Accent1 2 2 2 3 2 2 12" xfId="53734" xr:uid="{EE8DA7EA-C2C7-48EC-88A9-DB648BE4D34F}"/>
    <cellStyle name="20% - Accent1 2 2 2 3 2 2 2" xfId="912" xr:uid="{4820392A-7259-4B4B-9FA2-602BA3D0AE2A}"/>
    <cellStyle name="20% - Accent1 2 2 2 3 2 2 2 10" xfId="46242" xr:uid="{47545F3E-A184-4C1E-8963-9E566C4E2455}"/>
    <cellStyle name="20% - Accent1 2 2 2 3 2 2 2 11" xfId="53735" xr:uid="{EE6D4756-DC87-4488-BE8B-EFD4670655E2}"/>
    <cellStyle name="20% - Accent1 2 2 2 3 2 2 2 2" xfId="913" xr:uid="{C0DD5DD7-5005-499B-BE6D-D822DC9304AA}"/>
    <cellStyle name="20% - Accent1 2 2 2 3 2 2 2 2 10" xfId="53736" xr:uid="{04CD5600-0CC9-48E3-83B5-070602B58AFA}"/>
    <cellStyle name="20% - Accent1 2 2 2 3 2 2 2 2 2" xfId="914" xr:uid="{B14A3B27-7D09-42D1-8676-ACF278074320}"/>
    <cellStyle name="20% - Accent1 2 2 2 3 2 2 2 2 2 2" xfId="8454" xr:uid="{6AA99D92-17FB-42B2-9907-4096CBED8A3A}"/>
    <cellStyle name="20% - Accent1 2 2 2 3 2 2 2 2 2 2 2" xfId="23430" xr:uid="{26AF188B-06FC-43D9-8102-1F5F779341D7}"/>
    <cellStyle name="20% - Accent1 2 2 2 3 2 2 2 2 2 3" xfId="15942" xr:uid="{C7F8E17B-D8E4-4906-A65B-BF272EDEDB93}"/>
    <cellStyle name="20% - Accent1 2 2 2 3 2 2 2 2 2 4" xfId="32256" xr:uid="{030E651D-7BA6-48A4-B522-F1B0BAC3B4F3}"/>
    <cellStyle name="20% - Accent1 2 2 2 3 2 2 2 2 2 5" xfId="38361" xr:uid="{3956EE97-B9E9-4195-AC45-AD8F54D487EF}"/>
    <cellStyle name="20% - Accent1 2 2 2 3 2 2 2 2 2 6" xfId="46244" xr:uid="{FAFC637D-0EEA-452F-A4CB-2B05A08D83E3}"/>
    <cellStyle name="20% - Accent1 2 2 2 3 2 2 2 2 2 7" xfId="53737" xr:uid="{EEE100B6-26DF-4DCE-BA0C-2104C3B54E8F}"/>
    <cellStyle name="20% - Accent1 2 2 2 3 2 2 2 2 3" xfId="915" xr:uid="{0F736552-26E3-4657-8074-753C116A222B}"/>
    <cellStyle name="20% - Accent1 2 2 2 3 2 2 2 2 3 2" xfId="8455" xr:uid="{6FAFD86D-51AC-4DCE-A40D-EFCBC185AA61}"/>
    <cellStyle name="20% - Accent1 2 2 2 3 2 2 2 2 3 2 2" xfId="23431" xr:uid="{CF1ED75C-7FCC-4E59-9015-FAC54C25E39D}"/>
    <cellStyle name="20% - Accent1 2 2 2 3 2 2 2 2 3 3" xfId="15943" xr:uid="{8BBBE7BA-60C5-4EE7-B235-D0237D0CB0D9}"/>
    <cellStyle name="20% - Accent1 2 2 2 3 2 2 2 2 3 4" xfId="34101" xr:uid="{EC0C1975-7FD6-4182-8890-AF13E6CB093F}"/>
    <cellStyle name="20% - Accent1 2 2 2 3 2 2 2 2 3 5" xfId="38362" xr:uid="{A0DA9D77-B9D1-4DAF-AF53-CE852FA7DBFA}"/>
    <cellStyle name="20% - Accent1 2 2 2 3 2 2 2 2 3 6" xfId="46245" xr:uid="{ADB7B959-888E-423C-9830-66470840E77C}"/>
    <cellStyle name="20% - Accent1 2 2 2 3 2 2 2 2 3 7" xfId="53738" xr:uid="{09E7EBAD-0A15-43B4-A146-5721007B204B}"/>
    <cellStyle name="20% - Accent1 2 2 2 3 2 2 2 2 4" xfId="916" xr:uid="{45D622E8-1F9A-4A79-83A9-87C1F3F5DBCB}"/>
    <cellStyle name="20% - Accent1 2 2 2 3 2 2 2 2 4 2" xfId="8456" xr:uid="{74765AFE-63F9-48E1-9146-5019B2BB38A3}"/>
    <cellStyle name="20% - Accent1 2 2 2 3 2 2 2 2 4 2 2" xfId="23432" xr:uid="{6BAA9D17-9B60-46E5-91A9-B7B028C41BC2}"/>
    <cellStyle name="20% - Accent1 2 2 2 3 2 2 2 2 4 3" xfId="15944" xr:uid="{B95F2A19-027F-4DBE-B0DD-BC24A0BDB5A6}"/>
    <cellStyle name="20% - Accent1 2 2 2 3 2 2 2 2 4 4" xfId="35944" xr:uid="{E05C09C6-8FCF-471B-95A1-25BCAC35CA37}"/>
    <cellStyle name="20% - Accent1 2 2 2 3 2 2 2 2 4 5" xfId="38363" xr:uid="{A132F581-F1E8-4B7E-BDE6-9B7887DD8A2D}"/>
    <cellStyle name="20% - Accent1 2 2 2 3 2 2 2 2 4 6" xfId="46246" xr:uid="{F112D6F9-3F78-4F48-B272-B19CB9093C65}"/>
    <cellStyle name="20% - Accent1 2 2 2 3 2 2 2 2 4 7" xfId="53739" xr:uid="{5E17D898-036E-445D-B2BC-B7DF2C5190EE}"/>
    <cellStyle name="20% - Accent1 2 2 2 3 2 2 2 2 5" xfId="8453" xr:uid="{31836897-28B4-425D-B4E1-1C7A4826715A}"/>
    <cellStyle name="20% - Accent1 2 2 2 3 2 2 2 2 5 2" xfId="23429" xr:uid="{21A1E873-CADE-4A47-942B-84CB2CFDBD47}"/>
    <cellStyle name="20% - Accent1 2 2 2 3 2 2 2 2 6" xfId="15941" xr:uid="{DF23C7FA-AD2B-420C-8A9A-0A7890BD4871}"/>
    <cellStyle name="20% - Accent1 2 2 2 3 2 2 2 2 7" xfId="31212" xr:uid="{511ECC48-536A-4BE9-BFED-FFC074910FBA}"/>
    <cellStyle name="20% - Accent1 2 2 2 3 2 2 2 2 8" xfId="38360" xr:uid="{A31807BF-B5E8-475E-93FA-56B933564EAF}"/>
    <cellStyle name="20% - Accent1 2 2 2 3 2 2 2 2 9" xfId="46243" xr:uid="{72413DF8-9F2A-40BB-8904-5B2E4FDBE2CF}"/>
    <cellStyle name="20% - Accent1 2 2 2 3 2 2 2 3" xfId="917" xr:uid="{487C8934-8D93-49CA-AB34-44440CED0F32}"/>
    <cellStyle name="20% - Accent1 2 2 2 3 2 2 2 3 2" xfId="8457" xr:uid="{1915B16B-774C-44DA-97FA-C5D6E47CE522}"/>
    <cellStyle name="20% - Accent1 2 2 2 3 2 2 2 3 2 2" xfId="23433" xr:uid="{43AFF99C-2FC3-4EEC-8EDD-F7C34E9B5F9A}"/>
    <cellStyle name="20% - Accent1 2 2 2 3 2 2 2 3 3" xfId="15945" xr:uid="{9787494A-4CCA-4EA0-AE1A-7CFF9BA6E476}"/>
    <cellStyle name="20% - Accent1 2 2 2 3 2 2 2 3 4" xfId="32255" xr:uid="{1458FFE2-3070-489A-BDF5-9111CBCB437E}"/>
    <cellStyle name="20% - Accent1 2 2 2 3 2 2 2 3 5" xfId="38364" xr:uid="{44BA4FDA-5D73-4884-BBE0-046974A2C535}"/>
    <cellStyle name="20% - Accent1 2 2 2 3 2 2 2 3 6" xfId="46247" xr:uid="{56606B8E-7A8F-475F-B51B-3885D7B0AD07}"/>
    <cellStyle name="20% - Accent1 2 2 2 3 2 2 2 3 7" xfId="53740" xr:uid="{A7FBB59C-6611-4328-A08F-6F312953CE54}"/>
    <cellStyle name="20% - Accent1 2 2 2 3 2 2 2 4" xfId="918" xr:uid="{5DB54FCB-1DD3-4ACA-8597-FF11273ABB9A}"/>
    <cellStyle name="20% - Accent1 2 2 2 3 2 2 2 4 2" xfId="8458" xr:uid="{FCD62553-CC52-4848-8405-CDE85DF896AA}"/>
    <cellStyle name="20% - Accent1 2 2 2 3 2 2 2 4 2 2" xfId="23434" xr:uid="{6404CE32-DED4-4C7B-8EDF-917172FDA5BD}"/>
    <cellStyle name="20% - Accent1 2 2 2 3 2 2 2 4 3" xfId="15946" xr:uid="{5E6CF0B0-E235-4057-9DD4-351AFE20E910}"/>
    <cellStyle name="20% - Accent1 2 2 2 3 2 2 2 4 4" xfId="34100" xr:uid="{A616F01B-8CC5-4720-A413-0AEFB180EDBB}"/>
    <cellStyle name="20% - Accent1 2 2 2 3 2 2 2 4 5" xfId="38365" xr:uid="{E863DA8B-7C26-4A2C-8663-4C6D6305AF58}"/>
    <cellStyle name="20% - Accent1 2 2 2 3 2 2 2 4 6" xfId="46248" xr:uid="{7B4C664B-49F8-4608-BDC1-B8BE5D32F926}"/>
    <cellStyle name="20% - Accent1 2 2 2 3 2 2 2 4 7" xfId="53741" xr:uid="{326CCB6D-1E27-4B71-9AE3-6BD845BAB8AC}"/>
    <cellStyle name="20% - Accent1 2 2 2 3 2 2 2 5" xfId="919" xr:uid="{F16BD7C7-6404-447E-BA5F-F7BBB8C10428}"/>
    <cellStyle name="20% - Accent1 2 2 2 3 2 2 2 5 2" xfId="8459" xr:uid="{51E94E3F-D2FB-4EA0-9F90-E0B75ED8368D}"/>
    <cellStyle name="20% - Accent1 2 2 2 3 2 2 2 5 2 2" xfId="23435" xr:uid="{4BBBE1E8-69C5-471C-A9FC-F78C8FB33F1F}"/>
    <cellStyle name="20% - Accent1 2 2 2 3 2 2 2 5 3" xfId="15947" xr:uid="{7413946A-6F61-4ED5-BCBC-DDB432805455}"/>
    <cellStyle name="20% - Accent1 2 2 2 3 2 2 2 5 4" xfId="35943" xr:uid="{B48E4816-A4EC-4A68-8871-4EDBACFCF772}"/>
    <cellStyle name="20% - Accent1 2 2 2 3 2 2 2 5 5" xfId="38366" xr:uid="{BAD4A646-C3DB-470A-8794-C276AA006CF4}"/>
    <cellStyle name="20% - Accent1 2 2 2 3 2 2 2 5 6" xfId="46249" xr:uid="{FC103A64-B699-4A27-B908-F074871660A5}"/>
    <cellStyle name="20% - Accent1 2 2 2 3 2 2 2 5 7" xfId="53742" xr:uid="{784A7BDE-A361-483A-8924-B51925CD5859}"/>
    <cellStyle name="20% - Accent1 2 2 2 3 2 2 2 6" xfId="8452" xr:uid="{0AEDA083-CA78-4F2A-89F2-ABA297A58D78}"/>
    <cellStyle name="20% - Accent1 2 2 2 3 2 2 2 6 2" xfId="23428" xr:uid="{4683AC9C-C569-45B3-A81E-71F47CD57718}"/>
    <cellStyle name="20% - Accent1 2 2 2 3 2 2 2 7" xfId="15940" xr:uid="{8B85AF0B-A422-4011-83B3-089B17D302CF}"/>
    <cellStyle name="20% - Accent1 2 2 2 3 2 2 2 8" xfId="30777" xr:uid="{5E910C6A-8228-4BAB-909E-3DFA44647A2C}"/>
    <cellStyle name="20% - Accent1 2 2 2 3 2 2 2 9" xfId="38359" xr:uid="{D9DAD2B2-E245-499F-8F82-FCFBAD1D61E4}"/>
    <cellStyle name="20% - Accent1 2 2 2 3 2 2 3" xfId="920" xr:uid="{22FA7722-7C3F-4FF0-8726-3850EEED4BF8}"/>
    <cellStyle name="20% - Accent1 2 2 2 3 2 2 3 10" xfId="53743" xr:uid="{AA23B4D3-6707-4E02-9C25-5E24EF1DD098}"/>
    <cellStyle name="20% - Accent1 2 2 2 3 2 2 3 2" xfId="921" xr:uid="{2620528F-AB51-4114-9FA5-02B1AD9A9F55}"/>
    <cellStyle name="20% - Accent1 2 2 2 3 2 2 3 2 2" xfId="8461" xr:uid="{E75C4D3D-E63D-480E-8275-6B96BAC91C06}"/>
    <cellStyle name="20% - Accent1 2 2 2 3 2 2 3 2 2 2" xfId="23437" xr:uid="{B762827B-EE0B-4E97-ADAB-993FEF9B4DC9}"/>
    <cellStyle name="20% - Accent1 2 2 2 3 2 2 3 2 3" xfId="15949" xr:uid="{8A9604D7-96DD-4346-A434-D7E13BF0716D}"/>
    <cellStyle name="20% - Accent1 2 2 2 3 2 2 3 2 4" xfId="32257" xr:uid="{8F44FAA0-B549-44FA-9331-CD4F08DDA7B1}"/>
    <cellStyle name="20% - Accent1 2 2 2 3 2 2 3 2 5" xfId="38368" xr:uid="{CBD479DE-16AF-497B-AC56-D1484B42FFB4}"/>
    <cellStyle name="20% - Accent1 2 2 2 3 2 2 3 2 6" xfId="46251" xr:uid="{DF93224C-B669-451F-83D9-982867AA3663}"/>
    <cellStyle name="20% - Accent1 2 2 2 3 2 2 3 2 7" xfId="53744" xr:uid="{7CA706C1-B47E-498F-869C-9A5CE9A0BD92}"/>
    <cellStyle name="20% - Accent1 2 2 2 3 2 2 3 3" xfId="922" xr:uid="{D96C32C1-085E-432A-8A17-4FFA4B1F948B}"/>
    <cellStyle name="20% - Accent1 2 2 2 3 2 2 3 3 2" xfId="8462" xr:uid="{B73C24E4-34B6-40C8-A445-FB3FDD6DF957}"/>
    <cellStyle name="20% - Accent1 2 2 2 3 2 2 3 3 2 2" xfId="23438" xr:uid="{60CCE3ED-A76D-4F79-B53A-17E54ECEAA90}"/>
    <cellStyle name="20% - Accent1 2 2 2 3 2 2 3 3 3" xfId="15950" xr:uid="{DEB804B1-0A0C-45C6-B845-10FE22B7B3F5}"/>
    <cellStyle name="20% - Accent1 2 2 2 3 2 2 3 3 4" xfId="34102" xr:uid="{5AFF51AA-38C9-4A01-BFA2-418DE3F7A198}"/>
    <cellStyle name="20% - Accent1 2 2 2 3 2 2 3 3 5" xfId="38369" xr:uid="{5A93B5CF-F3E7-42E0-8C64-EAFC7AA2834E}"/>
    <cellStyle name="20% - Accent1 2 2 2 3 2 2 3 3 6" xfId="46252" xr:uid="{748FCEEE-2467-4DFC-A5B9-F7256AB6D028}"/>
    <cellStyle name="20% - Accent1 2 2 2 3 2 2 3 3 7" xfId="53745" xr:uid="{077FA52B-B891-4B56-A701-289ECB5FE667}"/>
    <cellStyle name="20% - Accent1 2 2 2 3 2 2 3 4" xfId="923" xr:uid="{9C2F6A99-CD9F-45C8-A5FF-48518F3A9436}"/>
    <cellStyle name="20% - Accent1 2 2 2 3 2 2 3 4 2" xfId="8463" xr:uid="{7E928128-2D90-47C5-B9C3-5BFE1046EF42}"/>
    <cellStyle name="20% - Accent1 2 2 2 3 2 2 3 4 2 2" xfId="23439" xr:uid="{8CCF409F-CE39-40E2-8526-ACFE8B2268DC}"/>
    <cellStyle name="20% - Accent1 2 2 2 3 2 2 3 4 3" xfId="15951" xr:uid="{24742635-3E9B-421C-A55E-6EB1B4664176}"/>
    <cellStyle name="20% - Accent1 2 2 2 3 2 2 3 4 4" xfId="35945" xr:uid="{F7A7FB63-CE71-48AA-B6D5-15DC872CEB4B}"/>
    <cellStyle name="20% - Accent1 2 2 2 3 2 2 3 4 5" xfId="38370" xr:uid="{5D6154C5-F4DF-4F30-A50A-D1FD4BA5D1E0}"/>
    <cellStyle name="20% - Accent1 2 2 2 3 2 2 3 4 6" xfId="46253" xr:uid="{9CF827BF-5B5F-4C25-97DD-8F6075D7F93A}"/>
    <cellStyle name="20% - Accent1 2 2 2 3 2 2 3 4 7" xfId="53746" xr:uid="{6D0BFEC5-2C6B-4985-ADC7-793AE161ACB3}"/>
    <cellStyle name="20% - Accent1 2 2 2 3 2 2 3 5" xfId="8460" xr:uid="{B72054CB-1303-4EFE-9259-1A12C1EA7227}"/>
    <cellStyle name="20% - Accent1 2 2 2 3 2 2 3 5 2" xfId="23436" xr:uid="{DF474BE8-9383-4E77-8213-012E002E4C6E}"/>
    <cellStyle name="20% - Accent1 2 2 2 3 2 2 3 6" xfId="15948" xr:uid="{D7C24273-69CA-4EDE-AE34-8EA78F7C0C4B}"/>
    <cellStyle name="20% - Accent1 2 2 2 3 2 2 3 7" xfId="31211" xr:uid="{FF739BB6-0020-47D9-A084-92509976CA89}"/>
    <cellStyle name="20% - Accent1 2 2 2 3 2 2 3 8" xfId="38367" xr:uid="{32E50844-CFFC-4B85-A532-7FFB14427A65}"/>
    <cellStyle name="20% - Accent1 2 2 2 3 2 2 3 9" xfId="46250" xr:uid="{E878EA4F-0192-41C9-8ABE-1DE25F8CEBF5}"/>
    <cellStyle name="20% - Accent1 2 2 2 3 2 2 4" xfId="924" xr:uid="{C54F9B1E-1AB8-4DD3-AA01-DA521A24A887}"/>
    <cellStyle name="20% - Accent1 2 2 2 3 2 2 4 2" xfId="8464" xr:uid="{5F0900AF-D8A2-47A4-81EE-9A888DF7B902}"/>
    <cellStyle name="20% - Accent1 2 2 2 3 2 2 4 2 2" xfId="23440" xr:uid="{CA24D8BE-B0BC-434E-A150-9807047DBD72}"/>
    <cellStyle name="20% - Accent1 2 2 2 3 2 2 4 3" xfId="15952" xr:uid="{645CE67E-2C49-4C33-ADE9-2D1F2FB8EF6C}"/>
    <cellStyle name="20% - Accent1 2 2 2 3 2 2 4 4" xfId="32254" xr:uid="{8EC6EFE1-2D99-4A7B-8CC7-E625F0AD4DD1}"/>
    <cellStyle name="20% - Accent1 2 2 2 3 2 2 4 5" xfId="38371" xr:uid="{92D65C32-0480-44ED-A28B-3C61DBF36849}"/>
    <cellStyle name="20% - Accent1 2 2 2 3 2 2 4 6" xfId="46254" xr:uid="{C6DA9DCA-7EB1-43DC-A01C-70F67BEB33CD}"/>
    <cellStyle name="20% - Accent1 2 2 2 3 2 2 4 7" xfId="53747" xr:uid="{349CEE28-D0C5-4027-8A28-47AFEF5BF788}"/>
    <cellStyle name="20% - Accent1 2 2 2 3 2 2 5" xfId="925" xr:uid="{A5022E84-274F-4030-9CA1-807AB4722828}"/>
    <cellStyle name="20% - Accent1 2 2 2 3 2 2 5 2" xfId="8465" xr:uid="{CA1E1103-ED60-4B69-97D4-0AED3ADA96A4}"/>
    <cellStyle name="20% - Accent1 2 2 2 3 2 2 5 2 2" xfId="23441" xr:uid="{2CFE95C2-CF4E-4B7F-BAC9-C9456ECEA4C5}"/>
    <cellStyle name="20% - Accent1 2 2 2 3 2 2 5 3" xfId="15953" xr:uid="{1432D080-C77C-40A4-B374-DEBB8CE506B7}"/>
    <cellStyle name="20% - Accent1 2 2 2 3 2 2 5 4" xfId="34099" xr:uid="{E27FC231-3852-412D-AC22-2A0658E200FF}"/>
    <cellStyle name="20% - Accent1 2 2 2 3 2 2 5 5" xfId="38372" xr:uid="{8FAAB886-8753-43F9-B197-BE20E84562BD}"/>
    <cellStyle name="20% - Accent1 2 2 2 3 2 2 5 6" xfId="46255" xr:uid="{071F6E3A-8EE7-4738-887C-D3BFC4D52C04}"/>
    <cellStyle name="20% - Accent1 2 2 2 3 2 2 5 7" xfId="53748" xr:uid="{F47B41D8-1B02-4202-803F-6504647759E7}"/>
    <cellStyle name="20% - Accent1 2 2 2 3 2 2 6" xfId="926" xr:uid="{FAA13648-F00A-4C31-90B2-B25B04FA4030}"/>
    <cellStyle name="20% - Accent1 2 2 2 3 2 2 6 2" xfId="8466" xr:uid="{A0D8DD2B-9CA0-4A07-BB87-9E2CC06D8A89}"/>
    <cellStyle name="20% - Accent1 2 2 2 3 2 2 6 2 2" xfId="23442" xr:uid="{43EFF265-6262-4ACA-B075-7FAF124A816E}"/>
    <cellStyle name="20% - Accent1 2 2 2 3 2 2 6 3" xfId="15954" xr:uid="{B8C24131-06E0-4ADF-9AC2-E96056431BD7}"/>
    <cellStyle name="20% - Accent1 2 2 2 3 2 2 6 4" xfId="35942" xr:uid="{6578EE5B-9624-42F5-BAAD-B6BD73863E48}"/>
    <cellStyle name="20% - Accent1 2 2 2 3 2 2 6 5" xfId="38373" xr:uid="{CE97AD03-4B68-4FC0-ABFA-D9448256DAA4}"/>
    <cellStyle name="20% - Accent1 2 2 2 3 2 2 6 6" xfId="46256" xr:uid="{3C8FE818-189A-42FE-9AFC-39FC83F44F59}"/>
    <cellStyle name="20% - Accent1 2 2 2 3 2 2 6 7" xfId="53749" xr:uid="{CF4866F3-D9A7-4226-9ABA-F88DC8A89247}"/>
    <cellStyle name="20% - Accent1 2 2 2 3 2 2 7" xfId="8451" xr:uid="{1B24AB54-DD5E-4982-BCB2-D2A33A0D8A62}"/>
    <cellStyle name="20% - Accent1 2 2 2 3 2 2 7 2" xfId="23427" xr:uid="{7BBC4A42-1AB6-4DA8-9178-3F7B27834A92}"/>
    <cellStyle name="20% - Accent1 2 2 2 3 2 2 8" xfId="15939" xr:uid="{3E029FA9-0995-44C3-9C0E-1D0E5BC88B69}"/>
    <cellStyle name="20% - Accent1 2 2 2 3 2 2 9" xfId="30425" xr:uid="{F3306C7D-CE5A-4D19-A122-03931EDD6FCB}"/>
    <cellStyle name="20% - Accent1 2 2 2 3 2 3" xfId="927" xr:uid="{7CC63224-BF76-4FE6-BD84-F699AD6761E5}"/>
    <cellStyle name="20% - Accent1 2 2 2 3 2 3 10" xfId="46257" xr:uid="{031BD510-6512-4D60-A2D4-E79BB8D22C53}"/>
    <cellStyle name="20% - Accent1 2 2 2 3 2 3 11" xfId="53750" xr:uid="{88E30E3A-8730-4A36-8458-626FC727ABD1}"/>
    <cellStyle name="20% - Accent1 2 2 2 3 2 3 2" xfId="928" xr:uid="{D53EA496-AD45-47A7-9481-D7C9FFB9198C}"/>
    <cellStyle name="20% - Accent1 2 2 2 3 2 3 2 10" xfId="53751" xr:uid="{BCDEF143-98B9-4B43-9766-9FF1A08E6EBE}"/>
    <cellStyle name="20% - Accent1 2 2 2 3 2 3 2 2" xfId="929" xr:uid="{FB5884D5-E297-452F-9107-5ED93167E2D1}"/>
    <cellStyle name="20% - Accent1 2 2 2 3 2 3 2 2 2" xfId="8469" xr:uid="{401C91D1-07EA-454C-9867-8B030E58CD16}"/>
    <cellStyle name="20% - Accent1 2 2 2 3 2 3 2 2 2 2" xfId="23445" xr:uid="{46893262-B93D-488B-BF5D-23989616FCA7}"/>
    <cellStyle name="20% - Accent1 2 2 2 3 2 3 2 2 3" xfId="15957" xr:uid="{93FEB59B-1E4F-427B-A773-398B36EC4CEB}"/>
    <cellStyle name="20% - Accent1 2 2 2 3 2 3 2 2 4" xfId="32259" xr:uid="{E434B3A9-AEAC-42E9-864F-88F0F6D324A3}"/>
    <cellStyle name="20% - Accent1 2 2 2 3 2 3 2 2 5" xfId="38376" xr:uid="{1F1514C3-1963-4A7B-A950-10909ADF126C}"/>
    <cellStyle name="20% - Accent1 2 2 2 3 2 3 2 2 6" xfId="46259" xr:uid="{073E4A86-05DA-479D-B546-996C282217C9}"/>
    <cellStyle name="20% - Accent1 2 2 2 3 2 3 2 2 7" xfId="53752" xr:uid="{192986E0-C87B-4602-8FFA-C4BED65A05E1}"/>
    <cellStyle name="20% - Accent1 2 2 2 3 2 3 2 3" xfId="930" xr:uid="{94FB4772-613B-4690-9401-892A306275D3}"/>
    <cellStyle name="20% - Accent1 2 2 2 3 2 3 2 3 2" xfId="8470" xr:uid="{B8025A27-D12F-47D6-A1FD-8B05B2320DF8}"/>
    <cellStyle name="20% - Accent1 2 2 2 3 2 3 2 3 2 2" xfId="23446" xr:uid="{7AAB80AD-CFA6-4EB3-8403-C66ABA972A01}"/>
    <cellStyle name="20% - Accent1 2 2 2 3 2 3 2 3 3" xfId="15958" xr:uid="{05FA7501-637A-4573-8981-FF20D968A7DA}"/>
    <cellStyle name="20% - Accent1 2 2 2 3 2 3 2 3 4" xfId="34104" xr:uid="{69524FA6-452F-44F4-B045-EF7E34E44702}"/>
    <cellStyle name="20% - Accent1 2 2 2 3 2 3 2 3 5" xfId="38377" xr:uid="{EF94BB4E-1388-4E73-B46E-297C53F49F43}"/>
    <cellStyle name="20% - Accent1 2 2 2 3 2 3 2 3 6" xfId="46260" xr:uid="{341B80E1-AB55-4B1A-B361-B595B3B72096}"/>
    <cellStyle name="20% - Accent1 2 2 2 3 2 3 2 3 7" xfId="53753" xr:uid="{92786684-9DAA-41A9-A24C-866317D91133}"/>
    <cellStyle name="20% - Accent1 2 2 2 3 2 3 2 4" xfId="931" xr:uid="{560D4C3D-9303-4354-89B6-7A69E77C8E55}"/>
    <cellStyle name="20% - Accent1 2 2 2 3 2 3 2 4 2" xfId="8471" xr:uid="{3A8D3209-F4D1-46A7-8C71-05C3143F35F2}"/>
    <cellStyle name="20% - Accent1 2 2 2 3 2 3 2 4 2 2" xfId="23447" xr:uid="{CECCF237-4B08-4B46-ADF5-C00433E191A1}"/>
    <cellStyle name="20% - Accent1 2 2 2 3 2 3 2 4 3" xfId="15959" xr:uid="{4E4F138E-C24C-4D2D-A8C1-A12B95611136}"/>
    <cellStyle name="20% - Accent1 2 2 2 3 2 3 2 4 4" xfId="35947" xr:uid="{9ACD5247-41E9-4395-A0A2-634818BD62C8}"/>
    <cellStyle name="20% - Accent1 2 2 2 3 2 3 2 4 5" xfId="38378" xr:uid="{E95762F2-A4F0-4F39-A721-301C677B828E}"/>
    <cellStyle name="20% - Accent1 2 2 2 3 2 3 2 4 6" xfId="46261" xr:uid="{99A6A781-CE7D-435B-BA2B-52F237C24F9C}"/>
    <cellStyle name="20% - Accent1 2 2 2 3 2 3 2 4 7" xfId="53754" xr:uid="{CE5DAB68-809F-471B-911F-317D8F5F8039}"/>
    <cellStyle name="20% - Accent1 2 2 2 3 2 3 2 5" xfId="8468" xr:uid="{A67E6B7D-56AD-433D-8758-F1289FC6E9A4}"/>
    <cellStyle name="20% - Accent1 2 2 2 3 2 3 2 5 2" xfId="23444" xr:uid="{03C3992D-2783-4DBB-B03A-93252DB2221E}"/>
    <cellStyle name="20% - Accent1 2 2 2 3 2 3 2 6" xfId="15956" xr:uid="{1AEC4ACE-D101-48E9-A9C5-1D84FE1FDD07}"/>
    <cellStyle name="20% - Accent1 2 2 2 3 2 3 2 7" xfId="31213" xr:uid="{4E0E9498-9EBF-4D83-BEF7-F1D667E07C26}"/>
    <cellStyle name="20% - Accent1 2 2 2 3 2 3 2 8" xfId="38375" xr:uid="{AE19D9DC-ACEB-47CC-9963-F3299D65A0A1}"/>
    <cellStyle name="20% - Accent1 2 2 2 3 2 3 2 9" xfId="46258" xr:uid="{9D3E498C-25B2-43CB-AC38-FF29671B08E6}"/>
    <cellStyle name="20% - Accent1 2 2 2 3 2 3 3" xfId="932" xr:uid="{5B5201AC-EB4D-4636-B37B-972AAC332C6A}"/>
    <cellStyle name="20% - Accent1 2 2 2 3 2 3 3 2" xfId="8472" xr:uid="{ED29D90E-480F-47D3-AA5D-26AE0CE5A0E5}"/>
    <cellStyle name="20% - Accent1 2 2 2 3 2 3 3 2 2" xfId="23448" xr:uid="{E31F2393-C3A7-463F-8BB1-730554EF0E8E}"/>
    <cellStyle name="20% - Accent1 2 2 2 3 2 3 3 3" xfId="15960" xr:uid="{A9D85A6B-710C-462D-A683-A10047A47C0F}"/>
    <cellStyle name="20% - Accent1 2 2 2 3 2 3 3 4" xfId="32258" xr:uid="{1E6E71B6-6C76-4649-A5D6-9F8EB84ACEFC}"/>
    <cellStyle name="20% - Accent1 2 2 2 3 2 3 3 5" xfId="38379" xr:uid="{2CCD7DDC-DD30-41F0-BB14-7FBC96F33D53}"/>
    <cellStyle name="20% - Accent1 2 2 2 3 2 3 3 6" xfId="46262" xr:uid="{D74C5A3E-03EF-41A6-B74D-1F8323D0A15A}"/>
    <cellStyle name="20% - Accent1 2 2 2 3 2 3 3 7" xfId="53755" xr:uid="{36F01C09-C816-40AB-9B50-796CB0690F0C}"/>
    <cellStyle name="20% - Accent1 2 2 2 3 2 3 4" xfId="933" xr:uid="{A0EAC9B4-4CDC-469B-AEE3-DF05D034D5A3}"/>
    <cellStyle name="20% - Accent1 2 2 2 3 2 3 4 2" xfId="8473" xr:uid="{C3B1881E-2520-4AD4-BB71-00CCFB3B93FB}"/>
    <cellStyle name="20% - Accent1 2 2 2 3 2 3 4 2 2" xfId="23449" xr:uid="{F2084A66-9698-4A28-8E79-EEB39587FBD9}"/>
    <cellStyle name="20% - Accent1 2 2 2 3 2 3 4 3" xfId="15961" xr:uid="{58CCD88E-925D-4990-A511-02AEB89B5C98}"/>
    <cellStyle name="20% - Accent1 2 2 2 3 2 3 4 4" xfId="34103" xr:uid="{2F96A2E1-BB88-4E6F-A801-DA67E7684ADB}"/>
    <cellStyle name="20% - Accent1 2 2 2 3 2 3 4 5" xfId="38380" xr:uid="{DB4302C2-C502-43EC-BD01-206E1A4274ED}"/>
    <cellStyle name="20% - Accent1 2 2 2 3 2 3 4 6" xfId="46263" xr:uid="{23DB319F-C97D-4950-B3BF-E6144D3D7645}"/>
    <cellStyle name="20% - Accent1 2 2 2 3 2 3 4 7" xfId="53756" xr:uid="{D61D0B4B-4E41-4A35-9663-2BA0ACF23F0D}"/>
    <cellStyle name="20% - Accent1 2 2 2 3 2 3 5" xfId="934" xr:uid="{9D412126-2D46-4126-BF07-E265C7F279B7}"/>
    <cellStyle name="20% - Accent1 2 2 2 3 2 3 5 2" xfId="8474" xr:uid="{3CCCB522-BFD7-4E83-BA0C-74C1A7A1098D}"/>
    <cellStyle name="20% - Accent1 2 2 2 3 2 3 5 2 2" xfId="23450" xr:uid="{0C9F709D-2DBD-4A90-A175-FC9115AD019B}"/>
    <cellStyle name="20% - Accent1 2 2 2 3 2 3 5 3" xfId="15962" xr:uid="{EA8E50EB-3324-4503-A85C-07225AEB3301}"/>
    <cellStyle name="20% - Accent1 2 2 2 3 2 3 5 4" xfId="35946" xr:uid="{C6847249-4BB9-4A75-8A1D-8FA1F5E1CF45}"/>
    <cellStyle name="20% - Accent1 2 2 2 3 2 3 5 5" xfId="38381" xr:uid="{4BCFD614-4EF2-437C-9B3D-FD75E95F1A07}"/>
    <cellStyle name="20% - Accent1 2 2 2 3 2 3 5 6" xfId="46264" xr:uid="{AF0DAB29-EB9E-4E97-9D3D-0D8B404CCB4B}"/>
    <cellStyle name="20% - Accent1 2 2 2 3 2 3 5 7" xfId="53757" xr:uid="{7661D7D0-3BA5-48EC-9624-F3200AE68008}"/>
    <cellStyle name="20% - Accent1 2 2 2 3 2 3 6" xfId="8467" xr:uid="{644411A7-575E-494C-98A3-F4A9C18C8A18}"/>
    <cellStyle name="20% - Accent1 2 2 2 3 2 3 6 2" xfId="23443" xr:uid="{A2EA928B-82EB-4DFE-B7B0-FFB936468599}"/>
    <cellStyle name="20% - Accent1 2 2 2 3 2 3 7" xfId="15955" xr:uid="{0E1A9196-5B43-4FE5-86AF-8E383E55E9D9}"/>
    <cellStyle name="20% - Accent1 2 2 2 3 2 3 8" xfId="30626" xr:uid="{501C0156-4F88-46D4-B2D2-F4937E8BD482}"/>
    <cellStyle name="20% - Accent1 2 2 2 3 2 3 9" xfId="38374" xr:uid="{A88A940B-2CCC-47B6-B96D-A1DE75A58D04}"/>
    <cellStyle name="20% - Accent1 2 2 2 3 2 4" xfId="935" xr:uid="{0AE96833-A483-480E-81A2-849C1F6D7B58}"/>
    <cellStyle name="20% - Accent1 2 2 2 3 2 4 10" xfId="46265" xr:uid="{DF91AD54-0E8E-497E-9C4E-6750F32DA182}"/>
    <cellStyle name="20% - Accent1 2 2 2 3 2 4 11" xfId="53758" xr:uid="{F2820856-8DF5-4CBE-B44F-239A78C4EFCA}"/>
    <cellStyle name="20% - Accent1 2 2 2 3 2 4 2" xfId="936" xr:uid="{1672BCB5-80A3-47B1-9091-C5A7BE99A9FC}"/>
    <cellStyle name="20% - Accent1 2 2 2 3 2 4 2 10" xfId="53759" xr:uid="{E835AC53-DE22-4E79-A6EB-622D816743CF}"/>
    <cellStyle name="20% - Accent1 2 2 2 3 2 4 2 2" xfId="937" xr:uid="{F28B4100-47C3-4927-963C-BA6BEBD59DD9}"/>
    <cellStyle name="20% - Accent1 2 2 2 3 2 4 2 2 2" xfId="8477" xr:uid="{722DD26B-0B7F-4DAC-98F7-231B40CF3595}"/>
    <cellStyle name="20% - Accent1 2 2 2 3 2 4 2 2 2 2" xfId="23453" xr:uid="{6725F13C-C363-4C57-BD3E-C278F94FFBFB}"/>
    <cellStyle name="20% - Accent1 2 2 2 3 2 4 2 2 3" xfId="15965" xr:uid="{1D07FA29-8916-4C1F-BB6E-CDEB647A9585}"/>
    <cellStyle name="20% - Accent1 2 2 2 3 2 4 2 2 4" xfId="32261" xr:uid="{C0947977-9081-4143-9FD4-A2B96B0E4F79}"/>
    <cellStyle name="20% - Accent1 2 2 2 3 2 4 2 2 5" xfId="38384" xr:uid="{B47207FA-BB8F-4D74-A29D-1D5C0828F9E0}"/>
    <cellStyle name="20% - Accent1 2 2 2 3 2 4 2 2 6" xfId="46267" xr:uid="{16D624E5-3988-475C-A614-88D2F564B0AB}"/>
    <cellStyle name="20% - Accent1 2 2 2 3 2 4 2 2 7" xfId="53760" xr:uid="{540124C3-72F0-453B-AE1D-DE01AC6792DF}"/>
    <cellStyle name="20% - Accent1 2 2 2 3 2 4 2 3" xfId="938" xr:uid="{DF36E49A-D132-4C1E-BB0C-1D9F5A30D970}"/>
    <cellStyle name="20% - Accent1 2 2 2 3 2 4 2 3 2" xfId="8478" xr:uid="{D2145567-6776-43B0-85F3-E59A35BE8B35}"/>
    <cellStyle name="20% - Accent1 2 2 2 3 2 4 2 3 2 2" xfId="23454" xr:uid="{6F10147A-C298-4772-BC1D-D5AA9A1A2799}"/>
    <cellStyle name="20% - Accent1 2 2 2 3 2 4 2 3 3" xfId="15966" xr:uid="{8D611CD2-BF46-46C2-8A0E-0DEC94009A32}"/>
    <cellStyle name="20% - Accent1 2 2 2 3 2 4 2 3 4" xfId="34106" xr:uid="{489255C9-B3CC-4100-B2EC-96DE24059BA6}"/>
    <cellStyle name="20% - Accent1 2 2 2 3 2 4 2 3 5" xfId="38385" xr:uid="{34949D9F-8D6B-4699-8D49-D429E75DC396}"/>
    <cellStyle name="20% - Accent1 2 2 2 3 2 4 2 3 6" xfId="46268" xr:uid="{C170A3C1-14CD-4EA3-945E-2C5F58EE1E26}"/>
    <cellStyle name="20% - Accent1 2 2 2 3 2 4 2 3 7" xfId="53761" xr:uid="{0AF10FC0-9B45-4073-B930-9F3813AE9C14}"/>
    <cellStyle name="20% - Accent1 2 2 2 3 2 4 2 4" xfId="939" xr:uid="{10DB25DC-7849-476F-AF9F-FDBF6F6D805D}"/>
    <cellStyle name="20% - Accent1 2 2 2 3 2 4 2 4 2" xfId="8479" xr:uid="{48B2C6BF-9CEF-4464-A9F7-C0DDD70ADBFC}"/>
    <cellStyle name="20% - Accent1 2 2 2 3 2 4 2 4 2 2" xfId="23455" xr:uid="{4BC0E05F-958A-4166-B92F-CC93940FB9E0}"/>
    <cellStyle name="20% - Accent1 2 2 2 3 2 4 2 4 3" xfId="15967" xr:uid="{276108DA-90EE-469F-A56D-E47CED5EB464}"/>
    <cellStyle name="20% - Accent1 2 2 2 3 2 4 2 4 4" xfId="35949" xr:uid="{61C25C21-AB36-4F0F-94D2-815AFD934686}"/>
    <cellStyle name="20% - Accent1 2 2 2 3 2 4 2 4 5" xfId="38386" xr:uid="{5D0447EA-5E90-465E-BA19-7AA7F9A02330}"/>
    <cellStyle name="20% - Accent1 2 2 2 3 2 4 2 4 6" xfId="46269" xr:uid="{289474A0-7263-4D40-9001-D9DDBEE99228}"/>
    <cellStyle name="20% - Accent1 2 2 2 3 2 4 2 4 7" xfId="53762" xr:uid="{D80134EF-3F58-4A4B-A64D-2217C85BADF4}"/>
    <cellStyle name="20% - Accent1 2 2 2 3 2 4 2 5" xfId="8476" xr:uid="{D78600DF-0A6E-4672-8B5F-C4C8BDD12CCB}"/>
    <cellStyle name="20% - Accent1 2 2 2 3 2 4 2 5 2" xfId="23452" xr:uid="{38749653-2F2D-4C74-A1D9-4CACA1747BE8}"/>
    <cellStyle name="20% - Accent1 2 2 2 3 2 4 2 6" xfId="15964" xr:uid="{93CC76D3-EE17-492E-837C-F9E7E68E438F}"/>
    <cellStyle name="20% - Accent1 2 2 2 3 2 4 2 7" xfId="31214" xr:uid="{0B8C2312-8536-47C5-A432-606C24814B92}"/>
    <cellStyle name="20% - Accent1 2 2 2 3 2 4 2 8" xfId="38383" xr:uid="{C6720EDE-9305-41AF-A3CA-C763F2B61A66}"/>
    <cellStyle name="20% - Accent1 2 2 2 3 2 4 2 9" xfId="46266" xr:uid="{6962FC4E-18B4-4492-986D-2A7173531C93}"/>
    <cellStyle name="20% - Accent1 2 2 2 3 2 4 3" xfId="940" xr:uid="{D9BB9EA5-9C58-4C9D-B33F-4DA973BF90D4}"/>
    <cellStyle name="20% - Accent1 2 2 2 3 2 4 3 2" xfId="8480" xr:uid="{2454CE53-2B6A-4AF2-A1AA-677A04D77EF8}"/>
    <cellStyle name="20% - Accent1 2 2 2 3 2 4 3 2 2" xfId="23456" xr:uid="{8892C19B-91E5-49B9-A0CE-37E7C597968F}"/>
    <cellStyle name="20% - Accent1 2 2 2 3 2 4 3 3" xfId="15968" xr:uid="{B0186D72-27EC-457E-9CB6-518E8E6C3635}"/>
    <cellStyle name="20% - Accent1 2 2 2 3 2 4 3 4" xfId="32260" xr:uid="{AA78A678-A6E7-4D13-BF0D-EDAE2C7C65A5}"/>
    <cellStyle name="20% - Accent1 2 2 2 3 2 4 3 5" xfId="38387" xr:uid="{B5AF3F6B-840A-4C56-8914-23B7B56AEBF8}"/>
    <cellStyle name="20% - Accent1 2 2 2 3 2 4 3 6" xfId="46270" xr:uid="{FC8BED81-803B-4FCA-B648-74F16E11CE5E}"/>
    <cellStyle name="20% - Accent1 2 2 2 3 2 4 3 7" xfId="53763" xr:uid="{7B52CAD6-21C0-415B-8FEB-19716F3FA31A}"/>
    <cellStyle name="20% - Accent1 2 2 2 3 2 4 4" xfId="941" xr:uid="{E53E3A1E-4B39-4CD4-9E9A-3FE33216E66F}"/>
    <cellStyle name="20% - Accent1 2 2 2 3 2 4 4 2" xfId="8481" xr:uid="{94A13FCB-BC3A-47C3-A4D0-0756E77020C0}"/>
    <cellStyle name="20% - Accent1 2 2 2 3 2 4 4 2 2" xfId="23457" xr:uid="{2DC4C485-B713-449B-9AFB-2C7C89E95FC2}"/>
    <cellStyle name="20% - Accent1 2 2 2 3 2 4 4 3" xfId="15969" xr:uid="{ACE35AC2-B5B9-4992-9B4B-F6B6C50035FA}"/>
    <cellStyle name="20% - Accent1 2 2 2 3 2 4 4 4" xfId="34105" xr:uid="{543139B6-5F36-4DCF-9FBB-1B35C1ECDDCE}"/>
    <cellStyle name="20% - Accent1 2 2 2 3 2 4 4 5" xfId="38388" xr:uid="{5E9A243A-CC1E-4466-9120-4C0B8F9442EB}"/>
    <cellStyle name="20% - Accent1 2 2 2 3 2 4 4 6" xfId="46271" xr:uid="{29976456-4F0F-4A97-8FB3-E4092F63CB43}"/>
    <cellStyle name="20% - Accent1 2 2 2 3 2 4 4 7" xfId="53764" xr:uid="{55CA0E83-329C-403E-9863-AA16A2A25C9C}"/>
    <cellStyle name="20% - Accent1 2 2 2 3 2 4 5" xfId="942" xr:uid="{E9F8DA62-CA3F-4BEA-9359-8CCBDD74D0D2}"/>
    <cellStyle name="20% - Accent1 2 2 2 3 2 4 5 2" xfId="8482" xr:uid="{1BC8B332-05D1-4C44-9BAB-A41B074BEB22}"/>
    <cellStyle name="20% - Accent1 2 2 2 3 2 4 5 2 2" xfId="23458" xr:uid="{3D7BEF0C-0ABD-4085-B7A1-F6AA00FF4264}"/>
    <cellStyle name="20% - Accent1 2 2 2 3 2 4 5 3" xfId="15970" xr:uid="{E3603153-BA95-44F0-9C8D-E28B5677281A}"/>
    <cellStyle name="20% - Accent1 2 2 2 3 2 4 5 4" xfId="35948" xr:uid="{DAA0109A-D474-4305-B854-CC47A092495C}"/>
    <cellStyle name="20% - Accent1 2 2 2 3 2 4 5 5" xfId="38389" xr:uid="{252D94D8-0E95-4DD5-A24A-F00F0D288663}"/>
    <cellStyle name="20% - Accent1 2 2 2 3 2 4 5 6" xfId="46272" xr:uid="{188494A1-144F-4F58-9938-CD4B3E01A5D9}"/>
    <cellStyle name="20% - Accent1 2 2 2 3 2 4 5 7" xfId="53765" xr:uid="{50215746-881B-4EBB-B1AF-98DBE50AEC96}"/>
    <cellStyle name="20% - Accent1 2 2 2 3 2 4 6" xfId="8475" xr:uid="{39647B0F-E56C-4B5E-A010-6EFEBEF6F351}"/>
    <cellStyle name="20% - Accent1 2 2 2 3 2 4 6 2" xfId="23451" xr:uid="{911C862A-1B16-4D23-829B-B04550BF4136}"/>
    <cellStyle name="20% - Accent1 2 2 2 3 2 4 7" xfId="15963" xr:uid="{A94958B4-DDA3-4009-9C11-FE1B215F575F}"/>
    <cellStyle name="20% - Accent1 2 2 2 3 2 4 8" xfId="30776" xr:uid="{D1BFE8F8-F449-4E4A-9700-C7B934A25D08}"/>
    <cellStyle name="20% - Accent1 2 2 2 3 2 4 9" xfId="38382" xr:uid="{0BADE095-4082-43F1-BD9A-89581CCA338C}"/>
    <cellStyle name="20% - Accent1 2 2 2 3 2 5" xfId="943" xr:uid="{86514CB3-78F9-411E-803D-8C3264103311}"/>
    <cellStyle name="20% - Accent1 2 2 2 3 2 5 10" xfId="53766" xr:uid="{9DEEBC8A-D5FF-4CD7-8471-F97E2B29C865}"/>
    <cellStyle name="20% - Accent1 2 2 2 3 2 5 2" xfId="944" xr:uid="{0AB72E74-CED9-477A-AF6B-EECB5C2CD290}"/>
    <cellStyle name="20% - Accent1 2 2 2 3 2 5 2 2" xfId="8484" xr:uid="{5B5E92E4-A4E4-4493-9B62-67FAB8F4676E}"/>
    <cellStyle name="20% - Accent1 2 2 2 3 2 5 2 2 2" xfId="23460" xr:uid="{8EBDC94C-07AD-451E-ABD0-E9825F2E90AE}"/>
    <cellStyle name="20% - Accent1 2 2 2 3 2 5 2 3" xfId="15972" xr:uid="{26F98457-DD89-4B64-BCBF-852479408653}"/>
    <cellStyle name="20% - Accent1 2 2 2 3 2 5 2 4" xfId="32262" xr:uid="{81940004-1E8C-46B7-B3C6-DDD72C16BF6B}"/>
    <cellStyle name="20% - Accent1 2 2 2 3 2 5 2 5" xfId="38391" xr:uid="{915D7448-F436-4F61-B5A7-A67B3EF85A31}"/>
    <cellStyle name="20% - Accent1 2 2 2 3 2 5 2 6" xfId="46274" xr:uid="{1A101AAB-B96C-46E6-8A07-A96FE5677177}"/>
    <cellStyle name="20% - Accent1 2 2 2 3 2 5 2 7" xfId="53767" xr:uid="{16848496-8C5E-48AD-B0AE-14AC598A2F24}"/>
    <cellStyle name="20% - Accent1 2 2 2 3 2 5 3" xfId="945" xr:uid="{639A68D5-EC05-4153-8774-41A7D04E764A}"/>
    <cellStyle name="20% - Accent1 2 2 2 3 2 5 3 2" xfId="8485" xr:uid="{A16C505F-C553-411F-A5B9-CDCBEF053CA3}"/>
    <cellStyle name="20% - Accent1 2 2 2 3 2 5 3 2 2" xfId="23461" xr:uid="{67DAE132-EEC6-4C54-88A7-E8A8109D39B3}"/>
    <cellStyle name="20% - Accent1 2 2 2 3 2 5 3 3" xfId="15973" xr:uid="{6B0DE720-CF89-46BE-AA52-4CFAC0F7ACA0}"/>
    <cellStyle name="20% - Accent1 2 2 2 3 2 5 3 4" xfId="34107" xr:uid="{CDAD4361-CD07-4681-B13C-A7C6B4E4C9F5}"/>
    <cellStyle name="20% - Accent1 2 2 2 3 2 5 3 5" xfId="38392" xr:uid="{90C85E5B-FE47-4AE8-BC97-B2F050CED10F}"/>
    <cellStyle name="20% - Accent1 2 2 2 3 2 5 3 6" xfId="46275" xr:uid="{9885157B-7525-4CD5-B9C8-6DC36A30B08B}"/>
    <cellStyle name="20% - Accent1 2 2 2 3 2 5 3 7" xfId="53768" xr:uid="{A85571A7-42B4-4EB1-803A-E6E68848DA78}"/>
    <cellStyle name="20% - Accent1 2 2 2 3 2 5 4" xfId="946" xr:uid="{9305F78C-9E1B-402A-AA31-364CEE5DED58}"/>
    <cellStyle name="20% - Accent1 2 2 2 3 2 5 4 2" xfId="8486" xr:uid="{5BA0E4F2-65F3-4A9E-BFC6-9BD94779349F}"/>
    <cellStyle name="20% - Accent1 2 2 2 3 2 5 4 2 2" xfId="23462" xr:uid="{8A0F8F10-B73F-4CD9-8379-70D2DF965C6B}"/>
    <cellStyle name="20% - Accent1 2 2 2 3 2 5 4 3" xfId="15974" xr:uid="{5FA92060-FD6B-45E0-AE7A-9A2E4A65EF21}"/>
    <cellStyle name="20% - Accent1 2 2 2 3 2 5 4 4" xfId="35950" xr:uid="{E34298D7-47AD-43B2-BB22-FCB5A452430E}"/>
    <cellStyle name="20% - Accent1 2 2 2 3 2 5 4 5" xfId="38393" xr:uid="{E1793E50-5794-43A0-BCE0-A92C251BC9E1}"/>
    <cellStyle name="20% - Accent1 2 2 2 3 2 5 4 6" xfId="46276" xr:uid="{C083BE26-9A7F-47C7-9702-DF0DF3E0E90F}"/>
    <cellStyle name="20% - Accent1 2 2 2 3 2 5 4 7" xfId="53769" xr:uid="{8C02A9F0-7EA1-45A7-B5F3-1C7FFFDA6BC6}"/>
    <cellStyle name="20% - Accent1 2 2 2 3 2 5 5" xfId="8483" xr:uid="{A90BDA7D-CD12-4781-9E1C-3D91E7A881AE}"/>
    <cellStyle name="20% - Accent1 2 2 2 3 2 5 5 2" xfId="23459" xr:uid="{3063B197-B89A-4968-8235-F8FA105131EF}"/>
    <cellStyle name="20% - Accent1 2 2 2 3 2 5 6" xfId="15971" xr:uid="{DB231CF1-29AE-45CE-BDFD-397821C6B711}"/>
    <cellStyle name="20% - Accent1 2 2 2 3 2 5 7" xfId="31210" xr:uid="{FAFE2EC9-A048-4A02-84ED-07A9188701C8}"/>
    <cellStyle name="20% - Accent1 2 2 2 3 2 5 8" xfId="38390" xr:uid="{FCD19CF6-99F7-443F-933E-18E6DDC5BE24}"/>
    <cellStyle name="20% - Accent1 2 2 2 3 2 5 9" xfId="46273" xr:uid="{ADE0C93E-E88C-41D4-9373-69EE3BCE4523}"/>
    <cellStyle name="20% - Accent1 2 2 2 3 2 6" xfId="947" xr:uid="{3E4E29B3-3628-43DC-A094-65943DAE135F}"/>
    <cellStyle name="20% - Accent1 2 2 2 3 2 6 2" xfId="8487" xr:uid="{4785FDA4-11FA-4185-8D13-587C014562B3}"/>
    <cellStyle name="20% - Accent1 2 2 2 3 2 6 2 2" xfId="23463" xr:uid="{7A825A62-7A86-48A7-A031-26E71476ED8A}"/>
    <cellStyle name="20% - Accent1 2 2 2 3 2 6 3" xfId="15975" xr:uid="{5F79281A-F484-4487-A937-DE6CC7DE85E0}"/>
    <cellStyle name="20% - Accent1 2 2 2 3 2 6 4" xfId="32253" xr:uid="{807FAE05-177A-4A76-8275-E0E3D4049996}"/>
    <cellStyle name="20% - Accent1 2 2 2 3 2 6 5" xfId="38394" xr:uid="{B408C017-C9E1-4E4E-B90D-876A8A14B315}"/>
    <cellStyle name="20% - Accent1 2 2 2 3 2 6 6" xfId="46277" xr:uid="{1913A1C3-107D-4EBE-B407-0777F0357CBA}"/>
    <cellStyle name="20% - Accent1 2 2 2 3 2 6 7" xfId="53770" xr:uid="{09F93E8B-AC9B-4CD9-BA68-B841EEA3DF34}"/>
    <cellStyle name="20% - Accent1 2 2 2 3 2 7" xfId="948" xr:uid="{52D467A3-98FD-4E71-87D8-F391673EA1D5}"/>
    <cellStyle name="20% - Accent1 2 2 2 3 2 7 2" xfId="8488" xr:uid="{C38FEC83-B89E-484F-B851-8FEC75002B6C}"/>
    <cellStyle name="20% - Accent1 2 2 2 3 2 7 2 2" xfId="23464" xr:uid="{EC3BAAB0-D5A1-4BF7-9A9C-C94B4AF54F32}"/>
    <cellStyle name="20% - Accent1 2 2 2 3 2 7 3" xfId="15976" xr:uid="{52A0393A-5FFF-4A53-8E56-3431B0C7988B}"/>
    <cellStyle name="20% - Accent1 2 2 2 3 2 7 4" xfId="34098" xr:uid="{F2323C90-C5DB-489A-ADBF-49990DB80451}"/>
    <cellStyle name="20% - Accent1 2 2 2 3 2 7 5" xfId="38395" xr:uid="{B4351EC9-3772-4016-B285-407BC9171DEF}"/>
    <cellStyle name="20% - Accent1 2 2 2 3 2 7 6" xfId="46278" xr:uid="{D6115E7B-9652-40B4-AB4A-5C4805C4802E}"/>
    <cellStyle name="20% - Accent1 2 2 2 3 2 7 7" xfId="53771" xr:uid="{B4EAC8AF-21C2-4EF6-A6AB-9047CE7BB177}"/>
    <cellStyle name="20% - Accent1 2 2 2 3 2 8" xfId="949" xr:uid="{185A2CB2-DD61-42F7-A8CA-CEFE3756018E}"/>
    <cellStyle name="20% - Accent1 2 2 2 3 2 8 2" xfId="8489" xr:uid="{79D89CCF-5C8C-406C-A44C-C9281C333550}"/>
    <cellStyle name="20% - Accent1 2 2 2 3 2 8 2 2" xfId="23465" xr:uid="{BEEBA63A-6D56-4A0A-AA5A-C9DA414707EB}"/>
    <cellStyle name="20% - Accent1 2 2 2 3 2 8 3" xfId="15977" xr:uid="{7806B7EC-8149-4C64-A7E6-BF3719D4E888}"/>
    <cellStyle name="20% - Accent1 2 2 2 3 2 8 4" xfId="35941" xr:uid="{9B5766DA-CD5B-4175-B54F-388AE41911BE}"/>
    <cellStyle name="20% - Accent1 2 2 2 3 2 8 5" xfId="38396" xr:uid="{9E73468B-C6A7-497F-A702-CED799276A63}"/>
    <cellStyle name="20% - Accent1 2 2 2 3 2 8 6" xfId="46279" xr:uid="{D5AB37FF-30D9-4007-AEC1-344CD6EC1E51}"/>
    <cellStyle name="20% - Accent1 2 2 2 3 2 8 7" xfId="53772" xr:uid="{01787991-5979-4A87-B6A0-567A558168F0}"/>
    <cellStyle name="20% - Accent1 2 2 2 3 2 9" xfId="8450" xr:uid="{C922CD30-E659-4236-892C-8F0E500C75A5}"/>
    <cellStyle name="20% - Accent1 2 2 2 3 2 9 2" xfId="23426" xr:uid="{0CEBB4A6-6BD0-4C84-8592-5E184B93AC0A}"/>
    <cellStyle name="20% - Accent1 2 2 2 3 3" xfId="950" xr:uid="{0769F2C4-E63B-4FA0-BBA2-7CFDC4B60885}"/>
    <cellStyle name="20% - Accent1 2 2 2 3 3 10" xfId="38397" xr:uid="{A6A6C787-4FBC-42EF-A606-E9D3F37159C1}"/>
    <cellStyle name="20% - Accent1 2 2 2 3 3 11" xfId="46280" xr:uid="{761E9739-0A5E-4C33-A764-AC9B5751D520}"/>
    <cellStyle name="20% - Accent1 2 2 2 3 3 12" xfId="53773" xr:uid="{32F19C2A-2B43-45B6-A856-8B90F81D3545}"/>
    <cellStyle name="20% - Accent1 2 2 2 3 3 2" xfId="951" xr:uid="{EFD46122-071C-417C-B464-CC9D1B216D5C}"/>
    <cellStyle name="20% - Accent1 2 2 2 3 3 2 10" xfId="46281" xr:uid="{1987FB6E-78CA-4D86-A529-6C7134EB87F8}"/>
    <cellStyle name="20% - Accent1 2 2 2 3 3 2 11" xfId="53774" xr:uid="{F93F11DE-1F80-464D-9428-4573BDEDE1DC}"/>
    <cellStyle name="20% - Accent1 2 2 2 3 3 2 2" xfId="952" xr:uid="{61BBD863-314A-4366-A734-F863A40EF117}"/>
    <cellStyle name="20% - Accent1 2 2 2 3 3 2 2 10" xfId="53775" xr:uid="{F0569671-5057-4DED-8CCE-CD4FB1EB82BA}"/>
    <cellStyle name="20% - Accent1 2 2 2 3 3 2 2 2" xfId="953" xr:uid="{20D7D51D-1D67-4D98-A2B7-103441515A30}"/>
    <cellStyle name="20% - Accent1 2 2 2 3 3 2 2 2 2" xfId="8493" xr:uid="{04A7332E-8933-40E9-B70A-5EC99ADEABA8}"/>
    <cellStyle name="20% - Accent1 2 2 2 3 3 2 2 2 2 2" xfId="23469" xr:uid="{940136D1-9943-4F5C-A5CD-5A83638C48D8}"/>
    <cellStyle name="20% - Accent1 2 2 2 3 3 2 2 2 3" xfId="15981" xr:uid="{61F68228-75FD-4C0E-BCF4-7561FDBF8C74}"/>
    <cellStyle name="20% - Accent1 2 2 2 3 3 2 2 2 4" xfId="32265" xr:uid="{3D281D6F-BC72-4C57-971F-95F0E6B41C19}"/>
    <cellStyle name="20% - Accent1 2 2 2 3 3 2 2 2 5" xfId="38400" xr:uid="{738B1DB1-D192-4DE0-ACA6-4F34B133342A}"/>
    <cellStyle name="20% - Accent1 2 2 2 3 3 2 2 2 6" xfId="46283" xr:uid="{9696DF2D-D1C7-41D2-A70C-6F8A9575B37C}"/>
    <cellStyle name="20% - Accent1 2 2 2 3 3 2 2 2 7" xfId="53776" xr:uid="{7B10FCDD-7813-4E1A-8700-FDC613968BA3}"/>
    <cellStyle name="20% - Accent1 2 2 2 3 3 2 2 3" xfId="954" xr:uid="{F71530D1-A05D-48CF-9E30-7C0F257128AD}"/>
    <cellStyle name="20% - Accent1 2 2 2 3 3 2 2 3 2" xfId="8494" xr:uid="{4EFF84BD-521D-4CE6-B06F-AC47694D499C}"/>
    <cellStyle name="20% - Accent1 2 2 2 3 3 2 2 3 2 2" xfId="23470" xr:uid="{E06E98D5-6D59-46F7-AF71-A59B991DD583}"/>
    <cellStyle name="20% - Accent1 2 2 2 3 3 2 2 3 3" xfId="15982" xr:uid="{2D63FF0F-3D7D-4FA7-A3B4-2FAF9B621A0C}"/>
    <cellStyle name="20% - Accent1 2 2 2 3 3 2 2 3 4" xfId="34110" xr:uid="{7E9F030E-D695-4C61-9A8B-7839C73CC351}"/>
    <cellStyle name="20% - Accent1 2 2 2 3 3 2 2 3 5" xfId="38401" xr:uid="{880DB450-06D5-4846-AB38-FBF472D4B48D}"/>
    <cellStyle name="20% - Accent1 2 2 2 3 3 2 2 3 6" xfId="46284" xr:uid="{C0B389DB-821C-4F0C-9F5B-ECB0D0B50083}"/>
    <cellStyle name="20% - Accent1 2 2 2 3 3 2 2 3 7" xfId="53777" xr:uid="{C021CE7C-1A43-43BE-A433-A1CBFAEED87B}"/>
    <cellStyle name="20% - Accent1 2 2 2 3 3 2 2 4" xfId="955" xr:uid="{0C534DFF-CA16-484C-93E7-0A1F8FF2971D}"/>
    <cellStyle name="20% - Accent1 2 2 2 3 3 2 2 4 2" xfId="8495" xr:uid="{447AC9FC-CB01-431B-AA62-D78B6208C19E}"/>
    <cellStyle name="20% - Accent1 2 2 2 3 3 2 2 4 2 2" xfId="23471" xr:uid="{54F5664A-98B8-4CAA-9030-0C1EDFAC221C}"/>
    <cellStyle name="20% - Accent1 2 2 2 3 3 2 2 4 3" xfId="15983" xr:uid="{3E21282B-4671-424B-828F-2469405124BE}"/>
    <cellStyle name="20% - Accent1 2 2 2 3 3 2 2 4 4" xfId="35953" xr:uid="{4BED9E02-CAE1-49A3-8E68-8F5312C330D8}"/>
    <cellStyle name="20% - Accent1 2 2 2 3 3 2 2 4 5" xfId="38402" xr:uid="{E824B7E8-A6E1-458C-9D00-E723F3901DF3}"/>
    <cellStyle name="20% - Accent1 2 2 2 3 3 2 2 4 6" xfId="46285" xr:uid="{1111123A-5ED9-423F-88B4-919A2736EF55}"/>
    <cellStyle name="20% - Accent1 2 2 2 3 3 2 2 4 7" xfId="53778" xr:uid="{17ADB3B0-2A0D-4A05-842A-E6A7CF1E35AD}"/>
    <cellStyle name="20% - Accent1 2 2 2 3 3 2 2 5" xfId="8492" xr:uid="{DD79ACCC-A2D7-4CF6-A151-61C95910B1A9}"/>
    <cellStyle name="20% - Accent1 2 2 2 3 3 2 2 5 2" xfId="23468" xr:uid="{1B079E3A-9D9D-4D59-8F94-D7009DE7BA52}"/>
    <cellStyle name="20% - Accent1 2 2 2 3 3 2 2 6" xfId="15980" xr:uid="{286B6120-4214-4CE1-8046-480BE7E41F98}"/>
    <cellStyle name="20% - Accent1 2 2 2 3 3 2 2 7" xfId="31216" xr:uid="{9F3EDFD7-CE02-4C1D-A862-BD57656257D0}"/>
    <cellStyle name="20% - Accent1 2 2 2 3 3 2 2 8" xfId="38399" xr:uid="{77570752-AA4B-45E2-92BD-BF4A6A4B77A6}"/>
    <cellStyle name="20% - Accent1 2 2 2 3 3 2 2 9" xfId="46282" xr:uid="{B06EAAED-435E-4F74-862B-A60A529ADEA1}"/>
    <cellStyle name="20% - Accent1 2 2 2 3 3 2 3" xfId="956" xr:uid="{251E5DAD-24F4-4A63-856A-EFD0909237AA}"/>
    <cellStyle name="20% - Accent1 2 2 2 3 3 2 3 2" xfId="8496" xr:uid="{5B4E1DF6-EFF6-463F-9726-475D33BB2F09}"/>
    <cellStyle name="20% - Accent1 2 2 2 3 3 2 3 2 2" xfId="23472" xr:uid="{6692C0AC-5DC5-4FA2-8744-C36146EE47AC}"/>
    <cellStyle name="20% - Accent1 2 2 2 3 3 2 3 3" xfId="15984" xr:uid="{58346E4F-B986-469A-9594-76009E2731EB}"/>
    <cellStyle name="20% - Accent1 2 2 2 3 3 2 3 4" xfId="32264" xr:uid="{C8073EE1-8563-43D7-A6DE-90D1832B6DBC}"/>
    <cellStyle name="20% - Accent1 2 2 2 3 3 2 3 5" xfId="38403" xr:uid="{0901EB59-5871-44CC-9BF3-CAC0C5FF3307}"/>
    <cellStyle name="20% - Accent1 2 2 2 3 3 2 3 6" xfId="46286" xr:uid="{7BAEC9BA-E727-4A85-B278-1A1EBE55470D}"/>
    <cellStyle name="20% - Accent1 2 2 2 3 3 2 3 7" xfId="53779" xr:uid="{7C52D49C-0F79-427E-BB9F-85DEE3CE1795}"/>
    <cellStyle name="20% - Accent1 2 2 2 3 3 2 4" xfId="957" xr:uid="{97A0463A-2D5F-44C4-B172-24BA58AA1D07}"/>
    <cellStyle name="20% - Accent1 2 2 2 3 3 2 4 2" xfId="8497" xr:uid="{BB138DA1-D236-408C-B37F-157778A5B60B}"/>
    <cellStyle name="20% - Accent1 2 2 2 3 3 2 4 2 2" xfId="23473" xr:uid="{378733BF-76A1-4456-A4B1-DA1B4D4BC24D}"/>
    <cellStyle name="20% - Accent1 2 2 2 3 3 2 4 3" xfId="15985" xr:uid="{393191EE-D6DB-4E3F-9795-A8714CF9F864}"/>
    <cellStyle name="20% - Accent1 2 2 2 3 3 2 4 4" xfId="34109" xr:uid="{900559E4-D564-45AF-AE27-D4101910D2DC}"/>
    <cellStyle name="20% - Accent1 2 2 2 3 3 2 4 5" xfId="38404" xr:uid="{95D4345D-4FC8-48FF-B748-A54CCA267378}"/>
    <cellStyle name="20% - Accent1 2 2 2 3 3 2 4 6" xfId="46287" xr:uid="{7C95FA6B-D20B-43ED-B961-D2120C98E01C}"/>
    <cellStyle name="20% - Accent1 2 2 2 3 3 2 4 7" xfId="53780" xr:uid="{F5068DFC-F154-4DA1-9E6F-4751CD50AEA2}"/>
    <cellStyle name="20% - Accent1 2 2 2 3 3 2 5" xfId="958" xr:uid="{BE94F858-ECC9-4DAD-815F-A266E2E63652}"/>
    <cellStyle name="20% - Accent1 2 2 2 3 3 2 5 2" xfId="8498" xr:uid="{19ADA66F-E617-4835-AB03-533AE8CF586E}"/>
    <cellStyle name="20% - Accent1 2 2 2 3 3 2 5 2 2" xfId="23474" xr:uid="{98730664-12FD-417E-AC4A-D8979C5403E8}"/>
    <cellStyle name="20% - Accent1 2 2 2 3 3 2 5 3" xfId="15986" xr:uid="{9B43B8D4-7BBF-4E8C-A72F-9C0B088A9CDF}"/>
    <cellStyle name="20% - Accent1 2 2 2 3 3 2 5 4" xfId="35952" xr:uid="{0A02B7D4-1142-4DC7-9005-E29204A19ADF}"/>
    <cellStyle name="20% - Accent1 2 2 2 3 3 2 5 5" xfId="38405" xr:uid="{38A7C7F8-C4C1-4D62-A089-524D680377B6}"/>
    <cellStyle name="20% - Accent1 2 2 2 3 3 2 5 6" xfId="46288" xr:uid="{EDEF42DB-CB0D-4DA9-AC7A-D84293119F16}"/>
    <cellStyle name="20% - Accent1 2 2 2 3 3 2 5 7" xfId="53781" xr:uid="{AA581128-1B4B-444E-9AA9-77D0D298719C}"/>
    <cellStyle name="20% - Accent1 2 2 2 3 3 2 6" xfId="8491" xr:uid="{51CE7E08-D6FC-43DD-A544-5D2B1224C287}"/>
    <cellStyle name="20% - Accent1 2 2 2 3 3 2 6 2" xfId="23467" xr:uid="{C65D7688-C295-4395-A0D6-B67926580BED}"/>
    <cellStyle name="20% - Accent1 2 2 2 3 3 2 7" xfId="15979" xr:uid="{9D8F2911-E71B-4EAC-AA07-6E17BC3191DB}"/>
    <cellStyle name="20% - Accent1 2 2 2 3 3 2 8" xfId="30778" xr:uid="{BC71D150-7EC3-43B7-9CBF-B354B2A80933}"/>
    <cellStyle name="20% - Accent1 2 2 2 3 3 2 9" xfId="38398" xr:uid="{22F57B73-C1BD-45E8-972C-349F7B11F929}"/>
    <cellStyle name="20% - Accent1 2 2 2 3 3 3" xfId="959" xr:uid="{DA357FE9-4BD7-4085-A41C-9CF8115BDA71}"/>
    <cellStyle name="20% - Accent1 2 2 2 3 3 3 10" xfId="53782" xr:uid="{389CB5BE-5549-4F96-A645-0E4A6143F92C}"/>
    <cellStyle name="20% - Accent1 2 2 2 3 3 3 2" xfId="960" xr:uid="{6202482A-9065-4AE5-A7EB-C3ED133F42CA}"/>
    <cellStyle name="20% - Accent1 2 2 2 3 3 3 2 2" xfId="8500" xr:uid="{CFDE3B93-DC42-4E5C-8A01-A2970AFC6E63}"/>
    <cellStyle name="20% - Accent1 2 2 2 3 3 3 2 2 2" xfId="23476" xr:uid="{74A5E2F4-470B-4D42-98EB-516FBBA6CF3D}"/>
    <cellStyle name="20% - Accent1 2 2 2 3 3 3 2 3" xfId="15988" xr:uid="{DF990894-C5FE-43C3-B996-9A955065C816}"/>
    <cellStyle name="20% - Accent1 2 2 2 3 3 3 2 4" xfId="32266" xr:uid="{AB4559D0-94DF-4FCA-91B9-E3D4AB3A6D2E}"/>
    <cellStyle name="20% - Accent1 2 2 2 3 3 3 2 5" xfId="38407" xr:uid="{658CE498-DB4A-4878-BC76-1018B05F6A8E}"/>
    <cellStyle name="20% - Accent1 2 2 2 3 3 3 2 6" xfId="46290" xr:uid="{DC5646BA-69B1-4052-B4F2-02A1E233898A}"/>
    <cellStyle name="20% - Accent1 2 2 2 3 3 3 2 7" xfId="53783" xr:uid="{566303D4-16C8-4DE3-A9EC-1442CCEAA376}"/>
    <cellStyle name="20% - Accent1 2 2 2 3 3 3 3" xfId="961" xr:uid="{F8C45D61-ADF0-4F77-B712-9ED1ECBD8B5F}"/>
    <cellStyle name="20% - Accent1 2 2 2 3 3 3 3 2" xfId="8501" xr:uid="{D916CEDB-B32C-43BB-9B45-3372D1462195}"/>
    <cellStyle name="20% - Accent1 2 2 2 3 3 3 3 2 2" xfId="23477" xr:uid="{C1DC12E8-3A69-49BA-899F-B12FD791EC04}"/>
    <cellStyle name="20% - Accent1 2 2 2 3 3 3 3 3" xfId="15989" xr:uid="{F53F4D01-9DB7-4861-B9FB-9510FCDEFC3C}"/>
    <cellStyle name="20% - Accent1 2 2 2 3 3 3 3 4" xfId="34111" xr:uid="{08B9939D-ECC1-488E-90B2-857F309EF698}"/>
    <cellStyle name="20% - Accent1 2 2 2 3 3 3 3 5" xfId="38408" xr:uid="{4497FDAE-61D3-439E-8111-E06B2D2BDABC}"/>
    <cellStyle name="20% - Accent1 2 2 2 3 3 3 3 6" xfId="46291" xr:uid="{DC955FF2-B8E6-4CFA-A7F0-F92316AB7E99}"/>
    <cellStyle name="20% - Accent1 2 2 2 3 3 3 3 7" xfId="53784" xr:uid="{F8E945F5-87C4-4282-B84C-C82D41421138}"/>
    <cellStyle name="20% - Accent1 2 2 2 3 3 3 4" xfId="962" xr:uid="{AA9B9183-6B8D-4076-A95B-BB5A3FDF9AE4}"/>
    <cellStyle name="20% - Accent1 2 2 2 3 3 3 4 2" xfId="8502" xr:uid="{89B1C09D-0151-4AA6-B076-6AC317B4FFF8}"/>
    <cellStyle name="20% - Accent1 2 2 2 3 3 3 4 2 2" xfId="23478" xr:uid="{054725A6-68B9-41EE-B825-FF157E13DC78}"/>
    <cellStyle name="20% - Accent1 2 2 2 3 3 3 4 3" xfId="15990" xr:uid="{DD8D4329-A7D5-4E1F-94D9-A9D765D7B087}"/>
    <cellStyle name="20% - Accent1 2 2 2 3 3 3 4 4" xfId="35954" xr:uid="{E712EF64-FABB-4986-A8A8-CDE7F0F9E272}"/>
    <cellStyle name="20% - Accent1 2 2 2 3 3 3 4 5" xfId="38409" xr:uid="{783CFBE5-1854-4155-9815-454EAF96C3BA}"/>
    <cellStyle name="20% - Accent1 2 2 2 3 3 3 4 6" xfId="46292" xr:uid="{C57563C0-0BEA-4F67-8B67-C3A78218A9E3}"/>
    <cellStyle name="20% - Accent1 2 2 2 3 3 3 4 7" xfId="53785" xr:uid="{4ACCDE9B-41DB-4347-BC84-21496A754F4B}"/>
    <cellStyle name="20% - Accent1 2 2 2 3 3 3 5" xfId="8499" xr:uid="{708C8C48-8DB0-4596-9500-6EF7B67D96B7}"/>
    <cellStyle name="20% - Accent1 2 2 2 3 3 3 5 2" xfId="23475" xr:uid="{8ED73C0D-10CF-40C6-B97F-FC375F2874E1}"/>
    <cellStyle name="20% - Accent1 2 2 2 3 3 3 6" xfId="15987" xr:uid="{824199DD-C54E-4D06-9C2B-5FF4987D9F41}"/>
    <cellStyle name="20% - Accent1 2 2 2 3 3 3 7" xfId="31215" xr:uid="{BFF82F0F-B6BA-4DE5-B673-D1BCFCB582A9}"/>
    <cellStyle name="20% - Accent1 2 2 2 3 3 3 8" xfId="38406" xr:uid="{CD45257F-9BA4-4EB4-9B30-6317D1090CE3}"/>
    <cellStyle name="20% - Accent1 2 2 2 3 3 3 9" xfId="46289" xr:uid="{6502B27F-B971-4F9F-B911-EF170F0531A3}"/>
    <cellStyle name="20% - Accent1 2 2 2 3 3 4" xfId="963" xr:uid="{6B73BA79-1720-4CE6-BF46-8BC340D834AE}"/>
    <cellStyle name="20% - Accent1 2 2 2 3 3 4 2" xfId="8503" xr:uid="{AD234CF6-C623-4EE8-9C05-EECFE53F578C}"/>
    <cellStyle name="20% - Accent1 2 2 2 3 3 4 2 2" xfId="23479" xr:uid="{267E2410-E562-4928-BDCC-65862324875B}"/>
    <cellStyle name="20% - Accent1 2 2 2 3 3 4 3" xfId="15991" xr:uid="{CE6397DD-DB6B-4B09-A96A-D2CD730D6A5B}"/>
    <cellStyle name="20% - Accent1 2 2 2 3 3 4 4" xfId="32263" xr:uid="{A51B8898-D93E-4550-B07A-D283CC5B9C05}"/>
    <cellStyle name="20% - Accent1 2 2 2 3 3 4 5" xfId="38410" xr:uid="{8DC0F3EE-5224-4BB8-BD52-AA9F0AA6957B}"/>
    <cellStyle name="20% - Accent1 2 2 2 3 3 4 6" xfId="46293" xr:uid="{00A7444F-DE95-4DD0-A8A3-485A961D752C}"/>
    <cellStyle name="20% - Accent1 2 2 2 3 3 4 7" xfId="53786" xr:uid="{C088DE6C-C9F4-47E8-A368-D7D364C82DAD}"/>
    <cellStyle name="20% - Accent1 2 2 2 3 3 5" xfId="964" xr:uid="{625C0116-2B37-4954-B1BF-65B658F18E35}"/>
    <cellStyle name="20% - Accent1 2 2 2 3 3 5 2" xfId="8504" xr:uid="{BA62D922-DEF2-47C6-B354-0C22D19616B2}"/>
    <cellStyle name="20% - Accent1 2 2 2 3 3 5 2 2" xfId="23480" xr:uid="{AA7CAF35-40CD-439B-8A49-75D1C2FDB0BA}"/>
    <cellStyle name="20% - Accent1 2 2 2 3 3 5 3" xfId="15992" xr:uid="{F98428A2-5067-4439-82CE-7034A424299D}"/>
    <cellStyle name="20% - Accent1 2 2 2 3 3 5 4" xfId="34108" xr:uid="{5CD25A0E-17AD-4245-A595-6FC309B7EAC6}"/>
    <cellStyle name="20% - Accent1 2 2 2 3 3 5 5" xfId="38411" xr:uid="{1E0F611F-F9DF-43BE-AD37-2B281A637C5F}"/>
    <cellStyle name="20% - Accent1 2 2 2 3 3 5 6" xfId="46294" xr:uid="{F375AAC3-5010-4B7B-8CFD-62CA1282F2CA}"/>
    <cellStyle name="20% - Accent1 2 2 2 3 3 5 7" xfId="53787" xr:uid="{C6F224C7-883F-4948-B590-F35711D78F8B}"/>
    <cellStyle name="20% - Accent1 2 2 2 3 3 6" xfId="965" xr:uid="{D9253CE6-B310-40C0-A052-D7459C9D940C}"/>
    <cellStyle name="20% - Accent1 2 2 2 3 3 6 2" xfId="8505" xr:uid="{B48AA816-C317-4E02-B91C-14B5C9DD1BE0}"/>
    <cellStyle name="20% - Accent1 2 2 2 3 3 6 2 2" xfId="23481" xr:uid="{F2ED4645-ED46-4A80-AA79-27350A8C64D5}"/>
    <cellStyle name="20% - Accent1 2 2 2 3 3 6 3" xfId="15993" xr:uid="{8969088C-0C29-4D32-8D5E-82C6D44EFA1D}"/>
    <cellStyle name="20% - Accent1 2 2 2 3 3 6 4" xfId="35951" xr:uid="{3527AE6D-A139-4BBD-A0E1-38133E978E61}"/>
    <cellStyle name="20% - Accent1 2 2 2 3 3 6 5" xfId="38412" xr:uid="{3E4EBF3F-A839-480B-A169-9866AB428F78}"/>
    <cellStyle name="20% - Accent1 2 2 2 3 3 6 6" xfId="46295" xr:uid="{08A0CA37-B806-4A71-97B8-3771805454DD}"/>
    <cellStyle name="20% - Accent1 2 2 2 3 3 6 7" xfId="53788" xr:uid="{D143C3B9-65AD-4F8D-B3B1-6CFEE3C7C31F}"/>
    <cellStyle name="20% - Accent1 2 2 2 3 3 7" xfId="8490" xr:uid="{53DABA34-0699-4FE7-887D-A445F5E6B922}"/>
    <cellStyle name="20% - Accent1 2 2 2 3 3 7 2" xfId="23466" xr:uid="{F8A1E571-F19B-4533-B99D-103363A10546}"/>
    <cellStyle name="20% - Accent1 2 2 2 3 3 8" xfId="15978" xr:uid="{0E520A5E-DCF2-4B14-991A-ECCECB23A2CA}"/>
    <cellStyle name="20% - Accent1 2 2 2 3 3 9" xfId="30424" xr:uid="{F9CFCC13-3697-41BA-8B68-D67752F1042D}"/>
    <cellStyle name="20% - Accent1 2 2 2 3 4" xfId="966" xr:uid="{EE0B6311-8EBE-45AE-B234-EC3F31A98913}"/>
    <cellStyle name="20% - Accent1 2 2 2 3 4 10" xfId="38413" xr:uid="{27446DFA-E666-42CC-96F6-91A5F7B1B5DF}"/>
    <cellStyle name="20% - Accent1 2 2 2 3 4 11" xfId="46296" xr:uid="{C252A372-AB87-4955-AEE0-BC718C299B66}"/>
    <cellStyle name="20% - Accent1 2 2 2 3 4 12" xfId="53789" xr:uid="{2A4B5496-FF91-4A3A-8329-973BE388CB56}"/>
    <cellStyle name="20% - Accent1 2 2 2 3 4 2" xfId="967" xr:uid="{257C6C75-AD64-4D50-9891-A3D7D1F564FD}"/>
    <cellStyle name="20% - Accent1 2 2 2 3 4 2 10" xfId="46297" xr:uid="{5E1A1DAB-DA72-4AAF-9E90-0ACE3231BE93}"/>
    <cellStyle name="20% - Accent1 2 2 2 3 4 2 11" xfId="53790" xr:uid="{D4A72591-98E0-4151-AF19-65B5C0C0F57F}"/>
    <cellStyle name="20% - Accent1 2 2 2 3 4 2 2" xfId="968" xr:uid="{78E60B89-9E14-492E-ABD2-BCDCE0F22298}"/>
    <cellStyle name="20% - Accent1 2 2 2 3 4 2 2 10" xfId="53791" xr:uid="{85FD4C1A-EC1D-4DF5-A64F-234A6AE2C54E}"/>
    <cellStyle name="20% - Accent1 2 2 2 3 4 2 2 2" xfId="969" xr:uid="{667E9198-58F7-4C03-9EED-86B73761B3D8}"/>
    <cellStyle name="20% - Accent1 2 2 2 3 4 2 2 2 2" xfId="8509" xr:uid="{DFAB2B0F-D73A-4D83-9F07-175F8E78EEB0}"/>
    <cellStyle name="20% - Accent1 2 2 2 3 4 2 2 2 2 2" xfId="23485" xr:uid="{A4B4570F-D0FD-4474-998C-317C6FFA8B00}"/>
    <cellStyle name="20% - Accent1 2 2 2 3 4 2 2 2 3" xfId="15997" xr:uid="{A6581C3A-1251-4F3B-B6E2-25E954FCA764}"/>
    <cellStyle name="20% - Accent1 2 2 2 3 4 2 2 2 4" xfId="32269" xr:uid="{19A30105-7CCB-4AEF-B779-EF20A9FE0CCC}"/>
    <cellStyle name="20% - Accent1 2 2 2 3 4 2 2 2 5" xfId="38416" xr:uid="{F806C93A-CA79-47B0-8323-2DA4232A4C49}"/>
    <cellStyle name="20% - Accent1 2 2 2 3 4 2 2 2 6" xfId="46299" xr:uid="{8CDA2ACF-A322-4E70-8D71-3F5F636D5027}"/>
    <cellStyle name="20% - Accent1 2 2 2 3 4 2 2 2 7" xfId="53792" xr:uid="{74EF8F0A-29AB-408F-AD13-1C14CBAD45DD}"/>
    <cellStyle name="20% - Accent1 2 2 2 3 4 2 2 3" xfId="970" xr:uid="{464EF73A-1D3F-467C-AD84-AC2611CBF155}"/>
    <cellStyle name="20% - Accent1 2 2 2 3 4 2 2 3 2" xfId="8510" xr:uid="{5CF93359-C91C-4DCC-8490-5E590218C062}"/>
    <cellStyle name="20% - Accent1 2 2 2 3 4 2 2 3 2 2" xfId="23486" xr:uid="{4FCA74C7-E54A-484D-9BDB-1F3300177744}"/>
    <cellStyle name="20% - Accent1 2 2 2 3 4 2 2 3 3" xfId="15998" xr:uid="{1DEE938F-A1A8-4DB6-9639-BC896341A62E}"/>
    <cellStyle name="20% - Accent1 2 2 2 3 4 2 2 3 4" xfId="34114" xr:uid="{CD4A925B-A6B9-4C3F-9516-5B848157E610}"/>
    <cellStyle name="20% - Accent1 2 2 2 3 4 2 2 3 5" xfId="38417" xr:uid="{C32770DD-3E78-427C-855E-E541219EACDD}"/>
    <cellStyle name="20% - Accent1 2 2 2 3 4 2 2 3 6" xfId="46300" xr:uid="{20EB2378-BE93-49FC-BAF1-FE1EFB2E307F}"/>
    <cellStyle name="20% - Accent1 2 2 2 3 4 2 2 3 7" xfId="53793" xr:uid="{2582D079-7135-4247-9738-6D2FD6ABE3DB}"/>
    <cellStyle name="20% - Accent1 2 2 2 3 4 2 2 4" xfId="971" xr:uid="{CC32AFA3-4A33-41F4-8514-A924E6D7A46F}"/>
    <cellStyle name="20% - Accent1 2 2 2 3 4 2 2 4 2" xfId="8511" xr:uid="{137E7175-C8C7-4AAF-8B48-7C7638ABC2D2}"/>
    <cellStyle name="20% - Accent1 2 2 2 3 4 2 2 4 2 2" xfId="23487" xr:uid="{9E307955-0A44-4715-8EB0-1AF4FBFC4005}"/>
    <cellStyle name="20% - Accent1 2 2 2 3 4 2 2 4 3" xfId="15999" xr:uid="{FBDE6976-A3A3-4EB9-97D3-20D2FA3028BB}"/>
    <cellStyle name="20% - Accent1 2 2 2 3 4 2 2 4 4" xfId="35957" xr:uid="{65E79276-72C6-4E92-8C53-13BD9995729A}"/>
    <cellStyle name="20% - Accent1 2 2 2 3 4 2 2 4 5" xfId="38418" xr:uid="{590ED131-CA4D-45CB-B869-BC42AACBA2F2}"/>
    <cellStyle name="20% - Accent1 2 2 2 3 4 2 2 4 6" xfId="46301" xr:uid="{31772280-B8D4-4867-B626-BDEB62AC4175}"/>
    <cellStyle name="20% - Accent1 2 2 2 3 4 2 2 4 7" xfId="53794" xr:uid="{15701C36-1876-4178-B8FA-0BE091DF89DE}"/>
    <cellStyle name="20% - Accent1 2 2 2 3 4 2 2 5" xfId="8508" xr:uid="{360135E0-7686-4188-B507-C0D2D3B6988F}"/>
    <cellStyle name="20% - Accent1 2 2 2 3 4 2 2 5 2" xfId="23484" xr:uid="{4E856323-DA10-4096-86F7-4CDDE92E96A3}"/>
    <cellStyle name="20% - Accent1 2 2 2 3 4 2 2 6" xfId="15996" xr:uid="{ACC96271-7B92-4B4A-B1A8-964203807C71}"/>
    <cellStyle name="20% - Accent1 2 2 2 3 4 2 2 7" xfId="31218" xr:uid="{011D80DF-12C8-4177-80D6-DF1404A4439B}"/>
    <cellStyle name="20% - Accent1 2 2 2 3 4 2 2 8" xfId="38415" xr:uid="{60D1A4C0-14DE-4AE9-BFFE-A9547B255731}"/>
    <cellStyle name="20% - Accent1 2 2 2 3 4 2 2 9" xfId="46298" xr:uid="{FFC3C643-193C-4F5E-99FD-B61CDE8CA8B0}"/>
    <cellStyle name="20% - Accent1 2 2 2 3 4 2 3" xfId="972" xr:uid="{9F04C0BC-B0F4-4D08-B862-92A099F0B113}"/>
    <cellStyle name="20% - Accent1 2 2 2 3 4 2 3 2" xfId="8512" xr:uid="{51C132E9-E959-4653-A809-79D51BC328DB}"/>
    <cellStyle name="20% - Accent1 2 2 2 3 4 2 3 2 2" xfId="23488" xr:uid="{CC950AEC-4040-473D-8AAE-163E0708762F}"/>
    <cellStyle name="20% - Accent1 2 2 2 3 4 2 3 3" xfId="16000" xr:uid="{A3C6CB21-E98F-4F91-908C-C79CD8A5B86A}"/>
    <cellStyle name="20% - Accent1 2 2 2 3 4 2 3 4" xfId="32268" xr:uid="{E5DD8675-500A-4A01-8CB4-FD45C3093E8B}"/>
    <cellStyle name="20% - Accent1 2 2 2 3 4 2 3 5" xfId="38419" xr:uid="{3427139F-925E-4F3E-9EF8-BE28F75BFEC8}"/>
    <cellStyle name="20% - Accent1 2 2 2 3 4 2 3 6" xfId="46302" xr:uid="{929830CA-C82F-41B3-B7E4-98B4ACE1DC5F}"/>
    <cellStyle name="20% - Accent1 2 2 2 3 4 2 3 7" xfId="53795" xr:uid="{22640B5C-3665-4BF5-885F-F99FA2C843F9}"/>
    <cellStyle name="20% - Accent1 2 2 2 3 4 2 4" xfId="973" xr:uid="{5EB722F8-1D02-436D-917B-BDC7C68742C8}"/>
    <cellStyle name="20% - Accent1 2 2 2 3 4 2 4 2" xfId="8513" xr:uid="{D660CF9C-AC65-44EE-BCEF-29D2E5613C83}"/>
    <cellStyle name="20% - Accent1 2 2 2 3 4 2 4 2 2" xfId="23489" xr:uid="{74376CA6-2210-470D-AC67-077A00E9FB38}"/>
    <cellStyle name="20% - Accent1 2 2 2 3 4 2 4 3" xfId="16001" xr:uid="{E4CC17FE-72A7-4983-8E2D-121E601A75CC}"/>
    <cellStyle name="20% - Accent1 2 2 2 3 4 2 4 4" xfId="34113" xr:uid="{36091D16-C46D-4503-8C67-A7DC09313455}"/>
    <cellStyle name="20% - Accent1 2 2 2 3 4 2 4 5" xfId="38420" xr:uid="{BF7B38FA-18DB-406E-AB76-3FF22B1CDF53}"/>
    <cellStyle name="20% - Accent1 2 2 2 3 4 2 4 6" xfId="46303" xr:uid="{7A9CC081-E9A9-4C40-8041-FAE41E616736}"/>
    <cellStyle name="20% - Accent1 2 2 2 3 4 2 4 7" xfId="53796" xr:uid="{320B5A87-6BEC-49EF-A32A-5270DDFDB8FD}"/>
    <cellStyle name="20% - Accent1 2 2 2 3 4 2 5" xfId="974" xr:uid="{67920E0D-CAAE-4139-A6E4-F0A36F331DB2}"/>
    <cellStyle name="20% - Accent1 2 2 2 3 4 2 5 2" xfId="8514" xr:uid="{708C3C2E-166B-4A5E-9EB7-E08A2F421FFA}"/>
    <cellStyle name="20% - Accent1 2 2 2 3 4 2 5 2 2" xfId="23490" xr:uid="{E00198DC-B293-4FF3-A778-4FA483AEC0EC}"/>
    <cellStyle name="20% - Accent1 2 2 2 3 4 2 5 3" xfId="16002" xr:uid="{9701EC77-EB5A-4631-9D25-DFEE12086D07}"/>
    <cellStyle name="20% - Accent1 2 2 2 3 4 2 5 4" xfId="35956" xr:uid="{91CD4DA9-1B44-420B-883E-7727A7467DF0}"/>
    <cellStyle name="20% - Accent1 2 2 2 3 4 2 5 5" xfId="38421" xr:uid="{62D5FBF6-6DF7-41CD-BF1A-3506435C6534}"/>
    <cellStyle name="20% - Accent1 2 2 2 3 4 2 5 6" xfId="46304" xr:uid="{8A7EDD49-FA05-4FDE-8A9E-7CB72ADC2446}"/>
    <cellStyle name="20% - Accent1 2 2 2 3 4 2 5 7" xfId="53797" xr:uid="{D1250CE7-AA0B-4330-8321-1CD8E8AB651E}"/>
    <cellStyle name="20% - Accent1 2 2 2 3 4 2 6" xfId="8507" xr:uid="{17083D68-BAAB-4EB5-9780-FB818217B14E}"/>
    <cellStyle name="20% - Accent1 2 2 2 3 4 2 6 2" xfId="23483" xr:uid="{920E2A06-4627-49D8-95CA-3BCB5042D27B}"/>
    <cellStyle name="20% - Accent1 2 2 2 3 4 2 7" xfId="15995" xr:uid="{7711F363-BD83-43EE-8298-2C19C7D7B7A9}"/>
    <cellStyle name="20% - Accent1 2 2 2 3 4 2 8" xfId="30779" xr:uid="{473F1B68-3762-49FE-98C2-EE4175B1DCFE}"/>
    <cellStyle name="20% - Accent1 2 2 2 3 4 2 9" xfId="38414" xr:uid="{2AD8C9FF-0508-4ED7-8DF4-4904D43F0DCF}"/>
    <cellStyle name="20% - Accent1 2 2 2 3 4 3" xfId="975" xr:uid="{7FCE8A0A-B2C7-459F-92A3-DAA91F887E35}"/>
    <cellStyle name="20% - Accent1 2 2 2 3 4 3 10" xfId="53798" xr:uid="{0BC484FF-F18D-4E98-881B-9E679BE637CC}"/>
    <cellStyle name="20% - Accent1 2 2 2 3 4 3 2" xfId="976" xr:uid="{CA7D3EAE-7E96-4915-BC88-729D70B69DED}"/>
    <cellStyle name="20% - Accent1 2 2 2 3 4 3 2 2" xfId="8516" xr:uid="{A749C41F-B5C0-43DF-919B-5C28FEBADA0A}"/>
    <cellStyle name="20% - Accent1 2 2 2 3 4 3 2 2 2" xfId="23492" xr:uid="{AD0E9731-814F-460F-BDCA-D9B1F6ADAB44}"/>
    <cellStyle name="20% - Accent1 2 2 2 3 4 3 2 3" xfId="16004" xr:uid="{CBA2333D-4347-44C1-A14C-580AB85E39E1}"/>
    <cellStyle name="20% - Accent1 2 2 2 3 4 3 2 4" xfId="32270" xr:uid="{6AF1B721-76FD-4722-9A4D-C0DA7744F247}"/>
    <cellStyle name="20% - Accent1 2 2 2 3 4 3 2 5" xfId="38423" xr:uid="{E46ABB2D-6DC7-4D1D-B3AC-715BD7A6A677}"/>
    <cellStyle name="20% - Accent1 2 2 2 3 4 3 2 6" xfId="46306" xr:uid="{9E0C9BB8-5DA7-4755-9FDD-DEAB8424DA10}"/>
    <cellStyle name="20% - Accent1 2 2 2 3 4 3 2 7" xfId="53799" xr:uid="{A0D3075E-35FF-4B33-A25C-A482DF060880}"/>
    <cellStyle name="20% - Accent1 2 2 2 3 4 3 3" xfId="977" xr:uid="{52D8C797-4B10-46CA-9FC2-105209270306}"/>
    <cellStyle name="20% - Accent1 2 2 2 3 4 3 3 2" xfId="8517" xr:uid="{A6891B34-8CE0-4CAB-BEDB-4839A9391B07}"/>
    <cellStyle name="20% - Accent1 2 2 2 3 4 3 3 2 2" xfId="23493" xr:uid="{F5F4F680-A5A9-4351-9591-8FF43873CB71}"/>
    <cellStyle name="20% - Accent1 2 2 2 3 4 3 3 3" xfId="16005" xr:uid="{036183B1-6BA0-48AF-88B2-BBE080A95780}"/>
    <cellStyle name="20% - Accent1 2 2 2 3 4 3 3 4" xfId="34115" xr:uid="{63A2F983-2086-4821-A0E4-5425566B7880}"/>
    <cellStyle name="20% - Accent1 2 2 2 3 4 3 3 5" xfId="38424" xr:uid="{E6C65EBC-61D3-4F2D-8D2B-3C0DBC7FBFE9}"/>
    <cellStyle name="20% - Accent1 2 2 2 3 4 3 3 6" xfId="46307" xr:uid="{4AE81A77-1973-4ED0-8C03-A5707022F6A7}"/>
    <cellStyle name="20% - Accent1 2 2 2 3 4 3 3 7" xfId="53800" xr:uid="{A1D2A75F-1C0C-42B1-9C2D-9118C7EFDD17}"/>
    <cellStyle name="20% - Accent1 2 2 2 3 4 3 4" xfId="978" xr:uid="{7C6B223D-DA19-4139-8669-8082B8F46B65}"/>
    <cellStyle name="20% - Accent1 2 2 2 3 4 3 4 2" xfId="8518" xr:uid="{E31DEFA6-31E3-46CB-878F-86E885D3B3C7}"/>
    <cellStyle name="20% - Accent1 2 2 2 3 4 3 4 2 2" xfId="23494" xr:uid="{5D10F8FC-788A-4177-8158-F0A45E165406}"/>
    <cellStyle name="20% - Accent1 2 2 2 3 4 3 4 3" xfId="16006" xr:uid="{B1B8C17F-3C7A-45F8-8DD3-06D7F8FCD26A}"/>
    <cellStyle name="20% - Accent1 2 2 2 3 4 3 4 4" xfId="35958" xr:uid="{1544EB79-CF4E-455B-BF12-6B3A0394D10F}"/>
    <cellStyle name="20% - Accent1 2 2 2 3 4 3 4 5" xfId="38425" xr:uid="{968578E6-6767-49C5-8CC2-5E5F6949169E}"/>
    <cellStyle name="20% - Accent1 2 2 2 3 4 3 4 6" xfId="46308" xr:uid="{60F01A64-3E2A-4667-8A17-A82438B6A5BE}"/>
    <cellStyle name="20% - Accent1 2 2 2 3 4 3 4 7" xfId="53801" xr:uid="{68D3D843-D9A4-4C34-A47B-E9508545C0C4}"/>
    <cellStyle name="20% - Accent1 2 2 2 3 4 3 5" xfId="8515" xr:uid="{E0106686-3C45-44FC-AF02-79BC8685113E}"/>
    <cellStyle name="20% - Accent1 2 2 2 3 4 3 5 2" xfId="23491" xr:uid="{A7BD75F8-F0AC-4EFC-88F2-7A7930F6516C}"/>
    <cellStyle name="20% - Accent1 2 2 2 3 4 3 6" xfId="16003" xr:uid="{1994D384-846F-4219-A26E-89BC91020DF2}"/>
    <cellStyle name="20% - Accent1 2 2 2 3 4 3 7" xfId="31217" xr:uid="{BDAD3579-70A2-4CBF-A065-541E871F7BB2}"/>
    <cellStyle name="20% - Accent1 2 2 2 3 4 3 8" xfId="38422" xr:uid="{70C79352-5F30-4838-8488-E14F3741F214}"/>
    <cellStyle name="20% - Accent1 2 2 2 3 4 3 9" xfId="46305" xr:uid="{A41B3822-A356-4AD4-80D5-E49E78FC8656}"/>
    <cellStyle name="20% - Accent1 2 2 2 3 4 4" xfId="979" xr:uid="{C8178779-D0C2-47EE-9748-97797CE43946}"/>
    <cellStyle name="20% - Accent1 2 2 2 3 4 4 2" xfId="8519" xr:uid="{6C6E966C-2CBF-4E7F-8835-437EE4E6649F}"/>
    <cellStyle name="20% - Accent1 2 2 2 3 4 4 2 2" xfId="23495" xr:uid="{419CCE3C-B6E0-4E00-B0E3-1A8761AC0DF1}"/>
    <cellStyle name="20% - Accent1 2 2 2 3 4 4 3" xfId="16007" xr:uid="{9D1CC624-9BCC-4F47-96E7-3E0E3F61CA9C}"/>
    <cellStyle name="20% - Accent1 2 2 2 3 4 4 4" xfId="32267" xr:uid="{EDB88E5B-F55E-4B6C-B648-4E48ECB1518C}"/>
    <cellStyle name="20% - Accent1 2 2 2 3 4 4 5" xfId="38426" xr:uid="{FB319717-0DA6-471F-A2FC-F39A8A5ACA2B}"/>
    <cellStyle name="20% - Accent1 2 2 2 3 4 4 6" xfId="46309" xr:uid="{0CFD3A6E-CADC-4058-9F35-EE27446BDB8C}"/>
    <cellStyle name="20% - Accent1 2 2 2 3 4 4 7" xfId="53802" xr:uid="{0B7D3FF9-37DE-4FB6-B6B7-1987E639E94C}"/>
    <cellStyle name="20% - Accent1 2 2 2 3 4 5" xfId="980" xr:uid="{3B8E33BB-4286-4139-8CA0-0EFA6E3BCCDD}"/>
    <cellStyle name="20% - Accent1 2 2 2 3 4 5 2" xfId="8520" xr:uid="{4148FA6D-1D59-4AEF-A707-2EB163E39D4A}"/>
    <cellStyle name="20% - Accent1 2 2 2 3 4 5 2 2" xfId="23496" xr:uid="{FC1960B8-A51D-4DEF-BCD0-AB7D133F1169}"/>
    <cellStyle name="20% - Accent1 2 2 2 3 4 5 3" xfId="16008" xr:uid="{538DEB6F-5716-420D-B425-3E2C0B83DEDC}"/>
    <cellStyle name="20% - Accent1 2 2 2 3 4 5 4" xfId="34112" xr:uid="{BC302623-BFB5-4595-9E9A-698151C83E8E}"/>
    <cellStyle name="20% - Accent1 2 2 2 3 4 5 5" xfId="38427" xr:uid="{D7130901-46FE-484E-8F61-E87773D5377F}"/>
    <cellStyle name="20% - Accent1 2 2 2 3 4 5 6" xfId="46310" xr:uid="{11AD7804-D3C0-433D-8439-5183B6756B3D}"/>
    <cellStyle name="20% - Accent1 2 2 2 3 4 5 7" xfId="53803" xr:uid="{A5EB2353-CA14-4235-95DD-391866E9A42A}"/>
    <cellStyle name="20% - Accent1 2 2 2 3 4 6" xfId="981" xr:uid="{12D1936F-890C-4DD2-BAC9-0F1FF211E09F}"/>
    <cellStyle name="20% - Accent1 2 2 2 3 4 6 2" xfId="8521" xr:uid="{98B7F1A0-8549-40CC-902F-5B7DE0E454FD}"/>
    <cellStyle name="20% - Accent1 2 2 2 3 4 6 2 2" xfId="23497" xr:uid="{D78DB62D-0F17-408F-B437-67593DB8DC31}"/>
    <cellStyle name="20% - Accent1 2 2 2 3 4 6 3" xfId="16009" xr:uid="{C0DA28F3-FE93-436D-A8F1-FA0F9B4DFF53}"/>
    <cellStyle name="20% - Accent1 2 2 2 3 4 6 4" xfId="35955" xr:uid="{3A0D1766-88A2-4ED4-9F46-9D4B1E9D8F75}"/>
    <cellStyle name="20% - Accent1 2 2 2 3 4 6 5" xfId="38428" xr:uid="{1EB7AC36-158C-48DC-A0D1-A25A371F4FF0}"/>
    <cellStyle name="20% - Accent1 2 2 2 3 4 6 6" xfId="46311" xr:uid="{16BA2B3A-C7B2-453F-BB5E-38C63512B17C}"/>
    <cellStyle name="20% - Accent1 2 2 2 3 4 6 7" xfId="53804" xr:uid="{B029EFD7-6593-4A52-A761-756AF961B385}"/>
    <cellStyle name="20% - Accent1 2 2 2 3 4 7" xfId="8506" xr:uid="{4516EB2E-C0A7-4CAD-BDFA-99FE98ABD2B5}"/>
    <cellStyle name="20% - Accent1 2 2 2 3 4 7 2" xfId="23482" xr:uid="{A6B6A7A1-3698-4AAD-BE26-C687F00AF28F}"/>
    <cellStyle name="20% - Accent1 2 2 2 3 4 8" xfId="15994" xr:uid="{997B2F4D-563A-4416-B0F7-244E0D9FB50D}"/>
    <cellStyle name="20% - Accent1 2 2 2 3 4 9" xfId="30552" xr:uid="{832CC500-7731-4DB9-B1F6-0693C262BF01}"/>
    <cellStyle name="20% - Accent1 2 2 2 3 5" xfId="982" xr:uid="{0E5D121E-F457-49AB-8D60-93737B7E4EEF}"/>
    <cellStyle name="20% - Accent1 2 2 2 3 5 10" xfId="46312" xr:uid="{A4634A06-3550-4B8E-AA0A-4351FF1CD70C}"/>
    <cellStyle name="20% - Accent1 2 2 2 3 5 11" xfId="53805" xr:uid="{C9361A15-14FD-4E4B-842B-39B249546F10}"/>
    <cellStyle name="20% - Accent1 2 2 2 3 5 2" xfId="983" xr:uid="{B03D2263-52A0-4C0F-A635-9F24657F7364}"/>
    <cellStyle name="20% - Accent1 2 2 2 3 5 2 10" xfId="53806" xr:uid="{30E6DC6F-9CAA-41C6-9EEF-592B830C8EEB}"/>
    <cellStyle name="20% - Accent1 2 2 2 3 5 2 2" xfId="984" xr:uid="{0CBA767D-1A15-41A9-A518-03B309A3858E}"/>
    <cellStyle name="20% - Accent1 2 2 2 3 5 2 2 2" xfId="8524" xr:uid="{E9BD21F2-1EF7-4EE8-9CA2-626DC994E0A0}"/>
    <cellStyle name="20% - Accent1 2 2 2 3 5 2 2 2 2" xfId="23500" xr:uid="{E83D6D80-3012-4E54-9F85-55E24C6B4D8B}"/>
    <cellStyle name="20% - Accent1 2 2 2 3 5 2 2 3" xfId="16012" xr:uid="{E39351AC-C859-480E-A5AF-0FB00519CF02}"/>
    <cellStyle name="20% - Accent1 2 2 2 3 5 2 2 4" xfId="32272" xr:uid="{231C7A77-FCBA-4838-B148-4B25AA0A9F3B}"/>
    <cellStyle name="20% - Accent1 2 2 2 3 5 2 2 5" xfId="38431" xr:uid="{C615E2C9-8D03-48F2-98FF-EB220BD4913F}"/>
    <cellStyle name="20% - Accent1 2 2 2 3 5 2 2 6" xfId="46314" xr:uid="{ACB1198B-1433-4E4C-89B7-9CD94AF0021A}"/>
    <cellStyle name="20% - Accent1 2 2 2 3 5 2 2 7" xfId="53807" xr:uid="{3CAE4CA6-8B63-4221-BF06-C8390F8BBA1E}"/>
    <cellStyle name="20% - Accent1 2 2 2 3 5 2 3" xfId="985" xr:uid="{D394A483-47EA-487E-937A-3A79259FF30C}"/>
    <cellStyle name="20% - Accent1 2 2 2 3 5 2 3 2" xfId="8525" xr:uid="{53050864-54C1-4B5F-B9BA-3065B6BF5B6C}"/>
    <cellStyle name="20% - Accent1 2 2 2 3 5 2 3 2 2" xfId="23501" xr:uid="{6C86D5C5-4DEE-42AC-9589-0087C93317C9}"/>
    <cellStyle name="20% - Accent1 2 2 2 3 5 2 3 3" xfId="16013" xr:uid="{091B9A19-F759-417E-94E0-0B00D56E2416}"/>
    <cellStyle name="20% - Accent1 2 2 2 3 5 2 3 4" xfId="34117" xr:uid="{95C7348A-0D70-42DD-AE7D-ED14E70B0086}"/>
    <cellStyle name="20% - Accent1 2 2 2 3 5 2 3 5" xfId="38432" xr:uid="{6940FFE0-7517-4536-B7F7-46EEC0D45EB3}"/>
    <cellStyle name="20% - Accent1 2 2 2 3 5 2 3 6" xfId="46315" xr:uid="{92886DBC-4F8A-407E-B95A-9D808B7B2B28}"/>
    <cellStyle name="20% - Accent1 2 2 2 3 5 2 3 7" xfId="53808" xr:uid="{5E3F75FC-ABF5-4731-96B7-9EF911CE800A}"/>
    <cellStyle name="20% - Accent1 2 2 2 3 5 2 4" xfId="986" xr:uid="{4E55F57B-CB27-4A30-A471-0ECE48221333}"/>
    <cellStyle name="20% - Accent1 2 2 2 3 5 2 4 2" xfId="8526" xr:uid="{B0542D0B-289E-45D1-A08A-CD0A4E74CDB3}"/>
    <cellStyle name="20% - Accent1 2 2 2 3 5 2 4 2 2" xfId="23502" xr:uid="{F3A81CD7-454B-4E93-9199-0917BD1DB05A}"/>
    <cellStyle name="20% - Accent1 2 2 2 3 5 2 4 3" xfId="16014" xr:uid="{F7ED457B-6FD5-43AC-A16F-51C9180A912C}"/>
    <cellStyle name="20% - Accent1 2 2 2 3 5 2 4 4" xfId="35960" xr:uid="{64E37900-5040-4E5D-8CA2-AF735A834180}"/>
    <cellStyle name="20% - Accent1 2 2 2 3 5 2 4 5" xfId="38433" xr:uid="{270379BB-EFA3-4E6D-9D14-B6541697D293}"/>
    <cellStyle name="20% - Accent1 2 2 2 3 5 2 4 6" xfId="46316" xr:uid="{C9D87F86-BF7B-4194-A1E3-85EA2C357226}"/>
    <cellStyle name="20% - Accent1 2 2 2 3 5 2 4 7" xfId="53809" xr:uid="{701CB36A-8E82-4197-89AD-37A03EBE13A7}"/>
    <cellStyle name="20% - Accent1 2 2 2 3 5 2 5" xfId="8523" xr:uid="{096A78DA-2A28-4BEB-B702-F61D6DC8135C}"/>
    <cellStyle name="20% - Accent1 2 2 2 3 5 2 5 2" xfId="23499" xr:uid="{EC79D3EA-CB63-4C85-8AB4-497E9205D2AA}"/>
    <cellStyle name="20% - Accent1 2 2 2 3 5 2 6" xfId="16011" xr:uid="{053F75DF-0977-4D6C-98DF-AD502AF91F2B}"/>
    <cellStyle name="20% - Accent1 2 2 2 3 5 2 7" xfId="31219" xr:uid="{7A26CF64-EF1A-4B63-8505-9442F9362A61}"/>
    <cellStyle name="20% - Accent1 2 2 2 3 5 2 8" xfId="38430" xr:uid="{7C81A59C-68D4-4C5F-9049-722B780075C1}"/>
    <cellStyle name="20% - Accent1 2 2 2 3 5 2 9" xfId="46313" xr:uid="{607B3C3C-A4B9-4D81-8F17-82229D9172DA}"/>
    <cellStyle name="20% - Accent1 2 2 2 3 5 3" xfId="987" xr:uid="{6DE6150A-75EB-40D6-8398-719604F7611F}"/>
    <cellStyle name="20% - Accent1 2 2 2 3 5 3 2" xfId="8527" xr:uid="{90F224A8-38BF-48D0-8E4C-DA33949ABAD0}"/>
    <cellStyle name="20% - Accent1 2 2 2 3 5 3 2 2" xfId="23503" xr:uid="{47C439BE-38AF-4017-938D-FFEE1B93D48F}"/>
    <cellStyle name="20% - Accent1 2 2 2 3 5 3 3" xfId="16015" xr:uid="{A384D983-A7EF-4049-AB6C-8C571C2F3199}"/>
    <cellStyle name="20% - Accent1 2 2 2 3 5 3 4" xfId="32271" xr:uid="{F46F1762-52CE-405F-B5E9-0D3DB3E30D35}"/>
    <cellStyle name="20% - Accent1 2 2 2 3 5 3 5" xfId="38434" xr:uid="{D920D2D7-CA33-48EA-B130-04FC4125A7A0}"/>
    <cellStyle name="20% - Accent1 2 2 2 3 5 3 6" xfId="46317" xr:uid="{140B1229-B37E-4EBD-A7C1-B4734F548B9E}"/>
    <cellStyle name="20% - Accent1 2 2 2 3 5 3 7" xfId="53810" xr:uid="{94C8ECEF-EEBD-4778-BEDD-9BEEFA0C2CC2}"/>
    <cellStyle name="20% - Accent1 2 2 2 3 5 4" xfId="988" xr:uid="{A836FAD0-DCE6-499B-B57B-212D4D9825D8}"/>
    <cellStyle name="20% - Accent1 2 2 2 3 5 4 2" xfId="8528" xr:uid="{2EB7986D-170D-4689-BF40-025E6B00C700}"/>
    <cellStyle name="20% - Accent1 2 2 2 3 5 4 2 2" xfId="23504" xr:uid="{18F0104B-F8BA-4E8D-967C-11B0DD2A5ADB}"/>
    <cellStyle name="20% - Accent1 2 2 2 3 5 4 3" xfId="16016" xr:uid="{FE421A11-5D9E-4B4C-87DF-9B39EE7CC2B4}"/>
    <cellStyle name="20% - Accent1 2 2 2 3 5 4 4" xfId="34116" xr:uid="{1340B907-364F-4F77-8B70-1E0339169174}"/>
    <cellStyle name="20% - Accent1 2 2 2 3 5 4 5" xfId="38435" xr:uid="{CD5A8449-2AE1-46F5-8FC7-5D7A37FB28B0}"/>
    <cellStyle name="20% - Accent1 2 2 2 3 5 4 6" xfId="46318" xr:uid="{6FD02636-DCCD-43A3-A059-0089FEF2E1E1}"/>
    <cellStyle name="20% - Accent1 2 2 2 3 5 4 7" xfId="53811" xr:uid="{BB155969-0D21-4E79-A86F-438F1D644C91}"/>
    <cellStyle name="20% - Accent1 2 2 2 3 5 5" xfId="989" xr:uid="{F067686C-5D73-42B9-BF0C-59D57F513FC5}"/>
    <cellStyle name="20% - Accent1 2 2 2 3 5 5 2" xfId="8529" xr:uid="{4E8F2888-D2CB-4760-8AC5-961E958D99C4}"/>
    <cellStyle name="20% - Accent1 2 2 2 3 5 5 2 2" xfId="23505" xr:uid="{1528F0A0-B4DE-437E-9461-193C901A33E9}"/>
    <cellStyle name="20% - Accent1 2 2 2 3 5 5 3" xfId="16017" xr:uid="{BB01C4DE-DE62-4AEC-9284-BD476B700982}"/>
    <cellStyle name="20% - Accent1 2 2 2 3 5 5 4" xfId="35959" xr:uid="{A81A855F-2583-499C-9463-49DC4DFB8822}"/>
    <cellStyle name="20% - Accent1 2 2 2 3 5 5 5" xfId="38436" xr:uid="{808EAAD1-7041-4540-8328-4F8D48A470A5}"/>
    <cellStyle name="20% - Accent1 2 2 2 3 5 5 6" xfId="46319" xr:uid="{5B2C7C8F-B96A-492C-A81C-A5CFA23AEB31}"/>
    <cellStyle name="20% - Accent1 2 2 2 3 5 5 7" xfId="53812" xr:uid="{4B1F372E-ACDE-4D82-92AF-531BC0BE1C7F}"/>
    <cellStyle name="20% - Accent1 2 2 2 3 5 6" xfId="8522" xr:uid="{B9036A0B-DF37-436F-97B6-0CB5EB4E6B14}"/>
    <cellStyle name="20% - Accent1 2 2 2 3 5 6 2" xfId="23498" xr:uid="{307FAA13-A730-4E8D-A89A-90E4B96266D2}"/>
    <cellStyle name="20% - Accent1 2 2 2 3 5 7" xfId="16010" xr:uid="{5FE46034-0542-4C73-803B-903F60A10AB6}"/>
    <cellStyle name="20% - Accent1 2 2 2 3 5 8" xfId="30625" xr:uid="{83D3DD36-2771-44CB-B5E3-5F73530AB26C}"/>
    <cellStyle name="20% - Accent1 2 2 2 3 5 9" xfId="38429" xr:uid="{304A9A61-6B2B-4B21-8CC0-66192F2E1E6B}"/>
    <cellStyle name="20% - Accent1 2 2 2 3 6" xfId="990" xr:uid="{09157390-D34C-4D06-9AA6-59F2B32824FB}"/>
    <cellStyle name="20% - Accent1 2 2 2 3 6 10" xfId="46320" xr:uid="{C7E42EAB-151C-4ECB-9D54-148642D88D04}"/>
    <cellStyle name="20% - Accent1 2 2 2 3 6 11" xfId="53813" xr:uid="{77067F1D-EB8C-408E-8F98-CDE8BFBB7ED4}"/>
    <cellStyle name="20% - Accent1 2 2 2 3 6 2" xfId="991" xr:uid="{14930607-11FF-486F-AB7D-CB1F490BDB19}"/>
    <cellStyle name="20% - Accent1 2 2 2 3 6 2 10" xfId="53814" xr:uid="{BC5398C9-1A8B-4377-9D3D-55F80FB9E890}"/>
    <cellStyle name="20% - Accent1 2 2 2 3 6 2 2" xfId="992" xr:uid="{BCCA50D6-1FE8-4DBB-9CB9-09FDFCC1C21F}"/>
    <cellStyle name="20% - Accent1 2 2 2 3 6 2 2 2" xfId="8532" xr:uid="{6FB1B524-65E8-4791-A79D-D02F9D693B70}"/>
    <cellStyle name="20% - Accent1 2 2 2 3 6 2 2 2 2" xfId="23508" xr:uid="{CF3724BC-0EDD-4291-BA75-C1A415C56F22}"/>
    <cellStyle name="20% - Accent1 2 2 2 3 6 2 2 3" xfId="16020" xr:uid="{ACB67B8E-6AA0-4F7C-AFE2-5896A79EF729}"/>
    <cellStyle name="20% - Accent1 2 2 2 3 6 2 2 4" xfId="32274" xr:uid="{F9079D73-ED79-41AF-B536-8A0439940373}"/>
    <cellStyle name="20% - Accent1 2 2 2 3 6 2 2 5" xfId="38439" xr:uid="{E9D4F7A0-9998-43DF-8E2B-63691402057D}"/>
    <cellStyle name="20% - Accent1 2 2 2 3 6 2 2 6" xfId="46322" xr:uid="{04B4AA50-8AEE-4446-8317-2ED8409E4E9A}"/>
    <cellStyle name="20% - Accent1 2 2 2 3 6 2 2 7" xfId="53815" xr:uid="{C9070572-4CF1-4254-8708-4D2B908CF2F9}"/>
    <cellStyle name="20% - Accent1 2 2 2 3 6 2 3" xfId="993" xr:uid="{86718166-D720-4747-BE0A-8144C6F9B11F}"/>
    <cellStyle name="20% - Accent1 2 2 2 3 6 2 3 2" xfId="8533" xr:uid="{D291C89F-F914-434F-95DA-990CD218F8F8}"/>
    <cellStyle name="20% - Accent1 2 2 2 3 6 2 3 2 2" xfId="23509" xr:uid="{360EFD52-F729-4770-8514-4361681195AC}"/>
    <cellStyle name="20% - Accent1 2 2 2 3 6 2 3 3" xfId="16021" xr:uid="{7EE051C8-8A3B-44E9-8709-A78AD7009D23}"/>
    <cellStyle name="20% - Accent1 2 2 2 3 6 2 3 4" xfId="34119" xr:uid="{B370C6F5-8EF1-4A14-9C86-72B542E8EF2D}"/>
    <cellStyle name="20% - Accent1 2 2 2 3 6 2 3 5" xfId="38440" xr:uid="{AA6131D1-1B8D-44FC-8E61-DA9C7BF2C9E3}"/>
    <cellStyle name="20% - Accent1 2 2 2 3 6 2 3 6" xfId="46323" xr:uid="{803A8FCD-603F-4FC9-8417-FE332168245C}"/>
    <cellStyle name="20% - Accent1 2 2 2 3 6 2 3 7" xfId="53816" xr:uid="{C7321EBA-214D-4530-BAC8-4E8D3ECB30B6}"/>
    <cellStyle name="20% - Accent1 2 2 2 3 6 2 4" xfId="994" xr:uid="{B8ECC36B-E9CE-4492-8031-ED7A24813EDD}"/>
    <cellStyle name="20% - Accent1 2 2 2 3 6 2 4 2" xfId="8534" xr:uid="{42401621-6EB8-47B0-B609-1FAA833C8C15}"/>
    <cellStyle name="20% - Accent1 2 2 2 3 6 2 4 2 2" xfId="23510" xr:uid="{F623BFB3-452D-48F3-97E0-9010449E2D2D}"/>
    <cellStyle name="20% - Accent1 2 2 2 3 6 2 4 3" xfId="16022" xr:uid="{BE98734B-74E2-4C05-A633-1D77C759B100}"/>
    <cellStyle name="20% - Accent1 2 2 2 3 6 2 4 4" xfId="35962" xr:uid="{FC34ECFC-38E8-4A72-9854-0FA9C351141E}"/>
    <cellStyle name="20% - Accent1 2 2 2 3 6 2 4 5" xfId="38441" xr:uid="{D879B863-A4B6-45BD-82C1-4B32E8784920}"/>
    <cellStyle name="20% - Accent1 2 2 2 3 6 2 4 6" xfId="46324" xr:uid="{2284A092-ACA0-454B-8421-B6DF58CE4F01}"/>
    <cellStyle name="20% - Accent1 2 2 2 3 6 2 4 7" xfId="53817" xr:uid="{24541800-DBF4-411C-89F9-01211DBB3891}"/>
    <cellStyle name="20% - Accent1 2 2 2 3 6 2 5" xfId="8531" xr:uid="{065D9AAC-727A-4B78-AD99-A161BF44CDDA}"/>
    <cellStyle name="20% - Accent1 2 2 2 3 6 2 5 2" xfId="23507" xr:uid="{2C3714BF-E515-45D5-AA98-2EF2C11160FE}"/>
    <cellStyle name="20% - Accent1 2 2 2 3 6 2 6" xfId="16019" xr:uid="{C6304C24-CF3E-40D1-9EC8-1B2C1D19A235}"/>
    <cellStyle name="20% - Accent1 2 2 2 3 6 2 7" xfId="31220" xr:uid="{452FE2CE-26CB-46C3-8141-1F7927572BF7}"/>
    <cellStyle name="20% - Accent1 2 2 2 3 6 2 8" xfId="38438" xr:uid="{ECA92002-3CDE-440F-AF28-D1891196BD3D}"/>
    <cellStyle name="20% - Accent1 2 2 2 3 6 2 9" xfId="46321" xr:uid="{E9B874D0-8FDE-4BA5-A165-9405D3F1D4FA}"/>
    <cellStyle name="20% - Accent1 2 2 2 3 6 3" xfId="995" xr:uid="{D4570161-687E-4FE1-91B9-3125A32797C6}"/>
    <cellStyle name="20% - Accent1 2 2 2 3 6 3 2" xfId="8535" xr:uid="{072BDCCD-8F75-44B8-B4EA-CFFF975455FC}"/>
    <cellStyle name="20% - Accent1 2 2 2 3 6 3 2 2" xfId="23511" xr:uid="{6AF6313B-BFAD-47FF-BFFC-3B5324D7EF20}"/>
    <cellStyle name="20% - Accent1 2 2 2 3 6 3 3" xfId="16023" xr:uid="{46D04C81-760E-44AF-8018-0D5C47476EE3}"/>
    <cellStyle name="20% - Accent1 2 2 2 3 6 3 4" xfId="32273" xr:uid="{27B1DC6E-A82B-4F56-8C3B-48A4B37FC705}"/>
    <cellStyle name="20% - Accent1 2 2 2 3 6 3 5" xfId="38442" xr:uid="{8B5B50E0-4BAB-4628-8F0A-7B02C6AE8984}"/>
    <cellStyle name="20% - Accent1 2 2 2 3 6 3 6" xfId="46325" xr:uid="{26868F59-0A43-412A-AEAD-B82792437F51}"/>
    <cellStyle name="20% - Accent1 2 2 2 3 6 3 7" xfId="53818" xr:uid="{BD91AEF5-CB8F-485A-9475-0D10457B9350}"/>
    <cellStyle name="20% - Accent1 2 2 2 3 6 4" xfId="996" xr:uid="{505BBE14-77F8-46B0-8C1D-457A8A390BA4}"/>
    <cellStyle name="20% - Accent1 2 2 2 3 6 4 2" xfId="8536" xr:uid="{BC8CFC84-94A3-4344-AAD3-5E0340A1BED4}"/>
    <cellStyle name="20% - Accent1 2 2 2 3 6 4 2 2" xfId="23512" xr:uid="{506B70E6-474F-406B-B223-693374EA324F}"/>
    <cellStyle name="20% - Accent1 2 2 2 3 6 4 3" xfId="16024" xr:uid="{7BD276EF-24A1-4B78-84B9-42F2BD362053}"/>
    <cellStyle name="20% - Accent1 2 2 2 3 6 4 4" xfId="34118" xr:uid="{04D820C7-F89A-418E-81C5-85BDD7065CA5}"/>
    <cellStyle name="20% - Accent1 2 2 2 3 6 4 5" xfId="38443" xr:uid="{9EB61A1D-BDBF-4B17-852F-4DF6BC15D99E}"/>
    <cellStyle name="20% - Accent1 2 2 2 3 6 4 6" xfId="46326" xr:uid="{5BE160A4-EEA1-47A1-BD53-F906BBD1CD60}"/>
    <cellStyle name="20% - Accent1 2 2 2 3 6 4 7" xfId="53819" xr:uid="{57695496-6470-42BE-A051-20A84B90AFCF}"/>
    <cellStyle name="20% - Accent1 2 2 2 3 6 5" xfId="997" xr:uid="{70214C05-F044-40DF-953C-693293331EAC}"/>
    <cellStyle name="20% - Accent1 2 2 2 3 6 5 2" xfId="8537" xr:uid="{FD9EE5AA-0B87-49F9-8114-FE695E1CE2A1}"/>
    <cellStyle name="20% - Accent1 2 2 2 3 6 5 2 2" xfId="23513" xr:uid="{B41AD08F-A427-48FA-843F-3ECE85B707C5}"/>
    <cellStyle name="20% - Accent1 2 2 2 3 6 5 3" xfId="16025" xr:uid="{A9EEA7E1-D9EA-4491-A7FB-9F4BCBA093B6}"/>
    <cellStyle name="20% - Accent1 2 2 2 3 6 5 4" xfId="35961" xr:uid="{45F9A077-F832-4EF7-9D7E-47434ADC40A8}"/>
    <cellStyle name="20% - Accent1 2 2 2 3 6 5 5" xfId="38444" xr:uid="{868CB4E4-8E76-415A-976E-DF549EFB6D18}"/>
    <cellStyle name="20% - Accent1 2 2 2 3 6 5 6" xfId="46327" xr:uid="{F8EAA962-890F-471F-81E8-3730E1E60A17}"/>
    <cellStyle name="20% - Accent1 2 2 2 3 6 5 7" xfId="53820" xr:uid="{DDC0D562-D0EC-4831-819D-ACBBEF22E19F}"/>
    <cellStyle name="20% - Accent1 2 2 2 3 6 6" xfId="8530" xr:uid="{81DBC645-F715-4AD3-AFC0-F48AADF3572E}"/>
    <cellStyle name="20% - Accent1 2 2 2 3 6 6 2" xfId="23506" xr:uid="{48CAAD07-7C31-4845-B282-4AD73F250C21}"/>
    <cellStyle name="20% - Accent1 2 2 2 3 6 7" xfId="16018" xr:uid="{A8AD03C2-4D7A-4CD3-A7A8-0EBEBE8EA03F}"/>
    <cellStyle name="20% - Accent1 2 2 2 3 6 8" xfId="30775" xr:uid="{3BA0B01F-5475-464F-B184-92A0C74D6537}"/>
    <cellStyle name="20% - Accent1 2 2 2 3 6 9" xfId="38437" xr:uid="{2036AAFC-009A-4523-A571-D22DA8BA65C8}"/>
    <cellStyle name="20% - Accent1 2 2 2 3 7" xfId="998" xr:uid="{CF245F9D-2C9A-4176-8C34-213CC234632D}"/>
    <cellStyle name="20% - Accent1 2 2 2 3 7 10" xfId="53821" xr:uid="{38D3A58C-137D-41C8-B129-35E9AE3233D2}"/>
    <cellStyle name="20% - Accent1 2 2 2 3 7 2" xfId="999" xr:uid="{4818D0D7-47BA-43ED-A2DC-41D3F0E0C3F6}"/>
    <cellStyle name="20% - Accent1 2 2 2 3 7 2 2" xfId="8539" xr:uid="{B4226956-B1DF-49C2-BCE9-47EC1A83D5CC}"/>
    <cellStyle name="20% - Accent1 2 2 2 3 7 2 2 2" xfId="23515" xr:uid="{3F63E425-F2CF-43BF-A53A-DA4702AD119B}"/>
    <cellStyle name="20% - Accent1 2 2 2 3 7 2 3" xfId="16027" xr:uid="{D0C7AED6-9961-40D0-8586-4F3EAF93A016}"/>
    <cellStyle name="20% - Accent1 2 2 2 3 7 2 4" xfId="32275" xr:uid="{0B0B3E1B-4C33-41C7-8091-74368E506A96}"/>
    <cellStyle name="20% - Accent1 2 2 2 3 7 2 5" xfId="38446" xr:uid="{A50C176A-C0E6-4B2D-9A29-5D23C80779E8}"/>
    <cellStyle name="20% - Accent1 2 2 2 3 7 2 6" xfId="46329" xr:uid="{16196E93-7815-4E83-884C-13DF2DA1D41B}"/>
    <cellStyle name="20% - Accent1 2 2 2 3 7 2 7" xfId="53822" xr:uid="{FE5B490E-2CE9-42C9-A3A6-02D97B7ED734}"/>
    <cellStyle name="20% - Accent1 2 2 2 3 7 3" xfId="1000" xr:uid="{1352D4E6-24C6-46CA-B257-7E17E5D592C4}"/>
    <cellStyle name="20% - Accent1 2 2 2 3 7 3 2" xfId="8540" xr:uid="{A3820428-DB19-4C79-B890-25BC4FD3478F}"/>
    <cellStyle name="20% - Accent1 2 2 2 3 7 3 2 2" xfId="23516" xr:uid="{51AC9583-9FEF-47C9-90C2-AB2125D147CD}"/>
    <cellStyle name="20% - Accent1 2 2 2 3 7 3 3" xfId="16028" xr:uid="{8089448D-DB04-43C5-879C-0012A0732EAD}"/>
    <cellStyle name="20% - Accent1 2 2 2 3 7 3 4" xfId="34120" xr:uid="{18348B56-1F44-4469-A0FA-B54ABB863704}"/>
    <cellStyle name="20% - Accent1 2 2 2 3 7 3 5" xfId="38447" xr:uid="{C742C6BE-D3A6-4959-9ED7-E86FC2C4C90E}"/>
    <cellStyle name="20% - Accent1 2 2 2 3 7 3 6" xfId="46330" xr:uid="{DF444340-DEB3-46B2-83C1-44B490085A12}"/>
    <cellStyle name="20% - Accent1 2 2 2 3 7 3 7" xfId="53823" xr:uid="{233DD3D2-5368-4AA8-8F65-B964619E7E79}"/>
    <cellStyle name="20% - Accent1 2 2 2 3 7 4" xfId="1001" xr:uid="{2A292E72-CF97-4DCE-8079-8A29ABE4A307}"/>
    <cellStyle name="20% - Accent1 2 2 2 3 7 4 2" xfId="8541" xr:uid="{06BD5122-083C-4E87-8309-5BA3B93BC90A}"/>
    <cellStyle name="20% - Accent1 2 2 2 3 7 4 2 2" xfId="23517" xr:uid="{5B0885F2-C3F0-46DA-8035-2C01A177F402}"/>
    <cellStyle name="20% - Accent1 2 2 2 3 7 4 3" xfId="16029" xr:uid="{8FD889C7-63AE-47CB-82F3-2FC161A08E9A}"/>
    <cellStyle name="20% - Accent1 2 2 2 3 7 4 4" xfId="35963" xr:uid="{D0A691A8-7053-4820-BB08-4EB6B8EA7F3C}"/>
    <cellStyle name="20% - Accent1 2 2 2 3 7 4 5" xfId="38448" xr:uid="{8D9E59C1-2D80-4F36-9822-0A2F2DF79878}"/>
    <cellStyle name="20% - Accent1 2 2 2 3 7 4 6" xfId="46331" xr:uid="{C9C7A4EA-42D1-48A4-AD8A-4EACAABBBCF0}"/>
    <cellStyle name="20% - Accent1 2 2 2 3 7 4 7" xfId="53824" xr:uid="{CCEE0AF8-AAA3-452F-BC51-D81AAF0FA72D}"/>
    <cellStyle name="20% - Accent1 2 2 2 3 7 5" xfId="8538" xr:uid="{3F4548DC-1C29-438E-995C-1982C4008AC7}"/>
    <cellStyle name="20% - Accent1 2 2 2 3 7 5 2" xfId="23514" xr:uid="{ABB08F6D-5485-4179-8299-02001F41A67D}"/>
    <cellStyle name="20% - Accent1 2 2 2 3 7 6" xfId="16026" xr:uid="{44926AAE-BB6D-41E0-B988-C5557CDBB202}"/>
    <cellStyle name="20% - Accent1 2 2 2 3 7 7" xfId="31209" xr:uid="{0FC2005F-C40E-4C03-8D20-EB0557913ED8}"/>
    <cellStyle name="20% - Accent1 2 2 2 3 7 8" xfId="38445" xr:uid="{0886AF8B-567B-4E2A-85DA-E115E5AFF262}"/>
    <cellStyle name="20% - Accent1 2 2 2 3 7 9" xfId="46328" xr:uid="{F5FA1149-DB96-4E30-B5EA-2333A28280EF}"/>
    <cellStyle name="20% - Accent1 2 2 2 3 8" xfId="1002" xr:uid="{CE90326D-D98D-49F3-B7C9-4496C60D9230}"/>
    <cellStyle name="20% - Accent1 2 2 2 3 8 2" xfId="8542" xr:uid="{AC7EA55A-43A3-403F-8170-8C679032C23C}"/>
    <cellStyle name="20% - Accent1 2 2 2 3 8 2 2" xfId="23518" xr:uid="{620004EF-E814-4747-9152-E389CC2D0372}"/>
    <cellStyle name="20% - Accent1 2 2 2 3 8 3" xfId="16030" xr:uid="{318040D8-637C-43F8-85FE-8F029D50E408}"/>
    <cellStyle name="20% - Accent1 2 2 2 3 8 4" xfId="32252" xr:uid="{A5BA1712-B0E1-41E2-A22F-E3BEA16DC7D6}"/>
    <cellStyle name="20% - Accent1 2 2 2 3 8 5" xfId="38449" xr:uid="{86AEE633-49FA-4585-A008-0F87C91A70D1}"/>
    <cellStyle name="20% - Accent1 2 2 2 3 8 6" xfId="46332" xr:uid="{CCC51AF6-02DC-4B7E-82A7-286112B87817}"/>
    <cellStyle name="20% - Accent1 2 2 2 3 8 7" xfId="53825" xr:uid="{91F58D2B-0E2A-46DB-AC36-2EA1B84AC966}"/>
    <cellStyle name="20% - Accent1 2 2 2 3 9" xfId="1003" xr:uid="{63CD7E8D-D127-407F-B668-F764B1BB3EC0}"/>
    <cellStyle name="20% - Accent1 2 2 2 3 9 2" xfId="8543" xr:uid="{99F0EE38-65B4-4554-89AE-D0E059735239}"/>
    <cellStyle name="20% - Accent1 2 2 2 3 9 2 2" xfId="23519" xr:uid="{CEACEB73-8FD7-4666-95FA-F14B5BAB5DF0}"/>
    <cellStyle name="20% - Accent1 2 2 2 3 9 3" xfId="16031" xr:uid="{483D0698-E6D0-447D-91AE-C4116D385C06}"/>
    <cellStyle name="20% - Accent1 2 2 2 3 9 4" xfId="34097" xr:uid="{A8BB72A2-92E7-4FB6-B687-CB62D98DC90A}"/>
    <cellStyle name="20% - Accent1 2 2 2 3 9 5" xfId="38450" xr:uid="{45D323F7-7E7A-4D6F-9EBC-69C2AE34009D}"/>
    <cellStyle name="20% - Accent1 2 2 2 3 9 6" xfId="46333" xr:uid="{5B3C9568-A7E4-4432-9E66-E367C12C1853}"/>
    <cellStyle name="20% - Accent1 2 2 2 3 9 7" xfId="53826" xr:uid="{3B6E4797-1A99-41EA-B74C-2923803DA936}"/>
    <cellStyle name="20% - Accent1 2 2 2 4" xfId="1004" xr:uid="{B96D48B5-9DCB-4AB2-B8FD-AC813C40EADA}"/>
    <cellStyle name="20% - Accent1 2 2 2 4 10" xfId="16032" xr:uid="{46409800-5625-4426-B448-C958792FDE8E}"/>
    <cellStyle name="20% - Accent1 2 2 2 4 11" xfId="30348" xr:uid="{8C2CE543-CBB5-48C5-B563-A904517C54AE}"/>
    <cellStyle name="20% - Accent1 2 2 2 4 12" xfId="38451" xr:uid="{C4CC16F7-F782-470D-83F6-F7DCC55ECF36}"/>
    <cellStyle name="20% - Accent1 2 2 2 4 13" xfId="46334" xr:uid="{DE5989B4-BE47-4B5C-B53F-B12E345F0B09}"/>
    <cellStyle name="20% - Accent1 2 2 2 4 14" xfId="53827" xr:uid="{F5CAC02B-0EDD-49A2-ACA8-DFBC5AB6D1BA}"/>
    <cellStyle name="20% - Accent1 2 2 2 4 2" xfId="1005" xr:uid="{43C5E910-F0A2-4F91-AEE8-DE939424DF43}"/>
    <cellStyle name="20% - Accent1 2 2 2 4 2 10" xfId="38452" xr:uid="{2ABEB0DC-64AF-4E59-8D32-84222750E3A9}"/>
    <cellStyle name="20% - Accent1 2 2 2 4 2 11" xfId="46335" xr:uid="{1BB463F7-756D-483D-91B5-665C44E25228}"/>
    <cellStyle name="20% - Accent1 2 2 2 4 2 12" xfId="53828" xr:uid="{61B71FE2-A643-41DD-81FC-04C4101B4B1B}"/>
    <cellStyle name="20% - Accent1 2 2 2 4 2 2" xfId="1006" xr:uid="{E9A2B838-7ACD-4D16-8911-165FA19D9550}"/>
    <cellStyle name="20% - Accent1 2 2 2 4 2 2 10" xfId="46336" xr:uid="{69C9FA66-C274-469D-9BEB-6661EADCAA16}"/>
    <cellStyle name="20% - Accent1 2 2 2 4 2 2 11" xfId="53829" xr:uid="{1EC75DF5-0A5D-483A-B45B-CCF5673ECC44}"/>
    <cellStyle name="20% - Accent1 2 2 2 4 2 2 2" xfId="1007" xr:uid="{569B88A7-BFDD-4BB4-B2EE-C771C556A000}"/>
    <cellStyle name="20% - Accent1 2 2 2 4 2 2 2 10" xfId="53830" xr:uid="{0158917A-AD3C-458D-BFD0-578CA60CEF1B}"/>
    <cellStyle name="20% - Accent1 2 2 2 4 2 2 2 2" xfId="1008" xr:uid="{43C042BB-3DF4-4333-BE6B-6D8E715F3855}"/>
    <cellStyle name="20% - Accent1 2 2 2 4 2 2 2 2 2" xfId="8548" xr:uid="{733655B9-1F30-428A-A291-DCA5E362B4F6}"/>
    <cellStyle name="20% - Accent1 2 2 2 4 2 2 2 2 2 2" xfId="23524" xr:uid="{5ECC5AEC-ACB7-470A-9BA3-EAA5C5D604D9}"/>
    <cellStyle name="20% - Accent1 2 2 2 4 2 2 2 2 3" xfId="16036" xr:uid="{D54961EB-1F13-43BB-A996-F8FBBFAB7518}"/>
    <cellStyle name="20% - Accent1 2 2 2 4 2 2 2 2 4" xfId="32279" xr:uid="{FB1BBD72-F79C-4575-8FCC-7DFB9F1CC42C}"/>
    <cellStyle name="20% - Accent1 2 2 2 4 2 2 2 2 5" xfId="38455" xr:uid="{4502AA2E-29B6-4976-9EF6-41A603379993}"/>
    <cellStyle name="20% - Accent1 2 2 2 4 2 2 2 2 6" xfId="46338" xr:uid="{F3E32EE5-75AD-4DC0-B45C-96105B33549D}"/>
    <cellStyle name="20% - Accent1 2 2 2 4 2 2 2 2 7" xfId="53831" xr:uid="{DA34D113-405B-4EBE-BB15-1568419050E5}"/>
    <cellStyle name="20% - Accent1 2 2 2 4 2 2 2 3" xfId="1009" xr:uid="{C67958D9-B9C2-46DD-9B2C-3A80190C1B50}"/>
    <cellStyle name="20% - Accent1 2 2 2 4 2 2 2 3 2" xfId="8549" xr:uid="{1C6546E8-D62E-49C3-B95A-9E3C7E976649}"/>
    <cellStyle name="20% - Accent1 2 2 2 4 2 2 2 3 2 2" xfId="23525" xr:uid="{F6A70960-3AEC-4254-A889-7C31ECB297DB}"/>
    <cellStyle name="20% - Accent1 2 2 2 4 2 2 2 3 3" xfId="16037" xr:uid="{7117B4C8-DB20-4490-A4B3-585E42B00F06}"/>
    <cellStyle name="20% - Accent1 2 2 2 4 2 2 2 3 4" xfId="34124" xr:uid="{2C93DE75-75BB-4847-BE50-5C1DB736702B}"/>
    <cellStyle name="20% - Accent1 2 2 2 4 2 2 2 3 5" xfId="38456" xr:uid="{796E78C3-EA5C-4100-BC42-50F771799278}"/>
    <cellStyle name="20% - Accent1 2 2 2 4 2 2 2 3 6" xfId="46339" xr:uid="{A7048306-2B30-4D59-B39D-656EA960E841}"/>
    <cellStyle name="20% - Accent1 2 2 2 4 2 2 2 3 7" xfId="53832" xr:uid="{F666F970-97F2-461F-B75B-D84AFAF03464}"/>
    <cellStyle name="20% - Accent1 2 2 2 4 2 2 2 4" xfId="1010" xr:uid="{820238AB-7105-40B3-944A-22E3BA7983D6}"/>
    <cellStyle name="20% - Accent1 2 2 2 4 2 2 2 4 2" xfId="8550" xr:uid="{C34A12E3-2734-44E2-B71C-1A9CCAFE953B}"/>
    <cellStyle name="20% - Accent1 2 2 2 4 2 2 2 4 2 2" xfId="23526" xr:uid="{26460DE2-9BD1-4246-BBAE-603EF757503D}"/>
    <cellStyle name="20% - Accent1 2 2 2 4 2 2 2 4 3" xfId="16038" xr:uid="{45C0DA07-47DD-43C8-A185-CC9EC07C779E}"/>
    <cellStyle name="20% - Accent1 2 2 2 4 2 2 2 4 4" xfId="35967" xr:uid="{86023137-8308-4CAD-9802-3F6BD3BBC061}"/>
    <cellStyle name="20% - Accent1 2 2 2 4 2 2 2 4 5" xfId="38457" xr:uid="{C0BE8BDE-DCAF-4054-B51B-7C633D7A096E}"/>
    <cellStyle name="20% - Accent1 2 2 2 4 2 2 2 4 6" xfId="46340" xr:uid="{8247B301-1E87-4A5C-A1CE-FD3612BDD2A6}"/>
    <cellStyle name="20% - Accent1 2 2 2 4 2 2 2 4 7" xfId="53833" xr:uid="{40788772-83D9-41BD-A35C-C9D18B020810}"/>
    <cellStyle name="20% - Accent1 2 2 2 4 2 2 2 5" xfId="8547" xr:uid="{A00FC21E-BD30-4E2B-8792-5A913FFBC4B2}"/>
    <cellStyle name="20% - Accent1 2 2 2 4 2 2 2 5 2" xfId="23523" xr:uid="{B6AF5BD6-126B-49F9-A44D-112CE155D476}"/>
    <cellStyle name="20% - Accent1 2 2 2 4 2 2 2 6" xfId="16035" xr:uid="{B119C696-5BE0-4619-851D-BB3C976A44CB}"/>
    <cellStyle name="20% - Accent1 2 2 2 4 2 2 2 7" xfId="31223" xr:uid="{981B6399-8CFA-4D0D-A758-63DF1B322267}"/>
    <cellStyle name="20% - Accent1 2 2 2 4 2 2 2 8" xfId="38454" xr:uid="{6A60C0DE-406C-45F3-9D83-06BAF0BBD3E8}"/>
    <cellStyle name="20% - Accent1 2 2 2 4 2 2 2 9" xfId="46337" xr:uid="{903DE530-C45A-4323-9AD6-C2F9564F5D66}"/>
    <cellStyle name="20% - Accent1 2 2 2 4 2 2 3" xfId="1011" xr:uid="{E5D8CE9A-BD50-45EE-A7D7-9F2EE15ECBFC}"/>
    <cellStyle name="20% - Accent1 2 2 2 4 2 2 3 2" xfId="8551" xr:uid="{B9E74ACD-A7BF-4D89-AF68-9AEA7462A085}"/>
    <cellStyle name="20% - Accent1 2 2 2 4 2 2 3 2 2" xfId="23527" xr:uid="{0F479E06-A311-4B30-BEC5-3C17DFBECD13}"/>
    <cellStyle name="20% - Accent1 2 2 2 4 2 2 3 3" xfId="16039" xr:uid="{6C350F42-39D7-4B45-8DC5-72EEFB7CEC16}"/>
    <cellStyle name="20% - Accent1 2 2 2 4 2 2 3 4" xfId="32278" xr:uid="{AC818595-9DDA-440A-AE9A-0560CB632405}"/>
    <cellStyle name="20% - Accent1 2 2 2 4 2 2 3 5" xfId="38458" xr:uid="{D5AE21C8-D41F-4A92-9E40-26B4718C62E6}"/>
    <cellStyle name="20% - Accent1 2 2 2 4 2 2 3 6" xfId="46341" xr:uid="{DDB5F140-B80F-4925-BC29-7C984491C61D}"/>
    <cellStyle name="20% - Accent1 2 2 2 4 2 2 3 7" xfId="53834" xr:uid="{E534FCD0-5A61-45B5-B3BD-A469B3CBACE9}"/>
    <cellStyle name="20% - Accent1 2 2 2 4 2 2 4" xfId="1012" xr:uid="{090CA4A9-EF4E-45ED-B9BB-37CF456807B1}"/>
    <cellStyle name="20% - Accent1 2 2 2 4 2 2 4 2" xfId="8552" xr:uid="{17105037-9B1D-4E2B-8F62-7643EDBFE296}"/>
    <cellStyle name="20% - Accent1 2 2 2 4 2 2 4 2 2" xfId="23528" xr:uid="{BEC0BBA7-56C5-4515-9CC6-6693102B93D6}"/>
    <cellStyle name="20% - Accent1 2 2 2 4 2 2 4 3" xfId="16040" xr:uid="{A2E6AC84-0091-43A6-80B7-88D6362F4A65}"/>
    <cellStyle name="20% - Accent1 2 2 2 4 2 2 4 4" xfId="34123" xr:uid="{CE51F203-2CF1-4A56-A4A4-9D61B58071DD}"/>
    <cellStyle name="20% - Accent1 2 2 2 4 2 2 4 5" xfId="38459" xr:uid="{A744DDC4-8EA9-44F7-A925-9169761F2C85}"/>
    <cellStyle name="20% - Accent1 2 2 2 4 2 2 4 6" xfId="46342" xr:uid="{E4DA44A4-601F-41F4-B6BE-4B263D6EF5F0}"/>
    <cellStyle name="20% - Accent1 2 2 2 4 2 2 4 7" xfId="53835" xr:uid="{5ACD3E01-61C0-4A23-9614-D7F260691FB1}"/>
    <cellStyle name="20% - Accent1 2 2 2 4 2 2 5" xfId="1013" xr:uid="{5D3C78CA-02B9-42AF-B5AD-FD3EDD4B7A89}"/>
    <cellStyle name="20% - Accent1 2 2 2 4 2 2 5 2" xfId="8553" xr:uid="{BEAE463F-02C8-4CBE-B21E-224607F72CAB}"/>
    <cellStyle name="20% - Accent1 2 2 2 4 2 2 5 2 2" xfId="23529" xr:uid="{15702BBD-9017-4E83-87E9-3581F48415CA}"/>
    <cellStyle name="20% - Accent1 2 2 2 4 2 2 5 3" xfId="16041" xr:uid="{47C82795-75CE-46F9-B2B5-7234743CD52B}"/>
    <cellStyle name="20% - Accent1 2 2 2 4 2 2 5 4" xfId="35966" xr:uid="{FA64E8B5-D200-4519-B38F-0FB91154B525}"/>
    <cellStyle name="20% - Accent1 2 2 2 4 2 2 5 5" xfId="38460" xr:uid="{FDBC5CB6-D517-4FB2-A98D-10C2C3DC30B1}"/>
    <cellStyle name="20% - Accent1 2 2 2 4 2 2 5 6" xfId="46343" xr:uid="{F2304A8B-6D77-46F4-AE6D-F7C71EC0B744}"/>
    <cellStyle name="20% - Accent1 2 2 2 4 2 2 5 7" xfId="53836" xr:uid="{49D9864A-C49D-4D2E-AFD0-DB95389460FA}"/>
    <cellStyle name="20% - Accent1 2 2 2 4 2 2 6" xfId="8546" xr:uid="{7567611D-7F30-46E3-8211-69027139C0FD}"/>
    <cellStyle name="20% - Accent1 2 2 2 4 2 2 6 2" xfId="23522" xr:uid="{FED7E33C-33E5-4D93-9CC1-876E78C212F7}"/>
    <cellStyle name="20% - Accent1 2 2 2 4 2 2 7" xfId="16034" xr:uid="{1A809B9A-8263-4F25-9202-F3D691FC426A}"/>
    <cellStyle name="20% - Accent1 2 2 2 4 2 2 8" xfId="30781" xr:uid="{6974E1AD-C685-4992-A676-6EF7F8020E79}"/>
    <cellStyle name="20% - Accent1 2 2 2 4 2 2 9" xfId="38453" xr:uid="{F4792D8F-DC82-4E6B-AEA2-D0C111E9CE4A}"/>
    <cellStyle name="20% - Accent1 2 2 2 4 2 3" xfId="1014" xr:uid="{0D7A693B-877F-40EF-9968-E4CC7C8B7A5F}"/>
    <cellStyle name="20% - Accent1 2 2 2 4 2 3 10" xfId="53837" xr:uid="{5199827D-3BA3-4F48-B785-3B900B7EF42F}"/>
    <cellStyle name="20% - Accent1 2 2 2 4 2 3 2" xfId="1015" xr:uid="{CDA4DF80-9ABB-4AFC-9C11-E3F78D06D192}"/>
    <cellStyle name="20% - Accent1 2 2 2 4 2 3 2 2" xfId="8555" xr:uid="{699DA7E6-94D3-43A1-A4B7-4227C9859939}"/>
    <cellStyle name="20% - Accent1 2 2 2 4 2 3 2 2 2" xfId="23531" xr:uid="{8ED56CB2-63D5-4E5F-AC34-B7F924049979}"/>
    <cellStyle name="20% - Accent1 2 2 2 4 2 3 2 3" xfId="16043" xr:uid="{8A39E452-DDAF-45BE-9D17-DB960ACE7F5A}"/>
    <cellStyle name="20% - Accent1 2 2 2 4 2 3 2 4" xfId="32280" xr:uid="{086E7F49-471A-4412-B506-0D2DA781ED12}"/>
    <cellStyle name="20% - Accent1 2 2 2 4 2 3 2 5" xfId="38462" xr:uid="{6A8685B9-5C8E-4DF9-A72A-95B1298A4525}"/>
    <cellStyle name="20% - Accent1 2 2 2 4 2 3 2 6" xfId="46345" xr:uid="{542494B1-5353-4686-BE11-06710031DD09}"/>
    <cellStyle name="20% - Accent1 2 2 2 4 2 3 2 7" xfId="53838" xr:uid="{375110EB-950D-4275-B4B7-B0F4533E85C1}"/>
    <cellStyle name="20% - Accent1 2 2 2 4 2 3 3" xfId="1016" xr:uid="{1E794CFE-BA65-4F69-901C-DCDB07C0AD8E}"/>
    <cellStyle name="20% - Accent1 2 2 2 4 2 3 3 2" xfId="8556" xr:uid="{B220B43F-2132-417E-A86E-5A2DA396BE77}"/>
    <cellStyle name="20% - Accent1 2 2 2 4 2 3 3 2 2" xfId="23532" xr:uid="{B153CD05-50A4-4CE4-A8FD-2E78E1D73FD5}"/>
    <cellStyle name="20% - Accent1 2 2 2 4 2 3 3 3" xfId="16044" xr:uid="{8FC54781-09DD-49D9-B697-56A9D1651F7C}"/>
    <cellStyle name="20% - Accent1 2 2 2 4 2 3 3 4" xfId="34125" xr:uid="{7403CAE0-C966-4735-AE09-DA3B31CD11E2}"/>
    <cellStyle name="20% - Accent1 2 2 2 4 2 3 3 5" xfId="38463" xr:uid="{2D5024DB-6731-4E56-BC6B-EDCCF5606A51}"/>
    <cellStyle name="20% - Accent1 2 2 2 4 2 3 3 6" xfId="46346" xr:uid="{A55B836E-E6B6-4BFE-BD89-01723E563996}"/>
    <cellStyle name="20% - Accent1 2 2 2 4 2 3 3 7" xfId="53839" xr:uid="{4E45AF26-48D2-4572-B3CF-E13D68694E02}"/>
    <cellStyle name="20% - Accent1 2 2 2 4 2 3 4" xfId="1017" xr:uid="{B0B51624-E813-49BE-BDC2-7CACB771C33E}"/>
    <cellStyle name="20% - Accent1 2 2 2 4 2 3 4 2" xfId="8557" xr:uid="{C5CF5A59-2DAD-4490-82C0-21DEB6DA5FCE}"/>
    <cellStyle name="20% - Accent1 2 2 2 4 2 3 4 2 2" xfId="23533" xr:uid="{41951CAA-8FCB-431A-9446-C8D70FCB314C}"/>
    <cellStyle name="20% - Accent1 2 2 2 4 2 3 4 3" xfId="16045" xr:uid="{8C6ABEC6-FE3F-4B46-BBF1-AF49F9325B1E}"/>
    <cellStyle name="20% - Accent1 2 2 2 4 2 3 4 4" xfId="35968" xr:uid="{B73ACE2D-1E68-4BF5-A833-F4C6746D7F50}"/>
    <cellStyle name="20% - Accent1 2 2 2 4 2 3 4 5" xfId="38464" xr:uid="{BE3A564E-2D27-4478-AC45-24BDDD9C9D68}"/>
    <cellStyle name="20% - Accent1 2 2 2 4 2 3 4 6" xfId="46347" xr:uid="{72E1D62D-A875-4B54-805A-FC40BAFC300E}"/>
    <cellStyle name="20% - Accent1 2 2 2 4 2 3 4 7" xfId="53840" xr:uid="{1D2D5570-CE0B-47D8-AFB5-23730DC56B40}"/>
    <cellStyle name="20% - Accent1 2 2 2 4 2 3 5" xfId="8554" xr:uid="{FC15DFBD-935D-46C0-83A0-163A0763710B}"/>
    <cellStyle name="20% - Accent1 2 2 2 4 2 3 5 2" xfId="23530" xr:uid="{09861DB9-85F0-480E-83E5-FBA1B4C9844D}"/>
    <cellStyle name="20% - Accent1 2 2 2 4 2 3 6" xfId="16042" xr:uid="{1FFA434C-632C-4100-AECA-71D55C8CEEAD}"/>
    <cellStyle name="20% - Accent1 2 2 2 4 2 3 7" xfId="31222" xr:uid="{8D9EC76C-583D-41F3-A9D8-708F7D06EFE3}"/>
    <cellStyle name="20% - Accent1 2 2 2 4 2 3 8" xfId="38461" xr:uid="{D6F5254C-458E-4931-A00A-9174A5645446}"/>
    <cellStyle name="20% - Accent1 2 2 2 4 2 3 9" xfId="46344" xr:uid="{B6ECA3A1-1F7F-4C04-87D2-89F699DFEA9E}"/>
    <cellStyle name="20% - Accent1 2 2 2 4 2 4" xfId="1018" xr:uid="{E07A7382-8E41-4863-B66B-0282B4918186}"/>
    <cellStyle name="20% - Accent1 2 2 2 4 2 4 2" xfId="8558" xr:uid="{90630CB1-04CF-41C7-BE7F-98890267D915}"/>
    <cellStyle name="20% - Accent1 2 2 2 4 2 4 2 2" xfId="23534" xr:uid="{AD20677B-02B2-48D2-9E88-D19DEE4E69B3}"/>
    <cellStyle name="20% - Accent1 2 2 2 4 2 4 3" xfId="16046" xr:uid="{6080A1CE-7E4F-41E2-B958-94DB13C56DEC}"/>
    <cellStyle name="20% - Accent1 2 2 2 4 2 4 4" xfId="32277" xr:uid="{310C3336-D0B2-4A3C-9A1E-41753FB9175E}"/>
    <cellStyle name="20% - Accent1 2 2 2 4 2 4 5" xfId="38465" xr:uid="{51C5C02B-4646-464D-8DC9-A0EF307A55E3}"/>
    <cellStyle name="20% - Accent1 2 2 2 4 2 4 6" xfId="46348" xr:uid="{8E9B8648-2A24-4009-814D-DA2D3490DD4E}"/>
    <cellStyle name="20% - Accent1 2 2 2 4 2 4 7" xfId="53841" xr:uid="{CE043666-3C11-40BD-BFED-E88749A97AED}"/>
    <cellStyle name="20% - Accent1 2 2 2 4 2 5" xfId="1019" xr:uid="{4A034B1A-F65F-4BCE-8343-94BAA3D9BD2A}"/>
    <cellStyle name="20% - Accent1 2 2 2 4 2 5 2" xfId="8559" xr:uid="{FD97F1DC-0563-4ECE-A0C3-716DFCFBD1D7}"/>
    <cellStyle name="20% - Accent1 2 2 2 4 2 5 2 2" xfId="23535" xr:uid="{FB481657-4575-4E3A-8296-CA5B63044B36}"/>
    <cellStyle name="20% - Accent1 2 2 2 4 2 5 3" xfId="16047" xr:uid="{D5158B58-62A9-498D-B9F3-90D081394772}"/>
    <cellStyle name="20% - Accent1 2 2 2 4 2 5 4" xfId="34122" xr:uid="{E2DA1ADE-EA09-4FED-AABD-3946C55BA671}"/>
    <cellStyle name="20% - Accent1 2 2 2 4 2 5 5" xfId="38466" xr:uid="{308DFA08-9F6A-44A3-89B7-07E31736E3A6}"/>
    <cellStyle name="20% - Accent1 2 2 2 4 2 5 6" xfId="46349" xr:uid="{7CDF3CE2-A29B-49B4-B256-9CE128F75C50}"/>
    <cellStyle name="20% - Accent1 2 2 2 4 2 5 7" xfId="53842" xr:uid="{015685C1-C7AB-4C55-80D9-DF20CB807E18}"/>
    <cellStyle name="20% - Accent1 2 2 2 4 2 6" xfId="1020" xr:uid="{5412AE97-DA12-462C-AB5C-0D37443522F9}"/>
    <cellStyle name="20% - Accent1 2 2 2 4 2 6 2" xfId="8560" xr:uid="{E1077EB8-F367-4D73-B3B1-E934AF874CA5}"/>
    <cellStyle name="20% - Accent1 2 2 2 4 2 6 2 2" xfId="23536" xr:uid="{CA46607E-B54F-484D-9420-D30CB4E92CC2}"/>
    <cellStyle name="20% - Accent1 2 2 2 4 2 6 3" xfId="16048" xr:uid="{4FA86CC4-E952-4D72-A718-37FB22B41394}"/>
    <cellStyle name="20% - Accent1 2 2 2 4 2 6 4" xfId="35965" xr:uid="{6B6CD57D-660D-4842-89F3-109E4B0DC395}"/>
    <cellStyle name="20% - Accent1 2 2 2 4 2 6 5" xfId="38467" xr:uid="{4192C3CE-65F6-4027-8B5C-5331E5DAB10C}"/>
    <cellStyle name="20% - Accent1 2 2 2 4 2 6 6" xfId="46350" xr:uid="{2058722B-5FFA-4E33-8984-B811D4AAF490}"/>
    <cellStyle name="20% - Accent1 2 2 2 4 2 6 7" xfId="53843" xr:uid="{CA929D53-10E2-4748-8A28-750C8C7D0A7B}"/>
    <cellStyle name="20% - Accent1 2 2 2 4 2 7" xfId="8545" xr:uid="{B1179EA9-4C6D-4A1B-BE16-CE57392EE6F5}"/>
    <cellStyle name="20% - Accent1 2 2 2 4 2 7 2" xfId="23521" xr:uid="{76B9F6BA-E0A4-4722-961A-F3DECDA8C4A2}"/>
    <cellStyle name="20% - Accent1 2 2 2 4 2 8" xfId="16033" xr:uid="{9E1B39F4-8654-4462-AC9B-866B4C6ABE3C}"/>
    <cellStyle name="20% - Accent1 2 2 2 4 2 9" xfId="30426" xr:uid="{7C3A01D8-C54C-4AE6-8519-90205DEED3AE}"/>
    <cellStyle name="20% - Accent1 2 2 2 4 3" xfId="1021" xr:uid="{E0C4FE0F-C136-4752-890F-465E1AE1628E}"/>
    <cellStyle name="20% - Accent1 2 2 2 4 3 10" xfId="46351" xr:uid="{00BD3CBE-B2F3-4F48-B545-05D04E8483BF}"/>
    <cellStyle name="20% - Accent1 2 2 2 4 3 11" xfId="53844" xr:uid="{E4D16B97-DB4B-4F6E-8852-4A78C445DD09}"/>
    <cellStyle name="20% - Accent1 2 2 2 4 3 2" xfId="1022" xr:uid="{AAF21288-84DC-4632-AF17-7D41BED4D243}"/>
    <cellStyle name="20% - Accent1 2 2 2 4 3 2 10" xfId="53845" xr:uid="{B63E9A57-A489-40AB-B932-1494A95376FA}"/>
    <cellStyle name="20% - Accent1 2 2 2 4 3 2 2" xfId="1023" xr:uid="{8AB3C2A0-EEF6-4E47-AC41-33C88B764FBC}"/>
    <cellStyle name="20% - Accent1 2 2 2 4 3 2 2 2" xfId="8563" xr:uid="{1650150E-E55F-4FFF-8520-A78114074A01}"/>
    <cellStyle name="20% - Accent1 2 2 2 4 3 2 2 2 2" xfId="23539" xr:uid="{676FE1F0-74C5-49AD-9430-3AB67506C8E9}"/>
    <cellStyle name="20% - Accent1 2 2 2 4 3 2 2 3" xfId="16051" xr:uid="{EB2F466A-1454-476B-BAF3-0220EE88AFBE}"/>
    <cellStyle name="20% - Accent1 2 2 2 4 3 2 2 4" xfId="32282" xr:uid="{29656073-C278-49BC-9F2C-67F236BC6F39}"/>
    <cellStyle name="20% - Accent1 2 2 2 4 3 2 2 5" xfId="38470" xr:uid="{E42F9D8F-778C-45C7-97DC-DE9B97AB0851}"/>
    <cellStyle name="20% - Accent1 2 2 2 4 3 2 2 6" xfId="46353" xr:uid="{365964E8-1F03-4F9F-A901-C74361D2F1DE}"/>
    <cellStyle name="20% - Accent1 2 2 2 4 3 2 2 7" xfId="53846" xr:uid="{59C417E5-7EC1-4366-AA5E-6906396DC53F}"/>
    <cellStyle name="20% - Accent1 2 2 2 4 3 2 3" xfId="1024" xr:uid="{4251F986-1D24-4176-B864-9983E51271F3}"/>
    <cellStyle name="20% - Accent1 2 2 2 4 3 2 3 2" xfId="8564" xr:uid="{DE85F3F3-0CFB-4E7B-B1D6-7B40BC2C9373}"/>
    <cellStyle name="20% - Accent1 2 2 2 4 3 2 3 2 2" xfId="23540" xr:uid="{36F1D092-5D19-4F62-8241-604BE9AAC4F7}"/>
    <cellStyle name="20% - Accent1 2 2 2 4 3 2 3 3" xfId="16052" xr:uid="{1C8CED2B-29E3-4CDB-B04E-D5DA7A9368F4}"/>
    <cellStyle name="20% - Accent1 2 2 2 4 3 2 3 4" xfId="34127" xr:uid="{3CF46858-9370-4BAA-9929-356B3BDC2034}"/>
    <cellStyle name="20% - Accent1 2 2 2 4 3 2 3 5" xfId="38471" xr:uid="{DAF71671-D99A-49FD-BEF9-619BABAC5FBD}"/>
    <cellStyle name="20% - Accent1 2 2 2 4 3 2 3 6" xfId="46354" xr:uid="{C023D758-CB73-4738-9439-FADAECB23572}"/>
    <cellStyle name="20% - Accent1 2 2 2 4 3 2 3 7" xfId="53847" xr:uid="{8CD11791-0BE4-40DB-90E6-9AA452F475BE}"/>
    <cellStyle name="20% - Accent1 2 2 2 4 3 2 4" xfId="1025" xr:uid="{3CCB5DD0-3067-41AE-AEE1-60354B660313}"/>
    <cellStyle name="20% - Accent1 2 2 2 4 3 2 4 2" xfId="8565" xr:uid="{0C5FE885-D82F-4A34-9D15-BF688EA17074}"/>
    <cellStyle name="20% - Accent1 2 2 2 4 3 2 4 2 2" xfId="23541" xr:uid="{47E6C7A4-5924-42B9-BE93-E3C31AB2AFF9}"/>
    <cellStyle name="20% - Accent1 2 2 2 4 3 2 4 3" xfId="16053" xr:uid="{2D6EB9CA-547C-47AB-B926-5565C1119C25}"/>
    <cellStyle name="20% - Accent1 2 2 2 4 3 2 4 4" xfId="35970" xr:uid="{B4FF942F-B6A0-467D-9405-8BAB97B5D470}"/>
    <cellStyle name="20% - Accent1 2 2 2 4 3 2 4 5" xfId="38472" xr:uid="{CDC51566-7D71-412A-90EE-278009DAB3FE}"/>
    <cellStyle name="20% - Accent1 2 2 2 4 3 2 4 6" xfId="46355" xr:uid="{0B6A2F2A-8FDA-470C-8147-2A2DD9D7EE70}"/>
    <cellStyle name="20% - Accent1 2 2 2 4 3 2 4 7" xfId="53848" xr:uid="{3511FF65-6272-459E-87DD-6CC922A6C664}"/>
    <cellStyle name="20% - Accent1 2 2 2 4 3 2 5" xfId="8562" xr:uid="{002648F4-E0EA-4A8C-8EAD-A99B594CB16E}"/>
    <cellStyle name="20% - Accent1 2 2 2 4 3 2 5 2" xfId="23538" xr:uid="{3DEB9856-05AB-4817-8CF1-F0C5D63BDC16}"/>
    <cellStyle name="20% - Accent1 2 2 2 4 3 2 6" xfId="16050" xr:uid="{7EDD8D44-7905-4F52-9018-3366A573879E}"/>
    <cellStyle name="20% - Accent1 2 2 2 4 3 2 7" xfId="31224" xr:uid="{2950119F-C96D-4862-AFA2-62BA547BAAA3}"/>
    <cellStyle name="20% - Accent1 2 2 2 4 3 2 8" xfId="38469" xr:uid="{C81D2B5C-A89C-446B-9A30-21778CBEE761}"/>
    <cellStyle name="20% - Accent1 2 2 2 4 3 2 9" xfId="46352" xr:uid="{7250391A-317F-4415-B972-193BDCEE651E}"/>
    <cellStyle name="20% - Accent1 2 2 2 4 3 3" xfId="1026" xr:uid="{D887B558-CFDF-4DB1-B456-D405CCD6A4B7}"/>
    <cellStyle name="20% - Accent1 2 2 2 4 3 3 2" xfId="8566" xr:uid="{1D0AE366-E749-45E8-A146-C7CE1B9CA0F9}"/>
    <cellStyle name="20% - Accent1 2 2 2 4 3 3 2 2" xfId="23542" xr:uid="{06006DAA-B25E-4B4E-BA00-2FC954F15227}"/>
    <cellStyle name="20% - Accent1 2 2 2 4 3 3 3" xfId="16054" xr:uid="{D5D8C449-32DC-4C24-BCF1-8897DDBA5D3B}"/>
    <cellStyle name="20% - Accent1 2 2 2 4 3 3 4" xfId="32281" xr:uid="{C01537A0-34D7-47DA-9248-39FD1E86691A}"/>
    <cellStyle name="20% - Accent1 2 2 2 4 3 3 5" xfId="38473" xr:uid="{31481FDA-BB52-42EE-B8D1-F0697A4DB7C4}"/>
    <cellStyle name="20% - Accent1 2 2 2 4 3 3 6" xfId="46356" xr:uid="{A124AFCB-37DA-4E76-A2E6-B2C5B9185502}"/>
    <cellStyle name="20% - Accent1 2 2 2 4 3 3 7" xfId="53849" xr:uid="{355A9B34-25D5-4571-BA4E-BDAD6805CBB3}"/>
    <cellStyle name="20% - Accent1 2 2 2 4 3 4" xfId="1027" xr:uid="{BB08A4DD-B47D-46B4-8AC8-496EAE3CF08D}"/>
    <cellStyle name="20% - Accent1 2 2 2 4 3 4 2" xfId="8567" xr:uid="{2348F0CB-0662-4BA5-99E0-E9983ED7028E}"/>
    <cellStyle name="20% - Accent1 2 2 2 4 3 4 2 2" xfId="23543" xr:uid="{75B19F05-AE2D-4F28-A04F-791EA2B03922}"/>
    <cellStyle name="20% - Accent1 2 2 2 4 3 4 3" xfId="16055" xr:uid="{2012DC02-811F-42CB-82CF-AC2D78FCD28C}"/>
    <cellStyle name="20% - Accent1 2 2 2 4 3 4 4" xfId="34126" xr:uid="{C1703163-BDD0-4EB7-A1EC-E52DF632902C}"/>
    <cellStyle name="20% - Accent1 2 2 2 4 3 4 5" xfId="38474" xr:uid="{D918A249-50C8-4742-BA5D-E81078E05C65}"/>
    <cellStyle name="20% - Accent1 2 2 2 4 3 4 6" xfId="46357" xr:uid="{4E61D7A2-31BE-443E-826B-FC9A799BED1F}"/>
    <cellStyle name="20% - Accent1 2 2 2 4 3 4 7" xfId="53850" xr:uid="{F396A41E-F00C-4830-ABD5-6A2EE330C8EA}"/>
    <cellStyle name="20% - Accent1 2 2 2 4 3 5" xfId="1028" xr:uid="{FCA884FA-D463-48B4-8D14-8820CAC4113A}"/>
    <cellStyle name="20% - Accent1 2 2 2 4 3 5 2" xfId="8568" xr:uid="{2CD85AC3-8FD1-41B2-9DD2-E901E420FAE4}"/>
    <cellStyle name="20% - Accent1 2 2 2 4 3 5 2 2" xfId="23544" xr:uid="{38D72930-1C03-4B3E-8056-846DDFC34430}"/>
    <cellStyle name="20% - Accent1 2 2 2 4 3 5 3" xfId="16056" xr:uid="{2F2F237D-18E2-466B-928E-4AF1DD128691}"/>
    <cellStyle name="20% - Accent1 2 2 2 4 3 5 4" xfId="35969" xr:uid="{F4A29A83-52F1-4137-8F0B-AF6FFC3C90A2}"/>
    <cellStyle name="20% - Accent1 2 2 2 4 3 5 5" xfId="38475" xr:uid="{EBE66787-3B3A-4508-B2A3-FEE86CF5D5AF}"/>
    <cellStyle name="20% - Accent1 2 2 2 4 3 5 6" xfId="46358" xr:uid="{D40207B1-988A-4C6C-9D78-664A009A31A8}"/>
    <cellStyle name="20% - Accent1 2 2 2 4 3 5 7" xfId="53851" xr:uid="{B4653ED1-EBC8-4527-B9DB-8E8FC11B21F7}"/>
    <cellStyle name="20% - Accent1 2 2 2 4 3 6" xfId="8561" xr:uid="{716504F8-87D4-4E5C-88CB-C4618ADD623B}"/>
    <cellStyle name="20% - Accent1 2 2 2 4 3 6 2" xfId="23537" xr:uid="{2224DC13-9988-42AB-A86E-D24969D2FBAF}"/>
    <cellStyle name="20% - Accent1 2 2 2 4 3 7" xfId="16049" xr:uid="{8DC82F7F-A99B-4716-B733-CB23A3AB8CB7}"/>
    <cellStyle name="20% - Accent1 2 2 2 4 3 8" xfId="30627" xr:uid="{2F9ADE82-DC91-49C0-B21C-142DCAECA1EC}"/>
    <cellStyle name="20% - Accent1 2 2 2 4 3 9" xfId="38468" xr:uid="{05B6E3DA-65F7-4718-A6F1-F82D9B07BC0E}"/>
    <cellStyle name="20% - Accent1 2 2 2 4 4" xfId="1029" xr:uid="{95AB7E42-9893-413E-9077-22641C8DC65B}"/>
    <cellStyle name="20% - Accent1 2 2 2 4 4 10" xfId="46359" xr:uid="{C7A83C95-5135-4471-AD6C-D21B7D452008}"/>
    <cellStyle name="20% - Accent1 2 2 2 4 4 11" xfId="53852" xr:uid="{7F1F0A21-65F8-47A7-A751-37AB354AF54C}"/>
    <cellStyle name="20% - Accent1 2 2 2 4 4 2" xfId="1030" xr:uid="{C56F1BCF-B9CF-48D4-9AF7-33C0708C8D15}"/>
    <cellStyle name="20% - Accent1 2 2 2 4 4 2 10" xfId="53853" xr:uid="{81798811-5BCE-4FF7-AF2E-43F46373ED90}"/>
    <cellStyle name="20% - Accent1 2 2 2 4 4 2 2" xfId="1031" xr:uid="{8E77C576-1852-4B42-9B28-975C4A79ED7B}"/>
    <cellStyle name="20% - Accent1 2 2 2 4 4 2 2 2" xfId="8571" xr:uid="{63CA6B0C-C942-48B8-8BA5-CE5AC0CC260B}"/>
    <cellStyle name="20% - Accent1 2 2 2 4 4 2 2 2 2" xfId="23547" xr:uid="{40644472-DEAA-46A6-8F88-4011F4131DB4}"/>
    <cellStyle name="20% - Accent1 2 2 2 4 4 2 2 3" xfId="16059" xr:uid="{BE87E05B-EFE5-4ECF-BDD3-C2A6FB67ABAE}"/>
    <cellStyle name="20% - Accent1 2 2 2 4 4 2 2 4" xfId="32284" xr:uid="{7C310E9D-D043-4831-8800-BB43215CA495}"/>
    <cellStyle name="20% - Accent1 2 2 2 4 4 2 2 5" xfId="38478" xr:uid="{71D0B860-63EF-4B54-85F3-2D085619C007}"/>
    <cellStyle name="20% - Accent1 2 2 2 4 4 2 2 6" xfId="46361" xr:uid="{722E8A14-001F-456D-9168-40794D2CA926}"/>
    <cellStyle name="20% - Accent1 2 2 2 4 4 2 2 7" xfId="53854" xr:uid="{9F43B1BF-4E17-4DA0-B4CB-4272889A0598}"/>
    <cellStyle name="20% - Accent1 2 2 2 4 4 2 3" xfId="1032" xr:uid="{A76C8AE4-EFF6-45CC-A8A1-266AE5641F0F}"/>
    <cellStyle name="20% - Accent1 2 2 2 4 4 2 3 2" xfId="8572" xr:uid="{95FAD224-FBC3-4C54-BED8-A4E1E6F42822}"/>
    <cellStyle name="20% - Accent1 2 2 2 4 4 2 3 2 2" xfId="23548" xr:uid="{28DA29E8-70F3-4389-B9E1-81A6EA969434}"/>
    <cellStyle name="20% - Accent1 2 2 2 4 4 2 3 3" xfId="16060" xr:uid="{A92F611D-A865-4724-AE94-F020ABD0C908}"/>
    <cellStyle name="20% - Accent1 2 2 2 4 4 2 3 4" xfId="34129" xr:uid="{1CB4A33E-2806-4F52-951D-501DED663F1A}"/>
    <cellStyle name="20% - Accent1 2 2 2 4 4 2 3 5" xfId="38479" xr:uid="{ECB8F224-24A8-49DE-A8D2-013ECFE686F5}"/>
    <cellStyle name="20% - Accent1 2 2 2 4 4 2 3 6" xfId="46362" xr:uid="{DC3558C9-63B2-4E96-BBED-6C0B414D0C5D}"/>
    <cellStyle name="20% - Accent1 2 2 2 4 4 2 3 7" xfId="53855" xr:uid="{3DC395BB-B20F-44BA-BEC5-FE383891B9CC}"/>
    <cellStyle name="20% - Accent1 2 2 2 4 4 2 4" xfId="1033" xr:uid="{463338BB-BCC0-4E42-9214-569EE7333938}"/>
    <cellStyle name="20% - Accent1 2 2 2 4 4 2 4 2" xfId="8573" xr:uid="{C93BCC5D-36C9-42EE-BEE6-A6E3E4442426}"/>
    <cellStyle name="20% - Accent1 2 2 2 4 4 2 4 2 2" xfId="23549" xr:uid="{E8D11B6D-A322-4578-885A-3EEEAD0F442D}"/>
    <cellStyle name="20% - Accent1 2 2 2 4 4 2 4 3" xfId="16061" xr:uid="{CDEC59AF-2A1C-416B-9851-040D35355887}"/>
    <cellStyle name="20% - Accent1 2 2 2 4 4 2 4 4" xfId="35972" xr:uid="{29913045-7894-43DB-A09A-D811AF4D3209}"/>
    <cellStyle name="20% - Accent1 2 2 2 4 4 2 4 5" xfId="38480" xr:uid="{D1382996-7311-46D5-BECE-4C73676C8A73}"/>
    <cellStyle name="20% - Accent1 2 2 2 4 4 2 4 6" xfId="46363" xr:uid="{DDCA696C-53F2-488B-9177-5E6682FC2C69}"/>
    <cellStyle name="20% - Accent1 2 2 2 4 4 2 4 7" xfId="53856" xr:uid="{69A764C9-6965-4DAD-9C10-6CAA5A2393BD}"/>
    <cellStyle name="20% - Accent1 2 2 2 4 4 2 5" xfId="8570" xr:uid="{CA7A5406-6956-480E-8DA3-8A49BF3B573C}"/>
    <cellStyle name="20% - Accent1 2 2 2 4 4 2 5 2" xfId="23546" xr:uid="{B6C3C417-E239-488A-A5A3-08A60E46A065}"/>
    <cellStyle name="20% - Accent1 2 2 2 4 4 2 6" xfId="16058" xr:uid="{B2CD31DA-91B8-4CBE-938C-1D24CDD42933}"/>
    <cellStyle name="20% - Accent1 2 2 2 4 4 2 7" xfId="31225" xr:uid="{7162FBCE-F7DD-40D9-8D26-DE163D70B652}"/>
    <cellStyle name="20% - Accent1 2 2 2 4 4 2 8" xfId="38477" xr:uid="{A8494836-E6B7-4D71-9F7B-7539884AC60B}"/>
    <cellStyle name="20% - Accent1 2 2 2 4 4 2 9" xfId="46360" xr:uid="{55D68695-81D0-4C43-B2B1-0AD5745633F8}"/>
    <cellStyle name="20% - Accent1 2 2 2 4 4 3" xfId="1034" xr:uid="{E6B5C0F4-960E-407E-801F-8080AE4EB6FD}"/>
    <cellStyle name="20% - Accent1 2 2 2 4 4 3 2" xfId="8574" xr:uid="{A73E0405-6617-438E-B606-20A918E0B90F}"/>
    <cellStyle name="20% - Accent1 2 2 2 4 4 3 2 2" xfId="23550" xr:uid="{76F2A72E-5075-43C0-9BB5-8BEEE4388E83}"/>
    <cellStyle name="20% - Accent1 2 2 2 4 4 3 3" xfId="16062" xr:uid="{16AF753E-937D-45D0-86D5-86B662335ED9}"/>
    <cellStyle name="20% - Accent1 2 2 2 4 4 3 4" xfId="32283" xr:uid="{70F8D293-A6FC-4FAB-A784-131D5DF31E70}"/>
    <cellStyle name="20% - Accent1 2 2 2 4 4 3 5" xfId="38481" xr:uid="{C115F63B-5E4D-4333-AE76-BA993E3439F5}"/>
    <cellStyle name="20% - Accent1 2 2 2 4 4 3 6" xfId="46364" xr:uid="{F2B57F68-B501-473D-85D8-3B4B6F6D4B28}"/>
    <cellStyle name="20% - Accent1 2 2 2 4 4 3 7" xfId="53857" xr:uid="{92092083-E277-4090-B3BD-FA25404EED02}"/>
    <cellStyle name="20% - Accent1 2 2 2 4 4 4" xfId="1035" xr:uid="{15FAEF0B-C761-4F86-BFBC-C17B32276573}"/>
    <cellStyle name="20% - Accent1 2 2 2 4 4 4 2" xfId="8575" xr:uid="{C489968B-53C5-49EF-B550-9BF0BA34B4FA}"/>
    <cellStyle name="20% - Accent1 2 2 2 4 4 4 2 2" xfId="23551" xr:uid="{B956A9F3-21EB-44BA-B0DC-E0675328EC82}"/>
    <cellStyle name="20% - Accent1 2 2 2 4 4 4 3" xfId="16063" xr:uid="{2512BF81-15CA-495C-92D2-1DDCB5D93CBC}"/>
    <cellStyle name="20% - Accent1 2 2 2 4 4 4 4" xfId="34128" xr:uid="{9B5B0F0E-B24F-4E6B-BF40-AFDC57311C93}"/>
    <cellStyle name="20% - Accent1 2 2 2 4 4 4 5" xfId="38482" xr:uid="{C7754188-A6D4-4AD2-BDBC-0512AD2D9019}"/>
    <cellStyle name="20% - Accent1 2 2 2 4 4 4 6" xfId="46365" xr:uid="{4D1094B2-E992-41C0-80C3-9CBE31DC6A60}"/>
    <cellStyle name="20% - Accent1 2 2 2 4 4 4 7" xfId="53858" xr:uid="{AECE59FE-312D-4B09-8396-A00E7644202B}"/>
    <cellStyle name="20% - Accent1 2 2 2 4 4 5" xfId="1036" xr:uid="{0DA37E35-3424-4AED-B01D-AE189DA3233B}"/>
    <cellStyle name="20% - Accent1 2 2 2 4 4 5 2" xfId="8576" xr:uid="{1B6FB27C-DCC5-46B7-A4D9-59C3DAAA09C4}"/>
    <cellStyle name="20% - Accent1 2 2 2 4 4 5 2 2" xfId="23552" xr:uid="{6AAD7452-CCA6-4DB8-9236-135EB84E4F1C}"/>
    <cellStyle name="20% - Accent1 2 2 2 4 4 5 3" xfId="16064" xr:uid="{7E686D12-B81B-4DEB-8597-D8DA4F4D917E}"/>
    <cellStyle name="20% - Accent1 2 2 2 4 4 5 4" xfId="35971" xr:uid="{2E2AC3B0-4EFB-4DB0-BCB3-78B5627BEC79}"/>
    <cellStyle name="20% - Accent1 2 2 2 4 4 5 5" xfId="38483" xr:uid="{494C5F59-F9B8-4E45-8C0D-5C7C050B74E8}"/>
    <cellStyle name="20% - Accent1 2 2 2 4 4 5 6" xfId="46366" xr:uid="{147054A2-5D9F-4C10-8850-AB8CF1E44D84}"/>
    <cellStyle name="20% - Accent1 2 2 2 4 4 5 7" xfId="53859" xr:uid="{7D9BB477-BCB4-43E9-9E2A-242D3B88E1C1}"/>
    <cellStyle name="20% - Accent1 2 2 2 4 4 6" xfId="8569" xr:uid="{0DA3A223-67D7-4574-9F9F-EBD9449352A9}"/>
    <cellStyle name="20% - Accent1 2 2 2 4 4 6 2" xfId="23545" xr:uid="{6A2595BE-BB1E-49E3-9F8A-06102410BD7E}"/>
    <cellStyle name="20% - Accent1 2 2 2 4 4 7" xfId="16057" xr:uid="{483238C6-56D6-4333-AB58-9A28FC3066DE}"/>
    <cellStyle name="20% - Accent1 2 2 2 4 4 8" xfId="30780" xr:uid="{1A9C617A-D027-40A5-B944-CC4649F88774}"/>
    <cellStyle name="20% - Accent1 2 2 2 4 4 9" xfId="38476" xr:uid="{46A79974-1A37-454D-8140-FC8774462A7F}"/>
    <cellStyle name="20% - Accent1 2 2 2 4 5" xfId="1037" xr:uid="{CA9A811D-801D-4AE2-85E9-E38786681767}"/>
    <cellStyle name="20% - Accent1 2 2 2 4 5 10" xfId="53860" xr:uid="{3E20E0B8-B0EC-4836-9E09-94226B59A96C}"/>
    <cellStyle name="20% - Accent1 2 2 2 4 5 2" xfId="1038" xr:uid="{EBF34DFB-00DA-4EA1-B8B5-57BE0E702B72}"/>
    <cellStyle name="20% - Accent1 2 2 2 4 5 2 2" xfId="8578" xr:uid="{2CA6E570-9CA2-42CB-B9DA-A8F0B0854C28}"/>
    <cellStyle name="20% - Accent1 2 2 2 4 5 2 2 2" xfId="23554" xr:uid="{CBADEC5A-466D-48D2-9C8D-7E52195F304B}"/>
    <cellStyle name="20% - Accent1 2 2 2 4 5 2 3" xfId="16066" xr:uid="{7E3CD0AE-5CD6-4BE7-BF49-5824797F6A68}"/>
    <cellStyle name="20% - Accent1 2 2 2 4 5 2 4" xfId="32285" xr:uid="{A02E6CEB-85C3-49A9-A18F-A4303284987B}"/>
    <cellStyle name="20% - Accent1 2 2 2 4 5 2 5" xfId="38485" xr:uid="{1CE9AC47-B8DA-4ABA-8483-2062AF639062}"/>
    <cellStyle name="20% - Accent1 2 2 2 4 5 2 6" xfId="46368" xr:uid="{F9519F86-0DC9-48FF-A66E-0CE449804A0E}"/>
    <cellStyle name="20% - Accent1 2 2 2 4 5 2 7" xfId="53861" xr:uid="{917C77B9-75A3-4E63-933C-E433A9C1BD49}"/>
    <cellStyle name="20% - Accent1 2 2 2 4 5 3" xfId="1039" xr:uid="{30C723C6-73FB-4943-97D8-AE87853711E8}"/>
    <cellStyle name="20% - Accent1 2 2 2 4 5 3 2" xfId="8579" xr:uid="{A3CE8D75-3EA3-49B1-926F-4FECC6FB8F8A}"/>
    <cellStyle name="20% - Accent1 2 2 2 4 5 3 2 2" xfId="23555" xr:uid="{3B1AFFB3-08B3-426A-8B56-0AED7D61F246}"/>
    <cellStyle name="20% - Accent1 2 2 2 4 5 3 3" xfId="16067" xr:uid="{A475C319-36DD-4952-B5A4-3D55CC094FC5}"/>
    <cellStyle name="20% - Accent1 2 2 2 4 5 3 4" xfId="34130" xr:uid="{CA9C79BC-5ACD-49D6-A173-57ECDA1CE5FF}"/>
    <cellStyle name="20% - Accent1 2 2 2 4 5 3 5" xfId="38486" xr:uid="{EDA4D955-43AE-406C-86F7-43E182F27781}"/>
    <cellStyle name="20% - Accent1 2 2 2 4 5 3 6" xfId="46369" xr:uid="{BF6C133E-88A7-4367-9C2F-871D0CB602AE}"/>
    <cellStyle name="20% - Accent1 2 2 2 4 5 3 7" xfId="53862" xr:uid="{50F27EF7-7E70-4F73-9CFD-ECC03FA5148F}"/>
    <cellStyle name="20% - Accent1 2 2 2 4 5 4" xfId="1040" xr:uid="{A20D9DBE-384F-4FA6-9AF8-57B61491529F}"/>
    <cellStyle name="20% - Accent1 2 2 2 4 5 4 2" xfId="8580" xr:uid="{82E548D1-892D-404B-83DC-633569FF658B}"/>
    <cellStyle name="20% - Accent1 2 2 2 4 5 4 2 2" xfId="23556" xr:uid="{6F76FFC8-0AE2-45F2-8C63-5854A5DB46C2}"/>
    <cellStyle name="20% - Accent1 2 2 2 4 5 4 3" xfId="16068" xr:uid="{CE6DED94-3CDF-4C3F-9272-5A788A8D89C4}"/>
    <cellStyle name="20% - Accent1 2 2 2 4 5 4 4" xfId="35973" xr:uid="{F98774DA-D616-47D9-9228-54AEEDBD8B69}"/>
    <cellStyle name="20% - Accent1 2 2 2 4 5 4 5" xfId="38487" xr:uid="{6E3FAFC3-03C5-4494-9F87-42B4512177A9}"/>
    <cellStyle name="20% - Accent1 2 2 2 4 5 4 6" xfId="46370" xr:uid="{E6F961F5-18DC-4522-A086-490731B159FB}"/>
    <cellStyle name="20% - Accent1 2 2 2 4 5 4 7" xfId="53863" xr:uid="{590A0BF1-E66A-4B7D-AC8A-9326524F97F9}"/>
    <cellStyle name="20% - Accent1 2 2 2 4 5 5" xfId="8577" xr:uid="{A3D1CBDB-F086-40D2-81C7-B99FC253090E}"/>
    <cellStyle name="20% - Accent1 2 2 2 4 5 5 2" xfId="23553" xr:uid="{042F4D97-18E7-449A-9AC5-881FCE6AAE4C}"/>
    <cellStyle name="20% - Accent1 2 2 2 4 5 6" xfId="16065" xr:uid="{0A4E75BF-9888-4701-9D94-EBB18449D43F}"/>
    <cellStyle name="20% - Accent1 2 2 2 4 5 7" xfId="31221" xr:uid="{65064436-22D0-4181-81A1-2FFA63286054}"/>
    <cellStyle name="20% - Accent1 2 2 2 4 5 8" xfId="38484" xr:uid="{340E8B74-00F1-4A1F-9C97-0FCEDA486010}"/>
    <cellStyle name="20% - Accent1 2 2 2 4 5 9" xfId="46367" xr:uid="{74087556-934B-4C60-BDEE-22D1B359BAED}"/>
    <cellStyle name="20% - Accent1 2 2 2 4 6" xfId="1041" xr:uid="{ED82BDC7-DD01-4863-B65D-13B97E74928A}"/>
    <cellStyle name="20% - Accent1 2 2 2 4 6 2" xfId="8581" xr:uid="{DA079603-25BE-43E9-9D74-575BBCB20CB3}"/>
    <cellStyle name="20% - Accent1 2 2 2 4 6 2 2" xfId="23557" xr:uid="{8F90EC24-4A98-4834-A225-0B2E677747D2}"/>
    <cellStyle name="20% - Accent1 2 2 2 4 6 3" xfId="16069" xr:uid="{6BB8C890-169B-47C8-BE7C-AC1E921B92CB}"/>
    <cellStyle name="20% - Accent1 2 2 2 4 6 4" xfId="32276" xr:uid="{1715D2A1-125E-408D-A997-E55FA5731497}"/>
    <cellStyle name="20% - Accent1 2 2 2 4 6 5" xfId="38488" xr:uid="{EC5EF8A4-ADEB-441F-B575-C24CC3E22200}"/>
    <cellStyle name="20% - Accent1 2 2 2 4 6 6" xfId="46371" xr:uid="{14503217-C56F-4EBB-8201-8D43842C15C3}"/>
    <cellStyle name="20% - Accent1 2 2 2 4 6 7" xfId="53864" xr:uid="{EC5B7941-A096-4993-9FB8-380C386C36BC}"/>
    <cellStyle name="20% - Accent1 2 2 2 4 7" xfId="1042" xr:uid="{45DD9C3D-730A-4E90-8EDE-BA07723ECCDE}"/>
    <cellStyle name="20% - Accent1 2 2 2 4 7 2" xfId="8582" xr:uid="{00775A59-A325-4975-B56C-BFEECD9FFD7E}"/>
    <cellStyle name="20% - Accent1 2 2 2 4 7 2 2" xfId="23558" xr:uid="{2FA7402F-46C0-4DF5-BD34-BBEF7F252E55}"/>
    <cellStyle name="20% - Accent1 2 2 2 4 7 3" xfId="16070" xr:uid="{3465B0A3-2C93-4EC0-9A8F-9079199B792D}"/>
    <cellStyle name="20% - Accent1 2 2 2 4 7 4" xfId="34121" xr:uid="{A3238DB1-2B7C-470C-A681-02202E5A20CC}"/>
    <cellStyle name="20% - Accent1 2 2 2 4 7 5" xfId="38489" xr:uid="{AA3A5902-BA83-4CEF-BA49-DCAF338FE405}"/>
    <cellStyle name="20% - Accent1 2 2 2 4 7 6" xfId="46372" xr:uid="{4D18BF57-3387-4BC2-A0BF-CF7C1FD97E07}"/>
    <cellStyle name="20% - Accent1 2 2 2 4 7 7" xfId="53865" xr:uid="{D033B24D-4FF0-4B33-B75B-3262F4AA80C6}"/>
    <cellStyle name="20% - Accent1 2 2 2 4 8" xfId="1043" xr:uid="{A5BA3E31-CE03-4DD7-A35A-2B475ED7AACF}"/>
    <cellStyle name="20% - Accent1 2 2 2 4 8 2" xfId="8583" xr:uid="{168C8060-3734-45FB-AC74-FC7B6C45DCC1}"/>
    <cellStyle name="20% - Accent1 2 2 2 4 8 2 2" xfId="23559" xr:uid="{32CC7DFA-B4D9-45F5-9D84-63D3755D269A}"/>
    <cellStyle name="20% - Accent1 2 2 2 4 8 3" xfId="16071" xr:uid="{035C4023-9394-48C8-A1A4-F67810C1F47E}"/>
    <cellStyle name="20% - Accent1 2 2 2 4 8 4" xfId="35964" xr:uid="{8AC8BD86-C219-43F2-BD12-A3C71604B219}"/>
    <cellStyle name="20% - Accent1 2 2 2 4 8 5" xfId="38490" xr:uid="{1AE9212C-81C2-4A53-9A91-EBB1EFC89CED}"/>
    <cellStyle name="20% - Accent1 2 2 2 4 8 6" xfId="46373" xr:uid="{57F3BA8E-FBB6-4CD5-BADD-2789304EB27F}"/>
    <cellStyle name="20% - Accent1 2 2 2 4 8 7" xfId="53866" xr:uid="{8281E868-32BA-470B-A6F7-7BB27836A7A8}"/>
    <cellStyle name="20% - Accent1 2 2 2 4 9" xfId="8544" xr:uid="{DA1E9A5E-88DE-4363-9F3B-CA930FDEAE31}"/>
    <cellStyle name="20% - Accent1 2 2 2 4 9 2" xfId="23520" xr:uid="{66271575-5570-497B-A2C1-871319C71166}"/>
    <cellStyle name="20% - Accent1 2 2 2 5" xfId="1044" xr:uid="{FA35C96A-92D4-4DE9-A1CB-7003EF044F28}"/>
    <cellStyle name="20% - Accent1 2 2 2 5 10" xfId="38491" xr:uid="{247616BA-7C15-4FA6-892C-5931A940EFBD}"/>
    <cellStyle name="20% - Accent1 2 2 2 5 11" xfId="46374" xr:uid="{944D0B21-02EC-4E92-82B2-3C58E2CA8565}"/>
    <cellStyle name="20% - Accent1 2 2 2 5 12" xfId="53867" xr:uid="{F8D6DDE3-F4B0-4612-94E4-90C0B4C0CCCC}"/>
    <cellStyle name="20% - Accent1 2 2 2 5 2" xfId="1045" xr:uid="{EFC11804-F692-4499-ACFB-CC030CF13448}"/>
    <cellStyle name="20% - Accent1 2 2 2 5 2 10" xfId="46375" xr:uid="{4D02D430-71E1-4BD7-9936-E5A166A4CC53}"/>
    <cellStyle name="20% - Accent1 2 2 2 5 2 11" xfId="53868" xr:uid="{D4F2F211-E551-4320-9DEF-E3D847C3D9AA}"/>
    <cellStyle name="20% - Accent1 2 2 2 5 2 2" xfId="1046" xr:uid="{64E346B5-703E-486E-B8D2-3F6555C7F8FF}"/>
    <cellStyle name="20% - Accent1 2 2 2 5 2 2 10" xfId="53869" xr:uid="{E8DEF7A5-0D57-4B9B-9E33-6FDB9E8AF261}"/>
    <cellStyle name="20% - Accent1 2 2 2 5 2 2 2" xfId="1047" xr:uid="{39E750CE-DC66-47AB-9E9F-3E931A29B6F2}"/>
    <cellStyle name="20% - Accent1 2 2 2 5 2 2 2 2" xfId="8587" xr:uid="{1753857D-EDA3-4FB0-B17B-30A5FBF9142D}"/>
    <cellStyle name="20% - Accent1 2 2 2 5 2 2 2 2 2" xfId="23563" xr:uid="{9CAA01F6-FC64-4AB5-AE22-D36F17205839}"/>
    <cellStyle name="20% - Accent1 2 2 2 5 2 2 2 3" xfId="16075" xr:uid="{09387130-8329-4051-B1CF-ABB2B04A2644}"/>
    <cellStyle name="20% - Accent1 2 2 2 5 2 2 2 4" xfId="32288" xr:uid="{D89F5F4F-DB17-428F-AFB2-056812847B47}"/>
    <cellStyle name="20% - Accent1 2 2 2 5 2 2 2 5" xfId="38494" xr:uid="{B588F722-5DFA-4CF2-8D36-CFDE09861F8D}"/>
    <cellStyle name="20% - Accent1 2 2 2 5 2 2 2 6" xfId="46377" xr:uid="{4973B3B7-2DED-4EDC-BE80-0ABD14081EAB}"/>
    <cellStyle name="20% - Accent1 2 2 2 5 2 2 2 7" xfId="53870" xr:uid="{17D6A472-1BC7-403F-BA8E-3E3B1CEA2DAC}"/>
    <cellStyle name="20% - Accent1 2 2 2 5 2 2 3" xfId="1048" xr:uid="{3BA32BF1-99B0-4812-BC60-EA78443E724C}"/>
    <cellStyle name="20% - Accent1 2 2 2 5 2 2 3 2" xfId="8588" xr:uid="{0D222919-28B7-413B-A190-178A3A687BBA}"/>
    <cellStyle name="20% - Accent1 2 2 2 5 2 2 3 2 2" xfId="23564" xr:uid="{F07D8026-11D5-4989-9D99-FB1CCF4A1B3C}"/>
    <cellStyle name="20% - Accent1 2 2 2 5 2 2 3 3" xfId="16076" xr:uid="{D9A05CE7-0D73-4DA2-ACEC-595F183528F5}"/>
    <cellStyle name="20% - Accent1 2 2 2 5 2 2 3 4" xfId="34133" xr:uid="{BDD89D27-9820-4FCF-A11F-2FE1453CD4D4}"/>
    <cellStyle name="20% - Accent1 2 2 2 5 2 2 3 5" xfId="38495" xr:uid="{A6CA797A-79F9-4C02-B8C1-857A0A61D623}"/>
    <cellStyle name="20% - Accent1 2 2 2 5 2 2 3 6" xfId="46378" xr:uid="{9E7E71B7-ECD2-4C93-9235-5962A367955D}"/>
    <cellStyle name="20% - Accent1 2 2 2 5 2 2 3 7" xfId="53871" xr:uid="{569440B2-A085-44D3-9164-AFE9F8DD9FCD}"/>
    <cellStyle name="20% - Accent1 2 2 2 5 2 2 4" xfId="1049" xr:uid="{7FD0E9E5-24AD-4228-9832-8E811C2B5DA3}"/>
    <cellStyle name="20% - Accent1 2 2 2 5 2 2 4 2" xfId="8589" xr:uid="{AFCF10B6-0E96-4137-B824-B759D2F6FEDD}"/>
    <cellStyle name="20% - Accent1 2 2 2 5 2 2 4 2 2" xfId="23565" xr:uid="{132BE670-E15D-41E2-97BE-59291F07639B}"/>
    <cellStyle name="20% - Accent1 2 2 2 5 2 2 4 3" xfId="16077" xr:uid="{D7E011C4-C343-4496-91BB-39C3594F928D}"/>
    <cellStyle name="20% - Accent1 2 2 2 5 2 2 4 4" xfId="35976" xr:uid="{4B4882A1-9A33-4F81-BFC7-0936D8DCC3CB}"/>
    <cellStyle name="20% - Accent1 2 2 2 5 2 2 4 5" xfId="38496" xr:uid="{1CFEC204-D3F0-418C-9E01-444DBCB367E5}"/>
    <cellStyle name="20% - Accent1 2 2 2 5 2 2 4 6" xfId="46379" xr:uid="{BC45763A-8D1E-47C5-B451-D3C30505D601}"/>
    <cellStyle name="20% - Accent1 2 2 2 5 2 2 4 7" xfId="53872" xr:uid="{B92CD53B-DA3C-40B0-B2BE-11662468BC47}"/>
    <cellStyle name="20% - Accent1 2 2 2 5 2 2 5" xfId="8586" xr:uid="{D18F7D6F-87EB-417A-A0F1-151AA74BA77B}"/>
    <cellStyle name="20% - Accent1 2 2 2 5 2 2 5 2" xfId="23562" xr:uid="{369D2345-A265-4AE0-8EE8-D66EE7321A6B}"/>
    <cellStyle name="20% - Accent1 2 2 2 5 2 2 6" xfId="16074" xr:uid="{B7D0D5FD-DA3F-44B1-9A65-2E5897464A03}"/>
    <cellStyle name="20% - Accent1 2 2 2 5 2 2 7" xfId="31227" xr:uid="{FE442D53-F034-40B2-8D70-7E31DE39E8F0}"/>
    <cellStyle name="20% - Accent1 2 2 2 5 2 2 8" xfId="38493" xr:uid="{09FE4A48-FDE7-43E5-88EF-3E9C78286730}"/>
    <cellStyle name="20% - Accent1 2 2 2 5 2 2 9" xfId="46376" xr:uid="{A84A69C2-3AC5-47A3-8C20-416588D05F39}"/>
    <cellStyle name="20% - Accent1 2 2 2 5 2 3" xfId="1050" xr:uid="{6E9DB79B-A7DC-409F-82FB-8ED653DA605F}"/>
    <cellStyle name="20% - Accent1 2 2 2 5 2 3 2" xfId="8590" xr:uid="{A5995F14-FFA6-4E82-B9D3-F4DF55F55DD6}"/>
    <cellStyle name="20% - Accent1 2 2 2 5 2 3 2 2" xfId="23566" xr:uid="{3666FC2B-2577-400B-805F-54701162195B}"/>
    <cellStyle name="20% - Accent1 2 2 2 5 2 3 3" xfId="16078" xr:uid="{B52D0B21-E3CE-405C-B55F-CC42B711EE26}"/>
    <cellStyle name="20% - Accent1 2 2 2 5 2 3 4" xfId="32287" xr:uid="{9A652051-28A8-46A7-A9C0-3E744E092A8F}"/>
    <cellStyle name="20% - Accent1 2 2 2 5 2 3 5" xfId="38497" xr:uid="{5E1A4785-140E-43B8-8C3E-5367E34C2BF1}"/>
    <cellStyle name="20% - Accent1 2 2 2 5 2 3 6" xfId="46380" xr:uid="{2302E91A-6B3E-4E53-8864-D30C5B1F960B}"/>
    <cellStyle name="20% - Accent1 2 2 2 5 2 3 7" xfId="53873" xr:uid="{40DA7DEF-CA9C-451C-A691-4C867307FD4F}"/>
    <cellStyle name="20% - Accent1 2 2 2 5 2 4" xfId="1051" xr:uid="{77642878-B366-4340-9E00-097091D07287}"/>
    <cellStyle name="20% - Accent1 2 2 2 5 2 4 2" xfId="8591" xr:uid="{EBBFCF19-779B-4759-8B6F-3B7BC56A547E}"/>
    <cellStyle name="20% - Accent1 2 2 2 5 2 4 2 2" xfId="23567" xr:uid="{3C6EE10B-EBF5-45EF-89F9-F55F7892A14B}"/>
    <cellStyle name="20% - Accent1 2 2 2 5 2 4 3" xfId="16079" xr:uid="{71E2C96E-D1E0-441E-96E6-4852FEEA196A}"/>
    <cellStyle name="20% - Accent1 2 2 2 5 2 4 4" xfId="34132" xr:uid="{D60C550B-33AF-42E5-9614-581DC3AE5400}"/>
    <cellStyle name="20% - Accent1 2 2 2 5 2 4 5" xfId="38498" xr:uid="{0CB6481F-865D-4AB4-8054-F0999630FD3D}"/>
    <cellStyle name="20% - Accent1 2 2 2 5 2 4 6" xfId="46381" xr:uid="{15F9EBF9-89F3-4EAA-BB2E-5D140D02C71E}"/>
    <cellStyle name="20% - Accent1 2 2 2 5 2 4 7" xfId="53874" xr:uid="{EA263264-E6A2-4AD7-B2AD-278B1547EDD1}"/>
    <cellStyle name="20% - Accent1 2 2 2 5 2 5" xfId="1052" xr:uid="{08AE6ACF-30E7-479F-9227-F78BDDFBDE4A}"/>
    <cellStyle name="20% - Accent1 2 2 2 5 2 5 2" xfId="8592" xr:uid="{A2D6EA81-96E4-42B7-8EFE-A171FE10F075}"/>
    <cellStyle name="20% - Accent1 2 2 2 5 2 5 2 2" xfId="23568" xr:uid="{62C8CE80-8A46-4DE9-8535-C31347905135}"/>
    <cellStyle name="20% - Accent1 2 2 2 5 2 5 3" xfId="16080" xr:uid="{9A3ABDD8-4814-4556-8184-FFB6A1F9886E}"/>
    <cellStyle name="20% - Accent1 2 2 2 5 2 5 4" xfId="35975" xr:uid="{7AAA79C6-ABDE-4D03-8424-CAB13E3E104A}"/>
    <cellStyle name="20% - Accent1 2 2 2 5 2 5 5" xfId="38499" xr:uid="{12D04308-5149-4A7F-A189-424A128DC3F7}"/>
    <cellStyle name="20% - Accent1 2 2 2 5 2 5 6" xfId="46382" xr:uid="{C3E2EC65-29FE-4C5C-8E54-EF05CED55FBD}"/>
    <cellStyle name="20% - Accent1 2 2 2 5 2 5 7" xfId="53875" xr:uid="{0A1B8C13-EC80-414B-9BCB-C5B1F3898926}"/>
    <cellStyle name="20% - Accent1 2 2 2 5 2 6" xfId="8585" xr:uid="{3ADA5EDF-9A32-46F7-966F-41AA4EF4165A}"/>
    <cellStyle name="20% - Accent1 2 2 2 5 2 6 2" xfId="23561" xr:uid="{9EA1D81A-B651-4B7D-9673-57D60A039932}"/>
    <cellStyle name="20% - Accent1 2 2 2 5 2 7" xfId="16073" xr:uid="{15149A80-3891-4F89-83DD-E7FCF7FF7028}"/>
    <cellStyle name="20% - Accent1 2 2 2 5 2 8" xfId="30782" xr:uid="{908925DA-9D8C-4B5D-A3BA-441FEBB6AE22}"/>
    <cellStyle name="20% - Accent1 2 2 2 5 2 9" xfId="38492" xr:uid="{29384E9F-1DB8-441C-90C0-C92C7877C06F}"/>
    <cellStyle name="20% - Accent1 2 2 2 5 3" xfId="1053" xr:uid="{636BE1CC-4937-41C1-9AB8-2A6CA23E7F13}"/>
    <cellStyle name="20% - Accent1 2 2 2 5 3 10" xfId="53876" xr:uid="{29737DF0-FBFD-4744-832C-AEBBEA4FFEB3}"/>
    <cellStyle name="20% - Accent1 2 2 2 5 3 2" xfId="1054" xr:uid="{215AA9EC-EF93-465D-80B9-69F1BD61F336}"/>
    <cellStyle name="20% - Accent1 2 2 2 5 3 2 2" xfId="8594" xr:uid="{E3B74EE4-8252-40BE-9D87-B461DEFD522D}"/>
    <cellStyle name="20% - Accent1 2 2 2 5 3 2 2 2" xfId="23570" xr:uid="{6E939956-E954-495E-B6C4-D67D53753019}"/>
    <cellStyle name="20% - Accent1 2 2 2 5 3 2 3" xfId="16082" xr:uid="{80D819AB-FB89-450B-8CFE-1C02DE194791}"/>
    <cellStyle name="20% - Accent1 2 2 2 5 3 2 4" xfId="32289" xr:uid="{52E2B8CE-5161-4AEE-B5EC-4A018ED3A4EE}"/>
    <cellStyle name="20% - Accent1 2 2 2 5 3 2 5" xfId="38501" xr:uid="{EB24AD1A-31B5-4949-B9DD-975F103B9B43}"/>
    <cellStyle name="20% - Accent1 2 2 2 5 3 2 6" xfId="46384" xr:uid="{39ED8F27-4BFA-4571-930A-72ADC159ED75}"/>
    <cellStyle name="20% - Accent1 2 2 2 5 3 2 7" xfId="53877" xr:uid="{C0DF8737-CDC8-486F-A628-BE416682548D}"/>
    <cellStyle name="20% - Accent1 2 2 2 5 3 3" xfId="1055" xr:uid="{85F2B62E-7D40-4EEC-B9BD-1E4E17793927}"/>
    <cellStyle name="20% - Accent1 2 2 2 5 3 3 2" xfId="8595" xr:uid="{B627E8E5-8FB3-4A88-BC29-AC8A0EA67D7B}"/>
    <cellStyle name="20% - Accent1 2 2 2 5 3 3 2 2" xfId="23571" xr:uid="{778CFBDA-71C9-417B-A109-441C20CF9EA9}"/>
    <cellStyle name="20% - Accent1 2 2 2 5 3 3 3" xfId="16083" xr:uid="{5C01EBC4-30D6-450F-A795-A0973D90361B}"/>
    <cellStyle name="20% - Accent1 2 2 2 5 3 3 4" xfId="34134" xr:uid="{930EA7FF-E3C8-47C7-A307-F5DE2F2DECA6}"/>
    <cellStyle name="20% - Accent1 2 2 2 5 3 3 5" xfId="38502" xr:uid="{CD3D8B5B-46C2-4326-8276-2441ECAF9CFE}"/>
    <cellStyle name="20% - Accent1 2 2 2 5 3 3 6" xfId="46385" xr:uid="{A7155034-13AE-43CA-9FF6-ADCD62EBB612}"/>
    <cellStyle name="20% - Accent1 2 2 2 5 3 3 7" xfId="53878" xr:uid="{BF3C79CE-EDB4-49F6-8B86-C7E1C5FF930E}"/>
    <cellStyle name="20% - Accent1 2 2 2 5 3 4" xfId="1056" xr:uid="{2282F97C-78F0-4C28-98F5-FC58E3CEF09B}"/>
    <cellStyle name="20% - Accent1 2 2 2 5 3 4 2" xfId="8596" xr:uid="{FCB57DCD-B25F-45E7-A767-D0F87D6B4A00}"/>
    <cellStyle name="20% - Accent1 2 2 2 5 3 4 2 2" xfId="23572" xr:uid="{295A22A1-7A80-4AAA-ABE4-8B2C42605B7E}"/>
    <cellStyle name="20% - Accent1 2 2 2 5 3 4 3" xfId="16084" xr:uid="{30907F1D-ADAE-4594-9EBE-937E4547AEC0}"/>
    <cellStyle name="20% - Accent1 2 2 2 5 3 4 4" xfId="35977" xr:uid="{DEEB1FA2-E16D-4853-BCD7-14BB04046F40}"/>
    <cellStyle name="20% - Accent1 2 2 2 5 3 4 5" xfId="38503" xr:uid="{DF4ADDE7-79F4-4252-9288-5E22DDFEBBCC}"/>
    <cellStyle name="20% - Accent1 2 2 2 5 3 4 6" xfId="46386" xr:uid="{34EFC10D-F8AC-480E-A259-F3ABF5836B46}"/>
    <cellStyle name="20% - Accent1 2 2 2 5 3 4 7" xfId="53879" xr:uid="{3D4294E7-9DE7-4D65-BE49-BBCBCD600751}"/>
    <cellStyle name="20% - Accent1 2 2 2 5 3 5" xfId="8593" xr:uid="{614B4567-5623-4F8D-8473-F213469B5C1C}"/>
    <cellStyle name="20% - Accent1 2 2 2 5 3 5 2" xfId="23569" xr:uid="{87518CBE-8558-4101-9DCB-1FD48C370C78}"/>
    <cellStyle name="20% - Accent1 2 2 2 5 3 6" xfId="16081" xr:uid="{61929709-113B-4F4B-A8C4-8BB7C62EB98A}"/>
    <cellStyle name="20% - Accent1 2 2 2 5 3 7" xfId="31226" xr:uid="{96B01C1A-2FDA-4CBD-8EE7-DBE8E7CE6F74}"/>
    <cellStyle name="20% - Accent1 2 2 2 5 3 8" xfId="38500" xr:uid="{E6E9A143-1FE8-4C3B-87E9-8DEABC1CC5D6}"/>
    <cellStyle name="20% - Accent1 2 2 2 5 3 9" xfId="46383" xr:uid="{C172C858-CB96-455D-9506-98FCB3845BD8}"/>
    <cellStyle name="20% - Accent1 2 2 2 5 4" xfId="1057" xr:uid="{40509714-B6DE-4DFF-BE54-B52FD4A10D6A}"/>
    <cellStyle name="20% - Accent1 2 2 2 5 4 2" xfId="8597" xr:uid="{F40979C1-B2FF-4E62-A04E-2C47DAC4C8A0}"/>
    <cellStyle name="20% - Accent1 2 2 2 5 4 2 2" xfId="23573" xr:uid="{D0B3D693-597F-4AC9-96C5-C7AE658FDE04}"/>
    <cellStyle name="20% - Accent1 2 2 2 5 4 3" xfId="16085" xr:uid="{2FD75209-A680-4D7F-93FF-E8E8A0565590}"/>
    <cellStyle name="20% - Accent1 2 2 2 5 4 4" xfId="32286" xr:uid="{E5F8C72E-973E-4951-944A-2112B3F8A610}"/>
    <cellStyle name="20% - Accent1 2 2 2 5 4 5" xfId="38504" xr:uid="{DFD0C1D7-A854-4894-8C1C-4A85426A8044}"/>
    <cellStyle name="20% - Accent1 2 2 2 5 4 6" xfId="46387" xr:uid="{D36D31CD-E13D-4D68-B3D8-57D4CB39D26A}"/>
    <cellStyle name="20% - Accent1 2 2 2 5 4 7" xfId="53880" xr:uid="{9EAF4319-82CA-4E04-9784-FA329BE30CF0}"/>
    <cellStyle name="20% - Accent1 2 2 2 5 5" xfId="1058" xr:uid="{7761D001-7313-41FB-81E2-F208E3790761}"/>
    <cellStyle name="20% - Accent1 2 2 2 5 5 2" xfId="8598" xr:uid="{E7BA6BF7-A4CB-469A-8635-0DA3AF53F19F}"/>
    <cellStyle name="20% - Accent1 2 2 2 5 5 2 2" xfId="23574" xr:uid="{036E8438-50F2-4168-9512-298EDB5A3760}"/>
    <cellStyle name="20% - Accent1 2 2 2 5 5 3" xfId="16086" xr:uid="{D20FE10B-F85D-4D0C-8CDF-53AA8E13565D}"/>
    <cellStyle name="20% - Accent1 2 2 2 5 5 4" xfId="34131" xr:uid="{BD9FFD45-92F4-465B-A7FE-19CD9490F458}"/>
    <cellStyle name="20% - Accent1 2 2 2 5 5 5" xfId="38505" xr:uid="{9CB6E76A-50A0-49D1-ADFA-BADE14C8B58A}"/>
    <cellStyle name="20% - Accent1 2 2 2 5 5 6" xfId="46388" xr:uid="{657CEA1F-DC50-425A-B3E8-24541EBF279B}"/>
    <cellStyle name="20% - Accent1 2 2 2 5 5 7" xfId="53881" xr:uid="{5C633E07-C380-4EE4-B16E-3343E5B86ABE}"/>
    <cellStyle name="20% - Accent1 2 2 2 5 6" xfId="1059" xr:uid="{516D4903-921A-47B9-8E1E-1B9BF2808D78}"/>
    <cellStyle name="20% - Accent1 2 2 2 5 6 2" xfId="8599" xr:uid="{220736D3-E032-47BE-9032-A9161FCF964E}"/>
    <cellStyle name="20% - Accent1 2 2 2 5 6 2 2" xfId="23575" xr:uid="{72886DC6-8448-4CCB-8EB4-4CDDA0AD32C5}"/>
    <cellStyle name="20% - Accent1 2 2 2 5 6 3" xfId="16087" xr:uid="{EF363375-8928-453C-8263-D0C3FEFFDC87}"/>
    <cellStyle name="20% - Accent1 2 2 2 5 6 4" xfId="35974" xr:uid="{2B369601-003E-4241-886A-20FDED4BBD76}"/>
    <cellStyle name="20% - Accent1 2 2 2 5 6 5" xfId="38506" xr:uid="{368F3803-130A-43F6-BD2D-75CDCBAB4B84}"/>
    <cellStyle name="20% - Accent1 2 2 2 5 6 6" xfId="46389" xr:uid="{22C0A49F-01B8-41B8-B2F6-0D5B2095B653}"/>
    <cellStyle name="20% - Accent1 2 2 2 5 6 7" xfId="53882" xr:uid="{7F1DC35F-599F-4DA5-942B-CE37E3C9E25A}"/>
    <cellStyle name="20% - Accent1 2 2 2 5 7" xfId="8584" xr:uid="{69391A02-AD65-4D81-ABC8-67EB024D32C0}"/>
    <cellStyle name="20% - Accent1 2 2 2 5 7 2" xfId="23560" xr:uid="{7D47FECB-D3AE-48CF-AD1B-DA6E0CB78AAA}"/>
    <cellStyle name="20% - Accent1 2 2 2 5 8" xfId="16072" xr:uid="{5BAD6306-5D1B-4E1C-AA7A-0B9C739F83D0}"/>
    <cellStyle name="20% - Accent1 2 2 2 5 9" xfId="30419" xr:uid="{B9815C2F-8C89-4CC2-A00C-D96F6D7A2450}"/>
    <cellStyle name="20% - Accent1 2 2 2 6" xfId="1060" xr:uid="{15109B81-1C38-42C1-AF87-0E36C540F6B0}"/>
    <cellStyle name="20% - Accent1 2 2 2 6 10" xfId="38507" xr:uid="{CCF35863-9389-4C74-8680-B14686837EEA}"/>
    <cellStyle name="20% - Accent1 2 2 2 6 11" xfId="46390" xr:uid="{31CBA130-BA41-4BD9-B79E-7078A9AFCCC7}"/>
    <cellStyle name="20% - Accent1 2 2 2 6 12" xfId="53883" xr:uid="{F0EFFBEC-59E1-46CB-B444-058BA7C3A9A2}"/>
    <cellStyle name="20% - Accent1 2 2 2 6 2" xfId="1061" xr:uid="{9EFBFCD9-7183-4C46-902A-E5A0509E54EE}"/>
    <cellStyle name="20% - Accent1 2 2 2 6 2 10" xfId="46391" xr:uid="{5D86D11F-CA1C-49B6-B071-FF48915DC0F4}"/>
    <cellStyle name="20% - Accent1 2 2 2 6 2 11" xfId="53884" xr:uid="{70B86DFD-1995-4485-87AE-42EF93D35678}"/>
    <cellStyle name="20% - Accent1 2 2 2 6 2 2" xfId="1062" xr:uid="{100187FE-E6F7-4B5A-A7D0-CE5E4F477A5D}"/>
    <cellStyle name="20% - Accent1 2 2 2 6 2 2 10" xfId="53885" xr:uid="{F1EC51B9-B4E8-476B-A7B9-6C86AE8BF019}"/>
    <cellStyle name="20% - Accent1 2 2 2 6 2 2 2" xfId="1063" xr:uid="{FE8CBA3D-FAEB-4651-A2EA-073549F703EC}"/>
    <cellStyle name="20% - Accent1 2 2 2 6 2 2 2 2" xfId="8603" xr:uid="{28E57414-D941-47F4-A1E0-E0FB0154EFD0}"/>
    <cellStyle name="20% - Accent1 2 2 2 6 2 2 2 2 2" xfId="23579" xr:uid="{3F709B5F-BB1D-42B1-82D9-F6DC07F36078}"/>
    <cellStyle name="20% - Accent1 2 2 2 6 2 2 2 3" xfId="16091" xr:uid="{1B4D3BE9-CBA4-4907-BC8B-2023B59F3F77}"/>
    <cellStyle name="20% - Accent1 2 2 2 6 2 2 2 4" xfId="32292" xr:uid="{B9604E90-090A-48F4-9E8F-56D5855E3B1F}"/>
    <cellStyle name="20% - Accent1 2 2 2 6 2 2 2 5" xfId="38510" xr:uid="{C5C4AF7E-1F44-41CB-9CFD-21AD92E7D9C6}"/>
    <cellStyle name="20% - Accent1 2 2 2 6 2 2 2 6" xfId="46393" xr:uid="{6F99FA36-833A-4A74-8691-C336FF156E11}"/>
    <cellStyle name="20% - Accent1 2 2 2 6 2 2 2 7" xfId="53886" xr:uid="{FA0702C7-6336-45E4-9141-91E68103E71D}"/>
    <cellStyle name="20% - Accent1 2 2 2 6 2 2 3" xfId="1064" xr:uid="{F616A24B-880D-4D5A-BAB8-9ED99E672238}"/>
    <cellStyle name="20% - Accent1 2 2 2 6 2 2 3 2" xfId="8604" xr:uid="{E969F550-F3EB-4899-BE42-2A4AAF68D6C3}"/>
    <cellStyle name="20% - Accent1 2 2 2 6 2 2 3 2 2" xfId="23580" xr:uid="{618FD199-DCD5-4BA8-B92C-34B9836430AA}"/>
    <cellStyle name="20% - Accent1 2 2 2 6 2 2 3 3" xfId="16092" xr:uid="{C771E463-6EB4-4645-A407-B52D9D21D58F}"/>
    <cellStyle name="20% - Accent1 2 2 2 6 2 2 3 4" xfId="34137" xr:uid="{ADF960EE-3076-4A8D-8AFD-B15C37ABF3CE}"/>
    <cellStyle name="20% - Accent1 2 2 2 6 2 2 3 5" xfId="38511" xr:uid="{8A7B1234-0C37-4092-9E2D-746326A2E881}"/>
    <cellStyle name="20% - Accent1 2 2 2 6 2 2 3 6" xfId="46394" xr:uid="{ECC1EF2B-EDC0-42D4-B72A-B0FC962709E2}"/>
    <cellStyle name="20% - Accent1 2 2 2 6 2 2 3 7" xfId="53887" xr:uid="{515EF09D-70A9-421B-B352-5A9916776018}"/>
    <cellStyle name="20% - Accent1 2 2 2 6 2 2 4" xfId="1065" xr:uid="{B58386C7-B8B6-42C8-BB2E-CDC0DD911C54}"/>
    <cellStyle name="20% - Accent1 2 2 2 6 2 2 4 2" xfId="8605" xr:uid="{97E43D4E-D5A8-4E2C-88F3-0A0A6EC0FE10}"/>
    <cellStyle name="20% - Accent1 2 2 2 6 2 2 4 2 2" xfId="23581" xr:uid="{FC32BBBB-BD7E-4770-B110-2CDB0E480525}"/>
    <cellStyle name="20% - Accent1 2 2 2 6 2 2 4 3" xfId="16093" xr:uid="{BF6FC5F2-07DB-4A37-935F-0D0D9389012A}"/>
    <cellStyle name="20% - Accent1 2 2 2 6 2 2 4 4" xfId="35980" xr:uid="{54DBA7FF-19C9-439A-92F1-263C86633E2C}"/>
    <cellStyle name="20% - Accent1 2 2 2 6 2 2 4 5" xfId="38512" xr:uid="{17A5EE80-6F09-4BA5-B91C-50BEE74D391B}"/>
    <cellStyle name="20% - Accent1 2 2 2 6 2 2 4 6" xfId="46395" xr:uid="{1B5C7588-32D3-4EE9-BA5F-B95485842ADB}"/>
    <cellStyle name="20% - Accent1 2 2 2 6 2 2 4 7" xfId="53888" xr:uid="{0E03BD24-4A25-4D5E-AE99-8BB06BF3C08E}"/>
    <cellStyle name="20% - Accent1 2 2 2 6 2 2 5" xfId="8602" xr:uid="{FAA56602-D336-41EE-B5F7-6A71139A1545}"/>
    <cellStyle name="20% - Accent1 2 2 2 6 2 2 5 2" xfId="23578" xr:uid="{E039B192-EE3B-4D60-ABA7-F2B20AB80525}"/>
    <cellStyle name="20% - Accent1 2 2 2 6 2 2 6" xfId="16090" xr:uid="{3AA9CECB-D9EE-4DFB-8F17-458122689606}"/>
    <cellStyle name="20% - Accent1 2 2 2 6 2 2 7" xfId="31229" xr:uid="{D7BA09BF-8825-41ED-9DE4-9F1D3958D99C}"/>
    <cellStyle name="20% - Accent1 2 2 2 6 2 2 8" xfId="38509" xr:uid="{774F7179-4D32-4525-924A-095E10BF7D63}"/>
    <cellStyle name="20% - Accent1 2 2 2 6 2 2 9" xfId="46392" xr:uid="{E7B105A4-6C7E-4D0A-AB45-1633872F73A3}"/>
    <cellStyle name="20% - Accent1 2 2 2 6 2 3" xfId="1066" xr:uid="{7FD9A719-6C0B-4E6E-846A-BD0EB9F92502}"/>
    <cellStyle name="20% - Accent1 2 2 2 6 2 3 2" xfId="8606" xr:uid="{48EE21A1-267E-4CE5-83CB-54992A5251A3}"/>
    <cellStyle name="20% - Accent1 2 2 2 6 2 3 2 2" xfId="23582" xr:uid="{3DF2C477-503A-4C6B-8492-4450CF32B789}"/>
    <cellStyle name="20% - Accent1 2 2 2 6 2 3 3" xfId="16094" xr:uid="{B4E6B0B9-F250-44BD-A8C6-37BE0BD404D3}"/>
    <cellStyle name="20% - Accent1 2 2 2 6 2 3 4" xfId="32291" xr:uid="{69D96CA2-47EB-4A5A-A2BB-D6B7638C0BC5}"/>
    <cellStyle name="20% - Accent1 2 2 2 6 2 3 5" xfId="38513" xr:uid="{20854664-1506-47FD-A3CB-1B723C3F6FEB}"/>
    <cellStyle name="20% - Accent1 2 2 2 6 2 3 6" xfId="46396" xr:uid="{E233C292-45B9-4D7B-B51B-8C435087738A}"/>
    <cellStyle name="20% - Accent1 2 2 2 6 2 3 7" xfId="53889" xr:uid="{524944B4-A404-4B07-ACEB-5524D3462572}"/>
    <cellStyle name="20% - Accent1 2 2 2 6 2 4" xfId="1067" xr:uid="{9FD518B6-AE5F-44C8-BBF8-FA4D2C0BBBBA}"/>
    <cellStyle name="20% - Accent1 2 2 2 6 2 4 2" xfId="8607" xr:uid="{5CD29E53-5955-4BA1-9811-99AE3582A6CA}"/>
    <cellStyle name="20% - Accent1 2 2 2 6 2 4 2 2" xfId="23583" xr:uid="{0816781C-525E-443F-A243-3A2C0878A0C5}"/>
    <cellStyle name="20% - Accent1 2 2 2 6 2 4 3" xfId="16095" xr:uid="{F3189347-BEE3-48FB-863E-2B4D259CF6B7}"/>
    <cellStyle name="20% - Accent1 2 2 2 6 2 4 4" xfId="34136" xr:uid="{31AFC08E-D9D6-44F9-B467-E231D5C76D33}"/>
    <cellStyle name="20% - Accent1 2 2 2 6 2 4 5" xfId="38514" xr:uid="{D7D53C98-6D10-4559-B7F8-D12CFF13A759}"/>
    <cellStyle name="20% - Accent1 2 2 2 6 2 4 6" xfId="46397" xr:uid="{4AF9CAB9-D8A7-46F7-B397-80D8CEC99BBD}"/>
    <cellStyle name="20% - Accent1 2 2 2 6 2 4 7" xfId="53890" xr:uid="{58006213-09CA-49DB-B150-4116CCE64FD5}"/>
    <cellStyle name="20% - Accent1 2 2 2 6 2 5" xfId="1068" xr:uid="{E98410D9-B278-4F85-AA38-FBE4E039C191}"/>
    <cellStyle name="20% - Accent1 2 2 2 6 2 5 2" xfId="8608" xr:uid="{AC2E3511-37B0-4A1C-836E-10770BD6302F}"/>
    <cellStyle name="20% - Accent1 2 2 2 6 2 5 2 2" xfId="23584" xr:uid="{74B87A7D-CF6A-4274-86FF-5C9D809974B6}"/>
    <cellStyle name="20% - Accent1 2 2 2 6 2 5 3" xfId="16096" xr:uid="{7F73921E-DCC5-4DEA-85C6-021E7E5B660E}"/>
    <cellStyle name="20% - Accent1 2 2 2 6 2 5 4" xfId="35979" xr:uid="{34F733C8-1206-4479-8EC2-C5E7A076477E}"/>
    <cellStyle name="20% - Accent1 2 2 2 6 2 5 5" xfId="38515" xr:uid="{01FD5DC1-63B2-423E-AF14-F544D01C613B}"/>
    <cellStyle name="20% - Accent1 2 2 2 6 2 5 6" xfId="46398" xr:uid="{BF9CB75F-CA67-47CD-A528-AAAE43AA27A4}"/>
    <cellStyle name="20% - Accent1 2 2 2 6 2 5 7" xfId="53891" xr:uid="{14A1B90A-CF61-4C87-85D0-7AA94C05DA41}"/>
    <cellStyle name="20% - Accent1 2 2 2 6 2 6" xfId="8601" xr:uid="{C3FB2EF3-80C6-4517-9AA5-2AB7BCD6FD6A}"/>
    <cellStyle name="20% - Accent1 2 2 2 6 2 6 2" xfId="23577" xr:uid="{54149AE8-A9AA-48F9-BE90-BCC39C698556}"/>
    <cellStyle name="20% - Accent1 2 2 2 6 2 7" xfId="16089" xr:uid="{E991A173-C0B7-49F7-BEB0-1E44793F2769}"/>
    <cellStyle name="20% - Accent1 2 2 2 6 2 8" xfId="30783" xr:uid="{4B56167D-8A6F-4694-ADFA-DFBF0E33642A}"/>
    <cellStyle name="20% - Accent1 2 2 2 6 2 9" xfId="38508" xr:uid="{A773C222-3667-4602-9D8C-6C5FEC81094C}"/>
    <cellStyle name="20% - Accent1 2 2 2 6 3" xfId="1069" xr:uid="{580B5686-3232-4A62-BDC1-1570989C6181}"/>
    <cellStyle name="20% - Accent1 2 2 2 6 3 10" xfId="53892" xr:uid="{E4D710FF-8A00-4C6B-8EFA-CA4485C9442D}"/>
    <cellStyle name="20% - Accent1 2 2 2 6 3 2" xfId="1070" xr:uid="{32D713BF-89A9-4E40-AAA9-3663A685DC29}"/>
    <cellStyle name="20% - Accent1 2 2 2 6 3 2 2" xfId="8610" xr:uid="{1E61B9B9-BD61-425C-8997-7BE5F47B4C26}"/>
    <cellStyle name="20% - Accent1 2 2 2 6 3 2 2 2" xfId="23586" xr:uid="{7D9782C2-E0E4-492A-9D8D-E54F979426A9}"/>
    <cellStyle name="20% - Accent1 2 2 2 6 3 2 3" xfId="16098" xr:uid="{DD42EA28-35DB-4DDA-86E6-48907A7AE8C5}"/>
    <cellStyle name="20% - Accent1 2 2 2 6 3 2 4" xfId="32293" xr:uid="{0E44CF14-A118-41F1-9750-43158BC9DB1D}"/>
    <cellStyle name="20% - Accent1 2 2 2 6 3 2 5" xfId="38517" xr:uid="{6B91929F-988D-47A7-9C72-F625A4BE340A}"/>
    <cellStyle name="20% - Accent1 2 2 2 6 3 2 6" xfId="46400" xr:uid="{1FAA94CE-DBED-4C83-8228-DDF16093366D}"/>
    <cellStyle name="20% - Accent1 2 2 2 6 3 2 7" xfId="53893" xr:uid="{CC534A62-2A0D-47AE-9310-0BBD66AD2AC0}"/>
    <cellStyle name="20% - Accent1 2 2 2 6 3 3" xfId="1071" xr:uid="{9B3440E5-EDA4-4AC3-8561-3C3B1E5C700B}"/>
    <cellStyle name="20% - Accent1 2 2 2 6 3 3 2" xfId="8611" xr:uid="{1FF10DA3-3279-4405-9553-4B28DFA2FD0D}"/>
    <cellStyle name="20% - Accent1 2 2 2 6 3 3 2 2" xfId="23587" xr:uid="{A041C982-B9A1-4646-B9C6-E0DE1A243AA8}"/>
    <cellStyle name="20% - Accent1 2 2 2 6 3 3 3" xfId="16099" xr:uid="{E81F3B43-A831-4954-BFCD-F0E5768BB655}"/>
    <cellStyle name="20% - Accent1 2 2 2 6 3 3 4" xfId="34138" xr:uid="{A948E2EB-BF30-4307-8352-DE98E7324B53}"/>
    <cellStyle name="20% - Accent1 2 2 2 6 3 3 5" xfId="38518" xr:uid="{9183D412-FDF1-4787-9DAA-F541A6EB8F8A}"/>
    <cellStyle name="20% - Accent1 2 2 2 6 3 3 6" xfId="46401" xr:uid="{DE2C1584-92C7-4E29-B3A1-05682A8DD483}"/>
    <cellStyle name="20% - Accent1 2 2 2 6 3 3 7" xfId="53894" xr:uid="{A6F97563-FE23-4EEF-BC9D-8FC08451D36E}"/>
    <cellStyle name="20% - Accent1 2 2 2 6 3 4" xfId="1072" xr:uid="{D99A333D-8085-4A36-A776-8750425C677C}"/>
    <cellStyle name="20% - Accent1 2 2 2 6 3 4 2" xfId="8612" xr:uid="{B14BB236-E3DA-47E7-AF76-751F072167FD}"/>
    <cellStyle name="20% - Accent1 2 2 2 6 3 4 2 2" xfId="23588" xr:uid="{B41C83D3-CF4A-41D7-9202-8B16BC62157C}"/>
    <cellStyle name="20% - Accent1 2 2 2 6 3 4 3" xfId="16100" xr:uid="{2CDAB48A-5F9D-4B3A-A0E2-2D35F9EFCD88}"/>
    <cellStyle name="20% - Accent1 2 2 2 6 3 4 4" xfId="35981" xr:uid="{C97C19C4-5FE1-4213-9112-4678A3B597E6}"/>
    <cellStyle name="20% - Accent1 2 2 2 6 3 4 5" xfId="38519" xr:uid="{6D5D8BF4-D82C-4D62-990C-00DA1B750864}"/>
    <cellStyle name="20% - Accent1 2 2 2 6 3 4 6" xfId="46402" xr:uid="{6E1F299F-680E-40F4-8FB4-B3E7FB49619E}"/>
    <cellStyle name="20% - Accent1 2 2 2 6 3 4 7" xfId="53895" xr:uid="{C7741AF0-29CA-41A8-BD9D-4976D3AB541B}"/>
    <cellStyle name="20% - Accent1 2 2 2 6 3 5" xfId="8609" xr:uid="{DBD6CBA7-1296-4A62-8C25-249AB98FFC50}"/>
    <cellStyle name="20% - Accent1 2 2 2 6 3 5 2" xfId="23585" xr:uid="{67250472-CAB9-4E48-8CF8-88E45C26154E}"/>
    <cellStyle name="20% - Accent1 2 2 2 6 3 6" xfId="16097" xr:uid="{E357AFF0-58A0-4C32-9ACF-19FFB42E435A}"/>
    <cellStyle name="20% - Accent1 2 2 2 6 3 7" xfId="31228" xr:uid="{90075B00-0368-4F06-9878-EFBD3A1D7823}"/>
    <cellStyle name="20% - Accent1 2 2 2 6 3 8" xfId="38516" xr:uid="{E0A498EE-E8DD-4E49-B795-C13C5C0C2638}"/>
    <cellStyle name="20% - Accent1 2 2 2 6 3 9" xfId="46399" xr:uid="{F37D5400-1D09-4069-B6FA-E338E41903E9}"/>
    <cellStyle name="20% - Accent1 2 2 2 6 4" xfId="1073" xr:uid="{3881C156-F756-4DE6-BB37-7B6D7988E78A}"/>
    <cellStyle name="20% - Accent1 2 2 2 6 4 2" xfId="8613" xr:uid="{388D2014-C002-43E6-85E4-6C56BDFC9282}"/>
    <cellStyle name="20% - Accent1 2 2 2 6 4 2 2" xfId="23589" xr:uid="{108288DB-BEAB-4BE5-A663-4B9E749C0EFF}"/>
    <cellStyle name="20% - Accent1 2 2 2 6 4 3" xfId="16101" xr:uid="{171E04B7-8E62-426C-8B63-86F36E8A6105}"/>
    <cellStyle name="20% - Accent1 2 2 2 6 4 4" xfId="32290" xr:uid="{E3A59596-98A7-4527-A75A-5E3401CCB800}"/>
    <cellStyle name="20% - Accent1 2 2 2 6 4 5" xfId="38520" xr:uid="{77B81BDB-B5BF-493A-A7BC-2D53DC3F0283}"/>
    <cellStyle name="20% - Accent1 2 2 2 6 4 6" xfId="46403" xr:uid="{E51095A0-7AA2-45E6-96CB-6B437E5AD32D}"/>
    <cellStyle name="20% - Accent1 2 2 2 6 4 7" xfId="53896" xr:uid="{28513DBC-1E9A-43D6-A278-E57E817D0ED7}"/>
    <cellStyle name="20% - Accent1 2 2 2 6 5" xfId="1074" xr:uid="{5FB70BE0-8F1D-4A30-8C30-7E4879A8DD7C}"/>
    <cellStyle name="20% - Accent1 2 2 2 6 5 2" xfId="8614" xr:uid="{E5D20706-3EF4-455C-B8AB-25A743E02578}"/>
    <cellStyle name="20% - Accent1 2 2 2 6 5 2 2" xfId="23590" xr:uid="{6ED32B48-13B3-4D9B-A6DB-51550F3765CE}"/>
    <cellStyle name="20% - Accent1 2 2 2 6 5 3" xfId="16102" xr:uid="{28D2493E-32EF-477B-952B-133F7D9B1441}"/>
    <cellStyle name="20% - Accent1 2 2 2 6 5 4" xfId="34135" xr:uid="{993B64CD-57A2-4BCB-81AE-C50DA64A3648}"/>
    <cellStyle name="20% - Accent1 2 2 2 6 5 5" xfId="38521" xr:uid="{E5174EF8-FDF5-4E36-A4D5-2D4FBFA069AA}"/>
    <cellStyle name="20% - Accent1 2 2 2 6 5 6" xfId="46404" xr:uid="{E7088E69-F7AA-4885-A055-32042190785F}"/>
    <cellStyle name="20% - Accent1 2 2 2 6 5 7" xfId="53897" xr:uid="{806E06AF-B548-4F07-8DC8-4EED93E15F02}"/>
    <cellStyle name="20% - Accent1 2 2 2 6 6" xfId="1075" xr:uid="{6CA64EB5-4C67-4937-92A7-1CD4047C23D8}"/>
    <cellStyle name="20% - Accent1 2 2 2 6 6 2" xfId="8615" xr:uid="{21697830-433F-4086-99F5-F741E76FD6DB}"/>
    <cellStyle name="20% - Accent1 2 2 2 6 6 2 2" xfId="23591" xr:uid="{7FBA0328-0C16-4C92-BD6D-9E0F0359C1D6}"/>
    <cellStyle name="20% - Accent1 2 2 2 6 6 3" xfId="16103" xr:uid="{F0639C28-83EA-4E1A-B025-05CC1E7CECB7}"/>
    <cellStyle name="20% - Accent1 2 2 2 6 6 4" xfId="35978" xr:uid="{BABA3213-6AE7-4800-81FE-D39381980183}"/>
    <cellStyle name="20% - Accent1 2 2 2 6 6 5" xfId="38522" xr:uid="{42C4A9A2-F225-4D55-B3BE-944A661E3797}"/>
    <cellStyle name="20% - Accent1 2 2 2 6 6 6" xfId="46405" xr:uid="{B0FA3D41-ADAA-4120-863B-6DDB91726002}"/>
    <cellStyle name="20% - Accent1 2 2 2 6 6 7" xfId="53898" xr:uid="{8C588D9D-9104-4A1F-BB3B-AEE2C77141D7}"/>
    <cellStyle name="20% - Accent1 2 2 2 6 7" xfId="8600" xr:uid="{BB6BD83A-3438-4743-B2A2-4D5EB4990B73}"/>
    <cellStyle name="20% - Accent1 2 2 2 6 7 2" xfId="23576" xr:uid="{BDA4A98A-5E26-46FD-83EB-971974143A03}"/>
    <cellStyle name="20% - Accent1 2 2 2 6 8" xfId="16088" xr:uid="{5AC9AE3E-EB69-4B82-9A84-CC0E0991542C}"/>
    <cellStyle name="20% - Accent1 2 2 2 6 9" xfId="30553" xr:uid="{D1F2626D-6A30-45AE-AE78-235E850BC7EA}"/>
    <cellStyle name="20% - Accent1 2 2 2 7" xfId="1076" xr:uid="{258B4DEB-70E5-4AE7-90B0-11D6630C19D0}"/>
    <cellStyle name="20% - Accent1 2 2 2 7 10" xfId="46406" xr:uid="{2DBE9D28-B7C1-4AF8-BF63-381014E9F3E9}"/>
    <cellStyle name="20% - Accent1 2 2 2 7 11" xfId="53899" xr:uid="{F92D98D6-8E80-4AED-BB8E-C93BBC84E8CB}"/>
    <cellStyle name="20% - Accent1 2 2 2 7 2" xfId="1077" xr:uid="{4EC2C84D-1C83-49FB-A01E-0D8330A3A234}"/>
    <cellStyle name="20% - Accent1 2 2 2 7 2 10" xfId="53900" xr:uid="{80AAAE09-1C3F-40D2-B6CB-43A7CB5F9292}"/>
    <cellStyle name="20% - Accent1 2 2 2 7 2 2" xfId="1078" xr:uid="{FE69689B-9B3C-4554-9559-0006C3588F8F}"/>
    <cellStyle name="20% - Accent1 2 2 2 7 2 2 2" xfId="8618" xr:uid="{F8B8663A-E82E-4B54-BD74-1EF236E88455}"/>
    <cellStyle name="20% - Accent1 2 2 2 7 2 2 2 2" xfId="23594" xr:uid="{727FB23B-665A-4A00-BE24-91782D679E9F}"/>
    <cellStyle name="20% - Accent1 2 2 2 7 2 2 3" xfId="16106" xr:uid="{789AAF34-D7C1-400F-81F1-D624EB019DF5}"/>
    <cellStyle name="20% - Accent1 2 2 2 7 2 2 4" xfId="32295" xr:uid="{61C541CC-CC54-47D4-86D2-A38494FC73CB}"/>
    <cellStyle name="20% - Accent1 2 2 2 7 2 2 5" xfId="38525" xr:uid="{EFF0C3AC-1240-4E31-98CF-A2D9301EA05B}"/>
    <cellStyle name="20% - Accent1 2 2 2 7 2 2 6" xfId="46408" xr:uid="{F21D50FC-807C-4CAF-BD3E-3A2642E85B6E}"/>
    <cellStyle name="20% - Accent1 2 2 2 7 2 2 7" xfId="53901" xr:uid="{200BD60C-84A1-435E-BCA2-171C5A470D79}"/>
    <cellStyle name="20% - Accent1 2 2 2 7 2 3" xfId="1079" xr:uid="{915017B3-E631-449E-AA3C-D3670B060869}"/>
    <cellStyle name="20% - Accent1 2 2 2 7 2 3 2" xfId="8619" xr:uid="{B880A008-DB77-4BD0-AF37-E5F1BEC2DE00}"/>
    <cellStyle name="20% - Accent1 2 2 2 7 2 3 2 2" xfId="23595" xr:uid="{3D4D0FEC-26A8-49EF-AE52-9055A97A08E2}"/>
    <cellStyle name="20% - Accent1 2 2 2 7 2 3 3" xfId="16107" xr:uid="{C2BD7882-3404-426A-9D6B-895FACB0CC75}"/>
    <cellStyle name="20% - Accent1 2 2 2 7 2 3 4" xfId="34140" xr:uid="{7166729D-FDA1-4F96-A594-A8A91C65272B}"/>
    <cellStyle name="20% - Accent1 2 2 2 7 2 3 5" xfId="38526" xr:uid="{D706F8B4-75F3-4E70-8B7B-DD3AFD867A41}"/>
    <cellStyle name="20% - Accent1 2 2 2 7 2 3 6" xfId="46409" xr:uid="{E3CEF5C0-4F5F-458B-B364-351B88C5F132}"/>
    <cellStyle name="20% - Accent1 2 2 2 7 2 3 7" xfId="53902" xr:uid="{3789E363-21A7-459C-9AC1-F446230DCC27}"/>
    <cellStyle name="20% - Accent1 2 2 2 7 2 4" xfId="1080" xr:uid="{DF4C3379-7989-4350-9810-1D958224E883}"/>
    <cellStyle name="20% - Accent1 2 2 2 7 2 4 2" xfId="8620" xr:uid="{88D8F6A3-7D94-499F-9FD6-CD7E444BEF6F}"/>
    <cellStyle name="20% - Accent1 2 2 2 7 2 4 2 2" xfId="23596" xr:uid="{67A804DA-4190-4035-9B17-29AC7496F796}"/>
    <cellStyle name="20% - Accent1 2 2 2 7 2 4 3" xfId="16108" xr:uid="{139D7702-1B4C-47A8-A061-9ED316B884AD}"/>
    <cellStyle name="20% - Accent1 2 2 2 7 2 4 4" xfId="35983" xr:uid="{C75539D8-F73D-4D5E-AA5C-1D61C033BB58}"/>
    <cellStyle name="20% - Accent1 2 2 2 7 2 4 5" xfId="38527" xr:uid="{51E12437-557F-4C00-BA92-2F785EBFE3BD}"/>
    <cellStyle name="20% - Accent1 2 2 2 7 2 4 6" xfId="46410" xr:uid="{01A384C5-E943-407D-B052-7CB6D87ECE55}"/>
    <cellStyle name="20% - Accent1 2 2 2 7 2 4 7" xfId="53903" xr:uid="{76B98617-39DB-4B88-B689-BE14594F1180}"/>
    <cellStyle name="20% - Accent1 2 2 2 7 2 5" xfId="8617" xr:uid="{550E4190-4279-430C-9A6F-A908004261FE}"/>
    <cellStyle name="20% - Accent1 2 2 2 7 2 5 2" xfId="23593" xr:uid="{BF735CD2-D332-477D-BA37-275BD0E15148}"/>
    <cellStyle name="20% - Accent1 2 2 2 7 2 6" xfId="16105" xr:uid="{2884B1B2-930C-4258-9DCE-FA51FCD2B807}"/>
    <cellStyle name="20% - Accent1 2 2 2 7 2 7" xfId="31230" xr:uid="{FC618C65-53DA-4409-AB08-D83E79C14A8D}"/>
    <cellStyle name="20% - Accent1 2 2 2 7 2 8" xfId="38524" xr:uid="{636E5CA0-6581-4C7D-A46B-E7D8B01C8748}"/>
    <cellStyle name="20% - Accent1 2 2 2 7 2 9" xfId="46407" xr:uid="{ABACDD32-3D5F-4E45-8FDD-C1D6E3EB7871}"/>
    <cellStyle name="20% - Accent1 2 2 2 7 3" xfId="1081" xr:uid="{1AEF97AF-0B18-467E-83DD-5640426AF77B}"/>
    <cellStyle name="20% - Accent1 2 2 2 7 3 2" xfId="8621" xr:uid="{C3AFA15A-E7C1-4721-97A1-FFBA1C7DDFE3}"/>
    <cellStyle name="20% - Accent1 2 2 2 7 3 2 2" xfId="23597" xr:uid="{7AE70AF1-F6D0-4775-9914-790DFF690EA6}"/>
    <cellStyle name="20% - Accent1 2 2 2 7 3 3" xfId="16109" xr:uid="{BE19F6E7-D2F5-4362-BF97-63A991DD96FC}"/>
    <cellStyle name="20% - Accent1 2 2 2 7 3 4" xfId="32294" xr:uid="{18BBF546-5F00-41EC-B7A8-1C3B37A1B53C}"/>
    <cellStyle name="20% - Accent1 2 2 2 7 3 5" xfId="38528" xr:uid="{900BCB5B-DC5B-425C-A0FE-9E8A3D8304B6}"/>
    <cellStyle name="20% - Accent1 2 2 2 7 3 6" xfId="46411" xr:uid="{B7FD077B-B285-4972-B4B0-5E0EB3895C0B}"/>
    <cellStyle name="20% - Accent1 2 2 2 7 3 7" xfId="53904" xr:uid="{272F51B6-9B14-4BA5-B41A-E8487884AC69}"/>
    <cellStyle name="20% - Accent1 2 2 2 7 4" xfId="1082" xr:uid="{0878ECF1-7A3F-49E9-BB0E-D091A81E34EC}"/>
    <cellStyle name="20% - Accent1 2 2 2 7 4 2" xfId="8622" xr:uid="{1382EE4A-6345-4048-B775-E164A5E40F20}"/>
    <cellStyle name="20% - Accent1 2 2 2 7 4 2 2" xfId="23598" xr:uid="{59F7824E-3539-4F7B-A395-DF0B6A40958D}"/>
    <cellStyle name="20% - Accent1 2 2 2 7 4 3" xfId="16110" xr:uid="{A4F33281-3325-4645-AAA8-CE0AB685A88B}"/>
    <cellStyle name="20% - Accent1 2 2 2 7 4 4" xfId="34139" xr:uid="{D36864B3-79DB-4BFC-B778-0B5A7B0DCED8}"/>
    <cellStyle name="20% - Accent1 2 2 2 7 4 5" xfId="38529" xr:uid="{63D599F2-9CEE-4FD8-9B30-E13DFE108F59}"/>
    <cellStyle name="20% - Accent1 2 2 2 7 4 6" xfId="46412" xr:uid="{9CAD0334-5D78-4681-AD7E-8268ACAD9EE3}"/>
    <cellStyle name="20% - Accent1 2 2 2 7 4 7" xfId="53905" xr:uid="{241B0FB4-9EBA-41DC-88E7-C94B4DE12544}"/>
    <cellStyle name="20% - Accent1 2 2 2 7 5" xfId="1083" xr:uid="{9EEA336B-58C1-44F9-8392-F9B69CC3339C}"/>
    <cellStyle name="20% - Accent1 2 2 2 7 5 2" xfId="8623" xr:uid="{60296F7A-26D1-46D4-99C1-4D98766B6305}"/>
    <cellStyle name="20% - Accent1 2 2 2 7 5 2 2" xfId="23599" xr:uid="{3A5AA12A-52D0-46BE-8D53-61B376367EDF}"/>
    <cellStyle name="20% - Accent1 2 2 2 7 5 3" xfId="16111" xr:uid="{62BA80DB-C86D-4C67-8AA0-DAEED632B5F2}"/>
    <cellStyle name="20% - Accent1 2 2 2 7 5 4" xfId="35982" xr:uid="{9F5F812B-B8C8-4001-AA33-56B5E898221C}"/>
    <cellStyle name="20% - Accent1 2 2 2 7 5 5" xfId="38530" xr:uid="{0541DD21-31B2-4E81-940E-28BE9298B38B}"/>
    <cellStyle name="20% - Accent1 2 2 2 7 5 6" xfId="46413" xr:uid="{C84859B0-0B5A-4E17-99BA-D380E8C4760D}"/>
    <cellStyle name="20% - Accent1 2 2 2 7 5 7" xfId="53906" xr:uid="{0F247534-21F3-4E4B-8DC7-7B8BA1C9D029}"/>
    <cellStyle name="20% - Accent1 2 2 2 7 6" xfId="8616" xr:uid="{3107D5F9-2BB0-4F09-8E66-42C042C41D57}"/>
    <cellStyle name="20% - Accent1 2 2 2 7 6 2" xfId="23592" xr:uid="{657B7B3F-3737-459B-BB84-FE92AA4DD2E2}"/>
    <cellStyle name="20% - Accent1 2 2 2 7 7" xfId="16104" xr:uid="{7197C80A-727A-4E7C-9B38-6A14193873FA}"/>
    <cellStyle name="20% - Accent1 2 2 2 7 8" xfId="30620" xr:uid="{1CE33FE9-4507-46AF-B7E8-AC81539906C5}"/>
    <cellStyle name="20% - Accent1 2 2 2 7 9" xfId="38523" xr:uid="{5AF2BA6B-6AE6-475F-B7C7-60AB9E4D89C2}"/>
    <cellStyle name="20% - Accent1 2 2 2 8" xfId="1084" xr:uid="{065DECDF-82CC-4388-99A1-C82389C4EF47}"/>
    <cellStyle name="20% - Accent1 2 2 2 8 10" xfId="46414" xr:uid="{78162BCE-AFF1-46D8-A8CF-DEEC6CC0FA16}"/>
    <cellStyle name="20% - Accent1 2 2 2 8 11" xfId="53907" xr:uid="{FAC5A18D-19A9-4780-9BE0-7F81B07BE4D8}"/>
    <cellStyle name="20% - Accent1 2 2 2 8 2" xfId="1085" xr:uid="{1BCF68FE-A253-47AB-A2D0-43AAB4D167CF}"/>
    <cellStyle name="20% - Accent1 2 2 2 8 2 10" xfId="53908" xr:uid="{FCDB1EEB-5A11-4CCC-8AE1-F7F3983570E5}"/>
    <cellStyle name="20% - Accent1 2 2 2 8 2 2" xfId="1086" xr:uid="{464C8457-77F4-44AF-B1F3-844402FC5204}"/>
    <cellStyle name="20% - Accent1 2 2 2 8 2 2 2" xfId="8626" xr:uid="{82EF60EB-E522-4F45-8AC6-1064872E9210}"/>
    <cellStyle name="20% - Accent1 2 2 2 8 2 2 2 2" xfId="23602" xr:uid="{4896A80B-E210-47B5-9EB3-860A263EDD28}"/>
    <cellStyle name="20% - Accent1 2 2 2 8 2 2 3" xfId="16114" xr:uid="{6CFF203F-01C6-4726-90FC-A11E234B33B2}"/>
    <cellStyle name="20% - Accent1 2 2 2 8 2 2 4" xfId="32297" xr:uid="{A4E91E11-3700-4437-837A-C543E4E1927B}"/>
    <cellStyle name="20% - Accent1 2 2 2 8 2 2 5" xfId="38533" xr:uid="{B236BE5E-1D03-462D-ACC4-EB6C440C254A}"/>
    <cellStyle name="20% - Accent1 2 2 2 8 2 2 6" xfId="46416" xr:uid="{E403135C-FE60-46DE-ABC1-ED47F04309C7}"/>
    <cellStyle name="20% - Accent1 2 2 2 8 2 2 7" xfId="53909" xr:uid="{2B0A37F4-59C6-45CC-BBCF-3D4AE59D767C}"/>
    <cellStyle name="20% - Accent1 2 2 2 8 2 3" xfId="1087" xr:uid="{CFE8C289-658B-4E72-89F5-FFC22050D9F4}"/>
    <cellStyle name="20% - Accent1 2 2 2 8 2 3 2" xfId="8627" xr:uid="{0B322268-8522-4435-B559-F8858ECA327E}"/>
    <cellStyle name="20% - Accent1 2 2 2 8 2 3 2 2" xfId="23603" xr:uid="{94DADBC3-2875-462E-A2A7-24DEDF95CBEA}"/>
    <cellStyle name="20% - Accent1 2 2 2 8 2 3 3" xfId="16115" xr:uid="{5002CEAC-BC04-4649-AE47-3189382537E5}"/>
    <cellStyle name="20% - Accent1 2 2 2 8 2 3 4" xfId="34142" xr:uid="{31E81AD8-A02B-4136-BECF-830C4A81B714}"/>
    <cellStyle name="20% - Accent1 2 2 2 8 2 3 5" xfId="38534" xr:uid="{6B25003F-63EC-4F6E-98F8-3593630DE094}"/>
    <cellStyle name="20% - Accent1 2 2 2 8 2 3 6" xfId="46417" xr:uid="{D3D72D6F-1B11-41A6-9DB9-A00AC75491CD}"/>
    <cellStyle name="20% - Accent1 2 2 2 8 2 3 7" xfId="53910" xr:uid="{BCA047FC-26FB-4295-9F55-29040FBA175C}"/>
    <cellStyle name="20% - Accent1 2 2 2 8 2 4" xfId="1088" xr:uid="{68F9A36D-77FD-416D-A00B-1CD9B4817866}"/>
    <cellStyle name="20% - Accent1 2 2 2 8 2 4 2" xfId="8628" xr:uid="{39C70EC5-AD66-4DA5-AB42-2507F98913D3}"/>
    <cellStyle name="20% - Accent1 2 2 2 8 2 4 2 2" xfId="23604" xr:uid="{8344B489-FACD-41EC-869E-704FDB7C4352}"/>
    <cellStyle name="20% - Accent1 2 2 2 8 2 4 3" xfId="16116" xr:uid="{23982072-BC7A-46E8-AFF9-F2E76FE9D059}"/>
    <cellStyle name="20% - Accent1 2 2 2 8 2 4 4" xfId="35985" xr:uid="{2D0D8559-8044-4766-B2E9-D311D09F79F0}"/>
    <cellStyle name="20% - Accent1 2 2 2 8 2 4 5" xfId="38535" xr:uid="{F63D7C4A-35B6-4A5B-983C-5B9E1F6C0375}"/>
    <cellStyle name="20% - Accent1 2 2 2 8 2 4 6" xfId="46418" xr:uid="{4AC142AC-56CB-4274-903C-A754FBE2117E}"/>
    <cellStyle name="20% - Accent1 2 2 2 8 2 4 7" xfId="53911" xr:uid="{B98A7194-7741-4E3C-A12B-31BCFF0C3A6A}"/>
    <cellStyle name="20% - Accent1 2 2 2 8 2 5" xfId="8625" xr:uid="{7C88F999-0410-4426-B521-BC372D42C3C1}"/>
    <cellStyle name="20% - Accent1 2 2 2 8 2 5 2" xfId="23601" xr:uid="{3580796E-E53C-44CC-9F38-C7848E4A473D}"/>
    <cellStyle name="20% - Accent1 2 2 2 8 2 6" xfId="16113" xr:uid="{13D9BC41-8DDD-4245-8C6D-1BC7974B37A7}"/>
    <cellStyle name="20% - Accent1 2 2 2 8 2 7" xfId="31231" xr:uid="{3D6BE9D6-4FCC-4596-8EA1-E1B2B620439E}"/>
    <cellStyle name="20% - Accent1 2 2 2 8 2 8" xfId="38532" xr:uid="{2F338708-CC58-42BA-AE44-85E63D374522}"/>
    <cellStyle name="20% - Accent1 2 2 2 8 2 9" xfId="46415" xr:uid="{9730D1FD-7ACA-4B25-BC54-F916F84372F0}"/>
    <cellStyle name="20% - Accent1 2 2 2 8 3" xfId="1089" xr:uid="{83A39A02-F5AB-4ECC-8018-CEBB39DACFA4}"/>
    <cellStyle name="20% - Accent1 2 2 2 8 3 2" xfId="8629" xr:uid="{2FE3E3D0-F95F-4FE9-ADFC-A63ED2E37AFC}"/>
    <cellStyle name="20% - Accent1 2 2 2 8 3 2 2" xfId="23605" xr:uid="{FE29FB01-75E2-4B1F-8833-271F36600B19}"/>
    <cellStyle name="20% - Accent1 2 2 2 8 3 3" xfId="16117" xr:uid="{D82FFAED-28D4-4C27-8DBB-5561B3E7DAEF}"/>
    <cellStyle name="20% - Accent1 2 2 2 8 3 4" xfId="32296" xr:uid="{416AF786-14D5-41B2-A47C-CD4515B9C99C}"/>
    <cellStyle name="20% - Accent1 2 2 2 8 3 5" xfId="38536" xr:uid="{EACC7826-8BE6-4FAA-93F3-A35EAE20ABC3}"/>
    <cellStyle name="20% - Accent1 2 2 2 8 3 6" xfId="46419" xr:uid="{D0A233D1-74F0-457A-AE5A-846F6F4C6943}"/>
    <cellStyle name="20% - Accent1 2 2 2 8 3 7" xfId="53912" xr:uid="{FDA0EB72-E073-450A-861D-7F8C866A26CB}"/>
    <cellStyle name="20% - Accent1 2 2 2 8 4" xfId="1090" xr:uid="{F22824EE-DCF6-48B1-BC95-A37D0E84D345}"/>
    <cellStyle name="20% - Accent1 2 2 2 8 4 2" xfId="8630" xr:uid="{E222E268-91B7-4A33-96F1-204FD4126908}"/>
    <cellStyle name="20% - Accent1 2 2 2 8 4 2 2" xfId="23606" xr:uid="{865C27A9-4AF4-419C-8F8B-50C9C0710641}"/>
    <cellStyle name="20% - Accent1 2 2 2 8 4 3" xfId="16118" xr:uid="{10C1D265-EFC4-4F00-9C3C-16AB1FF54ACD}"/>
    <cellStyle name="20% - Accent1 2 2 2 8 4 4" xfId="34141" xr:uid="{9B8F4450-76A9-4086-B12F-6B53D9B8D409}"/>
    <cellStyle name="20% - Accent1 2 2 2 8 4 5" xfId="38537" xr:uid="{2C183D44-52FB-4014-BE53-284CDD1C458A}"/>
    <cellStyle name="20% - Accent1 2 2 2 8 4 6" xfId="46420" xr:uid="{5C8F4B63-7DB7-43B8-812E-10FE42CE0F73}"/>
    <cellStyle name="20% - Accent1 2 2 2 8 4 7" xfId="53913" xr:uid="{2E7E67ED-B9F7-426C-85ED-80829A469A6A}"/>
    <cellStyle name="20% - Accent1 2 2 2 8 5" xfId="1091" xr:uid="{DEDA26BC-7998-4C0D-9E12-9E2E2449F4E3}"/>
    <cellStyle name="20% - Accent1 2 2 2 8 5 2" xfId="8631" xr:uid="{085AC5E4-EB30-4EB8-B932-52C13DE07E64}"/>
    <cellStyle name="20% - Accent1 2 2 2 8 5 2 2" xfId="23607" xr:uid="{B28A9489-F029-4AEE-A1BE-10EA1F6BDB92}"/>
    <cellStyle name="20% - Accent1 2 2 2 8 5 3" xfId="16119" xr:uid="{63AF41BB-6CD7-4B68-BCBF-31AD97EC2CD9}"/>
    <cellStyle name="20% - Accent1 2 2 2 8 5 4" xfId="35984" xr:uid="{7EFDE521-E233-4EC0-B4B3-2A8E597D6391}"/>
    <cellStyle name="20% - Accent1 2 2 2 8 5 5" xfId="38538" xr:uid="{E8AA48D6-AEAB-4309-AF13-27AD48E7B5DB}"/>
    <cellStyle name="20% - Accent1 2 2 2 8 5 6" xfId="46421" xr:uid="{B830FFA7-F44E-480C-B5A0-C6295F91F58F}"/>
    <cellStyle name="20% - Accent1 2 2 2 8 5 7" xfId="53914" xr:uid="{070863A0-2598-4EF4-BF5B-21EE48DB0FDE}"/>
    <cellStyle name="20% - Accent1 2 2 2 8 6" xfId="8624" xr:uid="{AEB5DCF6-0B75-4F3D-BC31-D3F2F963E881}"/>
    <cellStyle name="20% - Accent1 2 2 2 8 6 2" xfId="23600" xr:uid="{A75D2AFB-2253-4F53-9E71-F4B8C440A588}"/>
    <cellStyle name="20% - Accent1 2 2 2 8 7" xfId="16112" xr:uid="{1DABAFCB-92F5-4B9E-B152-FD73FCF8530E}"/>
    <cellStyle name="20% - Accent1 2 2 2 8 8" xfId="30764" xr:uid="{524EFCD2-3A1C-42CC-B073-FBD7CF05D488}"/>
    <cellStyle name="20% - Accent1 2 2 2 8 9" xfId="38531" xr:uid="{F8DE7EFE-499A-44E3-9AC0-42094112B386}"/>
    <cellStyle name="20% - Accent1 2 2 2 9" xfId="1092" xr:uid="{DFC3D45C-DC52-4781-A84A-1D9F37E3989D}"/>
    <cellStyle name="20% - Accent1 2 2 2 9 10" xfId="46422" xr:uid="{5849DE20-74B1-456F-8781-4C06AA1495F3}"/>
    <cellStyle name="20% - Accent1 2 2 2 9 11" xfId="53915" xr:uid="{1FFA9472-E5E4-4DC5-A689-FBD62961A027}"/>
    <cellStyle name="20% - Accent1 2 2 2 9 2" xfId="1093" xr:uid="{2536BDA2-05A3-4C20-8E55-5D94422B059E}"/>
    <cellStyle name="20% - Accent1 2 2 2 9 2 10" xfId="53916" xr:uid="{11A8DE9D-6CC0-4188-B417-E4808BE8F449}"/>
    <cellStyle name="20% - Accent1 2 2 2 9 2 2" xfId="1094" xr:uid="{14FE155C-0E56-4D93-9F18-46E16A0CB1E4}"/>
    <cellStyle name="20% - Accent1 2 2 2 9 2 2 2" xfId="8634" xr:uid="{6C47986E-3DB8-476B-9403-363F7CA0488E}"/>
    <cellStyle name="20% - Accent1 2 2 2 9 2 2 2 2" xfId="23610" xr:uid="{7A5F9025-95C9-4A76-B330-69B49ACA9D58}"/>
    <cellStyle name="20% - Accent1 2 2 2 9 2 2 3" xfId="16122" xr:uid="{4842B3C7-D690-4A78-A939-76842A9A7957}"/>
    <cellStyle name="20% - Accent1 2 2 2 9 2 2 4" xfId="32299" xr:uid="{C8680C1A-37F3-475B-B6AC-BE4A946E1C45}"/>
    <cellStyle name="20% - Accent1 2 2 2 9 2 2 5" xfId="38541" xr:uid="{88CA8F0C-C9A5-4F7D-8AEA-7A4542539029}"/>
    <cellStyle name="20% - Accent1 2 2 2 9 2 2 6" xfId="46424" xr:uid="{0BE1A7B1-9BB4-4697-BDA8-8DDB580F42EC}"/>
    <cellStyle name="20% - Accent1 2 2 2 9 2 2 7" xfId="53917" xr:uid="{820AB3BC-0E84-45FD-AD1F-5C3C58CF79B1}"/>
    <cellStyle name="20% - Accent1 2 2 2 9 2 3" xfId="1095" xr:uid="{939B2066-CC93-4F3D-AAA3-4205B832F65B}"/>
    <cellStyle name="20% - Accent1 2 2 2 9 2 3 2" xfId="8635" xr:uid="{B753E435-307D-40BC-8D85-50BB16CAE4A3}"/>
    <cellStyle name="20% - Accent1 2 2 2 9 2 3 2 2" xfId="23611" xr:uid="{8653074E-0C06-4FD6-851E-C072D483E333}"/>
    <cellStyle name="20% - Accent1 2 2 2 9 2 3 3" xfId="16123" xr:uid="{857F51C8-B6AB-44FD-98E9-A16AE3C80268}"/>
    <cellStyle name="20% - Accent1 2 2 2 9 2 3 4" xfId="34144" xr:uid="{E8A96D6E-AEDD-457A-B131-9DF37B2558B4}"/>
    <cellStyle name="20% - Accent1 2 2 2 9 2 3 5" xfId="38542" xr:uid="{095DA953-ACD5-4143-B1DF-A3FAFE39B6FB}"/>
    <cellStyle name="20% - Accent1 2 2 2 9 2 3 6" xfId="46425" xr:uid="{B77FAFCE-AB1A-44D1-86E9-52E922CAF2CE}"/>
    <cellStyle name="20% - Accent1 2 2 2 9 2 3 7" xfId="53918" xr:uid="{6776D456-9898-4DC7-AF8A-462DC4FB6653}"/>
    <cellStyle name="20% - Accent1 2 2 2 9 2 4" xfId="1096" xr:uid="{5664B08D-C781-4BE0-AE8D-51D324B0AB02}"/>
    <cellStyle name="20% - Accent1 2 2 2 9 2 4 2" xfId="8636" xr:uid="{547BC296-60B2-4713-A30D-37D072900F57}"/>
    <cellStyle name="20% - Accent1 2 2 2 9 2 4 2 2" xfId="23612" xr:uid="{0CD29366-1EF9-4AA7-9C3D-14B1E48ED01B}"/>
    <cellStyle name="20% - Accent1 2 2 2 9 2 4 3" xfId="16124" xr:uid="{9972856D-A975-4A74-8D0B-BFFC1FF356DA}"/>
    <cellStyle name="20% - Accent1 2 2 2 9 2 4 4" xfId="35987" xr:uid="{870F2A53-997E-4182-A9C3-7E54799ED5BF}"/>
    <cellStyle name="20% - Accent1 2 2 2 9 2 4 5" xfId="38543" xr:uid="{13D1166A-729C-4A94-ADB5-30DC351C12F9}"/>
    <cellStyle name="20% - Accent1 2 2 2 9 2 4 6" xfId="46426" xr:uid="{EB7A2489-682E-4BEB-A83C-E0E1641B0AF8}"/>
    <cellStyle name="20% - Accent1 2 2 2 9 2 4 7" xfId="53919" xr:uid="{26724259-C42D-4DE2-B80B-CDB4332218F2}"/>
    <cellStyle name="20% - Accent1 2 2 2 9 2 5" xfId="8633" xr:uid="{86620A0C-054A-4503-8361-5968EC6ADE95}"/>
    <cellStyle name="20% - Accent1 2 2 2 9 2 5 2" xfId="23609" xr:uid="{265DD38E-1774-4C89-9551-3C04F3F60BD3}"/>
    <cellStyle name="20% - Accent1 2 2 2 9 2 6" xfId="16121" xr:uid="{2DD8ECB8-592B-4BB4-92ED-5FF7045A24C8}"/>
    <cellStyle name="20% - Accent1 2 2 2 9 2 7" xfId="31232" xr:uid="{1CF5ABF5-C89E-4E05-B6CD-97AD8D720BAF}"/>
    <cellStyle name="20% - Accent1 2 2 2 9 2 8" xfId="38540" xr:uid="{E6152772-BD97-4F3B-86AF-04DD86DCBFBD}"/>
    <cellStyle name="20% - Accent1 2 2 2 9 2 9" xfId="46423" xr:uid="{5455C788-F608-49B2-9A4D-F0F192AF78C8}"/>
    <cellStyle name="20% - Accent1 2 2 2 9 3" xfId="1097" xr:uid="{75D20EC0-FEB5-4386-BDC4-5D12470718C4}"/>
    <cellStyle name="20% - Accent1 2 2 2 9 3 2" xfId="8637" xr:uid="{A8DC2A42-C1B6-4082-8041-05CE30EAA1C4}"/>
    <cellStyle name="20% - Accent1 2 2 2 9 3 2 2" xfId="23613" xr:uid="{A6D95A74-0CE6-4DE9-9382-875582D0177F}"/>
    <cellStyle name="20% - Accent1 2 2 2 9 3 3" xfId="16125" xr:uid="{CE6866B4-5B14-4F31-BA2F-8344E5C3DB30}"/>
    <cellStyle name="20% - Accent1 2 2 2 9 3 4" xfId="32298" xr:uid="{EA237387-0B45-4543-9AE7-1D69E8293B1F}"/>
    <cellStyle name="20% - Accent1 2 2 2 9 3 5" xfId="38544" xr:uid="{02E43C2F-EC39-467A-AD25-0D824C6B3B79}"/>
    <cellStyle name="20% - Accent1 2 2 2 9 3 6" xfId="46427" xr:uid="{FECB0FAA-B9F3-4463-B99B-66878441867A}"/>
    <cellStyle name="20% - Accent1 2 2 2 9 3 7" xfId="53920" xr:uid="{B7EA076A-8FBE-4D13-80DA-231283062DEE}"/>
    <cellStyle name="20% - Accent1 2 2 2 9 4" xfId="1098" xr:uid="{1FAAE7BB-59E3-4CB1-AD9F-593BE1D9FB51}"/>
    <cellStyle name="20% - Accent1 2 2 2 9 4 2" xfId="8638" xr:uid="{69888071-18DC-453E-B5AA-2D2454ECC788}"/>
    <cellStyle name="20% - Accent1 2 2 2 9 4 2 2" xfId="23614" xr:uid="{453C0ECE-89AC-40BD-B6EB-CE4516CD43BA}"/>
    <cellStyle name="20% - Accent1 2 2 2 9 4 3" xfId="16126" xr:uid="{38F129C6-369F-4575-852B-E55C126637BF}"/>
    <cellStyle name="20% - Accent1 2 2 2 9 4 4" xfId="34143" xr:uid="{C84E626A-B92A-45BB-8100-F250F2E4CDD0}"/>
    <cellStyle name="20% - Accent1 2 2 2 9 4 5" xfId="38545" xr:uid="{CB19857C-2B90-4CE5-9A20-81B10A312F22}"/>
    <cellStyle name="20% - Accent1 2 2 2 9 4 6" xfId="46428" xr:uid="{851E47E8-B1E2-4EF2-964C-4C104AC08C6D}"/>
    <cellStyle name="20% - Accent1 2 2 2 9 4 7" xfId="53921" xr:uid="{16E9DF27-FDB1-4576-A3FA-801F1AA7A0EF}"/>
    <cellStyle name="20% - Accent1 2 2 2 9 5" xfId="1099" xr:uid="{1882E210-E89A-4CAC-8B10-741F9A8C76A6}"/>
    <cellStyle name="20% - Accent1 2 2 2 9 5 2" xfId="8639" xr:uid="{776D0F50-B917-4DEF-B678-BAAB58EFB40C}"/>
    <cellStyle name="20% - Accent1 2 2 2 9 5 2 2" xfId="23615" xr:uid="{6B528C8D-5795-40F6-A846-15FA8A241906}"/>
    <cellStyle name="20% - Accent1 2 2 2 9 5 3" xfId="16127" xr:uid="{58DAD922-9DC0-4728-BC17-3454200478EC}"/>
    <cellStyle name="20% - Accent1 2 2 2 9 5 4" xfId="35986" xr:uid="{BB537023-24F4-4574-A34B-369237EA91A0}"/>
    <cellStyle name="20% - Accent1 2 2 2 9 5 5" xfId="38546" xr:uid="{E96ADC5C-E491-4DF7-AE1C-74561E52A72D}"/>
    <cellStyle name="20% - Accent1 2 2 2 9 5 6" xfId="46429" xr:uid="{9A83F948-88E2-4012-AE98-D38862F8BD93}"/>
    <cellStyle name="20% - Accent1 2 2 2 9 5 7" xfId="53922" xr:uid="{785301CD-5B90-464E-8075-4D3D8CE0C5CF}"/>
    <cellStyle name="20% - Accent1 2 2 2 9 6" xfId="8632" xr:uid="{22E7DABF-A58C-479E-B647-4ACE945DBEA1}"/>
    <cellStyle name="20% - Accent1 2 2 2 9 6 2" xfId="23608" xr:uid="{A22160BD-C038-47A8-B908-4120B3E54CF0}"/>
    <cellStyle name="20% - Accent1 2 2 2 9 7" xfId="16120" xr:uid="{AD2C5A42-EA7C-4CFB-A430-BBFE6159F3D2}"/>
    <cellStyle name="20% - Accent1 2 2 2 9 8" xfId="31091" xr:uid="{DFD05CF8-3BD9-44B7-B5D8-C3C5B1B2D32E}"/>
    <cellStyle name="20% - Accent1 2 2 2 9 9" xfId="38539" xr:uid="{B64FDA4C-6BA4-4B39-B1AA-71D5B9FED74B}"/>
    <cellStyle name="20% - Accent1 2 2 20" xfId="1100" xr:uid="{B13C590E-84CA-4BA3-BAC1-F99F91FC9525}"/>
    <cellStyle name="20% - Accent1 2 2 20 10" xfId="53923" xr:uid="{4B3FFBF3-4F0A-420A-B284-CBCE2491B16D}"/>
    <cellStyle name="20% - Accent1 2 2 20 2" xfId="1101" xr:uid="{1F86546A-174D-49AB-8B66-7937C7B4C20F}"/>
    <cellStyle name="20% - Accent1 2 2 20 2 2" xfId="8641" xr:uid="{B59D124A-F482-4CC1-ABE1-17E63C4A16B0}"/>
    <cellStyle name="20% - Accent1 2 2 20 2 2 2" xfId="23617" xr:uid="{AA6C8F31-740D-4C9B-8CC8-53B0B46CB5AF}"/>
    <cellStyle name="20% - Accent1 2 2 20 2 3" xfId="16129" xr:uid="{5F9D166B-ECCB-417A-9463-331FA0866E9B}"/>
    <cellStyle name="20% - Accent1 2 2 20 2 4" xfId="32300" xr:uid="{0097DF86-7F97-495B-917F-D1E7886A61F8}"/>
    <cellStyle name="20% - Accent1 2 2 20 2 5" xfId="38548" xr:uid="{131374CF-A834-4D35-8E4B-F8664E99071F}"/>
    <cellStyle name="20% - Accent1 2 2 20 2 6" xfId="46431" xr:uid="{1417D08A-42BF-4069-B02B-038CBE922503}"/>
    <cellStyle name="20% - Accent1 2 2 20 2 7" xfId="53924" xr:uid="{5ACC17FF-4D04-49C8-9BD6-ED3140A8DF90}"/>
    <cellStyle name="20% - Accent1 2 2 20 3" xfId="1102" xr:uid="{E99B29CC-7219-4BDC-AAF9-AB1751AF4BA2}"/>
    <cellStyle name="20% - Accent1 2 2 20 3 2" xfId="8642" xr:uid="{9E20F84C-565A-4D4D-B9F9-06C038D4D5C3}"/>
    <cellStyle name="20% - Accent1 2 2 20 3 2 2" xfId="23618" xr:uid="{2AD8C518-1BC3-4393-9DDA-3E531DBC3546}"/>
    <cellStyle name="20% - Accent1 2 2 20 3 3" xfId="16130" xr:uid="{6005C3C9-EF8C-4C24-AFBA-092B336D0396}"/>
    <cellStyle name="20% - Accent1 2 2 20 3 4" xfId="34145" xr:uid="{42E76879-05AA-487C-B683-0CD6398C597C}"/>
    <cellStyle name="20% - Accent1 2 2 20 3 5" xfId="38549" xr:uid="{0EA05863-E114-49A3-A150-EFBA76CB1905}"/>
    <cellStyle name="20% - Accent1 2 2 20 3 6" xfId="46432" xr:uid="{767DB937-6A0A-4B2C-9034-09C80C594C6F}"/>
    <cellStyle name="20% - Accent1 2 2 20 3 7" xfId="53925" xr:uid="{7E3D09FB-BDAC-4E46-88C7-A5E29887BA75}"/>
    <cellStyle name="20% - Accent1 2 2 20 4" xfId="1103" xr:uid="{CB7A1586-0C23-48C5-A641-22F64AA1E7C2}"/>
    <cellStyle name="20% - Accent1 2 2 20 4 2" xfId="8643" xr:uid="{6B64E593-97F6-4C66-AD10-A7D4DBADFB58}"/>
    <cellStyle name="20% - Accent1 2 2 20 4 2 2" xfId="23619" xr:uid="{275DCE7F-8561-4960-AA82-412656355951}"/>
    <cellStyle name="20% - Accent1 2 2 20 4 3" xfId="16131" xr:uid="{F386EC8E-24D6-4391-B9FB-945F6E3AE34D}"/>
    <cellStyle name="20% - Accent1 2 2 20 4 4" xfId="35988" xr:uid="{2715AE1C-AEF1-40FB-92F8-EBBFED038C3D}"/>
    <cellStyle name="20% - Accent1 2 2 20 4 5" xfId="38550" xr:uid="{10E86DD1-63A6-4030-B996-863650646DE0}"/>
    <cellStyle name="20% - Accent1 2 2 20 4 6" xfId="46433" xr:uid="{6693EC00-AA06-4317-AAA4-FC521095B54E}"/>
    <cellStyle name="20% - Accent1 2 2 20 4 7" xfId="53926" xr:uid="{B9E1A69D-45C3-4ABD-A2BC-8824D89C574D}"/>
    <cellStyle name="20% - Accent1 2 2 20 5" xfId="8640" xr:uid="{0F4144B7-5343-4881-8280-5D543A2DA1F3}"/>
    <cellStyle name="20% - Accent1 2 2 20 5 2" xfId="23616" xr:uid="{686D1FC7-237F-4DF9-9389-4A244093993B}"/>
    <cellStyle name="20% - Accent1 2 2 20 6" xfId="16128" xr:uid="{D5BCB46E-05F1-43BF-A6BE-3C37248596D6}"/>
    <cellStyle name="20% - Accent1 2 2 20 7" xfId="32065" xr:uid="{607638C1-EF4D-41FB-99DE-D5873AF5FF99}"/>
    <cellStyle name="20% - Accent1 2 2 20 8" xfId="38547" xr:uid="{5A3A35F4-8440-4F23-A561-659D875BBB36}"/>
    <cellStyle name="20% - Accent1 2 2 20 9" xfId="46430" xr:uid="{5664ED8A-5CFF-48C5-A4FE-C5C847C8B853}"/>
    <cellStyle name="20% - Accent1 2 2 21" xfId="1104" xr:uid="{0109390B-BC85-4488-AA06-FF22A0070E4B}"/>
    <cellStyle name="20% - Accent1 2 2 21 2" xfId="8644" xr:uid="{A28786B0-D12B-46B7-82A4-C644E649D874}"/>
    <cellStyle name="20% - Accent1 2 2 21 2 2" xfId="23620" xr:uid="{92D6156A-E9FC-4336-B1E3-051B9B112309}"/>
    <cellStyle name="20% - Accent1 2 2 21 3" xfId="16132" xr:uid="{0029614B-8B7A-4AA6-87A4-ECB03F63D3F4}"/>
    <cellStyle name="20% - Accent1 2 2 21 4" xfId="32121" xr:uid="{23E61C8A-19BD-4059-AC90-66B83BF6AD80}"/>
    <cellStyle name="20% - Accent1 2 2 21 5" xfId="38551" xr:uid="{F9387EAE-3962-45F6-B590-C90B269F1276}"/>
    <cellStyle name="20% - Accent1 2 2 21 6" xfId="46434" xr:uid="{0B734244-5032-4BB5-BCCB-0C6F82583D04}"/>
    <cellStyle name="20% - Accent1 2 2 21 7" xfId="53927" xr:uid="{14722B58-42FB-4604-BDCF-DFAFE219CD98}"/>
    <cellStyle name="20% - Accent1 2 2 22" xfId="1105" xr:uid="{BEDBDD7D-75F9-4C09-B9DB-A1C453F3E478}"/>
    <cellStyle name="20% - Accent1 2 2 22 2" xfId="8645" xr:uid="{BFD82147-BF49-487E-B365-65B9F9987B10}"/>
    <cellStyle name="20% - Accent1 2 2 22 2 2" xfId="23621" xr:uid="{8C7E5151-B14E-4A07-9E0F-6300D068A5AB}"/>
    <cellStyle name="20% - Accent1 2 2 22 3" xfId="16133" xr:uid="{3A8AD508-75E4-42E7-B506-3898474CE95F}"/>
    <cellStyle name="20% - Accent1 2 2 22 4" xfId="33966" xr:uid="{8062AC5E-B97F-4200-967C-6F0B0EF3D0F7}"/>
    <cellStyle name="20% - Accent1 2 2 22 5" xfId="38552" xr:uid="{ECDC3801-63D1-443C-A045-E91271C94B8F}"/>
    <cellStyle name="20% - Accent1 2 2 22 6" xfId="46435" xr:uid="{966D9D75-1078-4BDD-AA3F-E341E09A4FA3}"/>
    <cellStyle name="20% - Accent1 2 2 22 7" xfId="53928" xr:uid="{1381710D-C103-429B-856D-2A407170BDBB}"/>
    <cellStyle name="20% - Accent1 2 2 23" xfId="1106" xr:uid="{F713F748-139F-4310-806D-778BE0DB4F79}"/>
    <cellStyle name="20% - Accent1 2 2 23 2" xfId="8646" xr:uid="{D9FECACE-A928-456D-8B5D-6FF5CA9B1C3B}"/>
    <cellStyle name="20% - Accent1 2 2 23 2 2" xfId="23622" xr:uid="{84DDE589-71D0-47D0-A0D3-4D0C1087C388}"/>
    <cellStyle name="20% - Accent1 2 2 23 3" xfId="16134" xr:uid="{ECD94F7A-5A3D-4F86-8A1F-68F22FEA90F9}"/>
    <cellStyle name="20% - Accent1 2 2 23 4" xfId="35809" xr:uid="{B6994008-2803-4277-88A4-153DBAEA5DB2}"/>
    <cellStyle name="20% - Accent1 2 2 23 5" xfId="38553" xr:uid="{CF5836DB-8582-4FC0-B362-6504280292F4}"/>
    <cellStyle name="20% - Accent1 2 2 23 6" xfId="46436" xr:uid="{2316DCB3-453D-4866-9E71-8697A4AED05C}"/>
    <cellStyle name="20% - Accent1 2 2 23 7" xfId="53929" xr:uid="{C167B376-A8B9-4F78-81F5-AFC75C0E64E1}"/>
    <cellStyle name="20% - Accent1 2 2 24" xfId="1107" xr:uid="{F331722F-6CA3-4403-9077-B103ACDC3FE5}"/>
    <cellStyle name="20% - Accent1 2 2 24 2" xfId="8647" xr:uid="{08AAA678-42D9-453E-B145-692A224E358A}"/>
    <cellStyle name="20% - Accent1 2 2 24 2 2" xfId="23623" xr:uid="{CCCAF797-C1E7-4D59-82D2-AD5F71B060DC}"/>
    <cellStyle name="20% - Accent1 2 2 24 3" xfId="16135" xr:uid="{04EC4652-0B9F-4604-A62C-E1D7DFE9C866}"/>
    <cellStyle name="20% - Accent1 2 2 24 4" xfId="37654" xr:uid="{F747B41E-D1AA-457E-9527-65184F0F4746}"/>
    <cellStyle name="20% - Accent1 2 2 24 5" xfId="38554" xr:uid="{051C90C1-4D4B-4AB2-A827-BE7D8807EDF5}"/>
    <cellStyle name="20% - Accent1 2 2 24 6" xfId="46437" xr:uid="{27804267-6444-45CF-BED2-A71334CA093C}"/>
    <cellStyle name="20% - Accent1 2 2 24 7" xfId="53930" xr:uid="{25506C8D-D70C-4069-BF73-14BF5120FFC2}"/>
    <cellStyle name="20% - Accent1 2 2 25" xfId="7751" xr:uid="{BBDD98A4-2BC7-4DFB-BC41-17FF783C0BC2}"/>
    <cellStyle name="20% - Accent1 2 2 25 2" xfId="15240" xr:uid="{0ED45AEE-C691-4619-A6BB-02CACA5F8AD8}"/>
    <cellStyle name="20% - Accent1 2 2 25 2 2" xfId="30216" xr:uid="{6E0341AE-8342-4AC7-8ADF-0A015886EC2B}"/>
    <cellStyle name="20% - Accent1 2 2 25 3" xfId="22728" xr:uid="{7C3A1C65-8ECB-49E0-8B35-B1CEF903408D}"/>
    <cellStyle name="20% - Accent1 2 2 25 4" xfId="45147" xr:uid="{FCACA62C-61D1-4E61-BC0C-725FF33473F0}"/>
    <cellStyle name="20% - Accent1 2 2 25 5" xfId="53035" xr:uid="{384A2114-6794-4C88-8F43-49A0F76D2DD1}"/>
    <cellStyle name="20% - Accent1 2 2 25 6" xfId="60523" xr:uid="{4FE66308-3216-4B33-BF54-305B62DD9837}"/>
    <cellStyle name="20% - Accent1 2 2 26" xfId="7806" xr:uid="{5467D5F6-54D6-4B87-B3FC-8D834876656A}"/>
    <cellStyle name="20% - Accent1 2 2 26 2" xfId="22783" xr:uid="{1F302352-DBE3-459F-8772-FC50BB16C7B2}"/>
    <cellStyle name="20% - Accent1 2 2 27" xfId="15295" xr:uid="{F21D28CA-F623-43F7-94D5-AF9BFCC1F316}"/>
    <cellStyle name="20% - Accent1 2 2 28" xfId="30272" xr:uid="{0B46EF26-C270-4EF1-8843-39C5EB093E93}"/>
    <cellStyle name="20% - Accent1 2 2 29" xfId="37714" xr:uid="{68F22EC4-9410-468E-8307-7445096BD125}"/>
    <cellStyle name="20% - Accent1 2 2 3" xfId="132" xr:uid="{C6B7C428-D4A9-474C-8D0A-0312C25792AE}"/>
    <cellStyle name="20% - Accent1 2 2 3 10" xfId="1108" xr:uid="{FD5EF283-EC2A-4C44-9C32-C1B9FA1050EA}"/>
    <cellStyle name="20% - Accent1 2 2 3 10 10" xfId="53931" xr:uid="{1B93846E-A31D-496B-B42D-A38EFB47B224}"/>
    <cellStyle name="20% - Accent1 2 2 3 10 2" xfId="1109" xr:uid="{B47162E4-F3E1-4B6F-BD10-9A1757158051}"/>
    <cellStyle name="20% - Accent1 2 2 3 10 2 2" xfId="8649" xr:uid="{354D6374-06DF-4E79-AF62-6D2AFC0240C5}"/>
    <cellStyle name="20% - Accent1 2 2 3 10 2 2 2" xfId="23625" xr:uid="{55F78640-3089-4B89-A32E-365159FF21CD}"/>
    <cellStyle name="20% - Accent1 2 2 3 10 2 3" xfId="16137" xr:uid="{FF637BDF-821B-4C55-9E75-FFDC043D4E49}"/>
    <cellStyle name="20% - Accent1 2 2 3 10 2 4" xfId="32302" xr:uid="{7B2F23C1-6C25-476B-A3B4-36938867A670}"/>
    <cellStyle name="20% - Accent1 2 2 3 10 2 5" xfId="38556" xr:uid="{02E8BFB6-34C8-48B1-936D-60F5D4DDEC24}"/>
    <cellStyle name="20% - Accent1 2 2 3 10 2 6" xfId="46439" xr:uid="{FDDEDED1-6119-4277-8A5A-5C71743B85E4}"/>
    <cellStyle name="20% - Accent1 2 2 3 10 2 7" xfId="53932" xr:uid="{6A7F75B9-D282-4163-AC6F-0C755F01CECF}"/>
    <cellStyle name="20% - Accent1 2 2 3 10 3" xfId="1110" xr:uid="{88C8B770-0ECE-4D77-AB61-80FD95C56E24}"/>
    <cellStyle name="20% - Accent1 2 2 3 10 3 2" xfId="8650" xr:uid="{82C04F1F-5AA2-4235-816D-5BD196112DAF}"/>
    <cellStyle name="20% - Accent1 2 2 3 10 3 2 2" xfId="23626" xr:uid="{89306BB3-77CB-43C8-8BA2-DE035C3E2FF6}"/>
    <cellStyle name="20% - Accent1 2 2 3 10 3 3" xfId="16138" xr:uid="{4F935CA8-8296-4A08-BAAF-20EBD2E1714C}"/>
    <cellStyle name="20% - Accent1 2 2 3 10 3 4" xfId="34147" xr:uid="{20F64B7A-7D8F-4EFE-B358-F9A697F00F14}"/>
    <cellStyle name="20% - Accent1 2 2 3 10 3 5" xfId="38557" xr:uid="{642504F5-4320-45AE-96B8-E5A488129316}"/>
    <cellStyle name="20% - Accent1 2 2 3 10 3 6" xfId="46440" xr:uid="{3AF2D8CC-62DD-4A13-926F-C35FFDF4EEF0}"/>
    <cellStyle name="20% - Accent1 2 2 3 10 3 7" xfId="53933" xr:uid="{740EB79F-01B7-497C-B640-1DFA6A43ADF5}"/>
    <cellStyle name="20% - Accent1 2 2 3 10 4" xfId="1111" xr:uid="{BCF67E98-5E80-473C-9BAA-27E6F2DD1C97}"/>
    <cellStyle name="20% - Accent1 2 2 3 10 4 2" xfId="8651" xr:uid="{8DC60BB3-8BBA-45D4-AE90-24668687B8A9}"/>
    <cellStyle name="20% - Accent1 2 2 3 10 4 2 2" xfId="23627" xr:uid="{563E00C7-C076-4159-9E11-ABC36BB603C8}"/>
    <cellStyle name="20% - Accent1 2 2 3 10 4 3" xfId="16139" xr:uid="{00F1DC3F-9BA3-4F1E-ABDE-D98DA5928949}"/>
    <cellStyle name="20% - Accent1 2 2 3 10 4 4" xfId="35990" xr:uid="{18A4FEEF-8E26-42D0-95BE-612B29603DA4}"/>
    <cellStyle name="20% - Accent1 2 2 3 10 4 5" xfId="38558" xr:uid="{F446582B-3666-4A29-AEC2-AE1A615D2044}"/>
    <cellStyle name="20% - Accent1 2 2 3 10 4 6" xfId="46441" xr:uid="{6A2C4DCD-3F2A-4956-9D77-BC390A2C0E9B}"/>
    <cellStyle name="20% - Accent1 2 2 3 10 4 7" xfId="53934" xr:uid="{1DCC5161-1E20-481B-9FBE-5D0D2840BABA}"/>
    <cellStyle name="20% - Accent1 2 2 3 10 5" xfId="8648" xr:uid="{7D118A14-63A5-4B3C-8279-A6A7DF23B2D5}"/>
    <cellStyle name="20% - Accent1 2 2 3 10 5 2" xfId="23624" xr:uid="{468A23B0-9662-4047-A78A-DB35D7CF21B6}"/>
    <cellStyle name="20% - Accent1 2 2 3 10 6" xfId="16136" xr:uid="{68A2D4DA-0A4C-47FB-9F06-4326EBB5CA99}"/>
    <cellStyle name="20% - Accent1 2 2 3 10 7" xfId="31233" xr:uid="{A4BC2156-47D4-4412-B2D7-309BCD64C448}"/>
    <cellStyle name="20% - Accent1 2 2 3 10 8" xfId="38555" xr:uid="{12D7CD1D-1BE5-4BF2-AFEA-71DE4528ADD9}"/>
    <cellStyle name="20% - Accent1 2 2 3 10 9" xfId="46438" xr:uid="{DB5CC1F4-6CFB-4CDA-8226-EB385F9E8B6E}"/>
    <cellStyle name="20% - Accent1 2 2 3 11" xfId="1112" xr:uid="{7AE2ACE4-FAAA-442C-A121-8554A5AE29C3}"/>
    <cellStyle name="20% - Accent1 2 2 3 11 10" xfId="53935" xr:uid="{4863A155-ACC0-49EA-9841-0E58A2487730}"/>
    <cellStyle name="20% - Accent1 2 2 3 11 2" xfId="1113" xr:uid="{82CA6CE2-E353-45E9-94B0-0E549BB4AEED}"/>
    <cellStyle name="20% - Accent1 2 2 3 11 2 2" xfId="8653" xr:uid="{34E8F9C0-FFF6-47D2-8155-48836149647B}"/>
    <cellStyle name="20% - Accent1 2 2 3 11 2 2 2" xfId="23629" xr:uid="{BDDB13B9-341E-465A-95F0-D66AC11B5393}"/>
    <cellStyle name="20% - Accent1 2 2 3 11 2 3" xfId="16141" xr:uid="{1D0F5F7E-562D-4BCE-ADD3-6E7AA7A7A333}"/>
    <cellStyle name="20% - Accent1 2 2 3 11 2 4" xfId="32303" xr:uid="{B80D6B02-917E-48FF-BA8C-F278275C9044}"/>
    <cellStyle name="20% - Accent1 2 2 3 11 2 5" xfId="38560" xr:uid="{8C7AC33D-DAC8-4CA0-99B8-020DA811FA46}"/>
    <cellStyle name="20% - Accent1 2 2 3 11 2 6" xfId="46443" xr:uid="{2D35F8CE-1F98-4EE1-8807-F375516E6D4D}"/>
    <cellStyle name="20% - Accent1 2 2 3 11 2 7" xfId="53936" xr:uid="{EC1F24D0-F08B-4EAA-92CE-61746295F163}"/>
    <cellStyle name="20% - Accent1 2 2 3 11 3" xfId="1114" xr:uid="{8E3B59C3-25E5-4296-9E31-9087428D9483}"/>
    <cellStyle name="20% - Accent1 2 2 3 11 3 2" xfId="8654" xr:uid="{7FAB317E-79C9-4A5A-8C34-EDC90C640565}"/>
    <cellStyle name="20% - Accent1 2 2 3 11 3 2 2" xfId="23630" xr:uid="{6DD49E48-94F5-4B09-8CD5-98D9A1B09672}"/>
    <cellStyle name="20% - Accent1 2 2 3 11 3 3" xfId="16142" xr:uid="{55D0258E-A276-48B2-A415-2783821BFD10}"/>
    <cellStyle name="20% - Accent1 2 2 3 11 3 4" xfId="34148" xr:uid="{12F3EB46-4C44-4275-82DB-D5B6E05F93FB}"/>
    <cellStyle name="20% - Accent1 2 2 3 11 3 5" xfId="38561" xr:uid="{1D396402-9A27-4206-B29B-F50BFFBC3B67}"/>
    <cellStyle name="20% - Accent1 2 2 3 11 3 6" xfId="46444" xr:uid="{9DA965D4-7958-4A9B-8276-B8F447B945DB}"/>
    <cellStyle name="20% - Accent1 2 2 3 11 3 7" xfId="53937" xr:uid="{0F4F3FD9-8933-4BB8-B5F5-ED7786C0B07A}"/>
    <cellStyle name="20% - Accent1 2 2 3 11 4" xfId="1115" xr:uid="{69FDD50A-AB3E-444C-A714-D621EE67EE52}"/>
    <cellStyle name="20% - Accent1 2 2 3 11 4 2" xfId="8655" xr:uid="{AC88AFD8-0F4F-4AEB-A2C5-186EF705149B}"/>
    <cellStyle name="20% - Accent1 2 2 3 11 4 2 2" xfId="23631" xr:uid="{8AEB8D2B-8326-46D2-B32E-D86D91386094}"/>
    <cellStyle name="20% - Accent1 2 2 3 11 4 3" xfId="16143" xr:uid="{10749AE6-C3CC-4BD0-8F0D-37EC301F23DD}"/>
    <cellStyle name="20% - Accent1 2 2 3 11 4 4" xfId="35991" xr:uid="{D7461A81-2FFC-4F2D-9DB2-043EBCBBEF34}"/>
    <cellStyle name="20% - Accent1 2 2 3 11 4 5" xfId="38562" xr:uid="{14CCC4C8-4E02-48DD-9E06-6231BC3DC571}"/>
    <cellStyle name="20% - Accent1 2 2 3 11 4 6" xfId="46445" xr:uid="{DC267BB9-D35D-40B3-A134-8DF84904C2F4}"/>
    <cellStyle name="20% - Accent1 2 2 3 11 4 7" xfId="53938" xr:uid="{C7511577-75A6-4C93-A339-DF13C9F5A79E}"/>
    <cellStyle name="20% - Accent1 2 2 3 11 5" xfId="8652" xr:uid="{6BBD8953-208A-4557-BF03-1698A59CBB24}"/>
    <cellStyle name="20% - Accent1 2 2 3 11 5 2" xfId="23628" xr:uid="{DEF4804E-6FD5-469D-AEA3-621013EBC746}"/>
    <cellStyle name="20% - Accent1 2 2 3 11 6" xfId="16140" xr:uid="{408392F6-18B6-4C7B-A2FD-DFD595C40E26}"/>
    <cellStyle name="20% - Accent1 2 2 3 11 7" xfId="32016" xr:uid="{41758BA9-CDF7-4A27-9D4B-8FCE37F6CCB2}"/>
    <cellStyle name="20% - Accent1 2 2 3 11 8" xfId="38559" xr:uid="{A0750525-5C37-4B29-B0B5-C0D84332339B}"/>
    <cellStyle name="20% - Accent1 2 2 3 11 9" xfId="46442" xr:uid="{DEB5471A-84C4-4EB4-971C-1AA91E143C97}"/>
    <cellStyle name="20% - Accent1 2 2 3 12" xfId="1116" xr:uid="{40BFFCDD-97D5-4B05-9E60-54F897EFC566}"/>
    <cellStyle name="20% - Accent1 2 2 3 12 10" xfId="53939" xr:uid="{D986A216-729B-48AA-84C4-51B0D635A8A2}"/>
    <cellStyle name="20% - Accent1 2 2 3 12 2" xfId="1117" xr:uid="{CD14E865-2B3F-4A3F-80E0-65AF268B8E27}"/>
    <cellStyle name="20% - Accent1 2 2 3 12 2 2" xfId="8657" xr:uid="{C006D3F0-D958-477A-AA64-4DDB0A431064}"/>
    <cellStyle name="20% - Accent1 2 2 3 12 2 2 2" xfId="23633" xr:uid="{9DE70BA4-CF5E-409D-BEC2-331FC501199B}"/>
    <cellStyle name="20% - Accent1 2 2 3 12 2 3" xfId="16145" xr:uid="{1E387CF0-8BE5-4EAF-8E69-8E233CA72470}"/>
    <cellStyle name="20% - Accent1 2 2 3 12 2 4" xfId="32304" xr:uid="{C6EA587D-97C5-4F26-8D18-08D77EB2EED3}"/>
    <cellStyle name="20% - Accent1 2 2 3 12 2 5" xfId="38564" xr:uid="{726B95D4-A923-4D9A-B0F4-C4142A8F1EE7}"/>
    <cellStyle name="20% - Accent1 2 2 3 12 2 6" xfId="46447" xr:uid="{255EDB9C-A459-443E-962B-44F0AE61A0BD}"/>
    <cellStyle name="20% - Accent1 2 2 3 12 2 7" xfId="53940" xr:uid="{C76AAA66-E670-4FB3-8C96-EBA719980082}"/>
    <cellStyle name="20% - Accent1 2 2 3 12 3" xfId="1118" xr:uid="{69A68747-6E89-4D5C-96CB-6541982B7BB8}"/>
    <cellStyle name="20% - Accent1 2 2 3 12 3 2" xfId="8658" xr:uid="{B5C44E11-A262-4F72-AF2C-00D4231B1CBD}"/>
    <cellStyle name="20% - Accent1 2 2 3 12 3 2 2" xfId="23634" xr:uid="{5EFD80DA-7137-4A24-A926-4963BBA46042}"/>
    <cellStyle name="20% - Accent1 2 2 3 12 3 3" xfId="16146" xr:uid="{9928E40E-58B1-4342-A45D-80AEBFCEFBB3}"/>
    <cellStyle name="20% - Accent1 2 2 3 12 3 4" xfId="34149" xr:uid="{0F9EA1EA-52EB-4439-8A94-80B817B4991D}"/>
    <cellStyle name="20% - Accent1 2 2 3 12 3 5" xfId="38565" xr:uid="{39CF0EF7-DFBA-48F8-9BD7-1E44C8A4960A}"/>
    <cellStyle name="20% - Accent1 2 2 3 12 3 6" xfId="46448" xr:uid="{8F5D54CB-C75E-49ED-ABD2-E158370FDA53}"/>
    <cellStyle name="20% - Accent1 2 2 3 12 3 7" xfId="53941" xr:uid="{5ECD115C-7783-4AA7-B28A-F7B6A6B1DAC6}"/>
    <cellStyle name="20% - Accent1 2 2 3 12 4" xfId="1119" xr:uid="{00DAF19D-C1B2-4B0B-94DF-6072DAF710B5}"/>
    <cellStyle name="20% - Accent1 2 2 3 12 4 2" xfId="8659" xr:uid="{83140571-69C2-42CC-BD5F-5C9ED77BEA5A}"/>
    <cellStyle name="20% - Accent1 2 2 3 12 4 2 2" xfId="23635" xr:uid="{FE6DA7FA-6CDC-4A31-B183-0B0981B49F29}"/>
    <cellStyle name="20% - Accent1 2 2 3 12 4 3" xfId="16147" xr:uid="{41AF1DD5-2D2B-487F-A0E4-AD7354046BF0}"/>
    <cellStyle name="20% - Accent1 2 2 3 12 4 4" xfId="35992" xr:uid="{C664C457-8B9F-4370-BFE0-8C1F3031BE3B}"/>
    <cellStyle name="20% - Accent1 2 2 3 12 4 5" xfId="38566" xr:uid="{F292794A-90E1-4893-B6F7-C3BE09FEC437}"/>
    <cellStyle name="20% - Accent1 2 2 3 12 4 6" xfId="46449" xr:uid="{6B023144-3597-4344-B430-5A57EB2F597E}"/>
    <cellStyle name="20% - Accent1 2 2 3 12 4 7" xfId="53942" xr:uid="{61FFBDC0-C096-4983-BB43-4CD0E7DA4DE2}"/>
    <cellStyle name="20% - Accent1 2 2 3 12 5" xfId="8656" xr:uid="{A4977A53-18F1-4C32-8F10-F457D89E186B}"/>
    <cellStyle name="20% - Accent1 2 2 3 12 5 2" xfId="23632" xr:uid="{B21672F0-C2FF-466C-8408-8438E12051AC}"/>
    <cellStyle name="20% - Accent1 2 2 3 12 6" xfId="16144" xr:uid="{13B75CBC-95EC-4EB7-9A93-E70B46008186}"/>
    <cellStyle name="20% - Accent1 2 2 3 12 7" xfId="32071" xr:uid="{89FD3115-90A3-462F-9962-5C453927D440}"/>
    <cellStyle name="20% - Accent1 2 2 3 12 8" xfId="38563" xr:uid="{DAD2CF7A-746D-4EE6-895A-FEFBE8806AA9}"/>
    <cellStyle name="20% - Accent1 2 2 3 12 9" xfId="46446" xr:uid="{BAED6717-8C9B-45FD-9950-EDDCA99B6D7A}"/>
    <cellStyle name="20% - Accent1 2 2 3 13" xfId="1120" xr:uid="{8CFDEC7C-EA8A-4B7F-8264-691915B3E0A4}"/>
    <cellStyle name="20% - Accent1 2 2 3 13 2" xfId="8660" xr:uid="{A46FD55F-87D1-4A27-9A8F-6B5B7EFFA343}"/>
    <cellStyle name="20% - Accent1 2 2 3 13 2 2" xfId="23636" xr:uid="{C5C6DCE7-8A5F-4FA2-8A5B-D9D83712FD77}"/>
    <cellStyle name="20% - Accent1 2 2 3 13 3" xfId="16148" xr:uid="{55513737-61E4-4AAC-9F80-41DFCC995F40}"/>
    <cellStyle name="20% - Accent1 2 2 3 13 4" xfId="32301" xr:uid="{90109AC5-12D2-4370-BC4D-E4523DABD7CB}"/>
    <cellStyle name="20% - Accent1 2 2 3 13 5" xfId="38567" xr:uid="{C2D54333-3DB7-43AE-BD12-4A3FC87E0C7A}"/>
    <cellStyle name="20% - Accent1 2 2 3 13 6" xfId="46450" xr:uid="{9BE5504C-15EA-432B-BDFB-00194EE70460}"/>
    <cellStyle name="20% - Accent1 2 2 3 13 7" xfId="53943" xr:uid="{A886C3AE-B866-497D-A5CD-20A66AF84CB6}"/>
    <cellStyle name="20% - Accent1 2 2 3 14" xfId="1121" xr:uid="{38CE724C-2150-4053-B6C8-8826CBE34E45}"/>
    <cellStyle name="20% - Accent1 2 2 3 14 2" xfId="8661" xr:uid="{A42AEC96-8716-43F4-AA42-F12C9849D477}"/>
    <cellStyle name="20% - Accent1 2 2 3 14 2 2" xfId="23637" xr:uid="{0C890A00-1F16-4A5B-B9FB-C9FAF8C6EF39}"/>
    <cellStyle name="20% - Accent1 2 2 3 14 3" xfId="16149" xr:uid="{C2326489-FF7B-497A-8DFF-48E8FAE1D673}"/>
    <cellStyle name="20% - Accent1 2 2 3 14 4" xfId="34146" xr:uid="{0D3DC4C0-9DC2-40C8-90C4-DBF4C0E4C75C}"/>
    <cellStyle name="20% - Accent1 2 2 3 14 5" xfId="38568" xr:uid="{F2279AD0-B5FE-41F9-8831-6C1FFAD0D755}"/>
    <cellStyle name="20% - Accent1 2 2 3 14 6" xfId="46451" xr:uid="{E7151B17-9545-477B-A063-F12577529FC8}"/>
    <cellStyle name="20% - Accent1 2 2 3 14 7" xfId="53944" xr:uid="{17DE3439-5C25-479B-A450-C50F4AFC5ABB}"/>
    <cellStyle name="20% - Accent1 2 2 3 15" xfId="1122" xr:uid="{76079501-CCA6-4B0C-929A-D7A542887867}"/>
    <cellStyle name="20% - Accent1 2 2 3 15 2" xfId="8662" xr:uid="{36734981-4130-4BA1-970A-315E7B505319}"/>
    <cellStyle name="20% - Accent1 2 2 3 15 2 2" xfId="23638" xr:uid="{ACC5C5C3-3D2F-4117-AC77-A182E0EA1BFD}"/>
    <cellStyle name="20% - Accent1 2 2 3 15 3" xfId="16150" xr:uid="{7EE1C32A-DAC4-411E-A568-DE835419F9D3}"/>
    <cellStyle name="20% - Accent1 2 2 3 15 4" xfId="35989" xr:uid="{B135E371-9B3B-4882-A02A-8BDC53DB41AF}"/>
    <cellStyle name="20% - Accent1 2 2 3 15 5" xfId="38569" xr:uid="{C0EA2C7E-5392-46B0-979F-EC904BE12FEF}"/>
    <cellStyle name="20% - Accent1 2 2 3 15 6" xfId="46452" xr:uid="{40ED683A-64F8-4446-B09F-25BDB6AE8187}"/>
    <cellStyle name="20% - Accent1 2 2 3 15 7" xfId="53945" xr:uid="{7E1A27CA-5D03-4200-84CE-42EF65DD934C}"/>
    <cellStyle name="20% - Accent1 2 2 3 16" xfId="1123" xr:uid="{4154B2FC-FC14-434E-AABB-8EFF41E8FA65}"/>
    <cellStyle name="20% - Accent1 2 2 3 16 2" xfId="8663" xr:uid="{FD813E50-8D74-4F7C-877E-110937CA015D}"/>
    <cellStyle name="20% - Accent1 2 2 3 16 2 2" xfId="23639" xr:uid="{8133FBEC-AD53-4457-9E48-1169BAA26A33}"/>
    <cellStyle name="20% - Accent1 2 2 3 16 3" xfId="16151" xr:uid="{F24E462C-1F05-449D-BB53-738B148E3C5A}"/>
    <cellStyle name="20% - Accent1 2 2 3 16 4" xfId="37660" xr:uid="{56E49A02-FFC6-4363-929E-77B4D03933E0}"/>
    <cellStyle name="20% - Accent1 2 2 3 16 5" xfId="38570" xr:uid="{93C4AE59-E7C4-4157-A496-3F41DA94CCCF}"/>
    <cellStyle name="20% - Accent1 2 2 3 16 6" xfId="46453" xr:uid="{3B738B04-E494-4FC8-B061-4CD75E3F7C73}"/>
    <cellStyle name="20% - Accent1 2 2 3 16 7" xfId="53946" xr:uid="{8F5B328B-2DCC-4381-B8BA-DB09A83A75EA}"/>
    <cellStyle name="20% - Accent1 2 2 3 17" xfId="7757" xr:uid="{876B64A9-13AE-417A-BEEE-244ECBFC858D}"/>
    <cellStyle name="20% - Accent1 2 2 3 17 2" xfId="15246" xr:uid="{3DB6FF06-F6EF-40AD-9E13-85A17EC6C311}"/>
    <cellStyle name="20% - Accent1 2 2 3 17 2 2" xfId="30222" xr:uid="{9D3814A7-DDE1-4EA2-8D1A-894FBEAE9759}"/>
    <cellStyle name="20% - Accent1 2 2 3 17 3" xfId="22734" xr:uid="{268CAD62-F65D-4E65-9C8C-7270AA960A24}"/>
    <cellStyle name="20% - Accent1 2 2 3 17 4" xfId="45153" xr:uid="{F3C14053-D97F-43A0-A388-4F2AED52A0E3}"/>
    <cellStyle name="20% - Accent1 2 2 3 17 5" xfId="53041" xr:uid="{19D86146-38E6-443F-B16F-C281EC2A340F}"/>
    <cellStyle name="20% - Accent1 2 2 3 17 6" xfId="60529" xr:uid="{7C1FE44D-A002-48C5-B33B-3EBDD502BF2F}"/>
    <cellStyle name="20% - Accent1 2 2 3 18" xfId="7812" xr:uid="{DA38B59B-FD49-4CC4-865D-6AF309CBE795}"/>
    <cellStyle name="20% - Accent1 2 2 3 18 2" xfId="22789" xr:uid="{5BF81569-CAE0-4346-837A-F7D16A11020F}"/>
    <cellStyle name="20% - Accent1 2 2 3 19" xfId="15301" xr:uid="{3805E0EE-1F06-4D2A-B550-94E127660345}"/>
    <cellStyle name="20% - Accent1 2 2 3 2" xfId="229" xr:uid="{AE603DDF-DE93-45C0-8652-32D90718495D}"/>
    <cellStyle name="20% - Accent1 2 2 3 2 10" xfId="1124" xr:uid="{90C577B8-3C41-4762-90DB-FE6A862DF0D2}"/>
    <cellStyle name="20% - Accent1 2 2 3 2 10 10" xfId="53947" xr:uid="{35914800-C573-4E69-9B3D-37A949B79A3C}"/>
    <cellStyle name="20% - Accent1 2 2 3 2 10 2" xfId="1125" xr:uid="{6ABF0575-97C5-4FE3-BBD1-43143EAEE2EC}"/>
    <cellStyle name="20% - Accent1 2 2 3 2 10 2 2" xfId="8665" xr:uid="{813ADE3C-5D7F-4CA9-9019-101E443E34A5}"/>
    <cellStyle name="20% - Accent1 2 2 3 2 10 2 2 2" xfId="23641" xr:uid="{BC9F4AD2-B482-4E73-BF22-16EB2F522597}"/>
    <cellStyle name="20% - Accent1 2 2 3 2 10 2 3" xfId="16153" xr:uid="{B2D3F6AA-0C84-41D6-8EE5-B181081DDCBA}"/>
    <cellStyle name="20% - Accent1 2 2 3 2 10 2 4" xfId="32306" xr:uid="{75F67C42-1963-4416-BBD7-543F10E41F6D}"/>
    <cellStyle name="20% - Accent1 2 2 3 2 10 2 5" xfId="38572" xr:uid="{84B652FE-22FE-4AE2-AB31-5C3DAD25506F}"/>
    <cellStyle name="20% - Accent1 2 2 3 2 10 2 6" xfId="46455" xr:uid="{AC12AD7D-504B-4E1D-A278-43436B4B6A0B}"/>
    <cellStyle name="20% - Accent1 2 2 3 2 10 2 7" xfId="53948" xr:uid="{46E22933-C014-47BB-823E-2A705022CE53}"/>
    <cellStyle name="20% - Accent1 2 2 3 2 10 3" xfId="1126" xr:uid="{0658C4CA-4E65-402B-84E1-CFF13AC752C9}"/>
    <cellStyle name="20% - Accent1 2 2 3 2 10 3 2" xfId="8666" xr:uid="{02169D15-DC9D-4086-8A90-8CFB4D60F718}"/>
    <cellStyle name="20% - Accent1 2 2 3 2 10 3 2 2" xfId="23642" xr:uid="{F90AF929-76F6-4E26-A9D1-842683783DFF}"/>
    <cellStyle name="20% - Accent1 2 2 3 2 10 3 3" xfId="16154" xr:uid="{95D4F9B7-168A-4CBC-BA0E-22F1B8751301}"/>
    <cellStyle name="20% - Accent1 2 2 3 2 10 3 4" xfId="34151" xr:uid="{73981ECF-410A-4481-9017-F82C2EEF3A3F}"/>
    <cellStyle name="20% - Accent1 2 2 3 2 10 3 5" xfId="38573" xr:uid="{A5F35DC0-98C3-42E9-ADCB-A77E8BFF0A84}"/>
    <cellStyle name="20% - Accent1 2 2 3 2 10 3 6" xfId="46456" xr:uid="{A09240E9-A081-40DD-8F80-C6E53B2191E5}"/>
    <cellStyle name="20% - Accent1 2 2 3 2 10 3 7" xfId="53949" xr:uid="{DBD9DD01-22E7-4338-8E75-EE480FF83F49}"/>
    <cellStyle name="20% - Accent1 2 2 3 2 10 4" xfId="1127" xr:uid="{B9A49F92-9679-4DA4-A33E-0DC4B1E5EA6B}"/>
    <cellStyle name="20% - Accent1 2 2 3 2 10 4 2" xfId="8667" xr:uid="{928DD170-F54E-4F83-BEBD-FB03C47FAC8A}"/>
    <cellStyle name="20% - Accent1 2 2 3 2 10 4 2 2" xfId="23643" xr:uid="{B6FFDD8A-045B-4372-8A83-C1CA7B7EBD38}"/>
    <cellStyle name="20% - Accent1 2 2 3 2 10 4 3" xfId="16155" xr:uid="{3359078D-684C-41B4-9ACE-9418EFD63669}"/>
    <cellStyle name="20% - Accent1 2 2 3 2 10 4 4" xfId="35994" xr:uid="{2D45AA79-7EE2-4B30-B86A-B59022499D56}"/>
    <cellStyle name="20% - Accent1 2 2 3 2 10 4 5" xfId="38574" xr:uid="{342F229E-3D77-4862-AACA-F9718B8AE38F}"/>
    <cellStyle name="20% - Accent1 2 2 3 2 10 4 6" xfId="46457" xr:uid="{22202BC4-13D2-47FF-AFB8-29CFF7969679}"/>
    <cellStyle name="20% - Accent1 2 2 3 2 10 4 7" xfId="53950" xr:uid="{7ADE6AC7-DAB3-4741-BC59-539FA9EA2229}"/>
    <cellStyle name="20% - Accent1 2 2 3 2 10 5" xfId="8664" xr:uid="{BFBF1E0F-EA1A-4302-8373-282B28D3BD10}"/>
    <cellStyle name="20% - Accent1 2 2 3 2 10 5 2" xfId="23640" xr:uid="{91EFAAF9-45CE-4F45-AB53-9EF7FB8B098E}"/>
    <cellStyle name="20% - Accent1 2 2 3 2 10 6" xfId="16152" xr:uid="{ADD8D56F-EAAB-4397-B0B9-045F7C47B0E9}"/>
    <cellStyle name="20% - Accent1 2 2 3 2 10 7" xfId="32027" xr:uid="{46D529ED-DD07-4194-9449-6763F62115DF}"/>
    <cellStyle name="20% - Accent1 2 2 3 2 10 8" xfId="38571" xr:uid="{B5B9A6C6-EE8C-443E-A993-766ECE14E447}"/>
    <cellStyle name="20% - Accent1 2 2 3 2 10 9" xfId="46454" xr:uid="{C78F75AD-B1EE-44DC-AB65-FCFC1846257C}"/>
    <cellStyle name="20% - Accent1 2 2 3 2 11" xfId="1128" xr:uid="{EC449EE0-E91F-444C-B022-4B31828A709F}"/>
    <cellStyle name="20% - Accent1 2 2 3 2 11 10" xfId="53951" xr:uid="{DDA9FC22-EF1B-489C-B4B2-8A4826447FC6}"/>
    <cellStyle name="20% - Accent1 2 2 3 2 11 2" xfId="1129" xr:uid="{8CF920EC-9CE4-49E4-AA48-4E14AB2B06D5}"/>
    <cellStyle name="20% - Accent1 2 2 3 2 11 2 2" xfId="8669" xr:uid="{E8B2E328-EB59-4F40-A768-89077D2501B0}"/>
    <cellStyle name="20% - Accent1 2 2 3 2 11 2 2 2" xfId="23645" xr:uid="{75CFC092-05FC-4AB8-81A9-876E6C269D97}"/>
    <cellStyle name="20% - Accent1 2 2 3 2 11 2 3" xfId="16157" xr:uid="{F6E58CF8-D4EA-4CDA-9399-5990EA8A609C}"/>
    <cellStyle name="20% - Accent1 2 2 3 2 11 2 4" xfId="32307" xr:uid="{0A0125C4-C9E2-4F23-8ED2-AA778E650238}"/>
    <cellStyle name="20% - Accent1 2 2 3 2 11 2 5" xfId="38576" xr:uid="{F49396E9-AB89-4975-B566-1B859E0DABD9}"/>
    <cellStyle name="20% - Accent1 2 2 3 2 11 2 6" xfId="46459" xr:uid="{31AEDC01-4A95-4139-A2CB-7E7E12B7A64F}"/>
    <cellStyle name="20% - Accent1 2 2 3 2 11 2 7" xfId="53952" xr:uid="{8CE4F372-89A1-4C77-A441-466D0EF2FFA4}"/>
    <cellStyle name="20% - Accent1 2 2 3 2 11 3" xfId="1130" xr:uid="{9B3DAE53-9A0B-47C6-8885-EAB759EEA4DA}"/>
    <cellStyle name="20% - Accent1 2 2 3 2 11 3 2" xfId="8670" xr:uid="{DB19407B-67B2-444E-8560-751EED8D0318}"/>
    <cellStyle name="20% - Accent1 2 2 3 2 11 3 2 2" xfId="23646" xr:uid="{4DFE58E6-26C8-4458-9E9C-3DC35760932E}"/>
    <cellStyle name="20% - Accent1 2 2 3 2 11 3 3" xfId="16158" xr:uid="{97C6EF0B-E382-4BBB-AA86-63B5FB6940D0}"/>
    <cellStyle name="20% - Accent1 2 2 3 2 11 3 4" xfId="34152" xr:uid="{BC6061B8-60AF-4288-9B34-CDF61A2C550C}"/>
    <cellStyle name="20% - Accent1 2 2 3 2 11 3 5" xfId="38577" xr:uid="{4340A415-6F96-4298-B33B-67B149632F37}"/>
    <cellStyle name="20% - Accent1 2 2 3 2 11 3 6" xfId="46460" xr:uid="{315F0C8D-D12F-4FF4-A4ED-5D5D8B36970A}"/>
    <cellStyle name="20% - Accent1 2 2 3 2 11 3 7" xfId="53953" xr:uid="{640CBC37-A260-44B2-B1D1-AD819D6044EB}"/>
    <cellStyle name="20% - Accent1 2 2 3 2 11 4" xfId="1131" xr:uid="{F8D2FA81-E5C8-4DF1-985D-54E34D9DB984}"/>
    <cellStyle name="20% - Accent1 2 2 3 2 11 4 2" xfId="8671" xr:uid="{997EADE1-049D-438D-BA15-7C1AC1CB0B3B}"/>
    <cellStyle name="20% - Accent1 2 2 3 2 11 4 2 2" xfId="23647" xr:uid="{DAE55767-2D12-402F-B81A-DBB3499D24A0}"/>
    <cellStyle name="20% - Accent1 2 2 3 2 11 4 3" xfId="16159" xr:uid="{E095F1E5-EFE6-4808-B5EC-ED98E7AF8376}"/>
    <cellStyle name="20% - Accent1 2 2 3 2 11 4 4" xfId="35995" xr:uid="{97BB1CDF-AD27-46B2-B8C3-A794E38CCED0}"/>
    <cellStyle name="20% - Accent1 2 2 3 2 11 4 5" xfId="38578" xr:uid="{C32C1F2D-8E3E-4D7F-9F10-EAAC084C3757}"/>
    <cellStyle name="20% - Accent1 2 2 3 2 11 4 6" xfId="46461" xr:uid="{B449E6DB-0025-4F4E-90BF-D97D791F7D80}"/>
    <cellStyle name="20% - Accent1 2 2 3 2 11 4 7" xfId="53954" xr:uid="{CA841644-BC34-43A1-BEA2-C6A7AC355748}"/>
    <cellStyle name="20% - Accent1 2 2 3 2 11 5" xfId="8668" xr:uid="{C91C7E47-F4F6-4EB5-B6EA-411C1A2B22C1}"/>
    <cellStyle name="20% - Accent1 2 2 3 2 11 5 2" xfId="23644" xr:uid="{9EB81852-FF24-4F01-87A6-8F8771D1F896}"/>
    <cellStyle name="20% - Accent1 2 2 3 2 11 6" xfId="16156" xr:uid="{8E2A7AF2-5CC6-4F8E-A84D-6E16419C101C}"/>
    <cellStyle name="20% - Accent1 2 2 3 2 11 7" xfId="32082" xr:uid="{B3C56400-FC55-4B16-8B07-50D2099DC90B}"/>
    <cellStyle name="20% - Accent1 2 2 3 2 11 8" xfId="38575" xr:uid="{113CAD3C-F26D-42B5-9688-321FAECA7DA8}"/>
    <cellStyle name="20% - Accent1 2 2 3 2 11 9" xfId="46458" xr:uid="{51C08CF8-7222-40AE-B787-E086B8931D5A}"/>
    <cellStyle name="20% - Accent1 2 2 3 2 12" xfId="1132" xr:uid="{F2F7B980-E600-43E7-AA59-1947A82E4842}"/>
    <cellStyle name="20% - Accent1 2 2 3 2 12 2" xfId="8672" xr:uid="{640B1D53-83DD-43F5-941D-D676C790B694}"/>
    <cellStyle name="20% - Accent1 2 2 3 2 12 2 2" xfId="23648" xr:uid="{C7415D5F-F74D-45B3-9153-01313734EFFF}"/>
    <cellStyle name="20% - Accent1 2 2 3 2 12 3" xfId="16160" xr:uid="{E4C97F08-9BE4-4779-9057-958BFDF0855F}"/>
    <cellStyle name="20% - Accent1 2 2 3 2 12 4" xfId="32305" xr:uid="{F2473BEA-F93A-43C3-9A93-E62037B0BEEA}"/>
    <cellStyle name="20% - Accent1 2 2 3 2 12 5" xfId="38579" xr:uid="{CEA99F97-59B3-442E-BFF7-AB53F90F17A9}"/>
    <cellStyle name="20% - Accent1 2 2 3 2 12 6" xfId="46462" xr:uid="{FAAFEA09-8ABD-4FB8-A31A-B0E10038B590}"/>
    <cellStyle name="20% - Accent1 2 2 3 2 12 7" xfId="53955" xr:uid="{B0ED0AA7-0330-44E5-BF3A-34F103B8D141}"/>
    <cellStyle name="20% - Accent1 2 2 3 2 13" xfId="1133" xr:uid="{4FC9BA73-AA8E-4A4C-8263-F2C265396F89}"/>
    <cellStyle name="20% - Accent1 2 2 3 2 13 2" xfId="8673" xr:uid="{7CA1FA15-14CD-4522-9051-C2A85127A72D}"/>
    <cellStyle name="20% - Accent1 2 2 3 2 13 2 2" xfId="23649" xr:uid="{CB1DD8FE-ABC6-4301-809C-28C837E4358B}"/>
    <cellStyle name="20% - Accent1 2 2 3 2 13 3" xfId="16161" xr:uid="{E7526C1F-4BD5-416F-AC64-3B5C1E60117A}"/>
    <cellStyle name="20% - Accent1 2 2 3 2 13 4" xfId="34150" xr:uid="{162378B8-972E-4698-AFCC-B5FEBDB887D3}"/>
    <cellStyle name="20% - Accent1 2 2 3 2 13 5" xfId="38580" xr:uid="{455155AB-D955-4CF3-95D4-4F0A9A7438F0}"/>
    <cellStyle name="20% - Accent1 2 2 3 2 13 6" xfId="46463" xr:uid="{7D3F8132-4A63-403E-A75C-7E08F5C45646}"/>
    <cellStyle name="20% - Accent1 2 2 3 2 13 7" xfId="53956" xr:uid="{79B521C7-9CF7-459E-BB03-190672AF339A}"/>
    <cellStyle name="20% - Accent1 2 2 3 2 14" xfId="1134" xr:uid="{320D2BE6-688A-4ED3-AD73-D78159783E39}"/>
    <cellStyle name="20% - Accent1 2 2 3 2 14 2" xfId="8674" xr:uid="{65BACEE8-21E2-470C-BF32-AB1762D5A70F}"/>
    <cellStyle name="20% - Accent1 2 2 3 2 14 2 2" xfId="23650" xr:uid="{2C5D39EA-265B-44E9-8609-39F6F5C2039B}"/>
    <cellStyle name="20% - Accent1 2 2 3 2 14 3" xfId="16162" xr:uid="{422B36DA-1F3B-4B8A-A5EC-A5A22ED230A3}"/>
    <cellStyle name="20% - Accent1 2 2 3 2 14 4" xfId="35993" xr:uid="{57318F5F-15BD-40FC-8632-E3140325BD08}"/>
    <cellStyle name="20% - Accent1 2 2 3 2 14 5" xfId="38581" xr:uid="{C8215601-7334-41B7-90B8-B75EDFCF922C}"/>
    <cellStyle name="20% - Accent1 2 2 3 2 14 6" xfId="46464" xr:uid="{105321CC-940A-4588-994D-BB6F93219A58}"/>
    <cellStyle name="20% - Accent1 2 2 3 2 14 7" xfId="53957" xr:uid="{C760DEDF-3204-45DC-BA0E-1044680A5957}"/>
    <cellStyle name="20% - Accent1 2 2 3 2 15" xfId="1135" xr:uid="{34535BC1-2F2E-4612-84C2-BB4324D4B8BB}"/>
    <cellStyle name="20% - Accent1 2 2 3 2 15 2" xfId="8675" xr:uid="{DC265DF9-3B0A-484B-9514-79E8EE44386A}"/>
    <cellStyle name="20% - Accent1 2 2 3 2 15 2 2" xfId="23651" xr:uid="{49E253C9-09E4-48F0-BD8C-072893BC1458}"/>
    <cellStyle name="20% - Accent1 2 2 3 2 15 3" xfId="16163" xr:uid="{E557E938-A77B-45AB-A91F-A7B1E45992ED}"/>
    <cellStyle name="20% - Accent1 2 2 3 2 15 4" xfId="37671" xr:uid="{1D83A83E-E788-4452-AA78-024DB309B491}"/>
    <cellStyle name="20% - Accent1 2 2 3 2 15 5" xfId="38582" xr:uid="{8A8351F0-2846-4D5E-A9AD-15ADCE3B808D}"/>
    <cellStyle name="20% - Accent1 2 2 3 2 15 6" xfId="46465" xr:uid="{A66E7B85-629A-4F09-9933-2D943B986A1B}"/>
    <cellStyle name="20% - Accent1 2 2 3 2 15 7" xfId="53958" xr:uid="{ABA84866-4C29-4A82-AACA-4296C15B11A1}"/>
    <cellStyle name="20% - Accent1 2 2 3 2 16" xfId="7768" xr:uid="{D438099B-6A27-46E3-AFB2-A0271FDA9FB5}"/>
    <cellStyle name="20% - Accent1 2 2 3 2 16 2" xfId="15257" xr:uid="{20D17BF9-0936-4BC8-B7E2-1EE8ABC5CF10}"/>
    <cellStyle name="20% - Accent1 2 2 3 2 16 2 2" xfId="30233" xr:uid="{F062E351-786D-429F-A4CA-40E93627AFE5}"/>
    <cellStyle name="20% - Accent1 2 2 3 2 16 3" xfId="22745" xr:uid="{01D73D4E-BB76-4191-8022-9AFABEAEAC9D}"/>
    <cellStyle name="20% - Accent1 2 2 3 2 16 4" xfId="45164" xr:uid="{111D3735-AD68-443D-A3FB-083A9B6F4B98}"/>
    <cellStyle name="20% - Accent1 2 2 3 2 16 5" xfId="53052" xr:uid="{CCBC31DD-1759-488B-91CA-464BA5C5E068}"/>
    <cellStyle name="20% - Accent1 2 2 3 2 16 6" xfId="60540" xr:uid="{D08BEA55-E77A-48ED-AC96-F85625A816D4}"/>
    <cellStyle name="20% - Accent1 2 2 3 2 17" xfId="7823" xr:uid="{E271216C-8F15-4747-8D35-2492D0379F42}"/>
    <cellStyle name="20% - Accent1 2 2 3 2 17 2" xfId="22800" xr:uid="{3492B29E-CF38-4640-8272-70E0A9766A0A}"/>
    <cellStyle name="20% - Accent1 2 2 3 2 18" xfId="15312" xr:uid="{0FC20263-13D6-4207-B2B2-595AE37D03C6}"/>
    <cellStyle name="20% - Accent1 2 2 3 2 19" xfId="30289" xr:uid="{AC6FD961-D3F9-43B2-9CA4-7C2583458E46}"/>
    <cellStyle name="20% - Accent1 2 2 3 2 2" xfId="339" xr:uid="{BCF3FC27-A170-4D0D-943F-7CB6FFD4A831}"/>
    <cellStyle name="20% - Accent1 2 2 3 2 2 10" xfId="1136" xr:uid="{79A67900-416A-43F9-B86B-13D5D421F717}"/>
    <cellStyle name="20% - Accent1 2 2 3 2 2 10 2" xfId="8676" xr:uid="{6D743241-86CD-43D3-922E-D46FA934CAF0}"/>
    <cellStyle name="20% - Accent1 2 2 3 2 2 10 2 2" xfId="23652" xr:uid="{AE8A15F8-0DD4-482F-9D3E-562C359F2010}"/>
    <cellStyle name="20% - Accent1 2 2 3 2 2 10 3" xfId="16164" xr:uid="{2A72222B-F627-41D7-9AC3-4CC40D9811AA}"/>
    <cellStyle name="20% - Accent1 2 2 3 2 2 10 4" xfId="35996" xr:uid="{75CABB84-0D51-4DE6-9380-B14ED25078EF}"/>
    <cellStyle name="20% - Accent1 2 2 3 2 2 10 5" xfId="38583" xr:uid="{51BCCF03-09F3-4DCC-9E43-DDF73823E84B}"/>
    <cellStyle name="20% - Accent1 2 2 3 2 2 10 6" xfId="46466" xr:uid="{F739AF56-1223-4C5C-A835-020F8F11C137}"/>
    <cellStyle name="20% - Accent1 2 2 3 2 2 10 7" xfId="53959" xr:uid="{EE067DDD-1A17-4C0E-A41E-C5663309976C}"/>
    <cellStyle name="20% - Accent1 2 2 3 2 2 11" xfId="7879" xr:uid="{73FEC3A9-36AC-46E6-8C93-C71C325641CA}"/>
    <cellStyle name="20% - Accent1 2 2 3 2 2 11 2" xfId="22856" xr:uid="{4C5AD834-17E2-44F8-BD4A-A07BB95757B8}"/>
    <cellStyle name="20% - Accent1 2 2 3 2 2 12" xfId="15368" xr:uid="{0E3F8F72-3E52-41F6-AE5B-E539DB768CAA}"/>
    <cellStyle name="20% - Accent1 2 2 3 2 2 13" xfId="30338" xr:uid="{C9C4E4D2-28E8-4406-87C3-E513820F2B81}"/>
    <cellStyle name="20% - Accent1 2 2 3 2 2 14" xfId="37787" xr:uid="{4B026BED-1D41-46F2-964A-36A56D3876DD}"/>
    <cellStyle name="20% - Accent1 2 2 3 2 2 15" xfId="45275" xr:uid="{28FC10BD-147E-4ECB-8165-51E682FF91A3}"/>
    <cellStyle name="20% - Accent1 2 2 3 2 2 16" xfId="45398" xr:uid="{1534E796-445F-4F94-8926-B24FACB6528F}"/>
    <cellStyle name="20% - Accent1 2 2 3 2 2 17" xfId="45521" xr:uid="{364F19C7-CEA5-4819-8CDF-1EE7209F40D7}"/>
    <cellStyle name="20% - Accent1 2 2 3 2 2 18" xfId="45670" xr:uid="{FE5F69A1-3B80-4460-9677-07956C241541}"/>
    <cellStyle name="20% - Accent1 2 2 3 2 2 19" xfId="53163" xr:uid="{A4AB06BB-F5E0-4854-BFF3-511515CDDF97}"/>
    <cellStyle name="20% - Accent1 2 2 3 2 2 2" xfId="1137" xr:uid="{32DBBA8C-1EBD-4451-846C-60E6AEF92C49}"/>
    <cellStyle name="20% - Accent1 2 2 3 2 2 2 10" xfId="16165" xr:uid="{071E5EB9-CC22-4303-ABBE-EED66D89D269}"/>
    <cellStyle name="20% - Accent1 2 2 3 2 2 2 11" xfId="30406" xr:uid="{01E3A0D6-AB3A-479A-BC86-22C38B7592A0}"/>
    <cellStyle name="20% - Accent1 2 2 3 2 2 2 12" xfId="38584" xr:uid="{0326EC95-08FC-4898-8E47-70B3BDB97D68}"/>
    <cellStyle name="20% - Accent1 2 2 3 2 2 2 13" xfId="46467" xr:uid="{2DFE70EA-96AB-4101-A40D-324006164FED}"/>
    <cellStyle name="20% - Accent1 2 2 3 2 2 2 14" xfId="53960" xr:uid="{7D772F48-B030-4A1F-A4D6-015E0D0F723B}"/>
    <cellStyle name="20% - Accent1 2 2 3 2 2 2 2" xfId="1138" xr:uid="{CEEAD097-AF60-4BE7-AFEC-20AA5F3E500A}"/>
    <cellStyle name="20% - Accent1 2 2 3 2 2 2 2 10" xfId="38585" xr:uid="{F6375753-0445-4724-B98E-9924F295454F}"/>
    <cellStyle name="20% - Accent1 2 2 3 2 2 2 2 11" xfId="46468" xr:uid="{030BF819-5771-4C7C-9CC3-B68B186A31FA}"/>
    <cellStyle name="20% - Accent1 2 2 3 2 2 2 2 12" xfId="53961" xr:uid="{1DF791FA-F9D7-482B-90B5-8C42792369FB}"/>
    <cellStyle name="20% - Accent1 2 2 3 2 2 2 2 2" xfId="1139" xr:uid="{F42F06F0-6BA8-4359-BA40-1DB1FF229E16}"/>
    <cellStyle name="20% - Accent1 2 2 3 2 2 2 2 2 10" xfId="46469" xr:uid="{37CD7E3D-353D-40CA-91F3-99B031FB46CA}"/>
    <cellStyle name="20% - Accent1 2 2 3 2 2 2 2 2 11" xfId="53962" xr:uid="{F8DA324D-AA37-4DA4-B3B0-9D8B848031C0}"/>
    <cellStyle name="20% - Accent1 2 2 3 2 2 2 2 2 2" xfId="1140" xr:uid="{21A1ED40-A895-4CAD-80B7-D40CE9A387AA}"/>
    <cellStyle name="20% - Accent1 2 2 3 2 2 2 2 2 2 10" xfId="53963" xr:uid="{4A40F6D6-DB33-4F17-B99B-B55810043BF8}"/>
    <cellStyle name="20% - Accent1 2 2 3 2 2 2 2 2 2 2" xfId="1141" xr:uid="{336559ED-82DB-4A0D-9658-E3F3A96202C0}"/>
    <cellStyle name="20% - Accent1 2 2 3 2 2 2 2 2 2 2 2" xfId="8681" xr:uid="{483928AB-4114-424A-8197-93CBE1AE761E}"/>
    <cellStyle name="20% - Accent1 2 2 3 2 2 2 2 2 2 2 2 2" xfId="23657" xr:uid="{C3D74255-E208-4A7E-AC8D-E413F6890769}"/>
    <cellStyle name="20% - Accent1 2 2 3 2 2 2 2 2 2 2 3" xfId="16169" xr:uid="{E1DC2F0F-8E85-4BEB-8E70-C694730020D3}"/>
    <cellStyle name="20% - Accent1 2 2 3 2 2 2 2 2 2 2 4" xfId="32312" xr:uid="{831F212A-20D7-4DE3-BD1F-D56D5871D993}"/>
    <cellStyle name="20% - Accent1 2 2 3 2 2 2 2 2 2 2 5" xfId="38588" xr:uid="{DAD4083A-24F9-4A81-80CC-129DE3AC3BAD}"/>
    <cellStyle name="20% - Accent1 2 2 3 2 2 2 2 2 2 2 6" xfId="46471" xr:uid="{60765533-0724-458D-9B9E-3D8485DE1795}"/>
    <cellStyle name="20% - Accent1 2 2 3 2 2 2 2 2 2 2 7" xfId="53964" xr:uid="{69286254-BDE9-4CF2-904F-B87C0747EDC3}"/>
    <cellStyle name="20% - Accent1 2 2 3 2 2 2 2 2 2 3" xfId="1142" xr:uid="{5E7BD360-5FB5-41C8-BB32-D3485F652ACA}"/>
    <cellStyle name="20% - Accent1 2 2 3 2 2 2 2 2 2 3 2" xfId="8682" xr:uid="{F7BB15C0-83A2-4EDB-94B9-9989200337C7}"/>
    <cellStyle name="20% - Accent1 2 2 3 2 2 2 2 2 2 3 2 2" xfId="23658" xr:uid="{CC87263C-60C1-44B6-ADF1-E61BE17085A9}"/>
    <cellStyle name="20% - Accent1 2 2 3 2 2 2 2 2 2 3 3" xfId="16170" xr:uid="{067F909F-692D-417F-8636-EFCDE10CE326}"/>
    <cellStyle name="20% - Accent1 2 2 3 2 2 2 2 2 2 3 4" xfId="34157" xr:uid="{C87313EE-6F0F-4D2A-81FA-49B4317AD855}"/>
    <cellStyle name="20% - Accent1 2 2 3 2 2 2 2 2 2 3 5" xfId="38589" xr:uid="{CEE10CAA-6566-401D-848A-0B2EB6B1E215}"/>
    <cellStyle name="20% - Accent1 2 2 3 2 2 2 2 2 2 3 6" xfId="46472" xr:uid="{099407BB-E21F-430C-ABD3-275D3C47414B}"/>
    <cellStyle name="20% - Accent1 2 2 3 2 2 2 2 2 2 3 7" xfId="53965" xr:uid="{E4A349EF-3228-4679-B309-5E9BFB9693AF}"/>
    <cellStyle name="20% - Accent1 2 2 3 2 2 2 2 2 2 4" xfId="1143" xr:uid="{958F1DD0-0575-4FBE-83FD-745E1DE2F79B}"/>
    <cellStyle name="20% - Accent1 2 2 3 2 2 2 2 2 2 4 2" xfId="8683" xr:uid="{AD5EB38A-EBC4-4084-B4DE-A69F794AC396}"/>
    <cellStyle name="20% - Accent1 2 2 3 2 2 2 2 2 2 4 2 2" xfId="23659" xr:uid="{47A138AC-7C07-4B35-9A84-F01F9B7257AB}"/>
    <cellStyle name="20% - Accent1 2 2 3 2 2 2 2 2 2 4 3" xfId="16171" xr:uid="{923BB29A-DE04-460F-A9A4-1D3EC3B59AD8}"/>
    <cellStyle name="20% - Accent1 2 2 3 2 2 2 2 2 2 4 4" xfId="36000" xr:uid="{802A9AD1-5D22-4DC8-BE1D-83C3F1D9F35C}"/>
    <cellStyle name="20% - Accent1 2 2 3 2 2 2 2 2 2 4 5" xfId="38590" xr:uid="{0E93B17A-37D3-46E9-BD8E-2872C8400B6A}"/>
    <cellStyle name="20% - Accent1 2 2 3 2 2 2 2 2 2 4 6" xfId="46473" xr:uid="{C68CE44F-704B-4B94-A2F5-05BE4312130C}"/>
    <cellStyle name="20% - Accent1 2 2 3 2 2 2 2 2 2 4 7" xfId="53966" xr:uid="{594B29C6-FB3C-4E5E-9144-482BFFEBA562}"/>
    <cellStyle name="20% - Accent1 2 2 3 2 2 2 2 2 2 5" xfId="8680" xr:uid="{7611BEC3-049E-455F-9B9C-35F8F7417965}"/>
    <cellStyle name="20% - Accent1 2 2 3 2 2 2 2 2 2 5 2" xfId="23656" xr:uid="{54DA5DF9-DFDB-411B-9A23-BEEC79748EEC}"/>
    <cellStyle name="20% - Accent1 2 2 3 2 2 2 2 2 2 6" xfId="16168" xr:uid="{F8EAEECF-95DE-4F75-BE5D-1BA8E08A39ED}"/>
    <cellStyle name="20% - Accent1 2 2 3 2 2 2 2 2 2 7" xfId="31238" xr:uid="{6957C3F2-B7BD-4F93-B649-D6A6EC5D2044}"/>
    <cellStyle name="20% - Accent1 2 2 3 2 2 2 2 2 2 8" xfId="38587" xr:uid="{ADA1C754-C687-4F77-9FAE-24A26CF03312}"/>
    <cellStyle name="20% - Accent1 2 2 3 2 2 2 2 2 2 9" xfId="46470" xr:uid="{F5A982FF-7E37-4D7D-8F28-AB640866D334}"/>
    <cellStyle name="20% - Accent1 2 2 3 2 2 2 2 2 3" xfId="1144" xr:uid="{F6907A96-B4BC-44DD-B902-04D78BC6FC39}"/>
    <cellStyle name="20% - Accent1 2 2 3 2 2 2 2 2 3 2" xfId="8684" xr:uid="{4A28AAD9-D13A-45E1-87DD-25080AE7489E}"/>
    <cellStyle name="20% - Accent1 2 2 3 2 2 2 2 2 3 2 2" xfId="23660" xr:uid="{20708E83-5AB3-43B6-9622-BE6591F4919A}"/>
    <cellStyle name="20% - Accent1 2 2 3 2 2 2 2 2 3 3" xfId="16172" xr:uid="{684A073F-ED41-4B49-A6EE-6DCCF7849D3E}"/>
    <cellStyle name="20% - Accent1 2 2 3 2 2 2 2 2 3 4" xfId="32311" xr:uid="{D72BF0D3-095C-404D-ABDF-5B331E106E9D}"/>
    <cellStyle name="20% - Accent1 2 2 3 2 2 2 2 2 3 5" xfId="38591" xr:uid="{E9844813-09F4-449C-9C0C-28B4A1F74C1C}"/>
    <cellStyle name="20% - Accent1 2 2 3 2 2 2 2 2 3 6" xfId="46474" xr:uid="{604AC235-12D7-435B-BA69-97056104E1D8}"/>
    <cellStyle name="20% - Accent1 2 2 3 2 2 2 2 2 3 7" xfId="53967" xr:uid="{BD7C28EE-D276-4163-96B0-05A4AA9A7099}"/>
    <cellStyle name="20% - Accent1 2 2 3 2 2 2 2 2 4" xfId="1145" xr:uid="{29D57C00-F123-4789-B752-AFA9286D54C0}"/>
    <cellStyle name="20% - Accent1 2 2 3 2 2 2 2 2 4 2" xfId="8685" xr:uid="{947453CE-AE9F-4FED-97B1-6C4E94E256DB}"/>
    <cellStyle name="20% - Accent1 2 2 3 2 2 2 2 2 4 2 2" xfId="23661" xr:uid="{BDCB82E6-D05C-4493-9B8D-D3A89533983A}"/>
    <cellStyle name="20% - Accent1 2 2 3 2 2 2 2 2 4 3" xfId="16173" xr:uid="{4C07F101-B460-4BF8-8146-D1F689A638DC}"/>
    <cellStyle name="20% - Accent1 2 2 3 2 2 2 2 2 4 4" xfId="34156" xr:uid="{77B6DED0-D99E-4CBD-AF75-55F2A9475264}"/>
    <cellStyle name="20% - Accent1 2 2 3 2 2 2 2 2 4 5" xfId="38592" xr:uid="{B9D00FE4-EDA4-448C-9C80-02F092F82DF8}"/>
    <cellStyle name="20% - Accent1 2 2 3 2 2 2 2 2 4 6" xfId="46475" xr:uid="{E10E8026-FB39-4537-AED2-1367CB7FC9DD}"/>
    <cellStyle name="20% - Accent1 2 2 3 2 2 2 2 2 4 7" xfId="53968" xr:uid="{7F702F42-F94A-4B7E-A2E7-C14B12F40D79}"/>
    <cellStyle name="20% - Accent1 2 2 3 2 2 2 2 2 5" xfId="1146" xr:uid="{8220DE21-40BB-4D18-997F-28E638AB36B9}"/>
    <cellStyle name="20% - Accent1 2 2 3 2 2 2 2 2 5 2" xfId="8686" xr:uid="{D74C5DAD-7027-48BA-9DC7-F100706AD17C}"/>
    <cellStyle name="20% - Accent1 2 2 3 2 2 2 2 2 5 2 2" xfId="23662" xr:uid="{3C6911D7-B7AA-4184-A526-589AEB8DCBE9}"/>
    <cellStyle name="20% - Accent1 2 2 3 2 2 2 2 2 5 3" xfId="16174" xr:uid="{702A24CF-C5E7-4715-9C0D-F8070521051E}"/>
    <cellStyle name="20% - Accent1 2 2 3 2 2 2 2 2 5 4" xfId="35999" xr:uid="{8F79A8B8-16B8-4835-93B8-AF6EC8C3CA87}"/>
    <cellStyle name="20% - Accent1 2 2 3 2 2 2 2 2 5 5" xfId="38593" xr:uid="{5ED17F56-B3FB-4D4F-B84A-66DD39E75F13}"/>
    <cellStyle name="20% - Accent1 2 2 3 2 2 2 2 2 5 6" xfId="46476" xr:uid="{13609208-774E-4934-B95C-9AC9A348CE16}"/>
    <cellStyle name="20% - Accent1 2 2 3 2 2 2 2 2 5 7" xfId="53969" xr:uid="{EE438E7C-59CE-4E0F-B103-6FE24584645A}"/>
    <cellStyle name="20% - Accent1 2 2 3 2 2 2 2 2 6" xfId="8679" xr:uid="{2CD5F352-922F-4C03-B048-63018ECE55CF}"/>
    <cellStyle name="20% - Accent1 2 2 3 2 2 2 2 2 6 2" xfId="23655" xr:uid="{F6F1D94F-F3DA-437D-8083-DDD597F9F01F}"/>
    <cellStyle name="20% - Accent1 2 2 3 2 2 2 2 2 7" xfId="16167" xr:uid="{0A6D5B5C-F243-4E59-B8BD-EA3781099819}"/>
    <cellStyle name="20% - Accent1 2 2 3 2 2 2 2 2 8" xfId="30788" xr:uid="{804DAE2F-EE05-4AF5-ADF2-21642B989251}"/>
    <cellStyle name="20% - Accent1 2 2 3 2 2 2 2 2 9" xfId="38586" xr:uid="{BDBDC30A-FE90-40B9-A8CE-DDCE37F55BC9}"/>
    <cellStyle name="20% - Accent1 2 2 3 2 2 2 2 3" xfId="1147" xr:uid="{851E6B94-5A58-4ACD-A186-752171836693}"/>
    <cellStyle name="20% - Accent1 2 2 3 2 2 2 2 3 10" xfId="53970" xr:uid="{274A8881-F2CE-48F9-9D12-7481C0D244E6}"/>
    <cellStyle name="20% - Accent1 2 2 3 2 2 2 2 3 2" xfId="1148" xr:uid="{54F7374E-5095-4B6E-B0F1-84F19413959E}"/>
    <cellStyle name="20% - Accent1 2 2 3 2 2 2 2 3 2 2" xfId="8688" xr:uid="{A26212A0-AFEA-4B7E-B0AF-31C8B0EFDC8A}"/>
    <cellStyle name="20% - Accent1 2 2 3 2 2 2 2 3 2 2 2" xfId="23664" xr:uid="{BA0B74E9-9D7F-4696-9E06-4E5CD1FC462A}"/>
    <cellStyle name="20% - Accent1 2 2 3 2 2 2 2 3 2 3" xfId="16176" xr:uid="{30CD7A8C-5BC4-4794-9FA7-63389D82EA1D}"/>
    <cellStyle name="20% - Accent1 2 2 3 2 2 2 2 3 2 4" xfId="32313" xr:uid="{BE1A73B7-1AA5-4566-BD96-9B8DD325292B}"/>
    <cellStyle name="20% - Accent1 2 2 3 2 2 2 2 3 2 5" xfId="38595" xr:uid="{A31C8042-AD5B-4524-9218-FEE640CB193F}"/>
    <cellStyle name="20% - Accent1 2 2 3 2 2 2 2 3 2 6" xfId="46478" xr:uid="{EA8AE007-1A9B-4821-A84B-5C1FF00FA17A}"/>
    <cellStyle name="20% - Accent1 2 2 3 2 2 2 2 3 2 7" xfId="53971" xr:uid="{D4BAFDF5-CBBD-421D-8B8C-E645D24A49FE}"/>
    <cellStyle name="20% - Accent1 2 2 3 2 2 2 2 3 3" xfId="1149" xr:uid="{BF4E4D3E-78A9-4E15-A37E-C80632B7D4E3}"/>
    <cellStyle name="20% - Accent1 2 2 3 2 2 2 2 3 3 2" xfId="8689" xr:uid="{8076E9D0-784C-4C60-A985-F6255CD53C08}"/>
    <cellStyle name="20% - Accent1 2 2 3 2 2 2 2 3 3 2 2" xfId="23665" xr:uid="{F6A69AD7-5415-4542-90AE-5803180D1FC6}"/>
    <cellStyle name="20% - Accent1 2 2 3 2 2 2 2 3 3 3" xfId="16177" xr:uid="{D5C0F51C-16C1-41B8-9D93-665262940041}"/>
    <cellStyle name="20% - Accent1 2 2 3 2 2 2 2 3 3 4" xfId="34158" xr:uid="{BD712403-1285-4E3B-8F7D-41061E80D11F}"/>
    <cellStyle name="20% - Accent1 2 2 3 2 2 2 2 3 3 5" xfId="38596" xr:uid="{F214ED5B-98F6-4D8E-B2C2-E205CC384A3E}"/>
    <cellStyle name="20% - Accent1 2 2 3 2 2 2 2 3 3 6" xfId="46479" xr:uid="{D63FBC1C-DD6F-454B-AC58-9C02FB7E4E83}"/>
    <cellStyle name="20% - Accent1 2 2 3 2 2 2 2 3 3 7" xfId="53972" xr:uid="{293F3E9E-2C96-46E7-8EF2-5EFED5FDB2AE}"/>
    <cellStyle name="20% - Accent1 2 2 3 2 2 2 2 3 4" xfId="1150" xr:uid="{3504C013-6270-4370-8236-020048AE651A}"/>
    <cellStyle name="20% - Accent1 2 2 3 2 2 2 2 3 4 2" xfId="8690" xr:uid="{64C2EBBC-92A5-46D2-B28E-4F503A187CEA}"/>
    <cellStyle name="20% - Accent1 2 2 3 2 2 2 2 3 4 2 2" xfId="23666" xr:uid="{3950F283-1516-4D91-83C7-C9AF5A9E4075}"/>
    <cellStyle name="20% - Accent1 2 2 3 2 2 2 2 3 4 3" xfId="16178" xr:uid="{B51AD20A-8175-4056-9655-6836530F88C7}"/>
    <cellStyle name="20% - Accent1 2 2 3 2 2 2 2 3 4 4" xfId="36001" xr:uid="{D364220D-CBD1-4EE4-A23D-0AA5177F42D2}"/>
    <cellStyle name="20% - Accent1 2 2 3 2 2 2 2 3 4 5" xfId="38597" xr:uid="{CAAC6AE6-1EB3-41F5-92EC-54301513F2EC}"/>
    <cellStyle name="20% - Accent1 2 2 3 2 2 2 2 3 4 6" xfId="46480" xr:uid="{A27E8A53-405A-4771-B539-FDFD23DA0BB9}"/>
    <cellStyle name="20% - Accent1 2 2 3 2 2 2 2 3 4 7" xfId="53973" xr:uid="{6E23C7D4-F635-4677-B0F0-517975DC99D8}"/>
    <cellStyle name="20% - Accent1 2 2 3 2 2 2 2 3 5" xfId="8687" xr:uid="{5819A72E-B5EA-4C3A-9A0C-F49F279DCCD5}"/>
    <cellStyle name="20% - Accent1 2 2 3 2 2 2 2 3 5 2" xfId="23663" xr:uid="{A81D2753-63B2-42AD-B186-79C30A13AB17}"/>
    <cellStyle name="20% - Accent1 2 2 3 2 2 2 2 3 6" xfId="16175" xr:uid="{CF325813-05FF-442B-9C95-5814AA6E0D1A}"/>
    <cellStyle name="20% - Accent1 2 2 3 2 2 2 2 3 7" xfId="31237" xr:uid="{CAB8F1DE-5593-4702-BA64-C1E6944E83A6}"/>
    <cellStyle name="20% - Accent1 2 2 3 2 2 2 2 3 8" xfId="38594" xr:uid="{E194D84F-F190-4ADE-BF31-16CC458C3000}"/>
    <cellStyle name="20% - Accent1 2 2 3 2 2 2 2 3 9" xfId="46477" xr:uid="{D3B72810-60C0-4453-9CFE-FE9B221155EA}"/>
    <cellStyle name="20% - Accent1 2 2 3 2 2 2 2 4" xfId="1151" xr:uid="{435F2524-ADDD-41E4-BA7C-93D3C4784A47}"/>
    <cellStyle name="20% - Accent1 2 2 3 2 2 2 2 4 2" xfId="8691" xr:uid="{CC558565-2619-49AF-AF71-90BBDCECF034}"/>
    <cellStyle name="20% - Accent1 2 2 3 2 2 2 2 4 2 2" xfId="23667" xr:uid="{773C118B-BDFB-4579-9CB2-FDBAF85D8DCD}"/>
    <cellStyle name="20% - Accent1 2 2 3 2 2 2 2 4 3" xfId="16179" xr:uid="{54342B21-D6F3-4CFC-A864-3BFFE37570D8}"/>
    <cellStyle name="20% - Accent1 2 2 3 2 2 2 2 4 4" xfId="32310" xr:uid="{72F1EEAB-753D-441C-8C55-829A6974FCC3}"/>
    <cellStyle name="20% - Accent1 2 2 3 2 2 2 2 4 5" xfId="38598" xr:uid="{749CF274-D8F5-47FA-A226-A168FB63AEF0}"/>
    <cellStyle name="20% - Accent1 2 2 3 2 2 2 2 4 6" xfId="46481" xr:uid="{E35D7189-8890-4E7D-B493-933E1F8BDE10}"/>
    <cellStyle name="20% - Accent1 2 2 3 2 2 2 2 4 7" xfId="53974" xr:uid="{1B7C3AFC-B602-4189-B617-28ACF322D1D4}"/>
    <cellStyle name="20% - Accent1 2 2 3 2 2 2 2 5" xfId="1152" xr:uid="{4FA0310C-4008-4B1D-B41C-09F928A20C14}"/>
    <cellStyle name="20% - Accent1 2 2 3 2 2 2 2 5 2" xfId="8692" xr:uid="{71361AD5-6BD8-47EF-8CFE-8DE189BF6DB3}"/>
    <cellStyle name="20% - Accent1 2 2 3 2 2 2 2 5 2 2" xfId="23668" xr:uid="{05CBA4EE-E01D-43AF-AF6D-09992BF5B1CC}"/>
    <cellStyle name="20% - Accent1 2 2 3 2 2 2 2 5 3" xfId="16180" xr:uid="{E273C9EC-A8B6-4731-95B1-B6A61919034C}"/>
    <cellStyle name="20% - Accent1 2 2 3 2 2 2 2 5 4" xfId="34155" xr:uid="{6C82CAF1-B533-4B08-B72B-D69A99652A3C}"/>
    <cellStyle name="20% - Accent1 2 2 3 2 2 2 2 5 5" xfId="38599" xr:uid="{56FF38C2-1D85-4EE7-9E44-695C75E2D218}"/>
    <cellStyle name="20% - Accent1 2 2 3 2 2 2 2 5 6" xfId="46482" xr:uid="{A87DBB9F-02E6-4BE4-A298-A6001418BCC9}"/>
    <cellStyle name="20% - Accent1 2 2 3 2 2 2 2 5 7" xfId="53975" xr:uid="{799195BD-06F4-4E81-9E3D-0BB28A581FF8}"/>
    <cellStyle name="20% - Accent1 2 2 3 2 2 2 2 6" xfId="1153" xr:uid="{6610C172-4CF7-4BED-9CE8-273A728AB1B0}"/>
    <cellStyle name="20% - Accent1 2 2 3 2 2 2 2 6 2" xfId="8693" xr:uid="{4114226F-0A8F-4C27-B088-D6B0C2FCC2D3}"/>
    <cellStyle name="20% - Accent1 2 2 3 2 2 2 2 6 2 2" xfId="23669" xr:uid="{F2320C20-8904-457B-B12E-044C92DA11BE}"/>
    <cellStyle name="20% - Accent1 2 2 3 2 2 2 2 6 3" xfId="16181" xr:uid="{25DEBE6F-A40D-4181-9D48-B05E730E7426}"/>
    <cellStyle name="20% - Accent1 2 2 3 2 2 2 2 6 4" xfId="35998" xr:uid="{D2AC2F09-641E-44F1-B436-A3386C4C5DCF}"/>
    <cellStyle name="20% - Accent1 2 2 3 2 2 2 2 6 5" xfId="38600" xr:uid="{2FE1B44A-1798-4F3D-8DD4-0FDAFE747A99}"/>
    <cellStyle name="20% - Accent1 2 2 3 2 2 2 2 6 6" xfId="46483" xr:uid="{4855057F-60AE-49C9-9642-E8AE5BB9D142}"/>
    <cellStyle name="20% - Accent1 2 2 3 2 2 2 2 6 7" xfId="53976" xr:uid="{1189DAFA-F52E-4E19-84DC-F562E2F30727}"/>
    <cellStyle name="20% - Accent1 2 2 3 2 2 2 2 7" xfId="8678" xr:uid="{229DF95F-F6BB-4216-A9FE-7DFAF7E3B639}"/>
    <cellStyle name="20% - Accent1 2 2 3 2 2 2 2 7 2" xfId="23654" xr:uid="{3237EBBC-C179-4D7D-AA4C-4874DB6185C6}"/>
    <cellStyle name="20% - Accent1 2 2 3 2 2 2 2 8" xfId="16166" xr:uid="{2BE74FA0-3A08-49D3-8C5C-6791D3B96D06}"/>
    <cellStyle name="20% - Accent1 2 2 3 2 2 2 2 9" xfId="30430" xr:uid="{5A6574B1-597A-4BB7-81E3-B4F70234802E}"/>
    <cellStyle name="20% - Accent1 2 2 3 2 2 2 3" xfId="1154" xr:uid="{71C993E6-F7CB-48E6-8882-E5144B564A41}"/>
    <cellStyle name="20% - Accent1 2 2 3 2 2 2 3 10" xfId="46484" xr:uid="{310B40F8-DB9F-4CFA-ABC9-DFDE94243A91}"/>
    <cellStyle name="20% - Accent1 2 2 3 2 2 2 3 11" xfId="53977" xr:uid="{B8887F5A-FCF5-4057-9815-E22468B511DF}"/>
    <cellStyle name="20% - Accent1 2 2 3 2 2 2 3 2" xfId="1155" xr:uid="{66F7BFC8-5194-4085-B8C4-24AFF2AF4A73}"/>
    <cellStyle name="20% - Accent1 2 2 3 2 2 2 3 2 10" xfId="53978" xr:uid="{9D06EB1B-BD48-4E10-8F23-B29E12A7946F}"/>
    <cellStyle name="20% - Accent1 2 2 3 2 2 2 3 2 2" xfId="1156" xr:uid="{EE153B8D-BF33-424E-A9B1-CC1B09E457E7}"/>
    <cellStyle name="20% - Accent1 2 2 3 2 2 2 3 2 2 2" xfId="8696" xr:uid="{8FE099DE-5BCD-4D79-BE50-7F4AB3FAB076}"/>
    <cellStyle name="20% - Accent1 2 2 3 2 2 2 3 2 2 2 2" xfId="23672" xr:uid="{D5EF4317-37FB-448D-8C77-45757282DE36}"/>
    <cellStyle name="20% - Accent1 2 2 3 2 2 2 3 2 2 3" xfId="16184" xr:uid="{35809260-3321-40E4-8F2B-894A90105103}"/>
    <cellStyle name="20% - Accent1 2 2 3 2 2 2 3 2 2 4" xfId="32315" xr:uid="{279BD39E-B65C-4BEC-9CDA-E5FAE05341D2}"/>
    <cellStyle name="20% - Accent1 2 2 3 2 2 2 3 2 2 5" xfId="38603" xr:uid="{A8585312-6934-45EF-8ADD-AC001287F73F}"/>
    <cellStyle name="20% - Accent1 2 2 3 2 2 2 3 2 2 6" xfId="46486" xr:uid="{DCAEB995-BA31-4DA1-8FEE-A267B1A18B1A}"/>
    <cellStyle name="20% - Accent1 2 2 3 2 2 2 3 2 2 7" xfId="53979" xr:uid="{62FF34FF-B6D9-4E9B-BCDA-69D92CA6483D}"/>
    <cellStyle name="20% - Accent1 2 2 3 2 2 2 3 2 3" xfId="1157" xr:uid="{F7E8E942-3F64-471A-BE11-1F7EEABF36CA}"/>
    <cellStyle name="20% - Accent1 2 2 3 2 2 2 3 2 3 2" xfId="8697" xr:uid="{B5684108-7B5A-42EB-A7B6-827FC436CEB0}"/>
    <cellStyle name="20% - Accent1 2 2 3 2 2 2 3 2 3 2 2" xfId="23673" xr:uid="{5B48E74A-41A8-438D-AE45-B9419799B42D}"/>
    <cellStyle name="20% - Accent1 2 2 3 2 2 2 3 2 3 3" xfId="16185" xr:uid="{9F756C3F-3B70-4C49-BC47-8EE836467A3E}"/>
    <cellStyle name="20% - Accent1 2 2 3 2 2 2 3 2 3 4" xfId="34160" xr:uid="{DB7627D9-2275-4264-9A7E-DAA9E0E0A277}"/>
    <cellStyle name="20% - Accent1 2 2 3 2 2 2 3 2 3 5" xfId="38604" xr:uid="{B864C6E7-6EF1-4C93-969C-C5B9247DB258}"/>
    <cellStyle name="20% - Accent1 2 2 3 2 2 2 3 2 3 6" xfId="46487" xr:uid="{369F31A9-5F93-4C48-A4F4-B188D8F75CF5}"/>
    <cellStyle name="20% - Accent1 2 2 3 2 2 2 3 2 3 7" xfId="53980" xr:uid="{5CF7B007-E498-4F5F-8945-F41378E1C26F}"/>
    <cellStyle name="20% - Accent1 2 2 3 2 2 2 3 2 4" xfId="1158" xr:uid="{34872C11-D454-4AC3-85E3-F71635997C37}"/>
    <cellStyle name="20% - Accent1 2 2 3 2 2 2 3 2 4 2" xfId="8698" xr:uid="{9D3D27BF-50B0-4E03-947D-06C2AE644CE1}"/>
    <cellStyle name="20% - Accent1 2 2 3 2 2 2 3 2 4 2 2" xfId="23674" xr:uid="{44C82ACF-09BA-451C-BEAB-7D20C9938E37}"/>
    <cellStyle name="20% - Accent1 2 2 3 2 2 2 3 2 4 3" xfId="16186" xr:uid="{3F63ECB5-86AF-4B35-9D8F-5D53A2DC2EE4}"/>
    <cellStyle name="20% - Accent1 2 2 3 2 2 2 3 2 4 4" xfId="36003" xr:uid="{3046E536-2C35-4FC4-8041-3EF3F4CDB0B0}"/>
    <cellStyle name="20% - Accent1 2 2 3 2 2 2 3 2 4 5" xfId="38605" xr:uid="{FE15E1CC-63FB-49B1-AE7A-496028A8BB1C}"/>
    <cellStyle name="20% - Accent1 2 2 3 2 2 2 3 2 4 6" xfId="46488" xr:uid="{4D27D75D-908D-43F9-B521-D6A40C42A439}"/>
    <cellStyle name="20% - Accent1 2 2 3 2 2 2 3 2 4 7" xfId="53981" xr:uid="{42827A26-5DAB-46C7-AB67-D8A544700131}"/>
    <cellStyle name="20% - Accent1 2 2 3 2 2 2 3 2 5" xfId="8695" xr:uid="{83BFBA0A-07B6-4BDF-AFDB-7ACA92868BD9}"/>
    <cellStyle name="20% - Accent1 2 2 3 2 2 2 3 2 5 2" xfId="23671" xr:uid="{3F24C2A4-CECF-4CFA-8783-9B681C24EA23}"/>
    <cellStyle name="20% - Accent1 2 2 3 2 2 2 3 2 6" xfId="16183" xr:uid="{8E7BE477-0565-47BB-BA7F-02648756149D}"/>
    <cellStyle name="20% - Accent1 2 2 3 2 2 2 3 2 7" xfId="31239" xr:uid="{DC1570DE-0D3E-4B80-944E-D65E88BD9649}"/>
    <cellStyle name="20% - Accent1 2 2 3 2 2 2 3 2 8" xfId="38602" xr:uid="{7E26F322-8224-47D9-8578-23F09BC58EC1}"/>
    <cellStyle name="20% - Accent1 2 2 3 2 2 2 3 2 9" xfId="46485" xr:uid="{2E2AFAB2-1291-4E20-ABC2-576562EC2020}"/>
    <cellStyle name="20% - Accent1 2 2 3 2 2 2 3 3" xfId="1159" xr:uid="{66B5F7F8-FCAC-48CF-9BBB-D187A2C50941}"/>
    <cellStyle name="20% - Accent1 2 2 3 2 2 2 3 3 2" xfId="8699" xr:uid="{0EC3BE6D-AD4F-4E47-A77A-25398ED55D30}"/>
    <cellStyle name="20% - Accent1 2 2 3 2 2 2 3 3 2 2" xfId="23675" xr:uid="{0DADFA2F-EF62-430F-9367-39A2AAC90FBA}"/>
    <cellStyle name="20% - Accent1 2 2 3 2 2 2 3 3 3" xfId="16187" xr:uid="{5049B014-0EBE-412E-9CDE-CBA58F4A304E}"/>
    <cellStyle name="20% - Accent1 2 2 3 2 2 2 3 3 4" xfId="32314" xr:uid="{013361F1-DA13-43DE-BC1B-6A17B0E39399}"/>
    <cellStyle name="20% - Accent1 2 2 3 2 2 2 3 3 5" xfId="38606" xr:uid="{38B629AD-D65D-459F-94CC-10C5D4CE88DE}"/>
    <cellStyle name="20% - Accent1 2 2 3 2 2 2 3 3 6" xfId="46489" xr:uid="{5E5FC3FE-DBF1-4804-A251-615388F6A162}"/>
    <cellStyle name="20% - Accent1 2 2 3 2 2 2 3 3 7" xfId="53982" xr:uid="{D7CFF0FD-8342-474C-A74A-F673EEB57142}"/>
    <cellStyle name="20% - Accent1 2 2 3 2 2 2 3 4" xfId="1160" xr:uid="{5AB87062-278A-4CB9-B0A1-12AAA4D14378}"/>
    <cellStyle name="20% - Accent1 2 2 3 2 2 2 3 4 2" xfId="8700" xr:uid="{7FDFE21A-6B66-44FA-A7E8-EEEDD79F7BD5}"/>
    <cellStyle name="20% - Accent1 2 2 3 2 2 2 3 4 2 2" xfId="23676" xr:uid="{31967331-D2B1-44C3-82EB-43431439AD82}"/>
    <cellStyle name="20% - Accent1 2 2 3 2 2 2 3 4 3" xfId="16188" xr:uid="{66C3060E-4F5D-47F0-B63D-4692522A4511}"/>
    <cellStyle name="20% - Accent1 2 2 3 2 2 2 3 4 4" xfId="34159" xr:uid="{36F6AE76-3FFD-4454-96C6-313A4598D9A4}"/>
    <cellStyle name="20% - Accent1 2 2 3 2 2 2 3 4 5" xfId="38607" xr:uid="{5B742989-8C04-4EA4-A65F-105A43450EBE}"/>
    <cellStyle name="20% - Accent1 2 2 3 2 2 2 3 4 6" xfId="46490" xr:uid="{A6F45551-8F6A-459D-8B39-5AD3FC6AF04D}"/>
    <cellStyle name="20% - Accent1 2 2 3 2 2 2 3 4 7" xfId="53983" xr:uid="{21614252-5C84-4378-82FE-6F5112FDF9FA}"/>
    <cellStyle name="20% - Accent1 2 2 3 2 2 2 3 5" xfId="1161" xr:uid="{F202DF96-8997-4199-938D-C520E6A4B6A0}"/>
    <cellStyle name="20% - Accent1 2 2 3 2 2 2 3 5 2" xfId="8701" xr:uid="{BE4BD574-2105-4F4B-963A-C41D7A2A7C14}"/>
    <cellStyle name="20% - Accent1 2 2 3 2 2 2 3 5 2 2" xfId="23677" xr:uid="{481E7767-C6E6-4CF9-BA2B-B595F2732AC4}"/>
    <cellStyle name="20% - Accent1 2 2 3 2 2 2 3 5 3" xfId="16189" xr:uid="{49738877-08B6-4712-A0D1-F0BC5E791E8A}"/>
    <cellStyle name="20% - Accent1 2 2 3 2 2 2 3 5 4" xfId="36002" xr:uid="{A922E190-942A-4BDC-A610-FC8F711D07B0}"/>
    <cellStyle name="20% - Accent1 2 2 3 2 2 2 3 5 5" xfId="38608" xr:uid="{396F1A04-D7B4-4211-A7E8-4CE08BF05C0D}"/>
    <cellStyle name="20% - Accent1 2 2 3 2 2 2 3 5 6" xfId="46491" xr:uid="{609E9109-09C4-4605-9D22-7202D166FF7B}"/>
    <cellStyle name="20% - Accent1 2 2 3 2 2 2 3 5 7" xfId="53984" xr:uid="{1BCCE729-9809-47AF-838F-1A18AD25AB98}"/>
    <cellStyle name="20% - Accent1 2 2 3 2 2 2 3 6" xfId="8694" xr:uid="{44669031-975A-4AB1-8EED-7BF56EA0D798}"/>
    <cellStyle name="20% - Accent1 2 2 3 2 2 2 3 6 2" xfId="23670" xr:uid="{841D2A63-3520-4BEE-9790-89B5E4CEAA6F}"/>
    <cellStyle name="20% - Accent1 2 2 3 2 2 2 3 7" xfId="16182" xr:uid="{2BCBBCCF-DDD1-4039-9078-6ADCB7A5B4A2}"/>
    <cellStyle name="20% - Accent1 2 2 3 2 2 2 3 8" xfId="30631" xr:uid="{0F32FE68-CFC9-4C7A-AE8B-6FAE21EFFA3B}"/>
    <cellStyle name="20% - Accent1 2 2 3 2 2 2 3 9" xfId="38601" xr:uid="{3223CBB9-0D0A-4046-92EE-23F90D4982A8}"/>
    <cellStyle name="20% - Accent1 2 2 3 2 2 2 4" xfId="1162" xr:uid="{5FE4052A-1EE8-490D-B50F-D6B18120878C}"/>
    <cellStyle name="20% - Accent1 2 2 3 2 2 2 4 10" xfId="46492" xr:uid="{5CBF1016-3A57-4B94-B9FB-57E72385096F}"/>
    <cellStyle name="20% - Accent1 2 2 3 2 2 2 4 11" xfId="53985" xr:uid="{4311B461-58D4-4EC5-A845-DAD40110DA5C}"/>
    <cellStyle name="20% - Accent1 2 2 3 2 2 2 4 2" xfId="1163" xr:uid="{24EEA438-F514-45B1-BC14-CF67F56F4EF8}"/>
    <cellStyle name="20% - Accent1 2 2 3 2 2 2 4 2 10" xfId="53986" xr:uid="{C24F6C88-308B-4AF6-A373-307839433244}"/>
    <cellStyle name="20% - Accent1 2 2 3 2 2 2 4 2 2" xfId="1164" xr:uid="{382B9261-FD53-4100-9394-875EB61DB5EE}"/>
    <cellStyle name="20% - Accent1 2 2 3 2 2 2 4 2 2 2" xfId="8704" xr:uid="{50D43A10-F3AB-4AFE-8CC4-D51C9BBCE1FF}"/>
    <cellStyle name="20% - Accent1 2 2 3 2 2 2 4 2 2 2 2" xfId="23680" xr:uid="{A421AA2C-6F68-4E96-B8F2-9CAB4F552E5F}"/>
    <cellStyle name="20% - Accent1 2 2 3 2 2 2 4 2 2 3" xfId="16192" xr:uid="{17C5EB1D-8491-4F3D-965C-6382B034187B}"/>
    <cellStyle name="20% - Accent1 2 2 3 2 2 2 4 2 2 4" xfId="32317" xr:uid="{ACC24D68-5C5B-42B2-8B09-88E1AC25CA7B}"/>
    <cellStyle name="20% - Accent1 2 2 3 2 2 2 4 2 2 5" xfId="38611" xr:uid="{E746488A-9CCA-4355-B752-1865A779B6FB}"/>
    <cellStyle name="20% - Accent1 2 2 3 2 2 2 4 2 2 6" xfId="46494" xr:uid="{919A3F2F-BCFB-4278-BAD1-8525E978B9E1}"/>
    <cellStyle name="20% - Accent1 2 2 3 2 2 2 4 2 2 7" xfId="53987" xr:uid="{A10096BD-5183-4C4E-B7DF-2C709AE4CAAF}"/>
    <cellStyle name="20% - Accent1 2 2 3 2 2 2 4 2 3" xfId="1165" xr:uid="{40B04752-90C1-4505-9F89-122189274FA2}"/>
    <cellStyle name="20% - Accent1 2 2 3 2 2 2 4 2 3 2" xfId="8705" xr:uid="{F0B8F9E1-1A84-4519-8505-1A9F36DCDAE5}"/>
    <cellStyle name="20% - Accent1 2 2 3 2 2 2 4 2 3 2 2" xfId="23681" xr:uid="{6A7559C0-FB80-4592-8E53-55E0F89BF5E5}"/>
    <cellStyle name="20% - Accent1 2 2 3 2 2 2 4 2 3 3" xfId="16193" xr:uid="{992AB191-3193-4805-984D-0EFF4372EADA}"/>
    <cellStyle name="20% - Accent1 2 2 3 2 2 2 4 2 3 4" xfId="34162" xr:uid="{102649A1-ADC1-409A-969B-2E297C2C65EE}"/>
    <cellStyle name="20% - Accent1 2 2 3 2 2 2 4 2 3 5" xfId="38612" xr:uid="{29D25B26-9A43-43FC-9E3E-FD792FE8B5D5}"/>
    <cellStyle name="20% - Accent1 2 2 3 2 2 2 4 2 3 6" xfId="46495" xr:uid="{403278CF-DDE1-424C-A5FB-0ADA374893BA}"/>
    <cellStyle name="20% - Accent1 2 2 3 2 2 2 4 2 3 7" xfId="53988" xr:uid="{E8003DF5-C372-4083-922C-5D140B26D837}"/>
    <cellStyle name="20% - Accent1 2 2 3 2 2 2 4 2 4" xfId="1166" xr:uid="{02F84EDF-3D71-41F4-BD9F-DAB6846CF2E3}"/>
    <cellStyle name="20% - Accent1 2 2 3 2 2 2 4 2 4 2" xfId="8706" xr:uid="{D27C46FE-ACBE-459A-B524-4040ADBFF97E}"/>
    <cellStyle name="20% - Accent1 2 2 3 2 2 2 4 2 4 2 2" xfId="23682" xr:uid="{5EAB4A13-0FCF-4BA4-9115-9E560D3FD95E}"/>
    <cellStyle name="20% - Accent1 2 2 3 2 2 2 4 2 4 3" xfId="16194" xr:uid="{F94D0711-8A8F-4DB7-8982-6008CE5B3B42}"/>
    <cellStyle name="20% - Accent1 2 2 3 2 2 2 4 2 4 4" xfId="36005" xr:uid="{B9A11A68-5648-4E9D-B343-A12645B66268}"/>
    <cellStyle name="20% - Accent1 2 2 3 2 2 2 4 2 4 5" xfId="38613" xr:uid="{D8672229-1BB3-40A1-849F-6AB13537120F}"/>
    <cellStyle name="20% - Accent1 2 2 3 2 2 2 4 2 4 6" xfId="46496" xr:uid="{4C1F3FDE-4CB8-41B6-B7DC-3959A6742CDD}"/>
    <cellStyle name="20% - Accent1 2 2 3 2 2 2 4 2 4 7" xfId="53989" xr:uid="{7850ED17-608F-4BD4-AEB5-2E0FEC81AA32}"/>
    <cellStyle name="20% - Accent1 2 2 3 2 2 2 4 2 5" xfId="8703" xr:uid="{97AD73F7-7EB2-4F5B-AFDB-78ADA5CE8039}"/>
    <cellStyle name="20% - Accent1 2 2 3 2 2 2 4 2 5 2" xfId="23679" xr:uid="{39D4347D-BBDD-4B57-B922-D30E072EB644}"/>
    <cellStyle name="20% - Accent1 2 2 3 2 2 2 4 2 6" xfId="16191" xr:uid="{7682D16A-0DC7-4395-B506-2CDC32FE8521}"/>
    <cellStyle name="20% - Accent1 2 2 3 2 2 2 4 2 7" xfId="31240" xr:uid="{590574CB-0367-4BE8-A4D5-38A6A368AAA5}"/>
    <cellStyle name="20% - Accent1 2 2 3 2 2 2 4 2 8" xfId="38610" xr:uid="{BA950659-C03D-4A86-8564-7F264288510D}"/>
    <cellStyle name="20% - Accent1 2 2 3 2 2 2 4 2 9" xfId="46493" xr:uid="{C470FDC6-0051-4E0F-ABFF-0587DB4B5572}"/>
    <cellStyle name="20% - Accent1 2 2 3 2 2 2 4 3" xfId="1167" xr:uid="{FABEF5EB-7DD5-47D3-ABD1-E19A94B200CB}"/>
    <cellStyle name="20% - Accent1 2 2 3 2 2 2 4 3 2" xfId="8707" xr:uid="{352EBCB0-BAE8-4DC0-B059-4139387728D1}"/>
    <cellStyle name="20% - Accent1 2 2 3 2 2 2 4 3 2 2" xfId="23683" xr:uid="{7645C637-BF40-40DC-B24F-0B28B71108E1}"/>
    <cellStyle name="20% - Accent1 2 2 3 2 2 2 4 3 3" xfId="16195" xr:uid="{A5A3488C-EF5F-46FC-900B-6C3E8C51D2BD}"/>
    <cellStyle name="20% - Accent1 2 2 3 2 2 2 4 3 4" xfId="32316" xr:uid="{DA90E92E-C8CF-4328-8E72-1C2211D4662C}"/>
    <cellStyle name="20% - Accent1 2 2 3 2 2 2 4 3 5" xfId="38614" xr:uid="{0CD90DE0-4285-487B-8183-6EBCF4A917C1}"/>
    <cellStyle name="20% - Accent1 2 2 3 2 2 2 4 3 6" xfId="46497" xr:uid="{6DF98315-2354-450B-ADBD-21C6D4CF520A}"/>
    <cellStyle name="20% - Accent1 2 2 3 2 2 2 4 3 7" xfId="53990" xr:uid="{4A33275E-0B17-45E8-8CCE-39C0017BBAAF}"/>
    <cellStyle name="20% - Accent1 2 2 3 2 2 2 4 4" xfId="1168" xr:uid="{001D92F5-855D-46BF-B5B0-98202CDF2141}"/>
    <cellStyle name="20% - Accent1 2 2 3 2 2 2 4 4 2" xfId="8708" xr:uid="{F0E4584F-7E31-480B-B4B2-E24DA58F402B}"/>
    <cellStyle name="20% - Accent1 2 2 3 2 2 2 4 4 2 2" xfId="23684" xr:uid="{FF14B2F2-D5CE-4311-A3D0-D409CE1AEBA0}"/>
    <cellStyle name="20% - Accent1 2 2 3 2 2 2 4 4 3" xfId="16196" xr:uid="{CBFAD51B-377E-45AA-858D-56EA6EF9D7B7}"/>
    <cellStyle name="20% - Accent1 2 2 3 2 2 2 4 4 4" xfId="34161" xr:uid="{CB979197-A574-426A-97A9-B9288B8D251A}"/>
    <cellStyle name="20% - Accent1 2 2 3 2 2 2 4 4 5" xfId="38615" xr:uid="{C975D9B3-F22F-430A-BB4F-5FB1A9338B51}"/>
    <cellStyle name="20% - Accent1 2 2 3 2 2 2 4 4 6" xfId="46498" xr:uid="{52FA708F-4821-4CA9-AA38-0359D2B4BFCB}"/>
    <cellStyle name="20% - Accent1 2 2 3 2 2 2 4 4 7" xfId="53991" xr:uid="{13172ECE-F662-48A1-BEDE-B8C0114F20C0}"/>
    <cellStyle name="20% - Accent1 2 2 3 2 2 2 4 5" xfId="1169" xr:uid="{500CCE15-E371-4EC3-A383-C2DDF3CFADA5}"/>
    <cellStyle name="20% - Accent1 2 2 3 2 2 2 4 5 2" xfId="8709" xr:uid="{85A7F2AF-93C9-496E-B138-4D3D89E711EB}"/>
    <cellStyle name="20% - Accent1 2 2 3 2 2 2 4 5 2 2" xfId="23685" xr:uid="{AD70FFF9-9E9E-460D-B12E-0E33F885608A}"/>
    <cellStyle name="20% - Accent1 2 2 3 2 2 2 4 5 3" xfId="16197" xr:uid="{E8BF667B-61F7-43E1-9B01-21EE2F182E64}"/>
    <cellStyle name="20% - Accent1 2 2 3 2 2 2 4 5 4" xfId="36004" xr:uid="{9F747850-25D9-4A8C-A70F-9ED25ED05FB1}"/>
    <cellStyle name="20% - Accent1 2 2 3 2 2 2 4 5 5" xfId="38616" xr:uid="{12DC33C9-88A4-4208-B9DE-A9C7F505D836}"/>
    <cellStyle name="20% - Accent1 2 2 3 2 2 2 4 5 6" xfId="46499" xr:uid="{17409B84-36AA-4B6E-A820-65C88AA0C6B0}"/>
    <cellStyle name="20% - Accent1 2 2 3 2 2 2 4 5 7" xfId="53992" xr:uid="{D8E53F65-0285-4738-BD48-F23DE766608E}"/>
    <cellStyle name="20% - Accent1 2 2 3 2 2 2 4 6" xfId="8702" xr:uid="{718CB9F3-A686-49D1-8D8A-F74FD748F86F}"/>
    <cellStyle name="20% - Accent1 2 2 3 2 2 2 4 6 2" xfId="23678" xr:uid="{8801E522-BD52-42DC-B1DC-CD35BCF3803A}"/>
    <cellStyle name="20% - Accent1 2 2 3 2 2 2 4 7" xfId="16190" xr:uid="{FCAC1A2D-E6B8-4EFA-94EB-372F09BF6FBE}"/>
    <cellStyle name="20% - Accent1 2 2 3 2 2 2 4 8" xfId="30787" xr:uid="{61F6AFC0-7AB3-458A-A529-846C68E8574C}"/>
    <cellStyle name="20% - Accent1 2 2 3 2 2 2 4 9" xfId="38609" xr:uid="{04063D01-6AE2-44DC-8BAA-6FAC73F4C44A}"/>
    <cellStyle name="20% - Accent1 2 2 3 2 2 2 5" xfId="1170" xr:uid="{EE0CACF8-26C3-4246-98E2-737B96DEEB10}"/>
    <cellStyle name="20% - Accent1 2 2 3 2 2 2 5 10" xfId="53993" xr:uid="{6228A84A-95AC-4C69-9FBB-4C7B891A016F}"/>
    <cellStyle name="20% - Accent1 2 2 3 2 2 2 5 2" xfId="1171" xr:uid="{67945124-D290-40B9-9C6E-609F8873D059}"/>
    <cellStyle name="20% - Accent1 2 2 3 2 2 2 5 2 2" xfId="8711" xr:uid="{7BCECCC2-A65E-48FB-89C3-004ADC9E075F}"/>
    <cellStyle name="20% - Accent1 2 2 3 2 2 2 5 2 2 2" xfId="23687" xr:uid="{796CD7DE-666E-47E1-BDAF-B57B03E64A85}"/>
    <cellStyle name="20% - Accent1 2 2 3 2 2 2 5 2 3" xfId="16199" xr:uid="{E1979D9A-8EE5-46E5-BF9D-BE69E6627E34}"/>
    <cellStyle name="20% - Accent1 2 2 3 2 2 2 5 2 4" xfId="32318" xr:uid="{204E496D-A4C0-4A09-A959-E1CA04D17F2B}"/>
    <cellStyle name="20% - Accent1 2 2 3 2 2 2 5 2 5" xfId="38618" xr:uid="{0EC1AC68-A5BA-45E7-A5EE-CE36B1598F1B}"/>
    <cellStyle name="20% - Accent1 2 2 3 2 2 2 5 2 6" xfId="46501" xr:uid="{5EDD9908-3525-4345-BC36-CDBC52B2424E}"/>
    <cellStyle name="20% - Accent1 2 2 3 2 2 2 5 2 7" xfId="53994" xr:uid="{1C8B16B3-3795-4DD0-8875-E050F6029080}"/>
    <cellStyle name="20% - Accent1 2 2 3 2 2 2 5 3" xfId="1172" xr:uid="{6F28FAFF-4B60-4A49-833E-9069646CA1AE}"/>
    <cellStyle name="20% - Accent1 2 2 3 2 2 2 5 3 2" xfId="8712" xr:uid="{6F6BF5F4-65CF-4C49-BB01-2AFDA224413F}"/>
    <cellStyle name="20% - Accent1 2 2 3 2 2 2 5 3 2 2" xfId="23688" xr:uid="{0B7096FD-0F77-42AD-A9EF-FE0BCCA51F59}"/>
    <cellStyle name="20% - Accent1 2 2 3 2 2 2 5 3 3" xfId="16200" xr:uid="{E25B1E5B-74FD-4C6F-A2C1-B1A083765476}"/>
    <cellStyle name="20% - Accent1 2 2 3 2 2 2 5 3 4" xfId="34163" xr:uid="{1DC521F4-3BCA-4E1E-ABBE-BC4D756EC709}"/>
    <cellStyle name="20% - Accent1 2 2 3 2 2 2 5 3 5" xfId="38619" xr:uid="{CC109228-50CB-4D7A-8856-3527B80614F2}"/>
    <cellStyle name="20% - Accent1 2 2 3 2 2 2 5 3 6" xfId="46502" xr:uid="{22EE5E22-AD6A-4FB0-A7CA-BFFEF779662A}"/>
    <cellStyle name="20% - Accent1 2 2 3 2 2 2 5 3 7" xfId="53995" xr:uid="{5A6EE540-A86F-4C26-BB78-552E6A7CFEBB}"/>
    <cellStyle name="20% - Accent1 2 2 3 2 2 2 5 4" xfId="1173" xr:uid="{8EB85C6D-0932-4EB8-BA08-C211DECEE21E}"/>
    <cellStyle name="20% - Accent1 2 2 3 2 2 2 5 4 2" xfId="8713" xr:uid="{BC63D89E-777F-4F0A-A643-819D4AF97EDD}"/>
    <cellStyle name="20% - Accent1 2 2 3 2 2 2 5 4 2 2" xfId="23689" xr:uid="{B3B68310-B564-4B44-BC4F-CA29DF5EDDE9}"/>
    <cellStyle name="20% - Accent1 2 2 3 2 2 2 5 4 3" xfId="16201" xr:uid="{8B34F24B-E87E-4075-987C-AEE01D0B7695}"/>
    <cellStyle name="20% - Accent1 2 2 3 2 2 2 5 4 4" xfId="36006" xr:uid="{BAA11844-2975-4728-87B2-91CE8890D41D}"/>
    <cellStyle name="20% - Accent1 2 2 3 2 2 2 5 4 5" xfId="38620" xr:uid="{B9AF289F-00B1-4294-A90A-58B7991B502D}"/>
    <cellStyle name="20% - Accent1 2 2 3 2 2 2 5 4 6" xfId="46503" xr:uid="{231308FE-62E8-4BB4-8190-06F9B7FCFA47}"/>
    <cellStyle name="20% - Accent1 2 2 3 2 2 2 5 4 7" xfId="53996" xr:uid="{1A3CE5D2-6085-42DA-B6F9-7A7A48F469FF}"/>
    <cellStyle name="20% - Accent1 2 2 3 2 2 2 5 5" xfId="8710" xr:uid="{99394FC8-3717-4B87-B97C-F0F31BBAA18C}"/>
    <cellStyle name="20% - Accent1 2 2 3 2 2 2 5 5 2" xfId="23686" xr:uid="{1E88794E-B730-489A-A303-0692A6FE29A5}"/>
    <cellStyle name="20% - Accent1 2 2 3 2 2 2 5 6" xfId="16198" xr:uid="{9372E72A-BB53-4A1F-8838-15187044053D}"/>
    <cellStyle name="20% - Accent1 2 2 3 2 2 2 5 7" xfId="31236" xr:uid="{5085FA07-F6D2-4D43-824B-B59D1B35F215}"/>
    <cellStyle name="20% - Accent1 2 2 3 2 2 2 5 8" xfId="38617" xr:uid="{E871AFC4-9996-4AE9-A03E-F270BA2DD0B6}"/>
    <cellStyle name="20% - Accent1 2 2 3 2 2 2 5 9" xfId="46500" xr:uid="{2AE8B642-A00D-4A6F-A433-2D98D6CA76F5}"/>
    <cellStyle name="20% - Accent1 2 2 3 2 2 2 6" xfId="1174" xr:uid="{70579C7A-F56D-48C6-84F2-E573F96EB5D4}"/>
    <cellStyle name="20% - Accent1 2 2 3 2 2 2 6 2" xfId="8714" xr:uid="{4E5EED9A-FB35-41BE-A04A-0D8D16C29B72}"/>
    <cellStyle name="20% - Accent1 2 2 3 2 2 2 6 2 2" xfId="23690" xr:uid="{D7DD5CA9-C8C1-4262-BC18-B0AC934FD857}"/>
    <cellStyle name="20% - Accent1 2 2 3 2 2 2 6 3" xfId="16202" xr:uid="{DB07A044-1A1B-4006-931C-8A030DD8BBEE}"/>
    <cellStyle name="20% - Accent1 2 2 3 2 2 2 6 4" xfId="32309" xr:uid="{9809AC14-323E-477E-8898-525068B17688}"/>
    <cellStyle name="20% - Accent1 2 2 3 2 2 2 6 5" xfId="38621" xr:uid="{94BABDA2-2C6B-4FC2-9E6B-F14B617A5804}"/>
    <cellStyle name="20% - Accent1 2 2 3 2 2 2 6 6" xfId="46504" xr:uid="{8422D4E9-84F6-43AE-9664-55F8006E51E0}"/>
    <cellStyle name="20% - Accent1 2 2 3 2 2 2 6 7" xfId="53997" xr:uid="{F3083CDA-DB73-4750-AF04-9E18A6D057B5}"/>
    <cellStyle name="20% - Accent1 2 2 3 2 2 2 7" xfId="1175" xr:uid="{543D64FF-55DC-41E5-86B5-7B50A40DB41C}"/>
    <cellStyle name="20% - Accent1 2 2 3 2 2 2 7 2" xfId="8715" xr:uid="{FE8186E7-A837-4A10-B578-01F5CF27CBCD}"/>
    <cellStyle name="20% - Accent1 2 2 3 2 2 2 7 2 2" xfId="23691" xr:uid="{9C5814B1-8E81-451A-ADDC-615E16BBF9F3}"/>
    <cellStyle name="20% - Accent1 2 2 3 2 2 2 7 3" xfId="16203" xr:uid="{39183E01-5521-44BF-852E-4971B24EE05C}"/>
    <cellStyle name="20% - Accent1 2 2 3 2 2 2 7 4" xfId="34154" xr:uid="{2BAE4249-CC06-48E2-A5F3-9D105CEF4184}"/>
    <cellStyle name="20% - Accent1 2 2 3 2 2 2 7 5" xfId="38622" xr:uid="{C5789E9A-3316-4E48-9BA2-0A97D53BA647}"/>
    <cellStyle name="20% - Accent1 2 2 3 2 2 2 7 6" xfId="46505" xr:uid="{6FE916A3-9CC9-436E-B008-557037DDC062}"/>
    <cellStyle name="20% - Accent1 2 2 3 2 2 2 7 7" xfId="53998" xr:uid="{AA7ACF7B-CBAC-45C6-92FA-452BCAE405D0}"/>
    <cellStyle name="20% - Accent1 2 2 3 2 2 2 8" xfId="1176" xr:uid="{66002D3D-7FF0-4271-BA86-ECD1BED7A16F}"/>
    <cellStyle name="20% - Accent1 2 2 3 2 2 2 8 2" xfId="8716" xr:uid="{0FD8C83F-60FC-449A-8D1E-E4EF3252E4C5}"/>
    <cellStyle name="20% - Accent1 2 2 3 2 2 2 8 2 2" xfId="23692" xr:uid="{13827FB4-6E81-4A5B-8B6F-A58151132918}"/>
    <cellStyle name="20% - Accent1 2 2 3 2 2 2 8 3" xfId="16204" xr:uid="{52305BC4-FDC7-47DF-B763-5D9B01E0C1F2}"/>
    <cellStyle name="20% - Accent1 2 2 3 2 2 2 8 4" xfId="35997" xr:uid="{AD2E3A8B-1D45-4D18-A622-8CF20FE0B181}"/>
    <cellStyle name="20% - Accent1 2 2 3 2 2 2 8 5" xfId="38623" xr:uid="{2145CC7F-31B0-492B-B654-A540DAC371F3}"/>
    <cellStyle name="20% - Accent1 2 2 3 2 2 2 8 6" xfId="46506" xr:uid="{C92E6B5F-6CDC-4935-9496-19C8D6BA4861}"/>
    <cellStyle name="20% - Accent1 2 2 3 2 2 2 8 7" xfId="53999" xr:uid="{01CC3524-A110-46CC-8BD7-07FF6A253415}"/>
    <cellStyle name="20% - Accent1 2 2 3 2 2 2 9" xfId="8677" xr:uid="{30127098-D009-487C-8B9E-288CD617A30B}"/>
    <cellStyle name="20% - Accent1 2 2 3 2 2 2 9 2" xfId="23653" xr:uid="{53A1B593-5B03-4FA2-A12C-6FC1B52B95A8}"/>
    <cellStyle name="20% - Accent1 2 2 3 2 2 3" xfId="1177" xr:uid="{D8A99592-D824-4E96-A596-7DE290B270B6}"/>
    <cellStyle name="20% - Accent1 2 2 3 2 2 3 10" xfId="38624" xr:uid="{CEABC323-EFC5-454D-916A-90C597A25CFD}"/>
    <cellStyle name="20% - Accent1 2 2 3 2 2 3 11" xfId="46507" xr:uid="{921E089B-3372-41BF-9CE8-EE88426E7563}"/>
    <cellStyle name="20% - Accent1 2 2 3 2 2 3 12" xfId="54000" xr:uid="{E3E448CE-45A3-41ED-B4AB-0D90E73C4A44}"/>
    <cellStyle name="20% - Accent1 2 2 3 2 2 3 2" xfId="1178" xr:uid="{91063A1F-8596-4874-8950-1120F73AB2A1}"/>
    <cellStyle name="20% - Accent1 2 2 3 2 2 3 2 10" xfId="46508" xr:uid="{8E94B6D8-7F88-4C68-9904-7AE2CBB00B9C}"/>
    <cellStyle name="20% - Accent1 2 2 3 2 2 3 2 11" xfId="54001" xr:uid="{9A9C3FAA-59E4-41C2-8070-198C0053C8C4}"/>
    <cellStyle name="20% - Accent1 2 2 3 2 2 3 2 2" xfId="1179" xr:uid="{DADEE22F-F530-4142-91E4-5F0DCC13438B}"/>
    <cellStyle name="20% - Accent1 2 2 3 2 2 3 2 2 10" xfId="54002" xr:uid="{A29EB929-2E53-481B-89CA-985F34A47435}"/>
    <cellStyle name="20% - Accent1 2 2 3 2 2 3 2 2 2" xfId="1180" xr:uid="{42E40284-DB99-4897-B55A-0E361FDC9EC4}"/>
    <cellStyle name="20% - Accent1 2 2 3 2 2 3 2 2 2 2" xfId="8720" xr:uid="{AAD7CD2E-E0A6-4BCF-AE4A-1FE80F8188D5}"/>
    <cellStyle name="20% - Accent1 2 2 3 2 2 3 2 2 2 2 2" xfId="23696" xr:uid="{AD76E9A0-784A-41A7-8513-B31C52CAB734}"/>
    <cellStyle name="20% - Accent1 2 2 3 2 2 3 2 2 2 3" xfId="16208" xr:uid="{90A0493E-DA79-4EA3-941B-D3C11699D26D}"/>
    <cellStyle name="20% - Accent1 2 2 3 2 2 3 2 2 2 4" xfId="32321" xr:uid="{0A73D7F7-B825-45B8-A709-18293E7DA423}"/>
    <cellStyle name="20% - Accent1 2 2 3 2 2 3 2 2 2 5" xfId="38627" xr:uid="{392E5438-C299-47F0-902E-30437D3204C9}"/>
    <cellStyle name="20% - Accent1 2 2 3 2 2 3 2 2 2 6" xfId="46510" xr:uid="{48920FDE-88CE-42F2-A17A-5EC7B598D810}"/>
    <cellStyle name="20% - Accent1 2 2 3 2 2 3 2 2 2 7" xfId="54003" xr:uid="{5105642F-FB78-4C46-8B31-0F70883EAF72}"/>
    <cellStyle name="20% - Accent1 2 2 3 2 2 3 2 2 3" xfId="1181" xr:uid="{3FFFDF86-F544-4C77-B38F-1BE9425397DE}"/>
    <cellStyle name="20% - Accent1 2 2 3 2 2 3 2 2 3 2" xfId="8721" xr:uid="{DD723534-3865-444E-9715-56877CF05F01}"/>
    <cellStyle name="20% - Accent1 2 2 3 2 2 3 2 2 3 2 2" xfId="23697" xr:uid="{15D81D5B-4044-4DDE-9105-A79644012067}"/>
    <cellStyle name="20% - Accent1 2 2 3 2 2 3 2 2 3 3" xfId="16209" xr:uid="{7CDF34DD-EE00-43E8-A317-7B1D7D545F4E}"/>
    <cellStyle name="20% - Accent1 2 2 3 2 2 3 2 2 3 4" xfId="34166" xr:uid="{A9812D53-B149-440F-BDFD-28EE21AA2724}"/>
    <cellStyle name="20% - Accent1 2 2 3 2 2 3 2 2 3 5" xfId="38628" xr:uid="{0C4DFFCF-42BD-4E06-ADAA-0D2FF0DB9A21}"/>
    <cellStyle name="20% - Accent1 2 2 3 2 2 3 2 2 3 6" xfId="46511" xr:uid="{B25BFCE3-9E71-4477-8C4F-D169530E3112}"/>
    <cellStyle name="20% - Accent1 2 2 3 2 2 3 2 2 3 7" xfId="54004" xr:uid="{645043F2-A172-4F1B-8371-8B118A85CD5C}"/>
    <cellStyle name="20% - Accent1 2 2 3 2 2 3 2 2 4" xfId="1182" xr:uid="{B6A62B8B-414B-40CD-97FC-8486D72B5060}"/>
    <cellStyle name="20% - Accent1 2 2 3 2 2 3 2 2 4 2" xfId="8722" xr:uid="{DB304B8B-9DB2-4F16-BB1E-17CAE3FF4CEE}"/>
    <cellStyle name="20% - Accent1 2 2 3 2 2 3 2 2 4 2 2" xfId="23698" xr:uid="{D0283502-33BD-4E95-8CBB-8F5E9A2F4217}"/>
    <cellStyle name="20% - Accent1 2 2 3 2 2 3 2 2 4 3" xfId="16210" xr:uid="{E0193DB4-7752-4DB4-8509-6E8DDDB8415C}"/>
    <cellStyle name="20% - Accent1 2 2 3 2 2 3 2 2 4 4" xfId="36009" xr:uid="{D93E2AE2-C89E-491E-8EBE-E2A14296AC6C}"/>
    <cellStyle name="20% - Accent1 2 2 3 2 2 3 2 2 4 5" xfId="38629" xr:uid="{CE8E7579-5FFC-48F4-A53D-651400C24947}"/>
    <cellStyle name="20% - Accent1 2 2 3 2 2 3 2 2 4 6" xfId="46512" xr:uid="{A353C41D-15F0-4095-8865-034AE1D3267F}"/>
    <cellStyle name="20% - Accent1 2 2 3 2 2 3 2 2 4 7" xfId="54005" xr:uid="{3983BC87-FA9F-427A-8ECC-43708E15FCE5}"/>
    <cellStyle name="20% - Accent1 2 2 3 2 2 3 2 2 5" xfId="8719" xr:uid="{8A082214-DDE3-48F9-BECE-139EB406FAA2}"/>
    <cellStyle name="20% - Accent1 2 2 3 2 2 3 2 2 5 2" xfId="23695" xr:uid="{D2B4CE9F-88C3-405F-B83B-078F4E8038C6}"/>
    <cellStyle name="20% - Accent1 2 2 3 2 2 3 2 2 6" xfId="16207" xr:uid="{49BEF36D-24BB-442E-996B-A7E9D32C7216}"/>
    <cellStyle name="20% - Accent1 2 2 3 2 2 3 2 2 7" xfId="31242" xr:uid="{66A6D2B8-9F6A-4D7D-B097-3ED3AA436B68}"/>
    <cellStyle name="20% - Accent1 2 2 3 2 2 3 2 2 8" xfId="38626" xr:uid="{BD2F629C-0576-47BB-9BFE-C8022959246C}"/>
    <cellStyle name="20% - Accent1 2 2 3 2 2 3 2 2 9" xfId="46509" xr:uid="{F0DCD130-CABC-466D-9C20-BAD8C152E17A}"/>
    <cellStyle name="20% - Accent1 2 2 3 2 2 3 2 3" xfId="1183" xr:uid="{68C58997-19C0-44E4-AB91-466EF1A344B5}"/>
    <cellStyle name="20% - Accent1 2 2 3 2 2 3 2 3 2" xfId="8723" xr:uid="{8BF1F6E7-860F-4816-8AD0-D69EBB065E25}"/>
    <cellStyle name="20% - Accent1 2 2 3 2 2 3 2 3 2 2" xfId="23699" xr:uid="{2E25A192-8520-4023-B2CF-1938F08525C4}"/>
    <cellStyle name="20% - Accent1 2 2 3 2 2 3 2 3 3" xfId="16211" xr:uid="{AD314496-A6E4-4D80-AE53-8520D7FE0A2F}"/>
    <cellStyle name="20% - Accent1 2 2 3 2 2 3 2 3 4" xfId="32320" xr:uid="{B2903BC3-2CC0-4067-9A79-5E35E7BF1B4D}"/>
    <cellStyle name="20% - Accent1 2 2 3 2 2 3 2 3 5" xfId="38630" xr:uid="{4751C812-A160-4A2C-ABFC-5F831D344209}"/>
    <cellStyle name="20% - Accent1 2 2 3 2 2 3 2 3 6" xfId="46513" xr:uid="{DB07EA3A-5F8F-481C-873F-AB5B6743B07A}"/>
    <cellStyle name="20% - Accent1 2 2 3 2 2 3 2 3 7" xfId="54006" xr:uid="{5F439A32-2BFF-4D15-B3E5-E68979916A65}"/>
    <cellStyle name="20% - Accent1 2 2 3 2 2 3 2 4" xfId="1184" xr:uid="{4B6F1539-3C81-4AD9-BBED-6721F3093D29}"/>
    <cellStyle name="20% - Accent1 2 2 3 2 2 3 2 4 2" xfId="8724" xr:uid="{170FAC96-01B2-4142-94FD-FE286EB4459A}"/>
    <cellStyle name="20% - Accent1 2 2 3 2 2 3 2 4 2 2" xfId="23700" xr:uid="{AB7824A6-4B09-45CC-B76C-F619F54F7A69}"/>
    <cellStyle name="20% - Accent1 2 2 3 2 2 3 2 4 3" xfId="16212" xr:uid="{751A9369-40AF-4F01-9879-8E7B82DFF8E9}"/>
    <cellStyle name="20% - Accent1 2 2 3 2 2 3 2 4 4" xfId="34165" xr:uid="{43BE404A-B633-4456-8E9A-F6D3EE3A1A47}"/>
    <cellStyle name="20% - Accent1 2 2 3 2 2 3 2 4 5" xfId="38631" xr:uid="{B13E43C8-ADB6-4697-8C73-B4BA17BCB6A6}"/>
    <cellStyle name="20% - Accent1 2 2 3 2 2 3 2 4 6" xfId="46514" xr:uid="{D2E5B7E1-B79D-4DEA-9761-D9861E9E94D5}"/>
    <cellStyle name="20% - Accent1 2 2 3 2 2 3 2 4 7" xfId="54007" xr:uid="{2144B037-FDF7-4368-8882-0276E1C55924}"/>
    <cellStyle name="20% - Accent1 2 2 3 2 2 3 2 5" xfId="1185" xr:uid="{0DEFB90F-CB81-451F-9B0D-45F92F03DD79}"/>
    <cellStyle name="20% - Accent1 2 2 3 2 2 3 2 5 2" xfId="8725" xr:uid="{3C871F52-D5B6-474A-A048-5E924FBB75DD}"/>
    <cellStyle name="20% - Accent1 2 2 3 2 2 3 2 5 2 2" xfId="23701" xr:uid="{34552F27-0255-4F1E-AE95-98C257BA33C2}"/>
    <cellStyle name="20% - Accent1 2 2 3 2 2 3 2 5 3" xfId="16213" xr:uid="{2A6AA728-119F-4438-8902-5E55799C7BCF}"/>
    <cellStyle name="20% - Accent1 2 2 3 2 2 3 2 5 4" xfId="36008" xr:uid="{46A43303-F14B-43BF-BE00-D38DBCBF992A}"/>
    <cellStyle name="20% - Accent1 2 2 3 2 2 3 2 5 5" xfId="38632" xr:uid="{57D25F59-AC43-4B4F-8118-A1C9B42F593B}"/>
    <cellStyle name="20% - Accent1 2 2 3 2 2 3 2 5 6" xfId="46515" xr:uid="{FFD470A2-1C30-4586-9672-0DC243D03568}"/>
    <cellStyle name="20% - Accent1 2 2 3 2 2 3 2 5 7" xfId="54008" xr:uid="{CB136E79-51E9-402D-B386-CA94351FC15C}"/>
    <cellStyle name="20% - Accent1 2 2 3 2 2 3 2 6" xfId="8718" xr:uid="{8ED2CBFA-7434-4C68-B140-17279CE7A3C0}"/>
    <cellStyle name="20% - Accent1 2 2 3 2 2 3 2 6 2" xfId="23694" xr:uid="{9D893D78-A315-4B76-B163-F21D274D79A2}"/>
    <cellStyle name="20% - Accent1 2 2 3 2 2 3 2 7" xfId="16206" xr:uid="{DE5B29DA-6EBB-4DCF-8802-4158266319F3}"/>
    <cellStyle name="20% - Accent1 2 2 3 2 2 3 2 8" xfId="30789" xr:uid="{D5FCF4FD-1C4A-4C20-BC22-D031BD03156A}"/>
    <cellStyle name="20% - Accent1 2 2 3 2 2 3 2 9" xfId="38625" xr:uid="{00265BD0-C8C5-4897-94F3-7B4BC31BE62E}"/>
    <cellStyle name="20% - Accent1 2 2 3 2 2 3 3" xfId="1186" xr:uid="{EDBA667F-B2D9-4B45-BB55-D93B220355EF}"/>
    <cellStyle name="20% - Accent1 2 2 3 2 2 3 3 10" xfId="54009" xr:uid="{3FC28209-D595-4D4D-9370-E2D78A35C7C0}"/>
    <cellStyle name="20% - Accent1 2 2 3 2 2 3 3 2" xfId="1187" xr:uid="{E319893E-A4AA-4CFA-A591-EC7494367F0D}"/>
    <cellStyle name="20% - Accent1 2 2 3 2 2 3 3 2 2" xfId="8727" xr:uid="{1BFA0326-B1A2-4460-B2E9-93B0D80CEBA1}"/>
    <cellStyle name="20% - Accent1 2 2 3 2 2 3 3 2 2 2" xfId="23703" xr:uid="{44D0A295-DC28-4B8F-8A62-B1C3E5EAD434}"/>
    <cellStyle name="20% - Accent1 2 2 3 2 2 3 3 2 3" xfId="16215" xr:uid="{4C3B505A-1C46-44DC-B5C5-9D0EAEA4C8C7}"/>
    <cellStyle name="20% - Accent1 2 2 3 2 2 3 3 2 4" xfId="32322" xr:uid="{C5E9CF20-FD40-458F-AC48-8B1359A6BF4F}"/>
    <cellStyle name="20% - Accent1 2 2 3 2 2 3 3 2 5" xfId="38634" xr:uid="{F7202358-6095-4E29-BF57-E82131C46EED}"/>
    <cellStyle name="20% - Accent1 2 2 3 2 2 3 3 2 6" xfId="46517" xr:uid="{70775C23-6B5F-42DB-9BC8-797488320BA6}"/>
    <cellStyle name="20% - Accent1 2 2 3 2 2 3 3 2 7" xfId="54010" xr:uid="{17A80A1B-CAFD-4FA2-BE65-A4472ECA006F}"/>
    <cellStyle name="20% - Accent1 2 2 3 2 2 3 3 3" xfId="1188" xr:uid="{CBBF1149-E1FD-443E-B40A-79A1C0FB1661}"/>
    <cellStyle name="20% - Accent1 2 2 3 2 2 3 3 3 2" xfId="8728" xr:uid="{1EA31A60-EB7D-4E1E-97FE-266702B0F681}"/>
    <cellStyle name="20% - Accent1 2 2 3 2 2 3 3 3 2 2" xfId="23704" xr:uid="{6EA16A95-BB7E-42FB-8756-10D1502E3EC9}"/>
    <cellStyle name="20% - Accent1 2 2 3 2 2 3 3 3 3" xfId="16216" xr:uid="{C7EA2161-4CAF-4689-9B43-D04F45D75C3E}"/>
    <cellStyle name="20% - Accent1 2 2 3 2 2 3 3 3 4" xfId="34167" xr:uid="{A439A92B-F6C0-4BD2-B0F1-74486827923B}"/>
    <cellStyle name="20% - Accent1 2 2 3 2 2 3 3 3 5" xfId="38635" xr:uid="{50883AA5-949B-439B-9F6F-D3595C99FE83}"/>
    <cellStyle name="20% - Accent1 2 2 3 2 2 3 3 3 6" xfId="46518" xr:uid="{9523AE0C-7736-478F-935E-7B51369C17BC}"/>
    <cellStyle name="20% - Accent1 2 2 3 2 2 3 3 3 7" xfId="54011" xr:uid="{6E47F132-4A66-4AF9-A69F-EA0754407CF8}"/>
    <cellStyle name="20% - Accent1 2 2 3 2 2 3 3 4" xfId="1189" xr:uid="{8F3248A2-C1D2-44D7-AE3D-1C6DB81B0CDA}"/>
    <cellStyle name="20% - Accent1 2 2 3 2 2 3 3 4 2" xfId="8729" xr:uid="{F746E0FB-0C9E-4EF8-9E83-5A8227D7D5BE}"/>
    <cellStyle name="20% - Accent1 2 2 3 2 2 3 3 4 2 2" xfId="23705" xr:uid="{DE584A0D-F084-4670-A6FC-A05DCA4BA683}"/>
    <cellStyle name="20% - Accent1 2 2 3 2 2 3 3 4 3" xfId="16217" xr:uid="{DF2A5520-EE8A-4D44-A634-BCB5F3E3D3BC}"/>
    <cellStyle name="20% - Accent1 2 2 3 2 2 3 3 4 4" xfId="36010" xr:uid="{9B269E62-A594-4FE1-9885-812CC6B9972A}"/>
    <cellStyle name="20% - Accent1 2 2 3 2 2 3 3 4 5" xfId="38636" xr:uid="{4FFEBDBE-33E3-4A08-8836-0D64DF57ABD0}"/>
    <cellStyle name="20% - Accent1 2 2 3 2 2 3 3 4 6" xfId="46519" xr:uid="{71A7D0E8-25A9-45C5-B5E7-39E84EE1F64A}"/>
    <cellStyle name="20% - Accent1 2 2 3 2 2 3 3 4 7" xfId="54012" xr:uid="{D39FB31C-EAB3-4F6E-A86F-492DCBC4BE5D}"/>
    <cellStyle name="20% - Accent1 2 2 3 2 2 3 3 5" xfId="8726" xr:uid="{3CC40804-1D75-4C93-A8A4-8BEDA160DC18}"/>
    <cellStyle name="20% - Accent1 2 2 3 2 2 3 3 5 2" xfId="23702" xr:uid="{80830C48-4099-467C-9E88-49E551C9766C}"/>
    <cellStyle name="20% - Accent1 2 2 3 2 2 3 3 6" xfId="16214" xr:uid="{95D5EBD0-6BAD-4EC5-B546-A7736839D238}"/>
    <cellStyle name="20% - Accent1 2 2 3 2 2 3 3 7" xfId="31241" xr:uid="{9C894981-ECF4-4780-BD1A-4015877196E9}"/>
    <cellStyle name="20% - Accent1 2 2 3 2 2 3 3 8" xfId="38633" xr:uid="{C2674443-BB26-4AE5-831B-2C640DEEAAD6}"/>
    <cellStyle name="20% - Accent1 2 2 3 2 2 3 3 9" xfId="46516" xr:uid="{8A243C51-8BD9-4869-989B-4E3C3A657BC9}"/>
    <cellStyle name="20% - Accent1 2 2 3 2 2 3 4" xfId="1190" xr:uid="{3DF5CC13-C11A-4684-A6D7-1A6A806690DB}"/>
    <cellStyle name="20% - Accent1 2 2 3 2 2 3 4 2" xfId="8730" xr:uid="{4862BEBB-E60A-4C0B-95FB-BCBB09E4D283}"/>
    <cellStyle name="20% - Accent1 2 2 3 2 2 3 4 2 2" xfId="23706" xr:uid="{6097A972-1A26-4B18-A054-EFFA02214A2B}"/>
    <cellStyle name="20% - Accent1 2 2 3 2 2 3 4 3" xfId="16218" xr:uid="{9AFD3A9C-F446-4DC1-AF28-00E2847ABC8A}"/>
    <cellStyle name="20% - Accent1 2 2 3 2 2 3 4 4" xfId="32319" xr:uid="{E61714D4-2FAF-4EBC-9453-2E2597784310}"/>
    <cellStyle name="20% - Accent1 2 2 3 2 2 3 4 5" xfId="38637" xr:uid="{3DFFC41B-B54C-481D-A0A2-CC600534D431}"/>
    <cellStyle name="20% - Accent1 2 2 3 2 2 3 4 6" xfId="46520" xr:uid="{78C45F74-AD9F-416C-9E74-FCF58D1A494D}"/>
    <cellStyle name="20% - Accent1 2 2 3 2 2 3 4 7" xfId="54013" xr:uid="{E5ACCDB9-0597-4AEB-8128-1F541CCAE821}"/>
    <cellStyle name="20% - Accent1 2 2 3 2 2 3 5" xfId="1191" xr:uid="{9B60C746-C4D7-45BE-A72C-8D26D9FEEC2D}"/>
    <cellStyle name="20% - Accent1 2 2 3 2 2 3 5 2" xfId="8731" xr:uid="{256945C8-961A-4613-80C3-EEF57D896408}"/>
    <cellStyle name="20% - Accent1 2 2 3 2 2 3 5 2 2" xfId="23707" xr:uid="{0FD41F79-565F-422E-A499-E93B68595CC0}"/>
    <cellStyle name="20% - Accent1 2 2 3 2 2 3 5 3" xfId="16219" xr:uid="{1C3A30B5-E7B0-478D-BD62-C4B5D4423DA4}"/>
    <cellStyle name="20% - Accent1 2 2 3 2 2 3 5 4" xfId="34164" xr:uid="{DF592A98-0674-4719-BBE6-C819E68462F2}"/>
    <cellStyle name="20% - Accent1 2 2 3 2 2 3 5 5" xfId="38638" xr:uid="{A8B1A646-01E0-45E1-B738-D036ECB4A2AD}"/>
    <cellStyle name="20% - Accent1 2 2 3 2 2 3 5 6" xfId="46521" xr:uid="{B5BC659D-C7CC-4391-9881-E3BF752D20A3}"/>
    <cellStyle name="20% - Accent1 2 2 3 2 2 3 5 7" xfId="54014" xr:uid="{08D24592-56C9-4133-8630-83E59B4ECD71}"/>
    <cellStyle name="20% - Accent1 2 2 3 2 2 3 6" xfId="1192" xr:uid="{AD69ED99-E516-49B1-BD6F-CB7A276AA428}"/>
    <cellStyle name="20% - Accent1 2 2 3 2 2 3 6 2" xfId="8732" xr:uid="{28ADF8FA-F12C-4DDB-85D5-2D6009D489F6}"/>
    <cellStyle name="20% - Accent1 2 2 3 2 2 3 6 2 2" xfId="23708" xr:uid="{D17FAE0F-5104-48FB-836E-82EB4C1A5AF1}"/>
    <cellStyle name="20% - Accent1 2 2 3 2 2 3 6 3" xfId="16220" xr:uid="{D91ACED0-937F-4A47-82A4-B0EAE3F83C99}"/>
    <cellStyle name="20% - Accent1 2 2 3 2 2 3 6 4" xfId="36007" xr:uid="{5AAD4C49-7FF4-4A00-BCCD-E11475C593E7}"/>
    <cellStyle name="20% - Accent1 2 2 3 2 2 3 6 5" xfId="38639" xr:uid="{9977A460-76E3-4867-9630-ED37DA9E230C}"/>
    <cellStyle name="20% - Accent1 2 2 3 2 2 3 6 6" xfId="46522" xr:uid="{176B008E-7B03-45E1-AEF9-8B4763F734F0}"/>
    <cellStyle name="20% - Accent1 2 2 3 2 2 3 6 7" xfId="54015" xr:uid="{6BACDBA7-3FC7-498B-8448-DFD2B9792E54}"/>
    <cellStyle name="20% - Accent1 2 2 3 2 2 3 7" xfId="8717" xr:uid="{D5A847A5-39D9-490A-8AA2-A32DCF5AF333}"/>
    <cellStyle name="20% - Accent1 2 2 3 2 2 3 7 2" xfId="23693" xr:uid="{056AE100-16BD-4F88-A09F-7AE0887E75A9}"/>
    <cellStyle name="20% - Accent1 2 2 3 2 2 3 8" xfId="16205" xr:uid="{20026CDD-A232-4A5D-942D-15F089D10006}"/>
    <cellStyle name="20% - Accent1 2 2 3 2 2 3 9" xfId="30429" xr:uid="{BFD07BDD-E01B-4E9A-AFCB-A0CF6775EAB4}"/>
    <cellStyle name="20% - Accent1 2 2 3 2 2 4" xfId="1193" xr:uid="{76F97E71-CA18-48AE-8D61-E0CF08B012DD}"/>
    <cellStyle name="20% - Accent1 2 2 3 2 2 4 10" xfId="38640" xr:uid="{97FB2668-4048-42C5-80B7-9DDF845360FC}"/>
    <cellStyle name="20% - Accent1 2 2 3 2 2 4 11" xfId="46523" xr:uid="{02230BD6-1D8F-4373-86CD-3C827BBFBF51}"/>
    <cellStyle name="20% - Accent1 2 2 3 2 2 4 12" xfId="54016" xr:uid="{0E2B039E-49BF-4F86-83FC-83FA9150DEBC}"/>
    <cellStyle name="20% - Accent1 2 2 3 2 2 4 2" xfId="1194" xr:uid="{C3524DEE-6964-4AF9-B4E5-2FDC1B986B3E}"/>
    <cellStyle name="20% - Accent1 2 2 3 2 2 4 2 10" xfId="46524" xr:uid="{96D8BC85-765B-47FE-AE2C-74D17508544B}"/>
    <cellStyle name="20% - Accent1 2 2 3 2 2 4 2 11" xfId="54017" xr:uid="{C1BFB518-2B8F-40E9-98E9-D00A58264D04}"/>
    <cellStyle name="20% - Accent1 2 2 3 2 2 4 2 2" xfId="1195" xr:uid="{E5F03CEC-8769-41AA-8434-CD83F542D09C}"/>
    <cellStyle name="20% - Accent1 2 2 3 2 2 4 2 2 10" xfId="54018" xr:uid="{43742A28-0CBD-4007-B2AE-B93D4BA1E24F}"/>
    <cellStyle name="20% - Accent1 2 2 3 2 2 4 2 2 2" xfId="1196" xr:uid="{F80DF3F3-69FD-4D4A-ABD4-367359890500}"/>
    <cellStyle name="20% - Accent1 2 2 3 2 2 4 2 2 2 2" xfId="8736" xr:uid="{73547062-4643-4273-A095-C9F11327129D}"/>
    <cellStyle name="20% - Accent1 2 2 3 2 2 4 2 2 2 2 2" xfId="23712" xr:uid="{BE0A57B9-E444-427F-B847-0E460DB234CA}"/>
    <cellStyle name="20% - Accent1 2 2 3 2 2 4 2 2 2 3" xfId="16224" xr:uid="{98D90FA6-5C46-467A-B394-3AFF07DD3BD2}"/>
    <cellStyle name="20% - Accent1 2 2 3 2 2 4 2 2 2 4" xfId="32325" xr:uid="{B2F5E806-5D94-483A-85F4-930F30EEBBC9}"/>
    <cellStyle name="20% - Accent1 2 2 3 2 2 4 2 2 2 5" xfId="38643" xr:uid="{650F2411-4081-4BF3-B7A1-4AB00FB99D7A}"/>
    <cellStyle name="20% - Accent1 2 2 3 2 2 4 2 2 2 6" xfId="46526" xr:uid="{85378D4A-4763-4557-8CC5-9576BBE536CA}"/>
    <cellStyle name="20% - Accent1 2 2 3 2 2 4 2 2 2 7" xfId="54019" xr:uid="{F5EC3F41-FB6E-451F-BF58-7DFBB808743E}"/>
    <cellStyle name="20% - Accent1 2 2 3 2 2 4 2 2 3" xfId="1197" xr:uid="{0E7CFBB6-45E8-41A2-923C-F9DBEA0BD644}"/>
    <cellStyle name="20% - Accent1 2 2 3 2 2 4 2 2 3 2" xfId="8737" xr:uid="{3EC0751A-949A-496B-891A-34E195F4925A}"/>
    <cellStyle name="20% - Accent1 2 2 3 2 2 4 2 2 3 2 2" xfId="23713" xr:uid="{10C4F063-293B-43BD-92CF-08C52C42504F}"/>
    <cellStyle name="20% - Accent1 2 2 3 2 2 4 2 2 3 3" xfId="16225" xr:uid="{9859CC69-D09F-4544-98C0-EA93DBE51364}"/>
    <cellStyle name="20% - Accent1 2 2 3 2 2 4 2 2 3 4" xfId="34170" xr:uid="{8384088D-684B-4622-AA4A-61E8CE1F1EBF}"/>
    <cellStyle name="20% - Accent1 2 2 3 2 2 4 2 2 3 5" xfId="38644" xr:uid="{5B84B1AD-4E31-4F2A-9E74-653344B3F702}"/>
    <cellStyle name="20% - Accent1 2 2 3 2 2 4 2 2 3 6" xfId="46527" xr:uid="{FCD7067A-1A44-4656-BAD1-8CD7D1A849B9}"/>
    <cellStyle name="20% - Accent1 2 2 3 2 2 4 2 2 3 7" xfId="54020" xr:uid="{34E2B096-C687-4418-93A0-886C47428602}"/>
    <cellStyle name="20% - Accent1 2 2 3 2 2 4 2 2 4" xfId="1198" xr:uid="{7A24D1FA-30F8-4FDA-AD39-DDE1DBF7BB8F}"/>
    <cellStyle name="20% - Accent1 2 2 3 2 2 4 2 2 4 2" xfId="8738" xr:uid="{DC12C0D4-1612-42EF-8221-FBCD380DE7EB}"/>
    <cellStyle name="20% - Accent1 2 2 3 2 2 4 2 2 4 2 2" xfId="23714" xr:uid="{8EB4906E-B246-46D2-B593-966A2D10A4A3}"/>
    <cellStyle name="20% - Accent1 2 2 3 2 2 4 2 2 4 3" xfId="16226" xr:uid="{8BA6DC81-A1F2-4F35-AC7A-BE11D885525F}"/>
    <cellStyle name="20% - Accent1 2 2 3 2 2 4 2 2 4 4" xfId="36013" xr:uid="{5DFF09AB-4311-40BC-A0D5-9A9A5A774885}"/>
    <cellStyle name="20% - Accent1 2 2 3 2 2 4 2 2 4 5" xfId="38645" xr:uid="{87B61B34-C491-4C54-9F2D-F2BA5ECCAD8D}"/>
    <cellStyle name="20% - Accent1 2 2 3 2 2 4 2 2 4 6" xfId="46528" xr:uid="{93395568-4CF4-4576-845B-DB7EAF7AB2E0}"/>
    <cellStyle name="20% - Accent1 2 2 3 2 2 4 2 2 4 7" xfId="54021" xr:uid="{9EA45ED0-2380-424B-86DA-D72469C02AFC}"/>
    <cellStyle name="20% - Accent1 2 2 3 2 2 4 2 2 5" xfId="8735" xr:uid="{8B65B232-FBBD-41E8-A330-BA345049716C}"/>
    <cellStyle name="20% - Accent1 2 2 3 2 2 4 2 2 5 2" xfId="23711" xr:uid="{17814C64-F66F-4856-86A1-DA730D2881A8}"/>
    <cellStyle name="20% - Accent1 2 2 3 2 2 4 2 2 6" xfId="16223" xr:uid="{834C46DA-32E0-4F23-876F-2945705878E5}"/>
    <cellStyle name="20% - Accent1 2 2 3 2 2 4 2 2 7" xfId="31244" xr:uid="{0DB7BEBE-4675-4D04-AD03-CFE5A04DE284}"/>
    <cellStyle name="20% - Accent1 2 2 3 2 2 4 2 2 8" xfId="38642" xr:uid="{FD79713F-6110-4983-9089-02A45E2A0CCD}"/>
    <cellStyle name="20% - Accent1 2 2 3 2 2 4 2 2 9" xfId="46525" xr:uid="{E91FC331-42FB-45D4-98CD-BEAB928CCF86}"/>
    <cellStyle name="20% - Accent1 2 2 3 2 2 4 2 3" xfId="1199" xr:uid="{EA3FE110-77CB-4DFA-A07D-DF25A5874D3C}"/>
    <cellStyle name="20% - Accent1 2 2 3 2 2 4 2 3 2" xfId="8739" xr:uid="{695A08DA-23BB-483D-9975-359D7DDC35C9}"/>
    <cellStyle name="20% - Accent1 2 2 3 2 2 4 2 3 2 2" xfId="23715" xr:uid="{333448DA-11D3-4009-89A8-80C4F96947EC}"/>
    <cellStyle name="20% - Accent1 2 2 3 2 2 4 2 3 3" xfId="16227" xr:uid="{38BA9BB3-9124-48C6-96B8-C295B4210CAE}"/>
    <cellStyle name="20% - Accent1 2 2 3 2 2 4 2 3 4" xfId="32324" xr:uid="{18DF0EB3-AB8C-4935-A8B9-88C8E784155A}"/>
    <cellStyle name="20% - Accent1 2 2 3 2 2 4 2 3 5" xfId="38646" xr:uid="{86141CA6-B6A6-4B55-8F0C-E3FAC2EFEDF2}"/>
    <cellStyle name="20% - Accent1 2 2 3 2 2 4 2 3 6" xfId="46529" xr:uid="{D03F4F94-7F26-4AA0-8926-5E2E95E9C1B2}"/>
    <cellStyle name="20% - Accent1 2 2 3 2 2 4 2 3 7" xfId="54022" xr:uid="{72D7500B-D831-4366-B211-2A23A86730A5}"/>
    <cellStyle name="20% - Accent1 2 2 3 2 2 4 2 4" xfId="1200" xr:uid="{17A35D0F-4943-4302-84F7-47F7B46946B4}"/>
    <cellStyle name="20% - Accent1 2 2 3 2 2 4 2 4 2" xfId="8740" xr:uid="{20DAAFBD-D307-4652-8337-A761CC7AA069}"/>
    <cellStyle name="20% - Accent1 2 2 3 2 2 4 2 4 2 2" xfId="23716" xr:uid="{7A0FBFC7-45D3-4B71-9124-DDD54FFBBA47}"/>
    <cellStyle name="20% - Accent1 2 2 3 2 2 4 2 4 3" xfId="16228" xr:uid="{6D469CAF-8944-49D8-B0FA-CE3476C48FC0}"/>
    <cellStyle name="20% - Accent1 2 2 3 2 2 4 2 4 4" xfId="34169" xr:uid="{90237D08-E077-416B-A890-11E1E89C4C2E}"/>
    <cellStyle name="20% - Accent1 2 2 3 2 2 4 2 4 5" xfId="38647" xr:uid="{2324D4B3-323A-4EA2-A4AA-A2530A9EBF9B}"/>
    <cellStyle name="20% - Accent1 2 2 3 2 2 4 2 4 6" xfId="46530" xr:uid="{960CCD58-6A1A-48FB-9043-36222F31216B}"/>
    <cellStyle name="20% - Accent1 2 2 3 2 2 4 2 4 7" xfId="54023" xr:uid="{06A0798F-BAE9-43BB-9F0D-C6B31ED3FF77}"/>
    <cellStyle name="20% - Accent1 2 2 3 2 2 4 2 5" xfId="1201" xr:uid="{6D924F21-72CF-40D7-80E0-DF0C8889C120}"/>
    <cellStyle name="20% - Accent1 2 2 3 2 2 4 2 5 2" xfId="8741" xr:uid="{FD87A7C8-61D7-4BF5-A3D5-E0ADE78498FB}"/>
    <cellStyle name="20% - Accent1 2 2 3 2 2 4 2 5 2 2" xfId="23717" xr:uid="{9B87E3CF-DD9E-4017-A6CA-72A360EC5DBD}"/>
    <cellStyle name="20% - Accent1 2 2 3 2 2 4 2 5 3" xfId="16229" xr:uid="{4CF04574-234C-4C1B-B38F-84E79FECD8E2}"/>
    <cellStyle name="20% - Accent1 2 2 3 2 2 4 2 5 4" xfId="36012" xr:uid="{027EBA0F-E1BF-45EE-BB04-9EC4C155AF16}"/>
    <cellStyle name="20% - Accent1 2 2 3 2 2 4 2 5 5" xfId="38648" xr:uid="{2ED77D41-2629-40CF-9018-F034EA8412F3}"/>
    <cellStyle name="20% - Accent1 2 2 3 2 2 4 2 5 6" xfId="46531" xr:uid="{04CEE1C0-478D-48DD-81B0-981E93D6FDD6}"/>
    <cellStyle name="20% - Accent1 2 2 3 2 2 4 2 5 7" xfId="54024" xr:uid="{7692A5B8-D113-4DDE-99D8-F2F18CC07C88}"/>
    <cellStyle name="20% - Accent1 2 2 3 2 2 4 2 6" xfId="8734" xr:uid="{5F7C828D-6BF5-42FE-AB7E-59B41DA3D779}"/>
    <cellStyle name="20% - Accent1 2 2 3 2 2 4 2 6 2" xfId="23710" xr:uid="{468B7412-214A-49DA-837A-3F940C8BAB96}"/>
    <cellStyle name="20% - Accent1 2 2 3 2 2 4 2 7" xfId="16222" xr:uid="{86210E25-15FF-4D5F-8CBE-980EFC9CB4F6}"/>
    <cellStyle name="20% - Accent1 2 2 3 2 2 4 2 8" xfId="30790" xr:uid="{57F2A174-5FAD-4308-97D9-48F4E6139869}"/>
    <cellStyle name="20% - Accent1 2 2 3 2 2 4 2 9" xfId="38641" xr:uid="{E3D8A57F-4C57-4C3A-94C3-9B3DD06BEACA}"/>
    <cellStyle name="20% - Accent1 2 2 3 2 2 4 3" xfId="1202" xr:uid="{8764265B-54A3-4A7C-855C-CD6DD4FC4383}"/>
    <cellStyle name="20% - Accent1 2 2 3 2 2 4 3 10" xfId="54025" xr:uid="{42D619F2-202C-4EBD-B68E-ACC9620704A2}"/>
    <cellStyle name="20% - Accent1 2 2 3 2 2 4 3 2" xfId="1203" xr:uid="{8991B604-3825-46B4-8FC7-06CA2B97F836}"/>
    <cellStyle name="20% - Accent1 2 2 3 2 2 4 3 2 2" xfId="8743" xr:uid="{82D08B96-CCDF-4396-8818-40B578F7BE33}"/>
    <cellStyle name="20% - Accent1 2 2 3 2 2 4 3 2 2 2" xfId="23719" xr:uid="{3D253F3C-3BE0-46BD-A9A8-F7384F5CA54F}"/>
    <cellStyle name="20% - Accent1 2 2 3 2 2 4 3 2 3" xfId="16231" xr:uid="{876488DF-F0AB-4CBD-B87B-4427B2EE2453}"/>
    <cellStyle name="20% - Accent1 2 2 3 2 2 4 3 2 4" xfId="32326" xr:uid="{041AC3DB-E104-4F8B-B804-FD3A4088AA2B}"/>
    <cellStyle name="20% - Accent1 2 2 3 2 2 4 3 2 5" xfId="38650" xr:uid="{359894AE-718D-44C1-8F48-C2944691D8F3}"/>
    <cellStyle name="20% - Accent1 2 2 3 2 2 4 3 2 6" xfId="46533" xr:uid="{36530197-6F59-4E1A-81D1-5F1403BA979D}"/>
    <cellStyle name="20% - Accent1 2 2 3 2 2 4 3 2 7" xfId="54026" xr:uid="{7E367874-FB18-4948-8EAB-0510C8DC1C7B}"/>
    <cellStyle name="20% - Accent1 2 2 3 2 2 4 3 3" xfId="1204" xr:uid="{E55C19B0-DB7D-426E-BD82-9969EC517C6F}"/>
    <cellStyle name="20% - Accent1 2 2 3 2 2 4 3 3 2" xfId="8744" xr:uid="{DB57934A-36B9-47AF-8074-5C70AED3A888}"/>
    <cellStyle name="20% - Accent1 2 2 3 2 2 4 3 3 2 2" xfId="23720" xr:uid="{EBAA733C-03AE-4B11-9284-9F3CC948E06B}"/>
    <cellStyle name="20% - Accent1 2 2 3 2 2 4 3 3 3" xfId="16232" xr:uid="{75E90886-C2A4-4988-82E1-2963A631364F}"/>
    <cellStyle name="20% - Accent1 2 2 3 2 2 4 3 3 4" xfId="34171" xr:uid="{46D85362-AB6F-47A3-80CC-4B79FD0AEB78}"/>
    <cellStyle name="20% - Accent1 2 2 3 2 2 4 3 3 5" xfId="38651" xr:uid="{E01395FA-0E3C-428A-8265-1A0DE7FF31EF}"/>
    <cellStyle name="20% - Accent1 2 2 3 2 2 4 3 3 6" xfId="46534" xr:uid="{F35C7E00-AE42-4166-A2EC-85D4BC8806D5}"/>
    <cellStyle name="20% - Accent1 2 2 3 2 2 4 3 3 7" xfId="54027" xr:uid="{8A572D5F-5573-47A9-8FE4-187DDC7AAB28}"/>
    <cellStyle name="20% - Accent1 2 2 3 2 2 4 3 4" xfId="1205" xr:uid="{6FADB8A0-9BEB-4D3B-9910-E2E545F27BEC}"/>
    <cellStyle name="20% - Accent1 2 2 3 2 2 4 3 4 2" xfId="8745" xr:uid="{4D5A0438-AB94-41FA-BEBA-5D7A4FA16B90}"/>
    <cellStyle name="20% - Accent1 2 2 3 2 2 4 3 4 2 2" xfId="23721" xr:uid="{FC77297B-692B-497A-ACE6-44A006940314}"/>
    <cellStyle name="20% - Accent1 2 2 3 2 2 4 3 4 3" xfId="16233" xr:uid="{06EA2499-352E-48EC-8CC8-BEB3B4E9EA7F}"/>
    <cellStyle name="20% - Accent1 2 2 3 2 2 4 3 4 4" xfId="36014" xr:uid="{FBBD8453-0884-44F2-A706-E746E7EEFFF8}"/>
    <cellStyle name="20% - Accent1 2 2 3 2 2 4 3 4 5" xfId="38652" xr:uid="{4D5450BD-99ED-4E50-B480-14935D8FB52A}"/>
    <cellStyle name="20% - Accent1 2 2 3 2 2 4 3 4 6" xfId="46535" xr:uid="{75032F15-88EA-443D-858A-B5203831D481}"/>
    <cellStyle name="20% - Accent1 2 2 3 2 2 4 3 4 7" xfId="54028" xr:uid="{3AD93DAF-9302-40C2-9C5A-AC67C18740B5}"/>
    <cellStyle name="20% - Accent1 2 2 3 2 2 4 3 5" xfId="8742" xr:uid="{3C70B44B-337D-4A87-B6A7-EDE4D5491D54}"/>
    <cellStyle name="20% - Accent1 2 2 3 2 2 4 3 5 2" xfId="23718" xr:uid="{A2FF8D92-020C-4CC2-AA6E-A34C2FF6E8BD}"/>
    <cellStyle name="20% - Accent1 2 2 3 2 2 4 3 6" xfId="16230" xr:uid="{E739A4E3-D453-4DE1-B3A6-46BC4928BB56}"/>
    <cellStyle name="20% - Accent1 2 2 3 2 2 4 3 7" xfId="31243" xr:uid="{C2F241E1-1C48-4186-9517-4034EFAC5A8B}"/>
    <cellStyle name="20% - Accent1 2 2 3 2 2 4 3 8" xfId="38649" xr:uid="{736D446D-5F66-4BDB-924E-21A321658ABC}"/>
    <cellStyle name="20% - Accent1 2 2 3 2 2 4 3 9" xfId="46532" xr:uid="{9051C2C3-4165-47E8-A9DC-39E36F79C69D}"/>
    <cellStyle name="20% - Accent1 2 2 3 2 2 4 4" xfId="1206" xr:uid="{89964D7E-C86C-4EDB-9671-49F70499A8B6}"/>
    <cellStyle name="20% - Accent1 2 2 3 2 2 4 4 2" xfId="8746" xr:uid="{F9C9E195-2664-49D0-9354-F1592BC12D36}"/>
    <cellStyle name="20% - Accent1 2 2 3 2 2 4 4 2 2" xfId="23722" xr:uid="{5F82DB4C-0956-41DC-A156-E0BA61FA2373}"/>
    <cellStyle name="20% - Accent1 2 2 3 2 2 4 4 3" xfId="16234" xr:uid="{57D4F306-3FB9-44F8-BF91-EF307F8402F1}"/>
    <cellStyle name="20% - Accent1 2 2 3 2 2 4 4 4" xfId="32323" xr:uid="{46C43E2D-3B2C-4F97-AEFC-E97176DE069B}"/>
    <cellStyle name="20% - Accent1 2 2 3 2 2 4 4 5" xfId="38653" xr:uid="{249A2D77-46FA-4E4E-A722-A07AD60CC906}"/>
    <cellStyle name="20% - Accent1 2 2 3 2 2 4 4 6" xfId="46536" xr:uid="{91694D49-22D7-4E09-AA87-A2448EA56B2F}"/>
    <cellStyle name="20% - Accent1 2 2 3 2 2 4 4 7" xfId="54029" xr:uid="{4DD70C83-2790-41EC-9288-51F396A128B1}"/>
    <cellStyle name="20% - Accent1 2 2 3 2 2 4 5" xfId="1207" xr:uid="{5889545A-62B9-473F-A476-CCB1142A8519}"/>
    <cellStyle name="20% - Accent1 2 2 3 2 2 4 5 2" xfId="8747" xr:uid="{49CD9714-88EB-4050-9D92-7DF18D466225}"/>
    <cellStyle name="20% - Accent1 2 2 3 2 2 4 5 2 2" xfId="23723" xr:uid="{5ECA1293-A7A6-4645-B5FD-55C59800D729}"/>
    <cellStyle name="20% - Accent1 2 2 3 2 2 4 5 3" xfId="16235" xr:uid="{BD6A3069-AD3C-4397-AAA6-8D309615EED5}"/>
    <cellStyle name="20% - Accent1 2 2 3 2 2 4 5 4" xfId="34168" xr:uid="{45F09A37-6D5D-4646-BC69-6265972FC437}"/>
    <cellStyle name="20% - Accent1 2 2 3 2 2 4 5 5" xfId="38654" xr:uid="{CBB80B9B-1694-4AC9-B205-9F15499D28A1}"/>
    <cellStyle name="20% - Accent1 2 2 3 2 2 4 5 6" xfId="46537" xr:uid="{97684A6F-A562-4143-8C57-E57DE1526A55}"/>
    <cellStyle name="20% - Accent1 2 2 3 2 2 4 5 7" xfId="54030" xr:uid="{E61105CD-5617-4175-A510-D9D893A10C64}"/>
    <cellStyle name="20% - Accent1 2 2 3 2 2 4 6" xfId="1208" xr:uid="{085D5AE8-0778-4983-AC2B-B131804D4484}"/>
    <cellStyle name="20% - Accent1 2 2 3 2 2 4 6 2" xfId="8748" xr:uid="{30DC21CE-C37D-44F5-81A6-D67D29E6CD88}"/>
    <cellStyle name="20% - Accent1 2 2 3 2 2 4 6 2 2" xfId="23724" xr:uid="{13CD45F8-1B3F-4144-AB8B-86D0B2441D56}"/>
    <cellStyle name="20% - Accent1 2 2 3 2 2 4 6 3" xfId="16236" xr:uid="{32858473-493D-4990-B5E5-6E01E1028E55}"/>
    <cellStyle name="20% - Accent1 2 2 3 2 2 4 6 4" xfId="36011" xr:uid="{B56652B3-7FFA-41DE-A4CD-BAEC8F7D55AA}"/>
    <cellStyle name="20% - Accent1 2 2 3 2 2 4 6 5" xfId="38655" xr:uid="{1B571134-58B4-443B-A6F7-6D405651EBC7}"/>
    <cellStyle name="20% - Accent1 2 2 3 2 2 4 6 6" xfId="46538" xr:uid="{317B87F0-9252-41C7-9D89-29DF72AC44A7}"/>
    <cellStyle name="20% - Accent1 2 2 3 2 2 4 6 7" xfId="54031" xr:uid="{8AC428F9-78FA-43BA-8953-8261F7942B16}"/>
    <cellStyle name="20% - Accent1 2 2 3 2 2 4 7" xfId="8733" xr:uid="{F4DFA391-DA74-47C3-80DD-EBF0276588B0}"/>
    <cellStyle name="20% - Accent1 2 2 3 2 2 4 7 2" xfId="23709" xr:uid="{577BCA44-2465-462B-95A4-086512CE2D38}"/>
    <cellStyle name="20% - Accent1 2 2 3 2 2 4 8" xfId="16221" xr:uid="{2A43B431-1F47-40BE-820B-328E21DD78F2}"/>
    <cellStyle name="20% - Accent1 2 2 3 2 2 4 9" xfId="30554" xr:uid="{9E245CB6-D768-40ED-B897-15511F01311C}"/>
    <cellStyle name="20% - Accent1 2 2 3 2 2 5" xfId="1209" xr:uid="{742BDD28-25B3-443B-9C73-932ACB325DC9}"/>
    <cellStyle name="20% - Accent1 2 2 3 2 2 5 10" xfId="46539" xr:uid="{69E2458B-EF3E-4B5E-A175-D38A0E5AF55B}"/>
    <cellStyle name="20% - Accent1 2 2 3 2 2 5 11" xfId="54032" xr:uid="{2859555A-0850-4DEE-AB11-63A7FF6F2A9E}"/>
    <cellStyle name="20% - Accent1 2 2 3 2 2 5 2" xfId="1210" xr:uid="{54CC1363-AB63-464D-A449-28EB18BC5F1D}"/>
    <cellStyle name="20% - Accent1 2 2 3 2 2 5 2 10" xfId="54033" xr:uid="{F1A45DC8-48A4-4A6D-8289-D5AAC7AE3A1E}"/>
    <cellStyle name="20% - Accent1 2 2 3 2 2 5 2 2" xfId="1211" xr:uid="{D021E809-465B-4718-B533-E641ABA19AB4}"/>
    <cellStyle name="20% - Accent1 2 2 3 2 2 5 2 2 2" xfId="8751" xr:uid="{1A217072-3FFE-407E-917D-15BE75D4C99B}"/>
    <cellStyle name="20% - Accent1 2 2 3 2 2 5 2 2 2 2" xfId="23727" xr:uid="{78412223-1CE5-4048-954E-90862E1A9419}"/>
    <cellStyle name="20% - Accent1 2 2 3 2 2 5 2 2 3" xfId="16239" xr:uid="{5DB39910-2D1C-4858-82F4-250F0A456D6E}"/>
    <cellStyle name="20% - Accent1 2 2 3 2 2 5 2 2 4" xfId="32328" xr:uid="{23C74DF2-CEE0-471C-9AA8-E9733A89ADF5}"/>
    <cellStyle name="20% - Accent1 2 2 3 2 2 5 2 2 5" xfId="38658" xr:uid="{287F6FF5-2A18-4335-AE97-A5EF181A28D1}"/>
    <cellStyle name="20% - Accent1 2 2 3 2 2 5 2 2 6" xfId="46541" xr:uid="{A7524FA0-845C-4081-8222-96349D832360}"/>
    <cellStyle name="20% - Accent1 2 2 3 2 2 5 2 2 7" xfId="54034" xr:uid="{6E311C28-142E-4B64-9DD1-A9230E2A9364}"/>
    <cellStyle name="20% - Accent1 2 2 3 2 2 5 2 3" xfId="1212" xr:uid="{86EBB289-36C0-4C3C-818E-DD7C70FB14D2}"/>
    <cellStyle name="20% - Accent1 2 2 3 2 2 5 2 3 2" xfId="8752" xr:uid="{6292FF32-FB37-4DE4-B424-66CF8FDBAB0D}"/>
    <cellStyle name="20% - Accent1 2 2 3 2 2 5 2 3 2 2" xfId="23728" xr:uid="{710EB895-000E-48E0-BA60-899C5A94103A}"/>
    <cellStyle name="20% - Accent1 2 2 3 2 2 5 2 3 3" xfId="16240" xr:uid="{704A5121-C20C-46B1-AD09-97E4EBE65CE7}"/>
    <cellStyle name="20% - Accent1 2 2 3 2 2 5 2 3 4" xfId="34173" xr:uid="{3E0EDD54-6242-43F1-B2BB-51E99F0F99FA}"/>
    <cellStyle name="20% - Accent1 2 2 3 2 2 5 2 3 5" xfId="38659" xr:uid="{B38C0C79-491F-4D52-BB09-718D5822664A}"/>
    <cellStyle name="20% - Accent1 2 2 3 2 2 5 2 3 6" xfId="46542" xr:uid="{EFF384F2-8C37-4668-9480-86D2794B5AB6}"/>
    <cellStyle name="20% - Accent1 2 2 3 2 2 5 2 3 7" xfId="54035" xr:uid="{EDA3A915-3243-432D-81C9-64B2DF34D572}"/>
    <cellStyle name="20% - Accent1 2 2 3 2 2 5 2 4" xfId="1213" xr:uid="{A49988D9-F1C4-484C-87EF-26860A17CF54}"/>
    <cellStyle name="20% - Accent1 2 2 3 2 2 5 2 4 2" xfId="8753" xr:uid="{45584410-FA9E-4422-89D7-F595F81C2A92}"/>
    <cellStyle name="20% - Accent1 2 2 3 2 2 5 2 4 2 2" xfId="23729" xr:uid="{4F9D6CC2-80A4-4CB7-81FA-121B2719C081}"/>
    <cellStyle name="20% - Accent1 2 2 3 2 2 5 2 4 3" xfId="16241" xr:uid="{C50AAEF6-FEF0-4B7B-87E6-B0D06763E14E}"/>
    <cellStyle name="20% - Accent1 2 2 3 2 2 5 2 4 4" xfId="36016" xr:uid="{747C56A2-B01B-4A90-939B-A8DD8B11010E}"/>
    <cellStyle name="20% - Accent1 2 2 3 2 2 5 2 4 5" xfId="38660" xr:uid="{057B8CE4-8506-4D41-AAF0-3447D99008E4}"/>
    <cellStyle name="20% - Accent1 2 2 3 2 2 5 2 4 6" xfId="46543" xr:uid="{AB4FF360-BE58-415D-A181-486028613C47}"/>
    <cellStyle name="20% - Accent1 2 2 3 2 2 5 2 4 7" xfId="54036" xr:uid="{71A566DA-D8D9-4C53-820E-E238EFD92F1B}"/>
    <cellStyle name="20% - Accent1 2 2 3 2 2 5 2 5" xfId="8750" xr:uid="{82101253-DC1F-4800-BE5C-5F8A5E741E9B}"/>
    <cellStyle name="20% - Accent1 2 2 3 2 2 5 2 5 2" xfId="23726" xr:uid="{B18CA875-6435-4B6D-8316-A4F8EB8CD9A7}"/>
    <cellStyle name="20% - Accent1 2 2 3 2 2 5 2 6" xfId="16238" xr:uid="{91613831-F0CC-451C-AD8B-05F7D07E281D}"/>
    <cellStyle name="20% - Accent1 2 2 3 2 2 5 2 7" xfId="31245" xr:uid="{50BA77CD-1812-43CD-8B23-A9F8C10FF0DB}"/>
    <cellStyle name="20% - Accent1 2 2 3 2 2 5 2 8" xfId="38657" xr:uid="{C69EE0BF-38FD-47D9-B537-C89B19848FC7}"/>
    <cellStyle name="20% - Accent1 2 2 3 2 2 5 2 9" xfId="46540" xr:uid="{B636CAF4-C7DF-4850-9C4B-A9C2ADB3C772}"/>
    <cellStyle name="20% - Accent1 2 2 3 2 2 5 3" xfId="1214" xr:uid="{21A020BE-A27F-4790-8F5E-77F9215E4938}"/>
    <cellStyle name="20% - Accent1 2 2 3 2 2 5 3 2" xfId="8754" xr:uid="{30E833C0-18C3-424E-9037-77AD939729F1}"/>
    <cellStyle name="20% - Accent1 2 2 3 2 2 5 3 2 2" xfId="23730" xr:uid="{65696EC0-2670-4E17-B498-5BF44885816B}"/>
    <cellStyle name="20% - Accent1 2 2 3 2 2 5 3 3" xfId="16242" xr:uid="{9EE5D68C-185A-4906-8133-E7FFD890EEF6}"/>
    <cellStyle name="20% - Accent1 2 2 3 2 2 5 3 4" xfId="32327" xr:uid="{CF9890F5-FEE2-4895-A50A-74E57F4680EC}"/>
    <cellStyle name="20% - Accent1 2 2 3 2 2 5 3 5" xfId="38661" xr:uid="{6E491933-70D3-4DF1-89C3-113B4A11346E}"/>
    <cellStyle name="20% - Accent1 2 2 3 2 2 5 3 6" xfId="46544" xr:uid="{54E90C95-1C40-4E50-8170-AEA7FFD9F327}"/>
    <cellStyle name="20% - Accent1 2 2 3 2 2 5 3 7" xfId="54037" xr:uid="{09501297-E25C-41B9-B33F-1C3A06651739}"/>
    <cellStyle name="20% - Accent1 2 2 3 2 2 5 4" xfId="1215" xr:uid="{FA88C04F-374A-405E-8C51-801F276740C3}"/>
    <cellStyle name="20% - Accent1 2 2 3 2 2 5 4 2" xfId="8755" xr:uid="{D1EDB24A-8790-4384-87BF-D2FFAFCAF502}"/>
    <cellStyle name="20% - Accent1 2 2 3 2 2 5 4 2 2" xfId="23731" xr:uid="{E47AC8CF-9312-4CC5-945D-9C3A9880AFF6}"/>
    <cellStyle name="20% - Accent1 2 2 3 2 2 5 4 3" xfId="16243" xr:uid="{124AC458-7F95-4E25-A9E1-22AD8F61AFAF}"/>
    <cellStyle name="20% - Accent1 2 2 3 2 2 5 4 4" xfId="34172" xr:uid="{175EB309-D4EE-4A7F-BC50-23FDB84D4B48}"/>
    <cellStyle name="20% - Accent1 2 2 3 2 2 5 4 5" xfId="38662" xr:uid="{5BE83CAE-483D-4D89-B378-993D8626100D}"/>
    <cellStyle name="20% - Accent1 2 2 3 2 2 5 4 6" xfId="46545" xr:uid="{332EC4D2-3E90-4068-87FE-07E7C1C2B1AA}"/>
    <cellStyle name="20% - Accent1 2 2 3 2 2 5 4 7" xfId="54038" xr:uid="{FB809108-64E2-4CA9-AE5F-9C1E0FA776EC}"/>
    <cellStyle name="20% - Accent1 2 2 3 2 2 5 5" xfId="1216" xr:uid="{8B149B01-2334-4CFB-B1DC-730179D92B48}"/>
    <cellStyle name="20% - Accent1 2 2 3 2 2 5 5 2" xfId="8756" xr:uid="{88E3A916-AE5D-405F-BC10-6F9E68B32012}"/>
    <cellStyle name="20% - Accent1 2 2 3 2 2 5 5 2 2" xfId="23732" xr:uid="{67722EE0-94EA-4FF2-81A5-995F1D6E1326}"/>
    <cellStyle name="20% - Accent1 2 2 3 2 2 5 5 3" xfId="16244" xr:uid="{2DF18CF2-72C7-499F-9182-9A21D9D23A11}"/>
    <cellStyle name="20% - Accent1 2 2 3 2 2 5 5 4" xfId="36015" xr:uid="{9039DFFE-0C1B-4B12-9030-B153B7CE6C2E}"/>
    <cellStyle name="20% - Accent1 2 2 3 2 2 5 5 5" xfId="38663" xr:uid="{52D32822-9788-40EF-844A-81B13AF62A66}"/>
    <cellStyle name="20% - Accent1 2 2 3 2 2 5 5 6" xfId="46546" xr:uid="{603F97D5-E8FB-4844-AF44-BD48427B93E5}"/>
    <cellStyle name="20% - Accent1 2 2 3 2 2 5 5 7" xfId="54039" xr:uid="{14ADD69A-B3F4-4B3E-822E-E5995282F93F}"/>
    <cellStyle name="20% - Accent1 2 2 3 2 2 5 6" xfId="8749" xr:uid="{0455328F-ACCE-42C9-AACF-8B1FC6B35D41}"/>
    <cellStyle name="20% - Accent1 2 2 3 2 2 5 6 2" xfId="23725" xr:uid="{A8665515-61F5-4F17-BEBF-42D6022D5794}"/>
    <cellStyle name="20% - Accent1 2 2 3 2 2 5 7" xfId="16237" xr:uid="{FEDD8B9F-D1F3-4C8B-BE25-2EACEEDB011C}"/>
    <cellStyle name="20% - Accent1 2 2 3 2 2 5 8" xfId="30630" xr:uid="{885BFE85-67E4-4FCC-9962-A2F9A1C4C21D}"/>
    <cellStyle name="20% - Accent1 2 2 3 2 2 5 9" xfId="38656" xr:uid="{4C3D8D07-56CE-492F-9A2C-EB2746399B5E}"/>
    <cellStyle name="20% - Accent1 2 2 3 2 2 6" xfId="1217" xr:uid="{338712B1-78FD-44EF-9950-9035214B1F8B}"/>
    <cellStyle name="20% - Accent1 2 2 3 2 2 6 10" xfId="46547" xr:uid="{21D0A1A0-35D7-44C3-8D7A-A1D1B346C4B9}"/>
    <cellStyle name="20% - Accent1 2 2 3 2 2 6 11" xfId="54040" xr:uid="{5EAF3212-EFB7-4C93-B6AE-121B4DDE4D92}"/>
    <cellStyle name="20% - Accent1 2 2 3 2 2 6 2" xfId="1218" xr:uid="{CBCD2298-5E5B-4E64-A265-0C2A1F651650}"/>
    <cellStyle name="20% - Accent1 2 2 3 2 2 6 2 10" xfId="54041" xr:uid="{825F762A-AB86-4CAC-A327-4DB99C810995}"/>
    <cellStyle name="20% - Accent1 2 2 3 2 2 6 2 2" xfId="1219" xr:uid="{3ED2C1CF-3DF2-4A74-B754-E24E7A7792E7}"/>
    <cellStyle name="20% - Accent1 2 2 3 2 2 6 2 2 2" xfId="8759" xr:uid="{AD0C8283-24F0-4BAD-9821-BBDF548AA0BD}"/>
    <cellStyle name="20% - Accent1 2 2 3 2 2 6 2 2 2 2" xfId="23735" xr:uid="{82BA6FF2-56C8-47BE-B11D-1031CC56559D}"/>
    <cellStyle name="20% - Accent1 2 2 3 2 2 6 2 2 3" xfId="16247" xr:uid="{1F38E3D9-1EAD-4DC5-BAE6-46407759D2D3}"/>
    <cellStyle name="20% - Accent1 2 2 3 2 2 6 2 2 4" xfId="32330" xr:uid="{538EDA6C-6AC1-41C6-BEFC-A2E59A2E90FC}"/>
    <cellStyle name="20% - Accent1 2 2 3 2 2 6 2 2 5" xfId="38666" xr:uid="{69706EFC-14DA-44D0-BA16-954936A24F3F}"/>
    <cellStyle name="20% - Accent1 2 2 3 2 2 6 2 2 6" xfId="46549" xr:uid="{B3B8ED83-BC69-4CC5-A90E-7D168AAAF0D8}"/>
    <cellStyle name="20% - Accent1 2 2 3 2 2 6 2 2 7" xfId="54042" xr:uid="{E444EB90-8800-4AE1-887F-23C17636EAF7}"/>
    <cellStyle name="20% - Accent1 2 2 3 2 2 6 2 3" xfId="1220" xr:uid="{0DC8E329-53EA-4A2D-99B9-98773A6BCBF7}"/>
    <cellStyle name="20% - Accent1 2 2 3 2 2 6 2 3 2" xfId="8760" xr:uid="{06238648-807B-4059-B8A8-C96F92A9E440}"/>
    <cellStyle name="20% - Accent1 2 2 3 2 2 6 2 3 2 2" xfId="23736" xr:uid="{0F01ABEA-B603-4C60-88EA-5BF0E4C154EB}"/>
    <cellStyle name="20% - Accent1 2 2 3 2 2 6 2 3 3" xfId="16248" xr:uid="{E7B3FC4B-D8F7-46B6-BD81-BA8CD88C9B3B}"/>
    <cellStyle name="20% - Accent1 2 2 3 2 2 6 2 3 4" xfId="34175" xr:uid="{BDF395F9-4716-4B36-BEB7-19B1644D1DF8}"/>
    <cellStyle name="20% - Accent1 2 2 3 2 2 6 2 3 5" xfId="38667" xr:uid="{A3C07136-5E0F-41F0-A977-7938818CC1BD}"/>
    <cellStyle name="20% - Accent1 2 2 3 2 2 6 2 3 6" xfId="46550" xr:uid="{FD077FA9-02BA-4274-95D8-A587CE5449AD}"/>
    <cellStyle name="20% - Accent1 2 2 3 2 2 6 2 3 7" xfId="54043" xr:uid="{E7C5CDF0-CDCD-4101-8613-D865AE203905}"/>
    <cellStyle name="20% - Accent1 2 2 3 2 2 6 2 4" xfId="1221" xr:uid="{9834868F-830E-4D65-85C5-B263B771D385}"/>
    <cellStyle name="20% - Accent1 2 2 3 2 2 6 2 4 2" xfId="8761" xr:uid="{6044792E-AE08-4BB6-AD75-3CA7FCE70CAF}"/>
    <cellStyle name="20% - Accent1 2 2 3 2 2 6 2 4 2 2" xfId="23737" xr:uid="{B5918E22-98D2-4D4E-AA90-ADC013871FF6}"/>
    <cellStyle name="20% - Accent1 2 2 3 2 2 6 2 4 3" xfId="16249" xr:uid="{6E981DD0-CD6C-4C64-9E6F-262BC4D3E29E}"/>
    <cellStyle name="20% - Accent1 2 2 3 2 2 6 2 4 4" xfId="36018" xr:uid="{8A576333-C1FD-415C-ADB6-F01F5EE2E6A0}"/>
    <cellStyle name="20% - Accent1 2 2 3 2 2 6 2 4 5" xfId="38668" xr:uid="{09EDC021-85B8-49FF-B4BA-C57795506A56}"/>
    <cellStyle name="20% - Accent1 2 2 3 2 2 6 2 4 6" xfId="46551" xr:uid="{977787E4-FFDA-41A8-BA71-F2E0F06A533A}"/>
    <cellStyle name="20% - Accent1 2 2 3 2 2 6 2 4 7" xfId="54044" xr:uid="{2285775A-8854-4F04-B03C-8B7608EABBB6}"/>
    <cellStyle name="20% - Accent1 2 2 3 2 2 6 2 5" xfId="8758" xr:uid="{F215C09D-0938-41FA-AC7C-B58505805CF9}"/>
    <cellStyle name="20% - Accent1 2 2 3 2 2 6 2 5 2" xfId="23734" xr:uid="{A7356FF2-8EFF-4431-BD60-AA540CCD551E}"/>
    <cellStyle name="20% - Accent1 2 2 3 2 2 6 2 6" xfId="16246" xr:uid="{2EF5CDD0-6054-4B1C-9E23-4AFA1AA50871}"/>
    <cellStyle name="20% - Accent1 2 2 3 2 2 6 2 7" xfId="31246" xr:uid="{99BE881D-393F-41A8-A790-B269BE7B4671}"/>
    <cellStyle name="20% - Accent1 2 2 3 2 2 6 2 8" xfId="38665" xr:uid="{B985B603-E129-4466-8E5B-200655766C60}"/>
    <cellStyle name="20% - Accent1 2 2 3 2 2 6 2 9" xfId="46548" xr:uid="{BC8C6B06-D3B4-4A89-82F7-F5D98532A0F3}"/>
    <cellStyle name="20% - Accent1 2 2 3 2 2 6 3" xfId="1222" xr:uid="{5EA8BD95-41E8-431F-9B8E-2396D099B886}"/>
    <cellStyle name="20% - Accent1 2 2 3 2 2 6 3 2" xfId="8762" xr:uid="{B5439F3F-9A3B-448B-98B4-88D2920BE8E5}"/>
    <cellStyle name="20% - Accent1 2 2 3 2 2 6 3 2 2" xfId="23738" xr:uid="{598EE0CA-35FD-4DE9-A000-5EC894FCFD9D}"/>
    <cellStyle name="20% - Accent1 2 2 3 2 2 6 3 3" xfId="16250" xr:uid="{96EB3B4E-045A-42B0-9925-7DC398BC43A2}"/>
    <cellStyle name="20% - Accent1 2 2 3 2 2 6 3 4" xfId="32329" xr:uid="{00EE1ABB-E141-4266-9CA3-A05FDE8805FC}"/>
    <cellStyle name="20% - Accent1 2 2 3 2 2 6 3 5" xfId="38669" xr:uid="{9F888BAA-F966-4BB2-A29F-EB90D802721D}"/>
    <cellStyle name="20% - Accent1 2 2 3 2 2 6 3 6" xfId="46552" xr:uid="{AD8A1D26-7BAD-48B3-AE6D-C2219774A9D4}"/>
    <cellStyle name="20% - Accent1 2 2 3 2 2 6 3 7" xfId="54045" xr:uid="{D345C8EB-D977-494D-B737-1E0E47EAD416}"/>
    <cellStyle name="20% - Accent1 2 2 3 2 2 6 4" xfId="1223" xr:uid="{CB142B06-5C2B-4B33-96A7-4FA0DAB70136}"/>
    <cellStyle name="20% - Accent1 2 2 3 2 2 6 4 2" xfId="8763" xr:uid="{D8BCFE01-A35E-4A9B-BD8B-9C954D6A2F55}"/>
    <cellStyle name="20% - Accent1 2 2 3 2 2 6 4 2 2" xfId="23739" xr:uid="{527D63FE-AA3E-460B-8B52-FC30DCD9776B}"/>
    <cellStyle name="20% - Accent1 2 2 3 2 2 6 4 3" xfId="16251" xr:uid="{EA8C1EB7-09E3-4772-8C9A-CB6530ED7C67}"/>
    <cellStyle name="20% - Accent1 2 2 3 2 2 6 4 4" xfId="34174" xr:uid="{9DF7155E-FB0E-4AA0-A6D7-A90F830E8495}"/>
    <cellStyle name="20% - Accent1 2 2 3 2 2 6 4 5" xfId="38670" xr:uid="{7BA6A5CF-6E58-40CB-A73C-EF4BAD4E8EA5}"/>
    <cellStyle name="20% - Accent1 2 2 3 2 2 6 4 6" xfId="46553" xr:uid="{7FAE5730-F90D-4E09-B5E8-42BA6794EA09}"/>
    <cellStyle name="20% - Accent1 2 2 3 2 2 6 4 7" xfId="54046" xr:uid="{4E59C8E1-5BDE-4C78-BFCE-EFFA7AB66FCC}"/>
    <cellStyle name="20% - Accent1 2 2 3 2 2 6 5" xfId="1224" xr:uid="{4AEFEBB4-F4E9-413A-9552-6DE524DFDE34}"/>
    <cellStyle name="20% - Accent1 2 2 3 2 2 6 5 2" xfId="8764" xr:uid="{0AD9F0A9-C9F7-4820-997A-FDF93CE8813F}"/>
    <cellStyle name="20% - Accent1 2 2 3 2 2 6 5 2 2" xfId="23740" xr:uid="{5133D8C3-7E36-45A1-A1EA-76C82A98AC43}"/>
    <cellStyle name="20% - Accent1 2 2 3 2 2 6 5 3" xfId="16252" xr:uid="{1E1E313D-360F-4DC9-A77E-37C9A4BB1867}"/>
    <cellStyle name="20% - Accent1 2 2 3 2 2 6 5 4" xfId="36017" xr:uid="{0F674F73-F094-493E-85F0-EB0601B3BFC6}"/>
    <cellStyle name="20% - Accent1 2 2 3 2 2 6 5 5" xfId="38671" xr:uid="{F0F8A48B-5854-4355-8557-5151D2CF64B8}"/>
    <cellStyle name="20% - Accent1 2 2 3 2 2 6 5 6" xfId="46554" xr:uid="{79500240-F093-4351-BAE6-1DD4C1ED14C3}"/>
    <cellStyle name="20% - Accent1 2 2 3 2 2 6 5 7" xfId="54047" xr:uid="{256FAE0F-AD99-4B09-A501-A7AD4CD365C2}"/>
    <cellStyle name="20% - Accent1 2 2 3 2 2 6 6" xfId="8757" xr:uid="{591810C4-F5F2-47CA-83C1-DB112F6B1DDE}"/>
    <cellStyle name="20% - Accent1 2 2 3 2 2 6 6 2" xfId="23733" xr:uid="{98C867ED-4BC6-40BC-AFE5-004B01D433B4}"/>
    <cellStyle name="20% - Accent1 2 2 3 2 2 6 7" xfId="16245" xr:uid="{5CE1969C-F5C0-4D87-B8BE-5974E6042B45}"/>
    <cellStyle name="20% - Accent1 2 2 3 2 2 6 8" xfId="30786" xr:uid="{6214D29B-0167-4B38-8579-84548BC9CB28}"/>
    <cellStyle name="20% - Accent1 2 2 3 2 2 6 9" xfId="38664" xr:uid="{A11926CC-8AD5-44FD-935C-E6D922C305EB}"/>
    <cellStyle name="20% - Accent1 2 2 3 2 2 7" xfId="1225" xr:uid="{0B75BD5F-3ADF-4C00-8A28-8E4FA2EBEBAA}"/>
    <cellStyle name="20% - Accent1 2 2 3 2 2 7 10" xfId="54048" xr:uid="{D1ACF3B1-0830-43EF-8C1B-612EE531F06F}"/>
    <cellStyle name="20% - Accent1 2 2 3 2 2 7 2" xfId="1226" xr:uid="{0953ECD7-02BD-40CF-8105-F148D2D275FA}"/>
    <cellStyle name="20% - Accent1 2 2 3 2 2 7 2 2" xfId="8766" xr:uid="{CE6C2E29-58F5-4F72-8D91-BC8F6065BD47}"/>
    <cellStyle name="20% - Accent1 2 2 3 2 2 7 2 2 2" xfId="23742" xr:uid="{D8083046-DC2C-4B6A-A1A2-A6BA1DB9EEC6}"/>
    <cellStyle name="20% - Accent1 2 2 3 2 2 7 2 3" xfId="16254" xr:uid="{86C7B746-CC33-4EE6-AC64-A530DAB70B65}"/>
    <cellStyle name="20% - Accent1 2 2 3 2 2 7 2 4" xfId="32331" xr:uid="{F1EC6321-0FCD-4CE5-9B20-73A7E0897CA8}"/>
    <cellStyle name="20% - Accent1 2 2 3 2 2 7 2 5" xfId="38673" xr:uid="{935CECA6-791C-4073-B895-D0CAB3F19431}"/>
    <cellStyle name="20% - Accent1 2 2 3 2 2 7 2 6" xfId="46556" xr:uid="{9A86CDAD-4974-4FCE-8898-48D276461BF0}"/>
    <cellStyle name="20% - Accent1 2 2 3 2 2 7 2 7" xfId="54049" xr:uid="{594FB29B-923F-4905-9F31-76126B3EC576}"/>
    <cellStyle name="20% - Accent1 2 2 3 2 2 7 3" xfId="1227" xr:uid="{4FB8FE03-3834-4333-B4CD-ECE5B0315469}"/>
    <cellStyle name="20% - Accent1 2 2 3 2 2 7 3 2" xfId="8767" xr:uid="{D32824B9-F8B0-4DD3-8D1A-D1C4FA4338D2}"/>
    <cellStyle name="20% - Accent1 2 2 3 2 2 7 3 2 2" xfId="23743" xr:uid="{230408C2-BA6D-4E2F-AD8C-7F75BDE294C5}"/>
    <cellStyle name="20% - Accent1 2 2 3 2 2 7 3 3" xfId="16255" xr:uid="{A9B4259F-F683-43F1-9807-886A27088B92}"/>
    <cellStyle name="20% - Accent1 2 2 3 2 2 7 3 4" xfId="34176" xr:uid="{8A807ECC-6639-4CF2-9949-A65506B2DE07}"/>
    <cellStyle name="20% - Accent1 2 2 3 2 2 7 3 5" xfId="38674" xr:uid="{53A7ED52-7C5A-4F1E-AE51-9A84B1763ED5}"/>
    <cellStyle name="20% - Accent1 2 2 3 2 2 7 3 6" xfId="46557" xr:uid="{BD7D0201-329C-4ECD-A250-A5D769976225}"/>
    <cellStyle name="20% - Accent1 2 2 3 2 2 7 3 7" xfId="54050" xr:uid="{B4557E04-2764-4719-AD8F-F895C74C1116}"/>
    <cellStyle name="20% - Accent1 2 2 3 2 2 7 4" xfId="1228" xr:uid="{681F6B9A-AB98-42E8-8A3A-685472682936}"/>
    <cellStyle name="20% - Accent1 2 2 3 2 2 7 4 2" xfId="8768" xr:uid="{BC1F112E-204F-4B57-924C-0EBBEA2E4F37}"/>
    <cellStyle name="20% - Accent1 2 2 3 2 2 7 4 2 2" xfId="23744" xr:uid="{C50A6CA7-D26B-432F-9C27-48D7428A5189}"/>
    <cellStyle name="20% - Accent1 2 2 3 2 2 7 4 3" xfId="16256" xr:uid="{8CCA8099-20AC-4FF9-AA3D-D1F66DB4F30A}"/>
    <cellStyle name="20% - Accent1 2 2 3 2 2 7 4 4" xfId="36019" xr:uid="{0545AB18-E3AD-4A7B-AC5E-EBC5B36810E8}"/>
    <cellStyle name="20% - Accent1 2 2 3 2 2 7 4 5" xfId="38675" xr:uid="{C50481F1-3C83-400B-827B-1D7616D6A48B}"/>
    <cellStyle name="20% - Accent1 2 2 3 2 2 7 4 6" xfId="46558" xr:uid="{9F592874-EAA3-4966-83E7-9D22435CF753}"/>
    <cellStyle name="20% - Accent1 2 2 3 2 2 7 4 7" xfId="54051" xr:uid="{2382A7A3-A87E-4D45-8907-20730941DCB5}"/>
    <cellStyle name="20% - Accent1 2 2 3 2 2 7 5" xfId="8765" xr:uid="{E610EDF6-5B61-4166-8039-D8A1C8BB2714}"/>
    <cellStyle name="20% - Accent1 2 2 3 2 2 7 5 2" xfId="23741" xr:uid="{F038D271-8C92-4E6A-99B3-552DD90E04BF}"/>
    <cellStyle name="20% - Accent1 2 2 3 2 2 7 6" xfId="16253" xr:uid="{5A00D06A-228A-46E6-A4C6-95FC4B3222CC}"/>
    <cellStyle name="20% - Accent1 2 2 3 2 2 7 7" xfId="31235" xr:uid="{56C78685-6D33-4F60-B47E-F12D928B0E57}"/>
    <cellStyle name="20% - Accent1 2 2 3 2 2 7 8" xfId="38672" xr:uid="{110EC8F7-FE0A-45E4-B23C-D772DA512155}"/>
    <cellStyle name="20% - Accent1 2 2 3 2 2 7 9" xfId="46555" xr:uid="{136B14E4-B54E-4176-8E7F-E8199D34D9AD}"/>
    <cellStyle name="20% - Accent1 2 2 3 2 2 8" xfId="1229" xr:uid="{4A607BD5-254E-4622-8028-B14C667654F4}"/>
    <cellStyle name="20% - Accent1 2 2 3 2 2 8 2" xfId="8769" xr:uid="{87C5C482-42CD-4909-9A3D-16F276EA4C29}"/>
    <cellStyle name="20% - Accent1 2 2 3 2 2 8 2 2" xfId="23745" xr:uid="{36941264-E0E0-4D0C-A499-82002073405F}"/>
    <cellStyle name="20% - Accent1 2 2 3 2 2 8 3" xfId="16257" xr:uid="{C69DC517-A8DD-4BF7-9E5C-C511AAD61C0B}"/>
    <cellStyle name="20% - Accent1 2 2 3 2 2 8 4" xfId="32308" xr:uid="{AFC6DF18-9A1E-40A1-AF39-8A59E3316CC4}"/>
    <cellStyle name="20% - Accent1 2 2 3 2 2 8 5" xfId="38676" xr:uid="{2A142F12-22F1-4ADA-B860-5E8337E6888C}"/>
    <cellStyle name="20% - Accent1 2 2 3 2 2 8 6" xfId="46559" xr:uid="{0DB71161-241B-4943-BFFC-884C1F484BBC}"/>
    <cellStyle name="20% - Accent1 2 2 3 2 2 8 7" xfId="54052" xr:uid="{35E7A9EC-1EB8-46EC-980B-2EA3F3A127F8}"/>
    <cellStyle name="20% - Accent1 2 2 3 2 2 9" xfId="1230" xr:uid="{DE57AE3D-44BB-4D7C-B681-DB413AD0E29A}"/>
    <cellStyle name="20% - Accent1 2 2 3 2 2 9 2" xfId="8770" xr:uid="{7DB27226-2E40-425C-8C10-E539818EEFA0}"/>
    <cellStyle name="20% - Accent1 2 2 3 2 2 9 2 2" xfId="23746" xr:uid="{47C0FD40-7D4B-4D1A-A7FD-38BC728E8A65}"/>
    <cellStyle name="20% - Accent1 2 2 3 2 2 9 3" xfId="16258" xr:uid="{63381E3F-6F87-440A-8A72-3CE89E7DE6AE}"/>
    <cellStyle name="20% - Accent1 2 2 3 2 2 9 4" xfId="34153" xr:uid="{C5D72D6E-E594-4280-8465-041D5E8FBB0F}"/>
    <cellStyle name="20% - Accent1 2 2 3 2 2 9 5" xfId="38677" xr:uid="{7B015A9E-7FFB-44EC-8A4A-17C703672683}"/>
    <cellStyle name="20% - Accent1 2 2 3 2 2 9 6" xfId="46560" xr:uid="{57DF21AB-E614-4680-AB34-6AC68D441E78}"/>
    <cellStyle name="20% - Accent1 2 2 3 2 2 9 7" xfId="54053" xr:uid="{5E1C5D80-C0AC-4734-801F-A77DF975FA84}"/>
    <cellStyle name="20% - Accent1 2 2 3 2 20" xfId="37731" xr:uid="{9F9E41F7-6E5D-4EC5-8B27-A03BA2730D16}"/>
    <cellStyle name="20% - Accent1 2 2 3 2 21" xfId="45219" xr:uid="{80B513AB-4204-4DFE-BEBA-B84D107E73A9}"/>
    <cellStyle name="20% - Accent1 2 2 3 2 22" xfId="45342" xr:uid="{268026A1-7BF6-498D-999E-8581DE5B7D8E}"/>
    <cellStyle name="20% - Accent1 2 2 3 2 23" xfId="45465" xr:uid="{DFDCEA70-3B27-47FA-A038-604BB58288F9}"/>
    <cellStyle name="20% - Accent1 2 2 3 2 24" xfId="45608" xr:uid="{C9171D03-504C-4D6C-BBF2-98B2C5C8B99A}"/>
    <cellStyle name="20% - Accent1 2 2 3 2 25" xfId="53107" xr:uid="{29D0AB7D-4CC7-4946-A620-24FBF1B7092D}"/>
    <cellStyle name="20% - Accent1 2 2 3 2 3" xfId="1231" xr:uid="{FD280DE6-E81B-4161-8C52-F488BBA73AF3}"/>
    <cellStyle name="20% - Accent1 2 2 3 2 3 10" xfId="16259" xr:uid="{18625E93-74D3-4AD6-A4FE-6ADBEE47C631}"/>
    <cellStyle name="20% - Accent1 2 2 3 2 3 11" xfId="30362" xr:uid="{148C2806-11C7-4BF6-A006-D4F954E9BF87}"/>
    <cellStyle name="20% - Accent1 2 2 3 2 3 12" xfId="38678" xr:uid="{24C87503-E52E-4C3D-890C-FAD3AEB34EFF}"/>
    <cellStyle name="20% - Accent1 2 2 3 2 3 13" xfId="46561" xr:uid="{5B8BE748-736C-4C83-819B-F63F1B3816A7}"/>
    <cellStyle name="20% - Accent1 2 2 3 2 3 14" xfId="54054" xr:uid="{F676BF8D-2030-4802-B7D9-18FC619991EA}"/>
    <cellStyle name="20% - Accent1 2 2 3 2 3 2" xfId="1232" xr:uid="{FFFFC9D3-EDC7-4FB9-869C-EAA763E18BE7}"/>
    <cellStyle name="20% - Accent1 2 2 3 2 3 2 10" xfId="38679" xr:uid="{5BA33873-126A-4D4C-A156-32FBD4CC564C}"/>
    <cellStyle name="20% - Accent1 2 2 3 2 3 2 11" xfId="46562" xr:uid="{2C6F721C-8966-4707-8F0B-BFC1BA137B5E}"/>
    <cellStyle name="20% - Accent1 2 2 3 2 3 2 12" xfId="54055" xr:uid="{BCA8F121-F51A-4307-8159-AC1711F18FCA}"/>
    <cellStyle name="20% - Accent1 2 2 3 2 3 2 2" xfId="1233" xr:uid="{C9D664E9-B61A-4BFF-A33A-C305981C0AAD}"/>
    <cellStyle name="20% - Accent1 2 2 3 2 3 2 2 10" xfId="46563" xr:uid="{409A3FA4-07DB-404F-A8C3-335624702638}"/>
    <cellStyle name="20% - Accent1 2 2 3 2 3 2 2 11" xfId="54056" xr:uid="{D4F036AB-FD3C-4B37-844B-BBA232CD9254}"/>
    <cellStyle name="20% - Accent1 2 2 3 2 3 2 2 2" xfId="1234" xr:uid="{9727D38A-5BE3-4DE5-B8FA-1360FC9F4D60}"/>
    <cellStyle name="20% - Accent1 2 2 3 2 3 2 2 2 10" xfId="54057" xr:uid="{85C1E340-FAE9-45DE-AEA0-5449032512F9}"/>
    <cellStyle name="20% - Accent1 2 2 3 2 3 2 2 2 2" xfId="1235" xr:uid="{9417AC94-482D-41A6-BFF6-F4C96B8D83B8}"/>
    <cellStyle name="20% - Accent1 2 2 3 2 3 2 2 2 2 2" xfId="8775" xr:uid="{957CDC9F-F3BA-4DA5-8673-F6F7417FB2B7}"/>
    <cellStyle name="20% - Accent1 2 2 3 2 3 2 2 2 2 2 2" xfId="23751" xr:uid="{DA601A00-BD7D-4E54-ADF0-B5C5A9642E8D}"/>
    <cellStyle name="20% - Accent1 2 2 3 2 3 2 2 2 2 3" xfId="16263" xr:uid="{D3B7FA8D-8590-4200-A9A1-C5E4D84BEA50}"/>
    <cellStyle name="20% - Accent1 2 2 3 2 3 2 2 2 2 4" xfId="32335" xr:uid="{F75C1CD6-F663-47A7-8260-E7F9CBD5F20F}"/>
    <cellStyle name="20% - Accent1 2 2 3 2 3 2 2 2 2 5" xfId="38682" xr:uid="{0A3A38BB-9B82-402E-9251-50404716FB96}"/>
    <cellStyle name="20% - Accent1 2 2 3 2 3 2 2 2 2 6" xfId="46565" xr:uid="{74790FFF-C53B-481A-BAB0-F91D68AB9EBE}"/>
    <cellStyle name="20% - Accent1 2 2 3 2 3 2 2 2 2 7" xfId="54058" xr:uid="{E07574F5-74BA-491B-ADC9-19DF57E7671B}"/>
    <cellStyle name="20% - Accent1 2 2 3 2 3 2 2 2 3" xfId="1236" xr:uid="{3A1992C3-AC1E-45EF-B336-D8FF577B4467}"/>
    <cellStyle name="20% - Accent1 2 2 3 2 3 2 2 2 3 2" xfId="8776" xr:uid="{F17E9AEE-247B-4D25-9E21-6C1C4BADB893}"/>
    <cellStyle name="20% - Accent1 2 2 3 2 3 2 2 2 3 2 2" xfId="23752" xr:uid="{95ED9716-35A0-4810-81FA-1104C0F2D406}"/>
    <cellStyle name="20% - Accent1 2 2 3 2 3 2 2 2 3 3" xfId="16264" xr:uid="{ADD60E70-B2BB-4829-BDC7-193486C7F1BC}"/>
    <cellStyle name="20% - Accent1 2 2 3 2 3 2 2 2 3 4" xfId="34180" xr:uid="{1E97C4A9-6474-4449-9D5B-9F2CECD28E86}"/>
    <cellStyle name="20% - Accent1 2 2 3 2 3 2 2 2 3 5" xfId="38683" xr:uid="{7F1C6F6F-3C3D-4D3A-93D2-CEEA80BA5764}"/>
    <cellStyle name="20% - Accent1 2 2 3 2 3 2 2 2 3 6" xfId="46566" xr:uid="{5ED9B163-F589-4A17-8172-6AC85619D47A}"/>
    <cellStyle name="20% - Accent1 2 2 3 2 3 2 2 2 3 7" xfId="54059" xr:uid="{E6B09F09-0E5B-4C33-8110-9D2087D5FDB4}"/>
    <cellStyle name="20% - Accent1 2 2 3 2 3 2 2 2 4" xfId="1237" xr:uid="{36AAB079-A7AE-4216-A7B6-3BD3329DF472}"/>
    <cellStyle name="20% - Accent1 2 2 3 2 3 2 2 2 4 2" xfId="8777" xr:uid="{0F969DA4-707D-4654-8538-04475A1ABC1A}"/>
    <cellStyle name="20% - Accent1 2 2 3 2 3 2 2 2 4 2 2" xfId="23753" xr:uid="{67BCFC7E-AFDB-43F1-AF7F-EF4340043C52}"/>
    <cellStyle name="20% - Accent1 2 2 3 2 3 2 2 2 4 3" xfId="16265" xr:uid="{71EE20B6-9370-45C0-ADCB-CCE5C821F870}"/>
    <cellStyle name="20% - Accent1 2 2 3 2 3 2 2 2 4 4" xfId="36023" xr:uid="{EF96EC57-D555-4160-8E4F-70D771BA3879}"/>
    <cellStyle name="20% - Accent1 2 2 3 2 3 2 2 2 4 5" xfId="38684" xr:uid="{1F5780CA-9C79-482D-9D69-17FE79571426}"/>
    <cellStyle name="20% - Accent1 2 2 3 2 3 2 2 2 4 6" xfId="46567" xr:uid="{E66C599A-9C5A-4B90-BCD7-88B2C54D10E5}"/>
    <cellStyle name="20% - Accent1 2 2 3 2 3 2 2 2 4 7" xfId="54060" xr:uid="{4D6EB4B8-72D6-4DBD-9984-917F6D1DF31B}"/>
    <cellStyle name="20% - Accent1 2 2 3 2 3 2 2 2 5" xfId="8774" xr:uid="{2EC91468-007B-402B-ABD6-162ED3C77665}"/>
    <cellStyle name="20% - Accent1 2 2 3 2 3 2 2 2 5 2" xfId="23750" xr:uid="{886A9CE1-9C80-4034-8AE6-BD81CD37666F}"/>
    <cellStyle name="20% - Accent1 2 2 3 2 3 2 2 2 6" xfId="16262" xr:uid="{138D94D4-EB13-4B07-9512-0B50886E42E9}"/>
    <cellStyle name="20% - Accent1 2 2 3 2 3 2 2 2 7" xfId="31249" xr:uid="{6B35C55F-4236-49A0-AC43-91E60752F468}"/>
    <cellStyle name="20% - Accent1 2 2 3 2 3 2 2 2 8" xfId="38681" xr:uid="{0EF71808-557C-4B05-B546-85F84EF90848}"/>
    <cellStyle name="20% - Accent1 2 2 3 2 3 2 2 2 9" xfId="46564" xr:uid="{16031044-20F8-47B6-85FA-237DAF2ABA9E}"/>
    <cellStyle name="20% - Accent1 2 2 3 2 3 2 2 3" xfId="1238" xr:uid="{BF5819C5-C2CF-4761-80F7-B1A15727C103}"/>
    <cellStyle name="20% - Accent1 2 2 3 2 3 2 2 3 2" xfId="8778" xr:uid="{9D9FA45D-FB52-4EF2-B45A-6152A38D1011}"/>
    <cellStyle name="20% - Accent1 2 2 3 2 3 2 2 3 2 2" xfId="23754" xr:uid="{CA63E395-F14B-41AE-87DF-5C12F94AED4F}"/>
    <cellStyle name="20% - Accent1 2 2 3 2 3 2 2 3 3" xfId="16266" xr:uid="{79389FE7-26EC-4D70-8993-FAD8A4D9AC88}"/>
    <cellStyle name="20% - Accent1 2 2 3 2 3 2 2 3 4" xfId="32334" xr:uid="{1F79F702-D81D-42B8-8AD8-3148F93961B2}"/>
    <cellStyle name="20% - Accent1 2 2 3 2 3 2 2 3 5" xfId="38685" xr:uid="{EF4586E1-E396-4791-87BD-1E3EC6326BB2}"/>
    <cellStyle name="20% - Accent1 2 2 3 2 3 2 2 3 6" xfId="46568" xr:uid="{519C49A5-EC86-4554-9D80-523375B0BD85}"/>
    <cellStyle name="20% - Accent1 2 2 3 2 3 2 2 3 7" xfId="54061" xr:uid="{2889911E-18B1-4062-A697-8A89F095AB1A}"/>
    <cellStyle name="20% - Accent1 2 2 3 2 3 2 2 4" xfId="1239" xr:uid="{AB032966-F15F-4D64-9627-B724C615D313}"/>
    <cellStyle name="20% - Accent1 2 2 3 2 3 2 2 4 2" xfId="8779" xr:uid="{D5A77DFC-DC0C-4DC4-9328-1948A76C0909}"/>
    <cellStyle name="20% - Accent1 2 2 3 2 3 2 2 4 2 2" xfId="23755" xr:uid="{6C0DAB90-52B7-4541-A0D6-8AD7543F07F6}"/>
    <cellStyle name="20% - Accent1 2 2 3 2 3 2 2 4 3" xfId="16267" xr:uid="{3E1391E9-9A83-4312-8E91-99F3AFA8FE59}"/>
    <cellStyle name="20% - Accent1 2 2 3 2 3 2 2 4 4" xfId="34179" xr:uid="{53102874-EEC5-49A4-BEDB-5DEB374532E9}"/>
    <cellStyle name="20% - Accent1 2 2 3 2 3 2 2 4 5" xfId="38686" xr:uid="{4935D664-4E85-4160-B22D-252F1647DB71}"/>
    <cellStyle name="20% - Accent1 2 2 3 2 3 2 2 4 6" xfId="46569" xr:uid="{8CD11FDB-8908-45B0-A9D4-4536128AB3B2}"/>
    <cellStyle name="20% - Accent1 2 2 3 2 3 2 2 4 7" xfId="54062" xr:uid="{FFC5CE01-9F1D-411C-8877-197659693A88}"/>
    <cellStyle name="20% - Accent1 2 2 3 2 3 2 2 5" xfId="1240" xr:uid="{E88CF012-D315-45D3-9248-B517EC345812}"/>
    <cellStyle name="20% - Accent1 2 2 3 2 3 2 2 5 2" xfId="8780" xr:uid="{BF6FDBEB-C1DB-4257-A172-FDA1109889D6}"/>
    <cellStyle name="20% - Accent1 2 2 3 2 3 2 2 5 2 2" xfId="23756" xr:uid="{77D0439D-C4A7-46AB-8870-728E1CB29543}"/>
    <cellStyle name="20% - Accent1 2 2 3 2 3 2 2 5 3" xfId="16268" xr:uid="{93FB0D89-42BA-4F39-A06E-176A52B94266}"/>
    <cellStyle name="20% - Accent1 2 2 3 2 3 2 2 5 4" xfId="36022" xr:uid="{0487A18C-610D-4265-849F-5C0BCCA633F7}"/>
    <cellStyle name="20% - Accent1 2 2 3 2 3 2 2 5 5" xfId="38687" xr:uid="{03EF78D7-DB25-4876-814A-B447FD6C30B6}"/>
    <cellStyle name="20% - Accent1 2 2 3 2 3 2 2 5 6" xfId="46570" xr:uid="{29397B7E-05DA-40E2-A34B-204BF7518ABA}"/>
    <cellStyle name="20% - Accent1 2 2 3 2 3 2 2 5 7" xfId="54063" xr:uid="{42666EA9-F29A-4324-AC74-8DEB42D38B54}"/>
    <cellStyle name="20% - Accent1 2 2 3 2 3 2 2 6" xfId="8773" xr:uid="{22D554BF-C024-4618-8DE3-30672C9ACF90}"/>
    <cellStyle name="20% - Accent1 2 2 3 2 3 2 2 6 2" xfId="23749" xr:uid="{6EAA4915-69BE-44B8-A29B-B2D1778E9D8B}"/>
    <cellStyle name="20% - Accent1 2 2 3 2 3 2 2 7" xfId="16261" xr:uid="{47C07F78-C826-4C8E-A82F-F377770DC8EE}"/>
    <cellStyle name="20% - Accent1 2 2 3 2 3 2 2 8" xfId="30792" xr:uid="{1B3269E1-F5D5-406D-8412-A1BECD468735}"/>
    <cellStyle name="20% - Accent1 2 2 3 2 3 2 2 9" xfId="38680" xr:uid="{D6463D4B-8EB4-4E64-85D6-C0DD8567A040}"/>
    <cellStyle name="20% - Accent1 2 2 3 2 3 2 3" xfId="1241" xr:uid="{ECC8A44A-323E-4B55-A2D5-929ECD8F320D}"/>
    <cellStyle name="20% - Accent1 2 2 3 2 3 2 3 10" xfId="54064" xr:uid="{EB2C949F-F21A-4365-9F64-50B9381BAA85}"/>
    <cellStyle name="20% - Accent1 2 2 3 2 3 2 3 2" xfId="1242" xr:uid="{6CF7050C-76DA-42C9-9932-32982DF6DA97}"/>
    <cellStyle name="20% - Accent1 2 2 3 2 3 2 3 2 2" xfId="8782" xr:uid="{0E510D69-4554-444C-801D-E11051C8D71E}"/>
    <cellStyle name="20% - Accent1 2 2 3 2 3 2 3 2 2 2" xfId="23758" xr:uid="{6C3443B3-C27C-490D-AFC7-C5DA805BD8A5}"/>
    <cellStyle name="20% - Accent1 2 2 3 2 3 2 3 2 3" xfId="16270" xr:uid="{3E869B4D-337D-42FC-8BB6-E4AF55C5E50C}"/>
    <cellStyle name="20% - Accent1 2 2 3 2 3 2 3 2 4" xfId="32336" xr:uid="{01476903-35D5-4CCE-BFF6-BFB3D6A753A6}"/>
    <cellStyle name="20% - Accent1 2 2 3 2 3 2 3 2 5" xfId="38689" xr:uid="{DC50E36C-017A-4566-A8F0-EE224B45EDD1}"/>
    <cellStyle name="20% - Accent1 2 2 3 2 3 2 3 2 6" xfId="46572" xr:uid="{82A7A353-09E9-4D29-BADF-43FD574B8261}"/>
    <cellStyle name="20% - Accent1 2 2 3 2 3 2 3 2 7" xfId="54065" xr:uid="{BEC2630F-F766-445D-AA22-E2CF579D9470}"/>
    <cellStyle name="20% - Accent1 2 2 3 2 3 2 3 3" xfId="1243" xr:uid="{028C2123-7600-43EF-9770-3955D35A0F34}"/>
    <cellStyle name="20% - Accent1 2 2 3 2 3 2 3 3 2" xfId="8783" xr:uid="{96D428D9-B6F8-4CFA-A66F-4E7CF2DC5E7B}"/>
    <cellStyle name="20% - Accent1 2 2 3 2 3 2 3 3 2 2" xfId="23759" xr:uid="{17735F29-AE3C-48D2-B2C2-ED14921021C8}"/>
    <cellStyle name="20% - Accent1 2 2 3 2 3 2 3 3 3" xfId="16271" xr:uid="{C3075216-5C56-44CD-BDF4-2A1C799723CE}"/>
    <cellStyle name="20% - Accent1 2 2 3 2 3 2 3 3 4" xfId="34181" xr:uid="{AD731166-1E8D-495A-9BAE-010DDAF6B90E}"/>
    <cellStyle name="20% - Accent1 2 2 3 2 3 2 3 3 5" xfId="38690" xr:uid="{5D42B25B-A00B-4E62-9E46-38FC9D0C65D9}"/>
    <cellStyle name="20% - Accent1 2 2 3 2 3 2 3 3 6" xfId="46573" xr:uid="{2BFDF670-DD21-45AA-B7D0-DC40D00AAC3F}"/>
    <cellStyle name="20% - Accent1 2 2 3 2 3 2 3 3 7" xfId="54066" xr:uid="{F7F7D7B9-0DF4-40E0-B627-63B988FB1219}"/>
    <cellStyle name="20% - Accent1 2 2 3 2 3 2 3 4" xfId="1244" xr:uid="{5F72F75C-52A1-46FD-9DA9-D1B77493C776}"/>
    <cellStyle name="20% - Accent1 2 2 3 2 3 2 3 4 2" xfId="8784" xr:uid="{C1AB05AF-9B10-46A1-8365-AC02AB217C8C}"/>
    <cellStyle name="20% - Accent1 2 2 3 2 3 2 3 4 2 2" xfId="23760" xr:uid="{5E54173A-653E-45CB-A4E5-D2E48F66666E}"/>
    <cellStyle name="20% - Accent1 2 2 3 2 3 2 3 4 3" xfId="16272" xr:uid="{ED7F42E4-ECB8-43D4-B956-CFF53290E592}"/>
    <cellStyle name="20% - Accent1 2 2 3 2 3 2 3 4 4" xfId="36024" xr:uid="{FD0BD8FA-22B6-49A0-A2B3-098CF1A5CF53}"/>
    <cellStyle name="20% - Accent1 2 2 3 2 3 2 3 4 5" xfId="38691" xr:uid="{38EB3FF7-4211-42B1-BFA0-07A4745BACCD}"/>
    <cellStyle name="20% - Accent1 2 2 3 2 3 2 3 4 6" xfId="46574" xr:uid="{8F6689F9-4A06-4C94-B1CE-B8AC4D3A06A0}"/>
    <cellStyle name="20% - Accent1 2 2 3 2 3 2 3 4 7" xfId="54067" xr:uid="{686E66F9-B5E4-42BC-85E0-D36824660670}"/>
    <cellStyle name="20% - Accent1 2 2 3 2 3 2 3 5" xfId="8781" xr:uid="{8234ED91-3C86-4A27-8751-1521FCAE9739}"/>
    <cellStyle name="20% - Accent1 2 2 3 2 3 2 3 5 2" xfId="23757" xr:uid="{7A3D5857-76AD-4531-80F4-C62C7C57501D}"/>
    <cellStyle name="20% - Accent1 2 2 3 2 3 2 3 6" xfId="16269" xr:uid="{66BE6589-57D4-454D-B2D4-878B5EB11EAB}"/>
    <cellStyle name="20% - Accent1 2 2 3 2 3 2 3 7" xfId="31248" xr:uid="{94B97CFB-46BB-4BE3-ADF7-B56964FB1931}"/>
    <cellStyle name="20% - Accent1 2 2 3 2 3 2 3 8" xfId="38688" xr:uid="{8E8EB48C-D1FE-4488-A4D6-B02828B026A6}"/>
    <cellStyle name="20% - Accent1 2 2 3 2 3 2 3 9" xfId="46571" xr:uid="{7C2FEB50-371B-49BE-BA6F-DEA5381AF614}"/>
    <cellStyle name="20% - Accent1 2 2 3 2 3 2 4" xfId="1245" xr:uid="{124EB104-3DF8-4A3A-B52B-2DA2A0F22403}"/>
    <cellStyle name="20% - Accent1 2 2 3 2 3 2 4 2" xfId="8785" xr:uid="{855E47E1-1AD5-40FD-A5DB-3EF8108934BE}"/>
    <cellStyle name="20% - Accent1 2 2 3 2 3 2 4 2 2" xfId="23761" xr:uid="{48EFD729-E591-4192-BD79-8A5C60B7D3A2}"/>
    <cellStyle name="20% - Accent1 2 2 3 2 3 2 4 3" xfId="16273" xr:uid="{C5069C1E-2333-4A2C-A913-671904E87F27}"/>
    <cellStyle name="20% - Accent1 2 2 3 2 3 2 4 4" xfId="32333" xr:uid="{DD13D170-C496-4C3A-9CEF-F539015CE6C7}"/>
    <cellStyle name="20% - Accent1 2 2 3 2 3 2 4 5" xfId="38692" xr:uid="{4A5A704E-A990-4266-9E1C-86555837778C}"/>
    <cellStyle name="20% - Accent1 2 2 3 2 3 2 4 6" xfId="46575" xr:uid="{C0ED4807-E1A8-45B4-9183-323F6E381327}"/>
    <cellStyle name="20% - Accent1 2 2 3 2 3 2 4 7" xfId="54068" xr:uid="{7FAEEBB1-EFC6-475C-A8C1-03F02A9E9084}"/>
    <cellStyle name="20% - Accent1 2 2 3 2 3 2 5" xfId="1246" xr:uid="{AF9C3C9A-5E5B-4C2D-BC7E-5B650282AE39}"/>
    <cellStyle name="20% - Accent1 2 2 3 2 3 2 5 2" xfId="8786" xr:uid="{AA54A35C-1AB7-4D21-A684-3BAE79B4083D}"/>
    <cellStyle name="20% - Accent1 2 2 3 2 3 2 5 2 2" xfId="23762" xr:uid="{7CEA0555-30FB-4321-97CA-2D11D81F834B}"/>
    <cellStyle name="20% - Accent1 2 2 3 2 3 2 5 3" xfId="16274" xr:uid="{F5F2CB04-6F03-4ACD-96A1-3F77FA482826}"/>
    <cellStyle name="20% - Accent1 2 2 3 2 3 2 5 4" xfId="34178" xr:uid="{8E7FEF66-2A07-4B43-9A14-CA917F1CA81C}"/>
    <cellStyle name="20% - Accent1 2 2 3 2 3 2 5 5" xfId="38693" xr:uid="{4A42F898-734E-45C6-8CB6-D0EC200472E0}"/>
    <cellStyle name="20% - Accent1 2 2 3 2 3 2 5 6" xfId="46576" xr:uid="{F32AC5C2-066A-4907-B85A-2BA4B496D91E}"/>
    <cellStyle name="20% - Accent1 2 2 3 2 3 2 5 7" xfId="54069" xr:uid="{87D0832E-6CFD-410B-A620-FBD38373DFD8}"/>
    <cellStyle name="20% - Accent1 2 2 3 2 3 2 6" xfId="1247" xr:uid="{402697F7-9C22-4BF4-8FCF-E146B14457B1}"/>
    <cellStyle name="20% - Accent1 2 2 3 2 3 2 6 2" xfId="8787" xr:uid="{60C820A5-5A73-4405-A167-ECCC4C872B77}"/>
    <cellStyle name="20% - Accent1 2 2 3 2 3 2 6 2 2" xfId="23763" xr:uid="{059ECCED-85AE-4241-93EC-BA7819956B41}"/>
    <cellStyle name="20% - Accent1 2 2 3 2 3 2 6 3" xfId="16275" xr:uid="{80A31E6B-B7EA-42B6-B1FA-45F768374D1C}"/>
    <cellStyle name="20% - Accent1 2 2 3 2 3 2 6 4" xfId="36021" xr:uid="{3A17767E-CC00-4304-9C1F-A28B9AF42E65}"/>
    <cellStyle name="20% - Accent1 2 2 3 2 3 2 6 5" xfId="38694" xr:uid="{8DDAE252-BEFE-4DBC-B999-25BAB6EA2FFC}"/>
    <cellStyle name="20% - Accent1 2 2 3 2 3 2 6 6" xfId="46577" xr:uid="{8102E5F8-A773-448F-99F0-B573B990BCEB}"/>
    <cellStyle name="20% - Accent1 2 2 3 2 3 2 6 7" xfId="54070" xr:uid="{ADE9889A-BD0C-41BA-A11A-C34AF7D8FD92}"/>
    <cellStyle name="20% - Accent1 2 2 3 2 3 2 7" xfId="8772" xr:uid="{0B90556F-07B4-4D2C-B838-9DD6B8251389}"/>
    <cellStyle name="20% - Accent1 2 2 3 2 3 2 7 2" xfId="23748" xr:uid="{3E15FB98-91FA-4D44-861F-DAE76E37F2C7}"/>
    <cellStyle name="20% - Accent1 2 2 3 2 3 2 8" xfId="16260" xr:uid="{69E67B45-43E2-45D8-A996-356A7D11C1D2}"/>
    <cellStyle name="20% - Accent1 2 2 3 2 3 2 9" xfId="30431" xr:uid="{4E373874-9A3E-4CE6-8355-40AE3EF6E4CF}"/>
    <cellStyle name="20% - Accent1 2 2 3 2 3 3" xfId="1248" xr:uid="{C1379425-11EE-4C7C-B00D-DF5AE271615E}"/>
    <cellStyle name="20% - Accent1 2 2 3 2 3 3 10" xfId="46578" xr:uid="{BB0E4096-EF67-45E4-B41A-F87FF94A8E58}"/>
    <cellStyle name="20% - Accent1 2 2 3 2 3 3 11" xfId="54071" xr:uid="{75D87E15-C03B-46BE-B165-661044707899}"/>
    <cellStyle name="20% - Accent1 2 2 3 2 3 3 2" xfId="1249" xr:uid="{DC77BF2D-BFB4-469D-A78E-33BF1A164361}"/>
    <cellStyle name="20% - Accent1 2 2 3 2 3 3 2 10" xfId="54072" xr:uid="{60E1F506-EF12-4B0D-AA46-B70873B3C69A}"/>
    <cellStyle name="20% - Accent1 2 2 3 2 3 3 2 2" xfId="1250" xr:uid="{2BA081C6-E8A9-4A1C-BC47-5E34FA27CF16}"/>
    <cellStyle name="20% - Accent1 2 2 3 2 3 3 2 2 2" xfId="8790" xr:uid="{458CE045-42F0-4BA8-BC30-265C9394A547}"/>
    <cellStyle name="20% - Accent1 2 2 3 2 3 3 2 2 2 2" xfId="23766" xr:uid="{3810A398-4156-44EE-B89B-ACA2F3AF7CEB}"/>
    <cellStyle name="20% - Accent1 2 2 3 2 3 3 2 2 3" xfId="16278" xr:uid="{373919D7-1CDD-4F71-BEE0-7E27DA08D5A3}"/>
    <cellStyle name="20% - Accent1 2 2 3 2 3 3 2 2 4" xfId="32338" xr:uid="{F0237B9F-461F-4FCB-829E-AC92F573DEEC}"/>
    <cellStyle name="20% - Accent1 2 2 3 2 3 3 2 2 5" xfId="38697" xr:uid="{33DE1636-8D44-47BE-96C3-FAA3AB2C1D06}"/>
    <cellStyle name="20% - Accent1 2 2 3 2 3 3 2 2 6" xfId="46580" xr:uid="{AADE6390-7538-4906-81FF-77A6054044F3}"/>
    <cellStyle name="20% - Accent1 2 2 3 2 3 3 2 2 7" xfId="54073" xr:uid="{E465FC05-CF44-4013-9F2B-0F548F8D38AA}"/>
    <cellStyle name="20% - Accent1 2 2 3 2 3 3 2 3" xfId="1251" xr:uid="{04977B18-041E-499B-BD35-3F418040F5F6}"/>
    <cellStyle name="20% - Accent1 2 2 3 2 3 3 2 3 2" xfId="8791" xr:uid="{00B387B7-BC83-47A3-8942-65156EF25745}"/>
    <cellStyle name="20% - Accent1 2 2 3 2 3 3 2 3 2 2" xfId="23767" xr:uid="{20891582-02AF-4C7A-BB59-921DCD6522CF}"/>
    <cellStyle name="20% - Accent1 2 2 3 2 3 3 2 3 3" xfId="16279" xr:uid="{12C41DE7-A520-4118-9F7D-D530604EEC6F}"/>
    <cellStyle name="20% - Accent1 2 2 3 2 3 3 2 3 4" xfId="34183" xr:uid="{523B1783-AF1E-499A-91D5-579DB89CD14A}"/>
    <cellStyle name="20% - Accent1 2 2 3 2 3 3 2 3 5" xfId="38698" xr:uid="{4E217FB2-7E27-4A4D-B230-851A8E1FD794}"/>
    <cellStyle name="20% - Accent1 2 2 3 2 3 3 2 3 6" xfId="46581" xr:uid="{C8719C33-B8B4-451F-8C3A-8C46AACE5117}"/>
    <cellStyle name="20% - Accent1 2 2 3 2 3 3 2 3 7" xfId="54074" xr:uid="{A3E36D7A-139E-421C-98EB-0869D441887B}"/>
    <cellStyle name="20% - Accent1 2 2 3 2 3 3 2 4" xfId="1252" xr:uid="{5C9C9BCA-99EC-4865-9CC9-2F09E8CE8B83}"/>
    <cellStyle name="20% - Accent1 2 2 3 2 3 3 2 4 2" xfId="8792" xr:uid="{26D2A976-7276-481F-B880-989FB3037B04}"/>
    <cellStyle name="20% - Accent1 2 2 3 2 3 3 2 4 2 2" xfId="23768" xr:uid="{858EC435-3170-4B2A-96A5-E9CF3B93DFD8}"/>
    <cellStyle name="20% - Accent1 2 2 3 2 3 3 2 4 3" xfId="16280" xr:uid="{377ED798-B5A7-4AB3-823B-CFF80777ED5E}"/>
    <cellStyle name="20% - Accent1 2 2 3 2 3 3 2 4 4" xfId="36026" xr:uid="{A9057D83-BF57-4CF1-9B64-68F5B7F75B00}"/>
    <cellStyle name="20% - Accent1 2 2 3 2 3 3 2 4 5" xfId="38699" xr:uid="{8FD2B5A5-96A2-44A8-B5DD-22ACFA608841}"/>
    <cellStyle name="20% - Accent1 2 2 3 2 3 3 2 4 6" xfId="46582" xr:uid="{34921694-A342-42F7-A1EF-D17E0094E47B}"/>
    <cellStyle name="20% - Accent1 2 2 3 2 3 3 2 4 7" xfId="54075" xr:uid="{F4A06EE1-DECC-466B-9824-78827858EBD5}"/>
    <cellStyle name="20% - Accent1 2 2 3 2 3 3 2 5" xfId="8789" xr:uid="{308CFAAA-2C8A-4A9F-BCEE-64601549DD86}"/>
    <cellStyle name="20% - Accent1 2 2 3 2 3 3 2 5 2" xfId="23765" xr:uid="{BA180F51-4719-4153-A04D-81839A9717CB}"/>
    <cellStyle name="20% - Accent1 2 2 3 2 3 3 2 6" xfId="16277" xr:uid="{BA3F4CE7-79A6-47A1-8B97-DE8BB835441C}"/>
    <cellStyle name="20% - Accent1 2 2 3 2 3 3 2 7" xfId="31250" xr:uid="{ED7B940F-357A-480D-9EAA-D1344A677132}"/>
    <cellStyle name="20% - Accent1 2 2 3 2 3 3 2 8" xfId="38696" xr:uid="{CD133B75-D46B-4159-A33E-246CE53AB07B}"/>
    <cellStyle name="20% - Accent1 2 2 3 2 3 3 2 9" xfId="46579" xr:uid="{6CDAA76E-0563-4C04-87F2-16D6B1D2DCBC}"/>
    <cellStyle name="20% - Accent1 2 2 3 2 3 3 3" xfId="1253" xr:uid="{2E588EA7-0534-4DEE-A6AA-DD18E217F5AC}"/>
    <cellStyle name="20% - Accent1 2 2 3 2 3 3 3 2" xfId="8793" xr:uid="{E10457F1-75AC-4EEA-B26E-60ECFE8A583E}"/>
    <cellStyle name="20% - Accent1 2 2 3 2 3 3 3 2 2" xfId="23769" xr:uid="{C4EF2F51-75A0-42BD-B295-2DF3ADBC3874}"/>
    <cellStyle name="20% - Accent1 2 2 3 2 3 3 3 3" xfId="16281" xr:uid="{A5AFE07D-AAC2-400A-9271-08B4A230EC66}"/>
    <cellStyle name="20% - Accent1 2 2 3 2 3 3 3 4" xfId="32337" xr:uid="{09A06A2E-FD3A-4405-9D99-2F3DAC8E6369}"/>
    <cellStyle name="20% - Accent1 2 2 3 2 3 3 3 5" xfId="38700" xr:uid="{0520D0B2-782B-4445-B1E8-1E3CEBD8EAEA}"/>
    <cellStyle name="20% - Accent1 2 2 3 2 3 3 3 6" xfId="46583" xr:uid="{1DF1C796-CF2D-4660-952F-4405190F5436}"/>
    <cellStyle name="20% - Accent1 2 2 3 2 3 3 3 7" xfId="54076" xr:uid="{7709F535-4DD0-4BC4-AC05-ABE735E70A61}"/>
    <cellStyle name="20% - Accent1 2 2 3 2 3 3 4" xfId="1254" xr:uid="{5858837C-2F14-4E56-B777-27500E096EE7}"/>
    <cellStyle name="20% - Accent1 2 2 3 2 3 3 4 2" xfId="8794" xr:uid="{B7838322-D9F2-4DCF-8CE3-0333AF073E08}"/>
    <cellStyle name="20% - Accent1 2 2 3 2 3 3 4 2 2" xfId="23770" xr:uid="{053280DB-4BAF-4CFE-A992-AFB3D9BE2BA5}"/>
    <cellStyle name="20% - Accent1 2 2 3 2 3 3 4 3" xfId="16282" xr:uid="{FE679172-15DA-49B4-8567-AD2E5908EB4C}"/>
    <cellStyle name="20% - Accent1 2 2 3 2 3 3 4 4" xfId="34182" xr:uid="{3823AE4F-F955-4C6F-A3A6-7B8D794B201E}"/>
    <cellStyle name="20% - Accent1 2 2 3 2 3 3 4 5" xfId="38701" xr:uid="{6AEF1B9B-6147-44EB-A61F-B6AB006E7A9E}"/>
    <cellStyle name="20% - Accent1 2 2 3 2 3 3 4 6" xfId="46584" xr:uid="{B8E8787F-4A25-4E34-8678-91FC7F698C91}"/>
    <cellStyle name="20% - Accent1 2 2 3 2 3 3 4 7" xfId="54077" xr:uid="{ADAF04C2-50D4-4533-A7CE-E95721A71E39}"/>
    <cellStyle name="20% - Accent1 2 2 3 2 3 3 5" xfId="1255" xr:uid="{2BE81617-D1F3-46DD-8FC1-0D6E4B2F7D56}"/>
    <cellStyle name="20% - Accent1 2 2 3 2 3 3 5 2" xfId="8795" xr:uid="{B84239EE-DC35-4CCB-806C-5AFBD5E95AA1}"/>
    <cellStyle name="20% - Accent1 2 2 3 2 3 3 5 2 2" xfId="23771" xr:uid="{5C112487-A4FD-4BFD-8015-134514F3791D}"/>
    <cellStyle name="20% - Accent1 2 2 3 2 3 3 5 3" xfId="16283" xr:uid="{06E88A16-2D62-49C8-8364-D17B751B62AA}"/>
    <cellStyle name="20% - Accent1 2 2 3 2 3 3 5 4" xfId="36025" xr:uid="{3CBB294C-A735-4695-AC26-5AC376642E2C}"/>
    <cellStyle name="20% - Accent1 2 2 3 2 3 3 5 5" xfId="38702" xr:uid="{FCC2F9E6-34A3-4EDF-8360-2444318B9BC5}"/>
    <cellStyle name="20% - Accent1 2 2 3 2 3 3 5 6" xfId="46585" xr:uid="{91942F8E-8B4A-46B4-8E76-AF296954EADE}"/>
    <cellStyle name="20% - Accent1 2 2 3 2 3 3 5 7" xfId="54078" xr:uid="{4BDBCABB-CC6E-4079-84DC-387237748760}"/>
    <cellStyle name="20% - Accent1 2 2 3 2 3 3 6" xfId="8788" xr:uid="{18CA7BBB-7FD0-49D5-8E96-5245873C2DF6}"/>
    <cellStyle name="20% - Accent1 2 2 3 2 3 3 6 2" xfId="23764" xr:uid="{1AE15F2D-B23C-4052-B030-1B9E0407728F}"/>
    <cellStyle name="20% - Accent1 2 2 3 2 3 3 7" xfId="16276" xr:uid="{C9207746-92FE-422F-BFA0-526E3F75BFB7}"/>
    <cellStyle name="20% - Accent1 2 2 3 2 3 3 8" xfId="30632" xr:uid="{3A714DF7-84FA-4D27-991C-B2E1054D4D99}"/>
    <cellStyle name="20% - Accent1 2 2 3 2 3 3 9" xfId="38695" xr:uid="{EC295F27-5388-48A7-B794-C1911A9DC741}"/>
    <cellStyle name="20% - Accent1 2 2 3 2 3 4" xfId="1256" xr:uid="{AE42B640-0ACC-48B7-84AE-27634230D746}"/>
    <cellStyle name="20% - Accent1 2 2 3 2 3 4 10" xfId="46586" xr:uid="{B0A336A7-1A9E-4F03-9313-B297F6A8796A}"/>
    <cellStyle name="20% - Accent1 2 2 3 2 3 4 11" xfId="54079" xr:uid="{D03118EA-415B-4F32-8799-3CC78F1D3FE2}"/>
    <cellStyle name="20% - Accent1 2 2 3 2 3 4 2" xfId="1257" xr:uid="{A8D6CC3D-F7B8-4924-80AE-4D62DD3245EA}"/>
    <cellStyle name="20% - Accent1 2 2 3 2 3 4 2 10" xfId="54080" xr:uid="{C1790322-4179-480E-B42E-04B9C0EA9F5F}"/>
    <cellStyle name="20% - Accent1 2 2 3 2 3 4 2 2" xfId="1258" xr:uid="{FA84DA7D-406E-41A8-A485-BC0CF7A4C1A5}"/>
    <cellStyle name="20% - Accent1 2 2 3 2 3 4 2 2 2" xfId="8798" xr:uid="{9993F5E0-8801-4FD9-8FD6-D9ADEB154B0C}"/>
    <cellStyle name="20% - Accent1 2 2 3 2 3 4 2 2 2 2" xfId="23774" xr:uid="{B5F3760B-B617-4830-8CD8-4E3689935D81}"/>
    <cellStyle name="20% - Accent1 2 2 3 2 3 4 2 2 3" xfId="16286" xr:uid="{465A88BE-0683-4FAA-AD36-6EA1813C9897}"/>
    <cellStyle name="20% - Accent1 2 2 3 2 3 4 2 2 4" xfId="32340" xr:uid="{8AEB67F1-1343-47AF-9861-297B83D32C49}"/>
    <cellStyle name="20% - Accent1 2 2 3 2 3 4 2 2 5" xfId="38705" xr:uid="{07FE18A9-2E64-4C1C-963E-CDEBD7E3A986}"/>
    <cellStyle name="20% - Accent1 2 2 3 2 3 4 2 2 6" xfId="46588" xr:uid="{75DDEF73-E1A4-43AC-A2A0-1EF51E2A31BC}"/>
    <cellStyle name="20% - Accent1 2 2 3 2 3 4 2 2 7" xfId="54081" xr:uid="{0245AF26-B291-43C2-AD50-FA6E19187962}"/>
    <cellStyle name="20% - Accent1 2 2 3 2 3 4 2 3" xfId="1259" xr:uid="{E8FF5176-9315-4630-BEC6-41B1388A40A7}"/>
    <cellStyle name="20% - Accent1 2 2 3 2 3 4 2 3 2" xfId="8799" xr:uid="{8A4B52C7-9558-4BAB-9397-902FA013D005}"/>
    <cellStyle name="20% - Accent1 2 2 3 2 3 4 2 3 2 2" xfId="23775" xr:uid="{BAE805A0-4A91-44F4-8543-FD5295A0D646}"/>
    <cellStyle name="20% - Accent1 2 2 3 2 3 4 2 3 3" xfId="16287" xr:uid="{3F65F00C-1225-4C09-939D-5F0CCECC98FE}"/>
    <cellStyle name="20% - Accent1 2 2 3 2 3 4 2 3 4" xfId="34185" xr:uid="{CAE3B2B3-7D58-4626-9EBB-23C0BA9D7A86}"/>
    <cellStyle name="20% - Accent1 2 2 3 2 3 4 2 3 5" xfId="38706" xr:uid="{9377B3D9-FD9F-4C00-A4F2-BC8F50212E5D}"/>
    <cellStyle name="20% - Accent1 2 2 3 2 3 4 2 3 6" xfId="46589" xr:uid="{60E89FEA-614D-4F72-BC4A-709CDA056499}"/>
    <cellStyle name="20% - Accent1 2 2 3 2 3 4 2 3 7" xfId="54082" xr:uid="{47F222F0-D450-432C-881A-FD69A386BE0F}"/>
    <cellStyle name="20% - Accent1 2 2 3 2 3 4 2 4" xfId="1260" xr:uid="{AEC1A2B5-E495-4BBA-B560-86C55E25A378}"/>
    <cellStyle name="20% - Accent1 2 2 3 2 3 4 2 4 2" xfId="8800" xr:uid="{4715D339-6EEB-4143-A2F4-AB79C3C6B0DA}"/>
    <cellStyle name="20% - Accent1 2 2 3 2 3 4 2 4 2 2" xfId="23776" xr:uid="{6D35FFF7-3489-4690-AE39-FB1A8BE7D466}"/>
    <cellStyle name="20% - Accent1 2 2 3 2 3 4 2 4 3" xfId="16288" xr:uid="{012440FF-03C7-4976-A94B-60861D6F1515}"/>
    <cellStyle name="20% - Accent1 2 2 3 2 3 4 2 4 4" xfId="36028" xr:uid="{A26EBAAD-9CE3-4497-91DE-4FAA7C74166E}"/>
    <cellStyle name="20% - Accent1 2 2 3 2 3 4 2 4 5" xfId="38707" xr:uid="{80BC966B-985E-4873-A94D-902EED64EFE3}"/>
    <cellStyle name="20% - Accent1 2 2 3 2 3 4 2 4 6" xfId="46590" xr:uid="{9DECA875-C3B3-4098-B551-4B6DB60C0C5D}"/>
    <cellStyle name="20% - Accent1 2 2 3 2 3 4 2 4 7" xfId="54083" xr:uid="{DE90DFEF-8FC7-434D-A1F8-004D8C9E0942}"/>
    <cellStyle name="20% - Accent1 2 2 3 2 3 4 2 5" xfId="8797" xr:uid="{49B829B7-D9B3-4C08-9728-BFE4281A486E}"/>
    <cellStyle name="20% - Accent1 2 2 3 2 3 4 2 5 2" xfId="23773" xr:uid="{EE33F9DB-FF72-4D39-A35D-5A694A374730}"/>
    <cellStyle name="20% - Accent1 2 2 3 2 3 4 2 6" xfId="16285" xr:uid="{7A68BFBF-165A-44A7-A790-3101A801EA74}"/>
    <cellStyle name="20% - Accent1 2 2 3 2 3 4 2 7" xfId="31251" xr:uid="{83916FAE-B843-48FB-87A4-364D31BD693D}"/>
    <cellStyle name="20% - Accent1 2 2 3 2 3 4 2 8" xfId="38704" xr:uid="{98C5240A-733F-4119-9202-5CDDEE8F93AD}"/>
    <cellStyle name="20% - Accent1 2 2 3 2 3 4 2 9" xfId="46587" xr:uid="{CCADA9EE-4309-4FEF-AEE4-3385D2B41D4E}"/>
    <cellStyle name="20% - Accent1 2 2 3 2 3 4 3" xfId="1261" xr:uid="{6E2E1E2D-5B52-4FAB-AE5F-891510E459A1}"/>
    <cellStyle name="20% - Accent1 2 2 3 2 3 4 3 2" xfId="8801" xr:uid="{31BEE9FC-5B7C-4A43-AC43-6D61EE71B20E}"/>
    <cellStyle name="20% - Accent1 2 2 3 2 3 4 3 2 2" xfId="23777" xr:uid="{E6CBFD55-8BEC-4AFA-A87C-ABC700FE1855}"/>
    <cellStyle name="20% - Accent1 2 2 3 2 3 4 3 3" xfId="16289" xr:uid="{C4BAE1DF-CBEA-4BE6-8984-4C2D613028DB}"/>
    <cellStyle name="20% - Accent1 2 2 3 2 3 4 3 4" xfId="32339" xr:uid="{AE4255AE-5E34-412F-827A-206BF54CDFBA}"/>
    <cellStyle name="20% - Accent1 2 2 3 2 3 4 3 5" xfId="38708" xr:uid="{6D8AD7F0-1780-4066-AD53-E78B85FEEF20}"/>
    <cellStyle name="20% - Accent1 2 2 3 2 3 4 3 6" xfId="46591" xr:uid="{5B275860-891B-4A7C-B1FB-25C49278A18C}"/>
    <cellStyle name="20% - Accent1 2 2 3 2 3 4 3 7" xfId="54084" xr:uid="{22271087-3502-4821-B428-2930BB3CFD54}"/>
    <cellStyle name="20% - Accent1 2 2 3 2 3 4 4" xfId="1262" xr:uid="{57768967-5327-4769-98AB-10036FB0B41E}"/>
    <cellStyle name="20% - Accent1 2 2 3 2 3 4 4 2" xfId="8802" xr:uid="{5FCA20E4-775B-4D7D-84D2-C940B071C1CD}"/>
    <cellStyle name="20% - Accent1 2 2 3 2 3 4 4 2 2" xfId="23778" xr:uid="{3B50E1CD-B0FE-4B14-BDEE-74B8A1C0E330}"/>
    <cellStyle name="20% - Accent1 2 2 3 2 3 4 4 3" xfId="16290" xr:uid="{76AEBBA7-46A4-4B99-AE7D-0BA00E8E7B8C}"/>
    <cellStyle name="20% - Accent1 2 2 3 2 3 4 4 4" xfId="34184" xr:uid="{0C2DD7EE-EDB4-460C-87D1-3B82129780E6}"/>
    <cellStyle name="20% - Accent1 2 2 3 2 3 4 4 5" xfId="38709" xr:uid="{24112113-70FC-4FB0-B239-D26D86B608F9}"/>
    <cellStyle name="20% - Accent1 2 2 3 2 3 4 4 6" xfId="46592" xr:uid="{A0840CA7-35EF-4310-9309-2CEC0881FA1D}"/>
    <cellStyle name="20% - Accent1 2 2 3 2 3 4 4 7" xfId="54085" xr:uid="{2C826C13-01E6-4D2B-AC9E-E1719709920A}"/>
    <cellStyle name="20% - Accent1 2 2 3 2 3 4 5" xfId="1263" xr:uid="{AAC84583-5CEF-468A-9E92-BA24376A922E}"/>
    <cellStyle name="20% - Accent1 2 2 3 2 3 4 5 2" xfId="8803" xr:uid="{2E67A74C-EE6F-4409-B67D-C1545FDCE360}"/>
    <cellStyle name="20% - Accent1 2 2 3 2 3 4 5 2 2" xfId="23779" xr:uid="{B15D2DAA-B9FA-48AA-81D4-776859F65B49}"/>
    <cellStyle name="20% - Accent1 2 2 3 2 3 4 5 3" xfId="16291" xr:uid="{776C0A74-60B6-4EAD-AEF4-437D80CE121A}"/>
    <cellStyle name="20% - Accent1 2 2 3 2 3 4 5 4" xfId="36027" xr:uid="{2A8406E3-9E8D-41DF-ADA0-A976C7350B48}"/>
    <cellStyle name="20% - Accent1 2 2 3 2 3 4 5 5" xfId="38710" xr:uid="{B2D7F9E5-2034-480B-A1BD-885B5407C512}"/>
    <cellStyle name="20% - Accent1 2 2 3 2 3 4 5 6" xfId="46593" xr:uid="{047A5929-1787-4A7A-BB18-AFC796B63F93}"/>
    <cellStyle name="20% - Accent1 2 2 3 2 3 4 5 7" xfId="54086" xr:uid="{81ABE77A-BC2C-4999-B77E-B00C4D83CC2C}"/>
    <cellStyle name="20% - Accent1 2 2 3 2 3 4 6" xfId="8796" xr:uid="{076C9A4E-0D13-47E1-B5E4-8B70F349A8BA}"/>
    <cellStyle name="20% - Accent1 2 2 3 2 3 4 6 2" xfId="23772" xr:uid="{ED380AEB-485D-4279-BB49-5C8BA0BB612B}"/>
    <cellStyle name="20% - Accent1 2 2 3 2 3 4 7" xfId="16284" xr:uid="{28ACF77E-262C-4427-A908-49FAB53304F3}"/>
    <cellStyle name="20% - Accent1 2 2 3 2 3 4 8" xfId="30791" xr:uid="{869D7423-94DB-45EC-A104-46B51A3B772C}"/>
    <cellStyle name="20% - Accent1 2 2 3 2 3 4 9" xfId="38703" xr:uid="{11DC9BB2-AA0E-40CF-82D7-B1FC4583A910}"/>
    <cellStyle name="20% - Accent1 2 2 3 2 3 5" xfId="1264" xr:uid="{220C5019-96E3-4CA8-9943-B923F48E9926}"/>
    <cellStyle name="20% - Accent1 2 2 3 2 3 5 10" xfId="54087" xr:uid="{2B39E0ED-6991-4615-9D4C-218FFC9DF10B}"/>
    <cellStyle name="20% - Accent1 2 2 3 2 3 5 2" xfId="1265" xr:uid="{A3033034-F4AE-4785-94D4-9B78183BA0AA}"/>
    <cellStyle name="20% - Accent1 2 2 3 2 3 5 2 2" xfId="8805" xr:uid="{F3693983-DED6-4AA5-8A04-141105183A28}"/>
    <cellStyle name="20% - Accent1 2 2 3 2 3 5 2 2 2" xfId="23781" xr:uid="{35866CDF-2C0E-48C8-96A9-3D522F3C18F3}"/>
    <cellStyle name="20% - Accent1 2 2 3 2 3 5 2 3" xfId="16293" xr:uid="{29308E5B-D415-4F7B-BDA6-9D3AF5054FE7}"/>
    <cellStyle name="20% - Accent1 2 2 3 2 3 5 2 4" xfId="32341" xr:uid="{DD71F4FD-4945-419D-AA84-42D5CD3D176F}"/>
    <cellStyle name="20% - Accent1 2 2 3 2 3 5 2 5" xfId="38712" xr:uid="{6720F950-D098-4EC7-BF06-78B29C12065A}"/>
    <cellStyle name="20% - Accent1 2 2 3 2 3 5 2 6" xfId="46595" xr:uid="{22FDE648-10F2-4BD1-BF47-BD1DF916D668}"/>
    <cellStyle name="20% - Accent1 2 2 3 2 3 5 2 7" xfId="54088" xr:uid="{BE33B620-3533-447D-8C16-F5FC62B2BEBB}"/>
    <cellStyle name="20% - Accent1 2 2 3 2 3 5 3" xfId="1266" xr:uid="{46B32EA7-5CDD-4529-B8F7-13BF45883909}"/>
    <cellStyle name="20% - Accent1 2 2 3 2 3 5 3 2" xfId="8806" xr:uid="{873B6996-172A-4BAE-90E6-37848FB14112}"/>
    <cellStyle name="20% - Accent1 2 2 3 2 3 5 3 2 2" xfId="23782" xr:uid="{8301E699-8A45-4ABB-A793-A3AA941C0F91}"/>
    <cellStyle name="20% - Accent1 2 2 3 2 3 5 3 3" xfId="16294" xr:uid="{9EC65A2F-4298-45B4-B144-B729B2D396ED}"/>
    <cellStyle name="20% - Accent1 2 2 3 2 3 5 3 4" xfId="34186" xr:uid="{FFB01E4C-3389-4AA9-9341-F05477FAE549}"/>
    <cellStyle name="20% - Accent1 2 2 3 2 3 5 3 5" xfId="38713" xr:uid="{420BDFB6-C81E-4479-870C-B84CB1BFB368}"/>
    <cellStyle name="20% - Accent1 2 2 3 2 3 5 3 6" xfId="46596" xr:uid="{B8BBC2F2-9D83-4CD2-B824-A638CEE98594}"/>
    <cellStyle name="20% - Accent1 2 2 3 2 3 5 3 7" xfId="54089" xr:uid="{75B737F7-409E-44E5-94C4-75FD212444D4}"/>
    <cellStyle name="20% - Accent1 2 2 3 2 3 5 4" xfId="1267" xr:uid="{3EFD35EA-0028-46DF-ACE1-D9C6986866AC}"/>
    <cellStyle name="20% - Accent1 2 2 3 2 3 5 4 2" xfId="8807" xr:uid="{7311AE4D-734C-4D9B-AB63-A2E46020E6E3}"/>
    <cellStyle name="20% - Accent1 2 2 3 2 3 5 4 2 2" xfId="23783" xr:uid="{BDA81496-72EA-4456-A6E5-D855ECD306B3}"/>
    <cellStyle name="20% - Accent1 2 2 3 2 3 5 4 3" xfId="16295" xr:uid="{A5A34B32-54D7-4D13-8722-C21A0D8B9BA5}"/>
    <cellStyle name="20% - Accent1 2 2 3 2 3 5 4 4" xfId="36029" xr:uid="{251D913F-CD8B-4141-8B49-D66A50A1C207}"/>
    <cellStyle name="20% - Accent1 2 2 3 2 3 5 4 5" xfId="38714" xr:uid="{E57765CB-F692-4590-947F-F9C4C4D1F591}"/>
    <cellStyle name="20% - Accent1 2 2 3 2 3 5 4 6" xfId="46597" xr:uid="{5C480B32-2242-475A-9DB5-DAFF7E68F0D9}"/>
    <cellStyle name="20% - Accent1 2 2 3 2 3 5 4 7" xfId="54090" xr:uid="{D744D15F-0830-4FCB-88D0-9C2C5A9678DB}"/>
    <cellStyle name="20% - Accent1 2 2 3 2 3 5 5" xfId="8804" xr:uid="{21567610-972C-4EC7-BB63-CC099ED07467}"/>
    <cellStyle name="20% - Accent1 2 2 3 2 3 5 5 2" xfId="23780" xr:uid="{FC395195-5DFB-453C-8AB9-ABEBCE796604}"/>
    <cellStyle name="20% - Accent1 2 2 3 2 3 5 6" xfId="16292" xr:uid="{947BA182-385A-4942-9F60-1ACC62A190B6}"/>
    <cellStyle name="20% - Accent1 2 2 3 2 3 5 7" xfId="31247" xr:uid="{DE257DCF-6335-4BD1-8FB7-A20BCAFA09B9}"/>
    <cellStyle name="20% - Accent1 2 2 3 2 3 5 8" xfId="38711" xr:uid="{CA2CBC52-7C18-4243-B93A-2D354F75AE2E}"/>
    <cellStyle name="20% - Accent1 2 2 3 2 3 5 9" xfId="46594" xr:uid="{57B2A6EE-BA50-4E10-A962-DAAD9ED5D7F2}"/>
    <cellStyle name="20% - Accent1 2 2 3 2 3 6" xfId="1268" xr:uid="{A022D849-3AC4-49ED-86D6-D446F17635D8}"/>
    <cellStyle name="20% - Accent1 2 2 3 2 3 6 2" xfId="8808" xr:uid="{7DDE5769-BF1C-4111-80FC-D76389F7C47C}"/>
    <cellStyle name="20% - Accent1 2 2 3 2 3 6 2 2" xfId="23784" xr:uid="{2C3D55D0-8255-45BF-89BA-557B1F1B6509}"/>
    <cellStyle name="20% - Accent1 2 2 3 2 3 6 3" xfId="16296" xr:uid="{9D0F639E-32ED-4F36-BFD8-369B0AA172B5}"/>
    <cellStyle name="20% - Accent1 2 2 3 2 3 6 4" xfId="32332" xr:uid="{ACD2361B-B9C7-43A4-A682-31343DA7C050}"/>
    <cellStyle name="20% - Accent1 2 2 3 2 3 6 5" xfId="38715" xr:uid="{B14FBCC1-D6EB-46D5-80CC-228F98F40ED0}"/>
    <cellStyle name="20% - Accent1 2 2 3 2 3 6 6" xfId="46598" xr:uid="{6C123F0A-B75C-4137-A0CD-95B7B78327E9}"/>
    <cellStyle name="20% - Accent1 2 2 3 2 3 6 7" xfId="54091" xr:uid="{DE5319F6-9C58-4BD1-A165-BA5CDDBC3A64}"/>
    <cellStyle name="20% - Accent1 2 2 3 2 3 7" xfId="1269" xr:uid="{74869D6B-2426-4DAF-A44F-09B88642875D}"/>
    <cellStyle name="20% - Accent1 2 2 3 2 3 7 2" xfId="8809" xr:uid="{97921A1B-9D06-44B8-81D9-B8BB9853C461}"/>
    <cellStyle name="20% - Accent1 2 2 3 2 3 7 2 2" xfId="23785" xr:uid="{07268491-75BE-4EA2-9970-B08A3169945E}"/>
    <cellStyle name="20% - Accent1 2 2 3 2 3 7 3" xfId="16297" xr:uid="{36D68405-8729-44E5-83BD-F9351E3E16BB}"/>
    <cellStyle name="20% - Accent1 2 2 3 2 3 7 4" xfId="34177" xr:uid="{16C5C273-AE95-4D94-A4C0-01E786FC9573}"/>
    <cellStyle name="20% - Accent1 2 2 3 2 3 7 5" xfId="38716" xr:uid="{47E50261-28DF-4BF6-B817-9D7D4766C249}"/>
    <cellStyle name="20% - Accent1 2 2 3 2 3 7 6" xfId="46599" xr:uid="{0D952063-ED5E-4740-B587-2250CDED71D2}"/>
    <cellStyle name="20% - Accent1 2 2 3 2 3 7 7" xfId="54092" xr:uid="{7BB4AEB7-A018-44F7-BFC6-2AD6772265E9}"/>
    <cellStyle name="20% - Accent1 2 2 3 2 3 8" xfId="1270" xr:uid="{6AE8B3FB-AC55-4341-B8AE-BB4E76AA411C}"/>
    <cellStyle name="20% - Accent1 2 2 3 2 3 8 2" xfId="8810" xr:uid="{8B87B528-4960-4876-828B-6A8815D0FAE3}"/>
    <cellStyle name="20% - Accent1 2 2 3 2 3 8 2 2" xfId="23786" xr:uid="{E5D6996E-D43F-45CC-B499-6DEA221F6680}"/>
    <cellStyle name="20% - Accent1 2 2 3 2 3 8 3" xfId="16298" xr:uid="{444AF985-BDEE-4A3E-A2FA-A0FC32B92838}"/>
    <cellStyle name="20% - Accent1 2 2 3 2 3 8 4" xfId="36020" xr:uid="{45241318-D989-47EA-B082-92DAF01E6554}"/>
    <cellStyle name="20% - Accent1 2 2 3 2 3 8 5" xfId="38717" xr:uid="{B21BE04A-4ED4-4714-AF0F-5F49535E789D}"/>
    <cellStyle name="20% - Accent1 2 2 3 2 3 8 6" xfId="46600" xr:uid="{826F93FE-63A9-4493-A221-42C72495FC78}"/>
    <cellStyle name="20% - Accent1 2 2 3 2 3 8 7" xfId="54093" xr:uid="{E0E7C399-F246-408A-97AC-D4443B0B0FF5}"/>
    <cellStyle name="20% - Accent1 2 2 3 2 3 9" xfId="8771" xr:uid="{2FCCB1E5-C7CD-4B39-B216-C9F23200A095}"/>
    <cellStyle name="20% - Accent1 2 2 3 2 3 9 2" xfId="23747" xr:uid="{8A391DE9-7761-4599-A4A3-A6640D30E87B}"/>
    <cellStyle name="20% - Accent1 2 2 3 2 4" xfId="1271" xr:uid="{7CD7F8D4-449D-4FCF-9E48-B84647E8D4E5}"/>
    <cellStyle name="20% - Accent1 2 2 3 2 4 10" xfId="38718" xr:uid="{A7B998ED-37F9-447D-AE75-A7D5BCC6B475}"/>
    <cellStyle name="20% - Accent1 2 2 3 2 4 11" xfId="46601" xr:uid="{D20DF9C8-52BD-4D51-B683-267CB702B0EC}"/>
    <cellStyle name="20% - Accent1 2 2 3 2 4 12" xfId="54094" xr:uid="{474FFDA5-E1C6-4DC6-BADC-3C4BD6EF880F}"/>
    <cellStyle name="20% - Accent1 2 2 3 2 4 2" xfId="1272" xr:uid="{038F7CB0-87B8-4FA5-9E71-7B57C832F643}"/>
    <cellStyle name="20% - Accent1 2 2 3 2 4 2 10" xfId="46602" xr:uid="{E236E660-7E16-4E8F-9832-3BBAEAF91CAC}"/>
    <cellStyle name="20% - Accent1 2 2 3 2 4 2 11" xfId="54095" xr:uid="{6F9D4A55-474F-469F-A19B-4631A9009D8B}"/>
    <cellStyle name="20% - Accent1 2 2 3 2 4 2 2" xfId="1273" xr:uid="{20935262-1322-448E-95B3-BF76229D7D72}"/>
    <cellStyle name="20% - Accent1 2 2 3 2 4 2 2 10" xfId="54096" xr:uid="{811A3735-84FB-44BD-B223-15C484D761F7}"/>
    <cellStyle name="20% - Accent1 2 2 3 2 4 2 2 2" xfId="1274" xr:uid="{DF8F9D33-3AA8-44A1-B021-11680B78D574}"/>
    <cellStyle name="20% - Accent1 2 2 3 2 4 2 2 2 2" xfId="8814" xr:uid="{68997290-FC6B-4D18-BB1B-F751EEDFA7B7}"/>
    <cellStyle name="20% - Accent1 2 2 3 2 4 2 2 2 2 2" xfId="23790" xr:uid="{8B48D1B2-757D-41B3-9ED3-0C7370EB3351}"/>
    <cellStyle name="20% - Accent1 2 2 3 2 4 2 2 2 3" xfId="16302" xr:uid="{D243AA12-1EC2-4D23-BA4C-D872679C9DA5}"/>
    <cellStyle name="20% - Accent1 2 2 3 2 4 2 2 2 4" xfId="32344" xr:uid="{17A3F4C5-083A-4E10-95A0-7E734F965089}"/>
    <cellStyle name="20% - Accent1 2 2 3 2 4 2 2 2 5" xfId="38721" xr:uid="{EC7B5D33-1EC9-4BA8-8EC6-13579927C034}"/>
    <cellStyle name="20% - Accent1 2 2 3 2 4 2 2 2 6" xfId="46604" xr:uid="{8A7BDE0B-0A79-4C01-84C0-2F89F456B9F7}"/>
    <cellStyle name="20% - Accent1 2 2 3 2 4 2 2 2 7" xfId="54097" xr:uid="{168DDC91-A1EA-4A33-B351-7CB025A0C4B0}"/>
    <cellStyle name="20% - Accent1 2 2 3 2 4 2 2 3" xfId="1275" xr:uid="{13A0DE96-83BE-4CE0-9175-E8F671A06752}"/>
    <cellStyle name="20% - Accent1 2 2 3 2 4 2 2 3 2" xfId="8815" xr:uid="{9A0ACD4F-721B-4BB5-8A30-CB76001B716F}"/>
    <cellStyle name="20% - Accent1 2 2 3 2 4 2 2 3 2 2" xfId="23791" xr:uid="{7B562140-1540-4941-B8B8-20D2D4564394}"/>
    <cellStyle name="20% - Accent1 2 2 3 2 4 2 2 3 3" xfId="16303" xr:uid="{A72FB96A-35B0-48E3-AF30-F2A156318C81}"/>
    <cellStyle name="20% - Accent1 2 2 3 2 4 2 2 3 4" xfId="34189" xr:uid="{80C2B3AF-C904-491B-AAF0-2E9129F2F094}"/>
    <cellStyle name="20% - Accent1 2 2 3 2 4 2 2 3 5" xfId="38722" xr:uid="{E3B9AD58-37A9-4EBE-B67A-00B3EBFDA053}"/>
    <cellStyle name="20% - Accent1 2 2 3 2 4 2 2 3 6" xfId="46605" xr:uid="{11D542DD-AC69-4BC1-BD5C-1F61ACE267B1}"/>
    <cellStyle name="20% - Accent1 2 2 3 2 4 2 2 3 7" xfId="54098" xr:uid="{04630A72-F377-4765-B714-804F72987C27}"/>
    <cellStyle name="20% - Accent1 2 2 3 2 4 2 2 4" xfId="1276" xr:uid="{BD290D11-DF46-4C1D-96A7-AE4A0E0202CA}"/>
    <cellStyle name="20% - Accent1 2 2 3 2 4 2 2 4 2" xfId="8816" xr:uid="{D60D28A0-51A8-44FD-99C7-FBF088C60ECB}"/>
    <cellStyle name="20% - Accent1 2 2 3 2 4 2 2 4 2 2" xfId="23792" xr:uid="{08E7E476-9D26-4F2B-AFF0-1523CB772A7C}"/>
    <cellStyle name="20% - Accent1 2 2 3 2 4 2 2 4 3" xfId="16304" xr:uid="{4996FA56-E605-41A3-A6AA-19AB30E1232A}"/>
    <cellStyle name="20% - Accent1 2 2 3 2 4 2 2 4 4" xfId="36032" xr:uid="{8401A87A-0442-4029-89FF-9BC0467D9313}"/>
    <cellStyle name="20% - Accent1 2 2 3 2 4 2 2 4 5" xfId="38723" xr:uid="{ADA98379-400F-435D-90D8-A6C64D038642}"/>
    <cellStyle name="20% - Accent1 2 2 3 2 4 2 2 4 6" xfId="46606" xr:uid="{E5B496F9-AB15-499A-9E7B-34EDF72E329B}"/>
    <cellStyle name="20% - Accent1 2 2 3 2 4 2 2 4 7" xfId="54099" xr:uid="{A1D596A9-D614-4C11-B769-C5FDF8C671E0}"/>
    <cellStyle name="20% - Accent1 2 2 3 2 4 2 2 5" xfId="8813" xr:uid="{0FEF652E-6553-4DB8-A6EE-7E8B032E05C5}"/>
    <cellStyle name="20% - Accent1 2 2 3 2 4 2 2 5 2" xfId="23789" xr:uid="{6E26D8DE-F679-4829-BFF7-F89FD4EE96AE}"/>
    <cellStyle name="20% - Accent1 2 2 3 2 4 2 2 6" xfId="16301" xr:uid="{BEF956C7-3CB8-49D3-B7EE-6FB1C6B24B42}"/>
    <cellStyle name="20% - Accent1 2 2 3 2 4 2 2 7" xfId="31253" xr:uid="{91382C8E-836B-4E07-8186-6F62D1EAF7D4}"/>
    <cellStyle name="20% - Accent1 2 2 3 2 4 2 2 8" xfId="38720" xr:uid="{B45F6888-3D7E-4EDB-BC8C-982067034A00}"/>
    <cellStyle name="20% - Accent1 2 2 3 2 4 2 2 9" xfId="46603" xr:uid="{E4E9D11E-84C4-463E-8BA9-683CB616FA9D}"/>
    <cellStyle name="20% - Accent1 2 2 3 2 4 2 3" xfId="1277" xr:uid="{061F80C8-B341-4801-801A-DA9F668CB14C}"/>
    <cellStyle name="20% - Accent1 2 2 3 2 4 2 3 2" xfId="8817" xr:uid="{8DFB17AE-9AFE-4DD4-8A35-711D643AA927}"/>
    <cellStyle name="20% - Accent1 2 2 3 2 4 2 3 2 2" xfId="23793" xr:uid="{996602CF-55AC-4159-98C1-5448893DE92D}"/>
    <cellStyle name="20% - Accent1 2 2 3 2 4 2 3 3" xfId="16305" xr:uid="{42001FA4-EDF0-4374-A5C1-ACDA28F7D7B8}"/>
    <cellStyle name="20% - Accent1 2 2 3 2 4 2 3 4" xfId="32343" xr:uid="{75285127-4016-4C9F-9121-245F372D69B2}"/>
    <cellStyle name="20% - Accent1 2 2 3 2 4 2 3 5" xfId="38724" xr:uid="{B2E82934-0B89-42A8-93BD-BAF909C86F19}"/>
    <cellStyle name="20% - Accent1 2 2 3 2 4 2 3 6" xfId="46607" xr:uid="{6DBDAB94-0F50-48A1-BBF4-F411C20467CA}"/>
    <cellStyle name="20% - Accent1 2 2 3 2 4 2 3 7" xfId="54100" xr:uid="{9574D3A0-C01F-4AFA-8972-68951C784616}"/>
    <cellStyle name="20% - Accent1 2 2 3 2 4 2 4" xfId="1278" xr:uid="{BBD072A3-AEC3-4994-806C-CEFE7D8D432C}"/>
    <cellStyle name="20% - Accent1 2 2 3 2 4 2 4 2" xfId="8818" xr:uid="{0EDEE8FE-DA64-4206-946A-945A5AC430A5}"/>
    <cellStyle name="20% - Accent1 2 2 3 2 4 2 4 2 2" xfId="23794" xr:uid="{39F69980-7CF6-4464-A399-7EB5911FC3B7}"/>
    <cellStyle name="20% - Accent1 2 2 3 2 4 2 4 3" xfId="16306" xr:uid="{B3F9990D-5988-4E5F-BD0A-ADABBF999670}"/>
    <cellStyle name="20% - Accent1 2 2 3 2 4 2 4 4" xfId="34188" xr:uid="{4CE5C89D-FF81-4C36-8585-D85F43AB0AD5}"/>
    <cellStyle name="20% - Accent1 2 2 3 2 4 2 4 5" xfId="38725" xr:uid="{7A458BA0-A083-4DB4-B674-6FD5E74335F3}"/>
    <cellStyle name="20% - Accent1 2 2 3 2 4 2 4 6" xfId="46608" xr:uid="{ED02683F-C8F7-46F7-9292-63E32BE82CA7}"/>
    <cellStyle name="20% - Accent1 2 2 3 2 4 2 4 7" xfId="54101" xr:uid="{9817A984-F551-4793-98B6-810E8DCEF356}"/>
    <cellStyle name="20% - Accent1 2 2 3 2 4 2 5" xfId="1279" xr:uid="{23E17B8B-A64A-4A78-B653-C738B49F1BBE}"/>
    <cellStyle name="20% - Accent1 2 2 3 2 4 2 5 2" xfId="8819" xr:uid="{CC31603D-745A-48CE-9F9F-D356C37FF053}"/>
    <cellStyle name="20% - Accent1 2 2 3 2 4 2 5 2 2" xfId="23795" xr:uid="{D1B69DAB-E405-4BCF-A087-464F3D1D31D2}"/>
    <cellStyle name="20% - Accent1 2 2 3 2 4 2 5 3" xfId="16307" xr:uid="{DA831F2D-8BC1-4A6C-8C67-5773C5593FCE}"/>
    <cellStyle name="20% - Accent1 2 2 3 2 4 2 5 4" xfId="36031" xr:uid="{ADB04FE3-6179-4416-869D-D434E61D8770}"/>
    <cellStyle name="20% - Accent1 2 2 3 2 4 2 5 5" xfId="38726" xr:uid="{9F43C556-53C6-42AE-A12E-B8CFBBAB9684}"/>
    <cellStyle name="20% - Accent1 2 2 3 2 4 2 5 6" xfId="46609" xr:uid="{C328093E-C63B-4319-AA61-CC3A2ACDC7A4}"/>
    <cellStyle name="20% - Accent1 2 2 3 2 4 2 5 7" xfId="54102" xr:uid="{88640803-E536-4E33-AC80-C7C83FEA7949}"/>
    <cellStyle name="20% - Accent1 2 2 3 2 4 2 6" xfId="8812" xr:uid="{6255F2B1-C336-4A5A-B420-CA88F63C3BF9}"/>
    <cellStyle name="20% - Accent1 2 2 3 2 4 2 6 2" xfId="23788" xr:uid="{18F8352C-FA35-41AE-84D0-5519F7389EA3}"/>
    <cellStyle name="20% - Accent1 2 2 3 2 4 2 7" xfId="16300" xr:uid="{F0063760-42EA-40F8-B507-891E24441029}"/>
    <cellStyle name="20% - Accent1 2 2 3 2 4 2 8" xfId="30793" xr:uid="{C61D5AC0-48DA-4F4C-BEC1-836C07177C25}"/>
    <cellStyle name="20% - Accent1 2 2 3 2 4 2 9" xfId="38719" xr:uid="{3346C4C9-7A29-485C-B438-52A65D435D8C}"/>
    <cellStyle name="20% - Accent1 2 2 3 2 4 3" xfId="1280" xr:uid="{8659A8B5-3F42-4FE8-B36D-4E62956B3DDE}"/>
    <cellStyle name="20% - Accent1 2 2 3 2 4 3 10" xfId="54103" xr:uid="{AD7AA9CF-40B6-4343-AC9F-2947AB48070E}"/>
    <cellStyle name="20% - Accent1 2 2 3 2 4 3 2" xfId="1281" xr:uid="{24CB0667-B23A-4A23-BBB8-6D43DDA6DD6A}"/>
    <cellStyle name="20% - Accent1 2 2 3 2 4 3 2 2" xfId="8821" xr:uid="{5D66D30A-BE17-4434-A1CE-5EE7BFD53B03}"/>
    <cellStyle name="20% - Accent1 2 2 3 2 4 3 2 2 2" xfId="23797" xr:uid="{DEB3E9FC-4D15-4B08-95F0-F477BF92C549}"/>
    <cellStyle name="20% - Accent1 2 2 3 2 4 3 2 3" xfId="16309" xr:uid="{E6C625E9-BBB0-4FD9-B6C7-3206CD8CF392}"/>
    <cellStyle name="20% - Accent1 2 2 3 2 4 3 2 4" xfId="32345" xr:uid="{2CF9D8C2-58FE-4AB5-8C79-35D918D7D51E}"/>
    <cellStyle name="20% - Accent1 2 2 3 2 4 3 2 5" xfId="38728" xr:uid="{158621A1-C9E9-4D1C-8EB4-29686C259E2D}"/>
    <cellStyle name="20% - Accent1 2 2 3 2 4 3 2 6" xfId="46611" xr:uid="{58ADB6F5-CEDF-443C-B5CA-3B2A0063000C}"/>
    <cellStyle name="20% - Accent1 2 2 3 2 4 3 2 7" xfId="54104" xr:uid="{92CF555F-F548-4E68-9761-D8C9299E2BB4}"/>
    <cellStyle name="20% - Accent1 2 2 3 2 4 3 3" xfId="1282" xr:uid="{BCA5F518-0F31-4B7F-A124-F8147D5C9E9F}"/>
    <cellStyle name="20% - Accent1 2 2 3 2 4 3 3 2" xfId="8822" xr:uid="{52469948-5AE9-4B95-A922-E4FA5F42A45E}"/>
    <cellStyle name="20% - Accent1 2 2 3 2 4 3 3 2 2" xfId="23798" xr:uid="{77B58066-90FB-4440-8329-B7AC59DCB131}"/>
    <cellStyle name="20% - Accent1 2 2 3 2 4 3 3 3" xfId="16310" xr:uid="{14221B22-FA5B-4384-BBF2-F988E4967CA0}"/>
    <cellStyle name="20% - Accent1 2 2 3 2 4 3 3 4" xfId="34190" xr:uid="{A5EBF629-7B96-4285-8D8D-C26A765532E4}"/>
    <cellStyle name="20% - Accent1 2 2 3 2 4 3 3 5" xfId="38729" xr:uid="{18A0BF3F-E3BC-4A4F-A78F-934A55927034}"/>
    <cellStyle name="20% - Accent1 2 2 3 2 4 3 3 6" xfId="46612" xr:uid="{DB26805A-662F-4A05-B992-B895E658560D}"/>
    <cellStyle name="20% - Accent1 2 2 3 2 4 3 3 7" xfId="54105" xr:uid="{E1D60DFF-D8E0-45FB-BB58-8104A3B94F85}"/>
    <cellStyle name="20% - Accent1 2 2 3 2 4 3 4" xfId="1283" xr:uid="{B1B059F0-5FC5-4841-9259-1DB0863114E4}"/>
    <cellStyle name="20% - Accent1 2 2 3 2 4 3 4 2" xfId="8823" xr:uid="{DC3A7044-9018-4112-B519-0BBD73FA675B}"/>
    <cellStyle name="20% - Accent1 2 2 3 2 4 3 4 2 2" xfId="23799" xr:uid="{29FE4343-0C2B-4EC2-ACE5-86F102D5B542}"/>
    <cellStyle name="20% - Accent1 2 2 3 2 4 3 4 3" xfId="16311" xr:uid="{3C891024-8650-4F63-A7EE-5CC6316F0EA9}"/>
    <cellStyle name="20% - Accent1 2 2 3 2 4 3 4 4" xfId="36033" xr:uid="{335FFDAD-E3BF-4AFB-9268-69D9870ED23F}"/>
    <cellStyle name="20% - Accent1 2 2 3 2 4 3 4 5" xfId="38730" xr:uid="{0EBFDB5A-00C2-4B50-BD4A-2146E5066EDA}"/>
    <cellStyle name="20% - Accent1 2 2 3 2 4 3 4 6" xfId="46613" xr:uid="{18D7BFA1-77B7-4A5A-BA82-5C488DEC3B30}"/>
    <cellStyle name="20% - Accent1 2 2 3 2 4 3 4 7" xfId="54106" xr:uid="{E31EA3E8-DC96-45EF-AAF5-22C0010D669C}"/>
    <cellStyle name="20% - Accent1 2 2 3 2 4 3 5" xfId="8820" xr:uid="{E0AC9D4E-FB86-41D0-96D8-D61658C0B6F8}"/>
    <cellStyle name="20% - Accent1 2 2 3 2 4 3 5 2" xfId="23796" xr:uid="{D25572C7-9862-4ACF-87BE-41ED78B20F75}"/>
    <cellStyle name="20% - Accent1 2 2 3 2 4 3 6" xfId="16308" xr:uid="{18EB591B-9FB5-4A1C-9FB0-1CAC07E0D006}"/>
    <cellStyle name="20% - Accent1 2 2 3 2 4 3 7" xfId="31252" xr:uid="{AB80D5BC-4912-4D1B-AD3F-67B4BF01CEC6}"/>
    <cellStyle name="20% - Accent1 2 2 3 2 4 3 8" xfId="38727" xr:uid="{2DD672EB-C98B-45A0-A031-C8FDF694F440}"/>
    <cellStyle name="20% - Accent1 2 2 3 2 4 3 9" xfId="46610" xr:uid="{B5D928EA-0279-4A96-94A3-6F9D88CADADD}"/>
    <cellStyle name="20% - Accent1 2 2 3 2 4 4" xfId="1284" xr:uid="{051376F0-7889-461F-B616-0EBDD8DF8712}"/>
    <cellStyle name="20% - Accent1 2 2 3 2 4 4 2" xfId="8824" xr:uid="{9B0B2FD9-B743-4F0E-B29F-DD7E624E07C9}"/>
    <cellStyle name="20% - Accent1 2 2 3 2 4 4 2 2" xfId="23800" xr:uid="{C598674C-45F3-49F1-9D02-4CB65E216CF2}"/>
    <cellStyle name="20% - Accent1 2 2 3 2 4 4 3" xfId="16312" xr:uid="{A22081F4-04CE-4240-AAFA-3F61A900F31E}"/>
    <cellStyle name="20% - Accent1 2 2 3 2 4 4 4" xfId="32342" xr:uid="{0B19B983-6B47-498E-B6E4-7E29DA00D02A}"/>
    <cellStyle name="20% - Accent1 2 2 3 2 4 4 5" xfId="38731" xr:uid="{36FC35E0-852F-4567-9E10-AE8B98AB4E06}"/>
    <cellStyle name="20% - Accent1 2 2 3 2 4 4 6" xfId="46614" xr:uid="{228A1AE2-0CBF-43F9-963D-6D11174DDF93}"/>
    <cellStyle name="20% - Accent1 2 2 3 2 4 4 7" xfId="54107" xr:uid="{5CA1E503-480F-483F-B638-C20A94EB26C6}"/>
    <cellStyle name="20% - Accent1 2 2 3 2 4 5" xfId="1285" xr:uid="{85D31418-0E49-4CB1-A608-AF023C722D48}"/>
    <cellStyle name="20% - Accent1 2 2 3 2 4 5 2" xfId="8825" xr:uid="{D7924B39-A24E-44EA-A456-8185F983A38A}"/>
    <cellStyle name="20% - Accent1 2 2 3 2 4 5 2 2" xfId="23801" xr:uid="{C388BC0F-9826-42D8-871A-5CB91C8DD189}"/>
    <cellStyle name="20% - Accent1 2 2 3 2 4 5 3" xfId="16313" xr:uid="{B32DD388-2420-4B7C-8E56-DFA28BE83D33}"/>
    <cellStyle name="20% - Accent1 2 2 3 2 4 5 4" xfId="34187" xr:uid="{699A1B10-D099-4439-AAD9-4E42185EB7F2}"/>
    <cellStyle name="20% - Accent1 2 2 3 2 4 5 5" xfId="38732" xr:uid="{74CCC5A3-0A83-4322-9A7E-C869F6E1376D}"/>
    <cellStyle name="20% - Accent1 2 2 3 2 4 5 6" xfId="46615" xr:uid="{B0326908-808B-4864-BF27-E7160E61A4D3}"/>
    <cellStyle name="20% - Accent1 2 2 3 2 4 5 7" xfId="54108" xr:uid="{6FB185FE-5594-4850-A330-BB7F6D349293}"/>
    <cellStyle name="20% - Accent1 2 2 3 2 4 6" xfId="1286" xr:uid="{1B12BEA3-84F9-46F8-A79A-D6341492C8AE}"/>
    <cellStyle name="20% - Accent1 2 2 3 2 4 6 2" xfId="8826" xr:uid="{06CDAB61-9630-4E22-8A79-B1825BE0BBBD}"/>
    <cellStyle name="20% - Accent1 2 2 3 2 4 6 2 2" xfId="23802" xr:uid="{E954FA4F-DA39-4CBF-97E2-5C197EFE2E46}"/>
    <cellStyle name="20% - Accent1 2 2 3 2 4 6 3" xfId="16314" xr:uid="{96E99507-C2C6-43C6-B035-D7A2DD13A2B3}"/>
    <cellStyle name="20% - Accent1 2 2 3 2 4 6 4" xfId="36030" xr:uid="{CB77FE9E-A5F0-4C71-9515-A55D0DC590AA}"/>
    <cellStyle name="20% - Accent1 2 2 3 2 4 6 5" xfId="38733" xr:uid="{25044F8B-E741-4323-ADBA-31EC1FF3DB16}"/>
    <cellStyle name="20% - Accent1 2 2 3 2 4 6 6" xfId="46616" xr:uid="{669962DB-04DE-4E81-83B8-0264F879AEC3}"/>
    <cellStyle name="20% - Accent1 2 2 3 2 4 6 7" xfId="54109" xr:uid="{3AE53C79-7066-4F6F-B55A-B3BC17F09C52}"/>
    <cellStyle name="20% - Accent1 2 2 3 2 4 7" xfId="8811" xr:uid="{108DDC54-12DE-4D37-A1B4-6565737A5DEC}"/>
    <cellStyle name="20% - Accent1 2 2 3 2 4 7 2" xfId="23787" xr:uid="{42B0D193-AAE0-4E24-AEA9-A3E465860F32}"/>
    <cellStyle name="20% - Accent1 2 2 3 2 4 8" xfId="16299" xr:uid="{EDF6ED26-93EA-4776-95A2-7D42925F69F1}"/>
    <cellStyle name="20% - Accent1 2 2 3 2 4 9" xfId="30428" xr:uid="{00157F02-043D-4872-A53A-5C1B45BED268}"/>
    <cellStyle name="20% - Accent1 2 2 3 2 5" xfId="1287" xr:uid="{D2FDDC7E-92E8-4E76-B429-DFE875EA4F2C}"/>
    <cellStyle name="20% - Accent1 2 2 3 2 5 10" xfId="38734" xr:uid="{ED406CDA-CACD-4F4A-B118-FCBA83D344D4}"/>
    <cellStyle name="20% - Accent1 2 2 3 2 5 11" xfId="46617" xr:uid="{922D2D25-D21F-4976-996E-AA8596204D66}"/>
    <cellStyle name="20% - Accent1 2 2 3 2 5 12" xfId="54110" xr:uid="{57A65329-C887-464F-8210-4DFBC580F4C9}"/>
    <cellStyle name="20% - Accent1 2 2 3 2 5 2" xfId="1288" xr:uid="{04929ADF-7974-420A-A72C-4C2A5F5A3588}"/>
    <cellStyle name="20% - Accent1 2 2 3 2 5 2 10" xfId="46618" xr:uid="{A9174C5E-E105-4348-AFD3-3E73D23941B4}"/>
    <cellStyle name="20% - Accent1 2 2 3 2 5 2 11" xfId="54111" xr:uid="{8DD2621E-653D-4022-AE93-C8916993D9FD}"/>
    <cellStyle name="20% - Accent1 2 2 3 2 5 2 2" xfId="1289" xr:uid="{F61151A1-6A0D-4204-A816-66949D389CCD}"/>
    <cellStyle name="20% - Accent1 2 2 3 2 5 2 2 10" xfId="54112" xr:uid="{58586343-FC14-4247-A0EF-A71D4C1C449E}"/>
    <cellStyle name="20% - Accent1 2 2 3 2 5 2 2 2" xfId="1290" xr:uid="{9D166F8C-5D47-4985-868E-857421672E42}"/>
    <cellStyle name="20% - Accent1 2 2 3 2 5 2 2 2 2" xfId="8830" xr:uid="{8A1C7836-E0D2-434B-A9A7-7AFB40F69162}"/>
    <cellStyle name="20% - Accent1 2 2 3 2 5 2 2 2 2 2" xfId="23806" xr:uid="{AB3D844F-668F-46F9-AFA2-01695842E211}"/>
    <cellStyle name="20% - Accent1 2 2 3 2 5 2 2 2 3" xfId="16318" xr:uid="{5D2A59EE-EE0C-4001-8FA5-1237F45B0FB9}"/>
    <cellStyle name="20% - Accent1 2 2 3 2 5 2 2 2 4" xfId="32348" xr:uid="{C36C43F6-C945-4702-A8B1-5C0AB77CF474}"/>
    <cellStyle name="20% - Accent1 2 2 3 2 5 2 2 2 5" xfId="38737" xr:uid="{13168FA0-5E3D-4315-8CA8-3A50C0979D01}"/>
    <cellStyle name="20% - Accent1 2 2 3 2 5 2 2 2 6" xfId="46620" xr:uid="{806E524E-13C5-4BF0-88C9-476AB4113A79}"/>
    <cellStyle name="20% - Accent1 2 2 3 2 5 2 2 2 7" xfId="54113" xr:uid="{9778EB92-DD19-4653-B84D-0BD817F067FD}"/>
    <cellStyle name="20% - Accent1 2 2 3 2 5 2 2 3" xfId="1291" xr:uid="{5E647BD2-8AE0-4D17-BAB7-A6D3B24861C1}"/>
    <cellStyle name="20% - Accent1 2 2 3 2 5 2 2 3 2" xfId="8831" xr:uid="{E5143327-485A-43E0-9F82-1CB0366DC04B}"/>
    <cellStyle name="20% - Accent1 2 2 3 2 5 2 2 3 2 2" xfId="23807" xr:uid="{38123588-7392-424E-802C-920964790DC6}"/>
    <cellStyle name="20% - Accent1 2 2 3 2 5 2 2 3 3" xfId="16319" xr:uid="{C181FE93-0B20-45D6-8A0C-033B0A610B6C}"/>
    <cellStyle name="20% - Accent1 2 2 3 2 5 2 2 3 4" xfId="34193" xr:uid="{AC005C62-7FEA-479B-962D-578EFB838EB3}"/>
    <cellStyle name="20% - Accent1 2 2 3 2 5 2 2 3 5" xfId="38738" xr:uid="{9477C675-3C61-4E65-BB27-462A65EEB60E}"/>
    <cellStyle name="20% - Accent1 2 2 3 2 5 2 2 3 6" xfId="46621" xr:uid="{9F415E71-4FC1-4C4B-9C60-BADE92952FC1}"/>
    <cellStyle name="20% - Accent1 2 2 3 2 5 2 2 3 7" xfId="54114" xr:uid="{144C809A-9EFF-44CA-933A-B4F83F0DBEBC}"/>
    <cellStyle name="20% - Accent1 2 2 3 2 5 2 2 4" xfId="1292" xr:uid="{F28F8044-E5AA-433E-9974-0BF49DAF08BF}"/>
    <cellStyle name="20% - Accent1 2 2 3 2 5 2 2 4 2" xfId="8832" xr:uid="{0B4E8993-23B7-4384-BB27-218977A8A6C6}"/>
    <cellStyle name="20% - Accent1 2 2 3 2 5 2 2 4 2 2" xfId="23808" xr:uid="{21DA938E-3FE3-4B94-8EA4-A7A49689997A}"/>
    <cellStyle name="20% - Accent1 2 2 3 2 5 2 2 4 3" xfId="16320" xr:uid="{22A80696-FDB2-4465-9E81-641EFE5987BB}"/>
    <cellStyle name="20% - Accent1 2 2 3 2 5 2 2 4 4" xfId="36036" xr:uid="{F605E65B-5E95-4D41-B3F3-AD6B2BA8FF13}"/>
    <cellStyle name="20% - Accent1 2 2 3 2 5 2 2 4 5" xfId="38739" xr:uid="{CDF113DF-2EBD-43D4-9908-CA3F7163E514}"/>
    <cellStyle name="20% - Accent1 2 2 3 2 5 2 2 4 6" xfId="46622" xr:uid="{74455A3E-C6F0-4735-BCE0-FCDE6218AD5B}"/>
    <cellStyle name="20% - Accent1 2 2 3 2 5 2 2 4 7" xfId="54115" xr:uid="{DBD9E832-C312-402D-A85B-FBA265D0E0A2}"/>
    <cellStyle name="20% - Accent1 2 2 3 2 5 2 2 5" xfId="8829" xr:uid="{2F071DA4-392A-4EA0-AE9B-9DABEF6DA88D}"/>
    <cellStyle name="20% - Accent1 2 2 3 2 5 2 2 5 2" xfId="23805" xr:uid="{6C036D02-FAA4-4C53-9F33-3F824EE63993}"/>
    <cellStyle name="20% - Accent1 2 2 3 2 5 2 2 6" xfId="16317" xr:uid="{7B169C1C-FA4F-42DE-8B66-0C44C8253A88}"/>
    <cellStyle name="20% - Accent1 2 2 3 2 5 2 2 7" xfId="31255" xr:uid="{2AE73766-BA4D-4B84-8F32-5EBAAC32BA78}"/>
    <cellStyle name="20% - Accent1 2 2 3 2 5 2 2 8" xfId="38736" xr:uid="{2E1F9F36-D850-49F0-A76A-424CB0326F6F}"/>
    <cellStyle name="20% - Accent1 2 2 3 2 5 2 2 9" xfId="46619" xr:uid="{8A2AB6DB-2DB7-455B-A610-C617697B5713}"/>
    <cellStyle name="20% - Accent1 2 2 3 2 5 2 3" xfId="1293" xr:uid="{80644957-CCB1-4AE2-A4C2-9BCCC310FF02}"/>
    <cellStyle name="20% - Accent1 2 2 3 2 5 2 3 2" xfId="8833" xr:uid="{BC84920C-D701-4356-8570-42A20D92939F}"/>
    <cellStyle name="20% - Accent1 2 2 3 2 5 2 3 2 2" xfId="23809" xr:uid="{A91D6CBE-4060-440B-B8EE-727B30C133F4}"/>
    <cellStyle name="20% - Accent1 2 2 3 2 5 2 3 3" xfId="16321" xr:uid="{A07DD794-18A6-4C63-B070-A5232D434399}"/>
    <cellStyle name="20% - Accent1 2 2 3 2 5 2 3 4" xfId="32347" xr:uid="{C59A3F6D-F7A4-48E4-8EAF-9680F83613F7}"/>
    <cellStyle name="20% - Accent1 2 2 3 2 5 2 3 5" xfId="38740" xr:uid="{0A6BF78F-AB05-4AD5-9FE6-9688668D8694}"/>
    <cellStyle name="20% - Accent1 2 2 3 2 5 2 3 6" xfId="46623" xr:uid="{BDCF470B-A51A-44B0-ACAC-E81F3D57CA06}"/>
    <cellStyle name="20% - Accent1 2 2 3 2 5 2 3 7" xfId="54116" xr:uid="{F90382CC-716A-4F54-B164-22325CB3D9E9}"/>
    <cellStyle name="20% - Accent1 2 2 3 2 5 2 4" xfId="1294" xr:uid="{D64C45BD-30B6-44A5-B80A-029E43A9F142}"/>
    <cellStyle name="20% - Accent1 2 2 3 2 5 2 4 2" xfId="8834" xr:uid="{115E62F2-AD28-45A4-904F-19DA828FEBE9}"/>
    <cellStyle name="20% - Accent1 2 2 3 2 5 2 4 2 2" xfId="23810" xr:uid="{19102E79-74AB-4F17-8680-D5F335CB97DC}"/>
    <cellStyle name="20% - Accent1 2 2 3 2 5 2 4 3" xfId="16322" xr:uid="{2F871A47-D69E-4CF8-9F8B-96736B6DCF75}"/>
    <cellStyle name="20% - Accent1 2 2 3 2 5 2 4 4" xfId="34192" xr:uid="{E9259122-4B42-4FA1-AAB8-731E1B509C2B}"/>
    <cellStyle name="20% - Accent1 2 2 3 2 5 2 4 5" xfId="38741" xr:uid="{D9E31180-A9E6-4347-8373-CFA225BCC375}"/>
    <cellStyle name="20% - Accent1 2 2 3 2 5 2 4 6" xfId="46624" xr:uid="{E4D1E7FB-3A3A-4B53-BC85-56147A14140D}"/>
    <cellStyle name="20% - Accent1 2 2 3 2 5 2 4 7" xfId="54117" xr:uid="{9EA721EF-66F9-4820-9E3F-7FB75DD4BE61}"/>
    <cellStyle name="20% - Accent1 2 2 3 2 5 2 5" xfId="1295" xr:uid="{DE55483C-B33E-43EE-99C4-13558420901D}"/>
    <cellStyle name="20% - Accent1 2 2 3 2 5 2 5 2" xfId="8835" xr:uid="{1B84545A-B501-4788-88BB-46C84DD2F7D5}"/>
    <cellStyle name="20% - Accent1 2 2 3 2 5 2 5 2 2" xfId="23811" xr:uid="{24DB035B-E670-4591-AA58-A401F188C4A9}"/>
    <cellStyle name="20% - Accent1 2 2 3 2 5 2 5 3" xfId="16323" xr:uid="{5508B4E6-F1CB-424C-8DCC-3658E56080CA}"/>
    <cellStyle name="20% - Accent1 2 2 3 2 5 2 5 4" xfId="36035" xr:uid="{AF1D1F95-FF1B-44B5-BCAD-42349933C6C7}"/>
    <cellStyle name="20% - Accent1 2 2 3 2 5 2 5 5" xfId="38742" xr:uid="{6ED072A0-F7FA-4EBF-BB20-CEF2A4E985B1}"/>
    <cellStyle name="20% - Accent1 2 2 3 2 5 2 5 6" xfId="46625" xr:uid="{96051BFB-2B1A-4C98-A611-4AB9031FC0E1}"/>
    <cellStyle name="20% - Accent1 2 2 3 2 5 2 5 7" xfId="54118" xr:uid="{7B9618E5-4AB0-4B10-AB14-53A977A58A07}"/>
    <cellStyle name="20% - Accent1 2 2 3 2 5 2 6" xfId="8828" xr:uid="{489FA043-B0F7-432A-A1BE-17E7B4DF7E25}"/>
    <cellStyle name="20% - Accent1 2 2 3 2 5 2 6 2" xfId="23804" xr:uid="{DD4E0A15-28AF-4ACB-B8BC-71B4B6351F4E}"/>
    <cellStyle name="20% - Accent1 2 2 3 2 5 2 7" xfId="16316" xr:uid="{B00D1C74-3B52-4181-A9B1-EBC99DA30E82}"/>
    <cellStyle name="20% - Accent1 2 2 3 2 5 2 8" xfId="30794" xr:uid="{DAFDB86D-CD82-4FCD-B657-259939F5EBE9}"/>
    <cellStyle name="20% - Accent1 2 2 3 2 5 2 9" xfId="38735" xr:uid="{DCF48920-D462-48B6-A31B-3512585DB54C}"/>
    <cellStyle name="20% - Accent1 2 2 3 2 5 3" xfId="1296" xr:uid="{BC84DC39-3F79-4F48-B39C-727BE649C055}"/>
    <cellStyle name="20% - Accent1 2 2 3 2 5 3 10" xfId="54119" xr:uid="{C05A13FE-70CA-4D08-87B9-7C60D8B05030}"/>
    <cellStyle name="20% - Accent1 2 2 3 2 5 3 2" xfId="1297" xr:uid="{20AD1D4A-41F7-43A0-8443-E21667264FCA}"/>
    <cellStyle name="20% - Accent1 2 2 3 2 5 3 2 2" xfId="8837" xr:uid="{66D87D82-5852-46E7-8B4A-E9F52CA67A18}"/>
    <cellStyle name="20% - Accent1 2 2 3 2 5 3 2 2 2" xfId="23813" xr:uid="{4242BC7B-8759-4310-ABBD-C7DFA699F970}"/>
    <cellStyle name="20% - Accent1 2 2 3 2 5 3 2 3" xfId="16325" xr:uid="{9B7C0721-B7FA-4341-B35B-FE23014DC068}"/>
    <cellStyle name="20% - Accent1 2 2 3 2 5 3 2 4" xfId="32349" xr:uid="{98F6BAF7-B68F-41B4-A5B4-4266915DCEBA}"/>
    <cellStyle name="20% - Accent1 2 2 3 2 5 3 2 5" xfId="38744" xr:uid="{12E883F8-B150-43E2-BC0D-6AD23ED22CD4}"/>
    <cellStyle name="20% - Accent1 2 2 3 2 5 3 2 6" xfId="46627" xr:uid="{886440D5-EA31-4B55-B457-7F391B36249E}"/>
    <cellStyle name="20% - Accent1 2 2 3 2 5 3 2 7" xfId="54120" xr:uid="{05039067-A819-4A02-872A-E1418404F4DE}"/>
    <cellStyle name="20% - Accent1 2 2 3 2 5 3 3" xfId="1298" xr:uid="{73E527C3-4E85-45A6-A488-B2FA9F4EAD79}"/>
    <cellStyle name="20% - Accent1 2 2 3 2 5 3 3 2" xfId="8838" xr:uid="{2EE7452F-33C8-4BC8-96E6-2C1DF4295D53}"/>
    <cellStyle name="20% - Accent1 2 2 3 2 5 3 3 2 2" xfId="23814" xr:uid="{4FBC200A-459A-4764-A60F-1AFCF4102F2F}"/>
    <cellStyle name="20% - Accent1 2 2 3 2 5 3 3 3" xfId="16326" xr:uid="{13D84F77-6524-4E46-9338-45B6B3E1A486}"/>
    <cellStyle name="20% - Accent1 2 2 3 2 5 3 3 4" xfId="34194" xr:uid="{535AD812-252C-4271-A645-0DD7A4BCB506}"/>
    <cellStyle name="20% - Accent1 2 2 3 2 5 3 3 5" xfId="38745" xr:uid="{C7D33CB2-212D-4D5E-8D06-0FEC1738AA35}"/>
    <cellStyle name="20% - Accent1 2 2 3 2 5 3 3 6" xfId="46628" xr:uid="{F9C3D2C2-7854-46DD-B889-0E5FC81A42F0}"/>
    <cellStyle name="20% - Accent1 2 2 3 2 5 3 3 7" xfId="54121" xr:uid="{32F49DC6-F9B9-4079-B027-F68FC0908968}"/>
    <cellStyle name="20% - Accent1 2 2 3 2 5 3 4" xfId="1299" xr:uid="{6F3EE423-AB38-46A2-87CB-4DE27720B361}"/>
    <cellStyle name="20% - Accent1 2 2 3 2 5 3 4 2" xfId="8839" xr:uid="{1C65D544-626D-4005-B12A-9B6D3BACD014}"/>
    <cellStyle name="20% - Accent1 2 2 3 2 5 3 4 2 2" xfId="23815" xr:uid="{BB406AB4-EFE2-4DF1-98A3-C99E2D462573}"/>
    <cellStyle name="20% - Accent1 2 2 3 2 5 3 4 3" xfId="16327" xr:uid="{53DB7F39-1665-4625-B125-C73BE4112097}"/>
    <cellStyle name="20% - Accent1 2 2 3 2 5 3 4 4" xfId="36037" xr:uid="{2942ABC4-3E91-4730-BD4A-398CD40ADFD6}"/>
    <cellStyle name="20% - Accent1 2 2 3 2 5 3 4 5" xfId="38746" xr:uid="{69C8820C-77A8-456F-B98C-9E833A8DEE33}"/>
    <cellStyle name="20% - Accent1 2 2 3 2 5 3 4 6" xfId="46629" xr:uid="{C2D9E493-C63E-4CC2-811F-744ADF9BF520}"/>
    <cellStyle name="20% - Accent1 2 2 3 2 5 3 4 7" xfId="54122" xr:uid="{46D36163-2D89-4B1B-A3E8-9F16FBA669E9}"/>
    <cellStyle name="20% - Accent1 2 2 3 2 5 3 5" xfId="8836" xr:uid="{3EDAE8E0-EEA8-4B3A-9BF1-98238F76CBA2}"/>
    <cellStyle name="20% - Accent1 2 2 3 2 5 3 5 2" xfId="23812" xr:uid="{C641CB97-AF1A-4190-9E84-91FA1D033AD6}"/>
    <cellStyle name="20% - Accent1 2 2 3 2 5 3 6" xfId="16324" xr:uid="{4AE96F3A-5D71-4EDB-A0DA-03619599A66B}"/>
    <cellStyle name="20% - Accent1 2 2 3 2 5 3 7" xfId="31254" xr:uid="{1C14FD9A-563E-42E8-957A-169B06B7A8B4}"/>
    <cellStyle name="20% - Accent1 2 2 3 2 5 3 8" xfId="38743" xr:uid="{7B06C741-9A1C-4D96-98A0-09BDC25DE1FD}"/>
    <cellStyle name="20% - Accent1 2 2 3 2 5 3 9" xfId="46626" xr:uid="{524C673D-369E-407F-899A-8C188A5F25F6}"/>
    <cellStyle name="20% - Accent1 2 2 3 2 5 4" xfId="1300" xr:uid="{B1F62648-7081-4FF3-B869-B6E7F8536D5A}"/>
    <cellStyle name="20% - Accent1 2 2 3 2 5 4 2" xfId="8840" xr:uid="{1B56C3D0-2DEB-42AC-A4A1-D5499CF6A725}"/>
    <cellStyle name="20% - Accent1 2 2 3 2 5 4 2 2" xfId="23816" xr:uid="{ECF28DAD-9C48-4FAA-BE6C-5BDB8646B157}"/>
    <cellStyle name="20% - Accent1 2 2 3 2 5 4 3" xfId="16328" xr:uid="{7C6E0077-0797-4336-B5DA-2D3E1A57B182}"/>
    <cellStyle name="20% - Accent1 2 2 3 2 5 4 4" xfId="32346" xr:uid="{56E295FA-9BB1-43C1-B7E5-D376057B7CE7}"/>
    <cellStyle name="20% - Accent1 2 2 3 2 5 4 5" xfId="38747" xr:uid="{997FA2EB-C7EE-4448-AFE0-4419E26B77F7}"/>
    <cellStyle name="20% - Accent1 2 2 3 2 5 4 6" xfId="46630" xr:uid="{91FDD894-869D-4DFF-9842-81B14432320A}"/>
    <cellStyle name="20% - Accent1 2 2 3 2 5 4 7" xfId="54123" xr:uid="{0299196B-2FFE-47E4-B785-0D79CD04FD7C}"/>
    <cellStyle name="20% - Accent1 2 2 3 2 5 5" xfId="1301" xr:uid="{873B56CB-1A52-4F30-BB36-6AFCEB24BDD8}"/>
    <cellStyle name="20% - Accent1 2 2 3 2 5 5 2" xfId="8841" xr:uid="{51E76E7B-D5FD-4255-89A5-A6801B355EA5}"/>
    <cellStyle name="20% - Accent1 2 2 3 2 5 5 2 2" xfId="23817" xr:uid="{2FBBE2E5-2F09-4E9E-A004-6207B35B1F0E}"/>
    <cellStyle name="20% - Accent1 2 2 3 2 5 5 3" xfId="16329" xr:uid="{E91D8F5E-ACB7-472E-B268-E0A49FB48541}"/>
    <cellStyle name="20% - Accent1 2 2 3 2 5 5 4" xfId="34191" xr:uid="{5C3AD120-A39D-4817-BAFC-6F9741E60229}"/>
    <cellStyle name="20% - Accent1 2 2 3 2 5 5 5" xfId="38748" xr:uid="{F062F1E6-598C-4335-A77D-126CA7008C8B}"/>
    <cellStyle name="20% - Accent1 2 2 3 2 5 5 6" xfId="46631" xr:uid="{6360AF5C-8A81-493A-A093-5235239030A8}"/>
    <cellStyle name="20% - Accent1 2 2 3 2 5 5 7" xfId="54124" xr:uid="{F9CB17D6-A553-493B-9AE5-E64AE1F25948}"/>
    <cellStyle name="20% - Accent1 2 2 3 2 5 6" xfId="1302" xr:uid="{8FA6B740-8970-4C08-A691-96893EE07B17}"/>
    <cellStyle name="20% - Accent1 2 2 3 2 5 6 2" xfId="8842" xr:uid="{398718A8-54C0-456C-9ECF-B6D70A500EE6}"/>
    <cellStyle name="20% - Accent1 2 2 3 2 5 6 2 2" xfId="23818" xr:uid="{BF80CB54-23BE-4ED4-B3CB-9B3AF8CE8402}"/>
    <cellStyle name="20% - Accent1 2 2 3 2 5 6 3" xfId="16330" xr:uid="{37F36A75-F5F1-4066-B658-ACD662236F1B}"/>
    <cellStyle name="20% - Accent1 2 2 3 2 5 6 4" xfId="36034" xr:uid="{D0FC78CC-2777-4DF2-8ED2-837A8850A98A}"/>
    <cellStyle name="20% - Accent1 2 2 3 2 5 6 5" xfId="38749" xr:uid="{7207F836-FD1E-4E76-BECE-C98C21F4B9D0}"/>
    <cellStyle name="20% - Accent1 2 2 3 2 5 6 6" xfId="46632" xr:uid="{6DCF1C90-CD3A-4C04-9885-5BA7CF101337}"/>
    <cellStyle name="20% - Accent1 2 2 3 2 5 6 7" xfId="54125" xr:uid="{298445EC-F6CD-4D06-ABA4-08BDDA29B01C}"/>
    <cellStyle name="20% - Accent1 2 2 3 2 5 7" xfId="8827" xr:uid="{75CED320-8CEB-4415-B2F3-0A95C62BF453}"/>
    <cellStyle name="20% - Accent1 2 2 3 2 5 7 2" xfId="23803" xr:uid="{9A28D145-4499-4B8B-A84B-7ECCDC59EA38}"/>
    <cellStyle name="20% - Accent1 2 2 3 2 5 8" xfId="16315" xr:uid="{01A7D790-9D79-4407-A703-C3F1AD6D3D62}"/>
    <cellStyle name="20% - Accent1 2 2 3 2 5 9" xfId="30555" xr:uid="{E7082E31-1766-494D-872D-CE6612345A9F}"/>
    <cellStyle name="20% - Accent1 2 2 3 2 6" xfId="1303" xr:uid="{35732D77-90AE-4FE6-B5CE-CCC570862ADB}"/>
    <cellStyle name="20% - Accent1 2 2 3 2 6 10" xfId="46633" xr:uid="{94884E26-317F-4BB5-B9D8-C9FBAD258766}"/>
    <cellStyle name="20% - Accent1 2 2 3 2 6 11" xfId="54126" xr:uid="{A8DFB655-F312-4D40-AC21-5F45C05888EF}"/>
    <cellStyle name="20% - Accent1 2 2 3 2 6 2" xfId="1304" xr:uid="{EC6516A2-79C5-4260-9927-BCC69B9B4A99}"/>
    <cellStyle name="20% - Accent1 2 2 3 2 6 2 10" xfId="54127" xr:uid="{A6FAF102-7C48-42B8-9AA0-79C0419EF35E}"/>
    <cellStyle name="20% - Accent1 2 2 3 2 6 2 2" xfId="1305" xr:uid="{81FDAD26-56EC-47E9-9E60-E23C48F9F8E1}"/>
    <cellStyle name="20% - Accent1 2 2 3 2 6 2 2 2" xfId="8845" xr:uid="{EA4BC78B-0F32-46E8-8923-28358A3EF5FC}"/>
    <cellStyle name="20% - Accent1 2 2 3 2 6 2 2 2 2" xfId="23821" xr:uid="{B5BC5EE9-0B03-454E-B18A-57DFC2A5B1C5}"/>
    <cellStyle name="20% - Accent1 2 2 3 2 6 2 2 3" xfId="16333" xr:uid="{FC101656-6B45-4D29-B5C6-532733AFD75C}"/>
    <cellStyle name="20% - Accent1 2 2 3 2 6 2 2 4" xfId="32351" xr:uid="{896392DD-C34F-4E76-9972-62BEA84A6D56}"/>
    <cellStyle name="20% - Accent1 2 2 3 2 6 2 2 5" xfId="38752" xr:uid="{E3A9D18D-9095-48A6-ADB4-68632933AD06}"/>
    <cellStyle name="20% - Accent1 2 2 3 2 6 2 2 6" xfId="46635" xr:uid="{EA94F721-99F8-4810-9218-7934ECE35049}"/>
    <cellStyle name="20% - Accent1 2 2 3 2 6 2 2 7" xfId="54128" xr:uid="{C04281F8-61CF-422E-BF13-13BC5CDEFAA7}"/>
    <cellStyle name="20% - Accent1 2 2 3 2 6 2 3" xfId="1306" xr:uid="{0DCE6FD8-ACCF-4DD2-B738-1EECE6D69451}"/>
    <cellStyle name="20% - Accent1 2 2 3 2 6 2 3 2" xfId="8846" xr:uid="{58FD8ECC-CA23-4116-91B0-134116FFA648}"/>
    <cellStyle name="20% - Accent1 2 2 3 2 6 2 3 2 2" xfId="23822" xr:uid="{9B988FDD-6A6A-43E7-9A88-EF2A6C4465E8}"/>
    <cellStyle name="20% - Accent1 2 2 3 2 6 2 3 3" xfId="16334" xr:uid="{B0C49F5B-3A73-4F94-9584-5DD5E72C225D}"/>
    <cellStyle name="20% - Accent1 2 2 3 2 6 2 3 4" xfId="34196" xr:uid="{9CEDD7EF-6ACA-458F-B93E-2EEA23D53E37}"/>
    <cellStyle name="20% - Accent1 2 2 3 2 6 2 3 5" xfId="38753" xr:uid="{F09826F6-6A54-4F8D-B761-1FA3D6CC26B8}"/>
    <cellStyle name="20% - Accent1 2 2 3 2 6 2 3 6" xfId="46636" xr:uid="{717714F7-5524-4B9E-96EE-F9868F50DD3C}"/>
    <cellStyle name="20% - Accent1 2 2 3 2 6 2 3 7" xfId="54129" xr:uid="{DDF9E1CA-DA36-4482-BD33-52F512C75F92}"/>
    <cellStyle name="20% - Accent1 2 2 3 2 6 2 4" xfId="1307" xr:uid="{120E07CB-00A7-4480-A9E9-DB747B4DABF4}"/>
    <cellStyle name="20% - Accent1 2 2 3 2 6 2 4 2" xfId="8847" xr:uid="{83B81E66-715C-4621-A4B0-4699C08D191C}"/>
    <cellStyle name="20% - Accent1 2 2 3 2 6 2 4 2 2" xfId="23823" xr:uid="{4CD38797-9326-494F-A71B-6621B453ED20}"/>
    <cellStyle name="20% - Accent1 2 2 3 2 6 2 4 3" xfId="16335" xr:uid="{CA883538-C2AF-495E-9772-823F01F886CF}"/>
    <cellStyle name="20% - Accent1 2 2 3 2 6 2 4 4" xfId="36039" xr:uid="{4C7EF3C6-D687-49DE-BC5E-43C24586DC73}"/>
    <cellStyle name="20% - Accent1 2 2 3 2 6 2 4 5" xfId="38754" xr:uid="{2D64E4C5-EFF3-48F6-9116-44195DAC1D91}"/>
    <cellStyle name="20% - Accent1 2 2 3 2 6 2 4 6" xfId="46637" xr:uid="{3D07F99E-7228-4B6F-9C24-23DB3C79B818}"/>
    <cellStyle name="20% - Accent1 2 2 3 2 6 2 4 7" xfId="54130" xr:uid="{3CFF3266-4650-4E75-AFD7-8995A16204D8}"/>
    <cellStyle name="20% - Accent1 2 2 3 2 6 2 5" xfId="8844" xr:uid="{803F448C-6EE6-409E-980E-7F8B69056BE9}"/>
    <cellStyle name="20% - Accent1 2 2 3 2 6 2 5 2" xfId="23820" xr:uid="{C1CA8A93-97F2-4444-8378-CAC6EF753FBF}"/>
    <cellStyle name="20% - Accent1 2 2 3 2 6 2 6" xfId="16332" xr:uid="{EA6DBF32-CB3B-4831-89E0-A2C5917174A8}"/>
    <cellStyle name="20% - Accent1 2 2 3 2 6 2 7" xfId="31256" xr:uid="{890CA034-895E-41B2-99DB-7ABAD1F87892}"/>
    <cellStyle name="20% - Accent1 2 2 3 2 6 2 8" xfId="38751" xr:uid="{5A434713-7114-4295-BB77-984B459CAFBE}"/>
    <cellStyle name="20% - Accent1 2 2 3 2 6 2 9" xfId="46634" xr:uid="{64C9DD2A-BB0B-4505-A6BE-6A54048E52C9}"/>
    <cellStyle name="20% - Accent1 2 2 3 2 6 3" xfId="1308" xr:uid="{B5D2BA99-367B-449A-935D-000EC7323509}"/>
    <cellStyle name="20% - Accent1 2 2 3 2 6 3 2" xfId="8848" xr:uid="{DB7105C2-71CF-48C5-9C7E-EADCDFFDDE80}"/>
    <cellStyle name="20% - Accent1 2 2 3 2 6 3 2 2" xfId="23824" xr:uid="{B9394506-1559-4938-8BDA-A6C1A182B478}"/>
    <cellStyle name="20% - Accent1 2 2 3 2 6 3 3" xfId="16336" xr:uid="{6976A7E5-36E1-4D82-9A30-0A07DE1A1D43}"/>
    <cellStyle name="20% - Accent1 2 2 3 2 6 3 4" xfId="32350" xr:uid="{6365454E-6E5D-4F63-8914-9E94AB08CD23}"/>
    <cellStyle name="20% - Accent1 2 2 3 2 6 3 5" xfId="38755" xr:uid="{74E9A6F3-2E36-49FB-94DD-4084DD29DAB0}"/>
    <cellStyle name="20% - Accent1 2 2 3 2 6 3 6" xfId="46638" xr:uid="{7F93C350-995F-4A59-A460-35573CC37CA0}"/>
    <cellStyle name="20% - Accent1 2 2 3 2 6 3 7" xfId="54131" xr:uid="{B86AEB64-BEF5-4479-B306-540983459A30}"/>
    <cellStyle name="20% - Accent1 2 2 3 2 6 4" xfId="1309" xr:uid="{7F9059DD-1390-4944-817C-2A7E14D4F419}"/>
    <cellStyle name="20% - Accent1 2 2 3 2 6 4 2" xfId="8849" xr:uid="{2A4B679A-5E32-46A3-984B-A7BFA94CFFD1}"/>
    <cellStyle name="20% - Accent1 2 2 3 2 6 4 2 2" xfId="23825" xr:uid="{EA4E7D91-8490-4108-8C25-0F8DE64CDFC6}"/>
    <cellStyle name="20% - Accent1 2 2 3 2 6 4 3" xfId="16337" xr:uid="{6B12C13B-B4CA-496E-A039-525D05043FAF}"/>
    <cellStyle name="20% - Accent1 2 2 3 2 6 4 4" xfId="34195" xr:uid="{52F49122-D2F3-4A7D-A04D-42266D595195}"/>
    <cellStyle name="20% - Accent1 2 2 3 2 6 4 5" xfId="38756" xr:uid="{0802BF9B-90FE-4371-B720-47C8EF5CE2B2}"/>
    <cellStyle name="20% - Accent1 2 2 3 2 6 4 6" xfId="46639" xr:uid="{ADCE979A-73A2-4772-8368-5DF71C3010D9}"/>
    <cellStyle name="20% - Accent1 2 2 3 2 6 4 7" xfId="54132" xr:uid="{4529BA03-9A07-4FBD-AC09-F63238840101}"/>
    <cellStyle name="20% - Accent1 2 2 3 2 6 5" xfId="1310" xr:uid="{E7D00F3A-7996-4D44-8C1C-E36B5F2CDA21}"/>
    <cellStyle name="20% - Accent1 2 2 3 2 6 5 2" xfId="8850" xr:uid="{9131A95B-66FE-4E06-AAC6-09CF21640AA4}"/>
    <cellStyle name="20% - Accent1 2 2 3 2 6 5 2 2" xfId="23826" xr:uid="{833AFB41-5FCB-4ABB-8492-987AA602767A}"/>
    <cellStyle name="20% - Accent1 2 2 3 2 6 5 3" xfId="16338" xr:uid="{504E71F2-8694-4CDE-80B3-2B87F87C0CD1}"/>
    <cellStyle name="20% - Accent1 2 2 3 2 6 5 4" xfId="36038" xr:uid="{45110DC6-CB78-4EF8-8E90-1B669B3D2C36}"/>
    <cellStyle name="20% - Accent1 2 2 3 2 6 5 5" xfId="38757" xr:uid="{5F932283-2831-4A36-84E2-8EBE6BDF7499}"/>
    <cellStyle name="20% - Accent1 2 2 3 2 6 5 6" xfId="46640" xr:uid="{CDB051EF-92F9-4BF9-A50D-7EAAB2DE050D}"/>
    <cellStyle name="20% - Accent1 2 2 3 2 6 5 7" xfId="54133" xr:uid="{3FE51002-5656-45FB-BA8B-B3770C647475}"/>
    <cellStyle name="20% - Accent1 2 2 3 2 6 6" xfId="8843" xr:uid="{0EC09927-0C28-45FD-92EF-982F43027AC8}"/>
    <cellStyle name="20% - Accent1 2 2 3 2 6 6 2" xfId="23819" xr:uid="{575E24AB-F033-40C6-A89C-B5F4ACD903E2}"/>
    <cellStyle name="20% - Accent1 2 2 3 2 6 7" xfId="16331" xr:uid="{3BD59FD4-0144-409A-9EBB-EC848454F22F}"/>
    <cellStyle name="20% - Accent1 2 2 3 2 6 8" xfId="30629" xr:uid="{CFBA7116-0615-4B62-A880-4030EBE40469}"/>
    <cellStyle name="20% - Accent1 2 2 3 2 6 9" xfId="38750" xr:uid="{239632F9-9E90-467C-BAAE-0D5B1B75B878}"/>
    <cellStyle name="20% - Accent1 2 2 3 2 7" xfId="1311" xr:uid="{3C7FE1B9-924C-4636-A52A-4E70B1BAA968}"/>
    <cellStyle name="20% - Accent1 2 2 3 2 7 10" xfId="46641" xr:uid="{9E7E2A10-0666-457E-ACAD-32F3BA17F508}"/>
    <cellStyle name="20% - Accent1 2 2 3 2 7 11" xfId="54134" xr:uid="{E17A2274-3D7F-428C-B69F-9246E7A58B94}"/>
    <cellStyle name="20% - Accent1 2 2 3 2 7 2" xfId="1312" xr:uid="{1DD45CB7-ABC3-4AFE-AA2F-59225A44EBBB}"/>
    <cellStyle name="20% - Accent1 2 2 3 2 7 2 10" xfId="54135" xr:uid="{3AEA6791-3874-445E-A7F9-24CBF61FC3DC}"/>
    <cellStyle name="20% - Accent1 2 2 3 2 7 2 2" xfId="1313" xr:uid="{3587E0A5-463C-4F43-A8FB-98612EC39AC9}"/>
    <cellStyle name="20% - Accent1 2 2 3 2 7 2 2 2" xfId="8853" xr:uid="{D9650C33-D498-4F53-9601-CC214CA62626}"/>
    <cellStyle name="20% - Accent1 2 2 3 2 7 2 2 2 2" xfId="23829" xr:uid="{70A0402F-3FB8-476E-A23A-BCEEEBBB8EA4}"/>
    <cellStyle name="20% - Accent1 2 2 3 2 7 2 2 3" xfId="16341" xr:uid="{3E2047F1-BD4B-4669-8425-0DF9E6840633}"/>
    <cellStyle name="20% - Accent1 2 2 3 2 7 2 2 4" xfId="32353" xr:uid="{0038B214-5F1B-4EC0-882E-114C063D7A8D}"/>
    <cellStyle name="20% - Accent1 2 2 3 2 7 2 2 5" xfId="38760" xr:uid="{9BE6139C-CDA6-40B3-A890-9CD208916103}"/>
    <cellStyle name="20% - Accent1 2 2 3 2 7 2 2 6" xfId="46643" xr:uid="{66CB4A6E-9A8B-4428-9A10-1686E44E530A}"/>
    <cellStyle name="20% - Accent1 2 2 3 2 7 2 2 7" xfId="54136" xr:uid="{D84062EC-4592-4194-816C-BD64952CB705}"/>
    <cellStyle name="20% - Accent1 2 2 3 2 7 2 3" xfId="1314" xr:uid="{C2E662E5-EC7B-4EAA-A0C2-3D90D51F6C41}"/>
    <cellStyle name="20% - Accent1 2 2 3 2 7 2 3 2" xfId="8854" xr:uid="{E84C5CCF-5C2D-40BE-972A-CBE05E64D95F}"/>
    <cellStyle name="20% - Accent1 2 2 3 2 7 2 3 2 2" xfId="23830" xr:uid="{924171B9-022D-4C30-8273-DA0407A72B0A}"/>
    <cellStyle name="20% - Accent1 2 2 3 2 7 2 3 3" xfId="16342" xr:uid="{53C56F74-33BC-47FE-82C5-820962685763}"/>
    <cellStyle name="20% - Accent1 2 2 3 2 7 2 3 4" xfId="34198" xr:uid="{DC71C513-1E27-4B5F-A7AC-F14093095AB2}"/>
    <cellStyle name="20% - Accent1 2 2 3 2 7 2 3 5" xfId="38761" xr:uid="{63E3ECAE-0D9E-423A-AFA9-4835CDEB99F0}"/>
    <cellStyle name="20% - Accent1 2 2 3 2 7 2 3 6" xfId="46644" xr:uid="{012204C5-070C-4340-BB83-6C96BC8BD032}"/>
    <cellStyle name="20% - Accent1 2 2 3 2 7 2 3 7" xfId="54137" xr:uid="{4B4A40F1-1DE9-4C52-9BFE-FD030CE249FB}"/>
    <cellStyle name="20% - Accent1 2 2 3 2 7 2 4" xfId="1315" xr:uid="{962D4847-F0AE-422D-931C-E3C32000FE85}"/>
    <cellStyle name="20% - Accent1 2 2 3 2 7 2 4 2" xfId="8855" xr:uid="{8BBD43F5-49CE-432A-A007-387C82B248F7}"/>
    <cellStyle name="20% - Accent1 2 2 3 2 7 2 4 2 2" xfId="23831" xr:uid="{DD4E50D7-546E-42B4-A41F-302A51F16A77}"/>
    <cellStyle name="20% - Accent1 2 2 3 2 7 2 4 3" xfId="16343" xr:uid="{1AE4B48C-8F4B-4765-A2B3-EC34ACC6EB9C}"/>
    <cellStyle name="20% - Accent1 2 2 3 2 7 2 4 4" xfId="36041" xr:uid="{E71442D4-3BF6-47FE-BA9B-B60EC856F0B2}"/>
    <cellStyle name="20% - Accent1 2 2 3 2 7 2 4 5" xfId="38762" xr:uid="{BCA1835D-9D6C-4F9B-A4B3-5B2B6F0AD97B}"/>
    <cellStyle name="20% - Accent1 2 2 3 2 7 2 4 6" xfId="46645" xr:uid="{950CDD15-B18F-4074-AF09-0B4F8A0652DF}"/>
    <cellStyle name="20% - Accent1 2 2 3 2 7 2 4 7" xfId="54138" xr:uid="{AA50BB24-78FA-4F01-9964-9AF9919628D1}"/>
    <cellStyle name="20% - Accent1 2 2 3 2 7 2 5" xfId="8852" xr:uid="{2542A459-0BF4-43F2-A1D7-6672710C2F95}"/>
    <cellStyle name="20% - Accent1 2 2 3 2 7 2 5 2" xfId="23828" xr:uid="{9096F186-2A6E-4412-9F53-6DEBF2D7A01D}"/>
    <cellStyle name="20% - Accent1 2 2 3 2 7 2 6" xfId="16340" xr:uid="{C73B094A-E959-4A02-B5A3-1A274E5F6F97}"/>
    <cellStyle name="20% - Accent1 2 2 3 2 7 2 7" xfId="31257" xr:uid="{F55F1369-ED9A-445A-B9C4-C89627F37183}"/>
    <cellStyle name="20% - Accent1 2 2 3 2 7 2 8" xfId="38759" xr:uid="{ED8AE0FD-8CC6-4D1E-907B-50077B4021CB}"/>
    <cellStyle name="20% - Accent1 2 2 3 2 7 2 9" xfId="46642" xr:uid="{1C44D602-A6CE-4CF2-AD68-367099D8BD84}"/>
    <cellStyle name="20% - Accent1 2 2 3 2 7 3" xfId="1316" xr:uid="{D500D32B-96CB-4CAF-8F96-322F6EADE0C1}"/>
    <cellStyle name="20% - Accent1 2 2 3 2 7 3 2" xfId="8856" xr:uid="{4024202E-6B4A-4C45-A122-490485E99B89}"/>
    <cellStyle name="20% - Accent1 2 2 3 2 7 3 2 2" xfId="23832" xr:uid="{7C006A33-2C84-458F-9026-1D57F4DE7C59}"/>
    <cellStyle name="20% - Accent1 2 2 3 2 7 3 3" xfId="16344" xr:uid="{EFBDFDF9-F1F9-4F44-A9C0-54CD00CDA2C4}"/>
    <cellStyle name="20% - Accent1 2 2 3 2 7 3 4" xfId="32352" xr:uid="{42B785A7-F466-45AB-9CB5-5A8B1EB9BF0A}"/>
    <cellStyle name="20% - Accent1 2 2 3 2 7 3 5" xfId="38763" xr:uid="{18554D9D-9603-4528-8B40-1AC054FE5D42}"/>
    <cellStyle name="20% - Accent1 2 2 3 2 7 3 6" xfId="46646" xr:uid="{B447B292-1A97-4C23-B138-B709FE829341}"/>
    <cellStyle name="20% - Accent1 2 2 3 2 7 3 7" xfId="54139" xr:uid="{4946EDEA-5D66-4F5A-8380-40EAFE59F74F}"/>
    <cellStyle name="20% - Accent1 2 2 3 2 7 4" xfId="1317" xr:uid="{AC4AAC3D-BAE6-4F23-BBC6-AFD4C0AC55B3}"/>
    <cellStyle name="20% - Accent1 2 2 3 2 7 4 2" xfId="8857" xr:uid="{70D798CB-0F2A-4BB8-96C0-AE06BF7D79D7}"/>
    <cellStyle name="20% - Accent1 2 2 3 2 7 4 2 2" xfId="23833" xr:uid="{0A70C2FE-DA95-40A6-BE02-9DCA3DD2BE8F}"/>
    <cellStyle name="20% - Accent1 2 2 3 2 7 4 3" xfId="16345" xr:uid="{37C671A0-41F5-450B-A0A4-B6810FD17E55}"/>
    <cellStyle name="20% - Accent1 2 2 3 2 7 4 4" xfId="34197" xr:uid="{1FA6BC3A-FC86-4113-A0A3-DB0860F8236B}"/>
    <cellStyle name="20% - Accent1 2 2 3 2 7 4 5" xfId="38764" xr:uid="{8C4B2BD0-A3A8-4061-B6F8-CB9D789F8758}"/>
    <cellStyle name="20% - Accent1 2 2 3 2 7 4 6" xfId="46647" xr:uid="{EB017189-5B6B-4DD9-BCAB-30BA9B2C8179}"/>
    <cellStyle name="20% - Accent1 2 2 3 2 7 4 7" xfId="54140" xr:uid="{1AD037D8-BA52-4B9E-8396-D5B5603ACB1D}"/>
    <cellStyle name="20% - Accent1 2 2 3 2 7 5" xfId="1318" xr:uid="{4F423A2C-85BC-4C9A-9965-3E33256D3BE6}"/>
    <cellStyle name="20% - Accent1 2 2 3 2 7 5 2" xfId="8858" xr:uid="{4917344A-E0AC-483B-A269-B5DE2E2ED5FE}"/>
    <cellStyle name="20% - Accent1 2 2 3 2 7 5 2 2" xfId="23834" xr:uid="{C7C4A344-8A6A-4521-971E-4FAE6BC69994}"/>
    <cellStyle name="20% - Accent1 2 2 3 2 7 5 3" xfId="16346" xr:uid="{3910512D-52C5-4A58-856A-EF9E0561072C}"/>
    <cellStyle name="20% - Accent1 2 2 3 2 7 5 4" xfId="36040" xr:uid="{9A456F7D-24B9-4686-B004-23B5806B3784}"/>
    <cellStyle name="20% - Accent1 2 2 3 2 7 5 5" xfId="38765" xr:uid="{1721A64A-BA6E-4759-B008-275AC705B839}"/>
    <cellStyle name="20% - Accent1 2 2 3 2 7 5 6" xfId="46648" xr:uid="{1F0F8B61-025E-41FD-B0CD-DB483D1813E8}"/>
    <cellStyle name="20% - Accent1 2 2 3 2 7 5 7" xfId="54141" xr:uid="{E9D94EF4-D395-465A-BAEA-9C229A772BD8}"/>
    <cellStyle name="20% - Accent1 2 2 3 2 7 6" xfId="8851" xr:uid="{EA985A84-8598-4738-8FFE-B8AC5927AB1C}"/>
    <cellStyle name="20% - Accent1 2 2 3 2 7 6 2" xfId="23827" xr:uid="{3B603CB7-A2AA-471E-860B-7AA466421486}"/>
    <cellStyle name="20% - Accent1 2 2 3 2 7 7" xfId="16339" xr:uid="{224FCDF0-11A6-4B9D-A0E3-A90DBD07AB9A}"/>
    <cellStyle name="20% - Accent1 2 2 3 2 7 8" xfId="30785" xr:uid="{A1EED72F-ED3C-4779-BD13-F241C4FE94B9}"/>
    <cellStyle name="20% - Accent1 2 2 3 2 7 9" xfId="38758" xr:uid="{67BB83AC-5DA9-45CA-8561-A9F75073D705}"/>
    <cellStyle name="20% - Accent1 2 2 3 2 8" xfId="1319" xr:uid="{E28733F5-9B34-4433-A62D-B59EF6D5AFB7}"/>
    <cellStyle name="20% - Accent1 2 2 3 2 8 10" xfId="46649" xr:uid="{65E36592-9F7D-492F-8082-813E978CAE8B}"/>
    <cellStyle name="20% - Accent1 2 2 3 2 8 11" xfId="54142" xr:uid="{76AAD160-9B8B-4D09-99AB-393533CCDBC1}"/>
    <cellStyle name="20% - Accent1 2 2 3 2 8 2" xfId="1320" xr:uid="{94DF2E4A-EDB9-4624-85FF-D9FB00F7BA9E}"/>
    <cellStyle name="20% - Accent1 2 2 3 2 8 2 10" xfId="54143" xr:uid="{395C66EB-0C29-4158-910D-03B0DA4B477C}"/>
    <cellStyle name="20% - Accent1 2 2 3 2 8 2 2" xfId="1321" xr:uid="{F7AB7D92-AEF9-4E49-9EDE-7914FD95823B}"/>
    <cellStyle name="20% - Accent1 2 2 3 2 8 2 2 2" xfId="8861" xr:uid="{4AF3660C-6B83-49C7-9018-1F61F1BC13FC}"/>
    <cellStyle name="20% - Accent1 2 2 3 2 8 2 2 2 2" xfId="23837" xr:uid="{FFCD567B-9C69-4E3D-852A-87003CE2A0E5}"/>
    <cellStyle name="20% - Accent1 2 2 3 2 8 2 2 3" xfId="16349" xr:uid="{D22FECA2-8BD9-4356-B601-6C6AE1239E83}"/>
    <cellStyle name="20% - Accent1 2 2 3 2 8 2 2 4" xfId="32355" xr:uid="{139C8E3A-222F-4068-BBE6-718107B156AF}"/>
    <cellStyle name="20% - Accent1 2 2 3 2 8 2 2 5" xfId="38768" xr:uid="{7AAF835B-9D58-4BC0-8FB4-C689F5BAE3AB}"/>
    <cellStyle name="20% - Accent1 2 2 3 2 8 2 2 6" xfId="46651" xr:uid="{922CE5EB-ED5A-492D-AB35-08C720BE74B4}"/>
    <cellStyle name="20% - Accent1 2 2 3 2 8 2 2 7" xfId="54144" xr:uid="{6AE72CE0-F83B-47D7-8AED-B1C0FD8D4DFA}"/>
    <cellStyle name="20% - Accent1 2 2 3 2 8 2 3" xfId="1322" xr:uid="{D5BB6D02-DD4A-44A4-A3F5-F4CA432645BF}"/>
    <cellStyle name="20% - Accent1 2 2 3 2 8 2 3 2" xfId="8862" xr:uid="{B846E60D-2774-46BC-ABDF-753D9336B18C}"/>
    <cellStyle name="20% - Accent1 2 2 3 2 8 2 3 2 2" xfId="23838" xr:uid="{07176A1B-BB7C-4BD2-A56D-F3C8BA37F5DA}"/>
    <cellStyle name="20% - Accent1 2 2 3 2 8 2 3 3" xfId="16350" xr:uid="{0DFFB228-D004-4ADA-BC1B-5C2F92500F7D}"/>
    <cellStyle name="20% - Accent1 2 2 3 2 8 2 3 4" xfId="34200" xr:uid="{CC2C5D18-AB1A-4218-B70D-D888CE63CDAB}"/>
    <cellStyle name="20% - Accent1 2 2 3 2 8 2 3 5" xfId="38769" xr:uid="{605E43BA-0612-44A9-8CAF-08B7C8BEE657}"/>
    <cellStyle name="20% - Accent1 2 2 3 2 8 2 3 6" xfId="46652" xr:uid="{6D9EF575-01C6-42A6-BFB6-659A5FEE7A35}"/>
    <cellStyle name="20% - Accent1 2 2 3 2 8 2 3 7" xfId="54145" xr:uid="{2E902CFE-7C00-4826-9E1F-4B7C72B5490C}"/>
    <cellStyle name="20% - Accent1 2 2 3 2 8 2 4" xfId="1323" xr:uid="{B65CD238-AB7F-4699-802A-46F4F275940B}"/>
    <cellStyle name="20% - Accent1 2 2 3 2 8 2 4 2" xfId="8863" xr:uid="{C8196A9F-9D7D-437E-982F-6B881D26E045}"/>
    <cellStyle name="20% - Accent1 2 2 3 2 8 2 4 2 2" xfId="23839" xr:uid="{C34A97F9-D6F5-4A4B-8C19-AF956C81FD61}"/>
    <cellStyle name="20% - Accent1 2 2 3 2 8 2 4 3" xfId="16351" xr:uid="{11EDDB40-83BD-4224-8A55-2D1017477E39}"/>
    <cellStyle name="20% - Accent1 2 2 3 2 8 2 4 4" xfId="36043" xr:uid="{CF07364E-C520-4326-A902-F48424F187BB}"/>
    <cellStyle name="20% - Accent1 2 2 3 2 8 2 4 5" xfId="38770" xr:uid="{DD31A3E9-89A7-4FAE-ACE1-A61654029FE7}"/>
    <cellStyle name="20% - Accent1 2 2 3 2 8 2 4 6" xfId="46653" xr:uid="{2C521921-3700-4485-B900-4A3C5578F8EC}"/>
    <cellStyle name="20% - Accent1 2 2 3 2 8 2 4 7" xfId="54146" xr:uid="{801A7D22-879A-4C7E-A00F-10B9A0EB5F36}"/>
    <cellStyle name="20% - Accent1 2 2 3 2 8 2 5" xfId="8860" xr:uid="{6A66D443-6087-4B30-9F90-2E374BB70869}"/>
    <cellStyle name="20% - Accent1 2 2 3 2 8 2 5 2" xfId="23836" xr:uid="{9395321D-B1DF-4BF3-A843-BE275FA2158E}"/>
    <cellStyle name="20% - Accent1 2 2 3 2 8 2 6" xfId="16348" xr:uid="{095950FA-B7DD-466A-8E0A-9DB596363BBD}"/>
    <cellStyle name="20% - Accent1 2 2 3 2 8 2 7" xfId="31258" xr:uid="{299F2A7C-147A-472A-AD3F-DB66CA55AA35}"/>
    <cellStyle name="20% - Accent1 2 2 3 2 8 2 8" xfId="38767" xr:uid="{9F845BA2-5395-4FC3-A52F-3CA593AD631C}"/>
    <cellStyle name="20% - Accent1 2 2 3 2 8 2 9" xfId="46650" xr:uid="{3E4161B7-0BBB-488A-8CA1-376806A37757}"/>
    <cellStyle name="20% - Accent1 2 2 3 2 8 3" xfId="1324" xr:uid="{B55F209C-6CA1-4421-95EA-931FA6878FA0}"/>
    <cellStyle name="20% - Accent1 2 2 3 2 8 3 2" xfId="8864" xr:uid="{48C9931A-816F-4D65-B205-4ED1CB68D720}"/>
    <cellStyle name="20% - Accent1 2 2 3 2 8 3 2 2" xfId="23840" xr:uid="{DB44AC9C-23D5-4644-BFBB-5190F71DC467}"/>
    <cellStyle name="20% - Accent1 2 2 3 2 8 3 3" xfId="16352" xr:uid="{CA5F6783-7516-4ADA-829A-DE3E3E17C9F7}"/>
    <cellStyle name="20% - Accent1 2 2 3 2 8 3 4" xfId="32354" xr:uid="{5B5176E1-D1CA-441D-A2C3-95FF1D53966B}"/>
    <cellStyle name="20% - Accent1 2 2 3 2 8 3 5" xfId="38771" xr:uid="{CE8D97F0-89E9-4AEE-9D50-813B21E0BF94}"/>
    <cellStyle name="20% - Accent1 2 2 3 2 8 3 6" xfId="46654" xr:uid="{2C792A1D-3812-4792-8899-BE936F2110F9}"/>
    <cellStyle name="20% - Accent1 2 2 3 2 8 3 7" xfId="54147" xr:uid="{68305AD5-8314-4E09-AE78-3783A2714B15}"/>
    <cellStyle name="20% - Accent1 2 2 3 2 8 4" xfId="1325" xr:uid="{4574BCAE-3ECD-4FE2-8A3A-70CA05DDE9B2}"/>
    <cellStyle name="20% - Accent1 2 2 3 2 8 4 2" xfId="8865" xr:uid="{3A6FB405-A7CC-490B-BF10-65FB83B9141C}"/>
    <cellStyle name="20% - Accent1 2 2 3 2 8 4 2 2" xfId="23841" xr:uid="{32D62910-7071-4360-8512-095A28E75BD9}"/>
    <cellStyle name="20% - Accent1 2 2 3 2 8 4 3" xfId="16353" xr:uid="{D00F8B31-36C8-4FD7-8F0A-96194D5223FF}"/>
    <cellStyle name="20% - Accent1 2 2 3 2 8 4 4" xfId="34199" xr:uid="{887BC697-3439-4466-9D25-B9E3112FE516}"/>
    <cellStyle name="20% - Accent1 2 2 3 2 8 4 5" xfId="38772" xr:uid="{1550B06A-FC68-449F-93CD-AB9F9A8D2C1E}"/>
    <cellStyle name="20% - Accent1 2 2 3 2 8 4 6" xfId="46655" xr:uid="{7C0702CB-3F44-4EE6-8788-F2BF666278C5}"/>
    <cellStyle name="20% - Accent1 2 2 3 2 8 4 7" xfId="54148" xr:uid="{5CA10AA6-F67F-4B07-826C-B572E94FC3CE}"/>
    <cellStyle name="20% - Accent1 2 2 3 2 8 5" xfId="1326" xr:uid="{160E4849-EFD9-48E0-BE8A-D1695C4DAB9C}"/>
    <cellStyle name="20% - Accent1 2 2 3 2 8 5 2" xfId="8866" xr:uid="{6A1A9BCC-A29A-4518-9BEA-B8AE16DC50D5}"/>
    <cellStyle name="20% - Accent1 2 2 3 2 8 5 2 2" xfId="23842" xr:uid="{5581BC13-F7DF-4358-A124-F3B3F2414DAF}"/>
    <cellStyle name="20% - Accent1 2 2 3 2 8 5 3" xfId="16354" xr:uid="{33ED8CA8-18FB-4A5E-A954-856261C4F761}"/>
    <cellStyle name="20% - Accent1 2 2 3 2 8 5 4" xfId="36042" xr:uid="{C1786B68-9C0F-4DA0-9ECE-F7B7859658C0}"/>
    <cellStyle name="20% - Accent1 2 2 3 2 8 5 5" xfId="38773" xr:uid="{479D9B3E-6A05-4BF6-90E8-83FB1B6145E7}"/>
    <cellStyle name="20% - Accent1 2 2 3 2 8 5 6" xfId="46656" xr:uid="{D0AEEBAD-E9D4-4743-AD00-A49C2876277A}"/>
    <cellStyle name="20% - Accent1 2 2 3 2 8 5 7" xfId="54149" xr:uid="{13C805C8-4800-4144-ADFA-44FAEF0659AB}"/>
    <cellStyle name="20% - Accent1 2 2 3 2 8 6" xfId="8859" xr:uid="{85B6A843-0C91-4B36-809C-7B78B7AD1B3F}"/>
    <cellStyle name="20% - Accent1 2 2 3 2 8 6 2" xfId="23835" xr:uid="{6802D0BD-2055-4032-8182-6FB865E767DF}"/>
    <cellStyle name="20% - Accent1 2 2 3 2 8 7" xfId="16347" xr:uid="{C649306A-D6BE-494A-83E0-278B4696DC9B}"/>
    <cellStyle name="20% - Accent1 2 2 3 2 8 8" xfId="31105" xr:uid="{9F283F26-C69E-4476-9E95-E9D88404C7F4}"/>
    <cellStyle name="20% - Accent1 2 2 3 2 8 9" xfId="38766" xr:uid="{731BCE1E-97EA-4BEB-9514-1545239A65ED}"/>
    <cellStyle name="20% - Accent1 2 2 3 2 9" xfId="1327" xr:uid="{F7B07052-031D-47FC-B973-AF179759281D}"/>
    <cellStyle name="20% - Accent1 2 2 3 2 9 10" xfId="54150" xr:uid="{52503FD1-6677-4615-A352-0EA3D662C637}"/>
    <cellStyle name="20% - Accent1 2 2 3 2 9 2" xfId="1328" xr:uid="{13FE5DB6-B02D-434C-A70C-DC97DE6FCCB3}"/>
    <cellStyle name="20% - Accent1 2 2 3 2 9 2 2" xfId="8868" xr:uid="{7BC13513-F313-4AD6-85E1-42F9D0C7D03F}"/>
    <cellStyle name="20% - Accent1 2 2 3 2 9 2 2 2" xfId="23844" xr:uid="{D40BB7EF-A0B2-4CC0-8DA1-4882024AAD83}"/>
    <cellStyle name="20% - Accent1 2 2 3 2 9 2 3" xfId="16356" xr:uid="{472B8814-34EB-4F4C-937C-AFEF581773D0}"/>
    <cellStyle name="20% - Accent1 2 2 3 2 9 2 4" xfId="32356" xr:uid="{503FDAB0-9509-4EA7-BA1E-913D5EA96018}"/>
    <cellStyle name="20% - Accent1 2 2 3 2 9 2 5" xfId="38775" xr:uid="{EC16ED2C-7149-4B0B-945F-98B330A06AC8}"/>
    <cellStyle name="20% - Accent1 2 2 3 2 9 2 6" xfId="46658" xr:uid="{23A085A3-817D-4F1D-87F7-EAE36F09758F}"/>
    <cellStyle name="20% - Accent1 2 2 3 2 9 2 7" xfId="54151" xr:uid="{D300082F-BC68-4C35-A28E-068FD74A6725}"/>
    <cellStyle name="20% - Accent1 2 2 3 2 9 3" xfId="1329" xr:uid="{4C351823-BCC2-45E5-B34D-36F864FB11BF}"/>
    <cellStyle name="20% - Accent1 2 2 3 2 9 3 2" xfId="8869" xr:uid="{44A9B2B6-3330-442B-8F0B-2F0F0B1B3F68}"/>
    <cellStyle name="20% - Accent1 2 2 3 2 9 3 2 2" xfId="23845" xr:uid="{C66D18CD-947C-4EEC-9E1F-40B43C8B7230}"/>
    <cellStyle name="20% - Accent1 2 2 3 2 9 3 3" xfId="16357" xr:uid="{2370B6DE-56DA-4389-AB87-C996C9533EFB}"/>
    <cellStyle name="20% - Accent1 2 2 3 2 9 3 4" xfId="34201" xr:uid="{23A457FE-7052-473C-AB46-6E4E55BB9EDA}"/>
    <cellStyle name="20% - Accent1 2 2 3 2 9 3 5" xfId="38776" xr:uid="{C5C424E3-BB86-4423-A369-F3F9A54CB57A}"/>
    <cellStyle name="20% - Accent1 2 2 3 2 9 3 6" xfId="46659" xr:uid="{82755F05-E588-4B72-9B61-FC6000C00994}"/>
    <cellStyle name="20% - Accent1 2 2 3 2 9 3 7" xfId="54152" xr:uid="{DE2EAE3E-1E43-4EA0-94F0-DCEB5429AF53}"/>
    <cellStyle name="20% - Accent1 2 2 3 2 9 4" xfId="1330" xr:uid="{77720B36-4C80-4379-941D-E8A818233D09}"/>
    <cellStyle name="20% - Accent1 2 2 3 2 9 4 2" xfId="8870" xr:uid="{30E73D9B-6385-4D88-AF5A-E2B18A9D97EE}"/>
    <cellStyle name="20% - Accent1 2 2 3 2 9 4 2 2" xfId="23846" xr:uid="{A34B3EFA-3A46-43CB-983D-7589A3039B01}"/>
    <cellStyle name="20% - Accent1 2 2 3 2 9 4 3" xfId="16358" xr:uid="{C6855F53-D988-41D2-9D1D-711D34DC610F}"/>
    <cellStyle name="20% - Accent1 2 2 3 2 9 4 4" xfId="36044" xr:uid="{1EBB7B95-E00F-4675-956B-8057BE65B0CD}"/>
    <cellStyle name="20% - Accent1 2 2 3 2 9 4 5" xfId="38777" xr:uid="{E29B5E71-06BE-4342-9632-205189AA281A}"/>
    <cellStyle name="20% - Accent1 2 2 3 2 9 4 6" xfId="46660" xr:uid="{A045A7AC-F057-47F6-AC22-7EB172BB6A5F}"/>
    <cellStyle name="20% - Accent1 2 2 3 2 9 4 7" xfId="54153" xr:uid="{EE00521D-87E0-4411-ACC5-0B88273B63C7}"/>
    <cellStyle name="20% - Accent1 2 2 3 2 9 5" xfId="8867" xr:uid="{42C8ED5E-48E3-4405-A30D-74F85ACBB2DB}"/>
    <cellStyle name="20% - Accent1 2 2 3 2 9 5 2" xfId="23843" xr:uid="{B6F94CD6-DB82-42A3-BE8B-F6E470414FC9}"/>
    <cellStyle name="20% - Accent1 2 2 3 2 9 6" xfId="16355" xr:uid="{8935488F-CB77-4DC2-8571-A687722E864F}"/>
    <cellStyle name="20% - Accent1 2 2 3 2 9 7" xfId="31234" xr:uid="{65AAEDAD-7D4D-42A9-A91B-C0A9EC703CF7}"/>
    <cellStyle name="20% - Accent1 2 2 3 2 9 8" xfId="38774" xr:uid="{5C594CA4-7F8F-4E00-8CDD-E6D07B5BFFB6}"/>
    <cellStyle name="20% - Accent1 2 2 3 2 9 9" xfId="46657" xr:uid="{52000911-4B03-410C-9821-A3EA2790CDB2}"/>
    <cellStyle name="20% - Accent1 2 2 3 20" xfId="30278" xr:uid="{F57C1DDD-2AB4-4133-8360-34DEE18C7827}"/>
    <cellStyle name="20% - Accent1 2 2 3 21" xfId="37720" xr:uid="{D6B0CA4D-8811-4691-B096-F859A765E17C}"/>
    <cellStyle name="20% - Accent1 2 2 3 22" xfId="45208" xr:uid="{BF97D2AB-A9FF-42EC-945A-7868B3BD5D32}"/>
    <cellStyle name="20% - Accent1 2 2 3 23" xfId="45331" xr:uid="{6D563F5D-AE4D-41D5-9671-1B533169C74F}"/>
    <cellStyle name="20% - Accent1 2 2 3 24" xfId="45454" xr:uid="{5A0A682B-A5B4-4C87-AF6A-92C4254A6983}"/>
    <cellStyle name="20% - Accent1 2 2 3 25" xfId="45587" xr:uid="{9A7E5EDC-1B63-4381-8418-79D91CC6680E}"/>
    <cellStyle name="20% - Accent1 2 2 3 26" xfId="53096" xr:uid="{E1A7C61A-65AF-4B87-A42C-A5CFEB719DB3}"/>
    <cellStyle name="20% - Accent1 2 2 3 3" xfId="328" xr:uid="{DD94458D-955C-4428-B909-1BFA167BB083}"/>
    <cellStyle name="20% - Accent1 2 2 3 3 10" xfId="1331" xr:uid="{A9571651-3B97-4508-9083-128C63308F88}"/>
    <cellStyle name="20% - Accent1 2 2 3 3 10 2" xfId="8871" xr:uid="{71423586-7A2C-41E3-9E96-05B801A59577}"/>
    <cellStyle name="20% - Accent1 2 2 3 3 10 2 2" xfId="23847" xr:uid="{F6F81690-36E0-46BF-BF5F-DDAEBF6F2FA4}"/>
    <cellStyle name="20% - Accent1 2 2 3 3 10 3" xfId="16359" xr:uid="{28868FC3-AFD4-46F9-A086-4648E14C8DB6}"/>
    <cellStyle name="20% - Accent1 2 2 3 3 10 4" xfId="36045" xr:uid="{061563EB-9EDE-4C90-B5CC-CC877A7F19C6}"/>
    <cellStyle name="20% - Accent1 2 2 3 3 10 5" xfId="38778" xr:uid="{D7299D74-914D-4306-8D1D-CDCDCB0B68BC}"/>
    <cellStyle name="20% - Accent1 2 2 3 3 10 6" xfId="46661" xr:uid="{7E04F0AB-ADA3-42F6-804D-39296A20FFC7}"/>
    <cellStyle name="20% - Accent1 2 2 3 3 10 7" xfId="54154" xr:uid="{676DDF59-39DD-483A-AFEC-653477496717}"/>
    <cellStyle name="20% - Accent1 2 2 3 3 11" xfId="7868" xr:uid="{7E89665B-3ECA-4D6D-8DFA-38EB5178EEAC}"/>
    <cellStyle name="20% - Accent1 2 2 3 3 11 2" xfId="22845" xr:uid="{58C608C9-DD38-4676-8423-C012497682FE}"/>
    <cellStyle name="20% - Accent1 2 2 3 3 12" xfId="15357" xr:uid="{F2F426DE-4540-444B-A6B1-93F3C77D3BA6}"/>
    <cellStyle name="20% - Accent1 2 2 3 3 13" xfId="30327" xr:uid="{D492059C-A300-4885-B4C2-9C0FAD3930AC}"/>
    <cellStyle name="20% - Accent1 2 2 3 3 14" xfId="37776" xr:uid="{A051E3D1-029D-4C6D-ADD2-42BCC1D0D7A4}"/>
    <cellStyle name="20% - Accent1 2 2 3 3 15" xfId="45264" xr:uid="{E93253E3-981E-453B-81AB-A036CA0FE627}"/>
    <cellStyle name="20% - Accent1 2 2 3 3 16" xfId="45387" xr:uid="{9D92BC56-7656-4C31-A053-7D00C154359A}"/>
    <cellStyle name="20% - Accent1 2 2 3 3 17" xfId="45510" xr:uid="{9F25F24E-2987-48F5-801B-0B54178F1D0D}"/>
    <cellStyle name="20% - Accent1 2 2 3 3 18" xfId="45659" xr:uid="{85DBAAA4-3446-4CED-BD5D-27E82C7404C6}"/>
    <cellStyle name="20% - Accent1 2 2 3 3 19" xfId="53152" xr:uid="{6D0EA39A-CAAA-4A1A-9571-73ABD1008D8D}"/>
    <cellStyle name="20% - Accent1 2 2 3 3 2" xfId="1332" xr:uid="{E48BFC70-C9D1-4408-9B9A-7F94458F56F4}"/>
    <cellStyle name="20% - Accent1 2 2 3 3 2 10" xfId="16360" xr:uid="{3745CF73-494C-468D-AD48-E9BE0D439046}"/>
    <cellStyle name="20% - Accent1 2 2 3 3 2 11" xfId="30395" xr:uid="{846AEFFD-C6F8-4CDA-B75B-EB18CD3CEF4B}"/>
    <cellStyle name="20% - Accent1 2 2 3 3 2 12" xfId="38779" xr:uid="{99F6E32D-EFC1-43F8-A6C9-44810A81E517}"/>
    <cellStyle name="20% - Accent1 2 2 3 3 2 13" xfId="46662" xr:uid="{CAB0512E-F0CA-4069-BD9B-506404DBCFFF}"/>
    <cellStyle name="20% - Accent1 2 2 3 3 2 14" xfId="54155" xr:uid="{3BFB1ABC-39A8-4125-82EE-1BB27D9AE070}"/>
    <cellStyle name="20% - Accent1 2 2 3 3 2 2" xfId="1333" xr:uid="{9DFDA397-A7BD-43E7-BCCE-F86EA0291564}"/>
    <cellStyle name="20% - Accent1 2 2 3 3 2 2 10" xfId="38780" xr:uid="{20DE18AE-92FF-46AB-A089-2DF59CDCFD35}"/>
    <cellStyle name="20% - Accent1 2 2 3 3 2 2 11" xfId="46663" xr:uid="{F131D822-715C-414A-8844-CBA7E9C4F149}"/>
    <cellStyle name="20% - Accent1 2 2 3 3 2 2 12" xfId="54156" xr:uid="{B6BF12C1-02C2-4350-9C8B-8FA29CF19794}"/>
    <cellStyle name="20% - Accent1 2 2 3 3 2 2 2" xfId="1334" xr:uid="{0319413B-8F08-489B-B647-C3367D2C1119}"/>
    <cellStyle name="20% - Accent1 2 2 3 3 2 2 2 10" xfId="46664" xr:uid="{6BE01363-5C40-4351-887C-6C1778F657D7}"/>
    <cellStyle name="20% - Accent1 2 2 3 3 2 2 2 11" xfId="54157" xr:uid="{6E45CB88-B25A-41C9-907B-E022E8781523}"/>
    <cellStyle name="20% - Accent1 2 2 3 3 2 2 2 2" xfId="1335" xr:uid="{E399A363-04C2-4F6A-89D4-E23654A16EEE}"/>
    <cellStyle name="20% - Accent1 2 2 3 3 2 2 2 2 10" xfId="54158" xr:uid="{380B4774-57F3-4602-BD5A-1E986EB0A964}"/>
    <cellStyle name="20% - Accent1 2 2 3 3 2 2 2 2 2" xfId="1336" xr:uid="{DD66B3FB-FB8B-4909-A878-A4B936F7021D}"/>
    <cellStyle name="20% - Accent1 2 2 3 3 2 2 2 2 2 2" xfId="8876" xr:uid="{75B9E4FF-D645-4353-984C-F9A49FC34216}"/>
    <cellStyle name="20% - Accent1 2 2 3 3 2 2 2 2 2 2 2" xfId="23852" xr:uid="{BBE470F0-FEFF-4C18-A7C6-98E9D0A359E7}"/>
    <cellStyle name="20% - Accent1 2 2 3 3 2 2 2 2 2 3" xfId="16364" xr:uid="{9A6D56D9-FBB5-4A43-A217-B567918EE245}"/>
    <cellStyle name="20% - Accent1 2 2 3 3 2 2 2 2 2 4" xfId="32361" xr:uid="{1B5FBAD7-B1C6-4526-961F-774624F141DC}"/>
    <cellStyle name="20% - Accent1 2 2 3 3 2 2 2 2 2 5" xfId="38783" xr:uid="{E5766A03-179C-4519-9901-8EF299CCA985}"/>
    <cellStyle name="20% - Accent1 2 2 3 3 2 2 2 2 2 6" xfId="46666" xr:uid="{21C1F652-2EAA-4363-B61B-ECCE24E8F10D}"/>
    <cellStyle name="20% - Accent1 2 2 3 3 2 2 2 2 2 7" xfId="54159" xr:uid="{2531D10A-CEC8-49B4-8FF2-0933E57AA6BF}"/>
    <cellStyle name="20% - Accent1 2 2 3 3 2 2 2 2 3" xfId="1337" xr:uid="{A396E0B4-2B21-421F-891E-B416247DE72C}"/>
    <cellStyle name="20% - Accent1 2 2 3 3 2 2 2 2 3 2" xfId="8877" xr:uid="{EFF32D26-C597-4E29-A741-31586EC9B3CA}"/>
    <cellStyle name="20% - Accent1 2 2 3 3 2 2 2 2 3 2 2" xfId="23853" xr:uid="{1877654F-659D-4B31-83A0-904D2C49CAFF}"/>
    <cellStyle name="20% - Accent1 2 2 3 3 2 2 2 2 3 3" xfId="16365" xr:uid="{1D88FA2E-E896-4928-AB2E-D39B108EBC6E}"/>
    <cellStyle name="20% - Accent1 2 2 3 3 2 2 2 2 3 4" xfId="34206" xr:uid="{45F7B8C5-664F-46C5-9DDE-FCCA4D310314}"/>
    <cellStyle name="20% - Accent1 2 2 3 3 2 2 2 2 3 5" xfId="38784" xr:uid="{F8B6E3A1-CCBA-4AAE-A865-69C50E3B42BD}"/>
    <cellStyle name="20% - Accent1 2 2 3 3 2 2 2 2 3 6" xfId="46667" xr:uid="{9FDC0203-08E7-42AE-A79D-7F228036BCC8}"/>
    <cellStyle name="20% - Accent1 2 2 3 3 2 2 2 2 3 7" xfId="54160" xr:uid="{41A43CF8-B88E-4B41-93D4-BA2B6729CCBF}"/>
    <cellStyle name="20% - Accent1 2 2 3 3 2 2 2 2 4" xfId="1338" xr:uid="{6CD471FE-0FAD-4ABA-AA95-CE9061739C94}"/>
    <cellStyle name="20% - Accent1 2 2 3 3 2 2 2 2 4 2" xfId="8878" xr:uid="{ADF47CE7-12BA-436C-8CEA-0CD2539706DE}"/>
    <cellStyle name="20% - Accent1 2 2 3 3 2 2 2 2 4 2 2" xfId="23854" xr:uid="{D92F3756-4910-49B5-A0F2-A587E48BCB51}"/>
    <cellStyle name="20% - Accent1 2 2 3 3 2 2 2 2 4 3" xfId="16366" xr:uid="{1EC7CA56-4CA0-4C87-B993-DF63F106819B}"/>
    <cellStyle name="20% - Accent1 2 2 3 3 2 2 2 2 4 4" xfId="36049" xr:uid="{5E98AFE6-728E-49C1-A4E5-BA2B679CA284}"/>
    <cellStyle name="20% - Accent1 2 2 3 3 2 2 2 2 4 5" xfId="38785" xr:uid="{A3F89DFD-B2AD-495D-BD98-69E535B51059}"/>
    <cellStyle name="20% - Accent1 2 2 3 3 2 2 2 2 4 6" xfId="46668" xr:uid="{491ED3A5-7977-4E1D-92AE-0C6268C58649}"/>
    <cellStyle name="20% - Accent1 2 2 3 3 2 2 2 2 4 7" xfId="54161" xr:uid="{6CE12109-BA90-442F-9677-75E12A21F407}"/>
    <cellStyle name="20% - Accent1 2 2 3 3 2 2 2 2 5" xfId="8875" xr:uid="{8641941E-7008-4A2B-8257-8DBBA8F12FC9}"/>
    <cellStyle name="20% - Accent1 2 2 3 3 2 2 2 2 5 2" xfId="23851" xr:uid="{E8B8526E-42FD-430E-9B5D-03C1F216DBE5}"/>
    <cellStyle name="20% - Accent1 2 2 3 3 2 2 2 2 6" xfId="16363" xr:uid="{198BE79F-3E46-46C0-84BA-C1BC79352385}"/>
    <cellStyle name="20% - Accent1 2 2 3 3 2 2 2 2 7" xfId="31262" xr:uid="{AB3D0262-4458-43BF-B8D4-29DD7557BB97}"/>
    <cellStyle name="20% - Accent1 2 2 3 3 2 2 2 2 8" xfId="38782" xr:uid="{C162FCF6-E737-4AB8-9BFD-090E9944DA7D}"/>
    <cellStyle name="20% - Accent1 2 2 3 3 2 2 2 2 9" xfId="46665" xr:uid="{0B0ACC78-FA6C-4D54-824B-550522B64E92}"/>
    <cellStyle name="20% - Accent1 2 2 3 3 2 2 2 3" xfId="1339" xr:uid="{AEFA86D1-06F6-4157-BE55-0C450BCBDA13}"/>
    <cellStyle name="20% - Accent1 2 2 3 3 2 2 2 3 2" xfId="8879" xr:uid="{72ED77E4-2D92-46E1-B99F-8D142FA844DC}"/>
    <cellStyle name="20% - Accent1 2 2 3 3 2 2 2 3 2 2" xfId="23855" xr:uid="{6F349BF3-9549-4104-BFE8-CDF9BE8C22FD}"/>
    <cellStyle name="20% - Accent1 2 2 3 3 2 2 2 3 3" xfId="16367" xr:uid="{F6502462-566A-4728-8080-4C91A4C113B0}"/>
    <cellStyle name="20% - Accent1 2 2 3 3 2 2 2 3 4" xfId="32360" xr:uid="{5DA63278-043B-4A54-B0D8-65096E2CC25A}"/>
    <cellStyle name="20% - Accent1 2 2 3 3 2 2 2 3 5" xfId="38786" xr:uid="{0E94C3B3-8325-45EC-8A72-B9FEEA95F4F3}"/>
    <cellStyle name="20% - Accent1 2 2 3 3 2 2 2 3 6" xfId="46669" xr:uid="{9A2FFAC6-6E78-4441-B31D-41F8D4045799}"/>
    <cellStyle name="20% - Accent1 2 2 3 3 2 2 2 3 7" xfId="54162" xr:uid="{AC539F08-5F66-4322-B500-49696FA81149}"/>
    <cellStyle name="20% - Accent1 2 2 3 3 2 2 2 4" xfId="1340" xr:uid="{0AF08B60-DFB9-45AB-B808-A5156D5854A7}"/>
    <cellStyle name="20% - Accent1 2 2 3 3 2 2 2 4 2" xfId="8880" xr:uid="{F31A70B2-DD27-4DB5-B1F0-7C33E9BF0D99}"/>
    <cellStyle name="20% - Accent1 2 2 3 3 2 2 2 4 2 2" xfId="23856" xr:uid="{4A193C99-C512-4EFE-A3A2-EDF047E84C30}"/>
    <cellStyle name="20% - Accent1 2 2 3 3 2 2 2 4 3" xfId="16368" xr:uid="{0DE6AC56-F48F-4B1B-9096-7AF982745625}"/>
    <cellStyle name="20% - Accent1 2 2 3 3 2 2 2 4 4" xfId="34205" xr:uid="{D97B9C38-1065-4009-B896-DCA44644DB8C}"/>
    <cellStyle name="20% - Accent1 2 2 3 3 2 2 2 4 5" xfId="38787" xr:uid="{25FE8B04-F9FE-4662-9B77-15EDEF182BD2}"/>
    <cellStyle name="20% - Accent1 2 2 3 3 2 2 2 4 6" xfId="46670" xr:uid="{1BF5B421-D92B-4628-85F1-67F083E84689}"/>
    <cellStyle name="20% - Accent1 2 2 3 3 2 2 2 4 7" xfId="54163" xr:uid="{320328E6-34C3-48E6-837F-0951E93E49D3}"/>
    <cellStyle name="20% - Accent1 2 2 3 3 2 2 2 5" xfId="1341" xr:uid="{CE5B49A1-934B-4485-A457-777089FE72A0}"/>
    <cellStyle name="20% - Accent1 2 2 3 3 2 2 2 5 2" xfId="8881" xr:uid="{63E19D04-2D7F-4A8F-9041-6D4D9D340B03}"/>
    <cellStyle name="20% - Accent1 2 2 3 3 2 2 2 5 2 2" xfId="23857" xr:uid="{76D40C77-EDB8-4235-ADFA-71D5E26ED389}"/>
    <cellStyle name="20% - Accent1 2 2 3 3 2 2 2 5 3" xfId="16369" xr:uid="{104EAEF4-CCFF-4C3E-9E62-2013B5217780}"/>
    <cellStyle name="20% - Accent1 2 2 3 3 2 2 2 5 4" xfId="36048" xr:uid="{92CE5F6F-DF6C-435A-B3A4-A1335E68837B}"/>
    <cellStyle name="20% - Accent1 2 2 3 3 2 2 2 5 5" xfId="38788" xr:uid="{8A03D54D-F6CE-492B-833A-B33B5177D47A}"/>
    <cellStyle name="20% - Accent1 2 2 3 3 2 2 2 5 6" xfId="46671" xr:uid="{FAEECD1A-395B-49A6-A540-47A27A8F3F7A}"/>
    <cellStyle name="20% - Accent1 2 2 3 3 2 2 2 5 7" xfId="54164" xr:uid="{3A6833D6-57B3-4BF1-BE6C-FD0C60A5E6B3}"/>
    <cellStyle name="20% - Accent1 2 2 3 3 2 2 2 6" xfId="8874" xr:uid="{E75503C2-897D-4FCF-AAED-E57026467B75}"/>
    <cellStyle name="20% - Accent1 2 2 3 3 2 2 2 6 2" xfId="23850" xr:uid="{25AD355D-F074-4CC7-9544-6B135AEF5555}"/>
    <cellStyle name="20% - Accent1 2 2 3 3 2 2 2 7" xfId="16362" xr:uid="{A2240A26-8DBA-469A-BD26-3C579D04CFB4}"/>
    <cellStyle name="20% - Accent1 2 2 3 3 2 2 2 8" xfId="30797" xr:uid="{E8C07131-14A8-4F17-8B32-05FB84B6B284}"/>
    <cellStyle name="20% - Accent1 2 2 3 3 2 2 2 9" xfId="38781" xr:uid="{21F5DCD5-F5FF-4BAE-B049-FACC45AD460D}"/>
    <cellStyle name="20% - Accent1 2 2 3 3 2 2 3" xfId="1342" xr:uid="{98DCCE18-ACC6-4064-AAC1-FC2D6D1BBE4E}"/>
    <cellStyle name="20% - Accent1 2 2 3 3 2 2 3 10" xfId="54165" xr:uid="{B65181A5-73B7-497C-AB9B-B221F7E56A15}"/>
    <cellStyle name="20% - Accent1 2 2 3 3 2 2 3 2" xfId="1343" xr:uid="{9356B7E1-90A9-440D-A738-5E7104548DF7}"/>
    <cellStyle name="20% - Accent1 2 2 3 3 2 2 3 2 2" xfId="8883" xr:uid="{DEBA0298-764F-4862-BBB4-2B63FACDE1AA}"/>
    <cellStyle name="20% - Accent1 2 2 3 3 2 2 3 2 2 2" xfId="23859" xr:uid="{279D2C41-4CA9-44F9-8315-8274F33B1CBB}"/>
    <cellStyle name="20% - Accent1 2 2 3 3 2 2 3 2 3" xfId="16371" xr:uid="{A18CD3AF-8FDB-44C7-B221-C26896FDF404}"/>
    <cellStyle name="20% - Accent1 2 2 3 3 2 2 3 2 4" xfId="32362" xr:uid="{0FB9111D-3D85-4908-83DD-1D3803287221}"/>
    <cellStyle name="20% - Accent1 2 2 3 3 2 2 3 2 5" xfId="38790" xr:uid="{215AA8D0-1F7B-4A21-BF87-25CD4307CD3A}"/>
    <cellStyle name="20% - Accent1 2 2 3 3 2 2 3 2 6" xfId="46673" xr:uid="{935F2DDD-484B-424C-BB5E-17ED8FDA9F16}"/>
    <cellStyle name="20% - Accent1 2 2 3 3 2 2 3 2 7" xfId="54166" xr:uid="{5703E2A3-A053-4B3E-8AE7-B10238FB5D3F}"/>
    <cellStyle name="20% - Accent1 2 2 3 3 2 2 3 3" xfId="1344" xr:uid="{9C09ECAF-6A18-4B53-8C2C-9A1068E2E2C2}"/>
    <cellStyle name="20% - Accent1 2 2 3 3 2 2 3 3 2" xfId="8884" xr:uid="{0F84BFD5-2A9E-4FA2-927A-ACFAB4906E85}"/>
    <cellStyle name="20% - Accent1 2 2 3 3 2 2 3 3 2 2" xfId="23860" xr:uid="{515E2A12-9116-43DC-93E0-95838D9EB12F}"/>
    <cellStyle name="20% - Accent1 2 2 3 3 2 2 3 3 3" xfId="16372" xr:uid="{7416255D-AC5B-4853-8587-BEE3211B5241}"/>
    <cellStyle name="20% - Accent1 2 2 3 3 2 2 3 3 4" xfId="34207" xr:uid="{4F8C76DC-9048-41A5-BBDA-BFA79A299EDB}"/>
    <cellStyle name="20% - Accent1 2 2 3 3 2 2 3 3 5" xfId="38791" xr:uid="{DFBA6EE4-F94D-4D29-BFC3-9F2012467691}"/>
    <cellStyle name="20% - Accent1 2 2 3 3 2 2 3 3 6" xfId="46674" xr:uid="{51822BE2-AAFE-404E-B7C5-16B68446A398}"/>
    <cellStyle name="20% - Accent1 2 2 3 3 2 2 3 3 7" xfId="54167" xr:uid="{3E1C6575-E1CD-4C32-975B-46723F0374F1}"/>
    <cellStyle name="20% - Accent1 2 2 3 3 2 2 3 4" xfId="1345" xr:uid="{D0471E77-2E3E-4702-BFA3-FE67925E7857}"/>
    <cellStyle name="20% - Accent1 2 2 3 3 2 2 3 4 2" xfId="8885" xr:uid="{7DB415E1-3C4F-4665-AF59-C28EFFE0E7EF}"/>
    <cellStyle name="20% - Accent1 2 2 3 3 2 2 3 4 2 2" xfId="23861" xr:uid="{812DA922-C1BF-4F88-957C-8C6B2EAADE50}"/>
    <cellStyle name="20% - Accent1 2 2 3 3 2 2 3 4 3" xfId="16373" xr:uid="{3749CE43-91B2-4CD2-95C9-F89752E2A2F5}"/>
    <cellStyle name="20% - Accent1 2 2 3 3 2 2 3 4 4" xfId="36050" xr:uid="{EC4B90B0-21C7-4450-9C5C-5688822B9E1F}"/>
    <cellStyle name="20% - Accent1 2 2 3 3 2 2 3 4 5" xfId="38792" xr:uid="{13904913-8730-42C5-A4E5-ABE1027B4199}"/>
    <cellStyle name="20% - Accent1 2 2 3 3 2 2 3 4 6" xfId="46675" xr:uid="{FABECFA1-9AEE-48A5-959E-E3DE1ABF8A8C}"/>
    <cellStyle name="20% - Accent1 2 2 3 3 2 2 3 4 7" xfId="54168" xr:uid="{2CFD944F-1B43-4E67-9F9F-829BF23F2806}"/>
    <cellStyle name="20% - Accent1 2 2 3 3 2 2 3 5" xfId="8882" xr:uid="{B46D749E-95A7-4CDB-AD0E-F56B1FFDD331}"/>
    <cellStyle name="20% - Accent1 2 2 3 3 2 2 3 5 2" xfId="23858" xr:uid="{426ABC7F-9515-4D5F-B243-FD1788CD3169}"/>
    <cellStyle name="20% - Accent1 2 2 3 3 2 2 3 6" xfId="16370" xr:uid="{FF549E7C-2748-4BE4-8A1A-CF04A60F4B14}"/>
    <cellStyle name="20% - Accent1 2 2 3 3 2 2 3 7" xfId="31261" xr:uid="{E7E10CE6-AB72-43A8-BD67-D570FABA1B12}"/>
    <cellStyle name="20% - Accent1 2 2 3 3 2 2 3 8" xfId="38789" xr:uid="{FB594A5A-CD82-4642-873C-CEF76FA807A6}"/>
    <cellStyle name="20% - Accent1 2 2 3 3 2 2 3 9" xfId="46672" xr:uid="{9D9E5243-5F94-4567-839F-A8B4EAE2F320}"/>
    <cellStyle name="20% - Accent1 2 2 3 3 2 2 4" xfId="1346" xr:uid="{20D87184-1F19-48DC-A650-528810D756E4}"/>
    <cellStyle name="20% - Accent1 2 2 3 3 2 2 4 2" xfId="8886" xr:uid="{007CBBD2-6CF2-4E68-BBE9-455B110B8FF9}"/>
    <cellStyle name="20% - Accent1 2 2 3 3 2 2 4 2 2" xfId="23862" xr:uid="{95B6C8EB-E84E-47AF-A92B-1C156B0AA76B}"/>
    <cellStyle name="20% - Accent1 2 2 3 3 2 2 4 3" xfId="16374" xr:uid="{7533BE66-EAD5-4602-9216-190AD2DF4C50}"/>
    <cellStyle name="20% - Accent1 2 2 3 3 2 2 4 4" xfId="32359" xr:uid="{FAF590F1-0845-43A1-AC4C-8DBFD094DFBD}"/>
    <cellStyle name="20% - Accent1 2 2 3 3 2 2 4 5" xfId="38793" xr:uid="{E16F347D-CED7-453D-9B05-7AAD76E9C7FF}"/>
    <cellStyle name="20% - Accent1 2 2 3 3 2 2 4 6" xfId="46676" xr:uid="{7EE31A8B-D046-4194-8E88-8A9B9F318B74}"/>
    <cellStyle name="20% - Accent1 2 2 3 3 2 2 4 7" xfId="54169" xr:uid="{3C78AC9F-AA9F-403C-982C-E10E101AB41E}"/>
    <cellStyle name="20% - Accent1 2 2 3 3 2 2 5" xfId="1347" xr:uid="{4BB9944A-4757-46D6-A116-3A80F14B001D}"/>
    <cellStyle name="20% - Accent1 2 2 3 3 2 2 5 2" xfId="8887" xr:uid="{1BBC9538-72A1-4EAD-A042-FC210EBF92B4}"/>
    <cellStyle name="20% - Accent1 2 2 3 3 2 2 5 2 2" xfId="23863" xr:uid="{A7D3073D-FAC8-47F1-869F-28583BA51E8B}"/>
    <cellStyle name="20% - Accent1 2 2 3 3 2 2 5 3" xfId="16375" xr:uid="{2BCFD2D4-BF91-484B-B542-F872811E625C}"/>
    <cellStyle name="20% - Accent1 2 2 3 3 2 2 5 4" xfId="34204" xr:uid="{5BFF1D20-66F2-4A07-9745-987E8054950E}"/>
    <cellStyle name="20% - Accent1 2 2 3 3 2 2 5 5" xfId="38794" xr:uid="{91CD8A23-9682-438C-BFFA-EC9E24CBBF11}"/>
    <cellStyle name="20% - Accent1 2 2 3 3 2 2 5 6" xfId="46677" xr:uid="{0E640018-387F-4437-91C5-38191D0E5F99}"/>
    <cellStyle name="20% - Accent1 2 2 3 3 2 2 5 7" xfId="54170" xr:uid="{F37D0A6C-4805-49DE-8469-B0BAC3F8F19F}"/>
    <cellStyle name="20% - Accent1 2 2 3 3 2 2 6" xfId="1348" xr:uid="{8DCCE3B7-719B-41FA-A0C1-AC677FDB3AB5}"/>
    <cellStyle name="20% - Accent1 2 2 3 3 2 2 6 2" xfId="8888" xr:uid="{119A1F1F-3B63-443C-96D6-45F7AD760063}"/>
    <cellStyle name="20% - Accent1 2 2 3 3 2 2 6 2 2" xfId="23864" xr:uid="{907514D6-E0FD-4838-B514-5642304CDFB6}"/>
    <cellStyle name="20% - Accent1 2 2 3 3 2 2 6 3" xfId="16376" xr:uid="{5E17F334-6C2B-4EED-84EC-1BA6BC5B896C}"/>
    <cellStyle name="20% - Accent1 2 2 3 3 2 2 6 4" xfId="36047" xr:uid="{4D12FD8A-6974-4457-A477-FD359EFCBCB5}"/>
    <cellStyle name="20% - Accent1 2 2 3 3 2 2 6 5" xfId="38795" xr:uid="{77F775E3-B110-4D1A-8B0D-4A1774CD978C}"/>
    <cellStyle name="20% - Accent1 2 2 3 3 2 2 6 6" xfId="46678" xr:uid="{9522FA28-130C-419A-8865-9D33965B0F15}"/>
    <cellStyle name="20% - Accent1 2 2 3 3 2 2 6 7" xfId="54171" xr:uid="{08EAAC4B-0C7C-4B9C-BD8F-28C30D71649A}"/>
    <cellStyle name="20% - Accent1 2 2 3 3 2 2 7" xfId="8873" xr:uid="{FE9875E9-5A83-435C-943C-19534353C7A7}"/>
    <cellStyle name="20% - Accent1 2 2 3 3 2 2 7 2" xfId="23849" xr:uid="{2B158A65-E536-49AF-BB54-A0E0180B8729}"/>
    <cellStyle name="20% - Accent1 2 2 3 3 2 2 8" xfId="16361" xr:uid="{FF4A2E54-AB8A-4975-A334-0D1C20DD7E97}"/>
    <cellStyle name="20% - Accent1 2 2 3 3 2 2 9" xfId="30433" xr:uid="{26069448-F71B-460A-A101-4831059ADFB4}"/>
    <cellStyle name="20% - Accent1 2 2 3 3 2 3" xfId="1349" xr:uid="{745CC9D0-E226-44E2-AFEE-A3333DF38392}"/>
    <cellStyle name="20% - Accent1 2 2 3 3 2 3 10" xfId="46679" xr:uid="{F11CC32D-4E11-4596-90C4-733EFFFC9A16}"/>
    <cellStyle name="20% - Accent1 2 2 3 3 2 3 11" xfId="54172" xr:uid="{5E0D5382-D420-4BE7-AF80-22625552A36C}"/>
    <cellStyle name="20% - Accent1 2 2 3 3 2 3 2" xfId="1350" xr:uid="{518895A9-212B-4708-9BAC-1A9FCFADE2BE}"/>
    <cellStyle name="20% - Accent1 2 2 3 3 2 3 2 10" xfId="54173" xr:uid="{AF58B47C-4238-4FFE-BE3A-8FFCE8D96B18}"/>
    <cellStyle name="20% - Accent1 2 2 3 3 2 3 2 2" xfId="1351" xr:uid="{2B1D1F06-DA9F-48B6-8AE6-7EC4449B57B4}"/>
    <cellStyle name="20% - Accent1 2 2 3 3 2 3 2 2 2" xfId="8891" xr:uid="{1A473156-DB1C-422A-A465-7B3D3080A89B}"/>
    <cellStyle name="20% - Accent1 2 2 3 3 2 3 2 2 2 2" xfId="23867" xr:uid="{717201DF-55B9-4D73-8871-B18A4E9C4B4C}"/>
    <cellStyle name="20% - Accent1 2 2 3 3 2 3 2 2 3" xfId="16379" xr:uid="{1DEC37CB-1A6E-4603-9513-00DAE5CC11C4}"/>
    <cellStyle name="20% - Accent1 2 2 3 3 2 3 2 2 4" xfId="32364" xr:uid="{16EC0433-DAF7-4953-AD25-E18CEFACF7B9}"/>
    <cellStyle name="20% - Accent1 2 2 3 3 2 3 2 2 5" xfId="38798" xr:uid="{D69B5620-E2B2-4F06-B368-11AD55A30BBA}"/>
    <cellStyle name="20% - Accent1 2 2 3 3 2 3 2 2 6" xfId="46681" xr:uid="{856EC6A0-ED6D-400A-B14C-7755285A4466}"/>
    <cellStyle name="20% - Accent1 2 2 3 3 2 3 2 2 7" xfId="54174" xr:uid="{AB183675-48D5-486B-A8D2-86716B59D3C4}"/>
    <cellStyle name="20% - Accent1 2 2 3 3 2 3 2 3" xfId="1352" xr:uid="{3DB36B5C-F422-466A-A3F0-EE042DDDA681}"/>
    <cellStyle name="20% - Accent1 2 2 3 3 2 3 2 3 2" xfId="8892" xr:uid="{1F35B77D-11D0-4967-9555-024B6C8FD835}"/>
    <cellStyle name="20% - Accent1 2 2 3 3 2 3 2 3 2 2" xfId="23868" xr:uid="{D832B956-0D26-4CF9-986C-0DE53DB78B5E}"/>
    <cellStyle name="20% - Accent1 2 2 3 3 2 3 2 3 3" xfId="16380" xr:uid="{BFC4F682-7C97-431D-BCF9-3A5137D1E686}"/>
    <cellStyle name="20% - Accent1 2 2 3 3 2 3 2 3 4" xfId="34209" xr:uid="{5523FA15-CE58-45D9-ACD2-2DDCC42B2C77}"/>
    <cellStyle name="20% - Accent1 2 2 3 3 2 3 2 3 5" xfId="38799" xr:uid="{CA655264-B6D5-4054-9E54-58382680CA77}"/>
    <cellStyle name="20% - Accent1 2 2 3 3 2 3 2 3 6" xfId="46682" xr:uid="{0F68D36F-C143-422B-A18C-C16AEA600BDA}"/>
    <cellStyle name="20% - Accent1 2 2 3 3 2 3 2 3 7" xfId="54175" xr:uid="{2DBD1031-6C5A-4898-A483-531FE1549FE4}"/>
    <cellStyle name="20% - Accent1 2 2 3 3 2 3 2 4" xfId="1353" xr:uid="{B885C809-8727-4561-8BBD-A178E45EB331}"/>
    <cellStyle name="20% - Accent1 2 2 3 3 2 3 2 4 2" xfId="8893" xr:uid="{56C2FFC5-5C3E-40E6-8AF7-C8710C94B03C}"/>
    <cellStyle name="20% - Accent1 2 2 3 3 2 3 2 4 2 2" xfId="23869" xr:uid="{97D92401-BAF9-4C12-B4AA-74A8F292ED18}"/>
    <cellStyle name="20% - Accent1 2 2 3 3 2 3 2 4 3" xfId="16381" xr:uid="{65D08022-9498-4E60-8F9A-9CE003A86D5E}"/>
    <cellStyle name="20% - Accent1 2 2 3 3 2 3 2 4 4" xfId="36052" xr:uid="{4B45DBE5-850E-4ABE-87EF-697E61EF9033}"/>
    <cellStyle name="20% - Accent1 2 2 3 3 2 3 2 4 5" xfId="38800" xr:uid="{537F054A-165E-4D12-8584-0C9DC18ECE76}"/>
    <cellStyle name="20% - Accent1 2 2 3 3 2 3 2 4 6" xfId="46683" xr:uid="{8A3BE5E9-D45B-49E1-918B-0E1244091563}"/>
    <cellStyle name="20% - Accent1 2 2 3 3 2 3 2 4 7" xfId="54176" xr:uid="{BDED2D2E-B4FF-4A7F-A7B8-ADA34B49167B}"/>
    <cellStyle name="20% - Accent1 2 2 3 3 2 3 2 5" xfId="8890" xr:uid="{E996F368-4D2C-48DE-83BA-C8AEFCBABB0D}"/>
    <cellStyle name="20% - Accent1 2 2 3 3 2 3 2 5 2" xfId="23866" xr:uid="{12FE26D6-24A7-467E-8B23-161645FE9842}"/>
    <cellStyle name="20% - Accent1 2 2 3 3 2 3 2 6" xfId="16378" xr:uid="{4AE50838-8C78-4EBC-8EE6-60285A7BB132}"/>
    <cellStyle name="20% - Accent1 2 2 3 3 2 3 2 7" xfId="31263" xr:uid="{915B4D8C-74D0-4D8C-BD8F-B82CAEB39A2C}"/>
    <cellStyle name="20% - Accent1 2 2 3 3 2 3 2 8" xfId="38797" xr:uid="{1FD5C86A-1B83-4500-968F-226CEA5B961E}"/>
    <cellStyle name="20% - Accent1 2 2 3 3 2 3 2 9" xfId="46680" xr:uid="{88895A09-BEEC-4686-94AE-33B174E223CA}"/>
    <cellStyle name="20% - Accent1 2 2 3 3 2 3 3" xfId="1354" xr:uid="{2EC07EAF-C6D9-4083-9EB4-D5DAD3A4D6DE}"/>
    <cellStyle name="20% - Accent1 2 2 3 3 2 3 3 2" xfId="8894" xr:uid="{73712E78-3D76-44EF-AE16-D8F74EA434D9}"/>
    <cellStyle name="20% - Accent1 2 2 3 3 2 3 3 2 2" xfId="23870" xr:uid="{02FC75A0-E7B3-4824-B136-04D85CA49283}"/>
    <cellStyle name="20% - Accent1 2 2 3 3 2 3 3 3" xfId="16382" xr:uid="{C5EC1E64-C488-4AC9-B1FA-39E676D36A3B}"/>
    <cellStyle name="20% - Accent1 2 2 3 3 2 3 3 4" xfId="32363" xr:uid="{62A71AA7-3260-417C-B7C1-C9BE33059F42}"/>
    <cellStyle name="20% - Accent1 2 2 3 3 2 3 3 5" xfId="38801" xr:uid="{C027075A-1290-4C8A-88C8-3C8A1F957737}"/>
    <cellStyle name="20% - Accent1 2 2 3 3 2 3 3 6" xfId="46684" xr:uid="{52350C43-EF05-41E4-9DFE-4172C9C70DA5}"/>
    <cellStyle name="20% - Accent1 2 2 3 3 2 3 3 7" xfId="54177" xr:uid="{4F751238-9292-4E7C-95A6-A1C93EC0EBD2}"/>
    <cellStyle name="20% - Accent1 2 2 3 3 2 3 4" xfId="1355" xr:uid="{884D273F-5ADB-4045-8EF5-FA43D80BA0D5}"/>
    <cellStyle name="20% - Accent1 2 2 3 3 2 3 4 2" xfId="8895" xr:uid="{408481EB-0C0D-45E3-B811-D3406A14CE86}"/>
    <cellStyle name="20% - Accent1 2 2 3 3 2 3 4 2 2" xfId="23871" xr:uid="{2222BD54-7C6C-452E-81B8-F5FB02125014}"/>
    <cellStyle name="20% - Accent1 2 2 3 3 2 3 4 3" xfId="16383" xr:uid="{6C99075A-6E1A-4FDB-8EED-FC6F5758987E}"/>
    <cellStyle name="20% - Accent1 2 2 3 3 2 3 4 4" xfId="34208" xr:uid="{49769E4F-7361-4353-B1A9-32DA8955B87E}"/>
    <cellStyle name="20% - Accent1 2 2 3 3 2 3 4 5" xfId="38802" xr:uid="{638468FB-E3A0-4B95-953A-F14BD220950B}"/>
    <cellStyle name="20% - Accent1 2 2 3 3 2 3 4 6" xfId="46685" xr:uid="{CD54C7A6-3EF8-430A-9E2E-EA266185E6AE}"/>
    <cellStyle name="20% - Accent1 2 2 3 3 2 3 4 7" xfId="54178" xr:uid="{D9BF2A91-5CA6-458A-A555-F1E8BE0F9AC7}"/>
    <cellStyle name="20% - Accent1 2 2 3 3 2 3 5" xfId="1356" xr:uid="{E98D61F6-FBD0-4529-AA3A-7C8B732DC104}"/>
    <cellStyle name="20% - Accent1 2 2 3 3 2 3 5 2" xfId="8896" xr:uid="{075B4A44-0F00-47DE-8B83-1C3271BFEB3E}"/>
    <cellStyle name="20% - Accent1 2 2 3 3 2 3 5 2 2" xfId="23872" xr:uid="{0E75B55B-D169-4CF4-BC88-9A21BC84F986}"/>
    <cellStyle name="20% - Accent1 2 2 3 3 2 3 5 3" xfId="16384" xr:uid="{FA7A96D6-BF54-4B8C-8114-3EC6881A4F1E}"/>
    <cellStyle name="20% - Accent1 2 2 3 3 2 3 5 4" xfId="36051" xr:uid="{B0E6C071-B199-438A-B07A-847A3875B55B}"/>
    <cellStyle name="20% - Accent1 2 2 3 3 2 3 5 5" xfId="38803" xr:uid="{1F050DB4-EA54-4D54-A1C2-9339B3FB2A65}"/>
    <cellStyle name="20% - Accent1 2 2 3 3 2 3 5 6" xfId="46686" xr:uid="{7997A826-647B-4084-BB26-FB9228B672A5}"/>
    <cellStyle name="20% - Accent1 2 2 3 3 2 3 5 7" xfId="54179" xr:uid="{ACA2BB7C-E9C1-4199-A368-7699DB5917DD}"/>
    <cellStyle name="20% - Accent1 2 2 3 3 2 3 6" xfId="8889" xr:uid="{ACF866C3-82C4-47D2-8D9B-6E0313F1D0AB}"/>
    <cellStyle name="20% - Accent1 2 2 3 3 2 3 6 2" xfId="23865" xr:uid="{303E5B03-4167-4E88-8B1D-667D10F17B2C}"/>
    <cellStyle name="20% - Accent1 2 2 3 3 2 3 7" xfId="16377" xr:uid="{8D300A32-516A-4AAD-9A9B-DD2603C2CB4C}"/>
    <cellStyle name="20% - Accent1 2 2 3 3 2 3 8" xfId="30634" xr:uid="{B29FC20C-2C3D-4BCB-A27C-99DDA23E8701}"/>
    <cellStyle name="20% - Accent1 2 2 3 3 2 3 9" xfId="38796" xr:uid="{140FEBD4-8C93-4445-8018-B2BB4EF06A42}"/>
    <cellStyle name="20% - Accent1 2 2 3 3 2 4" xfId="1357" xr:uid="{0EACDA90-1864-4CE2-8462-AE1E67AF6C65}"/>
    <cellStyle name="20% - Accent1 2 2 3 3 2 4 10" xfId="46687" xr:uid="{2AD1871E-D44E-4300-A72C-62C2E4E0FA02}"/>
    <cellStyle name="20% - Accent1 2 2 3 3 2 4 11" xfId="54180" xr:uid="{6800936A-F520-480B-93B1-2C83CDFE919C}"/>
    <cellStyle name="20% - Accent1 2 2 3 3 2 4 2" xfId="1358" xr:uid="{671B2E73-161D-4270-AFDC-453962EBBEFE}"/>
    <cellStyle name="20% - Accent1 2 2 3 3 2 4 2 10" xfId="54181" xr:uid="{207D6ED3-0FF8-4ADA-A8F0-9AE2FCEED19B}"/>
    <cellStyle name="20% - Accent1 2 2 3 3 2 4 2 2" xfId="1359" xr:uid="{7C6595D8-6300-4430-8A18-265C349133E4}"/>
    <cellStyle name="20% - Accent1 2 2 3 3 2 4 2 2 2" xfId="8899" xr:uid="{2F14C839-EEBE-40D7-BAB6-AA3CA4026AF2}"/>
    <cellStyle name="20% - Accent1 2 2 3 3 2 4 2 2 2 2" xfId="23875" xr:uid="{B530CE71-402F-4D65-92DE-954CFC95C884}"/>
    <cellStyle name="20% - Accent1 2 2 3 3 2 4 2 2 3" xfId="16387" xr:uid="{FA9414CC-7DA2-40B8-A34B-BCF42B145C60}"/>
    <cellStyle name="20% - Accent1 2 2 3 3 2 4 2 2 4" xfId="32366" xr:uid="{EE4676DA-5FCF-4F56-BECA-AEE28D484A29}"/>
    <cellStyle name="20% - Accent1 2 2 3 3 2 4 2 2 5" xfId="38806" xr:uid="{39C16D8A-8B7A-4E08-A6A5-4D3C32062912}"/>
    <cellStyle name="20% - Accent1 2 2 3 3 2 4 2 2 6" xfId="46689" xr:uid="{F268BD3F-1BB7-4CE6-923D-06E44E31D3AC}"/>
    <cellStyle name="20% - Accent1 2 2 3 3 2 4 2 2 7" xfId="54182" xr:uid="{6AB3EC54-DE54-4F9B-83A9-DB4AE40BFFE7}"/>
    <cellStyle name="20% - Accent1 2 2 3 3 2 4 2 3" xfId="1360" xr:uid="{A04C494E-7176-473C-AC46-2D4F8A1023AB}"/>
    <cellStyle name="20% - Accent1 2 2 3 3 2 4 2 3 2" xfId="8900" xr:uid="{E5785A2E-6B24-46F5-AA78-E1F57A971BE6}"/>
    <cellStyle name="20% - Accent1 2 2 3 3 2 4 2 3 2 2" xfId="23876" xr:uid="{D467B88C-D2B2-44A8-B257-E998E03985F0}"/>
    <cellStyle name="20% - Accent1 2 2 3 3 2 4 2 3 3" xfId="16388" xr:uid="{4AA9C988-011E-4BDA-994A-AA679E873086}"/>
    <cellStyle name="20% - Accent1 2 2 3 3 2 4 2 3 4" xfId="34211" xr:uid="{E7B33899-0FB1-412B-A0F8-3B565B704A5C}"/>
    <cellStyle name="20% - Accent1 2 2 3 3 2 4 2 3 5" xfId="38807" xr:uid="{FB26C6FF-01AC-44D0-8DED-38FAEE12A896}"/>
    <cellStyle name="20% - Accent1 2 2 3 3 2 4 2 3 6" xfId="46690" xr:uid="{ACDE3ADB-D633-4BAE-BA8F-A35F653E83AA}"/>
    <cellStyle name="20% - Accent1 2 2 3 3 2 4 2 3 7" xfId="54183" xr:uid="{447AB5F0-8266-4D3E-BAD7-54CFC0DB8FB3}"/>
    <cellStyle name="20% - Accent1 2 2 3 3 2 4 2 4" xfId="1361" xr:uid="{D0C73F6E-E87E-4BEA-B726-946CEC6B4659}"/>
    <cellStyle name="20% - Accent1 2 2 3 3 2 4 2 4 2" xfId="8901" xr:uid="{254C130F-7894-4A87-9D86-776FA6B8190D}"/>
    <cellStyle name="20% - Accent1 2 2 3 3 2 4 2 4 2 2" xfId="23877" xr:uid="{1F86D919-4BF4-48C2-9B9E-06D551EC9988}"/>
    <cellStyle name="20% - Accent1 2 2 3 3 2 4 2 4 3" xfId="16389" xr:uid="{25B1D71C-0044-4850-85AA-598E639D67EA}"/>
    <cellStyle name="20% - Accent1 2 2 3 3 2 4 2 4 4" xfId="36054" xr:uid="{F758D20A-F37B-4211-96B0-E1C9F2311130}"/>
    <cellStyle name="20% - Accent1 2 2 3 3 2 4 2 4 5" xfId="38808" xr:uid="{11D590B5-D109-4528-B7B0-1341AFBFABDC}"/>
    <cellStyle name="20% - Accent1 2 2 3 3 2 4 2 4 6" xfId="46691" xr:uid="{B315D04E-2CA7-4130-97D8-FC1B47196A5A}"/>
    <cellStyle name="20% - Accent1 2 2 3 3 2 4 2 4 7" xfId="54184" xr:uid="{8AAA9010-51E9-47BE-BEF5-9B0CBA841CB9}"/>
    <cellStyle name="20% - Accent1 2 2 3 3 2 4 2 5" xfId="8898" xr:uid="{A53B4B4A-8501-434E-B6B7-BC792630BABD}"/>
    <cellStyle name="20% - Accent1 2 2 3 3 2 4 2 5 2" xfId="23874" xr:uid="{AEB3B6A9-A06B-49B2-A44D-08E101FBF7C8}"/>
    <cellStyle name="20% - Accent1 2 2 3 3 2 4 2 6" xfId="16386" xr:uid="{475D53F4-BF5B-4FB7-A16E-D95B55EBD100}"/>
    <cellStyle name="20% - Accent1 2 2 3 3 2 4 2 7" xfId="31264" xr:uid="{DD60E5D2-60DD-48C3-A17A-87672E6A7B4E}"/>
    <cellStyle name="20% - Accent1 2 2 3 3 2 4 2 8" xfId="38805" xr:uid="{6E55DEBA-6122-4EF7-A517-BF0007ABE4B2}"/>
    <cellStyle name="20% - Accent1 2 2 3 3 2 4 2 9" xfId="46688" xr:uid="{162CCA49-C204-4F90-B3AE-DDBFED93D22B}"/>
    <cellStyle name="20% - Accent1 2 2 3 3 2 4 3" xfId="1362" xr:uid="{44B08901-D2F7-4669-8124-B130BF1F0771}"/>
    <cellStyle name="20% - Accent1 2 2 3 3 2 4 3 2" xfId="8902" xr:uid="{1E8EBF95-229E-48F6-9A64-CBD6587C8893}"/>
    <cellStyle name="20% - Accent1 2 2 3 3 2 4 3 2 2" xfId="23878" xr:uid="{B86DE914-8A63-498E-8416-70444A2A9441}"/>
    <cellStyle name="20% - Accent1 2 2 3 3 2 4 3 3" xfId="16390" xr:uid="{1D9164A8-C83E-4000-B41D-4255D770AF31}"/>
    <cellStyle name="20% - Accent1 2 2 3 3 2 4 3 4" xfId="32365" xr:uid="{3FB9AFFB-6A65-445E-A5E6-145407D077EE}"/>
    <cellStyle name="20% - Accent1 2 2 3 3 2 4 3 5" xfId="38809" xr:uid="{2091CF4C-A561-4FBB-A974-86B807E7C826}"/>
    <cellStyle name="20% - Accent1 2 2 3 3 2 4 3 6" xfId="46692" xr:uid="{57813933-01ED-4046-89AC-D45A48929132}"/>
    <cellStyle name="20% - Accent1 2 2 3 3 2 4 3 7" xfId="54185" xr:uid="{4C1C4813-56BA-4C0B-B9AB-D0848377A9EE}"/>
    <cellStyle name="20% - Accent1 2 2 3 3 2 4 4" xfId="1363" xr:uid="{8B41AF07-C6C9-4AB6-986D-50F7F8175B3D}"/>
    <cellStyle name="20% - Accent1 2 2 3 3 2 4 4 2" xfId="8903" xr:uid="{A042602A-D32A-4C9D-A670-8D7D8ED5C865}"/>
    <cellStyle name="20% - Accent1 2 2 3 3 2 4 4 2 2" xfId="23879" xr:uid="{27F5F337-E770-42FB-AA08-43D1A2E3360F}"/>
    <cellStyle name="20% - Accent1 2 2 3 3 2 4 4 3" xfId="16391" xr:uid="{15006FE9-358C-4C96-8BF6-6065E84CC960}"/>
    <cellStyle name="20% - Accent1 2 2 3 3 2 4 4 4" xfId="34210" xr:uid="{13E05054-E2AF-402C-AE40-68FF58A172CA}"/>
    <cellStyle name="20% - Accent1 2 2 3 3 2 4 4 5" xfId="38810" xr:uid="{F4A27487-3B6D-49C3-BFF6-DCB4FDB98578}"/>
    <cellStyle name="20% - Accent1 2 2 3 3 2 4 4 6" xfId="46693" xr:uid="{1B4CE4B7-4614-4482-9BA9-9B1777FC896B}"/>
    <cellStyle name="20% - Accent1 2 2 3 3 2 4 4 7" xfId="54186" xr:uid="{91CC401A-7A8A-4B76-B74F-1FDE52F4912D}"/>
    <cellStyle name="20% - Accent1 2 2 3 3 2 4 5" xfId="1364" xr:uid="{52043ECA-841D-454C-BB11-FDA0C9A8D590}"/>
    <cellStyle name="20% - Accent1 2 2 3 3 2 4 5 2" xfId="8904" xr:uid="{AECA54DD-A07B-40E4-8824-79048DD17B25}"/>
    <cellStyle name="20% - Accent1 2 2 3 3 2 4 5 2 2" xfId="23880" xr:uid="{25E1CDBB-E866-423E-AD8E-B97B7A5A1CC5}"/>
    <cellStyle name="20% - Accent1 2 2 3 3 2 4 5 3" xfId="16392" xr:uid="{432B11A8-4889-486E-8036-8659234957D5}"/>
    <cellStyle name="20% - Accent1 2 2 3 3 2 4 5 4" xfId="36053" xr:uid="{23B5AD07-A969-48B4-943F-8EC13B9103AE}"/>
    <cellStyle name="20% - Accent1 2 2 3 3 2 4 5 5" xfId="38811" xr:uid="{5F8DCCC3-3A49-4FFB-A86F-4514BBFCB979}"/>
    <cellStyle name="20% - Accent1 2 2 3 3 2 4 5 6" xfId="46694" xr:uid="{B534845D-10E0-4D04-981A-D18AB7552D14}"/>
    <cellStyle name="20% - Accent1 2 2 3 3 2 4 5 7" xfId="54187" xr:uid="{006F2238-7ED9-4D6B-8CFB-F18A3D0373AE}"/>
    <cellStyle name="20% - Accent1 2 2 3 3 2 4 6" xfId="8897" xr:uid="{24D0CAC5-FA53-40F0-B26E-C52D869F826C}"/>
    <cellStyle name="20% - Accent1 2 2 3 3 2 4 6 2" xfId="23873" xr:uid="{2BCA5266-323B-45FB-8A38-1C18C2F1107C}"/>
    <cellStyle name="20% - Accent1 2 2 3 3 2 4 7" xfId="16385" xr:uid="{7C2B619D-44A7-4F3E-8BAD-6BAF972D94BB}"/>
    <cellStyle name="20% - Accent1 2 2 3 3 2 4 8" xfId="30796" xr:uid="{97D3DD8E-4F4E-491B-BEE4-CA0D9D36F53E}"/>
    <cellStyle name="20% - Accent1 2 2 3 3 2 4 9" xfId="38804" xr:uid="{534E1F43-170F-4463-AB8E-57F29A87085E}"/>
    <cellStyle name="20% - Accent1 2 2 3 3 2 5" xfId="1365" xr:uid="{0641A61D-A456-4359-B7B5-1B9D627698B2}"/>
    <cellStyle name="20% - Accent1 2 2 3 3 2 5 10" xfId="54188" xr:uid="{D83ED480-8168-450A-9FDD-FF1228968F53}"/>
    <cellStyle name="20% - Accent1 2 2 3 3 2 5 2" xfId="1366" xr:uid="{137009B9-2D89-485E-9DAE-D138E256BEC5}"/>
    <cellStyle name="20% - Accent1 2 2 3 3 2 5 2 2" xfId="8906" xr:uid="{61BBBDED-D7A6-42F1-B6C5-780C7AEBC985}"/>
    <cellStyle name="20% - Accent1 2 2 3 3 2 5 2 2 2" xfId="23882" xr:uid="{DF555D33-1099-4144-B4CE-01BCBCE3D520}"/>
    <cellStyle name="20% - Accent1 2 2 3 3 2 5 2 3" xfId="16394" xr:uid="{03978737-7C57-4826-A809-ECDF46A59DBC}"/>
    <cellStyle name="20% - Accent1 2 2 3 3 2 5 2 4" xfId="32367" xr:uid="{240C3E05-1940-4AB4-8271-A02BA27A79D9}"/>
    <cellStyle name="20% - Accent1 2 2 3 3 2 5 2 5" xfId="38813" xr:uid="{7D1E3275-564E-4282-B739-D635F33F1763}"/>
    <cellStyle name="20% - Accent1 2 2 3 3 2 5 2 6" xfId="46696" xr:uid="{4203A550-E180-4075-854D-26CBC53BA044}"/>
    <cellStyle name="20% - Accent1 2 2 3 3 2 5 2 7" xfId="54189" xr:uid="{ED74850A-C82F-48C9-A9F1-81BCFA3E8C35}"/>
    <cellStyle name="20% - Accent1 2 2 3 3 2 5 3" xfId="1367" xr:uid="{C18972C0-626D-4DC2-BC4D-0FFBDF384786}"/>
    <cellStyle name="20% - Accent1 2 2 3 3 2 5 3 2" xfId="8907" xr:uid="{071BA3F0-57E5-4228-9CBF-DC3B436CD8CB}"/>
    <cellStyle name="20% - Accent1 2 2 3 3 2 5 3 2 2" xfId="23883" xr:uid="{70B3516C-6D30-4143-B742-BE48DAA3BD40}"/>
    <cellStyle name="20% - Accent1 2 2 3 3 2 5 3 3" xfId="16395" xr:uid="{B1AD9274-7A3D-434A-A324-A4EADFD6F5A1}"/>
    <cellStyle name="20% - Accent1 2 2 3 3 2 5 3 4" xfId="34212" xr:uid="{8A2C2E60-925F-4EA6-9CF4-9AFC6BF2BD20}"/>
    <cellStyle name="20% - Accent1 2 2 3 3 2 5 3 5" xfId="38814" xr:uid="{EFE40FF9-E23D-4B68-A920-1D23FE2AA7E6}"/>
    <cellStyle name="20% - Accent1 2 2 3 3 2 5 3 6" xfId="46697" xr:uid="{1B3051E5-B608-42E8-B739-300BE861FCAD}"/>
    <cellStyle name="20% - Accent1 2 2 3 3 2 5 3 7" xfId="54190" xr:uid="{D1D87B9B-6691-4335-A841-7C752B62346E}"/>
    <cellStyle name="20% - Accent1 2 2 3 3 2 5 4" xfId="1368" xr:uid="{CE683D36-4263-406D-9490-5F08CC4633E5}"/>
    <cellStyle name="20% - Accent1 2 2 3 3 2 5 4 2" xfId="8908" xr:uid="{7BCE3DFA-2A7C-4282-9008-866B2289A35D}"/>
    <cellStyle name="20% - Accent1 2 2 3 3 2 5 4 2 2" xfId="23884" xr:uid="{0CBEEA2C-5302-47A1-9193-26ADEDE33C92}"/>
    <cellStyle name="20% - Accent1 2 2 3 3 2 5 4 3" xfId="16396" xr:uid="{9E214DA4-849B-4996-A025-E1B000AABAC5}"/>
    <cellStyle name="20% - Accent1 2 2 3 3 2 5 4 4" xfId="36055" xr:uid="{02ECDC1A-EC02-4A0D-B6F8-5E58CB679B13}"/>
    <cellStyle name="20% - Accent1 2 2 3 3 2 5 4 5" xfId="38815" xr:uid="{4F026FC2-CF2D-4489-9FB9-32400157BAB1}"/>
    <cellStyle name="20% - Accent1 2 2 3 3 2 5 4 6" xfId="46698" xr:uid="{27A1C13D-00E1-41FA-94F1-0E7DA0B71B82}"/>
    <cellStyle name="20% - Accent1 2 2 3 3 2 5 4 7" xfId="54191" xr:uid="{3E405EBC-D4E7-42EF-BE84-4B0A19B95A1B}"/>
    <cellStyle name="20% - Accent1 2 2 3 3 2 5 5" xfId="8905" xr:uid="{0AB07398-0560-4EAB-B885-EE880BF3CDAD}"/>
    <cellStyle name="20% - Accent1 2 2 3 3 2 5 5 2" xfId="23881" xr:uid="{6F656CE2-E2DB-4984-8A35-919096EA273D}"/>
    <cellStyle name="20% - Accent1 2 2 3 3 2 5 6" xfId="16393" xr:uid="{BE34F15B-16A8-4C0B-B6E4-78281DA99270}"/>
    <cellStyle name="20% - Accent1 2 2 3 3 2 5 7" xfId="31260" xr:uid="{0D995BF1-CDE2-49F8-B053-88E762A602BF}"/>
    <cellStyle name="20% - Accent1 2 2 3 3 2 5 8" xfId="38812" xr:uid="{D448026B-039B-4F3C-BBF3-6D93003FE4F4}"/>
    <cellStyle name="20% - Accent1 2 2 3 3 2 5 9" xfId="46695" xr:uid="{DD28D440-80F4-4C11-A6EC-D95FDCA652F1}"/>
    <cellStyle name="20% - Accent1 2 2 3 3 2 6" xfId="1369" xr:uid="{F07280D0-A362-466A-B5F6-D0A819D09EFF}"/>
    <cellStyle name="20% - Accent1 2 2 3 3 2 6 2" xfId="8909" xr:uid="{0651EF14-1D26-4FD1-B6CC-47FCEB5506EF}"/>
    <cellStyle name="20% - Accent1 2 2 3 3 2 6 2 2" xfId="23885" xr:uid="{2D49D7AD-3504-4378-8D04-C92E2CFC8980}"/>
    <cellStyle name="20% - Accent1 2 2 3 3 2 6 3" xfId="16397" xr:uid="{31B1F6F6-C5C9-45F7-B051-5411C3C4790C}"/>
    <cellStyle name="20% - Accent1 2 2 3 3 2 6 4" xfId="32358" xr:uid="{0B9B31F9-A3B1-42F6-9A29-E0B5822930F4}"/>
    <cellStyle name="20% - Accent1 2 2 3 3 2 6 5" xfId="38816" xr:uid="{47FFA9E1-AFFF-40B4-9850-C1FCFFDA7A97}"/>
    <cellStyle name="20% - Accent1 2 2 3 3 2 6 6" xfId="46699" xr:uid="{CB6EF8A4-CB2D-4637-BF90-AEABC9C46E6E}"/>
    <cellStyle name="20% - Accent1 2 2 3 3 2 6 7" xfId="54192" xr:uid="{6435D917-ED58-4A8B-A340-CAE0A44F5D48}"/>
    <cellStyle name="20% - Accent1 2 2 3 3 2 7" xfId="1370" xr:uid="{BA092C39-25EA-43D4-AA9C-4E2E69BE47F6}"/>
    <cellStyle name="20% - Accent1 2 2 3 3 2 7 2" xfId="8910" xr:uid="{C5C4CB9A-9C98-40B2-854E-D42672811732}"/>
    <cellStyle name="20% - Accent1 2 2 3 3 2 7 2 2" xfId="23886" xr:uid="{1153A203-6D46-41B6-9CF4-DF46FB68DE09}"/>
    <cellStyle name="20% - Accent1 2 2 3 3 2 7 3" xfId="16398" xr:uid="{58E63BC2-D58C-4E43-9EFC-ED3162504618}"/>
    <cellStyle name="20% - Accent1 2 2 3 3 2 7 4" xfId="34203" xr:uid="{00E77084-269D-4331-9A2A-D90B82728226}"/>
    <cellStyle name="20% - Accent1 2 2 3 3 2 7 5" xfId="38817" xr:uid="{E9E0F671-88F2-4819-BC38-C19A4B598114}"/>
    <cellStyle name="20% - Accent1 2 2 3 3 2 7 6" xfId="46700" xr:uid="{9D9673F0-98CE-4419-B3D5-187F510A9E29}"/>
    <cellStyle name="20% - Accent1 2 2 3 3 2 7 7" xfId="54193" xr:uid="{70AEF14D-A246-4CCB-A25C-B88F9CC6F8A3}"/>
    <cellStyle name="20% - Accent1 2 2 3 3 2 8" xfId="1371" xr:uid="{064F0A06-0182-48AF-B805-D76841DE40CD}"/>
    <cellStyle name="20% - Accent1 2 2 3 3 2 8 2" xfId="8911" xr:uid="{A13FE526-5393-4A05-A7A8-A25709A3E2D7}"/>
    <cellStyle name="20% - Accent1 2 2 3 3 2 8 2 2" xfId="23887" xr:uid="{8590B5EA-EE72-49A9-9B54-D36F46F0947E}"/>
    <cellStyle name="20% - Accent1 2 2 3 3 2 8 3" xfId="16399" xr:uid="{21D4F83E-1E2D-431A-ACC3-3C112963E124}"/>
    <cellStyle name="20% - Accent1 2 2 3 3 2 8 4" xfId="36046" xr:uid="{2600A509-3669-43A9-87FA-2FE4D1302DCF}"/>
    <cellStyle name="20% - Accent1 2 2 3 3 2 8 5" xfId="38818" xr:uid="{33D9A639-7F3A-4559-95E1-2875712C879F}"/>
    <cellStyle name="20% - Accent1 2 2 3 3 2 8 6" xfId="46701" xr:uid="{CD8DE75C-262C-4494-8005-D1FC24DC6C08}"/>
    <cellStyle name="20% - Accent1 2 2 3 3 2 8 7" xfId="54194" xr:uid="{2AF457C4-4224-4C0D-B455-A671170CA0B6}"/>
    <cellStyle name="20% - Accent1 2 2 3 3 2 9" xfId="8872" xr:uid="{C6B9DFF9-2FFB-4581-AFAC-AF8A3A97EA18}"/>
    <cellStyle name="20% - Accent1 2 2 3 3 2 9 2" xfId="23848" xr:uid="{C1658D4C-5FF7-4772-90AB-7BEEAE40DA1E}"/>
    <cellStyle name="20% - Accent1 2 2 3 3 3" xfId="1372" xr:uid="{3935B3A9-8128-4B34-BB60-EE69B6253B1E}"/>
    <cellStyle name="20% - Accent1 2 2 3 3 3 10" xfId="38819" xr:uid="{0E5A51DD-4CD2-4D2D-8DD6-6DD76F5F1CB4}"/>
    <cellStyle name="20% - Accent1 2 2 3 3 3 11" xfId="46702" xr:uid="{A55F5C85-9178-481C-B5B7-3AC46A1FE168}"/>
    <cellStyle name="20% - Accent1 2 2 3 3 3 12" xfId="54195" xr:uid="{E9B6931E-65AB-46DE-A3F8-D8D384B1249F}"/>
    <cellStyle name="20% - Accent1 2 2 3 3 3 2" xfId="1373" xr:uid="{994A67C8-2EB1-4E2F-BCF0-E6DB3FF8B7B1}"/>
    <cellStyle name="20% - Accent1 2 2 3 3 3 2 10" xfId="46703" xr:uid="{8EAC5C45-7458-487B-BC66-35FA7234EEA3}"/>
    <cellStyle name="20% - Accent1 2 2 3 3 3 2 11" xfId="54196" xr:uid="{71CD2604-9F55-4D97-9FA1-4545F0DE08D1}"/>
    <cellStyle name="20% - Accent1 2 2 3 3 3 2 2" xfId="1374" xr:uid="{69A64E69-8EF9-4D56-9C7B-6690EF460BD0}"/>
    <cellStyle name="20% - Accent1 2 2 3 3 3 2 2 10" xfId="54197" xr:uid="{0CA6020A-AC28-4DB2-8B03-B14253DE4829}"/>
    <cellStyle name="20% - Accent1 2 2 3 3 3 2 2 2" xfId="1375" xr:uid="{92770848-7F9B-43F8-A8A6-65D6D0B87292}"/>
    <cellStyle name="20% - Accent1 2 2 3 3 3 2 2 2 2" xfId="8915" xr:uid="{FD38791E-0412-41D3-8684-52FF75145915}"/>
    <cellStyle name="20% - Accent1 2 2 3 3 3 2 2 2 2 2" xfId="23891" xr:uid="{3C3F69CB-08D4-4DC8-B830-EE56E7DE4950}"/>
    <cellStyle name="20% - Accent1 2 2 3 3 3 2 2 2 3" xfId="16403" xr:uid="{F449F615-ACA6-4BEA-A53E-A67841C84195}"/>
    <cellStyle name="20% - Accent1 2 2 3 3 3 2 2 2 4" xfId="32370" xr:uid="{C3DF2CD5-D795-4851-8AD3-0B4D5DD749C4}"/>
    <cellStyle name="20% - Accent1 2 2 3 3 3 2 2 2 5" xfId="38822" xr:uid="{120216C3-8DD6-43D0-AA7E-830A250277D1}"/>
    <cellStyle name="20% - Accent1 2 2 3 3 3 2 2 2 6" xfId="46705" xr:uid="{AE681E6D-E9AD-4977-888F-DFE0FA4AB726}"/>
    <cellStyle name="20% - Accent1 2 2 3 3 3 2 2 2 7" xfId="54198" xr:uid="{6B061D77-D4E9-4CA3-976D-617C1069CA1F}"/>
    <cellStyle name="20% - Accent1 2 2 3 3 3 2 2 3" xfId="1376" xr:uid="{5723A5A2-FE7E-4559-A13A-ACBF00004820}"/>
    <cellStyle name="20% - Accent1 2 2 3 3 3 2 2 3 2" xfId="8916" xr:uid="{932B948B-1B20-40CB-810E-AC10D0368C76}"/>
    <cellStyle name="20% - Accent1 2 2 3 3 3 2 2 3 2 2" xfId="23892" xr:uid="{82E6C373-806E-43AB-A48A-BBF4E20FD6EF}"/>
    <cellStyle name="20% - Accent1 2 2 3 3 3 2 2 3 3" xfId="16404" xr:uid="{4A28A607-1BF4-4A8A-AF08-A2DBC37B8781}"/>
    <cellStyle name="20% - Accent1 2 2 3 3 3 2 2 3 4" xfId="34215" xr:uid="{99C1A954-B571-4E7F-8680-CDF82496BACA}"/>
    <cellStyle name="20% - Accent1 2 2 3 3 3 2 2 3 5" xfId="38823" xr:uid="{C418AA6C-5947-4794-B148-17E952123C9F}"/>
    <cellStyle name="20% - Accent1 2 2 3 3 3 2 2 3 6" xfId="46706" xr:uid="{457F3986-2FC6-431D-8314-1A9DB6534381}"/>
    <cellStyle name="20% - Accent1 2 2 3 3 3 2 2 3 7" xfId="54199" xr:uid="{D9B25FCD-D60F-47F0-BBFE-A18E842F90B0}"/>
    <cellStyle name="20% - Accent1 2 2 3 3 3 2 2 4" xfId="1377" xr:uid="{77642BDD-E7BC-4E7B-A958-0AE70E4BCE63}"/>
    <cellStyle name="20% - Accent1 2 2 3 3 3 2 2 4 2" xfId="8917" xr:uid="{020D41EF-2887-47F8-9D1C-955C00C58FAE}"/>
    <cellStyle name="20% - Accent1 2 2 3 3 3 2 2 4 2 2" xfId="23893" xr:uid="{21E6DEA3-50B6-4E16-97B1-4A0E1B734258}"/>
    <cellStyle name="20% - Accent1 2 2 3 3 3 2 2 4 3" xfId="16405" xr:uid="{DD133E3C-D898-4F9E-BFCD-590389ED72F4}"/>
    <cellStyle name="20% - Accent1 2 2 3 3 3 2 2 4 4" xfId="36058" xr:uid="{3D17193D-11BC-4764-8EDA-C82F9C84DA88}"/>
    <cellStyle name="20% - Accent1 2 2 3 3 3 2 2 4 5" xfId="38824" xr:uid="{AD6C8952-6872-432E-9D6F-8D1CFBF73397}"/>
    <cellStyle name="20% - Accent1 2 2 3 3 3 2 2 4 6" xfId="46707" xr:uid="{943E904D-1B79-4320-939A-6AA9B5A49B05}"/>
    <cellStyle name="20% - Accent1 2 2 3 3 3 2 2 4 7" xfId="54200" xr:uid="{9C8BCC9B-BB3C-4A24-9FED-C3B0C602961B}"/>
    <cellStyle name="20% - Accent1 2 2 3 3 3 2 2 5" xfId="8914" xr:uid="{3B78BE05-1614-4D26-B0C0-C85130315FB7}"/>
    <cellStyle name="20% - Accent1 2 2 3 3 3 2 2 5 2" xfId="23890" xr:uid="{C070D0BB-136C-43ED-9D96-95A541636979}"/>
    <cellStyle name="20% - Accent1 2 2 3 3 3 2 2 6" xfId="16402" xr:uid="{6440DAC7-D461-461E-8393-3D982F50F1BF}"/>
    <cellStyle name="20% - Accent1 2 2 3 3 3 2 2 7" xfId="31266" xr:uid="{21F2E765-35D0-4925-B3EE-E8CA1CE3EF10}"/>
    <cellStyle name="20% - Accent1 2 2 3 3 3 2 2 8" xfId="38821" xr:uid="{E4E207B6-C2A8-41C9-8CCC-12AA5F2158E8}"/>
    <cellStyle name="20% - Accent1 2 2 3 3 3 2 2 9" xfId="46704" xr:uid="{A79D120F-CF6A-4C15-8D29-BE9AF08C9D2E}"/>
    <cellStyle name="20% - Accent1 2 2 3 3 3 2 3" xfId="1378" xr:uid="{864B6B02-E211-4270-BEE7-6891473C443B}"/>
    <cellStyle name="20% - Accent1 2 2 3 3 3 2 3 2" xfId="8918" xr:uid="{6AC39281-4233-401B-B470-4A4D1936693D}"/>
    <cellStyle name="20% - Accent1 2 2 3 3 3 2 3 2 2" xfId="23894" xr:uid="{887BA22A-663D-4405-8A4F-6F0F4DE51437}"/>
    <cellStyle name="20% - Accent1 2 2 3 3 3 2 3 3" xfId="16406" xr:uid="{76D8FDE6-515F-4C0D-A3BE-88AD46B080A1}"/>
    <cellStyle name="20% - Accent1 2 2 3 3 3 2 3 4" xfId="32369" xr:uid="{C2B80F76-3470-4722-9F9B-F74CC072157C}"/>
    <cellStyle name="20% - Accent1 2 2 3 3 3 2 3 5" xfId="38825" xr:uid="{2979736A-F26A-4E2E-9964-D69EEA73EAE3}"/>
    <cellStyle name="20% - Accent1 2 2 3 3 3 2 3 6" xfId="46708" xr:uid="{CBD05BC8-7CC9-4F41-8228-5109311E798B}"/>
    <cellStyle name="20% - Accent1 2 2 3 3 3 2 3 7" xfId="54201" xr:uid="{A61F4AB7-62DD-4007-AA36-83B2E00EF3E4}"/>
    <cellStyle name="20% - Accent1 2 2 3 3 3 2 4" xfId="1379" xr:uid="{AFB0354A-E527-42BB-81A6-F1E4D438DF54}"/>
    <cellStyle name="20% - Accent1 2 2 3 3 3 2 4 2" xfId="8919" xr:uid="{14118DB8-1B79-45E9-B9AE-4AC2EAFF18DC}"/>
    <cellStyle name="20% - Accent1 2 2 3 3 3 2 4 2 2" xfId="23895" xr:uid="{BE0E50BD-65BD-42FD-B8B6-2D24642222F0}"/>
    <cellStyle name="20% - Accent1 2 2 3 3 3 2 4 3" xfId="16407" xr:uid="{C95AB8ED-83C5-476D-BAC9-94F1F694C94D}"/>
    <cellStyle name="20% - Accent1 2 2 3 3 3 2 4 4" xfId="34214" xr:uid="{B18057C0-7155-4FBE-81AB-42D7FCE74101}"/>
    <cellStyle name="20% - Accent1 2 2 3 3 3 2 4 5" xfId="38826" xr:uid="{F0330CFB-4EA8-4268-BA4C-0BC5105B6152}"/>
    <cellStyle name="20% - Accent1 2 2 3 3 3 2 4 6" xfId="46709" xr:uid="{5726A349-20A5-4AE2-B9A1-FE763272BBD4}"/>
    <cellStyle name="20% - Accent1 2 2 3 3 3 2 4 7" xfId="54202" xr:uid="{05DF1F17-EE9C-41C9-921A-2DC6F2A5184A}"/>
    <cellStyle name="20% - Accent1 2 2 3 3 3 2 5" xfId="1380" xr:uid="{2C896758-C4A0-4A1A-9BA0-BCBCC0F32706}"/>
    <cellStyle name="20% - Accent1 2 2 3 3 3 2 5 2" xfId="8920" xr:uid="{9901C7D0-F331-4FF1-B891-22775B516CBF}"/>
    <cellStyle name="20% - Accent1 2 2 3 3 3 2 5 2 2" xfId="23896" xr:uid="{53987B0E-6A88-473D-8E4E-98F812B9DC23}"/>
    <cellStyle name="20% - Accent1 2 2 3 3 3 2 5 3" xfId="16408" xr:uid="{4FBF44B3-0835-462F-BFD6-6E24F42AE4DA}"/>
    <cellStyle name="20% - Accent1 2 2 3 3 3 2 5 4" xfId="36057" xr:uid="{65FAE243-071A-44E7-BD68-4CAC6BA5BEB0}"/>
    <cellStyle name="20% - Accent1 2 2 3 3 3 2 5 5" xfId="38827" xr:uid="{20458AC6-7C94-46A0-8618-A35D54C09FB2}"/>
    <cellStyle name="20% - Accent1 2 2 3 3 3 2 5 6" xfId="46710" xr:uid="{E41E8A05-20E9-42C5-97D6-D12481933C16}"/>
    <cellStyle name="20% - Accent1 2 2 3 3 3 2 5 7" xfId="54203" xr:uid="{A862EF8C-B9D0-4572-9B5F-85F3F39E6F20}"/>
    <cellStyle name="20% - Accent1 2 2 3 3 3 2 6" xfId="8913" xr:uid="{7A103AD1-541E-4CB5-832C-7358610C5ED8}"/>
    <cellStyle name="20% - Accent1 2 2 3 3 3 2 6 2" xfId="23889" xr:uid="{3B2E274C-2D28-4E4E-8AC6-A51F26F40B0E}"/>
    <cellStyle name="20% - Accent1 2 2 3 3 3 2 7" xfId="16401" xr:uid="{D920F9C0-936A-4E12-A02E-32C8E0A265BC}"/>
    <cellStyle name="20% - Accent1 2 2 3 3 3 2 8" xfId="30798" xr:uid="{59A16419-C5CA-4613-80EF-CB99D7844990}"/>
    <cellStyle name="20% - Accent1 2 2 3 3 3 2 9" xfId="38820" xr:uid="{A8F72F38-7987-49AF-A72C-68FF600A9061}"/>
    <cellStyle name="20% - Accent1 2 2 3 3 3 3" xfId="1381" xr:uid="{AB8BC971-F823-4A91-B9FF-44976CB5B062}"/>
    <cellStyle name="20% - Accent1 2 2 3 3 3 3 10" xfId="54204" xr:uid="{39C9782C-CE88-48D6-831E-58FECC02930D}"/>
    <cellStyle name="20% - Accent1 2 2 3 3 3 3 2" xfId="1382" xr:uid="{9BB9819A-0AD5-44A2-898F-901BDCBEFB6A}"/>
    <cellStyle name="20% - Accent1 2 2 3 3 3 3 2 2" xfId="8922" xr:uid="{E9399C6E-540A-4111-A300-F2FC02A96251}"/>
    <cellStyle name="20% - Accent1 2 2 3 3 3 3 2 2 2" xfId="23898" xr:uid="{180AEEBF-7018-49EC-A8A5-3BB260EB9A2E}"/>
    <cellStyle name="20% - Accent1 2 2 3 3 3 3 2 3" xfId="16410" xr:uid="{4DD358F9-AA24-4B28-BE95-5AC64CA9EB59}"/>
    <cellStyle name="20% - Accent1 2 2 3 3 3 3 2 4" xfId="32371" xr:uid="{EFEE1800-36D9-4D52-81F3-AD8646486500}"/>
    <cellStyle name="20% - Accent1 2 2 3 3 3 3 2 5" xfId="38829" xr:uid="{FC973C4E-6590-4972-ABB6-4FEF6FBDBDB4}"/>
    <cellStyle name="20% - Accent1 2 2 3 3 3 3 2 6" xfId="46712" xr:uid="{6D765576-A5C2-4929-A905-4EABC4D56D56}"/>
    <cellStyle name="20% - Accent1 2 2 3 3 3 3 2 7" xfId="54205" xr:uid="{B3318DD7-AAF7-487F-824D-4B841336E028}"/>
    <cellStyle name="20% - Accent1 2 2 3 3 3 3 3" xfId="1383" xr:uid="{A84479E9-AC71-4BBE-940C-4BAAF0F558E3}"/>
    <cellStyle name="20% - Accent1 2 2 3 3 3 3 3 2" xfId="8923" xr:uid="{22331C4D-1472-4381-B749-13F342B9E93C}"/>
    <cellStyle name="20% - Accent1 2 2 3 3 3 3 3 2 2" xfId="23899" xr:uid="{278B3946-D1EA-48B6-8912-0F337A86DFE0}"/>
    <cellStyle name="20% - Accent1 2 2 3 3 3 3 3 3" xfId="16411" xr:uid="{E37C383F-D45D-4BFC-AF34-B9F042D14F2D}"/>
    <cellStyle name="20% - Accent1 2 2 3 3 3 3 3 4" xfId="34216" xr:uid="{F51C95CC-6C9C-4E3F-8F76-03B74E6A0032}"/>
    <cellStyle name="20% - Accent1 2 2 3 3 3 3 3 5" xfId="38830" xr:uid="{48792795-BC13-4183-A1F0-9C4684CB4835}"/>
    <cellStyle name="20% - Accent1 2 2 3 3 3 3 3 6" xfId="46713" xr:uid="{0FB8FF33-4BB3-4E71-8DD6-90F818252FD5}"/>
    <cellStyle name="20% - Accent1 2 2 3 3 3 3 3 7" xfId="54206" xr:uid="{8C7CCBC4-D60C-4623-8C16-12D142680914}"/>
    <cellStyle name="20% - Accent1 2 2 3 3 3 3 4" xfId="1384" xr:uid="{55746667-13B2-4724-A6B6-BFEF138EB15D}"/>
    <cellStyle name="20% - Accent1 2 2 3 3 3 3 4 2" xfId="8924" xr:uid="{97E5092A-FAE1-4CD2-B884-A2598485E795}"/>
    <cellStyle name="20% - Accent1 2 2 3 3 3 3 4 2 2" xfId="23900" xr:uid="{2630CDAC-1E61-4CAF-81DA-D387934BC650}"/>
    <cellStyle name="20% - Accent1 2 2 3 3 3 3 4 3" xfId="16412" xr:uid="{567387FE-EEC1-4115-BBC9-E60FF2AF9612}"/>
    <cellStyle name="20% - Accent1 2 2 3 3 3 3 4 4" xfId="36059" xr:uid="{01E9C3C6-7149-4059-8C34-087E97627C3D}"/>
    <cellStyle name="20% - Accent1 2 2 3 3 3 3 4 5" xfId="38831" xr:uid="{F2D54E51-7DC1-4AFA-9AA8-95F644A2DEB1}"/>
    <cellStyle name="20% - Accent1 2 2 3 3 3 3 4 6" xfId="46714" xr:uid="{6B2DF0C8-3B57-4402-8FE7-3A5F87F7C49B}"/>
    <cellStyle name="20% - Accent1 2 2 3 3 3 3 4 7" xfId="54207" xr:uid="{6A6EB507-8D27-41FA-A257-723A0C9876FE}"/>
    <cellStyle name="20% - Accent1 2 2 3 3 3 3 5" xfId="8921" xr:uid="{5D0C3CE1-BCD1-4EFC-B617-6BB27958A1EC}"/>
    <cellStyle name="20% - Accent1 2 2 3 3 3 3 5 2" xfId="23897" xr:uid="{997E9A59-08BC-4051-9BAF-324E62B3CFA9}"/>
    <cellStyle name="20% - Accent1 2 2 3 3 3 3 6" xfId="16409" xr:uid="{730D6F8B-1521-428A-970F-2EE0F8F8526E}"/>
    <cellStyle name="20% - Accent1 2 2 3 3 3 3 7" xfId="31265" xr:uid="{E9EEC8BA-0DC3-4446-9F7F-8FEA66FDFE4C}"/>
    <cellStyle name="20% - Accent1 2 2 3 3 3 3 8" xfId="38828" xr:uid="{2B44445A-E1B2-48CE-8D5D-52FD3C7E0B60}"/>
    <cellStyle name="20% - Accent1 2 2 3 3 3 3 9" xfId="46711" xr:uid="{750E4F41-E97D-4BDF-8AE9-7E5B08F26BC6}"/>
    <cellStyle name="20% - Accent1 2 2 3 3 3 4" xfId="1385" xr:uid="{92F488FD-A975-4F21-89AC-223045506A12}"/>
    <cellStyle name="20% - Accent1 2 2 3 3 3 4 2" xfId="8925" xr:uid="{973A904E-8A53-4CC9-BCC1-172273EB2B5C}"/>
    <cellStyle name="20% - Accent1 2 2 3 3 3 4 2 2" xfId="23901" xr:uid="{D9016172-52E0-4685-B06D-9B210D504A16}"/>
    <cellStyle name="20% - Accent1 2 2 3 3 3 4 3" xfId="16413" xr:uid="{C21A0C39-4E25-41B5-A8B5-B720696B85E3}"/>
    <cellStyle name="20% - Accent1 2 2 3 3 3 4 4" xfId="32368" xr:uid="{4036D81F-1801-43BE-97AC-06E73650BC01}"/>
    <cellStyle name="20% - Accent1 2 2 3 3 3 4 5" xfId="38832" xr:uid="{CB322030-42A5-4FDB-9D3B-5B810035B816}"/>
    <cellStyle name="20% - Accent1 2 2 3 3 3 4 6" xfId="46715" xr:uid="{98EC76AF-68B0-4FE3-80FD-648DAE31405F}"/>
    <cellStyle name="20% - Accent1 2 2 3 3 3 4 7" xfId="54208" xr:uid="{D7CFE378-417D-4626-A28F-022D9547B215}"/>
    <cellStyle name="20% - Accent1 2 2 3 3 3 5" xfId="1386" xr:uid="{2284AAFE-7886-4795-B21F-65B6BB161796}"/>
    <cellStyle name="20% - Accent1 2 2 3 3 3 5 2" xfId="8926" xr:uid="{DF87845F-A3E2-4D96-9483-9AA10A5CC1CA}"/>
    <cellStyle name="20% - Accent1 2 2 3 3 3 5 2 2" xfId="23902" xr:uid="{44403804-9892-45B5-9260-9A0F1DF8613F}"/>
    <cellStyle name="20% - Accent1 2 2 3 3 3 5 3" xfId="16414" xr:uid="{37BF7E39-28D2-4C59-A977-5027C52A9817}"/>
    <cellStyle name="20% - Accent1 2 2 3 3 3 5 4" xfId="34213" xr:uid="{EEEAEC08-C0F9-439C-AC1F-103F3BEB07E3}"/>
    <cellStyle name="20% - Accent1 2 2 3 3 3 5 5" xfId="38833" xr:uid="{79FC2243-88FF-4BE0-A586-DD509CF9F5BF}"/>
    <cellStyle name="20% - Accent1 2 2 3 3 3 5 6" xfId="46716" xr:uid="{E2164EB2-7BCA-4AC7-A01F-81C02418B5EC}"/>
    <cellStyle name="20% - Accent1 2 2 3 3 3 5 7" xfId="54209" xr:uid="{D5346E93-BD1A-44F8-9EEB-C743764E0B15}"/>
    <cellStyle name="20% - Accent1 2 2 3 3 3 6" xfId="1387" xr:uid="{58975270-7C3F-49F8-937E-ED763E86AE6B}"/>
    <cellStyle name="20% - Accent1 2 2 3 3 3 6 2" xfId="8927" xr:uid="{01A38FA8-375C-4D7E-A005-8A17BAB7E01F}"/>
    <cellStyle name="20% - Accent1 2 2 3 3 3 6 2 2" xfId="23903" xr:uid="{8404FD62-44A1-4B5B-A1FC-1AAB511B7FFA}"/>
    <cellStyle name="20% - Accent1 2 2 3 3 3 6 3" xfId="16415" xr:uid="{CD4ED293-5272-4CF4-9E43-F28E5AE43B08}"/>
    <cellStyle name="20% - Accent1 2 2 3 3 3 6 4" xfId="36056" xr:uid="{A3F9E973-4629-480D-B8EC-D0378581DC8F}"/>
    <cellStyle name="20% - Accent1 2 2 3 3 3 6 5" xfId="38834" xr:uid="{B139CD45-8132-49B1-9191-F235260E760B}"/>
    <cellStyle name="20% - Accent1 2 2 3 3 3 6 6" xfId="46717" xr:uid="{DD6B5A58-619C-468D-A767-01CB6D62D1FE}"/>
    <cellStyle name="20% - Accent1 2 2 3 3 3 6 7" xfId="54210" xr:uid="{F5E3437C-CBDD-4E41-A9DB-F0B256C5F0F9}"/>
    <cellStyle name="20% - Accent1 2 2 3 3 3 7" xfId="8912" xr:uid="{01A5E000-D233-4866-AA7E-B1CBD57AE725}"/>
    <cellStyle name="20% - Accent1 2 2 3 3 3 7 2" xfId="23888" xr:uid="{BEDDB504-EF7D-46C5-B119-7471D5FE906E}"/>
    <cellStyle name="20% - Accent1 2 2 3 3 3 8" xfId="16400" xr:uid="{F1E5FF00-AE94-4DEC-8825-7CD5D2174A81}"/>
    <cellStyle name="20% - Accent1 2 2 3 3 3 9" xfId="30432" xr:uid="{886FE812-6AA9-444A-8C9F-BD508E984039}"/>
    <cellStyle name="20% - Accent1 2 2 3 3 4" xfId="1388" xr:uid="{00FCA227-2ADD-42CE-BCEA-2E88C2BB5A4E}"/>
    <cellStyle name="20% - Accent1 2 2 3 3 4 10" xfId="38835" xr:uid="{569DBD0F-E978-4E48-BE45-BB668BFA6167}"/>
    <cellStyle name="20% - Accent1 2 2 3 3 4 11" xfId="46718" xr:uid="{354A5B14-1DAC-4353-B851-06D704E02370}"/>
    <cellStyle name="20% - Accent1 2 2 3 3 4 12" xfId="54211" xr:uid="{FE5CEB1C-7C33-4CA1-8FFE-F6362D07E6C3}"/>
    <cellStyle name="20% - Accent1 2 2 3 3 4 2" xfId="1389" xr:uid="{F07CA13C-C528-4FF4-97EE-5F4542CC207D}"/>
    <cellStyle name="20% - Accent1 2 2 3 3 4 2 10" xfId="46719" xr:uid="{9D0873ED-48F5-41FE-A610-5C7FA4605D5B}"/>
    <cellStyle name="20% - Accent1 2 2 3 3 4 2 11" xfId="54212" xr:uid="{1F853420-EB59-4C7D-AF4C-5FD99772FD36}"/>
    <cellStyle name="20% - Accent1 2 2 3 3 4 2 2" xfId="1390" xr:uid="{BE29FF41-CE16-410C-9D01-379D9A65F489}"/>
    <cellStyle name="20% - Accent1 2 2 3 3 4 2 2 10" xfId="54213" xr:uid="{EF1C1E47-6013-4B09-8C15-E4E0A2534EF1}"/>
    <cellStyle name="20% - Accent1 2 2 3 3 4 2 2 2" xfId="1391" xr:uid="{8C0B48DE-EA7E-439D-B34E-4B53E0576B33}"/>
    <cellStyle name="20% - Accent1 2 2 3 3 4 2 2 2 2" xfId="8931" xr:uid="{A0914D67-4CDF-46B5-A470-EB83F6B453B2}"/>
    <cellStyle name="20% - Accent1 2 2 3 3 4 2 2 2 2 2" xfId="23907" xr:uid="{F7EADFC6-BAB7-48A9-9EDB-D347B2475359}"/>
    <cellStyle name="20% - Accent1 2 2 3 3 4 2 2 2 3" xfId="16419" xr:uid="{65A34E89-0BF7-4EDB-8E7E-DFA35DEEE8CD}"/>
    <cellStyle name="20% - Accent1 2 2 3 3 4 2 2 2 4" xfId="32374" xr:uid="{A60AA7F0-1466-4DC5-AB1C-E9AA8EB76DAC}"/>
    <cellStyle name="20% - Accent1 2 2 3 3 4 2 2 2 5" xfId="38838" xr:uid="{C85855BC-67DC-4C2C-BE7A-DE0540EAD3C9}"/>
    <cellStyle name="20% - Accent1 2 2 3 3 4 2 2 2 6" xfId="46721" xr:uid="{E06E8AC6-1DDD-43FA-A09B-AE0AB3F6DBFC}"/>
    <cellStyle name="20% - Accent1 2 2 3 3 4 2 2 2 7" xfId="54214" xr:uid="{881687EC-86BF-49B5-AE71-39952F703B96}"/>
    <cellStyle name="20% - Accent1 2 2 3 3 4 2 2 3" xfId="1392" xr:uid="{4A057ED7-E59E-4168-B6F9-5E1D18145541}"/>
    <cellStyle name="20% - Accent1 2 2 3 3 4 2 2 3 2" xfId="8932" xr:uid="{D7982A0B-DF5D-4AF7-BAAD-3DC4BE7C5125}"/>
    <cellStyle name="20% - Accent1 2 2 3 3 4 2 2 3 2 2" xfId="23908" xr:uid="{3CA7A1E4-3762-4EA1-A44B-1EB4B9418839}"/>
    <cellStyle name="20% - Accent1 2 2 3 3 4 2 2 3 3" xfId="16420" xr:uid="{D7A8AC71-BCFC-430E-9CEE-1753A702826C}"/>
    <cellStyle name="20% - Accent1 2 2 3 3 4 2 2 3 4" xfId="34219" xr:uid="{971535BC-5814-4BD0-856E-5774ACBFA4FF}"/>
    <cellStyle name="20% - Accent1 2 2 3 3 4 2 2 3 5" xfId="38839" xr:uid="{C41F98CC-6D58-465D-BBDB-01D1B22BBB50}"/>
    <cellStyle name="20% - Accent1 2 2 3 3 4 2 2 3 6" xfId="46722" xr:uid="{B24DA257-F4F4-422E-9D24-389D95A74C9B}"/>
    <cellStyle name="20% - Accent1 2 2 3 3 4 2 2 3 7" xfId="54215" xr:uid="{34B98826-AFE9-44A8-8AAD-180DEEB19BBF}"/>
    <cellStyle name="20% - Accent1 2 2 3 3 4 2 2 4" xfId="1393" xr:uid="{F82B9469-F277-4D88-96C9-51A4072CB1BD}"/>
    <cellStyle name="20% - Accent1 2 2 3 3 4 2 2 4 2" xfId="8933" xr:uid="{07157509-F89A-43B7-95DB-452C36426546}"/>
    <cellStyle name="20% - Accent1 2 2 3 3 4 2 2 4 2 2" xfId="23909" xr:uid="{51651F7B-44D3-469B-9B5A-058DFF4B5BC2}"/>
    <cellStyle name="20% - Accent1 2 2 3 3 4 2 2 4 3" xfId="16421" xr:uid="{EE6DFA9D-B0C6-4AB4-A820-943728D5C0D5}"/>
    <cellStyle name="20% - Accent1 2 2 3 3 4 2 2 4 4" xfId="36062" xr:uid="{92C16B3C-28CF-4BD4-A2D1-E11FD9151D8F}"/>
    <cellStyle name="20% - Accent1 2 2 3 3 4 2 2 4 5" xfId="38840" xr:uid="{8C208D9E-995B-4322-85AD-ABD1288B7052}"/>
    <cellStyle name="20% - Accent1 2 2 3 3 4 2 2 4 6" xfId="46723" xr:uid="{4FB98F90-6C45-475A-9439-531EEDBEE2E7}"/>
    <cellStyle name="20% - Accent1 2 2 3 3 4 2 2 4 7" xfId="54216" xr:uid="{F47E86DC-F9D3-4338-9F78-70BF9F4D483A}"/>
    <cellStyle name="20% - Accent1 2 2 3 3 4 2 2 5" xfId="8930" xr:uid="{AEBDE711-13AE-4B20-B3C9-D9D5FE31209E}"/>
    <cellStyle name="20% - Accent1 2 2 3 3 4 2 2 5 2" xfId="23906" xr:uid="{E592C6E4-5440-45B7-BE0A-92ECC3533C37}"/>
    <cellStyle name="20% - Accent1 2 2 3 3 4 2 2 6" xfId="16418" xr:uid="{FDF61E7F-6E16-4EF4-875F-B47ADC21E92C}"/>
    <cellStyle name="20% - Accent1 2 2 3 3 4 2 2 7" xfId="31268" xr:uid="{9A904A45-A70B-4CE7-8D41-B2D42EE0AA03}"/>
    <cellStyle name="20% - Accent1 2 2 3 3 4 2 2 8" xfId="38837" xr:uid="{C47D5382-CD3A-459D-A25D-24C04DE105D3}"/>
    <cellStyle name="20% - Accent1 2 2 3 3 4 2 2 9" xfId="46720" xr:uid="{8726C5DA-DA2F-4A9C-8323-0BAF63217FE7}"/>
    <cellStyle name="20% - Accent1 2 2 3 3 4 2 3" xfId="1394" xr:uid="{AE43D378-A064-4DD7-82EE-9FF68641D089}"/>
    <cellStyle name="20% - Accent1 2 2 3 3 4 2 3 2" xfId="8934" xr:uid="{5358D20F-CEF0-47D4-8577-AADECE6E36EA}"/>
    <cellStyle name="20% - Accent1 2 2 3 3 4 2 3 2 2" xfId="23910" xr:uid="{9F0E54FB-90E7-4090-B5C2-DDF4CF8CC7B7}"/>
    <cellStyle name="20% - Accent1 2 2 3 3 4 2 3 3" xfId="16422" xr:uid="{D04238E9-9748-4288-AEBE-D722643CEE15}"/>
    <cellStyle name="20% - Accent1 2 2 3 3 4 2 3 4" xfId="32373" xr:uid="{88E1219B-2A3A-4488-8C7F-B175C5743472}"/>
    <cellStyle name="20% - Accent1 2 2 3 3 4 2 3 5" xfId="38841" xr:uid="{4985D1AC-C599-4197-969B-190A0B48408D}"/>
    <cellStyle name="20% - Accent1 2 2 3 3 4 2 3 6" xfId="46724" xr:uid="{2F210670-CD09-4FF3-8766-A39A1D303150}"/>
    <cellStyle name="20% - Accent1 2 2 3 3 4 2 3 7" xfId="54217" xr:uid="{2D4B939D-1D7F-4A1E-A63F-5D7EBA23D15B}"/>
    <cellStyle name="20% - Accent1 2 2 3 3 4 2 4" xfId="1395" xr:uid="{D13EAC09-D14D-4746-AFD9-CA5E6065217E}"/>
    <cellStyle name="20% - Accent1 2 2 3 3 4 2 4 2" xfId="8935" xr:uid="{6F672360-0015-4F3E-B601-C095CF01F2E7}"/>
    <cellStyle name="20% - Accent1 2 2 3 3 4 2 4 2 2" xfId="23911" xr:uid="{96232789-C1D1-4BAE-97FC-6A712D0E52B6}"/>
    <cellStyle name="20% - Accent1 2 2 3 3 4 2 4 3" xfId="16423" xr:uid="{812F557B-000E-4663-874C-1185206D2D58}"/>
    <cellStyle name="20% - Accent1 2 2 3 3 4 2 4 4" xfId="34218" xr:uid="{255DBF14-3FEA-4E16-A953-4D7049157A32}"/>
    <cellStyle name="20% - Accent1 2 2 3 3 4 2 4 5" xfId="38842" xr:uid="{08A165B8-D339-4752-BA0C-47B11B61CDCE}"/>
    <cellStyle name="20% - Accent1 2 2 3 3 4 2 4 6" xfId="46725" xr:uid="{F19C9042-D64D-480E-AF49-92D106370A85}"/>
    <cellStyle name="20% - Accent1 2 2 3 3 4 2 4 7" xfId="54218" xr:uid="{7463F991-A1F3-4343-B02A-E08DCAA913FF}"/>
    <cellStyle name="20% - Accent1 2 2 3 3 4 2 5" xfId="1396" xr:uid="{ED427A2C-6E53-4CE7-9888-298C553AB622}"/>
    <cellStyle name="20% - Accent1 2 2 3 3 4 2 5 2" xfId="8936" xr:uid="{A81D625A-7D56-4A48-AAE7-84686BFEFF69}"/>
    <cellStyle name="20% - Accent1 2 2 3 3 4 2 5 2 2" xfId="23912" xr:uid="{FCBA5777-08B1-4075-82A8-E63261A5959C}"/>
    <cellStyle name="20% - Accent1 2 2 3 3 4 2 5 3" xfId="16424" xr:uid="{86CBAA44-7CE9-44D6-B65E-AD708B61D858}"/>
    <cellStyle name="20% - Accent1 2 2 3 3 4 2 5 4" xfId="36061" xr:uid="{29A50EE5-DDD0-446B-934A-3EAB2A879BD4}"/>
    <cellStyle name="20% - Accent1 2 2 3 3 4 2 5 5" xfId="38843" xr:uid="{3393CB4A-0DD9-4DDD-83BC-64CC8A3C9F92}"/>
    <cellStyle name="20% - Accent1 2 2 3 3 4 2 5 6" xfId="46726" xr:uid="{5FC9F624-CCFD-40CB-B2D7-96667C63F8BC}"/>
    <cellStyle name="20% - Accent1 2 2 3 3 4 2 5 7" xfId="54219" xr:uid="{E3BDC661-E80E-4655-B75D-8E66E356C9B4}"/>
    <cellStyle name="20% - Accent1 2 2 3 3 4 2 6" xfId="8929" xr:uid="{0EB77036-E2DC-4BFE-85B1-4E48D68C3BD1}"/>
    <cellStyle name="20% - Accent1 2 2 3 3 4 2 6 2" xfId="23905" xr:uid="{269A1F91-98EA-412F-81C0-7CB512A38FB1}"/>
    <cellStyle name="20% - Accent1 2 2 3 3 4 2 7" xfId="16417" xr:uid="{2D364B79-736F-452A-898C-334070DAFF69}"/>
    <cellStyle name="20% - Accent1 2 2 3 3 4 2 8" xfId="30799" xr:uid="{5CAD0005-BE19-4409-8C15-0ADE71E3E2DB}"/>
    <cellStyle name="20% - Accent1 2 2 3 3 4 2 9" xfId="38836" xr:uid="{6EA9CB77-B909-4675-8A30-A4280B39D506}"/>
    <cellStyle name="20% - Accent1 2 2 3 3 4 3" xfId="1397" xr:uid="{E685EA11-449D-495B-B3F0-742503A51407}"/>
    <cellStyle name="20% - Accent1 2 2 3 3 4 3 10" xfId="54220" xr:uid="{88ED330F-24E3-4394-86C9-BF40145FE9C7}"/>
    <cellStyle name="20% - Accent1 2 2 3 3 4 3 2" xfId="1398" xr:uid="{3E6AB438-5379-4B69-93A8-3503FEF99D57}"/>
    <cellStyle name="20% - Accent1 2 2 3 3 4 3 2 2" xfId="8938" xr:uid="{BC232957-5ECE-4604-8048-87C066706EA7}"/>
    <cellStyle name="20% - Accent1 2 2 3 3 4 3 2 2 2" xfId="23914" xr:uid="{315D0B87-0B2F-420A-B459-7321CF21CD89}"/>
    <cellStyle name="20% - Accent1 2 2 3 3 4 3 2 3" xfId="16426" xr:uid="{CAF70423-8AE1-4A29-925F-72EA5E301794}"/>
    <cellStyle name="20% - Accent1 2 2 3 3 4 3 2 4" xfId="32375" xr:uid="{01699F57-ADDC-4ED9-9B0A-3B3667BB7784}"/>
    <cellStyle name="20% - Accent1 2 2 3 3 4 3 2 5" xfId="38845" xr:uid="{304DBA39-C800-4327-AAF1-0B364A2B84CF}"/>
    <cellStyle name="20% - Accent1 2 2 3 3 4 3 2 6" xfId="46728" xr:uid="{00C876BD-FD70-479F-BC3A-836876B56B10}"/>
    <cellStyle name="20% - Accent1 2 2 3 3 4 3 2 7" xfId="54221" xr:uid="{619C5273-4CB3-462C-9649-8F7E23199814}"/>
    <cellStyle name="20% - Accent1 2 2 3 3 4 3 3" xfId="1399" xr:uid="{F3DD11DF-EE61-4463-ABF5-1795273E6E68}"/>
    <cellStyle name="20% - Accent1 2 2 3 3 4 3 3 2" xfId="8939" xr:uid="{F26A1170-AFF4-445D-A827-73938FA62353}"/>
    <cellStyle name="20% - Accent1 2 2 3 3 4 3 3 2 2" xfId="23915" xr:uid="{58A71F36-C39A-4E17-817E-C67F1CF623F8}"/>
    <cellStyle name="20% - Accent1 2 2 3 3 4 3 3 3" xfId="16427" xr:uid="{F16B7049-0F5D-4A9F-8A1A-F8DCE0F13672}"/>
    <cellStyle name="20% - Accent1 2 2 3 3 4 3 3 4" xfId="34220" xr:uid="{7CB9AD13-18B4-4C39-B04D-03610451D9B6}"/>
    <cellStyle name="20% - Accent1 2 2 3 3 4 3 3 5" xfId="38846" xr:uid="{6FA5420A-724A-4A16-B6E2-58F1F9248785}"/>
    <cellStyle name="20% - Accent1 2 2 3 3 4 3 3 6" xfId="46729" xr:uid="{B5896E9F-E9D3-4399-9A58-29C01F81D74B}"/>
    <cellStyle name="20% - Accent1 2 2 3 3 4 3 3 7" xfId="54222" xr:uid="{7AE9D21F-A191-498D-AC92-F455B3EE350A}"/>
    <cellStyle name="20% - Accent1 2 2 3 3 4 3 4" xfId="1400" xr:uid="{F40FCA13-66DF-4061-B117-696A4552DF41}"/>
    <cellStyle name="20% - Accent1 2 2 3 3 4 3 4 2" xfId="8940" xr:uid="{B1AA6E7A-4608-445A-BC33-9E77DB638142}"/>
    <cellStyle name="20% - Accent1 2 2 3 3 4 3 4 2 2" xfId="23916" xr:uid="{1599A3B8-FA51-48EB-8A68-BBEAAD183282}"/>
    <cellStyle name="20% - Accent1 2 2 3 3 4 3 4 3" xfId="16428" xr:uid="{7CDEA8AA-5542-4E87-B672-2E907F715000}"/>
    <cellStyle name="20% - Accent1 2 2 3 3 4 3 4 4" xfId="36063" xr:uid="{7A1E3B70-566C-437A-AB40-F02806A0662A}"/>
    <cellStyle name="20% - Accent1 2 2 3 3 4 3 4 5" xfId="38847" xr:uid="{77799FA4-6C23-4E19-9224-9B5C8C94152E}"/>
    <cellStyle name="20% - Accent1 2 2 3 3 4 3 4 6" xfId="46730" xr:uid="{2ECE1137-87BE-4953-B488-A3086094672D}"/>
    <cellStyle name="20% - Accent1 2 2 3 3 4 3 4 7" xfId="54223" xr:uid="{8FF5C440-F87E-45DB-B4D6-245ECDD20D80}"/>
    <cellStyle name="20% - Accent1 2 2 3 3 4 3 5" xfId="8937" xr:uid="{B5999463-1925-4B47-B636-88C408A55499}"/>
    <cellStyle name="20% - Accent1 2 2 3 3 4 3 5 2" xfId="23913" xr:uid="{344AF7D9-7E93-44B4-A1CA-1EB31C195AC2}"/>
    <cellStyle name="20% - Accent1 2 2 3 3 4 3 6" xfId="16425" xr:uid="{C4A5219C-51A5-4268-B7E4-667F3EF099A0}"/>
    <cellStyle name="20% - Accent1 2 2 3 3 4 3 7" xfId="31267" xr:uid="{A6FF3CEB-14D6-4AED-8D2D-AC5E84C5000A}"/>
    <cellStyle name="20% - Accent1 2 2 3 3 4 3 8" xfId="38844" xr:uid="{D07B79F0-4C0F-47CC-A0DE-DB94E5A74929}"/>
    <cellStyle name="20% - Accent1 2 2 3 3 4 3 9" xfId="46727" xr:uid="{0B73CF15-F0BB-41DA-9641-C86E1C654CE7}"/>
    <cellStyle name="20% - Accent1 2 2 3 3 4 4" xfId="1401" xr:uid="{A0E49F1B-1188-459A-9848-63663A385A10}"/>
    <cellStyle name="20% - Accent1 2 2 3 3 4 4 2" xfId="8941" xr:uid="{2C8BFCE0-3A47-44CD-96C3-5A6093B7BDED}"/>
    <cellStyle name="20% - Accent1 2 2 3 3 4 4 2 2" xfId="23917" xr:uid="{8DAA69C0-915A-43BB-8932-E7FB69FCCF32}"/>
    <cellStyle name="20% - Accent1 2 2 3 3 4 4 3" xfId="16429" xr:uid="{20363002-485A-4C15-B99F-A634FF6F4E58}"/>
    <cellStyle name="20% - Accent1 2 2 3 3 4 4 4" xfId="32372" xr:uid="{C034BE55-FCD8-456F-9D64-0675DDEECF0D}"/>
    <cellStyle name="20% - Accent1 2 2 3 3 4 4 5" xfId="38848" xr:uid="{430D554A-1498-4A43-B160-85A54F303575}"/>
    <cellStyle name="20% - Accent1 2 2 3 3 4 4 6" xfId="46731" xr:uid="{54B782DF-394F-4A3C-B2EF-6F6B0E4088D3}"/>
    <cellStyle name="20% - Accent1 2 2 3 3 4 4 7" xfId="54224" xr:uid="{06C55B68-842F-4F9B-988A-6916C42B8EB5}"/>
    <cellStyle name="20% - Accent1 2 2 3 3 4 5" xfId="1402" xr:uid="{33901AD6-2443-48EB-A753-70632E6BB318}"/>
    <cellStyle name="20% - Accent1 2 2 3 3 4 5 2" xfId="8942" xr:uid="{A8EDDB85-8985-4BCD-AF78-330FBF18ADDE}"/>
    <cellStyle name="20% - Accent1 2 2 3 3 4 5 2 2" xfId="23918" xr:uid="{A30895ED-565E-4438-A2CE-AFC11C602B8D}"/>
    <cellStyle name="20% - Accent1 2 2 3 3 4 5 3" xfId="16430" xr:uid="{836BD947-4A09-47B5-B293-BF6D7AB8A3DE}"/>
    <cellStyle name="20% - Accent1 2 2 3 3 4 5 4" xfId="34217" xr:uid="{3A216D99-F71C-415F-99FD-3387CCA50EB0}"/>
    <cellStyle name="20% - Accent1 2 2 3 3 4 5 5" xfId="38849" xr:uid="{B20EC6EB-3164-40A2-BAEC-82D06EF673C2}"/>
    <cellStyle name="20% - Accent1 2 2 3 3 4 5 6" xfId="46732" xr:uid="{D96FAE76-4454-4184-BB31-FB428998F6FB}"/>
    <cellStyle name="20% - Accent1 2 2 3 3 4 5 7" xfId="54225" xr:uid="{CF5A3205-90CD-4F2C-A18B-3E990864B329}"/>
    <cellStyle name="20% - Accent1 2 2 3 3 4 6" xfId="1403" xr:uid="{17152FC4-4D36-4F2A-A736-7C5FBD0679BA}"/>
    <cellStyle name="20% - Accent1 2 2 3 3 4 6 2" xfId="8943" xr:uid="{80BF1096-B07E-4E21-AD26-DC70856651D1}"/>
    <cellStyle name="20% - Accent1 2 2 3 3 4 6 2 2" xfId="23919" xr:uid="{D31F11F4-DFCB-428B-B35A-9D39395DB02F}"/>
    <cellStyle name="20% - Accent1 2 2 3 3 4 6 3" xfId="16431" xr:uid="{48982B52-0E7C-4FFF-B3BF-E4B9E6013CAA}"/>
    <cellStyle name="20% - Accent1 2 2 3 3 4 6 4" xfId="36060" xr:uid="{238B9640-91D6-4FD9-957E-7444CC3A4BBE}"/>
    <cellStyle name="20% - Accent1 2 2 3 3 4 6 5" xfId="38850" xr:uid="{DC91087E-2A3D-408A-BB89-78518F923212}"/>
    <cellStyle name="20% - Accent1 2 2 3 3 4 6 6" xfId="46733" xr:uid="{A6DB9F75-52A4-4C0D-8C77-A67E4CD868EF}"/>
    <cellStyle name="20% - Accent1 2 2 3 3 4 6 7" xfId="54226" xr:uid="{5499A643-3D22-4080-AB07-322835183F32}"/>
    <cellStyle name="20% - Accent1 2 2 3 3 4 7" xfId="8928" xr:uid="{4D6D9B2C-5AA4-4F90-B74B-44767F558BAB}"/>
    <cellStyle name="20% - Accent1 2 2 3 3 4 7 2" xfId="23904" xr:uid="{9B8170FD-52E0-448C-BF3D-68A10B60A0F0}"/>
    <cellStyle name="20% - Accent1 2 2 3 3 4 8" xfId="16416" xr:uid="{2811DCCF-7195-4F6D-8DBC-25C3A5DA0BD7}"/>
    <cellStyle name="20% - Accent1 2 2 3 3 4 9" xfId="30556" xr:uid="{5BDFA533-A22D-4E9E-9A21-6B43813EDF04}"/>
    <cellStyle name="20% - Accent1 2 2 3 3 5" xfId="1404" xr:uid="{DD25D9F7-0ED6-45D5-B3B1-0DFDE38CA553}"/>
    <cellStyle name="20% - Accent1 2 2 3 3 5 10" xfId="46734" xr:uid="{D85A0EA8-AB0D-4142-8B7D-6AEA40E06B8F}"/>
    <cellStyle name="20% - Accent1 2 2 3 3 5 11" xfId="54227" xr:uid="{798BC50A-E4C9-4D7E-9070-7A7A80AC8D68}"/>
    <cellStyle name="20% - Accent1 2 2 3 3 5 2" xfId="1405" xr:uid="{B220A0F2-0CC0-4CED-86CB-DD3F6DD3ECAD}"/>
    <cellStyle name="20% - Accent1 2 2 3 3 5 2 10" xfId="54228" xr:uid="{1720888E-5E8C-480C-BE59-04A3E607AB5C}"/>
    <cellStyle name="20% - Accent1 2 2 3 3 5 2 2" xfId="1406" xr:uid="{253A7D21-EC04-4AEA-87A7-0B6FC1BC7AEF}"/>
    <cellStyle name="20% - Accent1 2 2 3 3 5 2 2 2" xfId="8946" xr:uid="{81958594-D2EF-4364-8F82-00A81614F79D}"/>
    <cellStyle name="20% - Accent1 2 2 3 3 5 2 2 2 2" xfId="23922" xr:uid="{C00FDD5C-353D-4578-BA89-BDE522A9EEFA}"/>
    <cellStyle name="20% - Accent1 2 2 3 3 5 2 2 3" xfId="16434" xr:uid="{BDBE74C2-C9C7-4818-9D79-81F28185D8B2}"/>
    <cellStyle name="20% - Accent1 2 2 3 3 5 2 2 4" xfId="32377" xr:uid="{A3BDEF40-BCC5-45B4-B496-B3765E944B51}"/>
    <cellStyle name="20% - Accent1 2 2 3 3 5 2 2 5" xfId="38853" xr:uid="{70553E95-FA49-4FE2-932E-5B88D435A824}"/>
    <cellStyle name="20% - Accent1 2 2 3 3 5 2 2 6" xfId="46736" xr:uid="{698152DF-DDFD-45CC-A539-6E0C918901C2}"/>
    <cellStyle name="20% - Accent1 2 2 3 3 5 2 2 7" xfId="54229" xr:uid="{915FAF77-5FAC-461C-97E1-A0B7377BDF47}"/>
    <cellStyle name="20% - Accent1 2 2 3 3 5 2 3" xfId="1407" xr:uid="{F64CBB3B-99B5-41A9-ADCD-40CD182B2DAD}"/>
    <cellStyle name="20% - Accent1 2 2 3 3 5 2 3 2" xfId="8947" xr:uid="{85E1363E-CD0D-4D8A-86FD-0C8BE7ED674F}"/>
    <cellStyle name="20% - Accent1 2 2 3 3 5 2 3 2 2" xfId="23923" xr:uid="{E343FF72-B3CD-44DD-8077-63348BF02EEC}"/>
    <cellStyle name="20% - Accent1 2 2 3 3 5 2 3 3" xfId="16435" xr:uid="{8B173C94-7729-4C26-80C2-9D5151436753}"/>
    <cellStyle name="20% - Accent1 2 2 3 3 5 2 3 4" xfId="34222" xr:uid="{0CE73DCA-C9F1-4144-B3BC-A365AB27CF4D}"/>
    <cellStyle name="20% - Accent1 2 2 3 3 5 2 3 5" xfId="38854" xr:uid="{CEF7CFD2-55B5-48F1-8AA0-3E1DA804F44F}"/>
    <cellStyle name="20% - Accent1 2 2 3 3 5 2 3 6" xfId="46737" xr:uid="{BBC1AB46-B31F-4C2A-8591-1003F7804FCB}"/>
    <cellStyle name="20% - Accent1 2 2 3 3 5 2 3 7" xfId="54230" xr:uid="{E68CEC9D-756F-4C5B-A26A-75FC9569B94B}"/>
    <cellStyle name="20% - Accent1 2 2 3 3 5 2 4" xfId="1408" xr:uid="{AD547617-FC6F-45D0-AC4E-D9E50374F983}"/>
    <cellStyle name="20% - Accent1 2 2 3 3 5 2 4 2" xfId="8948" xr:uid="{FD29AE05-BB6F-4A37-872E-E369ED25F468}"/>
    <cellStyle name="20% - Accent1 2 2 3 3 5 2 4 2 2" xfId="23924" xr:uid="{8D72AF15-EE0D-4B01-AD3D-70C9A07B7F06}"/>
    <cellStyle name="20% - Accent1 2 2 3 3 5 2 4 3" xfId="16436" xr:uid="{993E13A9-2E08-4793-827A-B8798632F67C}"/>
    <cellStyle name="20% - Accent1 2 2 3 3 5 2 4 4" xfId="36065" xr:uid="{9C48968F-EDBF-4068-84FC-941A7BA9DCA0}"/>
    <cellStyle name="20% - Accent1 2 2 3 3 5 2 4 5" xfId="38855" xr:uid="{2024461B-B7EB-4E3B-BA71-21FB2C747D7C}"/>
    <cellStyle name="20% - Accent1 2 2 3 3 5 2 4 6" xfId="46738" xr:uid="{015B8AA6-9EF0-4876-A0C1-1A27DC228B26}"/>
    <cellStyle name="20% - Accent1 2 2 3 3 5 2 4 7" xfId="54231" xr:uid="{97D60E70-6F64-485B-ABF1-A7ADB93ED241}"/>
    <cellStyle name="20% - Accent1 2 2 3 3 5 2 5" xfId="8945" xr:uid="{EA0A1649-F11A-4278-A893-7BBA7C8343C5}"/>
    <cellStyle name="20% - Accent1 2 2 3 3 5 2 5 2" xfId="23921" xr:uid="{5C2C01D1-B2AB-422D-8492-86230CF506FC}"/>
    <cellStyle name="20% - Accent1 2 2 3 3 5 2 6" xfId="16433" xr:uid="{DBBE759D-F469-4100-87FC-5A7201D7D69C}"/>
    <cellStyle name="20% - Accent1 2 2 3 3 5 2 7" xfId="31269" xr:uid="{AC39683C-E60C-441E-A5C8-FA055437AC35}"/>
    <cellStyle name="20% - Accent1 2 2 3 3 5 2 8" xfId="38852" xr:uid="{D5C07E48-F84D-4F47-9E8F-F74CDD841C4C}"/>
    <cellStyle name="20% - Accent1 2 2 3 3 5 2 9" xfId="46735" xr:uid="{18CB03FD-52BD-410F-86C5-6232252F3937}"/>
    <cellStyle name="20% - Accent1 2 2 3 3 5 3" xfId="1409" xr:uid="{0496346A-F64B-444F-A191-B9C9AE17AC72}"/>
    <cellStyle name="20% - Accent1 2 2 3 3 5 3 2" xfId="8949" xr:uid="{535E0C62-F9F9-45D1-819C-DF29CB9C9BB2}"/>
    <cellStyle name="20% - Accent1 2 2 3 3 5 3 2 2" xfId="23925" xr:uid="{414748CC-11D3-480E-8F74-E48CA91520E2}"/>
    <cellStyle name="20% - Accent1 2 2 3 3 5 3 3" xfId="16437" xr:uid="{98F924B3-4CE8-4A74-AF8D-A9F811322A03}"/>
    <cellStyle name="20% - Accent1 2 2 3 3 5 3 4" xfId="32376" xr:uid="{7799D777-C3CA-4476-86D4-06BD8FC1CA3E}"/>
    <cellStyle name="20% - Accent1 2 2 3 3 5 3 5" xfId="38856" xr:uid="{E3A75DE7-1AA3-47A8-BD51-B8DB45FD11F0}"/>
    <cellStyle name="20% - Accent1 2 2 3 3 5 3 6" xfId="46739" xr:uid="{3981F070-4BD8-4AE2-8555-40E19F67B7F0}"/>
    <cellStyle name="20% - Accent1 2 2 3 3 5 3 7" xfId="54232" xr:uid="{13B9D66B-3737-4D06-9353-FD26350D48F0}"/>
    <cellStyle name="20% - Accent1 2 2 3 3 5 4" xfId="1410" xr:uid="{FA414ED3-9B7B-43D5-B2C7-F3360580C07F}"/>
    <cellStyle name="20% - Accent1 2 2 3 3 5 4 2" xfId="8950" xr:uid="{25FC3EB5-DDAE-4B54-B807-15CEED996C43}"/>
    <cellStyle name="20% - Accent1 2 2 3 3 5 4 2 2" xfId="23926" xr:uid="{44154CD1-2D2C-484C-AF24-7FD2CF7DF5F4}"/>
    <cellStyle name="20% - Accent1 2 2 3 3 5 4 3" xfId="16438" xr:uid="{8F93504E-EB61-4A9F-A632-8D787CFD929C}"/>
    <cellStyle name="20% - Accent1 2 2 3 3 5 4 4" xfId="34221" xr:uid="{EF6DF518-FA24-4353-8CB7-4C9F728B0DB8}"/>
    <cellStyle name="20% - Accent1 2 2 3 3 5 4 5" xfId="38857" xr:uid="{A9308196-AB62-4338-ADBA-C578C111DB8D}"/>
    <cellStyle name="20% - Accent1 2 2 3 3 5 4 6" xfId="46740" xr:uid="{BE98ED92-6C81-43F3-AA30-F185F24D2254}"/>
    <cellStyle name="20% - Accent1 2 2 3 3 5 4 7" xfId="54233" xr:uid="{75480E06-9742-4B12-81AF-335B49375132}"/>
    <cellStyle name="20% - Accent1 2 2 3 3 5 5" xfId="1411" xr:uid="{29C22D31-A769-4DD5-B41A-1C7F2D6679EB}"/>
    <cellStyle name="20% - Accent1 2 2 3 3 5 5 2" xfId="8951" xr:uid="{3DDA96D6-C9C4-4A1D-9406-0211066392F4}"/>
    <cellStyle name="20% - Accent1 2 2 3 3 5 5 2 2" xfId="23927" xr:uid="{0E755F9D-BF07-490C-BDA4-5576190B0E6A}"/>
    <cellStyle name="20% - Accent1 2 2 3 3 5 5 3" xfId="16439" xr:uid="{FBC9F7D7-0E4A-4156-8851-C4F7BCF53F25}"/>
    <cellStyle name="20% - Accent1 2 2 3 3 5 5 4" xfId="36064" xr:uid="{03719D8E-D48E-402C-8E0F-85562D2ED043}"/>
    <cellStyle name="20% - Accent1 2 2 3 3 5 5 5" xfId="38858" xr:uid="{B0E3B0A5-8B3D-4C2E-9178-EE2F6925E9F7}"/>
    <cellStyle name="20% - Accent1 2 2 3 3 5 5 6" xfId="46741" xr:uid="{D3FC7246-D374-44FC-880C-635E5C5995BB}"/>
    <cellStyle name="20% - Accent1 2 2 3 3 5 5 7" xfId="54234" xr:uid="{C44AEE71-A9A9-423E-8E10-5A41000A2286}"/>
    <cellStyle name="20% - Accent1 2 2 3 3 5 6" xfId="8944" xr:uid="{0806B691-FC90-46D7-B7ED-15C31742697D}"/>
    <cellStyle name="20% - Accent1 2 2 3 3 5 6 2" xfId="23920" xr:uid="{DCC94507-46FE-461F-96C3-05EEA76D3774}"/>
    <cellStyle name="20% - Accent1 2 2 3 3 5 7" xfId="16432" xr:uid="{7AE72F56-5601-449C-A400-DDD13F3C7F22}"/>
    <cellStyle name="20% - Accent1 2 2 3 3 5 8" xfId="30633" xr:uid="{D0F70BD8-B471-4BBD-BB48-30ED25097BE7}"/>
    <cellStyle name="20% - Accent1 2 2 3 3 5 9" xfId="38851" xr:uid="{6868A4D2-A442-425C-9AFD-2CDF5F40D12D}"/>
    <cellStyle name="20% - Accent1 2 2 3 3 6" xfId="1412" xr:uid="{5D38472F-47DF-4805-8150-4561640A7DBB}"/>
    <cellStyle name="20% - Accent1 2 2 3 3 6 10" xfId="46742" xr:uid="{C282D444-F96E-460C-A3E8-8CAAA4D37EC9}"/>
    <cellStyle name="20% - Accent1 2 2 3 3 6 11" xfId="54235" xr:uid="{0D54A3CC-29AE-4790-98F0-068D239B5B85}"/>
    <cellStyle name="20% - Accent1 2 2 3 3 6 2" xfId="1413" xr:uid="{CEFF3412-DCD2-410E-9C16-B8EF1799302D}"/>
    <cellStyle name="20% - Accent1 2 2 3 3 6 2 10" xfId="54236" xr:uid="{776A3365-5385-4FDC-BB90-87225240FA5B}"/>
    <cellStyle name="20% - Accent1 2 2 3 3 6 2 2" xfId="1414" xr:uid="{7BC178AB-76CD-4701-80C9-97AFA3C10DA9}"/>
    <cellStyle name="20% - Accent1 2 2 3 3 6 2 2 2" xfId="8954" xr:uid="{14381C3F-A8AB-4AA1-B6EF-E9001045A29B}"/>
    <cellStyle name="20% - Accent1 2 2 3 3 6 2 2 2 2" xfId="23930" xr:uid="{0DAB5B07-F2C7-4D8F-B49B-F0F47D0268B2}"/>
    <cellStyle name="20% - Accent1 2 2 3 3 6 2 2 3" xfId="16442" xr:uid="{0A26DE2C-5CAA-48A3-B743-EF9C2CFFC942}"/>
    <cellStyle name="20% - Accent1 2 2 3 3 6 2 2 4" xfId="32379" xr:uid="{CE4FB485-AA10-4606-A0C0-9FDE0E3FDA5C}"/>
    <cellStyle name="20% - Accent1 2 2 3 3 6 2 2 5" xfId="38861" xr:uid="{85BC372A-3DC9-4379-82A5-95D21FA39D99}"/>
    <cellStyle name="20% - Accent1 2 2 3 3 6 2 2 6" xfId="46744" xr:uid="{3AA6DAF8-EC92-4222-9A8F-213FBEFF22C8}"/>
    <cellStyle name="20% - Accent1 2 2 3 3 6 2 2 7" xfId="54237" xr:uid="{50866B39-61B4-415B-9FC7-641A35260CDA}"/>
    <cellStyle name="20% - Accent1 2 2 3 3 6 2 3" xfId="1415" xr:uid="{49A6BBCA-5389-426B-9968-C84014672942}"/>
    <cellStyle name="20% - Accent1 2 2 3 3 6 2 3 2" xfId="8955" xr:uid="{30C0C85B-96B6-459D-9230-69F7D4F8B2B1}"/>
    <cellStyle name="20% - Accent1 2 2 3 3 6 2 3 2 2" xfId="23931" xr:uid="{63563817-88FB-4141-9E52-A028498B5DEE}"/>
    <cellStyle name="20% - Accent1 2 2 3 3 6 2 3 3" xfId="16443" xr:uid="{012FDFB6-F89A-45CE-9F1B-C4BE47BDC711}"/>
    <cellStyle name="20% - Accent1 2 2 3 3 6 2 3 4" xfId="34224" xr:uid="{A158EE96-78AB-4717-879E-65D74C020724}"/>
    <cellStyle name="20% - Accent1 2 2 3 3 6 2 3 5" xfId="38862" xr:uid="{132D7899-307A-473A-A746-60AEAC1B5FC1}"/>
    <cellStyle name="20% - Accent1 2 2 3 3 6 2 3 6" xfId="46745" xr:uid="{C13901E1-A014-420A-AF41-39115D285CCE}"/>
    <cellStyle name="20% - Accent1 2 2 3 3 6 2 3 7" xfId="54238" xr:uid="{9B95DE93-3C3B-4506-9423-0CA7B8AE721A}"/>
    <cellStyle name="20% - Accent1 2 2 3 3 6 2 4" xfId="1416" xr:uid="{D33C9918-8E29-41DF-B259-ECD768B6A2FE}"/>
    <cellStyle name="20% - Accent1 2 2 3 3 6 2 4 2" xfId="8956" xr:uid="{653E2767-DA1D-4A49-8356-2038EE5BC37B}"/>
    <cellStyle name="20% - Accent1 2 2 3 3 6 2 4 2 2" xfId="23932" xr:uid="{9E05659E-A661-466E-B638-A51688DE232F}"/>
    <cellStyle name="20% - Accent1 2 2 3 3 6 2 4 3" xfId="16444" xr:uid="{90BA0B9D-BE3D-4E74-A846-5E5A9B04B67F}"/>
    <cellStyle name="20% - Accent1 2 2 3 3 6 2 4 4" xfId="36067" xr:uid="{A5CBB12C-8C84-4548-99B2-064549A2F529}"/>
    <cellStyle name="20% - Accent1 2 2 3 3 6 2 4 5" xfId="38863" xr:uid="{6B6A9D70-A938-482C-8F72-64C0B7E6AC60}"/>
    <cellStyle name="20% - Accent1 2 2 3 3 6 2 4 6" xfId="46746" xr:uid="{8D678452-9BC8-4732-B945-F81354B064E6}"/>
    <cellStyle name="20% - Accent1 2 2 3 3 6 2 4 7" xfId="54239" xr:uid="{AFAFE6DE-5C46-4843-86D3-33250AD13568}"/>
    <cellStyle name="20% - Accent1 2 2 3 3 6 2 5" xfId="8953" xr:uid="{149D89C1-2E60-4AB2-9F4C-C898465B4B9D}"/>
    <cellStyle name="20% - Accent1 2 2 3 3 6 2 5 2" xfId="23929" xr:uid="{563D3759-490D-45A9-B7B1-5F7700B991A0}"/>
    <cellStyle name="20% - Accent1 2 2 3 3 6 2 6" xfId="16441" xr:uid="{B702DFDD-3CD9-4A20-B216-F44B6AD605F8}"/>
    <cellStyle name="20% - Accent1 2 2 3 3 6 2 7" xfId="31270" xr:uid="{E9450697-C999-4049-9D6F-E9E2CA18E91C}"/>
    <cellStyle name="20% - Accent1 2 2 3 3 6 2 8" xfId="38860" xr:uid="{196B8D8F-D014-4316-BF23-9EEF7AB7B3A4}"/>
    <cellStyle name="20% - Accent1 2 2 3 3 6 2 9" xfId="46743" xr:uid="{9CBD2ACB-9193-4C6C-85B0-544AF15C4790}"/>
    <cellStyle name="20% - Accent1 2 2 3 3 6 3" xfId="1417" xr:uid="{D7C3E9D4-35C6-4BCD-8CAD-3521F2700D72}"/>
    <cellStyle name="20% - Accent1 2 2 3 3 6 3 2" xfId="8957" xr:uid="{734CADF6-AB64-4245-959B-871F74A0AB2D}"/>
    <cellStyle name="20% - Accent1 2 2 3 3 6 3 2 2" xfId="23933" xr:uid="{CEAA276D-5BC5-4566-B1FC-25DDEBB346F8}"/>
    <cellStyle name="20% - Accent1 2 2 3 3 6 3 3" xfId="16445" xr:uid="{E003CCA9-E38F-4090-9EFF-60041DBFC0B4}"/>
    <cellStyle name="20% - Accent1 2 2 3 3 6 3 4" xfId="32378" xr:uid="{66DFBE7C-AB6A-44ED-81B2-67F6173CDFF5}"/>
    <cellStyle name="20% - Accent1 2 2 3 3 6 3 5" xfId="38864" xr:uid="{D3E11CF1-A87C-44BF-A8CA-BB616DF349E6}"/>
    <cellStyle name="20% - Accent1 2 2 3 3 6 3 6" xfId="46747" xr:uid="{D18BC71B-556B-4D5C-B773-5EC614373B04}"/>
    <cellStyle name="20% - Accent1 2 2 3 3 6 3 7" xfId="54240" xr:uid="{6D23DEA7-49EA-44B9-BAA0-E0A6A30CADA3}"/>
    <cellStyle name="20% - Accent1 2 2 3 3 6 4" xfId="1418" xr:uid="{EE8757FE-E883-4ECB-ABA1-692A3D824354}"/>
    <cellStyle name="20% - Accent1 2 2 3 3 6 4 2" xfId="8958" xr:uid="{C4AE359A-2574-4295-9FAD-E4891FD85785}"/>
    <cellStyle name="20% - Accent1 2 2 3 3 6 4 2 2" xfId="23934" xr:uid="{AA89F80C-6D91-4E3E-B2E5-4E7CCDF5E15A}"/>
    <cellStyle name="20% - Accent1 2 2 3 3 6 4 3" xfId="16446" xr:uid="{ABBBDE3A-179E-4145-8D32-CE13763157BE}"/>
    <cellStyle name="20% - Accent1 2 2 3 3 6 4 4" xfId="34223" xr:uid="{7734CD4A-3093-4426-BC5D-0EB81655169B}"/>
    <cellStyle name="20% - Accent1 2 2 3 3 6 4 5" xfId="38865" xr:uid="{22FF474E-F5BA-4361-918F-C0697269D45F}"/>
    <cellStyle name="20% - Accent1 2 2 3 3 6 4 6" xfId="46748" xr:uid="{FAA6BB1F-EF9D-44FE-8D34-4E24D8BEA6E4}"/>
    <cellStyle name="20% - Accent1 2 2 3 3 6 4 7" xfId="54241" xr:uid="{EF47356C-ED79-4331-8D03-072720FE97A2}"/>
    <cellStyle name="20% - Accent1 2 2 3 3 6 5" xfId="1419" xr:uid="{50D16E7A-5FFD-433B-B32E-0CB0E5CE4B79}"/>
    <cellStyle name="20% - Accent1 2 2 3 3 6 5 2" xfId="8959" xr:uid="{6F9FBFE8-19F0-486F-A20E-51FA4445C7AD}"/>
    <cellStyle name="20% - Accent1 2 2 3 3 6 5 2 2" xfId="23935" xr:uid="{2F612023-C55A-441B-BFD6-A20C12B517C0}"/>
    <cellStyle name="20% - Accent1 2 2 3 3 6 5 3" xfId="16447" xr:uid="{FE0F6E37-A504-42DA-9D7F-D8046E4DBC14}"/>
    <cellStyle name="20% - Accent1 2 2 3 3 6 5 4" xfId="36066" xr:uid="{EB901F20-64D2-47F0-AF8F-4FB1D17DD243}"/>
    <cellStyle name="20% - Accent1 2 2 3 3 6 5 5" xfId="38866" xr:uid="{C0DB1837-32A5-42BA-94D2-BC3E21E9DF4F}"/>
    <cellStyle name="20% - Accent1 2 2 3 3 6 5 6" xfId="46749" xr:uid="{97D7A5F0-F9EB-4ABE-8FF7-A8944F7BDEE0}"/>
    <cellStyle name="20% - Accent1 2 2 3 3 6 5 7" xfId="54242" xr:uid="{9BD6BDF9-6713-4FDC-BF31-9747CA153CE2}"/>
    <cellStyle name="20% - Accent1 2 2 3 3 6 6" xfId="8952" xr:uid="{BAA3D705-7FDC-4477-B4FC-F9F700A6280B}"/>
    <cellStyle name="20% - Accent1 2 2 3 3 6 6 2" xfId="23928" xr:uid="{996B1E7A-BD1B-4022-BA37-97175D7EBAB2}"/>
    <cellStyle name="20% - Accent1 2 2 3 3 6 7" xfId="16440" xr:uid="{FF9C6B16-1027-455C-901C-D5995AB6FD52}"/>
    <cellStyle name="20% - Accent1 2 2 3 3 6 8" xfId="30795" xr:uid="{7EE0D08C-721A-485F-917E-DEEB7433DF4C}"/>
    <cellStyle name="20% - Accent1 2 2 3 3 6 9" xfId="38859" xr:uid="{760C968C-E317-4206-A4C8-78A288737264}"/>
    <cellStyle name="20% - Accent1 2 2 3 3 7" xfId="1420" xr:uid="{0C785B0A-07E5-43D2-B2B6-5B2589B5FD88}"/>
    <cellStyle name="20% - Accent1 2 2 3 3 7 10" xfId="54243" xr:uid="{390F8E8C-D823-4A10-A505-24DFC1FF814C}"/>
    <cellStyle name="20% - Accent1 2 2 3 3 7 2" xfId="1421" xr:uid="{B7267E9C-4506-4C00-B4E8-FB16B6573D32}"/>
    <cellStyle name="20% - Accent1 2 2 3 3 7 2 2" xfId="8961" xr:uid="{A773D96A-DD37-4552-B390-3412E790E7E0}"/>
    <cellStyle name="20% - Accent1 2 2 3 3 7 2 2 2" xfId="23937" xr:uid="{89347936-840B-4173-846C-2B82ED314CEF}"/>
    <cellStyle name="20% - Accent1 2 2 3 3 7 2 3" xfId="16449" xr:uid="{730E6FB3-DBCB-4529-BA6B-914C7A41187B}"/>
    <cellStyle name="20% - Accent1 2 2 3 3 7 2 4" xfId="32380" xr:uid="{515EBB51-8B4B-4B73-9B94-58D223DC06DA}"/>
    <cellStyle name="20% - Accent1 2 2 3 3 7 2 5" xfId="38868" xr:uid="{4477FC5E-2C82-49DF-9A28-DF9A4B6F0616}"/>
    <cellStyle name="20% - Accent1 2 2 3 3 7 2 6" xfId="46751" xr:uid="{43045542-FBAD-4461-9BDD-9A03AEA6D507}"/>
    <cellStyle name="20% - Accent1 2 2 3 3 7 2 7" xfId="54244" xr:uid="{B676B3D7-59CF-4B0A-9DD8-F94139F8C755}"/>
    <cellStyle name="20% - Accent1 2 2 3 3 7 3" xfId="1422" xr:uid="{01DB292F-9277-4E76-9E3B-3EB808A194BE}"/>
    <cellStyle name="20% - Accent1 2 2 3 3 7 3 2" xfId="8962" xr:uid="{12706CFF-985A-433E-9B8A-8A64F226EF7E}"/>
    <cellStyle name="20% - Accent1 2 2 3 3 7 3 2 2" xfId="23938" xr:uid="{18A688EB-757B-47DA-9A33-30684D748E5F}"/>
    <cellStyle name="20% - Accent1 2 2 3 3 7 3 3" xfId="16450" xr:uid="{644F58BA-A177-47A6-AF8C-D447B7D4B6ED}"/>
    <cellStyle name="20% - Accent1 2 2 3 3 7 3 4" xfId="34225" xr:uid="{41905110-D4E6-482C-BBE5-F7E8BC125219}"/>
    <cellStyle name="20% - Accent1 2 2 3 3 7 3 5" xfId="38869" xr:uid="{357614AE-9153-4A98-9FBA-647C547F6F2F}"/>
    <cellStyle name="20% - Accent1 2 2 3 3 7 3 6" xfId="46752" xr:uid="{88406516-D7DF-454A-B0C6-57E2FFBE9574}"/>
    <cellStyle name="20% - Accent1 2 2 3 3 7 3 7" xfId="54245" xr:uid="{AC12A091-DC08-4946-B07F-77A4A64B24DB}"/>
    <cellStyle name="20% - Accent1 2 2 3 3 7 4" xfId="1423" xr:uid="{803A9AC8-8326-4FA6-9F59-B6A5E737411E}"/>
    <cellStyle name="20% - Accent1 2 2 3 3 7 4 2" xfId="8963" xr:uid="{9F7DDD96-0224-403E-803E-080D9DE40E4F}"/>
    <cellStyle name="20% - Accent1 2 2 3 3 7 4 2 2" xfId="23939" xr:uid="{1DB13B9E-4F12-4290-8BFE-BD5426F0EFF0}"/>
    <cellStyle name="20% - Accent1 2 2 3 3 7 4 3" xfId="16451" xr:uid="{5ED5695D-CC85-4FE2-B74F-1BC8FD741B43}"/>
    <cellStyle name="20% - Accent1 2 2 3 3 7 4 4" xfId="36068" xr:uid="{F9B6694E-FE02-4DC5-956F-870AEBC9F56C}"/>
    <cellStyle name="20% - Accent1 2 2 3 3 7 4 5" xfId="38870" xr:uid="{477A521B-CEBE-4424-BB12-3B97EBFD4ABF}"/>
    <cellStyle name="20% - Accent1 2 2 3 3 7 4 6" xfId="46753" xr:uid="{8F54DAFD-5918-463D-8570-E4C49E8209B2}"/>
    <cellStyle name="20% - Accent1 2 2 3 3 7 4 7" xfId="54246" xr:uid="{4E482F79-AB22-4E0B-A1AF-31B953D8E5A6}"/>
    <cellStyle name="20% - Accent1 2 2 3 3 7 5" xfId="8960" xr:uid="{F666E79C-7670-442E-BE39-D86E04FB60E2}"/>
    <cellStyle name="20% - Accent1 2 2 3 3 7 5 2" xfId="23936" xr:uid="{08CDDF61-25D0-4F68-96A8-01B73154AE3A}"/>
    <cellStyle name="20% - Accent1 2 2 3 3 7 6" xfId="16448" xr:uid="{6CEB72B4-ADC4-4017-8695-AA21879172B2}"/>
    <cellStyle name="20% - Accent1 2 2 3 3 7 7" xfId="31259" xr:uid="{71236F57-1B16-4567-B497-96EB34237004}"/>
    <cellStyle name="20% - Accent1 2 2 3 3 7 8" xfId="38867" xr:uid="{C0170F41-6CBF-44C1-9015-B0CD5198025E}"/>
    <cellStyle name="20% - Accent1 2 2 3 3 7 9" xfId="46750" xr:uid="{C4263FAB-3D66-49C1-8120-32F936A3C584}"/>
    <cellStyle name="20% - Accent1 2 2 3 3 8" xfId="1424" xr:uid="{BFB61E71-57F6-4F38-95A0-D7D35F7A3011}"/>
    <cellStyle name="20% - Accent1 2 2 3 3 8 2" xfId="8964" xr:uid="{2279B386-4AB5-4B3C-8700-44EDF217DD4D}"/>
    <cellStyle name="20% - Accent1 2 2 3 3 8 2 2" xfId="23940" xr:uid="{CD3E7044-E998-4011-90C6-F4BC288058E7}"/>
    <cellStyle name="20% - Accent1 2 2 3 3 8 3" xfId="16452" xr:uid="{0258775F-3FEF-4815-AC0D-939C71255A3A}"/>
    <cellStyle name="20% - Accent1 2 2 3 3 8 4" xfId="32357" xr:uid="{FB952C8D-5010-4512-948A-9275C0D13276}"/>
    <cellStyle name="20% - Accent1 2 2 3 3 8 5" xfId="38871" xr:uid="{F5262D82-2605-45D5-BE72-5ADDAC8030EB}"/>
    <cellStyle name="20% - Accent1 2 2 3 3 8 6" xfId="46754" xr:uid="{0409A6BA-C376-4055-859F-6013C6652FC7}"/>
    <cellStyle name="20% - Accent1 2 2 3 3 8 7" xfId="54247" xr:uid="{C5A5423F-5083-4C98-9CEF-E55B330EC3AE}"/>
    <cellStyle name="20% - Accent1 2 2 3 3 9" xfId="1425" xr:uid="{B22E687C-3B00-4A86-9091-1EEC040C6781}"/>
    <cellStyle name="20% - Accent1 2 2 3 3 9 2" xfId="8965" xr:uid="{AF9CDB09-D617-4BC7-9C3F-931D85B0BA5A}"/>
    <cellStyle name="20% - Accent1 2 2 3 3 9 2 2" xfId="23941" xr:uid="{F0AC7788-C6EA-4FB0-B68B-12230CC369A3}"/>
    <cellStyle name="20% - Accent1 2 2 3 3 9 3" xfId="16453" xr:uid="{967FA7E3-542A-413B-83DB-7B2A288ABBE3}"/>
    <cellStyle name="20% - Accent1 2 2 3 3 9 4" xfId="34202" xr:uid="{D9C951C0-C290-42EC-90FB-E87C7809ADB7}"/>
    <cellStyle name="20% - Accent1 2 2 3 3 9 5" xfId="38872" xr:uid="{05CBBB17-9AB2-4F8C-B0B2-B452BF796EEF}"/>
    <cellStyle name="20% - Accent1 2 2 3 3 9 6" xfId="46755" xr:uid="{7C7FF386-45E6-4818-8DB9-D05A2DEBCF99}"/>
    <cellStyle name="20% - Accent1 2 2 3 3 9 7" xfId="54248" xr:uid="{4D5FF3AE-9283-4076-8121-9F257654BE2B}"/>
    <cellStyle name="20% - Accent1 2 2 3 4" xfId="1426" xr:uid="{AED2480F-A884-467F-8A9F-5021F5E231DB}"/>
    <cellStyle name="20% - Accent1 2 2 3 4 10" xfId="16454" xr:uid="{640DF530-24B2-4479-A5F2-A72BF6929D62}"/>
    <cellStyle name="20% - Accent1 2 2 3 4 11" xfId="30351" xr:uid="{D9FFF582-40AC-4858-AE0C-D674BCF832B6}"/>
    <cellStyle name="20% - Accent1 2 2 3 4 12" xfId="38873" xr:uid="{9B140FE3-4B45-44B1-B5C6-A7FA6BB45B10}"/>
    <cellStyle name="20% - Accent1 2 2 3 4 13" xfId="46756" xr:uid="{47AE2655-5712-41B8-9099-0CF87CD41D5A}"/>
    <cellStyle name="20% - Accent1 2 2 3 4 14" xfId="54249" xr:uid="{E2443269-B6C6-4CA3-ABC9-0C44B964BBEB}"/>
    <cellStyle name="20% - Accent1 2 2 3 4 2" xfId="1427" xr:uid="{1EEF0794-A25D-4E8A-A482-3DBA47B1CBDE}"/>
    <cellStyle name="20% - Accent1 2 2 3 4 2 10" xfId="38874" xr:uid="{07D7D3E1-074D-4349-83F0-707318F709FB}"/>
    <cellStyle name="20% - Accent1 2 2 3 4 2 11" xfId="46757" xr:uid="{4D366077-EE8A-4213-A520-FE59ACD9C3DE}"/>
    <cellStyle name="20% - Accent1 2 2 3 4 2 12" xfId="54250" xr:uid="{2ED3F834-8709-441E-BBE7-B8326D9B09E7}"/>
    <cellStyle name="20% - Accent1 2 2 3 4 2 2" xfId="1428" xr:uid="{658DE83E-DDA7-4536-ABC2-A1D9360D9D42}"/>
    <cellStyle name="20% - Accent1 2 2 3 4 2 2 10" xfId="46758" xr:uid="{0E7E67BB-45D4-46C9-B784-430AD20DA296}"/>
    <cellStyle name="20% - Accent1 2 2 3 4 2 2 11" xfId="54251" xr:uid="{29AD6553-2C7D-442A-960B-CD65D16DD3ED}"/>
    <cellStyle name="20% - Accent1 2 2 3 4 2 2 2" xfId="1429" xr:uid="{1A970A2F-CEF9-42B1-82AD-B74E85B9B7CE}"/>
    <cellStyle name="20% - Accent1 2 2 3 4 2 2 2 10" xfId="54252" xr:uid="{2EB15E10-D566-4702-911F-D6D5D9039700}"/>
    <cellStyle name="20% - Accent1 2 2 3 4 2 2 2 2" xfId="1430" xr:uid="{057A4C69-DC9D-4B93-B883-D5E146A87453}"/>
    <cellStyle name="20% - Accent1 2 2 3 4 2 2 2 2 2" xfId="8970" xr:uid="{4AEF6078-BBE7-4B92-A457-1F5EEA76DDAA}"/>
    <cellStyle name="20% - Accent1 2 2 3 4 2 2 2 2 2 2" xfId="23946" xr:uid="{80830EDD-E941-4726-83BD-EC6D692DDDE4}"/>
    <cellStyle name="20% - Accent1 2 2 3 4 2 2 2 2 3" xfId="16458" xr:uid="{661F4B0C-5B9F-4FB7-99FB-2CA9966ED269}"/>
    <cellStyle name="20% - Accent1 2 2 3 4 2 2 2 2 4" xfId="32384" xr:uid="{5F9EDD21-1908-4817-AFDD-27E5168CA587}"/>
    <cellStyle name="20% - Accent1 2 2 3 4 2 2 2 2 5" xfId="38877" xr:uid="{E45F55A1-2A05-4876-8F57-4254A9FF984C}"/>
    <cellStyle name="20% - Accent1 2 2 3 4 2 2 2 2 6" xfId="46760" xr:uid="{19D5E57E-6126-4BE1-9925-B5E6EEDCF885}"/>
    <cellStyle name="20% - Accent1 2 2 3 4 2 2 2 2 7" xfId="54253" xr:uid="{B335A615-C7BC-418D-9F1D-FF4300C1C8EF}"/>
    <cellStyle name="20% - Accent1 2 2 3 4 2 2 2 3" xfId="1431" xr:uid="{318FBAAA-3243-45E4-AF31-8DF09F86F3AF}"/>
    <cellStyle name="20% - Accent1 2 2 3 4 2 2 2 3 2" xfId="8971" xr:uid="{CA48D6A8-4809-4CE6-B5E6-DEF2CFE625D4}"/>
    <cellStyle name="20% - Accent1 2 2 3 4 2 2 2 3 2 2" xfId="23947" xr:uid="{90972FB8-BD8C-42A7-BA11-2A621B02F81E}"/>
    <cellStyle name="20% - Accent1 2 2 3 4 2 2 2 3 3" xfId="16459" xr:uid="{DF5D6489-BE14-47B4-BA46-DB36B0A1AAC9}"/>
    <cellStyle name="20% - Accent1 2 2 3 4 2 2 2 3 4" xfId="34229" xr:uid="{31780AE9-39CF-450F-A4D6-7F54DEE372E7}"/>
    <cellStyle name="20% - Accent1 2 2 3 4 2 2 2 3 5" xfId="38878" xr:uid="{09F31415-D5E8-4DD7-9F85-94A53FB71C18}"/>
    <cellStyle name="20% - Accent1 2 2 3 4 2 2 2 3 6" xfId="46761" xr:uid="{26BB9B79-37A4-4354-8641-6EC2F4735BCF}"/>
    <cellStyle name="20% - Accent1 2 2 3 4 2 2 2 3 7" xfId="54254" xr:uid="{7D261C48-9802-453C-A074-8C4E454652B9}"/>
    <cellStyle name="20% - Accent1 2 2 3 4 2 2 2 4" xfId="1432" xr:uid="{8091764B-CE41-45F3-BE5B-996FC6473B65}"/>
    <cellStyle name="20% - Accent1 2 2 3 4 2 2 2 4 2" xfId="8972" xr:uid="{961CE758-A38D-4212-A456-F44A2B1E1F1E}"/>
    <cellStyle name="20% - Accent1 2 2 3 4 2 2 2 4 2 2" xfId="23948" xr:uid="{185FBAA1-2DD4-4FB0-9443-E0D466E51B36}"/>
    <cellStyle name="20% - Accent1 2 2 3 4 2 2 2 4 3" xfId="16460" xr:uid="{1D2CD4FB-63EE-40A0-B3AB-534D488B294A}"/>
    <cellStyle name="20% - Accent1 2 2 3 4 2 2 2 4 4" xfId="36072" xr:uid="{67598843-87B5-4487-8B72-72CBF2CD5EA6}"/>
    <cellStyle name="20% - Accent1 2 2 3 4 2 2 2 4 5" xfId="38879" xr:uid="{8E9555D2-8EA8-44BA-96CD-2DD364D7B7E3}"/>
    <cellStyle name="20% - Accent1 2 2 3 4 2 2 2 4 6" xfId="46762" xr:uid="{3D5375C8-B9DC-47B3-9DF8-9BDC52A07D27}"/>
    <cellStyle name="20% - Accent1 2 2 3 4 2 2 2 4 7" xfId="54255" xr:uid="{B925B28C-E383-434F-ADCC-DFD890F6BD41}"/>
    <cellStyle name="20% - Accent1 2 2 3 4 2 2 2 5" xfId="8969" xr:uid="{6BB61DC0-8CAF-4039-A03A-A5456DFEB524}"/>
    <cellStyle name="20% - Accent1 2 2 3 4 2 2 2 5 2" xfId="23945" xr:uid="{AA924520-4E4E-4C79-A977-BCE648730974}"/>
    <cellStyle name="20% - Accent1 2 2 3 4 2 2 2 6" xfId="16457" xr:uid="{15E175D4-BFDB-485D-BC15-16704117871A}"/>
    <cellStyle name="20% - Accent1 2 2 3 4 2 2 2 7" xfId="31273" xr:uid="{7FB243D5-8939-437C-9D4A-9192B5F32C8E}"/>
    <cellStyle name="20% - Accent1 2 2 3 4 2 2 2 8" xfId="38876" xr:uid="{A0DBFCB5-5DCC-47BE-9002-B87A2898784E}"/>
    <cellStyle name="20% - Accent1 2 2 3 4 2 2 2 9" xfId="46759" xr:uid="{D82914C1-28D7-40C3-AC12-AB234AD9F6A4}"/>
    <cellStyle name="20% - Accent1 2 2 3 4 2 2 3" xfId="1433" xr:uid="{62779B89-A93B-4B5C-B62F-D6D562B6A57F}"/>
    <cellStyle name="20% - Accent1 2 2 3 4 2 2 3 2" xfId="8973" xr:uid="{7FD8ADCB-5E99-4FCC-AABB-872098BA9D93}"/>
    <cellStyle name="20% - Accent1 2 2 3 4 2 2 3 2 2" xfId="23949" xr:uid="{E71B4858-65DF-468E-BE75-DDFF9759F259}"/>
    <cellStyle name="20% - Accent1 2 2 3 4 2 2 3 3" xfId="16461" xr:uid="{4CFB8564-535D-4C92-A9AB-EF8A11A86889}"/>
    <cellStyle name="20% - Accent1 2 2 3 4 2 2 3 4" xfId="32383" xr:uid="{B8F3E7B9-272C-443E-A487-A564FA4B96D1}"/>
    <cellStyle name="20% - Accent1 2 2 3 4 2 2 3 5" xfId="38880" xr:uid="{3323C059-B0B2-45E6-AD2C-5C76297E9DAA}"/>
    <cellStyle name="20% - Accent1 2 2 3 4 2 2 3 6" xfId="46763" xr:uid="{82DC8787-B0D6-458A-B9A5-BD3B6CC99A0E}"/>
    <cellStyle name="20% - Accent1 2 2 3 4 2 2 3 7" xfId="54256" xr:uid="{13C3C41A-239D-4A20-9D45-2D2788ADA1BC}"/>
    <cellStyle name="20% - Accent1 2 2 3 4 2 2 4" xfId="1434" xr:uid="{976F4E32-3F35-475C-BBC2-70E1034831F9}"/>
    <cellStyle name="20% - Accent1 2 2 3 4 2 2 4 2" xfId="8974" xr:uid="{1A76E5E6-94BF-4B3A-8461-904E0610BD46}"/>
    <cellStyle name="20% - Accent1 2 2 3 4 2 2 4 2 2" xfId="23950" xr:uid="{2A4AD857-AD75-48FD-93DD-8E57C1D6FF0B}"/>
    <cellStyle name="20% - Accent1 2 2 3 4 2 2 4 3" xfId="16462" xr:uid="{5A0B6B40-E6E7-423C-BAAD-F1BC9167A4AF}"/>
    <cellStyle name="20% - Accent1 2 2 3 4 2 2 4 4" xfId="34228" xr:uid="{503B1F7D-CCD3-47E4-A274-F99ECBE67B7C}"/>
    <cellStyle name="20% - Accent1 2 2 3 4 2 2 4 5" xfId="38881" xr:uid="{6A84D887-B12C-49F6-9852-4C90957CE542}"/>
    <cellStyle name="20% - Accent1 2 2 3 4 2 2 4 6" xfId="46764" xr:uid="{291C77E8-AF6E-4B57-AFDC-8D26B9559D8E}"/>
    <cellStyle name="20% - Accent1 2 2 3 4 2 2 4 7" xfId="54257" xr:uid="{2F0C10A7-D78E-45D5-A64E-F2CAFBBC6FAF}"/>
    <cellStyle name="20% - Accent1 2 2 3 4 2 2 5" xfId="1435" xr:uid="{23EC6D28-09A9-4D2F-A0B4-F89FF5999546}"/>
    <cellStyle name="20% - Accent1 2 2 3 4 2 2 5 2" xfId="8975" xr:uid="{213099E8-88D8-435E-A493-0235FACC627A}"/>
    <cellStyle name="20% - Accent1 2 2 3 4 2 2 5 2 2" xfId="23951" xr:uid="{F773BC49-3654-45E7-B5AC-36A925D485F1}"/>
    <cellStyle name="20% - Accent1 2 2 3 4 2 2 5 3" xfId="16463" xr:uid="{BC8AED32-93A0-43B1-A66D-8C6D0A912406}"/>
    <cellStyle name="20% - Accent1 2 2 3 4 2 2 5 4" xfId="36071" xr:uid="{E953B662-974A-491A-A3E2-615BA4ED91E9}"/>
    <cellStyle name="20% - Accent1 2 2 3 4 2 2 5 5" xfId="38882" xr:uid="{13E43D78-507D-4209-A085-807E91C2BE1E}"/>
    <cellStyle name="20% - Accent1 2 2 3 4 2 2 5 6" xfId="46765" xr:uid="{61FD9058-49FA-4B9A-90D2-1408FC14DAB8}"/>
    <cellStyle name="20% - Accent1 2 2 3 4 2 2 5 7" xfId="54258" xr:uid="{C365A68E-B764-474F-86CD-6CA5743F5E13}"/>
    <cellStyle name="20% - Accent1 2 2 3 4 2 2 6" xfId="8968" xr:uid="{7A40D9C9-3FF7-4CA6-BE36-2CF045AB1DE5}"/>
    <cellStyle name="20% - Accent1 2 2 3 4 2 2 6 2" xfId="23944" xr:uid="{BB2341FE-D2F1-4AF6-A1BE-3374E8646229}"/>
    <cellStyle name="20% - Accent1 2 2 3 4 2 2 7" xfId="16456" xr:uid="{33AA4E3E-4EA2-4C75-BDC0-09C73263E66E}"/>
    <cellStyle name="20% - Accent1 2 2 3 4 2 2 8" xfId="30801" xr:uid="{CEAE6112-1FEF-4B64-8467-4F3E391FED8A}"/>
    <cellStyle name="20% - Accent1 2 2 3 4 2 2 9" xfId="38875" xr:uid="{C8B6836D-D27D-4A79-B00A-6CE5162F14EE}"/>
    <cellStyle name="20% - Accent1 2 2 3 4 2 3" xfId="1436" xr:uid="{DAFAB1CA-3CD5-4071-B600-1F045321A6E0}"/>
    <cellStyle name="20% - Accent1 2 2 3 4 2 3 10" xfId="54259" xr:uid="{866F330A-3C44-406C-8C8A-901397350BA1}"/>
    <cellStyle name="20% - Accent1 2 2 3 4 2 3 2" xfId="1437" xr:uid="{73C27528-1C12-4A93-9BCF-DBE6FA392DD1}"/>
    <cellStyle name="20% - Accent1 2 2 3 4 2 3 2 2" xfId="8977" xr:uid="{04679DC6-0545-46A5-9027-A2E7F2BD4311}"/>
    <cellStyle name="20% - Accent1 2 2 3 4 2 3 2 2 2" xfId="23953" xr:uid="{C144D540-6295-4711-9D4A-134EB36D65C5}"/>
    <cellStyle name="20% - Accent1 2 2 3 4 2 3 2 3" xfId="16465" xr:uid="{F7379A4F-5B82-4DEE-B02D-83D5D2BEC46C}"/>
    <cellStyle name="20% - Accent1 2 2 3 4 2 3 2 4" xfId="32385" xr:uid="{91583E2B-077E-48B9-867A-D79CB9756544}"/>
    <cellStyle name="20% - Accent1 2 2 3 4 2 3 2 5" xfId="38884" xr:uid="{587099CE-F401-4758-B966-2354A7F6AB23}"/>
    <cellStyle name="20% - Accent1 2 2 3 4 2 3 2 6" xfId="46767" xr:uid="{8A610053-A667-43BB-9818-D8B5659FB7E2}"/>
    <cellStyle name="20% - Accent1 2 2 3 4 2 3 2 7" xfId="54260" xr:uid="{80017FFF-D06C-4B15-942A-D3FA24A68EF9}"/>
    <cellStyle name="20% - Accent1 2 2 3 4 2 3 3" xfId="1438" xr:uid="{35AA975D-DA73-4AD1-B437-B4140FA99493}"/>
    <cellStyle name="20% - Accent1 2 2 3 4 2 3 3 2" xfId="8978" xr:uid="{83BDE93F-4100-410B-9023-61F633F65C17}"/>
    <cellStyle name="20% - Accent1 2 2 3 4 2 3 3 2 2" xfId="23954" xr:uid="{3E116D7D-EC11-4871-95BC-7ACA78CC3FF0}"/>
    <cellStyle name="20% - Accent1 2 2 3 4 2 3 3 3" xfId="16466" xr:uid="{357AD89A-4E78-4176-842B-B6E841C9E950}"/>
    <cellStyle name="20% - Accent1 2 2 3 4 2 3 3 4" xfId="34230" xr:uid="{ADEF47E3-782E-4FDC-B7E0-FB47A48F30CB}"/>
    <cellStyle name="20% - Accent1 2 2 3 4 2 3 3 5" xfId="38885" xr:uid="{091CBDAB-9839-4ABF-8BA6-92399D388EF1}"/>
    <cellStyle name="20% - Accent1 2 2 3 4 2 3 3 6" xfId="46768" xr:uid="{6658E6BE-9546-4894-A944-9CE99B274CD7}"/>
    <cellStyle name="20% - Accent1 2 2 3 4 2 3 3 7" xfId="54261" xr:uid="{172111F2-E958-44F8-8F63-D8AECE00BCD3}"/>
    <cellStyle name="20% - Accent1 2 2 3 4 2 3 4" xfId="1439" xr:uid="{3188F21E-A62D-4CDC-9C86-8750EF45E288}"/>
    <cellStyle name="20% - Accent1 2 2 3 4 2 3 4 2" xfId="8979" xr:uid="{4C035E01-1632-412D-86D5-6650A81B3BAE}"/>
    <cellStyle name="20% - Accent1 2 2 3 4 2 3 4 2 2" xfId="23955" xr:uid="{D3D22A4F-B89E-4902-8DFD-05FF93A4CE5F}"/>
    <cellStyle name="20% - Accent1 2 2 3 4 2 3 4 3" xfId="16467" xr:uid="{46F7630E-9193-4BAA-91F1-63D85BC81BF8}"/>
    <cellStyle name="20% - Accent1 2 2 3 4 2 3 4 4" xfId="36073" xr:uid="{83C6747F-D58E-470C-A63D-DCB767094A5A}"/>
    <cellStyle name="20% - Accent1 2 2 3 4 2 3 4 5" xfId="38886" xr:uid="{C3AD6962-1E09-4AA1-804B-47DF1FDBD014}"/>
    <cellStyle name="20% - Accent1 2 2 3 4 2 3 4 6" xfId="46769" xr:uid="{0B6796C9-9C83-4988-B83A-20FC91F87EDD}"/>
    <cellStyle name="20% - Accent1 2 2 3 4 2 3 4 7" xfId="54262" xr:uid="{96A5614B-90E9-433D-8BDD-022164D88DFB}"/>
    <cellStyle name="20% - Accent1 2 2 3 4 2 3 5" xfId="8976" xr:uid="{D54179A7-3E53-4353-92D9-A9DC467CDA62}"/>
    <cellStyle name="20% - Accent1 2 2 3 4 2 3 5 2" xfId="23952" xr:uid="{27EBE4ED-226F-40C3-A011-A39E3E65B8E8}"/>
    <cellStyle name="20% - Accent1 2 2 3 4 2 3 6" xfId="16464" xr:uid="{07878203-2923-4A4C-87DE-613E20C06003}"/>
    <cellStyle name="20% - Accent1 2 2 3 4 2 3 7" xfId="31272" xr:uid="{C7A1CCA4-F1C4-4D4E-9387-2B41AE825C99}"/>
    <cellStyle name="20% - Accent1 2 2 3 4 2 3 8" xfId="38883" xr:uid="{0E9CFC3B-EDBD-48E4-A9E6-A58D76563806}"/>
    <cellStyle name="20% - Accent1 2 2 3 4 2 3 9" xfId="46766" xr:uid="{45EB8FDB-7693-4711-8981-70A7524DCFF5}"/>
    <cellStyle name="20% - Accent1 2 2 3 4 2 4" xfId="1440" xr:uid="{0A31D0B9-A9ED-422A-8C7A-9EDE0F87B495}"/>
    <cellStyle name="20% - Accent1 2 2 3 4 2 4 2" xfId="8980" xr:uid="{B000E934-0092-4AB2-B094-311BC8495963}"/>
    <cellStyle name="20% - Accent1 2 2 3 4 2 4 2 2" xfId="23956" xr:uid="{A5C86DEE-37F6-40F2-BCB3-B5940DD4855C}"/>
    <cellStyle name="20% - Accent1 2 2 3 4 2 4 3" xfId="16468" xr:uid="{AC705543-F073-4798-A3C6-8BFB1A33AEC4}"/>
    <cellStyle name="20% - Accent1 2 2 3 4 2 4 4" xfId="32382" xr:uid="{DA57DD28-46DE-4191-82DE-824C2E73EF25}"/>
    <cellStyle name="20% - Accent1 2 2 3 4 2 4 5" xfId="38887" xr:uid="{7F2DF75A-66F9-411B-A314-AD72AD9D258F}"/>
    <cellStyle name="20% - Accent1 2 2 3 4 2 4 6" xfId="46770" xr:uid="{F34109E2-2EE2-423E-8839-66DD8E9BFF85}"/>
    <cellStyle name="20% - Accent1 2 2 3 4 2 4 7" xfId="54263" xr:uid="{C1D0677F-A9E1-46E9-A982-C625867FA966}"/>
    <cellStyle name="20% - Accent1 2 2 3 4 2 5" xfId="1441" xr:uid="{DA5438E9-B5A9-4319-B837-229B876370FA}"/>
    <cellStyle name="20% - Accent1 2 2 3 4 2 5 2" xfId="8981" xr:uid="{FEECA374-ABC0-4E55-9FDB-B98D2D17B539}"/>
    <cellStyle name="20% - Accent1 2 2 3 4 2 5 2 2" xfId="23957" xr:uid="{905E3E80-32E4-4401-A339-9809442F8B5E}"/>
    <cellStyle name="20% - Accent1 2 2 3 4 2 5 3" xfId="16469" xr:uid="{D356B164-0AB8-43D1-AFC2-A4E3C19E4FD5}"/>
    <cellStyle name="20% - Accent1 2 2 3 4 2 5 4" xfId="34227" xr:uid="{0E702E78-0791-481B-A323-976FDF8FD034}"/>
    <cellStyle name="20% - Accent1 2 2 3 4 2 5 5" xfId="38888" xr:uid="{7C1669FE-C24B-4798-9C4D-A6735FFC260F}"/>
    <cellStyle name="20% - Accent1 2 2 3 4 2 5 6" xfId="46771" xr:uid="{FE8E452C-D6BE-4D2A-8BC6-37B724F0D470}"/>
    <cellStyle name="20% - Accent1 2 2 3 4 2 5 7" xfId="54264" xr:uid="{684856BD-CA76-4013-9715-82366E23211A}"/>
    <cellStyle name="20% - Accent1 2 2 3 4 2 6" xfId="1442" xr:uid="{E69E8F58-7819-4AB7-9DBF-E15AAE54F6A6}"/>
    <cellStyle name="20% - Accent1 2 2 3 4 2 6 2" xfId="8982" xr:uid="{A34504A4-ABAE-48F6-A1B2-7ABB0B049B41}"/>
    <cellStyle name="20% - Accent1 2 2 3 4 2 6 2 2" xfId="23958" xr:uid="{CFCB97DF-E63C-4269-B83F-3C8FCB121042}"/>
    <cellStyle name="20% - Accent1 2 2 3 4 2 6 3" xfId="16470" xr:uid="{3F3F6E00-6514-4C53-99D0-249CD1C2BA62}"/>
    <cellStyle name="20% - Accent1 2 2 3 4 2 6 4" xfId="36070" xr:uid="{9B4303B3-FFA1-4477-B593-52C5D6F7ACA1}"/>
    <cellStyle name="20% - Accent1 2 2 3 4 2 6 5" xfId="38889" xr:uid="{777737CD-E9E4-4486-BF9F-F74388EC46CC}"/>
    <cellStyle name="20% - Accent1 2 2 3 4 2 6 6" xfId="46772" xr:uid="{56441A69-9CE1-4B13-90A1-E988A33390A9}"/>
    <cellStyle name="20% - Accent1 2 2 3 4 2 6 7" xfId="54265" xr:uid="{23287A24-2587-483A-8DCF-E31F0078D631}"/>
    <cellStyle name="20% - Accent1 2 2 3 4 2 7" xfId="8967" xr:uid="{0E1FF161-23E2-4825-9993-278617A21259}"/>
    <cellStyle name="20% - Accent1 2 2 3 4 2 7 2" xfId="23943" xr:uid="{1BEACBAF-70AF-430C-9CBB-9756A75E7E97}"/>
    <cellStyle name="20% - Accent1 2 2 3 4 2 8" xfId="16455" xr:uid="{6D9715E3-5343-4351-A543-B1BF111E73EB}"/>
    <cellStyle name="20% - Accent1 2 2 3 4 2 9" xfId="30434" xr:uid="{CE54E7FA-E662-4C04-B019-D023AE1D36E3}"/>
    <cellStyle name="20% - Accent1 2 2 3 4 3" xfId="1443" xr:uid="{5E93F278-9E5E-4794-9621-2A880CA4522E}"/>
    <cellStyle name="20% - Accent1 2 2 3 4 3 10" xfId="46773" xr:uid="{EECE18A2-C296-4036-B0E9-D26F77DC879E}"/>
    <cellStyle name="20% - Accent1 2 2 3 4 3 11" xfId="54266" xr:uid="{C82F4927-EA8C-4C15-861F-4A5B7E3B829D}"/>
    <cellStyle name="20% - Accent1 2 2 3 4 3 2" xfId="1444" xr:uid="{53BCB531-C61C-44E5-B5E8-484FAB9F5880}"/>
    <cellStyle name="20% - Accent1 2 2 3 4 3 2 10" xfId="54267" xr:uid="{E9339BAD-A49C-47D4-939F-377121CE9B52}"/>
    <cellStyle name="20% - Accent1 2 2 3 4 3 2 2" xfId="1445" xr:uid="{A23E6DA7-34C2-4BAA-9CB5-4535102184D2}"/>
    <cellStyle name="20% - Accent1 2 2 3 4 3 2 2 2" xfId="8985" xr:uid="{88E9765D-C101-47BA-B285-6DFC028B3B2A}"/>
    <cellStyle name="20% - Accent1 2 2 3 4 3 2 2 2 2" xfId="23961" xr:uid="{59278627-FA49-43B7-9E07-E8DE14BD5B4C}"/>
    <cellStyle name="20% - Accent1 2 2 3 4 3 2 2 3" xfId="16473" xr:uid="{F5A0BAE5-C320-491B-A5AA-591E96EA09CC}"/>
    <cellStyle name="20% - Accent1 2 2 3 4 3 2 2 4" xfId="32387" xr:uid="{3A56F52E-4FBA-4A01-B401-70F29B098232}"/>
    <cellStyle name="20% - Accent1 2 2 3 4 3 2 2 5" xfId="38892" xr:uid="{FE7E0F8C-276F-4694-987C-2BA92E11E7B3}"/>
    <cellStyle name="20% - Accent1 2 2 3 4 3 2 2 6" xfId="46775" xr:uid="{E9272BE2-315B-4A65-AED8-37F37388AA70}"/>
    <cellStyle name="20% - Accent1 2 2 3 4 3 2 2 7" xfId="54268" xr:uid="{C19C52DD-D4A0-4C9A-9262-63F8AB137C58}"/>
    <cellStyle name="20% - Accent1 2 2 3 4 3 2 3" xfId="1446" xr:uid="{2B6C433D-990B-4828-B407-3A9C621B063B}"/>
    <cellStyle name="20% - Accent1 2 2 3 4 3 2 3 2" xfId="8986" xr:uid="{1DC25676-3A1D-48F5-8D1B-B1A9EA28D61B}"/>
    <cellStyle name="20% - Accent1 2 2 3 4 3 2 3 2 2" xfId="23962" xr:uid="{474495EF-07AE-473E-B496-7ECC1144D167}"/>
    <cellStyle name="20% - Accent1 2 2 3 4 3 2 3 3" xfId="16474" xr:uid="{873555A2-060F-489E-ADDE-3DFA159D4092}"/>
    <cellStyle name="20% - Accent1 2 2 3 4 3 2 3 4" xfId="34232" xr:uid="{B8E41316-443E-40A1-B937-93619A0CB693}"/>
    <cellStyle name="20% - Accent1 2 2 3 4 3 2 3 5" xfId="38893" xr:uid="{D4328263-BA60-4754-9CD7-3DD1D4F0BE33}"/>
    <cellStyle name="20% - Accent1 2 2 3 4 3 2 3 6" xfId="46776" xr:uid="{0FC8D036-0141-4D32-BB54-768D627F5D04}"/>
    <cellStyle name="20% - Accent1 2 2 3 4 3 2 3 7" xfId="54269" xr:uid="{2A939BE1-9153-4E3F-A138-1337E33BFDCA}"/>
    <cellStyle name="20% - Accent1 2 2 3 4 3 2 4" xfId="1447" xr:uid="{7DF1123A-E405-42FB-A6EC-4F027F7F53BE}"/>
    <cellStyle name="20% - Accent1 2 2 3 4 3 2 4 2" xfId="8987" xr:uid="{EE95AD16-016E-48AD-A963-57944FD19863}"/>
    <cellStyle name="20% - Accent1 2 2 3 4 3 2 4 2 2" xfId="23963" xr:uid="{18F9F2D0-243D-4CD9-9AE9-76C740415037}"/>
    <cellStyle name="20% - Accent1 2 2 3 4 3 2 4 3" xfId="16475" xr:uid="{F780F036-C9D6-4961-922C-94C6E9562E70}"/>
    <cellStyle name="20% - Accent1 2 2 3 4 3 2 4 4" xfId="36075" xr:uid="{0587116A-CC9B-44CF-8FFE-655FA99A0E00}"/>
    <cellStyle name="20% - Accent1 2 2 3 4 3 2 4 5" xfId="38894" xr:uid="{A0BB9DFA-0531-4777-A5A4-255F6BA35E32}"/>
    <cellStyle name="20% - Accent1 2 2 3 4 3 2 4 6" xfId="46777" xr:uid="{E3382257-415B-483D-BBD6-982A99880D5F}"/>
    <cellStyle name="20% - Accent1 2 2 3 4 3 2 4 7" xfId="54270" xr:uid="{06C5E9BA-518B-4FBD-8061-72959F4C1A18}"/>
    <cellStyle name="20% - Accent1 2 2 3 4 3 2 5" xfId="8984" xr:uid="{FA3692E5-3AD4-4194-A349-AD428C39AF48}"/>
    <cellStyle name="20% - Accent1 2 2 3 4 3 2 5 2" xfId="23960" xr:uid="{C7F5469B-E8DE-49C1-B5DE-25DA1FE4B7E1}"/>
    <cellStyle name="20% - Accent1 2 2 3 4 3 2 6" xfId="16472" xr:uid="{6714FC54-8C9C-45B8-BD8C-F4DB1C22DD80}"/>
    <cellStyle name="20% - Accent1 2 2 3 4 3 2 7" xfId="31274" xr:uid="{73786107-3491-4C25-AFF6-433A64884F9B}"/>
    <cellStyle name="20% - Accent1 2 2 3 4 3 2 8" xfId="38891" xr:uid="{3026EEF9-4855-4EE7-B2D7-45B1C1A78E64}"/>
    <cellStyle name="20% - Accent1 2 2 3 4 3 2 9" xfId="46774" xr:uid="{4713D819-81B9-46C5-9AE5-E8C56A42B9FC}"/>
    <cellStyle name="20% - Accent1 2 2 3 4 3 3" xfId="1448" xr:uid="{4D92E1E7-F2E9-40E2-8EA3-A826FF04E928}"/>
    <cellStyle name="20% - Accent1 2 2 3 4 3 3 2" xfId="8988" xr:uid="{18B660A5-0858-4A9B-AF53-58968F18447E}"/>
    <cellStyle name="20% - Accent1 2 2 3 4 3 3 2 2" xfId="23964" xr:uid="{5F64DEBE-0C1A-4966-85AD-D84F5F168FF8}"/>
    <cellStyle name="20% - Accent1 2 2 3 4 3 3 3" xfId="16476" xr:uid="{03DFC5D5-A535-4DEA-9454-8112758E12B5}"/>
    <cellStyle name="20% - Accent1 2 2 3 4 3 3 4" xfId="32386" xr:uid="{9C680D00-6B79-4E25-9FA6-3FB4B0D0BE77}"/>
    <cellStyle name="20% - Accent1 2 2 3 4 3 3 5" xfId="38895" xr:uid="{9ACE595A-C1D9-49D5-9BAA-9C1293C3790D}"/>
    <cellStyle name="20% - Accent1 2 2 3 4 3 3 6" xfId="46778" xr:uid="{D5ABDB69-F13A-4875-ADC1-5B34CD949B6A}"/>
    <cellStyle name="20% - Accent1 2 2 3 4 3 3 7" xfId="54271" xr:uid="{C4845C64-6632-4469-A880-6AE4E112EF5B}"/>
    <cellStyle name="20% - Accent1 2 2 3 4 3 4" xfId="1449" xr:uid="{C490FB05-CE7C-415A-87A3-8041CA22EB4B}"/>
    <cellStyle name="20% - Accent1 2 2 3 4 3 4 2" xfId="8989" xr:uid="{B6282FCB-0270-4A26-BB07-051A0D31BA95}"/>
    <cellStyle name="20% - Accent1 2 2 3 4 3 4 2 2" xfId="23965" xr:uid="{9A114781-734E-4C6F-A606-1E3C13B4131D}"/>
    <cellStyle name="20% - Accent1 2 2 3 4 3 4 3" xfId="16477" xr:uid="{19D99C3E-6E6F-4E9E-878A-8F091C43D0D3}"/>
    <cellStyle name="20% - Accent1 2 2 3 4 3 4 4" xfId="34231" xr:uid="{0A249068-4A9B-4550-8342-B63BCE54F0AE}"/>
    <cellStyle name="20% - Accent1 2 2 3 4 3 4 5" xfId="38896" xr:uid="{0F1D879A-72D9-445F-9433-A88E506DBB35}"/>
    <cellStyle name="20% - Accent1 2 2 3 4 3 4 6" xfId="46779" xr:uid="{E6B12E64-493A-444A-B841-DF598585CCC9}"/>
    <cellStyle name="20% - Accent1 2 2 3 4 3 4 7" xfId="54272" xr:uid="{0E4450A3-098F-4809-A112-9F870811F046}"/>
    <cellStyle name="20% - Accent1 2 2 3 4 3 5" xfId="1450" xr:uid="{7CF49D91-B736-4BCD-9BE6-0A20C1ADFDCC}"/>
    <cellStyle name="20% - Accent1 2 2 3 4 3 5 2" xfId="8990" xr:uid="{E3457606-E1D2-4A7B-8C76-3006228BD723}"/>
    <cellStyle name="20% - Accent1 2 2 3 4 3 5 2 2" xfId="23966" xr:uid="{10B338C7-E642-4CC2-96AC-338AF3D59268}"/>
    <cellStyle name="20% - Accent1 2 2 3 4 3 5 3" xfId="16478" xr:uid="{A6B95F12-70F5-4523-8F9E-77058CA146B4}"/>
    <cellStyle name="20% - Accent1 2 2 3 4 3 5 4" xfId="36074" xr:uid="{293D68DF-1D7B-4205-BD82-6B45CCB91B54}"/>
    <cellStyle name="20% - Accent1 2 2 3 4 3 5 5" xfId="38897" xr:uid="{A19245B0-02A9-45A2-B7D3-DB729C8A7688}"/>
    <cellStyle name="20% - Accent1 2 2 3 4 3 5 6" xfId="46780" xr:uid="{42749A68-67CD-4377-B509-6138810FBE61}"/>
    <cellStyle name="20% - Accent1 2 2 3 4 3 5 7" xfId="54273" xr:uid="{96942C25-D598-4921-9C69-9B0D362DD912}"/>
    <cellStyle name="20% - Accent1 2 2 3 4 3 6" xfId="8983" xr:uid="{205D93A0-9354-4B18-AB92-634320D667B9}"/>
    <cellStyle name="20% - Accent1 2 2 3 4 3 6 2" xfId="23959" xr:uid="{CE4CE8A0-233B-4670-9874-FC84E4A6F77D}"/>
    <cellStyle name="20% - Accent1 2 2 3 4 3 7" xfId="16471" xr:uid="{29915227-D935-408C-BF83-7507ECAEC16F}"/>
    <cellStyle name="20% - Accent1 2 2 3 4 3 8" xfId="30635" xr:uid="{26448A36-4FEE-45DC-A594-B52EE2F8CCD2}"/>
    <cellStyle name="20% - Accent1 2 2 3 4 3 9" xfId="38890" xr:uid="{EF757F94-513C-42D2-90CF-269206ACA1E7}"/>
    <cellStyle name="20% - Accent1 2 2 3 4 4" xfId="1451" xr:uid="{45D92A64-FEBA-442C-9892-1CD1682F96B3}"/>
    <cellStyle name="20% - Accent1 2 2 3 4 4 10" xfId="46781" xr:uid="{03D74A04-AAA8-45E8-BF7A-B19ECC60E066}"/>
    <cellStyle name="20% - Accent1 2 2 3 4 4 11" xfId="54274" xr:uid="{B7ECAE49-B471-46EA-A7DE-1EDBC6EBE95C}"/>
    <cellStyle name="20% - Accent1 2 2 3 4 4 2" xfId="1452" xr:uid="{0AAB8688-F2CD-425F-81FE-34733CA108E8}"/>
    <cellStyle name="20% - Accent1 2 2 3 4 4 2 10" xfId="54275" xr:uid="{ADA1AFAB-9BE8-4E79-B98B-4C6DFF120D9C}"/>
    <cellStyle name="20% - Accent1 2 2 3 4 4 2 2" xfId="1453" xr:uid="{B8F2CE03-51E2-48EE-BBDB-5B798DF3056A}"/>
    <cellStyle name="20% - Accent1 2 2 3 4 4 2 2 2" xfId="8993" xr:uid="{981FFA7C-D7DD-4B45-8FC8-2A471C7256A9}"/>
    <cellStyle name="20% - Accent1 2 2 3 4 4 2 2 2 2" xfId="23969" xr:uid="{6796E62E-58DA-4315-BCA1-FD3FB500D61E}"/>
    <cellStyle name="20% - Accent1 2 2 3 4 4 2 2 3" xfId="16481" xr:uid="{162F20F5-D3A6-4EE3-BDD3-25F22BF28802}"/>
    <cellStyle name="20% - Accent1 2 2 3 4 4 2 2 4" xfId="32389" xr:uid="{A82FA6DE-1A66-4515-9D61-18AA5972DE0F}"/>
    <cellStyle name="20% - Accent1 2 2 3 4 4 2 2 5" xfId="38900" xr:uid="{D427FB45-189E-4BFE-B377-BE522CACD973}"/>
    <cellStyle name="20% - Accent1 2 2 3 4 4 2 2 6" xfId="46783" xr:uid="{6F0A942B-C0D3-4689-A4B1-540541C7EA6A}"/>
    <cellStyle name="20% - Accent1 2 2 3 4 4 2 2 7" xfId="54276" xr:uid="{F74BA6C1-AF1B-4A6A-924E-0468C7836EEB}"/>
    <cellStyle name="20% - Accent1 2 2 3 4 4 2 3" xfId="1454" xr:uid="{754263F7-F251-4DCA-88AA-B8EF167FDD34}"/>
    <cellStyle name="20% - Accent1 2 2 3 4 4 2 3 2" xfId="8994" xr:uid="{73117DC7-FE52-4381-87F7-FE8FA0DF0E90}"/>
    <cellStyle name="20% - Accent1 2 2 3 4 4 2 3 2 2" xfId="23970" xr:uid="{ECC96D58-2C5E-4A2D-B551-D6A147641010}"/>
    <cellStyle name="20% - Accent1 2 2 3 4 4 2 3 3" xfId="16482" xr:uid="{9026DFAD-A2AB-47D8-B2F7-40C70011AAAA}"/>
    <cellStyle name="20% - Accent1 2 2 3 4 4 2 3 4" xfId="34234" xr:uid="{4D0EC11F-FC8E-4240-BEA1-031EBD57267B}"/>
    <cellStyle name="20% - Accent1 2 2 3 4 4 2 3 5" xfId="38901" xr:uid="{3E5AC368-D7E3-4973-B2E4-3B48D9AC446E}"/>
    <cellStyle name="20% - Accent1 2 2 3 4 4 2 3 6" xfId="46784" xr:uid="{FCE4E522-C799-4B50-BD6C-69572E36D7CE}"/>
    <cellStyle name="20% - Accent1 2 2 3 4 4 2 3 7" xfId="54277" xr:uid="{D64B4E1C-C098-4654-8A0F-46EDA32DC33C}"/>
    <cellStyle name="20% - Accent1 2 2 3 4 4 2 4" xfId="1455" xr:uid="{B42773FA-5F4C-4B66-8695-E6FA8DC8C0E1}"/>
    <cellStyle name="20% - Accent1 2 2 3 4 4 2 4 2" xfId="8995" xr:uid="{C449C935-FD93-4AE3-8D99-DD2893FE3A9B}"/>
    <cellStyle name="20% - Accent1 2 2 3 4 4 2 4 2 2" xfId="23971" xr:uid="{DCDF7D5E-19EC-40A5-A657-46E2358687E6}"/>
    <cellStyle name="20% - Accent1 2 2 3 4 4 2 4 3" xfId="16483" xr:uid="{5B28ECB5-A578-4D3F-8B52-81A8A0CEBB67}"/>
    <cellStyle name="20% - Accent1 2 2 3 4 4 2 4 4" xfId="36077" xr:uid="{A4C5A8BA-32F0-4BD1-BA88-EFE2FF2981F7}"/>
    <cellStyle name="20% - Accent1 2 2 3 4 4 2 4 5" xfId="38902" xr:uid="{A11DDACF-653E-412B-A4BB-D263DBA5D958}"/>
    <cellStyle name="20% - Accent1 2 2 3 4 4 2 4 6" xfId="46785" xr:uid="{074E4FB5-EB91-4515-91F2-0192C418E32D}"/>
    <cellStyle name="20% - Accent1 2 2 3 4 4 2 4 7" xfId="54278" xr:uid="{E795948C-9803-4D58-92E0-BB3C738ED7BB}"/>
    <cellStyle name="20% - Accent1 2 2 3 4 4 2 5" xfId="8992" xr:uid="{8CE57BE1-EEAE-4A87-8153-B7ADD6728E3B}"/>
    <cellStyle name="20% - Accent1 2 2 3 4 4 2 5 2" xfId="23968" xr:uid="{F54F8FAB-054B-456E-A4BE-C1B9C303D41C}"/>
    <cellStyle name="20% - Accent1 2 2 3 4 4 2 6" xfId="16480" xr:uid="{8A345E1A-8709-401F-8DA6-FB910DBA4FB2}"/>
    <cellStyle name="20% - Accent1 2 2 3 4 4 2 7" xfId="31275" xr:uid="{10D6E0F1-B617-474A-93E6-4CB74C216367}"/>
    <cellStyle name="20% - Accent1 2 2 3 4 4 2 8" xfId="38899" xr:uid="{7FDCDE55-24DF-4242-845F-F3567B0A49E3}"/>
    <cellStyle name="20% - Accent1 2 2 3 4 4 2 9" xfId="46782" xr:uid="{70BC757B-8C60-4687-92E9-94ACF0F894DE}"/>
    <cellStyle name="20% - Accent1 2 2 3 4 4 3" xfId="1456" xr:uid="{6339D5DE-9211-4004-9CEE-8019A6EF5252}"/>
    <cellStyle name="20% - Accent1 2 2 3 4 4 3 2" xfId="8996" xr:uid="{E61275C7-CD30-4C9C-A8C7-615BA1EA698E}"/>
    <cellStyle name="20% - Accent1 2 2 3 4 4 3 2 2" xfId="23972" xr:uid="{D996FFBF-5D0E-4FF7-9697-F16FCCAEAFE8}"/>
    <cellStyle name="20% - Accent1 2 2 3 4 4 3 3" xfId="16484" xr:uid="{20F38B6E-6822-4FEE-ABAC-A690F741CD3B}"/>
    <cellStyle name="20% - Accent1 2 2 3 4 4 3 4" xfId="32388" xr:uid="{6E4F316C-3CEE-478B-A203-AF3F8F221F34}"/>
    <cellStyle name="20% - Accent1 2 2 3 4 4 3 5" xfId="38903" xr:uid="{679BDA98-E8FE-4FFB-A654-684823A3E604}"/>
    <cellStyle name="20% - Accent1 2 2 3 4 4 3 6" xfId="46786" xr:uid="{7485061A-A9A3-40DC-A80E-35501AB090EB}"/>
    <cellStyle name="20% - Accent1 2 2 3 4 4 3 7" xfId="54279" xr:uid="{92781881-08AD-41E5-85AA-C13276C41D2B}"/>
    <cellStyle name="20% - Accent1 2 2 3 4 4 4" xfId="1457" xr:uid="{181098C0-8587-4255-AF81-7A1A9ED1824C}"/>
    <cellStyle name="20% - Accent1 2 2 3 4 4 4 2" xfId="8997" xr:uid="{5A5DFF4D-6F55-4D09-BD57-661D18A7902B}"/>
    <cellStyle name="20% - Accent1 2 2 3 4 4 4 2 2" xfId="23973" xr:uid="{490E1145-BA87-456D-A576-48AAD60F67CD}"/>
    <cellStyle name="20% - Accent1 2 2 3 4 4 4 3" xfId="16485" xr:uid="{4155A5B4-F2DA-4642-A1D0-ADEE937B88EE}"/>
    <cellStyle name="20% - Accent1 2 2 3 4 4 4 4" xfId="34233" xr:uid="{773F36BB-3971-487E-B9A3-02A62D3BD7A8}"/>
    <cellStyle name="20% - Accent1 2 2 3 4 4 4 5" xfId="38904" xr:uid="{2ABA649D-7E16-4943-9F1C-24716CF94071}"/>
    <cellStyle name="20% - Accent1 2 2 3 4 4 4 6" xfId="46787" xr:uid="{9196262C-27D3-4465-853A-91B72CBF7266}"/>
    <cellStyle name="20% - Accent1 2 2 3 4 4 4 7" xfId="54280" xr:uid="{C40912DD-0C16-4B10-9D85-562E8EE8224A}"/>
    <cellStyle name="20% - Accent1 2 2 3 4 4 5" xfId="1458" xr:uid="{61F9513C-C095-4F53-822E-1AD7B27184EB}"/>
    <cellStyle name="20% - Accent1 2 2 3 4 4 5 2" xfId="8998" xr:uid="{D6F9E2AC-F048-4D9E-B32D-467A122D46A1}"/>
    <cellStyle name="20% - Accent1 2 2 3 4 4 5 2 2" xfId="23974" xr:uid="{08180EE6-C6E2-4093-819D-DCE02F9BD375}"/>
    <cellStyle name="20% - Accent1 2 2 3 4 4 5 3" xfId="16486" xr:uid="{CE0D5AAC-6EE7-4F97-A2FF-B8A4A0A1145B}"/>
    <cellStyle name="20% - Accent1 2 2 3 4 4 5 4" xfId="36076" xr:uid="{FB5D8C4C-E836-4976-8E0F-FBC55F2FC801}"/>
    <cellStyle name="20% - Accent1 2 2 3 4 4 5 5" xfId="38905" xr:uid="{55AF7D46-73D6-4B52-B7AD-D565FF1BA552}"/>
    <cellStyle name="20% - Accent1 2 2 3 4 4 5 6" xfId="46788" xr:uid="{704385F8-D084-4757-B950-B7532A6F5358}"/>
    <cellStyle name="20% - Accent1 2 2 3 4 4 5 7" xfId="54281" xr:uid="{EAC5897C-BA44-4035-8B99-E416A65D17C8}"/>
    <cellStyle name="20% - Accent1 2 2 3 4 4 6" xfId="8991" xr:uid="{0124BFD1-1C54-4870-B704-ADED711E0051}"/>
    <cellStyle name="20% - Accent1 2 2 3 4 4 6 2" xfId="23967" xr:uid="{8C31B89A-7918-408A-9432-B48AE873130E}"/>
    <cellStyle name="20% - Accent1 2 2 3 4 4 7" xfId="16479" xr:uid="{7DAC6DA1-58ED-4DF8-A9D7-668455A6F47C}"/>
    <cellStyle name="20% - Accent1 2 2 3 4 4 8" xfId="30800" xr:uid="{4BD2557C-0F3A-4F73-9DA6-BED012BC60DE}"/>
    <cellStyle name="20% - Accent1 2 2 3 4 4 9" xfId="38898" xr:uid="{CBABB81D-2C98-4577-8886-340509467930}"/>
    <cellStyle name="20% - Accent1 2 2 3 4 5" xfId="1459" xr:uid="{995C7B91-9754-4E6A-8516-B3BA7ADE1880}"/>
    <cellStyle name="20% - Accent1 2 2 3 4 5 10" xfId="54282" xr:uid="{EB522476-FF09-4D29-9BD5-BF1D1FE7B5F6}"/>
    <cellStyle name="20% - Accent1 2 2 3 4 5 2" xfId="1460" xr:uid="{0045DA9E-2D62-41BA-AF14-A2C31648231A}"/>
    <cellStyle name="20% - Accent1 2 2 3 4 5 2 2" xfId="9000" xr:uid="{C5F49AD6-9056-49AE-9A96-8B947FA8977A}"/>
    <cellStyle name="20% - Accent1 2 2 3 4 5 2 2 2" xfId="23976" xr:uid="{0595C370-53D8-4C66-A41A-F9EFC0AAE575}"/>
    <cellStyle name="20% - Accent1 2 2 3 4 5 2 3" xfId="16488" xr:uid="{10B6421C-9EC0-4E0A-9175-2F3B2903F74F}"/>
    <cellStyle name="20% - Accent1 2 2 3 4 5 2 4" xfId="32390" xr:uid="{955AB33C-1F51-4FEF-A910-BCA796175CAC}"/>
    <cellStyle name="20% - Accent1 2 2 3 4 5 2 5" xfId="38907" xr:uid="{28569704-0F84-43AD-847C-BB31C79ED9E0}"/>
    <cellStyle name="20% - Accent1 2 2 3 4 5 2 6" xfId="46790" xr:uid="{458E7FC6-6FEB-4281-897E-0D48A0E1A432}"/>
    <cellStyle name="20% - Accent1 2 2 3 4 5 2 7" xfId="54283" xr:uid="{B20EDBF2-A975-432C-994C-7F405733C15F}"/>
    <cellStyle name="20% - Accent1 2 2 3 4 5 3" xfId="1461" xr:uid="{0750BF46-2E7E-4201-B2BB-590FE56A3371}"/>
    <cellStyle name="20% - Accent1 2 2 3 4 5 3 2" xfId="9001" xr:uid="{09993F0E-9E31-41DA-9824-C77CC69041CD}"/>
    <cellStyle name="20% - Accent1 2 2 3 4 5 3 2 2" xfId="23977" xr:uid="{71864279-2347-4BDC-9598-7E74BB9DC396}"/>
    <cellStyle name="20% - Accent1 2 2 3 4 5 3 3" xfId="16489" xr:uid="{3BDF620B-9288-48B1-AA2B-50970989CFE1}"/>
    <cellStyle name="20% - Accent1 2 2 3 4 5 3 4" xfId="34235" xr:uid="{7940220B-09AE-4E5B-8D57-F724835CD599}"/>
    <cellStyle name="20% - Accent1 2 2 3 4 5 3 5" xfId="38908" xr:uid="{1E6482BF-DE98-450D-9100-39711F056C63}"/>
    <cellStyle name="20% - Accent1 2 2 3 4 5 3 6" xfId="46791" xr:uid="{8527933B-34DC-4C58-B992-BF7B60D8B54F}"/>
    <cellStyle name="20% - Accent1 2 2 3 4 5 3 7" xfId="54284" xr:uid="{57D1BEC0-7F42-459C-9868-3A1D558E3AB7}"/>
    <cellStyle name="20% - Accent1 2 2 3 4 5 4" xfId="1462" xr:uid="{F669D34B-46CA-4DB7-8E6C-8464E311B001}"/>
    <cellStyle name="20% - Accent1 2 2 3 4 5 4 2" xfId="9002" xr:uid="{38F3E8BC-2ADD-4889-9FAF-088BE65C5F5A}"/>
    <cellStyle name="20% - Accent1 2 2 3 4 5 4 2 2" xfId="23978" xr:uid="{A40BB2D9-9F68-4CF7-9BBA-87A6C7A8BCC6}"/>
    <cellStyle name="20% - Accent1 2 2 3 4 5 4 3" xfId="16490" xr:uid="{C4E65333-DE1A-42D7-BE0B-F17E8D3A9B26}"/>
    <cellStyle name="20% - Accent1 2 2 3 4 5 4 4" xfId="36078" xr:uid="{7BDF29C7-98B6-4192-9D97-5266D45A1DDF}"/>
    <cellStyle name="20% - Accent1 2 2 3 4 5 4 5" xfId="38909" xr:uid="{182E47DB-FE60-4F90-B87E-AC3FC3E8BD57}"/>
    <cellStyle name="20% - Accent1 2 2 3 4 5 4 6" xfId="46792" xr:uid="{47BD71EC-A21C-4F6F-BDBF-5EC3F040BFE8}"/>
    <cellStyle name="20% - Accent1 2 2 3 4 5 4 7" xfId="54285" xr:uid="{F7B5006B-31DE-4BD4-A137-EC7B80110DE2}"/>
    <cellStyle name="20% - Accent1 2 2 3 4 5 5" xfId="8999" xr:uid="{9EAB517A-7851-40F9-AC74-D4248829DDCB}"/>
    <cellStyle name="20% - Accent1 2 2 3 4 5 5 2" xfId="23975" xr:uid="{D589CD31-D8D5-4826-BD8F-E4BAEEECC096}"/>
    <cellStyle name="20% - Accent1 2 2 3 4 5 6" xfId="16487" xr:uid="{17E01318-9EE5-47AF-9766-99CBD59EF240}"/>
    <cellStyle name="20% - Accent1 2 2 3 4 5 7" xfId="31271" xr:uid="{71053293-E82E-41EC-BDD7-F53C4FB52D8A}"/>
    <cellStyle name="20% - Accent1 2 2 3 4 5 8" xfId="38906" xr:uid="{BE59C2B2-E636-49EC-8448-FB151E67D376}"/>
    <cellStyle name="20% - Accent1 2 2 3 4 5 9" xfId="46789" xr:uid="{C3DBD525-80C1-4C7D-BC1C-2E695635D03A}"/>
    <cellStyle name="20% - Accent1 2 2 3 4 6" xfId="1463" xr:uid="{B22E8BF6-9AC4-457C-A1FC-92497A14BDE3}"/>
    <cellStyle name="20% - Accent1 2 2 3 4 6 2" xfId="9003" xr:uid="{5DDC763D-FD93-4521-AEEE-343BBF854D1B}"/>
    <cellStyle name="20% - Accent1 2 2 3 4 6 2 2" xfId="23979" xr:uid="{CF479C68-7566-4FA9-9794-66C489F2F650}"/>
    <cellStyle name="20% - Accent1 2 2 3 4 6 3" xfId="16491" xr:uid="{89E8503F-E5F1-4AA1-9B64-B0F2EC26E2C5}"/>
    <cellStyle name="20% - Accent1 2 2 3 4 6 4" xfId="32381" xr:uid="{263F7A96-4444-41EA-A182-D00C0671C63A}"/>
    <cellStyle name="20% - Accent1 2 2 3 4 6 5" xfId="38910" xr:uid="{98D8E7CE-29F1-4901-86D9-BD78B6415A05}"/>
    <cellStyle name="20% - Accent1 2 2 3 4 6 6" xfId="46793" xr:uid="{1D494E28-668B-4744-8472-06F6AFF54D15}"/>
    <cellStyle name="20% - Accent1 2 2 3 4 6 7" xfId="54286" xr:uid="{04700A6C-472E-4722-822C-E83727F49437}"/>
    <cellStyle name="20% - Accent1 2 2 3 4 7" xfId="1464" xr:uid="{9627813E-DDE2-446C-8B66-5F241AF4DA87}"/>
    <cellStyle name="20% - Accent1 2 2 3 4 7 2" xfId="9004" xr:uid="{D36657D9-344D-42C2-8AC2-B5B6F4716006}"/>
    <cellStyle name="20% - Accent1 2 2 3 4 7 2 2" xfId="23980" xr:uid="{BA5448BD-AA80-434B-AEB9-7E030FBB1CCF}"/>
    <cellStyle name="20% - Accent1 2 2 3 4 7 3" xfId="16492" xr:uid="{E4618524-0F54-46C4-896C-0FA7D237BDB9}"/>
    <cellStyle name="20% - Accent1 2 2 3 4 7 4" xfId="34226" xr:uid="{F9E0F21C-D188-43BD-B6BF-B0ECA71461AA}"/>
    <cellStyle name="20% - Accent1 2 2 3 4 7 5" xfId="38911" xr:uid="{41A771E6-482F-45E5-8D18-D510118BE077}"/>
    <cellStyle name="20% - Accent1 2 2 3 4 7 6" xfId="46794" xr:uid="{B6545386-AB46-42EA-A3EC-0CD98F514FB9}"/>
    <cellStyle name="20% - Accent1 2 2 3 4 7 7" xfId="54287" xr:uid="{CF49AFA5-4590-462F-A61E-B8F9A1B97769}"/>
    <cellStyle name="20% - Accent1 2 2 3 4 8" xfId="1465" xr:uid="{50D6E1A1-62D3-492E-91EE-97E14231811E}"/>
    <cellStyle name="20% - Accent1 2 2 3 4 8 2" xfId="9005" xr:uid="{D66C0DE1-145C-41B7-83CD-3A8FC1025A08}"/>
    <cellStyle name="20% - Accent1 2 2 3 4 8 2 2" xfId="23981" xr:uid="{38E0668C-91A8-4EE2-9FD7-7CEFD50F5E17}"/>
    <cellStyle name="20% - Accent1 2 2 3 4 8 3" xfId="16493" xr:uid="{F10D211F-8A4B-47F7-B541-B04F00585B7E}"/>
    <cellStyle name="20% - Accent1 2 2 3 4 8 4" xfId="36069" xr:uid="{96225710-FCE0-414E-B9D1-51FDFD3F2812}"/>
    <cellStyle name="20% - Accent1 2 2 3 4 8 5" xfId="38912" xr:uid="{26797089-0020-420F-8089-28A175A16077}"/>
    <cellStyle name="20% - Accent1 2 2 3 4 8 6" xfId="46795" xr:uid="{822D37A0-9EFD-4CC8-B4FC-D5A36AA1A40D}"/>
    <cellStyle name="20% - Accent1 2 2 3 4 8 7" xfId="54288" xr:uid="{5046BEEB-597A-4A44-AAE6-88B8E3CF52DF}"/>
    <cellStyle name="20% - Accent1 2 2 3 4 9" xfId="8966" xr:uid="{14690AAF-0BD3-43CD-B4BE-AC886EE1B1AA}"/>
    <cellStyle name="20% - Accent1 2 2 3 4 9 2" xfId="23942" xr:uid="{2B79C619-DA12-4252-8F40-EADCF0366723}"/>
    <cellStyle name="20% - Accent1 2 2 3 5" xfId="1466" xr:uid="{2EFFCA2E-6F70-42ED-B71B-FD9C22046641}"/>
    <cellStyle name="20% - Accent1 2 2 3 5 10" xfId="38913" xr:uid="{980910DF-C85C-44A0-8252-52672ACE516F}"/>
    <cellStyle name="20% - Accent1 2 2 3 5 11" xfId="46796" xr:uid="{76A63659-F772-43F4-A291-D16020F8DDEE}"/>
    <cellStyle name="20% - Accent1 2 2 3 5 12" xfId="54289" xr:uid="{ECFB9951-A7E8-489E-A882-ABCF5CD29BB7}"/>
    <cellStyle name="20% - Accent1 2 2 3 5 2" xfId="1467" xr:uid="{84DA6219-F094-484E-BC41-8EA35CDB8705}"/>
    <cellStyle name="20% - Accent1 2 2 3 5 2 10" xfId="46797" xr:uid="{7340DE3C-DD3D-4006-ADE2-9C839FDFD411}"/>
    <cellStyle name="20% - Accent1 2 2 3 5 2 11" xfId="54290" xr:uid="{21BA1568-2C65-4FD2-90CD-D94958646FF5}"/>
    <cellStyle name="20% - Accent1 2 2 3 5 2 2" xfId="1468" xr:uid="{30A5D6B0-2A4F-4278-B1C0-6A3C6FDAC021}"/>
    <cellStyle name="20% - Accent1 2 2 3 5 2 2 10" xfId="54291" xr:uid="{9698653B-0808-47D5-8777-6D702E51B7A6}"/>
    <cellStyle name="20% - Accent1 2 2 3 5 2 2 2" xfId="1469" xr:uid="{09AB3ACE-C878-4582-A4FE-F3689E11B599}"/>
    <cellStyle name="20% - Accent1 2 2 3 5 2 2 2 2" xfId="9009" xr:uid="{9B930B48-BB59-49F5-AA97-E6218063F2D1}"/>
    <cellStyle name="20% - Accent1 2 2 3 5 2 2 2 2 2" xfId="23985" xr:uid="{BE352106-82E0-442C-9CB2-98CA0FE09BDC}"/>
    <cellStyle name="20% - Accent1 2 2 3 5 2 2 2 3" xfId="16497" xr:uid="{DA008461-87AC-4982-B281-ADEBBA736534}"/>
    <cellStyle name="20% - Accent1 2 2 3 5 2 2 2 4" xfId="32393" xr:uid="{E3730EFB-003B-40BE-A4CD-B3F7FF2C4ADE}"/>
    <cellStyle name="20% - Accent1 2 2 3 5 2 2 2 5" xfId="38916" xr:uid="{1180E4F2-7A07-4F46-B035-474B0FB5923C}"/>
    <cellStyle name="20% - Accent1 2 2 3 5 2 2 2 6" xfId="46799" xr:uid="{FE126D5D-F6E3-4A10-9B1F-7760D13CA542}"/>
    <cellStyle name="20% - Accent1 2 2 3 5 2 2 2 7" xfId="54292" xr:uid="{8184CFF1-49BD-43CD-A25D-F420D652216D}"/>
    <cellStyle name="20% - Accent1 2 2 3 5 2 2 3" xfId="1470" xr:uid="{E35C6A7D-1E06-4A6C-A46F-E210359E73D8}"/>
    <cellStyle name="20% - Accent1 2 2 3 5 2 2 3 2" xfId="9010" xr:uid="{555C4B80-9EF9-48EF-A3C2-FA07328EC4FD}"/>
    <cellStyle name="20% - Accent1 2 2 3 5 2 2 3 2 2" xfId="23986" xr:uid="{FFE13C23-F486-4D22-9B91-04B9685CED9A}"/>
    <cellStyle name="20% - Accent1 2 2 3 5 2 2 3 3" xfId="16498" xr:uid="{A6024300-84F2-4A70-8073-ABFBDE9E2921}"/>
    <cellStyle name="20% - Accent1 2 2 3 5 2 2 3 4" xfId="34238" xr:uid="{AECE3119-84AE-4530-AF14-43239E0BF2FF}"/>
    <cellStyle name="20% - Accent1 2 2 3 5 2 2 3 5" xfId="38917" xr:uid="{4B0B4EB3-BA7F-4049-9379-25A7E3EDB2EB}"/>
    <cellStyle name="20% - Accent1 2 2 3 5 2 2 3 6" xfId="46800" xr:uid="{39982BC8-DE62-4B86-8B0C-13E088C18977}"/>
    <cellStyle name="20% - Accent1 2 2 3 5 2 2 3 7" xfId="54293" xr:uid="{273D69E0-0900-4BA5-A6DF-FEB499E4F301}"/>
    <cellStyle name="20% - Accent1 2 2 3 5 2 2 4" xfId="1471" xr:uid="{B6DECB54-DA88-4782-AAAA-2E886015EFB2}"/>
    <cellStyle name="20% - Accent1 2 2 3 5 2 2 4 2" xfId="9011" xr:uid="{111F7FD7-4C0C-418C-B74A-98F82D64CCC1}"/>
    <cellStyle name="20% - Accent1 2 2 3 5 2 2 4 2 2" xfId="23987" xr:uid="{C172710D-340E-4109-9DDA-E6E0A84F95CF}"/>
    <cellStyle name="20% - Accent1 2 2 3 5 2 2 4 3" xfId="16499" xr:uid="{BC32DFB8-6728-49BE-A2CE-4216CA3455C5}"/>
    <cellStyle name="20% - Accent1 2 2 3 5 2 2 4 4" xfId="36081" xr:uid="{9006EE58-E932-41CF-93E1-6CC2C675E1F5}"/>
    <cellStyle name="20% - Accent1 2 2 3 5 2 2 4 5" xfId="38918" xr:uid="{CF103E0C-AF81-4E3A-B3CE-E4F278E5C883}"/>
    <cellStyle name="20% - Accent1 2 2 3 5 2 2 4 6" xfId="46801" xr:uid="{19C0720B-7DBC-4A2A-92BB-42893C6AC220}"/>
    <cellStyle name="20% - Accent1 2 2 3 5 2 2 4 7" xfId="54294" xr:uid="{4112FCD2-84B0-4776-BA74-7F76798FA65A}"/>
    <cellStyle name="20% - Accent1 2 2 3 5 2 2 5" xfId="9008" xr:uid="{C8882318-BA9E-467B-A18A-06CD4DDFB91C}"/>
    <cellStyle name="20% - Accent1 2 2 3 5 2 2 5 2" xfId="23984" xr:uid="{AEC71221-856D-4B22-8A43-84720CCFE148}"/>
    <cellStyle name="20% - Accent1 2 2 3 5 2 2 6" xfId="16496" xr:uid="{2E8DC810-E408-4153-BC3C-06AB7613A54E}"/>
    <cellStyle name="20% - Accent1 2 2 3 5 2 2 7" xfId="31277" xr:uid="{961A6E69-EAF2-449D-9465-990E61C9C70E}"/>
    <cellStyle name="20% - Accent1 2 2 3 5 2 2 8" xfId="38915" xr:uid="{CAF4D9A4-8779-42E5-B444-572F8D429C6B}"/>
    <cellStyle name="20% - Accent1 2 2 3 5 2 2 9" xfId="46798" xr:uid="{1F6146BC-D73B-4C65-8D07-101BA1444869}"/>
    <cellStyle name="20% - Accent1 2 2 3 5 2 3" xfId="1472" xr:uid="{850D4B4C-B6B3-4E66-881C-0CACA3727895}"/>
    <cellStyle name="20% - Accent1 2 2 3 5 2 3 2" xfId="9012" xr:uid="{6CA891C2-5079-4E75-AEF7-4F650D7B7D65}"/>
    <cellStyle name="20% - Accent1 2 2 3 5 2 3 2 2" xfId="23988" xr:uid="{053033D7-FBDA-4E05-973C-9C989A0F227B}"/>
    <cellStyle name="20% - Accent1 2 2 3 5 2 3 3" xfId="16500" xr:uid="{87DDBE07-61AB-43FE-86BC-E7D9129D03D3}"/>
    <cellStyle name="20% - Accent1 2 2 3 5 2 3 4" xfId="32392" xr:uid="{113DCB8A-DFDC-44B9-8C68-0E70942608C5}"/>
    <cellStyle name="20% - Accent1 2 2 3 5 2 3 5" xfId="38919" xr:uid="{B88E1329-ADEA-4A86-A7F3-A34790425389}"/>
    <cellStyle name="20% - Accent1 2 2 3 5 2 3 6" xfId="46802" xr:uid="{25A031D0-A62E-4DC1-B8BC-05E9A8223111}"/>
    <cellStyle name="20% - Accent1 2 2 3 5 2 3 7" xfId="54295" xr:uid="{E009B805-E7DE-4ABC-9404-4D25D7F12427}"/>
    <cellStyle name="20% - Accent1 2 2 3 5 2 4" xfId="1473" xr:uid="{5477DB70-8FEC-466C-A5F4-E7E304AC5B87}"/>
    <cellStyle name="20% - Accent1 2 2 3 5 2 4 2" xfId="9013" xr:uid="{E09ED51E-B7D9-4A05-BD35-ECBB151A61FF}"/>
    <cellStyle name="20% - Accent1 2 2 3 5 2 4 2 2" xfId="23989" xr:uid="{32F8E9AF-7A60-4CC8-BDC0-835EE70182C3}"/>
    <cellStyle name="20% - Accent1 2 2 3 5 2 4 3" xfId="16501" xr:uid="{6110C1F9-820E-431B-876E-A1B787E084F3}"/>
    <cellStyle name="20% - Accent1 2 2 3 5 2 4 4" xfId="34237" xr:uid="{02B430B4-3A0A-4EC6-A7B7-7B2195E70B31}"/>
    <cellStyle name="20% - Accent1 2 2 3 5 2 4 5" xfId="38920" xr:uid="{FA81E6FF-3B74-45B2-919C-6D79ED1AED26}"/>
    <cellStyle name="20% - Accent1 2 2 3 5 2 4 6" xfId="46803" xr:uid="{513C383C-F106-4CEF-A63D-0FC502554E9B}"/>
    <cellStyle name="20% - Accent1 2 2 3 5 2 4 7" xfId="54296" xr:uid="{AEB32BE5-4C96-4EBE-8CE8-F374125015F8}"/>
    <cellStyle name="20% - Accent1 2 2 3 5 2 5" xfId="1474" xr:uid="{BF8A0E34-BC33-4E63-9E0F-C1A900384C7D}"/>
    <cellStyle name="20% - Accent1 2 2 3 5 2 5 2" xfId="9014" xr:uid="{A4B587DC-0FE8-4F49-9294-E5897E9E3229}"/>
    <cellStyle name="20% - Accent1 2 2 3 5 2 5 2 2" xfId="23990" xr:uid="{FBA26108-BE48-4104-9643-AE6670E5B35F}"/>
    <cellStyle name="20% - Accent1 2 2 3 5 2 5 3" xfId="16502" xr:uid="{3BAE2499-5A4C-49D5-99C9-3CE943855F75}"/>
    <cellStyle name="20% - Accent1 2 2 3 5 2 5 4" xfId="36080" xr:uid="{22C77A61-08BE-4E88-8EC4-B822AE357A7A}"/>
    <cellStyle name="20% - Accent1 2 2 3 5 2 5 5" xfId="38921" xr:uid="{E9D0CFBA-7201-4BE1-B010-9F3F66CDE99C}"/>
    <cellStyle name="20% - Accent1 2 2 3 5 2 5 6" xfId="46804" xr:uid="{DA8EBB16-D369-4309-B11B-838311C62E2C}"/>
    <cellStyle name="20% - Accent1 2 2 3 5 2 5 7" xfId="54297" xr:uid="{CEDC2C16-2C76-4C19-BAAA-F0C15E5923A4}"/>
    <cellStyle name="20% - Accent1 2 2 3 5 2 6" xfId="9007" xr:uid="{A5A945E7-B685-46AA-8119-8C188BDD9CC7}"/>
    <cellStyle name="20% - Accent1 2 2 3 5 2 6 2" xfId="23983" xr:uid="{98F50946-0118-44DD-B9D9-9657387FBB54}"/>
    <cellStyle name="20% - Accent1 2 2 3 5 2 7" xfId="16495" xr:uid="{1B60279C-B3D3-4CEC-AA4E-036C1F07BE92}"/>
    <cellStyle name="20% - Accent1 2 2 3 5 2 8" xfId="30802" xr:uid="{BDAAF74C-B698-4FAE-8C81-7E13C96678EA}"/>
    <cellStyle name="20% - Accent1 2 2 3 5 2 9" xfId="38914" xr:uid="{6F5068AA-A300-49DA-B43A-16600D0C1B81}"/>
    <cellStyle name="20% - Accent1 2 2 3 5 3" xfId="1475" xr:uid="{0223EAEB-9B54-4012-AFFB-F1D12869B412}"/>
    <cellStyle name="20% - Accent1 2 2 3 5 3 10" xfId="54298" xr:uid="{83447A6E-6E42-43DE-BFB7-CB6AB197C304}"/>
    <cellStyle name="20% - Accent1 2 2 3 5 3 2" xfId="1476" xr:uid="{40E592AD-DC76-4BD1-B61E-14C1502AE1E2}"/>
    <cellStyle name="20% - Accent1 2 2 3 5 3 2 2" xfId="9016" xr:uid="{E68D2EEF-ED06-4D62-B6EE-BAFFAA5F1E5A}"/>
    <cellStyle name="20% - Accent1 2 2 3 5 3 2 2 2" xfId="23992" xr:uid="{E537E480-FBC1-475E-BEB1-445F197735A8}"/>
    <cellStyle name="20% - Accent1 2 2 3 5 3 2 3" xfId="16504" xr:uid="{1579122A-0288-4909-B244-B1A03061BE74}"/>
    <cellStyle name="20% - Accent1 2 2 3 5 3 2 4" xfId="32394" xr:uid="{8C0E301B-0EEC-45F0-AD04-288C35D81376}"/>
    <cellStyle name="20% - Accent1 2 2 3 5 3 2 5" xfId="38923" xr:uid="{C0ECAF2D-C35A-4707-BC53-040672643B7A}"/>
    <cellStyle name="20% - Accent1 2 2 3 5 3 2 6" xfId="46806" xr:uid="{0EC0D9B3-E589-4D37-BB45-0CD378CE19BE}"/>
    <cellStyle name="20% - Accent1 2 2 3 5 3 2 7" xfId="54299" xr:uid="{75E2C89F-2843-4365-9C83-5AE52D1F2FD0}"/>
    <cellStyle name="20% - Accent1 2 2 3 5 3 3" xfId="1477" xr:uid="{D2EC1769-D6F2-4994-AED6-6C7F4F481C73}"/>
    <cellStyle name="20% - Accent1 2 2 3 5 3 3 2" xfId="9017" xr:uid="{5290BEA1-E749-44F2-976D-28DF77736A13}"/>
    <cellStyle name="20% - Accent1 2 2 3 5 3 3 2 2" xfId="23993" xr:uid="{DBEF13C2-2C7E-4775-9AFC-FF9BBEA74EF3}"/>
    <cellStyle name="20% - Accent1 2 2 3 5 3 3 3" xfId="16505" xr:uid="{136BA259-84E5-4B06-BF2F-9698A6424767}"/>
    <cellStyle name="20% - Accent1 2 2 3 5 3 3 4" xfId="34239" xr:uid="{73B1A45B-4F25-4760-AF41-19684F9D0274}"/>
    <cellStyle name="20% - Accent1 2 2 3 5 3 3 5" xfId="38924" xr:uid="{FF08C68A-A4A3-4262-85C7-E68E0D31FBEE}"/>
    <cellStyle name="20% - Accent1 2 2 3 5 3 3 6" xfId="46807" xr:uid="{EF2470E0-2EAB-4943-801F-37A580B302F3}"/>
    <cellStyle name="20% - Accent1 2 2 3 5 3 3 7" xfId="54300" xr:uid="{D2E263E7-F78A-4A57-92E0-13D443F74AB8}"/>
    <cellStyle name="20% - Accent1 2 2 3 5 3 4" xfId="1478" xr:uid="{4C6B3212-6E3E-4229-BFF1-72FCADA2F598}"/>
    <cellStyle name="20% - Accent1 2 2 3 5 3 4 2" xfId="9018" xr:uid="{DC330E78-C979-4D75-BFA5-91CC95E252A9}"/>
    <cellStyle name="20% - Accent1 2 2 3 5 3 4 2 2" xfId="23994" xr:uid="{541B715C-199C-43D5-B399-44F5C21B82C5}"/>
    <cellStyle name="20% - Accent1 2 2 3 5 3 4 3" xfId="16506" xr:uid="{CBF44E63-B327-44AD-83F5-56D0C997F552}"/>
    <cellStyle name="20% - Accent1 2 2 3 5 3 4 4" xfId="36082" xr:uid="{91D1204B-876F-4A2D-9390-503F3AF6D8BB}"/>
    <cellStyle name="20% - Accent1 2 2 3 5 3 4 5" xfId="38925" xr:uid="{456DF46F-FC2B-4FA7-96BF-E84982896A0E}"/>
    <cellStyle name="20% - Accent1 2 2 3 5 3 4 6" xfId="46808" xr:uid="{09866E10-85B2-4A6D-B0B6-E3B7353CCFFD}"/>
    <cellStyle name="20% - Accent1 2 2 3 5 3 4 7" xfId="54301" xr:uid="{A6721855-4DEE-44D9-A3F1-DFE8E7FA1C71}"/>
    <cellStyle name="20% - Accent1 2 2 3 5 3 5" xfId="9015" xr:uid="{3CF6FFF6-E220-4313-BCE2-46A5408B79F5}"/>
    <cellStyle name="20% - Accent1 2 2 3 5 3 5 2" xfId="23991" xr:uid="{75BE5B60-B9AC-46E3-8A87-CEB2758314A8}"/>
    <cellStyle name="20% - Accent1 2 2 3 5 3 6" xfId="16503" xr:uid="{D1E0407A-BE6A-4E54-87B6-AA83F8CA7176}"/>
    <cellStyle name="20% - Accent1 2 2 3 5 3 7" xfId="31276" xr:uid="{0DE2F31F-77B1-4436-90A9-CB12CE410480}"/>
    <cellStyle name="20% - Accent1 2 2 3 5 3 8" xfId="38922" xr:uid="{E330EB59-4DC3-4EB1-9A10-3361111D0CC1}"/>
    <cellStyle name="20% - Accent1 2 2 3 5 3 9" xfId="46805" xr:uid="{DCAD4595-8B2B-47F5-9326-68A3ADBD49AB}"/>
    <cellStyle name="20% - Accent1 2 2 3 5 4" xfId="1479" xr:uid="{725AF990-C10E-425E-A9C5-8F48BB33C7AF}"/>
    <cellStyle name="20% - Accent1 2 2 3 5 4 2" xfId="9019" xr:uid="{BF0147B8-8564-4F88-9077-848A84C1EC59}"/>
    <cellStyle name="20% - Accent1 2 2 3 5 4 2 2" xfId="23995" xr:uid="{DAD52359-5984-4D45-B6B8-180E776981A9}"/>
    <cellStyle name="20% - Accent1 2 2 3 5 4 3" xfId="16507" xr:uid="{E699A3ED-7D8D-4CAD-B8C7-2ED197F24C0F}"/>
    <cellStyle name="20% - Accent1 2 2 3 5 4 4" xfId="32391" xr:uid="{8A5913FE-4F23-4816-8F52-0881B2C8235B}"/>
    <cellStyle name="20% - Accent1 2 2 3 5 4 5" xfId="38926" xr:uid="{1E9EE538-33E4-4E3D-8693-E2A51B15E932}"/>
    <cellStyle name="20% - Accent1 2 2 3 5 4 6" xfId="46809" xr:uid="{8C4E0547-CF52-44AE-A5AA-731904D78A06}"/>
    <cellStyle name="20% - Accent1 2 2 3 5 4 7" xfId="54302" xr:uid="{E8588638-5FF1-45F9-8C82-A35DEC8163E8}"/>
    <cellStyle name="20% - Accent1 2 2 3 5 5" xfId="1480" xr:uid="{578F7D79-B233-4AC0-AD79-1C5C930C4DAE}"/>
    <cellStyle name="20% - Accent1 2 2 3 5 5 2" xfId="9020" xr:uid="{BF3B0C54-D89B-4498-8A15-05CC3CD27E6A}"/>
    <cellStyle name="20% - Accent1 2 2 3 5 5 2 2" xfId="23996" xr:uid="{FDCE1384-1767-4C52-80D3-F2E83D576213}"/>
    <cellStyle name="20% - Accent1 2 2 3 5 5 3" xfId="16508" xr:uid="{2B1D48C3-C827-4936-B640-10175F3B1220}"/>
    <cellStyle name="20% - Accent1 2 2 3 5 5 4" xfId="34236" xr:uid="{E41CA35B-F314-4EA9-A4F8-61618C7C8077}"/>
    <cellStyle name="20% - Accent1 2 2 3 5 5 5" xfId="38927" xr:uid="{DC4EA1F4-D7E7-4AF1-91B4-6832283B313E}"/>
    <cellStyle name="20% - Accent1 2 2 3 5 5 6" xfId="46810" xr:uid="{1253B2F3-D6A9-4CB1-AB87-B1445C0E1B66}"/>
    <cellStyle name="20% - Accent1 2 2 3 5 5 7" xfId="54303" xr:uid="{EB9A815A-F2A2-46C1-A9EE-A2837233ECC4}"/>
    <cellStyle name="20% - Accent1 2 2 3 5 6" xfId="1481" xr:uid="{31439B23-FDD3-402A-9BD7-8C353FFA6AE0}"/>
    <cellStyle name="20% - Accent1 2 2 3 5 6 2" xfId="9021" xr:uid="{30F6A84A-3368-45D4-B3CB-32EB8D100985}"/>
    <cellStyle name="20% - Accent1 2 2 3 5 6 2 2" xfId="23997" xr:uid="{5133E9CC-1A1A-46B6-915E-4CD1509287F0}"/>
    <cellStyle name="20% - Accent1 2 2 3 5 6 3" xfId="16509" xr:uid="{883ED402-0782-4140-993D-A2F75D042897}"/>
    <cellStyle name="20% - Accent1 2 2 3 5 6 4" xfId="36079" xr:uid="{DEB5D0D7-0EA5-4541-9953-0EB0D8457B17}"/>
    <cellStyle name="20% - Accent1 2 2 3 5 6 5" xfId="38928" xr:uid="{8B3CC6B8-993D-4E64-AF80-77BB692D48D1}"/>
    <cellStyle name="20% - Accent1 2 2 3 5 6 6" xfId="46811" xr:uid="{6A824B42-B22E-4C98-9C9A-D8D09E3C6CF3}"/>
    <cellStyle name="20% - Accent1 2 2 3 5 6 7" xfId="54304" xr:uid="{5F853735-6E91-4173-91FE-BF1826BD4A44}"/>
    <cellStyle name="20% - Accent1 2 2 3 5 7" xfId="9006" xr:uid="{A3C4F420-EC85-4BAA-9550-3DEF075305BC}"/>
    <cellStyle name="20% - Accent1 2 2 3 5 7 2" xfId="23982" xr:uid="{B4C8934F-3A60-457D-BCE9-AD430007008C}"/>
    <cellStyle name="20% - Accent1 2 2 3 5 8" xfId="16494" xr:uid="{33124991-CFEA-4B69-BE25-34D6F6495D74}"/>
    <cellStyle name="20% - Accent1 2 2 3 5 9" xfId="30427" xr:uid="{DEE9A344-B430-4287-9595-CB851BA7E7B6}"/>
    <cellStyle name="20% - Accent1 2 2 3 6" xfId="1482" xr:uid="{95599B9D-1491-4352-B760-ED5A293B0E8E}"/>
    <cellStyle name="20% - Accent1 2 2 3 6 10" xfId="38929" xr:uid="{CC5C68D6-659D-4580-8A25-2D87B116D933}"/>
    <cellStyle name="20% - Accent1 2 2 3 6 11" xfId="46812" xr:uid="{1CE63F33-0437-4787-97CC-CAD65405139F}"/>
    <cellStyle name="20% - Accent1 2 2 3 6 12" xfId="54305" xr:uid="{34FEBF8B-C462-474A-89E1-2D29D5A75476}"/>
    <cellStyle name="20% - Accent1 2 2 3 6 2" xfId="1483" xr:uid="{1A5CD3B5-5088-4882-9C54-668CECFCC40F}"/>
    <cellStyle name="20% - Accent1 2 2 3 6 2 10" xfId="46813" xr:uid="{C0E5C8F0-A41F-4117-8325-BA12230D75E3}"/>
    <cellStyle name="20% - Accent1 2 2 3 6 2 11" xfId="54306" xr:uid="{5AAD24F2-51F2-4C8D-B50B-2735A06A3B8E}"/>
    <cellStyle name="20% - Accent1 2 2 3 6 2 2" xfId="1484" xr:uid="{DF04B1A1-72B3-43D2-9958-33B90F94F852}"/>
    <cellStyle name="20% - Accent1 2 2 3 6 2 2 10" xfId="54307" xr:uid="{89BB0E08-FCDA-4B58-8DE2-E22F8F58EF7B}"/>
    <cellStyle name="20% - Accent1 2 2 3 6 2 2 2" xfId="1485" xr:uid="{77E6CB0F-1270-4D4E-9404-7D8FCE04D495}"/>
    <cellStyle name="20% - Accent1 2 2 3 6 2 2 2 2" xfId="9025" xr:uid="{4DD98555-44A9-484A-AC6E-19E7E3B415C4}"/>
    <cellStyle name="20% - Accent1 2 2 3 6 2 2 2 2 2" xfId="24001" xr:uid="{0A451614-B073-410D-8A2D-CE462387F586}"/>
    <cellStyle name="20% - Accent1 2 2 3 6 2 2 2 3" xfId="16513" xr:uid="{C1672FB9-21D0-4C68-8CC3-6AE349692B79}"/>
    <cellStyle name="20% - Accent1 2 2 3 6 2 2 2 4" xfId="32397" xr:uid="{778DC6E0-852B-4CE6-B459-5174AB9A671A}"/>
    <cellStyle name="20% - Accent1 2 2 3 6 2 2 2 5" xfId="38932" xr:uid="{ADAFF0F0-4779-4C29-B03A-31D5BAD203DA}"/>
    <cellStyle name="20% - Accent1 2 2 3 6 2 2 2 6" xfId="46815" xr:uid="{A78FAE36-50C2-4B33-AD61-1C7A91E51BAF}"/>
    <cellStyle name="20% - Accent1 2 2 3 6 2 2 2 7" xfId="54308" xr:uid="{8A18D9F8-1C19-4D21-A51A-44B1CB436805}"/>
    <cellStyle name="20% - Accent1 2 2 3 6 2 2 3" xfId="1486" xr:uid="{BD782827-0F6E-4CDB-A83F-646B6524D1A0}"/>
    <cellStyle name="20% - Accent1 2 2 3 6 2 2 3 2" xfId="9026" xr:uid="{358462D9-1DE5-47D4-BE76-71035075E636}"/>
    <cellStyle name="20% - Accent1 2 2 3 6 2 2 3 2 2" xfId="24002" xr:uid="{8F7618F3-DEDB-4A95-927F-FB91FDD48D3D}"/>
    <cellStyle name="20% - Accent1 2 2 3 6 2 2 3 3" xfId="16514" xr:uid="{AE528825-7762-435B-A152-ADEDF1E380A2}"/>
    <cellStyle name="20% - Accent1 2 2 3 6 2 2 3 4" xfId="34242" xr:uid="{AAE72017-33DA-4518-9495-B98A83050FDD}"/>
    <cellStyle name="20% - Accent1 2 2 3 6 2 2 3 5" xfId="38933" xr:uid="{866139BE-77DF-4E41-B8F7-1D6B1D4A261B}"/>
    <cellStyle name="20% - Accent1 2 2 3 6 2 2 3 6" xfId="46816" xr:uid="{128471B0-F062-481D-B494-69140E8BD37F}"/>
    <cellStyle name="20% - Accent1 2 2 3 6 2 2 3 7" xfId="54309" xr:uid="{F6249C7D-842F-48B5-8514-DC5443C1618D}"/>
    <cellStyle name="20% - Accent1 2 2 3 6 2 2 4" xfId="1487" xr:uid="{8ABEEFF7-3BD4-488F-BD53-5EB1CEE23CC9}"/>
    <cellStyle name="20% - Accent1 2 2 3 6 2 2 4 2" xfId="9027" xr:uid="{7B365D7E-E753-4655-956E-2F0D2EB40B90}"/>
    <cellStyle name="20% - Accent1 2 2 3 6 2 2 4 2 2" xfId="24003" xr:uid="{C423EC29-AC53-4F71-9912-A9F89A89E7E6}"/>
    <cellStyle name="20% - Accent1 2 2 3 6 2 2 4 3" xfId="16515" xr:uid="{14008694-02D5-41FE-9FCF-3B2690DB7BFB}"/>
    <cellStyle name="20% - Accent1 2 2 3 6 2 2 4 4" xfId="36085" xr:uid="{D9BE4674-D0F5-48E2-960D-31F30BE1437C}"/>
    <cellStyle name="20% - Accent1 2 2 3 6 2 2 4 5" xfId="38934" xr:uid="{5C584501-05C7-4CEF-B571-407E36A2FB12}"/>
    <cellStyle name="20% - Accent1 2 2 3 6 2 2 4 6" xfId="46817" xr:uid="{6272B1FC-303B-4826-A584-6FAE378817B3}"/>
    <cellStyle name="20% - Accent1 2 2 3 6 2 2 4 7" xfId="54310" xr:uid="{C184D2F3-0573-40AE-A816-17682F6248AC}"/>
    <cellStyle name="20% - Accent1 2 2 3 6 2 2 5" xfId="9024" xr:uid="{A6AAABFF-63AA-4524-89CB-3FB4FF24D4BF}"/>
    <cellStyle name="20% - Accent1 2 2 3 6 2 2 5 2" xfId="24000" xr:uid="{153610D0-01CE-412B-BA88-ABF663636E45}"/>
    <cellStyle name="20% - Accent1 2 2 3 6 2 2 6" xfId="16512" xr:uid="{9A72B8A6-0C55-4B44-9AD3-C231685FB95D}"/>
    <cellStyle name="20% - Accent1 2 2 3 6 2 2 7" xfId="31279" xr:uid="{EF5B2CA8-1421-41FB-B963-553E110E164A}"/>
    <cellStyle name="20% - Accent1 2 2 3 6 2 2 8" xfId="38931" xr:uid="{84DD95D3-B61E-4CA4-98E4-9E588E37024B}"/>
    <cellStyle name="20% - Accent1 2 2 3 6 2 2 9" xfId="46814" xr:uid="{AD27B287-89F1-482E-AAC7-9C6DC4E339A1}"/>
    <cellStyle name="20% - Accent1 2 2 3 6 2 3" xfId="1488" xr:uid="{DDA2C05D-095A-49DD-97CF-468912E0A6DA}"/>
    <cellStyle name="20% - Accent1 2 2 3 6 2 3 2" xfId="9028" xr:uid="{5BFE1298-0A83-4ADD-9975-689680D05BC6}"/>
    <cellStyle name="20% - Accent1 2 2 3 6 2 3 2 2" xfId="24004" xr:uid="{52F8A9F8-9902-41C1-A2BB-DEB9533869D2}"/>
    <cellStyle name="20% - Accent1 2 2 3 6 2 3 3" xfId="16516" xr:uid="{79D89CDF-9FAC-4F9D-86F3-7284668DB2B2}"/>
    <cellStyle name="20% - Accent1 2 2 3 6 2 3 4" xfId="32396" xr:uid="{EB4D84F0-679B-4696-9114-558091C00DAB}"/>
    <cellStyle name="20% - Accent1 2 2 3 6 2 3 5" xfId="38935" xr:uid="{7FFC4664-5C37-4B92-9ADF-02BED97DA39D}"/>
    <cellStyle name="20% - Accent1 2 2 3 6 2 3 6" xfId="46818" xr:uid="{A73AC1A5-C38B-46C0-A3FE-167A7D958895}"/>
    <cellStyle name="20% - Accent1 2 2 3 6 2 3 7" xfId="54311" xr:uid="{2478341B-76A8-48AC-AE39-B3B908F4A1C1}"/>
    <cellStyle name="20% - Accent1 2 2 3 6 2 4" xfId="1489" xr:uid="{8F1C1FA1-9B94-4AD0-9950-81506F332B49}"/>
    <cellStyle name="20% - Accent1 2 2 3 6 2 4 2" xfId="9029" xr:uid="{F3CAF553-E73F-43C6-A1F0-CD4CDA820DF7}"/>
    <cellStyle name="20% - Accent1 2 2 3 6 2 4 2 2" xfId="24005" xr:uid="{ADA1E8F2-7FD4-4295-B757-90D2D367D8C3}"/>
    <cellStyle name="20% - Accent1 2 2 3 6 2 4 3" xfId="16517" xr:uid="{E31D30C0-B6F8-40E1-A9CC-923659BAD25B}"/>
    <cellStyle name="20% - Accent1 2 2 3 6 2 4 4" xfId="34241" xr:uid="{1E6DC6DE-DE9D-4D44-8869-AF9DBC850BB5}"/>
    <cellStyle name="20% - Accent1 2 2 3 6 2 4 5" xfId="38936" xr:uid="{227EE4D1-795E-4424-846A-786DC5BA0534}"/>
    <cellStyle name="20% - Accent1 2 2 3 6 2 4 6" xfId="46819" xr:uid="{587FE3DC-6538-4E80-9B84-DF6E115D18C5}"/>
    <cellStyle name="20% - Accent1 2 2 3 6 2 4 7" xfId="54312" xr:uid="{87140F1B-0D9A-4E25-A11B-7585B2E09527}"/>
    <cellStyle name="20% - Accent1 2 2 3 6 2 5" xfId="1490" xr:uid="{FAB25DD0-3018-4A30-A06F-7264042A70D0}"/>
    <cellStyle name="20% - Accent1 2 2 3 6 2 5 2" xfId="9030" xr:uid="{2B4A042D-35AD-425C-81D8-C0B365172CA1}"/>
    <cellStyle name="20% - Accent1 2 2 3 6 2 5 2 2" xfId="24006" xr:uid="{91755141-5D2E-413E-9E5C-546B72A0F40B}"/>
    <cellStyle name="20% - Accent1 2 2 3 6 2 5 3" xfId="16518" xr:uid="{85308ADC-3262-4D9D-B3CA-30D238443B66}"/>
    <cellStyle name="20% - Accent1 2 2 3 6 2 5 4" xfId="36084" xr:uid="{843699EA-A617-4F19-8244-FD298D02340C}"/>
    <cellStyle name="20% - Accent1 2 2 3 6 2 5 5" xfId="38937" xr:uid="{9A1E9E8B-B5B3-4A0E-A3A2-D4BA293ACAB6}"/>
    <cellStyle name="20% - Accent1 2 2 3 6 2 5 6" xfId="46820" xr:uid="{F34378D9-EE48-4297-8473-F2BE320859B6}"/>
    <cellStyle name="20% - Accent1 2 2 3 6 2 5 7" xfId="54313" xr:uid="{AF816AD6-442A-47AF-90DD-3380C502242C}"/>
    <cellStyle name="20% - Accent1 2 2 3 6 2 6" xfId="9023" xr:uid="{0D643DE9-768B-41A9-A657-79B9579C2FBE}"/>
    <cellStyle name="20% - Accent1 2 2 3 6 2 6 2" xfId="23999" xr:uid="{B6385911-91AD-40D5-B6BA-09A966ED7A46}"/>
    <cellStyle name="20% - Accent1 2 2 3 6 2 7" xfId="16511" xr:uid="{786527F4-F6F6-433C-ACC6-89357DD70290}"/>
    <cellStyle name="20% - Accent1 2 2 3 6 2 8" xfId="30803" xr:uid="{49E6E857-9FC7-40B6-B88C-764055291686}"/>
    <cellStyle name="20% - Accent1 2 2 3 6 2 9" xfId="38930" xr:uid="{CF1AED93-BFD4-43F0-9D57-712C1CBEA81C}"/>
    <cellStyle name="20% - Accent1 2 2 3 6 3" xfId="1491" xr:uid="{7E887FC8-C3E7-48A7-8E78-D4060B54866D}"/>
    <cellStyle name="20% - Accent1 2 2 3 6 3 10" xfId="54314" xr:uid="{B7D593E6-3276-41E2-8D85-A93CD1CA7091}"/>
    <cellStyle name="20% - Accent1 2 2 3 6 3 2" xfId="1492" xr:uid="{DCAC7648-3B22-44E2-8BC5-1ACF683AF51C}"/>
    <cellStyle name="20% - Accent1 2 2 3 6 3 2 2" xfId="9032" xr:uid="{6B590CF6-0364-4FE0-8212-F2914D4CCD7C}"/>
    <cellStyle name="20% - Accent1 2 2 3 6 3 2 2 2" xfId="24008" xr:uid="{79801AB2-DEE8-471C-873D-85CF76F87A8D}"/>
    <cellStyle name="20% - Accent1 2 2 3 6 3 2 3" xfId="16520" xr:uid="{423B6F95-413D-473F-ACD4-178005F45A8B}"/>
    <cellStyle name="20% - Accent1 2 2 3 6 3 2 4" xfId="32398" xr:uid="{0C798CD5-6150-4C85-A7DE-4F4BAE2B3E01}"/>
    <cellStyle name="20% - Accent1 2 2 3 6 3 2 5" xfId="38939" xr:uid="{05191901-F5AB-48D2-A557-F679B2B38992}"/>
    <cellStyle name="20% - Accent1 2 2 3 6 3 2 6" xfId="46822" xr:uid="{F0D53503-0D05-4558-88CA-E5B14971E5CD}"/>
    <cellStyle name="20% - Accent1 2 2 3 6 3 2 7" xfId="54315" xr:uid="{75F97550-0ADF-4A94-B4EA-5EB6F59FE581}"/>
    <cellStyle name="20% - Accent1 2 2 3 6 3 3" xfId="1493" xr:uid="{D8A0610F-257F-4900-9749-A7563B9115AD}"/>
    <cellStyle name="20% - Accent1 2 2 3 6 3 3 2" xfId="9033" xr:uid="{F17D0D29-35B1-46FF-BAE3-288ACD57FB65}"/>
    <cellStyle name="20% - Accent1 2 2 3 6 3 3 2 2" xfId="24009" xr:uid="{E8ADAEB0-C847-4D95-B64C-4F8C7EF6955F}"/>
    <cellStyle name="20% - Accent1 2 2 3 6 3 3 3" xfId="16521" xr:uid="{3C60852D-0B73-400F-817A-274B92965A75}"/>
    <cellStyle name="20% - Accent1 2 2 3 6 3 3 4" xfId="34243" xr:uid="{EDDA430F-3E5A-45F6-82A7-8F3734B9BBBF}"/>
    <cellStyle name="20% - Accent1 2 2 3 6 3 3 5" xfId="38940" xr:uid="{A371CAC7-7416-4384-8133-123297B4F1DA}"/>
    <cellStyle name="20% - Accent1 2 2 3 6 3 3 6" xfId="46823" xr:uid="{B31C2324-FAEF-4F0D-A262-E2711FB828E1}"/>
    <cellStyle name="20% - Accent1 2 2 3 6 3 3 7" xfId="54316" xr:uid="{18589129-ADB9-4F4B-8492-56836F159004}"/>
    <cellStyle name="20% - Accent1 2 2 3 6 3 4" xfId="1494" xr:uid="{F3C2F6D5-C76D-435F-B6F7-D6F2B293D055}"/>
    <cellStyle name="20% - Accent1 2 2 3 6 3 4 2" xfId="9034" xr:uid="{CC07FEC6-FDE1-49C5-A1E0-CC788DC5C28C}"/>
    <cellStyle name="20% - Accent1 2 2 3 6 3 4 2 2" xfId="24010" xr:uid="{2FAB7BB0-199C-4529-988A-63B5CD004E59}"/>
    <cellStyle name="20% - Accent1 2 2 3 6 3 4 3" xfId="16522" xr:uid="{8C698FE3-8C10-46ED-8002-6384EF61A7C1}"/>
    <cellStyle name="20% - Accent1 2 2 3 6 3 4 4" xfId="36086" xr:uid="{C56C850C-6CEE-40EB-9D61-35F1704B0B51}"/>
    <cellStyle name="20% - Accent1 2 2 3 6 3 4 5" xfId="38941" xr:uid="{ACCBB4C5-F1F5-4F3E-9821-C574170CE1B8}"/>
    <cellStyle name="20% - Accent1 2 2 3 6 3 4 6" xfId="46824" xr:uid="{E5902434-EEAD-48AC-B90D-D77E66F8938D}"/>
    <cellStyle name="20% - Accent1 2 2 3 6 3 4 7" xfId="54317" xr:uid="{1ADF6F3C-9050-4BFE-B7DA-9D4715680D61}"/>
    <cellStyle name="20% - Accent1 2 2 3 6 3 5" xfId="9031" xr:uid="{D4E80E00-36E6-4A67-8B17-892DBFFC354E}"/>
    <cellStyle name="20% - Accent1 2 2 3 6 3 5 2" xfId="24007" xr:uid="{9713887C-6B5A-4E18-85C0-A6429A293B01}"/>
    <cellStyle name="20% - Accent1 2 2 3 6 3 6" xfId="16519" xr:uid="{EFE80781-F697-428E-A74F-6B5F35A974FB}"/>
    <cellStyle name="20% - Accent1 2 2 3 6 3 7" xfId="31278" xr:uid="{E557CFD3-B82C-4DA3-ACF0-1950DB967F3A}"/>
    <cellStyle name="20% - Accent1 2 2 3 6 3 8" xfId="38938" xr:uid="{B0FCC2FB-1FB7-445C-AEDF-8516C873C319}"/>
    <cellStyle name="20% - Accent1 2 2 3 6 3 9" xfId="46821" xr:uid="{2A63ECF2-89E0-4235-BAF2-1772EC9BE889}"/>
    <cellStyle name="20% - Accent1 2 2 3 6 4" xfId="1495" xr:uid="{29864E23-E98E-4689-B6AC-D8355F8789FC}"/>
    <cellStyle name="20% - Accent1 2 2 3 6 4 2" xfId="9035" xr:uid="{D2DD24C6-DE22-422D-A24B-3A8A5BB674F9}"/>
    <cellStyle name="20% - Accent1 2 2 3 6 4 2 2" xfId="24011" xr:uid="{887E4B8A-E934-414A-BF3D-94267F841840}"/>
    <cellStyle name="20% - Accent1 2 2 3 6 4 3" xfId="16523" xr:uid="{4AC30C26-B3DF-4368-8CB2-EBE70E3B011A}"/>
    <cellStyle name="20% - Accent1 2 2 3 6 4 4" xfId="32395" xr:uid="{E1AA19B9-CE89-4325-AFB0-E7637DFE21F0}"/>
    <cellStyle name="20% - Accent1 2 2 3 6 4 5" xfId="38942" xr:uid="{5B55FFE0-151A-4D14-9200-5C17CDDCC6D4}"/>
    <cellStyle name="20% - Accent1 2 2 3 6 4 6" xfId="46825" xr:uid="{88144FFD-8C24-4A20-8F92-DB6C57DC66EB}"/>
    <cellStyle name="20% - Accent1 2 2 3 6 4 7" xfId="54318" xr:uid="{ACE87BAC-0F9D-4CA2-99A8-56FBA8E25AF7}"/>
    <cellStyle name="20% - Accent1 2 2 3 6 5" xfId="1496" xr:uid="{E9EC8360-2B0F-4E42-AF85-D02A69C59223}"/>
    <cellStyle name="20% - Accent1 2 2 3 6 5 2" xfId="9036" xr:uid="{401CEA26-8DA7-4F9E-94F5-7AB23579CB67}"/>
    <cellStyle name="20% - Accent1 2 2 3 6 5 2 2" xfId="24012" xr:uid="{B0ECCB35-9CC2-43E8-AFC7-770D52680CDA}"/>
    <cellStyle name="20% - Accent1 2 2 3 6 5 3" xfId="16524" xr:uid="{42E893F2-C430-4CAE-91FA-2277F245874D}"/>
    <cellStyle name="20% - Accent1 2 2 3 6 5 4" xfId="34240" xr:uid="{CCCF0618-6B08-4FFD-940C-0BAC25648703}"/>
    <cellStyle name="20% - Accent1 2 2 3 6 5 5" xfId="38943" xr:uid="{B995BA6F-FBDA-4743-BB34-DB8A615C6244}"/>
    <cellStyle name="20% - Accent1 2 2 3 6 5 6" xfId="46826" xr:uid="{10DB0BD3-08D0-4A96-84AD-BE1F0CF23312}"/>
    <cellStyle name="20% - Accent1 2 2 3 6 5 7" xfId="54319" xr:uid="{13C92251-C837-47D5-8709-0E4B65C3C63F}"/>
    <cellStyle name="20% - Accent1 2 2 3 6 6" xfId="1497" xr:uid="{38EB4C91-915B-4310-9130-DACE6A8714AE}"/>
    <cellStyle name="20% - Accent1 2 2 3 6 6 2" xfId="9037" xr:uid="{5C4EA03C-C186-469D-8366-BD400C7A7CC1}"/>
    <cellStyle name="20% - Accent1 2 2 3 6 6 2 2" xfId="24013" xr:uid="{2D220217-F406-4E31-AE6A-6FE0D8BF4791}"/>
    <cellStyle name="20% - Accent1 2 2 3 6 6 3" xfId="16525" xr:uid="{D25D9B48-943B-4E9E-8E55-02B57DD877F7}"/>
    <cellStyle name="20% - Accent1 2 2 3 6 6 4" xfId="36083" xr:uid="{42BDA352-4F44-4D72-8D5F-403E2BDC0855}"/>
    <cellStyle name="20% - Accent1 2 2 3 6 6 5" xfId="38944" xr:uid="{F57CA59F-7A66-4C3C-9900-0A462BDA3E21}"/>
    <cellStyle name="20% - Accent1 2 2 3 6 6 6" xfId="46827" xr:uid="{08E7961A-C192-4716-ACEA-1C0E05E2E6D8}"/>
    <cellStyle name="20% - Accent1 2 2 3 6 6 7" xfId="54320" xr:uid="{033576D3-36B9-4018-8CCD-BABC607C153E}"/>
    <cellStyle name="20% - Accent1 2 2 3 6 7" xfId="9022" xr:uid="{685DD6DA-E7E5-4D8E-9009-7E79779F7C33}"/>
    <cellStyle name="20% - Accent1 2 2 3 6 7 2" xfId="23998" xr:uid="{CF025AF6-BE4E-43F9-B239-85D7E21A237C}"/>
    <cellStyle name="20% - Accent1 2 2 3 6 8" xfId="16510" xr:uid="{953D9ED9-7823-4A04-A4DE-5C75748CFC09}"/>
    <cellStyle name="20% - Accent1 2 2 3 6 9" xfId="30557" xr:uid="{12F71978-C637-431D-8FB5-0ABAADA60C26}"/>
    <cellStyle name="20% - Accent1 2 2 3 7" xfId="1498" xr:uid="{FC767D90-60AB-4FE0-8F53-F75DCE223FA8}"/>
    <cellStyle name="20% - Accent1 2 2 3 7 10" xfId="46828" xr:uid="{D7D5E256-50F1-47C6-8FF4-2012876A6356}"/>
    <cellStyle name="20% - Accent1 2 2 3 7 11" xfId="54321" xr:uid="{D99D857D-FA9A-4111-8104-C5EE8A601E1D}"/>
    <cellStyle name="20% - Accent1 2 2 3 7 2" xfId="1499" xr:uid="{26E5341B-323A-4843-900E-CE0755EFD65E}"/>
    <cellStyle name="20% - Accent1 2 2 3 7 2 10" xfId="54322" xr:uid="{47465BE4-B3F9-4A36-97E0-EE4D1EAC4161}"/>
    <cellStyle name="20% - Accent1 2 2 3 7 2 2" xfId="1500" xr:uid="{F903D136-2200-428E-8B87-C24BADA6A3DF}"/>
    <cellStyle name="20% - Accent1 2 2 3 7 2 2 2" xfId="9040" xr:uid="{9D850C14-6B99-4BA6-BE3D-FB56939122A6}"/>
    <cellStyle name="20% - Accent1 2 2 3 7 2 2 2 2" xfId="24016" xr:uid="{1502351C-F50F-4F97-BBBB-FE512C933731}"/>
    <cellStyle name="20% - Accent1 2 2 3 7 2 2 3" xfId="16528" xr:uid="{08D0BE13-6F02-40BF-A5D6-C1EB31794D1C}"/>
    <cellStyle name="20% - Accent1 2 2 3 7 2 2 4" xfId="32400" xr:uid="{F8D5525F-B934-4383-B3DE-208932F4BBA1}"/>
    <cellStyle name="20% - Accent1 2 2 3 7 2 2 5" xfId="38947" xr:uid="{8065C967-BFB4-4BCC-9F3D-F6FD19E1F105}"/>
    <cellStyle name="20% - Accent1 2 2 3 7 2 2 6" xfId="46830" xr:uid="{28B123F9-54F8-44F6-802E-62A8F13753E8}"/>
    <cellStyle name="20% - Accent1 2 2 3 7 2 2 7" xfId="54323" xr:uid="{C5AAEE0C-161D-4564-ABBA-CC6569CA3B4E}"/>
    <cellStyle name="20% - Accent1 2 2 3 7 2 3" xfId="1501" xr:uid="{9D8F1AA1-EBA7-48A2-9D8C-EBE98C1E1995}"/>
    <cellStyle name="20% - Accent1 2 2 3 7 2 3 2" xfId="9041" xr:uid="{67D0464F-4CD6-4EAA-AECF-89E133FEEC3E}"/>
    <cellStyle name="20% - Accent1 2 2 3 7 2 3 2 2" xfId="24017" xr:uid="{13926541-9790-484C-AE35-B7A1D7E35BDC}"/>
    <cellStyle name="20% - Accent1 2 2 3 7 2 3 3" xfId="16529" xr:uid="{EB80EDE4-6767-49BA-91B4-8299011D4400}"/>
    <cellStyle name="20% - Accent1 2 2 3 7 2 3 4" xfId="34245" xr:uid="{D31FB446-4710-4CC7-82BC-CA49B33D9FFC}"/>
    <cellStyle name="20% - Accent1 2 2 3 7 2 3 5" xfId="38948" xr:uid="{3A5945FE-D70F-43E1-BEB1-89B09950053E}"/>
    <cellStyle name="20% - Accent1 2 2 3 7 2 3 6" xfId="46831" xr:uid="{CFCCD397-734D-48A1-B996-04EF4645C980}"/>
    <cellStyle name="20% - Accent1 2 2 3 7 2 3 7" xfId="54324" xr:uid="{9C6B85D6-7A77-45AA-B857-CDDBBDDA0F56}"/>
    <cellStyle name="20% - Accent1 2 2 3 7 2 4" xfId="1502" xr:uid="{5061EAB4-FB20-48A6-A5A6-37D8FB522195}"/>
    <cellStyle name="20% - Accent1 2 2 3 7 2 4 2" xfId="9042" xr:uid="{31D1A358-71C3-4040-9327-153E1443DF86}"/>
    <cellStyle name="20% - Accent1 2 2 3 7 2 4 2 2" xfId="24018" xr:uid="{A581D922-F4AE-494F-ABEA-2640CC2F414F}"/>
    <cellStyle name="20% - Accent1 2 2 3 7 2 4 3" xfId="16530" xr:uid="{0E6F6FA4-113F-427B-BAE0-E2C29CE147B1}"/>
    <cellStyle name="20% - Accent1 2 2 3 7 2 4 4" xfId="36088" xr:uid="{6A59C10F-C871-4B00-825C-380CD7CDD34D}"/>
    <cellStyle name="20% - Accent1 2 2 3 7 2 4 5" xfId="38949" xr:uid="{DE3CF4BF-538E-485F-910A-EB07057632D7}"/>
    <cellStyle name="20% - Accent1 2 2 3 7 2 4 6" xfId="46832" xr:uid="{083513B0-841F-42AD-B2D7-B403B88E878A}"/>
    <cellStyle name="20% - Accent1 2 2 3 7 2 4 7" xfId="54325" xr:uid="{7869C531-0E8C-439E-862A-76E9143005E6}"/>
    <cellStyle name="20% - Accent1 2 2 3 7 2 5" xfId="9039" xr:uid="{02C41E79-45C0-4F22-9508-4A79000A3735}"/>
    <cellStyle name="20% - Accent1 2 2 3 7 2 5 2" xfId="24015" xr:uid="{B1C16E47-3CF8-41BE-9729-E6701F29DE89}"/>
    <cellStyle name="20% - Accent1 2 2 3 7 2 6" xfId="16527" xr:uid="{57E03582-B8EF-4816-88AA-D4B9CA7EB096}"/>
    <cellStyle name="20% - Accent1 2 2 3 7 2 7" xfId="31280" xr:uid="{A5F3319D-A1A5-4550-8005-FE74E84E5AA1}"/>
    <cellStyle name="20% - Accent1 2 2 3 7 2 8" xfId="38946" xr:uid="{054AF714-4D70-4206-9B74-E7F1201D4A1E}"/>
    <cellStyle name="20% - Accent1 2 2 3 7 2 9" xfId="46829" xr:uid="{09786A21-315C-41C0-8C91-C75D9031E133}"/>
    <cellStyle name="20% - Accent1 2 2 3 7 3" xfId="1503" xr:uid="{B1385DF4-CA38-4DAF-9E7A-499287BA50B0}"/>
    <cellStyle name="20% - Accent1 2 2 3 7 3 2" xfId="9043" xr:uid="{D5D57F56-E128-4BF5-B752-1503111BC1E6}"/>
    <cellStyle name="20% - Accent1 2 2 3 7 3 2 2" xfId="24019" xr:uid="{249B9E7A-3627-442D-984F-9E85E84D1C6D}"/>
    <cellStyle name="20% - Accent1 2 2 3 7 3 3" xfId="16531" xr:uid="{882C8C7E-BAB6-4924-88F4-5C097D062846}"/>
    <cellStyle name="20% - Accent1 2 2 3 7 3 4" xfId="32399" xr:uid="{C92ADBBF-69F8-4FD8-BCDE-6752F5DC2737}"/>
    <cellStyle name="20% - Accent1 2 2 3 7 3 5" xfId="38950" xr:uid="{C26FEE00-B63D-4B93-88C7-CDB5A31244A3}"/>
    <cellStyle name="20% - Accent1 2 2 3 7 3 6" xfId="46833" xr:uid="{A7B6FB70-516E-4438-8664-0B76089C7F12}"/>
    <cellStyle name="20% - Accent1 2 2 3 7 3 7" xfId="54326" xr:uid="{29BA9242-982E-4538-88E7-6DE96BB62A6B}"/>
    <cellStyle name="20% - Accent1 2 2 3 7 4" xfId="1504" xr:uid="{F65E31A1-78E7-4D21-8A5D-DB228DE610B0}"/>
    <cellStyle name="20% - Accent1 2 2 3 7 4 2" xfId="9044" xr:uid="{44C2F5FE-FFDF-4619-93EB-F1028091C243}"/>
    <cellStyle name="20% - Accent1 2 2 3 7 4 2 2" xfId="24020" xr:uid="{3C3B986C-C7FB-42EF-892B-A7D05E81A7AF}"/>
    <cellStyle name="20% - Accent1 2 2 3 7 4 3" xfId="16532" xr:uid="{3FF5DA4A-D11F-4727-9B3E-C9F55415A235}"/>
    <cellStyle name="20% - Accent1 2 2 3 7 4 4" xfId="34244" xr:uid="{352C3EE2-5659-4740-9B02-CF9F485142FE}"/>
    <cellStyle name="20% - Accent1 2 2 3 7 4 5" xfId="38951" xr:uid="{2E26736D-936E-4A28-B617-6412F9502DCE}"/>
    <cellStyle name="20% - Accent1 2 2 3 7 4 6" xfId="46834" xr:uid="{F4775506-D545-42F9-8E5D-9579B31BA799}"/>
    <cellStyle name="20% - Accent1 2 2 3 7 4 7" xfId="54327" xr:uid="{E667FC4D-60E0-482E-AE04-FC099C56D6D1}"/>
    <cellStyle name="20% - Accent1 2 2 3 7 5" xfId="1505" xr:uid="{254CA1E2-A6DB-48DD-8B5F-17388813250F}"/>
    <cellStyle name="20% - Accent1 2 2 3 7 5 2" xfId="9045" xr:uid="{61C24F5A-7D56-4BBC-A813-D444D7F00DE3}"/>
    <cellStyle name="20% - Accent1 2 2 3 7 5 2 2" xfId="24021" xr:uid="{A6B6B096-84BA-49D6-A4B0-BFEDC98551BA}"/>
    <cellStyle name="20% - Accent1 2 2 3 7 5 3" xfId="16533" xr:uid="{35926333-4393-4727-AD18-68E51733A94E}"/>
    <cellStyle name="20% - Accent1 2 2 3 7 5 4" xfId="36087" xr:uid="{E5FE3B18-F649-4AC6-989F-F8783B522B0E}"/>
    <cellStyle name="20% - Accent1 2 2 3 7 5 5" xfId="38952" xr:uid="{69DBEB70-27D7-4D6A-AC5E-DFFA2FA58AEB}"/>
    <cellStyle name="20% - Accent1 2 2 3 7 5 6" xfId="46835" xr:uid="{9F0CB019-0F37-4BB7-A6A0-1BE10C99B9AE}"/>
    <cellStyle name="20% - Accent1 2 2 3 7 5 7" xfId="54328" xr:uid="{5DDCD79D-33CA-4C65-8122-B8E1066DF812}"/>
    <cellStyle name="20% - Accent1 2 2 3 7 6" xfId="9038" xr:uid="{8F901B55-CD26-405D-A800-445B4CFE40FB}"/>
    <cellStyle name="20% - Accent1 2 2 3 7 6 2" xfId="24014" xr:uid="{4487BFC5-4389-4192-8652-21979BB14CF2}"/>
    <cellStyle name="20% - Accent1 2 2 3 7 7" xfId="16526" xr:uid="{B74CC97C-AD1F-49E6-BDB7-8D4DAEAEA5CF}"/>
    <cellStyle name="20% - Accent1 2 2 3 7 8" xfId="30628" xr:uid="{6953534A-403A-4E9B-B664-ECCCBF8994A0}"/>
    <cellStyle name="20% - Accent1 2 2 3 7 9" xfId="38945" xr:uid="{E75D243F-8788-47FA-B9D2-33609DB73538}"/>
    <cellStyle name="20% - Accent1 2 2 3 8" xfId="1506" xr:uid="{66504616-D5FE-4193-BE26-E5841B0887FD}"/>
    <cellStyle name="20% - Accent1 2 2 3 8 10" xfId="46836" xr:uid="{FA5CDD17-0F9A-493C-B36C-EECA2B98913C}"/>
    <cellStyle name="20% - Accent1 2 2 3 8 11" xfId="54329" xr:uid="{61B412DB-AAE4-4E6B-9916-31FF2C37E29D}"/>
    <cellStyle name="20% - Accent1 2 2 3 8 2" xfId="1507" xr:uid="{61B371DE-D649-4DA9-9E72-385286EA08A8}"/>
    <cellStyle name="20% - Accent1 2 2 3 8 2 10" xfId="54330" xr:uid="{C82CAF9C-E307-44F7-B613-C841A1A09F00}"/>
    <cellStyle name="20% - Accent1 2 2 3 8 2 2" xfId="1508" xr:uid="{7146438B-96F5-4968-A1AA-9577322C412F}"/>
    <cellStyle name="20% - Accent1 2 2 3 8 2 2 2" xfId="9048" xr:uid="{2DFCF112-A891-41F5-8257-EC379B31C3A8}"/>
    <cellStyle name="20% - Accent1 2 2 3 8 2 2 2 2" xfId="24024" xr:uid="{4F1DB177-9AF6-4253-B49B-242C96D7BB36}"/>
    <cellStyle name="20% - Accent1 2 2 3 8 2 2 3" xfId="16536" xr:uid="{1138E5E5-F4F4-40B7-88D4-F5683BA838A7}"/>
    <cellStyle name="20% - Accent1 2 2 3 8 2 2 4" xfId="32402" xr:uid="{62C0CAE5-BFE2-473D-9725-FAAF9F24D621}"/>
    <cellStyle name="20% - Accent1 2 2 3 8 2 2 5" xfId="38955" xr:uid="{BEC49824-AF92-4994-AD61-98D84EBF2AD3}"/>
    <cellStyle name="20% - Accent1 2 2 3 8 2 2 6" xfId="46838" xr:uid="{7E758675-D621-4A78-969F-ABD6C94D46B2}"/>
    <cellStyle name="20% - Accent1 2 2 3 8 2 2 7" xfId="54331" xr:uid="{AC9115E2-1BE5-4744-BFE5-7498A4CCB281}"/>
    <cellStyle name="20% - Accent1 2 2 3 8 2 3" xfId="1509" xr:uid="{C4886B86-AF1B-4010-9D8A-797B63C9EECD}"/>
    <cellStyle name="20% - Accent1 2 2 3 8 2 3 2" xfId="9049" xr:uid="{BD883793-4F20-4A55-B4C6-41BA0CCC3494}"/>
    <cellStyle name="20% - Accent1 2 2 3 8 2 3 2 2" xfId="24025" xr:uid="{5BB268AE-24BD-4772-B332-5DC14F2F981F}"/>
    <cellStyle name="20% - Accent1 2 2 3 8 2 3 3" xfId="16537" xr:uid="{B805300A-7706-490F-8241-4D8F7E513E18}"/>
    <cellStyle name="20% - Accent1 2 2 3 8 2 3 4" xfId="34247" xr:uid="{558FE097-8E9D-44C1-8325-6EEE5CB31494}"/>
    <cellStyle name="20% - Accent1 2 2 3 8 2 3 5" xfId="38956" xr:uid="{3AD1FB87-B321-4DC3-A87E-79BDE2A1698B}"/>
    <cellStyle name="20% - Accent1 2 2 3 8 2 3 6" xfId="46839" xr:uid="{187274BE-D88F-427D-A9E5-7F25879FF9C2}"/>
    <cellStyle name="20% - Accent1 2 2 3 8 2 3 7" xfId="54332" xr:uid="{A27F94BA-EF3B-44FB-9A69-6430F95E9181}"/>
    <cellStyle name="20% - Accent1 2 2 3 8 2 4" xfId="1510" xr:uid="{4A425040-3F26-47C1-93DC-72397B18E330}"/>
    <cellStyle name="20% - Accent1 2 2 3 8 2 4 2" xfId="9050" xr:uid="{AEF390FD-4B3C-4B48-B162-AF2B2001F698}"/>
    <cellStyle name="20% - Accent1 2 2 3 8 2 4 2 2" xfId="24026" xr:uid="{6D2FB896-8336-404D-B581-C6D5E2235300}"/>
    <cellStyle name="20% - Accent1 2 2 3 8 2 4 3" xfId="16538" xr:uid="{E43E7BBD-8B95-46F5-BEDE-15EBF680E948}"/>
    <cellStyle name="20% - Accent1 2 2 3 8 2 4 4" xfId="36090" xr:uid="{457C58B6-2CFB-4561-AC17-F631BBEE8A25}"/>
    <cellStyle name="20% - Accent1 2 2 3 8 2 4 5" xfId="38957" xr:uid="{E3B67322-4913-4F53-BD71-719F9C2C88E2}"/>
    <cellStyle name="20% - Accent1 2 2 3 8 2 4 6" xfId="46840" xr:uid="{5C9EBB5B-75E1-4207-8EFB-1723DF13E35C}"/>
    <cellStyle name="20% - Accent1 2 2 3 8 2 4 7" xfId="54333" xr:uid="{070A2A22-C88F-4E2F-8D0D-674D9B841160}"/>
    <cellStyle name="20% - Accent1 2 2 3 8 2 5" xfId="9047" xr:uid="{96103379-210C-44E8-9CD8-A88300D2A490}"/>
    <cellStyle name="20% - Accent1 2 2 3 8 2 5 2" xfId="24023" xr:uid="{53AB60C7-77DF-4E6C-B783-7D93530F1E22}"/>
    <cellStyle name="20% - Accent1 2 2 3 8 2 6" xfId="16535" xr:uid="{7BA49A0D-6438-4909-B19F-AF0008964741}"/>
    <cellStyle name="20% - Accent1 2 2 3 8 2 7" xfId="31281" xr:uid="{EB95DA63-4DFF-49A8-B6DD-41EF697496C6}"/>
    <cellStyle name="20% - Accent1 2 2 3 8 2 8" xfId="38954" xr:uid="{BAA298F3-7805-49AE-B48F-4C042736AA45}"/>
    <cellStyle name="20% - Accent1 2 2 3 8 2 9" xfId="46837" xr:uid="{B74CC3BC-E256-40C0-8384-A49BC4730DCE}"/>
    <cellStyle name="20% - Accent1 2 2 3 8 3" xfId="1511" xr:uid="{09D87FD0-C5D8-4F33-9AF9-D77711FD51B4}"/>
    <cellStyle name="20% - Accent1 2 2 3 8 3 2" xfId="9051" xr:uid="{1C42475D-9E6E-49AA-AD90-16934680C3E8}"/>
    <cellStyle name="20% - Accent1 2 2 3 8 3 2 2" xfId="24027" xr:uid="{2AAD3BBF-8FDA-4490-9CB8-92F696E94E45}"/>
    <cellStyle name="20% - Accent1 2 2 3 8 3 3" xfId="16539" xr:uid="{E81B45D6-5143-4916-A8A2-39EEE98A958B}"/>
    <cellStyle name="20% - Accent1 2 2 3 8 3 4" xfId="32401" xr:uid="{D1EC0007-F2ED-4040-AEB8-3B5CE2052748}"/>
    <cellStyle name="20% - Accent1 2 2 3 8 3 5" xfId="38958" xr:uid="{87CC6A1F-1469-4AB0-BED2-1ADF62E87AA1}"/>
    <cellStyle name="20% - Accent1 2 2 3 8 3 6" xfId="46841" xr:uid="{67B8CA02-AB1D-48C7-9E55-C8E621274082}"/>
    <cellStyle name="20% - Accent1 2 2 3 8 3 7" xfId="54334" xr:uid="{7271094D-E26B-4993-A443-A5E6E2DEE91F}"/>
    <cellStyle name="20% - Accent1 2 2 3 8 4" xfId="1512" xr:uid="{9030AD9D-9C42-49AC-9D60-F0582388E6D1}"/>
    <cellStyle name="20% - Accent1 2 2 3 8 4 2" xfId="9052" xr:uid="{6764CFF4-292A-498D-88BC-A4730347237A}"/>
    <cellStyle name="20% - Accent1 2 2 3 8 4 2 2" xfId="24028" xr:uid="{320A9F04-A043-4902-9C71-DED05348F112}"/>
    <cellStyle name="20% - Accent1 2 2 3 8 4 3" xfId="16540" xr:uid="{01C01028-DAE7-467C-B477-2842004A87C2}"/>
    <cellStyle name="20% - Accent1 2 2 3 8 4 4" xfId="34246" xr:uid="{B6B753BE-9E33-4EFC-8766-FA3ADD3FFCD1}"/>
    <cellStyle name="20% - Accent1 2 2 3 8 4 5" xfId="38959" xr:uid="{46070EA6-7C73-43DA-B0DA-5B66A815F7E5}"/>
    <cellStyle name="20% - Accent1 2 2 3 8 4 6" xfId="46842" xr:uid="{E1C1E99A-037B-41AA-BF9B-4756A010265F}"/>
    <cellStyle name="20% - Accent1 2 2 3 8 4 7" xfId="54335" xr:uid="{53BE4E08-8B45-4E0C-93D7-7E29419ACFA4}"/>
    <cellStyle name="20% - Accent1 2 2 3 8 5" xfId="1513" xr:uid="{8322FF51-E54F-4896-B0DA-49278EAB0E2A}"/>
    <cellStyle name="20% - Accent1 2 2 3 8 5 2" xfId="9053" xr:uid="{A6D0EE60-9867-45BA-8A49-3F341E37D84F}"/>
    <cellStyle name="20% - Accent1 2 2 3 8 5 2 2" xfId="24029" xr:uid="{76D4860A-6278-4813-A7C0-1ED203AD8792}"/>
    <cellStyle name="20% - Accent1 2 2 3 8 5 3" xfId="16541" xr:uid="{D5C7B71F-33E2-4A86-A4A6-600F786B6CD8}"/>
    <cellStyle name="20% - Accent1 2 2 3 8 5 4" xfId="36089" xr:uid="{08251D46-27B6-4A80-B99C-6E640E5E0991}"/>
    <cellStyle name="20% - Accent1 2 2 3 8 5 5" xfId="38960" xr:uid="{9A68A356-390F-46E4-8626-BE7FE3033A4A}"/>
    <cellStyle name="20% - Accent1 2 2 3 8 5 6" xfId="46843" xr:uid="{4160D374-F362-4876-8195-17AFC5A1FF48}"/>
    <cellStyle name="20% - Accent1 2 2 3 8 5 7" xfId="54336" xr:uid="{C2E1ED37-61D6-48BE-B186-F91B6318D04D}"/>
    <cellStyle name="20% - Accent1 2 2 3 8 6" xfId="9046" xr:uid="{2C10909A-36D3-4EC6-A552-49B288A814B9}"/>
    <cellStyle name="20% - Accent1 2 2 3 8 6 2" xfId="24022" xr:uid="{AA8F8B5F-4268-4FD7-AAE4-F84C585B9148}"/>
    <cellStyle name="20% - Accent1 2 2 3 8 7" xfId="16534" xr:uid="{A9832171-2DF2-46FC-B7C5-9D7F322C012F}"/>
    <cellStyle name="20% - Accent1 2 2 3 8 8" xfId="30784" xr:uid="{8A20AD2E-FF31-482C-8EEE-51870E9A954D}"/>
    <cellStyle name="20% - Accent1 2 2 3 8 9" xfId="38953" xr:uid="{FDF22A24-3BED-413F-9409-AA093663EC90}"/>
    <cellStyle name="20% - Accent1 2 2 3 9" xfId="1514" xr:uid="{CB82D07D-794A-4AC0-91C2-49134ED09F4F}"/>
    <cellStyle name="20% - Accent1 2 2 3 9 10" xfId="46844" xr:uid="{FAFF35CB-B25E-4444-83AE-FCF3B7EEFBD9}"/>
    <cellStyle name="20% - Accent1 2 2 3 9 11" xfId="54337" xr:uid="{772A028F-5C69-4F92-9035-006AE9B09B54}"/>
    <cellStyle name="20% - Accent1 2 2 3 9 2" xfId="1515" xr:uid="{39FC9C6D-BF4C-429B-A47C-EC51E81CE6C7}"/>
    <cellStyle name="20% - Accent1 2 2 3 9 2 10" xfId="54338" xr:uid="{B969E1EB-D648-469C-BF3B-7E714473A534}"/>
    <cellStyle name="20% - Accent1 2 2 3 9 2 2" xfId="1516" xr:uid="{3094C358-8A72-4668-87C4-1E54555DC09F}"/>
    <cellStyle name="20% - Accent1 2 2 3 9 2 2 2" xfId="9056" xr:uid="{C2E0677D-C6F6-40F1-A867-C7F317BDEA34}"/>
    <cellStyle name="20% - Accent1 2 2 3 9 2 2 2 2" xfId="24032" xr:uid="{C09B7479-8385-4A20-9105-3DFFD48611EC}"/>
    <cellStyle name="20% - Accent1 2 2 3 9 2 2 3" xfId="16544" xr:uid="{9BDD650B-4301-4F3E-B7BD-C18832BC0CFE}"/>
    <cellStyle name="20% - Accent1 2 2 3 9 2 2 4" xfId="32404" xr:uid="{0BD6EDE7-F8F7-4CBF-9F22-08B56496D78E}"/>
    <cellStyle name="20% - Accent1 2 2 3 9 2 2 5" xfId="38963" xr:uid="{E124643A-41B1-4758-AD7C-B695E51426A4}"/>
    <cellStyle name="20% - Accent1 2 2 3 9 2 2 6" xfId="46846" xr:uid="{3922085D-B5E2-44F3-BE11-1C78D5B7382F}"/>
    <cellStyle name="20% - Accent1 2 2 3 9 2 2 7" xfId="54339" xr:uid="{7CFE3754-33C2-4CAC-9563-1952EB11D931}"/>
    <cellStyle name="20% - Accent1 2 2 3 9 2 3" xfId="1517" xr:uid="{9C571FA8-A379-414D-9CF1-0EAF9B0BE4F7}"/>
    <cellStyle name="20% - Accent1 2 2 3 9 2 3 2" xfId="9057" xr:uid="{FA9AE5E5-5E66-4E73-B7D7-FF1CA580A03E}"/>
    <cellStyle name="20% - Accent1 2 2 3 9 2 3 2 2" xfId="24033" xr:uid="{E97BA44D-257E-4767-906D-DD3EB75609DB}"/>
    <cellStyle name="20% - Accent1 2 2 3 9 2 3 3" xfId="16545" xr:uid="{2C5D875D-7239-4950-A840-18DED586C85F}"/>
    <cellStyle name="20% - Accent1 2 2 3 9 2 3 4" xfId="34249" xr:uid="{28A952CD-CC95-443C-B589-04C012D2FDEF}"/>
    <cellStyle name="20% - Accent1 2 2 3 9 2 3 5" xfId="38964" xr:uid="{0F3DBDEF-2515-4CB8-BB96-96F643243B74}"/>
    <cellStyle name="20% - Accent1 2 2 3 9 2 3 6" xfId="46847" xr:uid="{19F86AF3-A46C-4EEC-A844-B7376F108C49}"/>
    <cellStyle name="20% - Accent1 2 2 3 9 2 3 7" xfId="54340" xr:uid="{0856376F-DB57-4F49-B0E2-5C2CCE1EB7A9}"/>
    <cellStyle name="20% - Accent1 2 2 3 9 2 4" xfId="1518" xr:uid="{01AE3D93-B7AD-4180-8D0F-EC531B94CECB}"/>
    <cellStyle name="20% - Accent1 2 2 3 9 2 4 2" xfId="9058" xr:uid="{BEF9A147-C39C-42EE-8BA2-6517146A8333}"/>
    <cellStyle name="20% - Accent1 2 2 3 9 2 4 2 2" xfId="24034" xr:uid="{E4C0B33D-CD48-4E2D-AF0C-10E5293BDA22}"/>
    <cellStyle name="20% - Accent1 2 2 3 9 2 4 3" xfId="16546" xr:uid="{41075C0E-0818-4898-BCDD-B9B790AC33C7}"/>
    <cellStyle name="20% - Accent1 2 2 3 9 2 4 4" xfId="36092" xr:uid="{1D6844B1-FCF0-4AC1-88B2-8F4B3411A762}"/>
    <cellStyle name="20% - Accent1 2 2 3 9 2 4 5" xfId="38965" xr:uid="{08A204A1-0895-4CA9-AC01-BE412701B402}"/>
    <cellStyle name="20% - Accent1 2 2 3 9 2 4 6" xfId="46848" xr:uid="{B3D66458-87B1-4324-B90C-C80F07EBFF5D}"/>
    <cellStyle name="20% - Accent1 2 2 3 9 2 4 7" xfId="54341" xr:uid="{2B60E451-DBE2-477C-A791-19850B05C2C1}"/>
    <cellStyle name="20% - Accent1 2 2 3 9 2 5" xfId="9055" xr:uid="{F49B9B53-01FC-4201-8DF3-3F716E675BC3}"/>
    <cellStyle name="20% - Accent1 2 2 3 9 2 5 2" xfId="24031" xr:uid="{0ECC4780-4B72-45D7-89D9-D540FD1D9AE4}"/>
    <cellStyle name="20% - Accent1 2 2 3 9 2 6" xfId="16543" xr:uid="{25F410F3-592A-407C-843D-403E3AB9D242}"/>
    <cellStyle name="20% - Accent1 2 2 3 9 2 7" xfId="31282" xr:uid="{44C4C1A9-89E2-48C2-AF24-2320AA92DC39}"/>
    <cellStyle name="20% - Accent1 2 2 3 9 2 8" xfId="38962" xr:uid="{AF2A4BC9-67CF-44A6-AC13-F0E562A9FCD2}"/>
    <cellStyle name="20% - Accent1 2 2 3 9 2 9" xfId="46845" xr:uid="{DB6472DC-A4F9-45FD-8DAC-4E18FAE386A1}"/>
    <cellStyle name="20% - Accent1 2 2 3 9 3" xfId="1519" xr:uid="{A250263B-C9D3-4D14-84F2-840EDBCCF621}"/>
    <cellStyle name="20% - Accent1 2 2 3 9 3 2" xfId="9059" xr:uid="{56AAEA2C-7C0F-42E4-8826-D0F33FBC81BC}"/>
    <cellStyle name="20% - Accent1 2 2 3 9 3 2 2" xfId="24035" xr:uid="{76A289D8-CF58-4F4E-A75C-7E525211732C}"/>
    <cellStyle name="20% - Accent1 2 2 3 9 3 3" xfId="16547" xr:uid="{6D156483-F2E7-4AED-97F2-38780C808D17}"/>
    <cellStyle name="20% - Accent1 2 2 3 9 3 4" xfId="32403" xr:uid="{BC475751-C603-4F46-B2E6-1E5CF361DA09}"/>
    <cellStyle name="20% - Accent1 2 2 3 9 3 5" xfId="38966" xr:uid="{1111D88A-AB2E-4BE9-A8F6-B01D42C82403}"/>
    <cellStyle name="20% - Accent1 2 2 3 9 3 6" xfId="46849" xr:uid="{AC6C9AA5-17F8-4EAC-80C4-0F79FD689F6F}"/>
    <cellStyle name="20% - Accent1 2 2 3 9 3 7" xfId="54342" xr:uid="{180691D3-52BD-49F6-A633-9B7289C385C5}"/>
    <cellStyle name="20% - Accent1 2 2 3 9 4" xfId="1520" xr:uid="{7680CDE9-A605-400E-96A3-A285CA90DC96}"/>
    <cellStyle name="20% - Accent1 2 2 3 9 4 2" xfId="9060" xr:uid="{BFF320BB-D6D2-426F-8E96-19F769F327BC}"/>
    <cellStyle name="20% - Accent1 2 2 3 9 4 2 2" xfId="24036" xr:uid="{2EE4E74E-7175-4B30-99A3-F962B198884C}"/>
    <cellStyle name="20% - Accent1 2 2 3 9 4 3" xfId="16548" xr:uid="{680E35E6-953F-4F23-8E47-1222E2BB6425}"/>
    <cellStyle name="20% - Accent1 2 2 3 9 4 4" xfId="34248" xr:uid="{F0C5033D-E388-4356-B746-EC9A5B8BEBC1}"/>
    <cellStyle name="20% - Accent1 2 2 3 9 4 5" xfId="38967" xr:uid="{170B5B9B-F6B2-463F-8AF7-85B13E18B33D}"/>
    <cellStyle name="20% - Accent1 2 2 3 9 4 6" xfId="46850" xr:uid="{A7F9D545-531A-4701-941A-947106513BBA}"/>
    <cellStyle name="20% - Accent1 2 2 3 9 4 7" xfId="54343" xr:uid="{C837093E-3546-4850-ABC4-BAF576CD85BD}"/>
    <cellStyle name="20% - Accent1 2 2 3 9 5" xfId="1521" xr:uid="{7785174F-EBD1-4814-B9AF-D2CFF46B2714}"/>
    <cellStyle name="20% - Accent1 2 2 3 9 5 2" xfId="9061" xr:uid="{27B47A9F-C7A1-4753-9E34-1CBA5EBC37C9}"/>
    <cellStyle name="20% - Accent1 2 2 3 9 5 2 2" xfId="24037" xr:uid="{C35DB7D6-B3FD-407F-B193-7017BF649060}"/>
    <cellStyle name="20% - Accent1 2 2 3 9 5 3" xfId="16549" xr:uid="{1011CBE4-C6DD-4DB4-99B3-2FF530FD9B8E}"/>
    <cellStyle name="20% - Accent1 2 2 3 9 5 4" xfId="36091" xr:uid="{B8288BFB-6006-4510-80BB-EA8A90541CD9}"/>
    <cellStyle name="20% - Accent1 2 2 3 9 5 5" xfId="38968" xr:uid="{360B8744-7B59-4A6F-A6CE-1ECDA07083BE}"/>
    <cellStyle name="20% - Accent1 2 2 3 9 5 6" xfId="46851" xr:uid="{A157C052-44A8-4C95-A709-61951C8F9532}"/>
    <cellStyle name="20% - Accent1 2 2 3 9 5 7" xfId="54344" xr:uid="{E31C45F8-602B-4817-B00D-3D6CA512CDA1}"/>
    <cellStyle name="20% - Accent1 2 2 3 9 6" xfId="9054" xr:uid="{A6062899-EA10-46A9-B690-AC082CD18319}"/>
    <cellStyle name="20% - Accent1 2 2 3 9 6 2" xfId="24030" xr:uid="{0E64AE40-95CA-48E1-A9BC-9CD5B85A7636}"/>
    <cellStyle name="20% - Accent1 2 2 3 9 7" xfId="16542" xr:uid="{A177E58D-D0C1-4A48-BDFD-700BD6C9BC85}"/>
    <cellStyle name="20% - Accent1 2 2 3 9 8" xfId="31094" xr:uid="{A7734373-A814-4665-81F1-1D44A4FFDF9C}"/>
    <cellStyle name="20% - Accent1 2 2 3 9 9" xfId="38961" xr:uid="{D9CB63EF-70B4-404E-8D29-317826D972E9}"/>
    <cellStyle name="20% - Accent1 2 2 30" xfId="45202" xr:uid="{F93EA338-72D6-412D-9766-2D32101A0D6B}"/>
    <cellStyle name="20% - Accent1 2 2 31" xfId="45325" xr:uid="{1A07E270-6722-4154-ADA7-FF6038830637}"/>
    <cellStyle name="20% - Accent1 2 2 32" xfId="45448" xr:uid="{5AE77044-C9D9-4CB4-B4EB-4A1348D0A714}"/>
    <cellStyle name="20% - Accent1 2 2 33" xfId="45581" xr:uid="{C273B7C4-725D-4220-B3AE-8FE6704F91F9}"/>
    <cellStyle name="20% - Accent1 2 2 34" xfId="53090" xr:uid="{B4D789DB-FCF3-4BCE-B3A4-2E16C6B58181}"/>
    <cellStyle name="20% - Accent1 2 2 4" xfId="223" xr:uid="{31BD8296-56C1-4EC5-85E1-DCB58B0D8022}"/>
    <cellStyle name="20% - Accent1 2 2 4 10" xfId="1522" xr:uid="{C1F70386-8B5D-4CEC-9FAF-E082F685C85D}"/>
    <cellStyle name="20% - Accent1 2 2 4 10 10" xfId="54345" xr:uid="{F35DB876-4708-4426-A4CE-B11F227C8BD2}"/>
    <cellStyle name="20% - Accent1 2 2 4 10 2" xfId="1523" xr:uid="{3E6AA907-537A-46C2-91B0-40A6243C232F}"/>
    <cellStyle name="20% - Accent1 2 2 4 10 2 2" xfId="9063" xr:uid="{52589AE8-E406-416F-A2B3-5E89CDA2EC9A}"/>
    <cellStyle name="20% - Accent1 2 2 4 10 2 2 2" xfId="24039" xr:uid="{27022F03-31A3-4F8F-857C-C81F7C95516C}"/>
    <cellStyle name="20% - Accent1 2 2 4 10 2 3" xfId="16551" xr:uid="{2571FF63-6C5B-48A4-B205-00CAD258A571}"/>
    <cellStyle name="20% - Accent1 2 2 4 10 2 4" xfId="32406" xr:uid="{2054FF80-E116-470B-8042-5320D53B232F}"/>
    <cellStyle name="20% - Accent1 2 2 4 10 2 5" xfId="38970" xr:uid="{0BDED3E9-E8F1-451F-B2CB-CF330661CEF9}"/>
    <cellStyle name="20% - Accent1 2 2 4 10 2 6" xfId="46853" xr:uid="{FE7660C5-3A60-4702-830D-6D7707241B42}"/>
    <cellStyle name="20% - Accent1 2 2 4 10 2 7" xfId="54346" xr:uid="{50E78E2C-C79F-46DE-AE72-B994195DDD73}"/>
    <cellStyle name="20% - Accent1 2 2 4 10 3" xfId="1524" xr:uid="{1EAC1F0F-72D5-48D0-984A-8C2C8C8E9750}"/>
    <cellStyle name="20% - Accent1 2 2 4 10 3 2" xfId="9064" xr:uid="{77EBB679-2977-415A-B1EF-08B2A9E8FB58}"/>
    <cellStyle name="20% - Accent1 2 2 4 10 3 2 2" xfId="24040" xr:uid="{A9F5382A-A832-4E24-8693-D6D56647A6C9}"/>
    <cellStyle name="20% - Accent1 2 2 4 10 3 3" xfId="16552" xr:uid="{7697E0AB-D2A8-48F5-8C62-CD057CC6EF08}"/>
    <cellStyle name="20% - Accent1 2 2 4 10 3 4" xfId="34251" xr:uid="{C1BD86F0-6994-4097-9CFC-D09D4C671645}"/>
    <cellStyle name="20% - Accent1 2 2 4 10 3 5" xfId="38971" xr:uid="{E763ADB5-23C4-458C-8B46-D1D364BDB618}"/>
    <cellStyle name="20% - Accent1 2 2 4 10 3 6" xfId="46854" xr:uid="{7A599FE6-2B8A-48AE-A1D4-56277F74991E}"/>
    <cellStyle name="20% - Accent1 2 2 4 10 3 7" xfId="54347" xr:uid="{65458988-6365-4B32-892A-B7D68622B8C8}"/>
    <cellStyle name="20% - Accent1 2 2 4 10 4" xfId="1525" xr:uid="{40C588ED-DC70-4481-BEE9-6C9E2D9DC1F9}"/>
    <cellStyle name="20% - Accent1 2 2 4 10 4 2" xfId="9065" xr:uid="{FB9669C4-5124-4A69-AA57-BB06B25AC380}"/>
    <cellStyle name="20% - Accent1 2 2 4 10 4 2 2" xfId="24041" xr:uid="{D6672CA6-0C36-42BA-9D9E-F669E55C582A}"/>
    <cellStyle name="20% - Accent1 2 2 4 10 4 3" xfId="16553" xr:uid="{38E8474A-532F-4A2D-AA47-7ACF41394FD5}"/>
    <cellStyle name="20% - Accent1 2 2 4 10 4 4" xfId="36094" xr:uid="{1A60A16A-1AC7-4C21-8ABC-E9C93296030C}"/>
    <cellStyle name="20% - Accent1 2 2 4 10 4 5" xfId="38972" xr:uid="{A66D9976-68CE-4E88-BB94-E250F01E7355}"/>
    <cellStyle name="20% - Accent1 2 2 4 10 4 6" xfId="46855" xr:uid="{91EFFE54-D315-45DA-B069-312D6E05D435}"/>
    <cellStyle name="20% - Accent1 2 2 4 10 4 7" xfId="54348" xr:uid="{7BEB6005-9BF6-4809-B15D-BA8FA5E31635}"/>
    <cellStyle name="20% - Accent1 2 2 4 10 5" xfId="9062" xr:uid="{C224AD3E-2D7E-4DD1-B8AC-C230896AE450}"/>
    <cellStyle name="20% - Accent1 2 2 4 10 5 2" xfId="24038" xr:uid="{9032C416-7FE3-4B12-88B9-CEFBC8D4EB1B}"/>
    <cellStyle name="20% - Accent1 2 2 4 10 6" xfId="16550" xr:uid="{C4F29B6A-5EE0-435D-A788-A5C78BBDE203}"/>
    <cellStyle name="20% - Accent1 2 2 4 10 7" xfId="32021" xr:uid="{7CFCD673-000D-4CF6-A36D-C0A7D690073E}"/>
    <cellStyle name="20% - Accent1 2 2 4 10 8" xfId="38969" xr:uid="{68A983FA-18B5-4FC7-AFB9-605D2FDE2A70}"/>
    <cellStyle name="20% - Accent1 2 2 4 10 9" xfId="46852" xr:uid="{C548FEC3-2061-4BB6-897C-C662A066CB2A}"/>
    <cellStyle name="20% - Accent1 2 2 4 11" xfId="1526" xr:uid="{B3197E1D-C0B8-425D-912E-3B2F8CEA59BF}"/>
    <cellStyle name="20% - Accent1 2 2 4 11 10" xfId="54349" xr:uid="{81D5E341-D016-4D26-A597-26B57BD2AF88}"/>
    <cellStyle name="20% - Accent1 2 2 4 11 2" xfId="1527" xr:uid="{82DF9906-DA3A-41B3-B816-6A427BEE5664}"/>
    <cellStyle name="20% - Accent1 2 2 4 11 2 2" xfId="9067" xr:uid="{1D5B4B35-B028-462F-B331-034FB15F16D7}"/>
    <cellStyle name="20% - Accent1 2 2 4 11 2 2 2" xfId="24043" xr:uid="{8C94BD44-3A89-4B7C-A479-679188CDB7EA}"/>
    <cellStyle name="20% - Accent1 2 2 4 11 2 3" xfId="16555" xr:uid="{489DFEA1-3A17-4D9A-A773-150E99B8DD75}"/>
    <cellStyle name="20% - Accent1 2 2 4 11 2 4" xfId="32407" xr:uid="{4BBB96B0-055C-4279-A7B6-1E382E5033D8}"/>
    <cellStyle name="20% - Accent1 2 2 4 11 2 5" xfId="38974" xr:uid="{2EA64F95-F3F5-4A6D-BB87-6DC44E15637D}"/>
    <cellStyle name="20% - Accent1 2 2 4 11 2 6" xfId="46857" xr:uid="{CC440FFB-8731-493F-B1A4-CB8BB3491663}"/>
    <cellStyle name="20% - Accent1 2 2 4 11 2 7" xfId="54350" xr:uid="{AFAD5A5C-DCE4-45DA-A15D-F0B5F525E565}"/>
    <cellStyle name="20% - Accent1 2 2 4 11 3" xfId="1528" xr:uid="{6D550E13-2B19-44D7-B6B6-27EAC9CBE5D3}"/>
    <cellStyle name="20% - Accent1 2 2 4 11 3 2" xfId="9068" xr:uid="{8E78002F-1002-4CE7-82B4-AB1C60C79FDD}"/>
    <cellStyle name="20% - Accent1 2 2 4 11 3 2 2" xfId="24044" xr:uid="{5EE71136-4576-45F4-B7AC-3BB92086D957}"/>
    <cellStyle name="20% - Accent1 2 2 4 11 3 3" xfId="16556" xr:uid="{1F2DED1B-EE22-4267-ACB7-C3B07A502111}"/>
    <cellStyle name="20% - Accent1 2 2 4 11 3 4" xfId="34252" xr:uid="{4364D9B2-A284-43C9-9BBB-207BA848B121}"/>
    <cellStyle name="20% - Accent1 2 2 4 11 3 5" xfId="38975" xr:uid="{79E6C708-B754-4E3D-B02E-1CD475C7E613}"/>
    <cellStyle name="20% - Accent1 2 2 4 11 3 6" xfId="46858" xr:uid="{56AB2B2A-597B-424F-A408-B540C3D092D0}"/>
    <cellStyle name="20% - Accent1 2 2 4 11 3 7" xfId="54351" xr:uid="{60702A7D-CCE4-4DCF-85C7-1B8FE186A951}"/>
    <cellStyle name="20% - Accent1 2 2 4 11 4" xfId="1529" xr:uid="{0677C061-A3F4-4F4D-9FAF-4A57FE67CDAC}"/>
    <cellStyle name="20% - Accent1 2 2 4 11 4 2" xfId="9069" xr:uid="{EB3BFD38-AAC8-4415-9EB2-FFDBF6CCFC4B}"/>
    <cellStyle name="20% - Accent1 2 2 4 11 4 2 2" xfId="24045" xr:uid="{6D07211E-8F9F-4C0B-84B9-218188EB9F82}"/>
    <cellStyle name="20% - Accent1 2 2 4 11 4 3" xfId="16557" xr:uid="{8F7E9315-0F70-4391-AB80-D591A921985F}"/>
    <cellStyle name="20% - Accent1 2 2 4 11 4 4" xfId="36095" xr:uid="{09B54D89-8260-4904-97FC-B5867D67EDAA}"/>
    <cellStyle name="20% - Accent1 2 2 4 11 4 5" xfId="38976" xr:uid="{015FFD53-AEBD-44C1-AB2F-67693DEC9117}"/>
    <cellStyle name="20% - Accent1 2 2 4 11 4 6" xfId="46859" xr:uid="{2DFD7F59-54B5-4679-A017-A7E4DDDBA6D9}"/>
    <cellStyle name="20% - Accent1 2 2 4 11 4 7" xfId="54352" xr:uid="{AF55C5A3-08C4-4048-9E0B-393CEF0BDE06}"/>
    <cellStyle name="20% - Accent1 2 2 4 11 5" xfId="9066" xr:uid="{DFA55611-EB73-4B4E-B592-091E940DF8AB}"/>
    <cellStyle name="20% - Accent1 2 2 4 11 5 2" xfId="24042" xr:uid="{AE53AB09-6A8D-4B44-9FEA-A082E96B7FC6}"/>
    <cellStyle name="20% - Accent1 2 2 4 11 6" xfId="16554" xr:uid="{618EE918-BDE0-4DAE-B7EA-1922C0DD6DBC}"/>
    <cellStyle name="20% - Accent1 2 2 4 11 7" xfId="32076" xr:uid="{F29D835E-97DC-45A5-822D-41540A80F023}"/>
    <cellStyle name="20% - Accent1 2 2 4 11 8" xfId="38973" xr:uid="{6058FC4F-731E-4CBD-B53E-0AB7D81D5D66}"/>
    <cellStyle name="20% - Accent1 2 2 4 11 9" xfId="46856" xr:uid="{E81FB42B-99EB-4F6D-B4C0-8A27F7FA1413}"/>
    <cellStyle name="20% - Accent1 2 2 4 12" xfId="1530" xr:uid="{A2724504-4293-4DBD-B79A-37C1B5E3CD5B}"/>
    <cellStyle name="20% - Accent1 2 2 4 12 2" xfId="9070" xr:uid="{2F6AE7A4-7BC2-4815-AA4B-B566E40DEEF4}"/>
    <cellStyle name="20% - Accent1 2 2 4 12 2 2" xfId="24046" xr:uid="{E233EE07-F0B5-400C-8657-70DC821B4E6E}"/>
    <cellStyle name="20% - Accent1 2 2 4 12 3" xfId="16558" xr:uid="{A8595416-1575-4D55-A81A-9D03D90D918D}"/>
    <cellStyle name="20% - Accent1 2 2 4 12 4" xfId="32405" xr:uid="{137BD92E-867D-428A-9263-997646B91E33}"/>
    <cellStyle name="20% - Accent1 2 2 4 12 5" xfId="38977" xr:uid="{7A08BA6C-1EB1-4A47-AF5E-07096EAC39C6}"/>
    <cellStyle name="20% - Accent1 2 2 4 12 6" xfId="46860" xr:uid="{ADB28A73-BCDB-4922-A009-2ECCEC0122F0}"/>
    <cellStyle name="20% - Accent1 2 2 4 12 7" xfId="54353" xr:uid="{CFA805D9-3751-4E5A-BD92-0CDBD600C8D2}"/>
    <cellStyle name="20% - Accent1 2 2 4 13" xfId="1531" xr:uid="{88F56959-426F-4A44-9A13-DCA56A6CFE36}"/>
    <cellStyle name="20% - Accent1 2 2 4 13 2" xfId="9071" xr:uid="{734D5946-D5A7-468E-8A5D-677406A59E9E}"/>
    <cellStyle name="20% - Accent1 2 2 4 13 2 2" xfId="24047" xr:uid="{A1FD748C-C941-4A81-BA99-583A62743FD6}"/>
    <cellStyle name="20% - Accent1 2 2 4 13 3" xfId="16559" xr:uid="{644BF54A-D790-4552-AF24-8CE4BAA4BB70}"/>
    <cellStyle name="20% - Accent1 2 2 4 13 4" xfId="34250" xr:uid="{BA640D18-594E-47C5-8936-4B599ED5133C}"/>
    <cellStyle name="20% - Accent1 2 2 4 13 5" xfId="38978" xr:uid="{B1290B7B-276C-40DA-8369-491C0F741F8D}"/>
    <cellStyle name="20% - Accent1 2 2 4 13 6" xfId="46861" xr:uid="{7A0BE5AF-4835-4CEB-AF36-2D85E89E6B77}"/>
    <cellStyle name="20% - Accent1 2 2 4 13 7" xfId="54354" xr:uid="{5E12BE94-A7DF-45C8-A1E5-8B0C3AD3EE14}"/>
    <cellStyle name="20% - Accent1 2 2 4 14" xfId="1532" xr:uid="{95957E8F-283E-429F-AF48-2C9982C8C4EE}"/>
    <cellStyle name="20% - Accent1 2 2 4 14 2" xfId="9072" xr:uid="{40C60C22-DB90-4781-BFDB-4DBF4AD72904}"/>
    <cellStyle name="20% - Accent1 2 2 4 14 2 2" xfId="24048" xr:uid="{7DDF4804-A1CF-4B93-B8B0-C55FFF996B68}"/>
    <cellStyle name="20% - Accent1 2 2 4 14 3" xfId="16560" xr:uid="{58F8ACB2-0295-4F12-9C1C-C3592447C676}"/>
    <cellStyle name="20% - Accent1 2 2 4 14 4" xfId="36093" xr:uid="{EF95D2CD-859C-4AFD-9BC6-E2583E7C338E}"/>
    <cellStyle name="20% - Accent1 2 2 4 14 5" xfId="38979" xr:uid="{E74E36C0-CDFD-4FCB-B65B-6D5AD1C04A3C}"/>
    <cellStyle name="20% - Accent1 2 2 4 14 6" xfId="46862" xr:uid="{046153E4-B3D6-4745-A546-2D9D8EC1CBD1}"/>
    <cellStyle name="20% - Accent1 2 2 4 14 7" xfId="54355" xr:uid="{F489574B-9E3D-482A-8135-7D0DD75935E1}"/>
    <cellStyle name="20% - Accent1 2 2 4 15" xfId="1533" xr:uid="{D4FFCC9A-FE54-42AF-8C6E-6C8837A3E8A4}"/>
    <cellStyle name="20% - Accent1 2 2 4 15 2" xfId="9073" xr:uid="{B78F2DFA-D7B8-4ED9-9BD1-64C3211A7336}"/>
    <cellStyle name="20% - Accent1 2 2 4 15 2 2" xfId="24049" xr:uid="{7BC37356-6381-4990-99A5-DE4D23B9E806}"/>
    <cellStyle name="20% - Accent1 2 2 4 15 3" xfId="16561" xr:uid="{CF69542F-892B-4D4C-A4C5-F263F8AB1F4D}"/>
    <cellStyle name="20% - Accent1 2 2 4 15 4" xfId="37665" xr:uid="{F77F8E5D-5FF7-4B78-971E-82A444D274DA}"/>
    <cellStyle name="20% - Accent1 2 2 4 15 5" xfId="38980" xr:uid="{ECEFF06C-2247-4F42-B094-D03BC6569A69}"/>
    <cellStyle name="20% - Accent1 2 2 4 15 6" xfId="46863" xr:uid="{1776211A-1E3D-422C-8081-EF0D6098C017}"/>
    <cellStyle name="20% - Accent1 2 2 4 15 7" xfId="54356" xr:uid="{76F2C02A-00F1-44C8-9714-7F43739A2A09}"/>
    <cellStyle name="20% - Accent1 2 2 4 16" xfId="7762" xr:uid="{544F9985-21AB-494E-A79C-F08C50ACA33C}"/>
    <cellStyle name="20% - Accent1 2 2 4 16 2" xfId="15251" xr:uid="{245115BC-086F-4508-9C5B-FF38FDBD115F}"/>
    <cellStyle name="20% - Accent1 2 2 4 16 2 2" xfId="30227" xr:uid="{F9EEB846-1104-484C-9D89-E251FA490800}"/>
    <cellStyle name="20% - Accent1 2 2 4 16 3" xfId="22739" xr:uid="{880E56BB-913C-48E7-BCE9-6D0EE6CC4EF6}"/>
    <cellStyle name="20% - Accent1 2 2 4 16 4" xfId="45158" xr:uid="{E2ADE0A2-F7E2-44E8-BD49-F54D0350394E}"/>
    <cellStyle name="20% - Accent1 2 2 4 16 5" xfId="53046" xr:uid="{90CFC8E8-A3E0-48AE-80F1-C9A8E64AFA96}"/>
    <cellStyle name="20% - Accent1 2 2 4 16 6" xfId="60534" xr:uid="{8E246DCA-FA1D-4331-8889-4719AA4D7C73}"/>
    <cellStyle name="20% - Accent1 2 2 4 17" xfId="7817" xr:uid="{475D1623-D3F0-4B90-9A27-A470E461BF30}"/>
    <cellStyle name="20% - Accent1 2 2 4 17 2" xfId="22794" xr:uid="{81F3B86A-3782-4C37-ABCD-695A10897AD2}"/>
    <cellStyle name="20% - Accent1 2 2 4 18" xfId="15306" xr:uid="{C592ADD1-DF4E-4F72-A62F-93FECBA45D0B}"/>
    <cellStyle name="20% - Accent1 2 2 4 19" xfId="30283" xr:uid="{922F069F-D44D-40D5-BF01-68165C357787}"/>
    <cellStyle name="20% - Accent1 2 2 4 2" xfId="333" xr:uid="{01A2C7F8-308B-4147-8956-EED6C9D76E04}"/>
    <cellStyle name="20% - Accent1 2 2 4 2 10" xfId="1534" xr:uid="{3EECD4D4-5B06-40BE-9432-549971B9AFC5}"/>
    <cellStyle name="20% - Accent1 2 2 4 2 10 2" xfId="9074" xr:uid="{C8B70AE3-D843-433A-954D-AC71D1ADF6AB}"/>
    <cellStyle name="20% - Accent1 2 2 4 2 10 2 2" xfId="24050" xr:uid="{FA42D153-C6B8-4729-81AF-8C300AE5D99B}"/>
    <cellStyle name="20% - Accent1 2 2 4 2 10 3" xfId="16562" xr:uid="{61B32255-33CE-44F0-AEDE-86A851829B03}"/>
    <cellStyle name="20% - Accent1 2 2 4 2 10 4" xfId="36096" xr:uid="{F9348682-F769-4B0B-8384-37061A54FF85}"/>
    <cellStyle name="20% - Accent1 2 2 4 2 10 5" xfId="38981" xr:uid="{FC44B184-A9D6-451C-B8B2-518495693796}"/>
    <cellStyle name="20% - Accent1 2 2 4 2 10 6" xfId="46864" xr:uid="{3C258356-D7C4-447D-87F4-BE0FC3361200}"/>
    <cellStyle name="20% - Accent1 2 2 4 2 10 7" xfId="54357" xr:uid="{7B699A0C-E182-476E-8CE2-BE5037AD1114}"/>
    <cellStyle name="20% - Accent1 2 2 4 2 11" xfId="7873" xr:uid="{BBC0D778-E761-4366-8E4D-D7E1273503A8}"/>
    <cellStyle name="20% - Accent1 2 2 4 2 11 2" xfId="22850" xr:uid="{BDA62039-3141-42CC-B9CC-58A3B5C80A54}"/>
    <cellStyle name="20% - Accent1 2 2 4 2 12" xfId="15362" xr:uid="{92589D4D-D508-414D-8179-B09CE103F1A3}"/>
    <cellStyle name="20% - Accent1 2 2 4 2 13" xfId="30332" xr:uid="{720F9A50-AB0D-4533-85D1-74FC9E89E07F}"/>
    <cellStyle name="20% - Accent1 2 2 4 2 14" xfId="37781" xr:uid="{4DF8EB0C-2F83-4C3F-8B40-090EEC2ACFDE}"/>
    <cellStyle name="20% - Accent1 2 2 4 2 15" xfId="45269" xr:uid="{39C1E4F2-4AD9-4526-9A33-296353A0800F}"/>
    <cellStyle name="20% - Accent1 2 2 4 2 16" xfId="45392" xr:uid="{73937BF1-DBB8-49F4-9694-A5D886160D00}"/>
    <cellStyle name="20% - Accent1 2 2 4 2 17" xfId="45515" xr:uid="{FA5A3450-4E37-4C58-BDA6-9C6CEF8C188E}"/>
    <cellStyle name="20% - Accent1 2 2 4 2 18" xfId="45664" xr:uid="{B26535BE-DB47-4A31-A9D7-695E0D156613}"/>
    <cellStyle name="20% - Accent1 2 2 4 2 19" xfId="53157" xr:uid="{53DEAF5C-C175-4033-8B53-BF61B437A6CC}"/>
    <cellStyle name="20% - Accent1 2 2 4 2 2" xfId="1535" xr:uid="{A594562D-C6D8-492F-9CF8-419A3BD5FB82}"/>
    <cellStyle name="20% - Accent1 2 2 4 2 2 10" xfId="16563" xr:uid="{21973969-DD8F-4C5E-B02C-5A105969DE8B}"/>
    <cellStyle name="20% - Accent1 2 2 4 2 2 11" xfId="30400" xr:uid="{9D3F34F6-FF22-4FE5-AF88-52802DDCE5CC}"/>
    <cellStyle name="20% - Accent1 2 2 4 2 2 12" xfId="38982" xr:uid="{A0F56B5D-C2CB-4010-823F-14FC9A03949C}"/>
    <cellStyle name="20% - Accent1 2 2 4 2 2 13" xfId="46865" xr:uid="{EB49B8DE-89D9-41DD-9F50-F014ED030427}"/>
    <cellStyle name="20% - Accent1 2 2 4 2 2 14" xfId="54358" xr:uid="{09A044A4-8D1D-4CFC-AC6C-F95E627A8930}"/>
    <cellStyle name="20% - Accent1 2 2 4 2 2 2" xfId="1536" xr:uid="{3E0C8598-B837-47C2-8438-CC839EB35D52}"/>
    <cellStyle name="20% - Accent1 2 2 4 2 2 2 10" xfId="38983" xr:uid="{2FD0C335-AF48-4C73-B686-F7E1CA442749}"/>
    <cellStyle name="20% - Accent1 2 2 4 2 2 2 11" xfId="46866" xr:uid="{7D0A9826-92B2-49A4-9030-B41D353AC86D}"/>
    <cellStyle name="20% - Accent1 2 2 4 2 2 2 12" xfId="54359" xr:uid="{E3F9F262-AD05-4D55-9814-86D0BF405588}"/>
    <cellStyle name="20% - Accent1 2 2 4 2 2 2 2" xfId="1537" xr:uid="{63CD51C2-297D-4787-A5EF-1DB1CAA64F59}"/>
    <cellStyle name="20% - Accent1 2 2 4 2 2 2 2 10" xfId="46867" xr:uid="{57727DC4-6D39-4458-A596-B0F6FFC9A785}"/>
    <cellStyle name="20% - Accent1 2 2 4 2 2 2 2 11" xfId="54360" xr:uid="{5A20A0E8-6F8B-430B-B8DB-793DB792108A}"/>
    <cellStyle name="20% - Accent1 2 2 4 2 2 2 2 2" xfId="1538" xr:uid="{EDFF8E90-8E52-4FDB-A338-7A052CFBA557}"/>
    <cellStyle name="20% - Accent1 2 2 4 2 2 2 2 2 10" xfId="54361" xr:uid="{5740CC95-A2AF-4BB7-8D60-F13F3C49FBDF}"/>
    <cellStyle name="20% - Accent1 2 2 4 2 2 2 2 2 2" xfId="1539" xr:uid="{3BA71E5C-C875-4F1E-BD5B-D6A38F65A2D9}"/>
    <cellStyle name="20% - Accent1 2 2 4 2 2 2 2 2 2 2" xfId="9079" xr:uid="{B1FAABBC-3B08-4F03-8DB4-E7C4EF1D1384}"/>
    <cellStyle name="20% - Accent1 2 2 4 2 2 2 2 2 2 2 2" xfId="24055" xr:uid="{9B65877E-8560-435F-AA14-28D29788FC49}"/>
    <cellStyle name="20% - Accent1 2 2 4 2 2 2 2 2 2 3" xfId="16567" xr:uid="{940DC429-3CB2-47CA-8313-DE7CECD51888}"/>
    <cellStyle name="20% - Accent1 2 2 4 2 2 2 2 2 2 4" xfId="32412" xr:uid="{2781AF93-AA9A-40D1-8EB3-7BFE36679DCC}"/>
    <cellStyle name="20% - Accent1 2 2 4 2 2 2 2 2 2 5" xfId="38986" xr:uid="{22B68D3A-7E88-4370-8C3A-C36A9A7A420C}"/>
    <cellStyle name="20% - Accent1 2 2 4 2 2 2 2 2 2 6" xfId="46869" xr:uid="{DA38D29F-4B76-4E68-891E-49292920C86A}"/>
    <cellStyle name="20% - Accent1 2 2 4 2 2 2 2 2 2 7" xfId="54362" xr:uid="{42BE1133-8C21-4254-B1F8-C9B5C2FCA5D4}"/>
    <cellStyle name="20% - Accent1 2 2 4 2 2 2 2 2 3" xfId="1540" xr:uid="{0F15C0A2-E9E5-4920-87EB-7187B8C67486}"/>
    <cellStyle name="20% - Accent1 2 2 4 2 2 2 2 2 3 2" xfId="9080" xr:uid="{23D2E819-7198-471D-8431-C3A50E03DEE6}"/>
    <cellStyle name="20% - Accent1 2 2 4 2 2 2 2 2 3 2 2" xfId="24056" xr:uid="{DE2B5B00-B0E8-4D6F-B14C-26E79E2971A4}"/>
    <cellStyle name="20% - Accent1 2 2 4 2 2 2 2 2 3 3" xfId="16568" xr:uid="{2A60B205-ABB8-4C28-AA1B-B38E78B2AB7D}"/>
    <cellStyle name="20% - Accent1 2 2 4 2 2 2 2 2 3 4" xfId="34257" xr:uid="{601803F8-3F3E-4292-AB32-115E99597E92}"/>
    <cellStyle name="20% - Accent1 2 2 4 2 2 2 2 2 3 5" xfId="38987" xr:uid="{FF94A888-201A-4807-81E3-8D7D6AB2E01D}"/>
    <cellStyle name="20% - Accent1 2 2 4 2 2 2 2 2 3 6" xfId="46870" xr:uid="{BA831672-F314-4254-98C4-ED4B1FD1A260}"/>
    <cellStyle name="20% - Accent1 2 2 4 2 2 2 2 2 3 7" xfId="54363" xr:uid="{74673B1A-0135-483B-8A1A-5FB384544873}"/>
    <cellStyle name="20% - Accent1 2 2 4 2 2 2 2 2 4" xfId="1541" xr:uid="{3F20255E-675A-47BD-8E76-811A65FB6497}"/>
    <cellStyle name="20% - Accent1 2 2 4 2 2 2 2 2 4 2" xfId="9081" xr:uid="{3DEA1A6F-1485-4911-9752-5D5DA706FB02}"/>
    <cellStyle name="20% - Accent1 2 2 4 2 2 2 2 2 4 2 2" xfId="24057" xr:uid="{FFE07B5C-1F95-4A73-BF09-4BD10D822B5F}"/>
    <cellStyle name="20% - Accent1 2 2 4 2 2 2 2 2 4 3" xfId="16569" xr:uid="{B144AD21-CFA2-4350-B5FC-552B4B442A31}"/>
    <cellStyle name="20% - Accent1 2 2 4 2 2 2 2 2 4 4" xfId="36100" xr:uid="{799D3A58-22E9-45BF-9C5C-0D3846389323}"/>
    <cellStyle name="20% - Accent1 2 2 4 2 2 2 2 2 4 5" xfId="38988" xr:uid="{01F897CF-176A-4BDB-BD0E-857DDBC749BF}"/>
    <cellStyle name="20% - Accent1 2 2 4 2 2 2 2 2 4 6" xfId="46871" xr:uid="{7E3FB81B-F773-4CA9-A16D-AA0DFB7EA618}"/>
    <cellStyle name="20% - Accent1 2 2 4 2 2 2 2 2 4 7" xfId="54364" xr:uid="{D9BA782C-89CE-406C-AD30-C01724BA219F}"/>
    <cellStyle name="20% - Accent1 2 2 4 2 2 2 2 2 5" xfId="9078" xr:uid="{C7C34D5F-98DF-40AE-BC40-E4B78E8B934A}"/>
    <cellStyle name="20% - Accent1 2 2 4 2 2 2 2 2 5 2" xfId="24054" xr:uid="{185C61E5-D2D3-40B8-B867-6F981A96E014}"/>
    <cellStyle name="20% - Accent1 2 2 4 2 2 2 2 2 6" xfId="16566" xr:uid="{D457B5EC-1A01-4491-8B53-0E1A9096177D}"/>
    <cellStyle name="20% - Accent1 2 2 4 2 2 2 2 2 7" xfId="31287" xr:uid="{24125C1D-D1AF-40D6-8A12-63600FB100A9}"/>
    <cellStyle name="20% - Accent1 2 2 4 2 2 2 2 2 8" xfId="38985" xr:uid="{E0C2F4B8-9D9F-4E75-B028-E9EE529EA7FC}"/>
    <cellStyle name="20% - Accent1 2 2 4 2 2 2 2 2 9" xfId="46868" xr:uid="{990B3CB8-495F-4E79-8932-86134D983D43}"/>
    <cellStyle name="20% - Accent1 2 2 4 2 2 2 2 3" xfId="1542" xr:uid="{B1CA14F3-CADE-49B3-A24E-14D8AE54A13B}"/>
    <cellStyle name="20% - Accent1 2 2 4 2 2 2 2 3 2" xfId="9082" xr:uid="{97BA27A4-8E48-4477-ABCA-C54E5A432273}"/>
    <cellStyle name="20% - Accent1 2 2 4 2 2 2 2 3 2 2" xfId="24058" xr:uid="{0F164B40-2FC1-456B-94FA-20993E718574}"/>
    <cellStyle name="20% - Accent1 2 2 4 2 2 2 2 3 3" xfId="16570" xr:uid="{2D270B3F-EA9B-4F8E-B5DD-A9660EE3CD08}"/>
    <cellStyle name="20% - Accent1 2 2 4 2 2 2 2 3 4" xfId="32411" xr:uid="{95BB0063-665D-4610-8F4E-63BC41E52C6B}"/>
    <cellStyle name="20% - Accent1 2 2 4 2 2 2 2 3 5" xfId="38989" xr:uid="{4A8BE674-A186-4697-8C88-F266705B29B6}"/>
    <cellStyle name="20% - Accent1 2 2 4 2 2 2 2 3 6" xfId="46872" xr:uid="{C85B0A03-4E6B-442F-8C2A-6A466AB0B782}"/>
    <cellStyle name="20% - Accent1 2 2 4 2 2 2 2 3 7" xfId="54365" xr:uid="{29F0FA53-D954-451A-8741-40EB4B01BD0A}"/>
    <cellStyle name="20% - Accent1 2 2 4 2 2 2 2 4" xfId="1543" xr:uid="{443919C0-F04C-42D2-8472-FC459AE86DFE}"/>
    <cellStyle name="20% - Accent1 2 2 4 2 2 2 2 4 2" xfId="9083" xr:uid="{9E59B999-39C0-4856-8E15-6D5DB236B568}"/>
    <cellStyle name="20% - Accent1 2 2 4 2 2 2 2 4 2 2" xfId="24059" xr:uid="{26AB582C-3FED-426D-90F2-D073E541075F}"/>
    <cellStyle name="20% - Accent1 2 2 4 2 2 2 2 4 3" xfId="16571" xr:uid="{46E79E3B-DC7A-47DF-9551-2CC2B55D9772}"/>
    <cellStyle name="20% - Accent1 2 2 4 2 2 2 2 4 4" xfId="34256" xr:uid="{14D630F5-B6D2-4A8F-9F88-9DB08002C898}"/>
    <cellStyle name="20% - Accent1 2 2 4 2 2 2 2 4 5" xfId="38990" xr:uid="{FB71547F-6D35-415B-A04D-7C24B059196A}"/>
    <cellStyle name="20% - Accent1 2 2 4 2 2 2 2 4 6" xfId="46873" xr:uid="{5FBBEFC6-A08E-4E14-A964-2D79FDFEA88F}"/>
    <cellStyle name="20% - Accent1 2 2 4 2 2 2 2 4 7" xfId="54366" xr:uid="{B36D0E6F-9971-4798-826C-F283EFF269AA}"/>
    <cellStyle name="20% - Accent1 2 2 4 2 2 2 2 5" xfId="1544" xr:uid="{FDB77354-6D51-48F3-AEB9-92ABBB35009A}"/>
    <cellStyle name="20% - Accent1 2 2 4 2 2 2 2 5 2" xfId="9084" xr:uid="{DA8368E7-4CA1-4192-909A-52A27B74BF6D}"/>
    <cellStyle name="20% - Accent1 2 2 4 2 2 2 2 5 2 2" xfId="24060" xr:uid="{1F527219-52BD-47C5-ADD9-2BF47EE872C9}"/>
    <cellStyle name="20% - Accent1 2 2 4 2 2 2 2 5 3" xfId="16572" xr:uid="{6C74BC65-AF00-4083-A7A7-10572D7639F4}"/>
    <cellStyle name="20% - Accent1 2 2 4 2 2 2 2 5 4" xfId="36099" xr:uid="{B6B5C7D5-1BEB-42D9-938F-C1FE4B566BE7}"/>
    <cellStyle name="20% - Accent1 2 2 4 2 2 2 2 5 5" xfId="38991" xr:uid="{63FB15BA-68A5-4337-AAE0-A03F3E7484BF}"/>
    <cellStyle name="20% - Accent1 2 2 4 2 2 2 2 5 6" xfId="46874" xr:uid="{CD037158-D2D4-4E70-9FBF-7CB359E7F39C}"/>
    <cellStyle name="20% - Accent1 2 2 4 2 2 2 2 5 7" xfId="54367" xr:uid="{AABD7357-074A-4C1C-BC23-B170E0C3A230}"/>
    <cellStyle name="20% - Accent1 2 2 4 2 2 2 2 6" xfId="9077" xr:uid="{B6195816-746C-44D8-8F77-4E6E1E61E700}"/>
    <cellStyle name="20% - Accent1 2 2 4 2 2 2 2 6 2" xfId="24053" xr:uid="{39BD4126-9AEF-474C-B0A7-648177BCE06C}"/>
    <cellStyle name="20% - Accent1 2 2 4 2 2 2 2 7" xfId="16565" xr:uid="{7B31D1E6-9521-4129-8FCF-44E0B288F51D}"/>
    <cellStyle name="20% - Accent1 2 2 4 2 2 2 2 8" xfId="30807" xr:uid="{0BC8376E-F8C5-4068-840E-57363C6DCBD0}"/>
    <cellStyle name="20% - Accent1 2 2 4 2 2 2 2 9" xfId="38984" xr:uid="{44FBB8FD-5C91-43D2-80A4-93BD8FA241F3}"/>
    <cellStyle name="20% - Accent1 2 2 4 2 2 2 3" xfId="1545" xr:uid="{F39B4D0F-F856-4F24-AD7C-6533A4CBF8C8}"/>
    <cellStyle name="20% - Accent1 2 2 4 2 2 2 3 10" xfId="54368" xr:uid="{8C4CD9D6-FD55-48BE-9C7F-4FA748699916}"/>
    <cellStyle name="20% - Accent1 2 2 4 2 2 2 3 2" xfId="1546" xr:uid="{B3C6571C-96CF-4D0A-A1AF-5AF0A5DE5F34}"/>
    <cellStyle name="20% - Accent1 2 2 4 2 2 2 3 2 2" xfId="9086" xr:uid="{2612E65E-763F-4EED-AA31-280720280C77}"/>
    <cellStyle name="20% - Accent1 2 2 4 2 2 2 3 2 2 2" xfId="24062" xr:uid="{DBB57EFB-49A5-46E7-A962-3D3CFED0001B}"/>
    <cellStyle name="20% - Accent1 2 2 4 2 2 2 3 2 3" xfId="16574" xr:uid="{9C8DB50E-F595-4ED6-AE33-B0FD6BCB67C5}"/>
    <cellStyle name="20% - Accent1 2 2 4 2 2 2 3 2 4" xfId="32413" xr:uid="{869483E8-10CF-4FE3-A5BA-51BA97655EB1}"/>
    <cellStyle name="20% - Accent1 2 2 4 2 2 2 3 2 5" xfId="38993" xr:uid="{9774CF38-72AA-455C-9176-019C253D5A0B}"/>
    <cellStyle name="20% - Accent1 2 2 4 2 2 2 3 2 6" xfId="46876" xr:uid="{5268BE7A-CDBC-43DA-84CA-0E6BA86A535D}"/>
    <cellStyle name="20% - Accent1 2 2 4 2 2 2 3 2 7" xfId="54369" xr:uid="{24C05FA0-62B8-40C0-81AA-F47FC48A19ED}"/>
    <cellStyle name="20% - Accent1 2 2 4 2 2 2 3 3" xfId="1547" xr:uid="{B469A1E8-4ECC-4275-9FA8-57DA5B35540A}"/>
    <cellStyle name="20% - Accent1 2 2 4 2 2 2 3 3 2" xfId="9087" xr:uid="{311BDB59-2066-48A7-8C2E-99D17AABD62D}"/>
    <cellStyle name="20% - Accent1 2 2 4 2 2 2 3 3 2 2" xfId="24063" xr:uid="{CC6FDC9C-964F-4CED-87FA-180A4D1B4264}"/>
    <cellStyle name="20% - Accent1 2 2 4 2 2 2 3 3 3" xfId="16575" xr:uid="{C5D3705C-31AA-4960-9D54-8E4098DB8EE6}"/>
    <cellStyle name="20% - Accent1 2 2 4 2 2 2 3 3 4" xfId="34258" xr:uid="{83594C76-0AEE-457F-B3FA-F449AEBA4BF4}"/>
    <cellStyle name="20% - Accent1 2 2 4 2 2 2 3 3 5" xfId="38994" xr:uid="{4DB5F40C-6187-4913-9DA5-7FA359C5AEED}"/>
    <cellStyle name="20% - Accent1 2 2 4 2 2 2 3 3 6" xfId="46877" xr:uid="{599F6F49-DEA2-491C-8FF6-F243591E30FB}"/>
    <cellStyle name="20% - Accent1 2 2 4 2 2 2 3 3 7" xfId="54370" xr:uid="{57A928FD-2E53-4890-8D4A-B327BED45088}"/>
    <cellStyle name="20% - Accent1 2 2 4 2 2 2 3 4" xfId="1548" xr:uid="{3FB4A074-08BE-4C3F-9AFE-36392D78847B}"/>
    <cellStyle name="20% - Accent1 2 2 4 2 2 2 3 4 2" xfId="9088" xr:uid="{09C92BDF-DC96-43B9-91C0-71712B3D00E7}"/>
    <cellStyle name="20% - Accent1 2 2 4 2 2 2 3 4 2 2" xfId="24064" xr:uid="{398477C2-9BBF-456D-9ED0-8D21D777B9A6}"/>
    <cellStyle name="20% - Accent1 2 2 4 2 2 2 3 4 3" xfId="16576" xr:uid="{89D17B95-3B07-494D-BDE7-3D02BBCD6681}"/>
    <cellStyle name="20% - Accent1 2 2 4 2 2 2 3 4 4" xfId="36101" xr:uid="{60EDC2E3-E6CD-4F93-AAFB-73C39CFAF7B2}"/>
    <cellStyle name="20% - Accent1 2 2 4 2 2 2 3 4 5" xfId="38995" xr:uid="{ABEA63C4-2C90-4AB2-950F-8C06FE1FDCD4}"/>
    <cellStyle name="20% - Accent1 2 2 4 2 2 2 3 4 6" xfId="46878" xr:uid="{00ECACA2-C50E-4632-AA4A-0378643D244F}"/>
    <cellStyle name="20% - Accent1 2 2 4 2 2 2 3 4 7" xfId="54371" xr:uid="{CA498590-5233-43B1-86BC-15D8954719F2}"/>
    <cellStyle name="20% - Accent1 2 2 4 2 2 2 3 5" xfId="9085" xr:uid="{E714AFEF-B2F1-4F68-A1C3-4E82A5A9CA09}"/>
    <cellStyle name="20% - Accent1 2 2 4 2 2 2 3 5 2" xfId="24061" xr:uid="{1AC39F71-A80B-41C9-A375-875370D27BFC}"/>
    <cellStyle name="20% - Accent1 2 2 4 2 2 2 3 6" xfId="16573" xr:uid="{01817079-E543-4DC3-88F9-9C76F904BE33}"/>
    <cellStyle name="20% - Accent1 2 2 4 2 2 2 3 7" xfId="31286" xr:uid="{7ECAEFE6-887F-4DFA-BB88-D8547D13A99F}"/>
    <cellStyle name="20% - Accent1 2 2 4 2 2 2 3 8" xfId="38992" xr:uid="{41241BA5-1B82-4E75-AFDE-2F631E74FA3D}"/>
    <cellStyle name="20% - Accent1 2 2 4 2 2 2 3 9" xfId="46875" xr:uid="{E7271024-5E31-4D2C-86F0-97A3AE5E409C}"/>
    <cellStyle name="20% - Accent1 2 2 4 2 2 2 4" xfId="1549" xr:uid="{3B0F3407-3196-49F9-B70E-C25C28F6907F}"/>
    <cellStyle name="20% - Accent1 2 2 4 2 2 2 4 2" xfId="9089" xr:uid="{3649B5D7-2D1D-4BD7-84E9-1F543EE704E3}"/>
    <cellStyle name="20% - Accent1 2 2 4 2 2 2 4 2 2" xfId="24065" xr:uid="{96F4D790-18EB-4B0B-A34D-70F174DEEDDD}"/>
    <cellStyle name="20% - Accent1 2 2 4 2 2 2 4 3" xfId="16577" xr:uid="{F42CE6DF-FCD1-409C-85A7-67F231DBB163}"/>
    <cellStyle name="20% - Accent1 2 2 4 2 2 2 4 4" xfId="32410" xr:uid="{4E6966AE-E623-47B5-AD0A-59AD3AE95CBE}"/>
    <cellStyle name="20% - Accent1 2 2 4 2 2 2 4 5" xfId="38996" xr:uid="{9E7899B2-5339-4D2E-A5DF-2DC3AE717D69}"/>
    <cellStyle name="20% - Accent1 2 2 4 2 2 2 4 6" xfId="46879" xr:uid="{9F855C46-11FE-4E0E-AB04-816859FE7082}"/>
    <cellStyle name="20% - Accent1 2 2 4 2 2 2 4 7" xfId="54372" xr:uid="{F151FDB9-393B-4908-A12B-889C55E11041}"/>
    <cellStyle name="20% - Accent1 2 2 4 2 2 2 5" xfId="1550" xr:uid="{909E4B24-C937-4D4B-B1A0-3654CA8CC643}"/>
    <cellStyle name="20% - Accent1 2 2 4 2 2 2 5 2" xfId="9090" xr:uid="{8EEEEF67-725B-4B3F-95AD-33F8FD874582}"/>
    <cellStyle name="20% - Accent1 2 2 4 2 2 2 5 2 2" xfId="24066" xr:uid="{6F1D8B8C-2596-45B0-B5F8-6E2FB264AC7C}"/>
    <cellStyle name="20% - Accent1 2 2 4 2 2 2 5 3" xfId="16578" xr:uid="{8B07F669-A165-4C0E-8A15-1D4228111946}"/>
    <cellStyle name="20% - Accent1 2 2 4 2 2 2 5 4" xfId="34255" xr:uid="{3716F858-F608-44D8-B1AC-FB3482E8FCAC}"/>
    <cellStyle name="20% - Accent1 2 2 4 2 2 2 5 5" xfId="38997" xr:uid="{0FF9310E-9101-4FD5-9A5C-C84A04EA4C46}"/>
    <cellStyle name="20% - Accent1 2 2 4 2 2 2 5 6" xfId="46880" xr:uid="{E479E1EC-9948-4EAE-8826-199DBAF9D5C6}"/>
    <cellStyle name="20% - Accent1 2 2 4 2 2 2 5 7" xfId="54373" xr:uid="{EED2077A-7C7D-4FF6-83F1-4B79B6B043C2}"/>
    <cellStyle name="20% - Accent1 2 2 4 2 2 2 6" xfId="1551" xr:uid="{52C501B8-365A-4999-B5D6-343614933F1F}"/>
    <cellStyle name="20% - Accent1 2 2 4 2 2 2 6 2" xfId="9091" xr:uid="{52AD43C7-696A-49B8-802B-0B18595629DB}"/>
    <cellStyle name="20% - Accent1 2 2 4 2 2 2 6 2 2" xfId="24067" xr:uid="{FE410EA3-F274-4858-8DA6-766871D70928}"/>
    <cellStyle name="20% - Accent1 2 2 4 2 2 2 6 3" xfId="16579" xr:uid="{774C4F8E-0B91-46E2-B784-18C76177A174}"/>
    <cellStyle name="20% - Accent1 2 2 4 2 2 2 6 4" xfId="36098" xr:uid="{843C8180-6B82-43EA-A499-38706FADACC8}"/>
    <cellStyle name="20% - Accent1 2 2 4 2 2 2 6 5" xfId="38998" xr:uid="{25804FBE-EFE1-46C8-9805-430D62B8233F}"/>
    <cellStyle name="20% - Accent1 2 2 4 2 2 2 6 6" xfId="46881" xr:uid="{B4046E92-15ED-4ED9-964B-15B6F4A86524}"/>
    <cellStyle name="20% - Accent1 2 2 4 2 2 2 6 7" xfId="54374" xr:uid="{19FC8C17-A42C-4B75-B4A6-6C8BDD51955D}"/>
    <cellStyle name="20% - Accent1 2 2 4 2 2 2 7" xfId="9076" xr:uid="{7BD5ABCD-DED1-4C66-8E39-A5CCC7DCB7C8}"/>
    <cellStyle name="20% - Accent1 2 2 4 2 2 2 7 2" xfId="24052" xr:uid="{57779492-4085-4838-BE21-36866BBF065E}"/>
    <cellStyle name="20% - Accent1 2 2 4 2 2 2 8" xfId="16564" xr:uid="{2ABA87CF-C3EB-4AB4-B69B-68074C8FECF1}"/>
    <cellStyle name="20% - Accent1 2 2 4 2 2 2 9" xfId="30437" xr:uid="{97BF69A7-F9F1-4680-8596-6B6B9150231C}"/>
    <cellStyle name="20% - Accent1 2 2 4 2 2 3" xfId="1552" xr:uid="{65A3CA05-57E0-4FF9-BA9F-BC2C233BD640}"/>
    <cellStyle name="20% - Accent1 2 2 4 2 2 3 10" xfId="46882" xr:uid="{694C42FC-D4BF-42D0-BEBE-BDEDE7643A5D}"/>
    <cellStyle name="20% - Accent1 2 2 4 2 2 3 11" xfId="54375" xr:uid="{FA74F06A-9620-4C9D-8B10-ACFF64A6C80F}"/>
    <cellStyle name="20% - Accent1 2 2 4 2 2 3 2" xfId="1553" xr:uid="{3BC43E32-F8CD-4930-9567-71047BC17BB8}"/>
    <cellStyle name="20% - Accent1 2 2 4 2 2 3 2 10" xfId="54376" xr:uid="{DC07FA02-99B8-41E0-93E7-51BD0B4BF26D}"/>
    <cellStyle name="20% - Accent1 2 2 4 2 2 3 2 2" xfId="1554" xr:uid="{2FF4AFE0-73FE-458D-A58F-C47AA73DA438}"/>
    <cellStyle name="20% - Accent1 2 2 4 2 2 3 2 2 2" xfId="9094" xr:uid="{B76D5F55-1B12-471A-8783-532E57727F51}"/>
    <cellStyle name="20% - Accent1 2 2 4 2 2 3 2 2 2 2" xfId="24070" xr:uid="{AFCB6A72-980A-4001-9ABA-70E2531CB500}"/>
    <cellStyle name="20% - Accent1 2 2 4 2 2 3 2 2 3" xfId="16582" xr:uid="{CE133F6C-2B3A-40F4-AE25-A8E2CD6B2D2E}"/>
    <cellStyle name="20% - Accent1 2 2 4 2 2 3 2 2 4" xfId="32415" xr:uid="{2C4A4DD7-893D-4DEF-BE6C-45212DC6AAC3}"/>
    <cellStyle name="20% - Accent1 2 2 4 2 2 3 2 2 5" xfId="39001" xr:uid="{BA2F0F8B-6579-4110-94FC-D82C0AFFE65A}"/>
    <cellStyle name="20% - Accent1 2 2 4 2 2 3 2 2 6" xfId="46884" xr:uid="{88B2F3BA-73EA-4D65-96CD-A80DB23920C3}"/>
    <cellStyle name="20% - Accent1 2 2 4 2 2 3 2 2 7" xfId="54377" xr:uid="{624E2C52-0216-469B-A464-0F737E139EF9}"/>
    <cellStyle name="20% - Accent1 2 2 4 2 2 3 2 3" xfId="1555" xr:uid="{3B82221C-1832-4181-859D-B5A0A5AD6EDA}"/>
    <cellStyle name="20% - Accent1 2 2 4 2 2 3 2 3 2" xfId="9095" xr:uid="{6E8CE76A-EDE2-4672-A9CE-5DB24752551D}"/>
    <cellStyle name="20% - Accent1 2 2 4 2 2 3 2 3 2 2" xfId="24071" xr:uid="{80F3243A-0481-4CC0-8B30-B8FAC22C8833}"/>
    <cellStyle name="20% - Accent1 2 2 4 2 2 3 2 3 3" xfId="16583" xr:uid="{C8042542-D2FD-4A08-9DB2-E6F1FF4FC33A}"/>
    <cellStyle name="20% - Accent1 2 2 4 2 2 3 2 3 4" xfId="34260" xr:uid="{8FA77E02-E22B-464E-A2CA-BFC077D54AEB}"/>
    <cellStyle name="20% - Accent1 2 2 4 2 2 3 2 3 5" xfId="39002" xr:uid="{3203E0E9-35CE-4E78-8BD4-8EDB50554BA2}"/>
    <cellStyle name="20% - Accent1 2 2 4 2 2 3 2 3 6" xfId="46885" xr:uid="{C53D6FF0-2B26-47CA-9B05-FB58F0D5F28D}"/>
    <cellStyle name="20% - Accent1 2 2 4 2 2 3 2 3 7" xfId="54378" xr:uid="{7F8433D0-A71D-413B-9B68-E854F228622E}"/>
    <cellStyle name="20% - Accent1 2 2 4 2 2 3 2 4" xfId="1556" xr:uid="{51D4C827-4E10-4CB4-AC87-F076FF9203C2}"/>
    <cellStyle name="20% - Accent1 2 2 4 2 2 3 2 4 2" xfId="9096" xr:uid="{21090A17-5685-4BA0-9593-641290219B7F}"/>
    <cellStyle name="20% - Accent1 2 2 4 2 2 3 2 4 2 2" xfId="24072" xr:uid="{7AFEA7C7-EEEC-4FDD-BD23-F099D3CF845D}"/>
    <cellStyle name="20% - Accent1 2 2 4 2 2 3 2 4 3" xfId="16584" xr:uid="{4CF03BA6-B1DF-48C3-A399-C90FEFAE1787}"/>
    <cellStyle name="20% - Accent1 2 2 4 2 2 3 2 4 4" xfId="36103" xr:uid="{E8963ECA-0DC7-4ED9-B27F-B2A8D11F6828}"/>
    <cellStyle name="20% - Accent1 2 2 4 2 2 3 2 4 5" xfId="39003" xr:uid="{000FBE9A-E8FB-40E5-9C08-96FEFA37FCED}"/>
    <cellStyle name="20% - Accent1 2 2 4 2 2 3 2 4 6" xfId="46886" xr:uid="{5E1E2CAF-CE70-4200-96A5-BCF3849A6410}"/>
    <cellStyle name="20% - Accent1 2 2 4 2 2 3 2 4 7" xfId="54379" xr:uid="{EF637A26-497B-4862-BA99-3E9A18493AD0}"/>
    <cellStyle name="20% - Accent1 2 2 4 2 2 3 2 5" xfId="9093" xr:uid="{8660C0A8-5790-4151-8304-3D3FB61609DB}"/>
    <cellStyle name="20% - Accent1 2 2 4 2 2 3 2 5 2" xfId="24069" xr:uid="{8414595C-01E4-429D-9B67-4670BF12E559}"/>
    <cellStyle name="20% - Accent1 2 2 4 2 2 3 2 6" xfId="16581" xr:uid="{AC900516-68CE-4066-869A-4DAD8072B556}"/>
    <cellStyle name="20% - Accent1 2 2 4 2 2 3 2 7" xfId="31288" xr:uid="{D797D6CE-FD26-4C81-A4D1-FCC8C886C862}"/>
    <cellStyle name="20% - Accent1 2 2 4 2 2 3 2 8" xfId="39000" xr:uid="{B6CE9166-B53A-4B44-A316-D639F78D0398}"/>
    <cellStyle name="20% - Accent1 2 2 4 2 2 3 2 9" xfId="46883" xr:uid="{89E8545B-C1CA-4A95-B948-8D2C20433CC6}"/>
    <cellStyle name="20% - Accent1 2 2 4 2 2 3 3" xfId="1557" xr:uid="{C6276D71-1A16-4034-AE52-A169518C8F06}"/>
    <cellStyle name="20% - Accent1 2 2 4 2 2 3 3 2" xfId="9097" xr:uid="{6B519FDE-4500-478A-8BFB-1A95FEDAEED1}"/>
    <cellStyle name="20% - Accent1 2 2 4 2 2 3 3 2 2" xfId="24073" xr:uid="{B8E2566E-D1A5-49C1-ABA4-08E310B6F3E9}"/>
    <cellStyle name="20% - Accent1 2 2 4 2 2 3 3 3" xfId="16585" xr:uid="{165CEE9D-F1AB-4F01-B6CB-0C7992E643A0}"/>
    <cellStyle name="20% - Accent1 2 2 4 2 2 3 3 4" xfId="32414" xr:uid="{D5AC9299-36DB-42BC-A63A-A1C66684D1A0}"/>
    <cellStyle name="20% - Accent1 2 2 4 2 2 3 3 5" xfId="39004" xr:uid="{0463DD92-9869-4DEA-9676-108DEC19FE3E}"/>
    <cellStyle name="20% - Accent1 2 2 4 2 2 3 3 6" xfId="46887" xr:uid="{0799E7D9-A6BD-4537-8D35-A0AD757465B6}"/>
    <cellStyle name="20% - Accent1 2 2 4 2 2 3 3 7" xfId="54380" xr:uid="{520B8397-EF4B-4F41-AE03-755F2B9A3D6E}"/>
    <cellStyle name="20% - Accent1 2 2 4 2 2 3 4" xfId="1558" xr:uid="{4AE1A546-7004-4A2E-8889-EFEB03BEC0A7}"/>
    <cellStyle name="20% - Accent1 2 2 4 2 2 3 4 2" xfId="9098" xr:uid="{556FC796-4FF8-4D2B-A6B2-16A1BC26E086}"/>
    <cellStyle name="20% - Accent1 2 2 4 2 2 3 4 2 2" xfId="24074" xr:uid="{CF70EA4E-A73E-4AD1-9997-C816C0D38554}"/>
    <cellStyle name="20% - Accent1 2 2 4 2 2 3 4 3" xfId="16586" xr:uid="{E6B9EA12-7C03-4783-8A23-005B648D54B4}"/>
    <cellStyle name="20% - Accent1 2 2 4 2 2 3 4 4" xfId="34259" xr:uid="{BCB952FA-3159-448C-A23B-2E49942FE7E9}"/>
    <cellStyle name="20% - Accent1 2 2 4 2 2 3 4 5" xfId="39005" xr:uid="{A79D39B7-D68F-4DE6-9305-23D2496108F3}"/>
    <cellStyle name="20% - Accent1 2 2 4 2 2 3 4 6" xfId="46888" xr:uid="{26D88979-9222-4DEA-BCDE-E4771E77D72D}"/>
    <cellStyle name="20% - Accent1 2 2 4 2 2 3 4 7" xfId="54381" xr:uid="{01354EDB-D5A0-4147-9B1E-BBDDE4926092}"/>
    <cellStyle name="20% - Accent1 2 2 4 2 2 3 5" xfId="1559" xr:uid="{5D798829-F373-413A-BBB4-BA9EB2B5E168}"/>
    <cellStyle name="20% - Accent1 2 2 4 2 2 3 5 2" xfId="9099" xr:uid="{BF10C6A6-87DC-4679-A401-19474591CC8F}"/>
    <cellStyle name="20% - Accent1 2 2 4 2 2 3 5 2 2" xfId="24075" xr:uid="{EFDAFB8D-2646-4293-A364-017A92223E3F}"/>
    <cellStyle name="20% - Accent1 2 2 4 2 2 3 5 3" xfId="16587" xr:uid="{714D2446-8702-413B-BDD9-1F26763E0F33}"/>
    <cellStyle name="20% - Accent1 2 2 4 2 2 3 5 4" xfId="36102" xr:uid="{0D9C91D0-27E3-48A7-BF06-ED9C8503F170}"/>
    <cellStyle name="20% - Accent1 2 2 4 2 2 3 5 5" xfId="39006" xr:uid="{442A9ED4-E653-43DF-9901-DE7F55FDFA08}"/>
    <cellStyle name="20% - Accent1 2 2 4 2 2 3 5 6" xfId="46889" xr:uid="{AC395DE1-F51F-4992-B0A9-33549204CD78}"/>
    <cellStyle name="20% - Accent1 2 2 4 2 2 3 5 7" xfId="54382" xr:uid="{9E4946BA-8EB1-4595-BCF2-3CA119B1ECFA}"/>
    <cellStyle name="20% - Accent1 2 2 4 2 2 3 6" xfId="9092" xr:uid="{EEE9CC5C-A544-4194-93CC-1095AE4CF73D}"/>
    <cellStyle name="20% - Accent1 2 2 4 2 2 3 6 2" xfId="24068" xr:uid="{86CD3847-1A75-4BE8-A677-F0F22C7DD5F6}"/>
    <cellStyle name="20% - Accent1 2 2 4 2 2 3 7" xfId="16580" xr:uid="{4966241C-E7A8-41BC-A7E3-6C38AFE1F140}"/>
    <cellStyle name="20% - Accent1 2 2 4 2 2 3 8" xfId="30638" xr:uid="{92579BE7-6B74-4F79-A0F2-8E4BF00D69BC}"/>
    <cellStyle name="20% - Accent1 2 2 4 2 2 3 9" xfId="38999" xr:uid="{CDA74423-9429-40E4-82C3-12D0DA92E824}"/>
    <cellStyle name="20% - Accent1 2 2 4 2 2 4" xfId="1560" xr:uid="{A246AD56-1829-486F-A469-C04BA4D46D22}"/>
    <cellStyle name="20% - Accent1 2 2 4 2 2 4 10" xfId="46890" xr:uid="{10FAC4F3-A670-4DBF-A121-940AD03F64C2}"/>
    <cellStyle name="20% - Accent1 2 2 4 2 2 4 11" xfId="54383" xr:uid="{5416CD51-61F4-42EF-8DF4-61B12938BFB4}"/>
    <cellStyle name="20% - Accent1 2 2 4 2 2 4 2" xfId="1561" xr:uid="{99873D19-6AE3-4310-819C-2B46330BFB5E}"/>
    <cellStyle name="20% - Accent1 2 2 4 2 2 4 2 10" xfId="54384" xr:uid="{94AC3B85-28CB-4BB4-AE3F-F6FCCFA2052A}"/>
    <cellStyle name="20% - Accent1 2 2 4 2 2 4 2 2" xfId="1562" xr:uid="{4A2157BA-B5C7-42E4-8BD3-884A1F12EF02}"/>
    <cellStyle name="20% - Accent1 2 2 4 2 2 4 2 2 2" xfId="9102" xr:uid="{7B44E380-2E87-4E97-9EF0-16BFE6B197E7}"/>
    <cellStyle name="20% - Accent1 2 2 4 2 2 4 2 2 2 2" xfId="24078" xr:uid="{20D5675F-0E5C-4DEE-B46C-38646936325D}"/>
    <cellStyle name="20% - Accent1 2 2 4 2 2 4 2 2 3" xfId="16590" xr:uid="{F1C2E899-12E4-4C8C-8F36-B90457A636EA}"/>
    <cellStyle name="20% - Accent1 2 2 4 2 2 4 2 2 4" xfId="32417" xr:uid="{05E518E0-9DAE-4D0C-A24B-D092CB29A650}"/>
    <cellStyle name="20% - Accent1 2 2 4 2 2 4 2 2 5" xfId="39009" xr:uid="{835A6F6B-A0AB-44EE-BB7D-2C612D59F8A2}"/>
    <cellStyle name="20% - Accent1 2 2 4 2 2 4 2 2 6" xfId="46892" xr:uid="{C7B86783-900B-4F61-960C-ADD1A5E6DAF7}"/>
    <cellStyle name="20% - Accent1 2 2 4 2 2 4 2 2 7" xfId="54385" xr:uid="{05CBA710-9D09-4E85-8A1E-95A87ADF9D2A}"/>
    <cellStyle name="20% - Accent1 2 2 4 2 2 4 2 3" xfId="1563" xr:uid="{5270DA59-BFE3-4ED3-AE7C-1918FE9FF700}"/>
    <cellStyle name="20% - Accent1 2 2 4 2 2 4 2 3 2" xfId="9103" xr:uid="{7EED036E-5984-4480-83B9-7A8CD5B94342}"/>
    <cellStyle name="20% - Accent1 2 2 4 2 2 4 2 3 2 2" xfId="24079" xr:uid="{DAA89E7E-4937-434F-940B-303C3D9C546A}"/>
    <cellStyle name="20% - Accent1 2 2 4 2 2 4 2 3 3" xfId="16591" xr:uid="{FB10F3C8-BC56-4707-AAB4-F044A5C594EE}"/>
    <cellStyle name="20% - Accent1 2 2 4 2 2 4 2 3 4" xfId="34262" xr:uid="{9A55A5DF-4BD6-44C8-B51B-B004F455208C}"/>
    <cellStyle name="20% - Accent1 2 2 4 2 2 4 2 3 5" xfId="39010" xr:uid="{81807660-ED1B-4002-AD4B-A9BAA81FDB45}"/>
    <cellStyle name="20% - Accent1 2 2 4 2 2 4 2 3 6" xfId="46893" xr:uid="{A847FD99-B764-4712-BCEC-5383F2408EB0}"/>
    <cellStyle name="20% - Accent1 2 2 4 2 2 4 2 3 7" xfId="54386" xr:uid="{E6D1C366-6343-49CF-8F80-7A1AC94C4484}"/>
    <cellStyle name="20% - Accent1 2 2 4 2 2 4 2 4" xfId="1564" xr:uid="{996EDA6A-6EE3-46A0-89B5-C837687D2988}"/>
    <cellStyle name="20% - Accent1 2 2 4 2 2 4 2 4 2" xfId="9104" xr:uid="{67348807-C59F-48B1-A9EF-5C13713B3678}"/>
    <cellStyle name="20% - Accent1 2 2 4 2 2 4 2 4 2 2" xfId="24080" xr:uid="{1C0EB626-ACD9-4D37-9ED7-1DBBFB6B96BD}"/>
    <cellStyle name="20% - Accent1 2 2 4 2 2 4 2 4 3" xfId="16592" xr:uid="{4090F1BB-D61D-4B22-876F-756D6F80D342}"/>
    <cellStyle name="20% - Accent1 2 2 4 2 2 4 2 4 4" xfId="36105" xr:uid="{E9C91E69-BD54-4135-A108-0F0C01E0BAC7}"/>
    <cellStyle name="20% - Accent1 2 2 4 2 2 4 2 4 5" xfId="39011" xr:uid="{AB9FC0D4-B66B-4EA7-BF94-5F37E7E3DB0B}"/>
    <cellStyle name="20% - Accent1 2 2 4 2 2 4 2 4 6" xfId="46894" xr:uid="{D80AF409-EE8C-403D-B9F0-8AF610F407E2}"/>
    <cellStyle name="20% - Accent1 2 2 4 2 2 4 2 4 7" xfId="54387" xr:uid="{339FA408-D5C4-46A3-9491-58390EC08085}"/>
    <cellStyle name="20% - Accent1 2 2 4 2 2 4 2 5" xfId="9101" xr:uid="{3CCB0D17-B82B-4A1A-BC4E-24F45680A534}"/>
    <cellStyle name="20% - Accent1 2 2 4 2 2 4 2 5 2" xfId="24077" xr:uid="{359B6AE8-8E0F-4438-8B29-2C22A6CF129F}"/>
    <cellStyle name="20% - Accent1 2 2 4 2 2 4 2 6" xfId="16589" xr:uid="{D6BA8DAD-70AE-4B98-BAF0-5B383C606FFE}"/>
    <cellStyle name="20% - Accent1 2 2 4 2 2 4 2 7" xfId="31289" xr:uid="{4E2A2784-EB63-4B29-8B24-0BE207FA5682}"/>
    <cellStyle name="20% - Accent1 2 2 4 2 2 4 2 8" xfId="39008" xr:uid="{B9AD40ED-FC7A-4805-939E-6B1D9B83CD6E}"/>
    <cellStyle name="20% - Accent1 2 2 4 2 2 4 2 9" xfId="46891" xr:uid="{7F142542-6B2A-4D35-904B-AFFF82317EA3}"/>
    <cellStyle name="20% - Accent1 2 2 4 2 2 4 3" xfId="1565" xr:uid="{3C025D4D-6197-48F2-BCA0-53AB9133DA15}"/>
    <cellStyle name="20% - Accent1 2 2 4 2 2 4 3 2" xfId="9105" xr:uid="{DF964824-57D6-45FF-8703-C5908BFADBD6}"/>
    <cellStyle name="20% - Accent1 2 2 4 2 2 4 3 2 2" xfId="24081" xr:uid="{758ABFA7-839F-44D7-AD32-F74AA1A6EF23}"/>
    <cellStyle name="20% - Accent1 2 2 4 2 2 4 3 3" xfId="16593" xr:uid="{DCB7033B-FD16-4470-94E8-491043018B66}"/>
    <cellStyle name="20% - Accent1 2 2 4 2 2 4 3 4" xfId="32416" xr:uid="{37368DD6-2DB2-44EB-9339-4B30EC473206}"/>
    <cellStyle name="20% - Accent1 2 2 4 2 2 4 3 5" xfId="39012" xr:uid="{104337B1-12E8-47B5-AD49-3C0AE08D6FB3}"/>
    <cellStyle name="20% - Accent1 2 2 4 2 2 4 3 6" xfId="46895" xr:uid="{F50E28D0-9E3E-4CB6-9BA9-A6FA6D1AF4F6}"/>
    <cellStyle name="20% - Accent1 2 2 4 2 2 4 3 7" xfId="54388" xr:uid="{431F79A7-572E-44C1-BADD-83641B44E37C}"/>
    <cellStyle name="20% - Accent1 2 2 4 2 2 4 4" xfId="1566" xr:uid="{B36B37D2-2F6A-43E2-879B-9673F1C7434A}"/>
    <cellStyle name="20% - Accent1 2 2 4 2 2 4 4 2" xfId="9106" xr:uid="{58A82508-B264-42EE-A341-776428FA962A}"/>
    <cellStyle name="20% - Accent1 2 2 4 2 2 4 4 2 2" xfId="24082" xr:uid="{3B910D88-46DE-46E6-B381-A2830F8D735E}"/>
    <cellStyle name="20% - Accent1 2 2 4 2 2 4 4 3" xfId="16594" xr:uid="{B3674FDF-F5D2-456F-A5F6-E37EFABAD490}"/>
    <cellStyle name="20% - Accent1 2 2 4 2 2 4 4 4" xfId="34261" xr:uid="{F07CCF94-3A34-47E8-B166-BA1546096AB1}"/>
    <cellStyle name="20% - Accent1 2 2 4 2 2 4 4 5" xfId="39013" xr:uid="{49CB8577-A66B-44FF-9D3E-196EF961679E}"/>
    <cellStyle name="20% - Accent1 2 2 4 2 2 4 4 6" xfId="46896" xr:uid="{D28F4C7E-86E2-47E3-95DE-A10BD6B1D1E2}"/>
    <cellStyle name="20% - Accent1 2 2 4 2 2 4 4 7" xfId="54389" xr:uid="{EBF2B8DC-7451-4E0E-A071-B5BAD8378791}"/>
    <cellStyle name="20% - Accent1 2 2 4 2 2 4 5" xfId="1567" xr:uid="{1D519BC5-4790-4409-98F1-5A8F91DCB6E1}"/>
    <cellStyle name="20% - Accent1 2 2 4 2 2 4 5 2" xfId="9107" xr:uid="{2F6C1635-EFEB-45ED-97CB-D77F2A8CA465}"/>
    <cellStyle name="20% - Accent1 2 2 4 2 2 4 5 2 2" xfId="24083" xr:uid="{88459C5B-D618-467D-A23F-99B703116BD2}"/>
    <cellStyle name="20% - Accent1 2 2 4 2 2 4 5 3" xfId="16595" xr:uid="{059FCACE-8AF6-4629-9920-3EED72930363}"/>
    <cellStyle name="20% - Accent1 2 2 4 2 2 4 5 4" xfId="36104" xr:uid="{57FA17D6-9FE5-4D25-B1E5-1CECF1389EB8}"/>
    <cellStyle name="20% - Accent1 2 2 4 2 2 4 5 5" xfId="39014" xr:uid="{6E5A3D47-043F-4F4B-8365-1628044D5583}"/>
    <cellStyle name="20% - Accent1 2 2 4 2 2 4 5 6" xfId="46897" xr:uid="{E9654588-7468-48AF-A52D-4D82F1BF4331}"/>
    <cellStyle name="20% - Accent1 2 2 4 2 2 4 5 7" xfId="54390" xr:uid="{946A6E61-C7DB-40EC-A827-919AFC722DD6}"/>
    <cellStyle name="20% - Accent1 2 2 4 2 2 4 6" xfId="9100" xr:uid="{68F02436-19C7-488D-BE5B-69A3ABD20998}"/>
    <cellStyle name="20% - Accent1 2 2 4 2 2 4 6 2" xfId="24076" xr:uid="{3865DD68-E288-40D2-98C6-29A5FFAA9686}"/>
    <cellStyle name="20% - Accent1 2 2 4 2 2 4 7" xfId="16588" xr:uid="{55AAD023-D50E-4A62-A1E7-C558575BF2BE}"/>
    <cellStyle name="20% - Accent1 2 2 4 2 2 4 8" xfId="30806" xr:uid="{4D5BA344-7439-40C4-B9EA-42931EBBAACD}"/>
    <cellStyle name="20% - Accent1 2 2 4 2 2 4 9" xfId="39007" xr:uid="{6B6DB4C9-0501-4DDE-AC54-ED1FFF5AB8E8}"/>
    <cellStyle name="20% - Accent1 2 2 4 2 2 5" xfId="1568" xr:uid="{5F673665-D1CF-43D3-8E65-42CAF6F6D5E5}"/>
    <cellStyle name="20% - Accent1 2 2 4 2 2 5 10" xfId="54391" xr:uid="{C0B85125-6BE9-4DBD-B9B1-99CA51D040DF}"/>
    <cellStyle name="20% - Accent1 2 2 4 2 2 5 2" xfId="1569" xr:uid="{DF87110C-F8DD-48CC-9170-47C222CEF024}"/>
    <cellStyle name="20% - Accent1 2 2 4 2 2 5 2 2" xfId="9109" xr:uid="{529CB8A1-35F7-4B96-99D0-4E751EAF4235}"/>
    <cellStyle name="20% - Accent1 2 2 4 2 2 5 2 2 2" xfId="24085" xr:uid="{96E2E0F3-F4DD-45ED-A28F-9686101C7A48}"/>
    <cellStyle name="20% - Accent1 2 2 4 2 2 5 2 3" xfId="16597" xr:uid="{14AEF5B7-505F-486E-A6DD-B8EAC1CCAE79}"/>
    <cellStyle name="20% - Accent1 2 2 4 2 2 5 2 4" xfId="32418" xr:uid="{674BFC36-6478-4852-BB67-52EBBA80F9FC}"/>
    <cellStyle name="20% - Accent1 2 2 4 2 2 5 2 5" xfId="39016" xr:uid="{DCBEE58A-5CE4-464D-8261-4BEDEAC9E019}"/>
    <cellStyle name="20% - Accent1 2 2 4 2 2 5 2 6" xfId="46899" xr:uid="{FCC65FEF-E6A2-429F-B210-DDFC89C4E805}"/>
    <cellStyle name="20% - Accent1 2 2 4 2 2 5 2 7" xfId="54392" xr:uid="{ACE5F87D-158B-4698-A8E4-84F8AA8056FD}"/>
    <cellStyle name="20% - Accent1 2 2 4 2 2 5 3" xfId="1570" xr:uid="{1B99EF34-6C3B-4A05-B44C-B49B327E71BD}"/>
    <cellStyle name="20% - Accent1 2 2 4 2 2 5 3 2" xfId="9110" xr:uid="{4A5D4560-A0A5-4B77-BB56-16810BB4C1F2}"/>
    <cellStyle name="20% - Accent1 2 2 4 2 2 5 3 2 2" xfId="24086" xr:uid="{0EDD68E3-9335-4B39-84E1-84D40B19BD80}"/>
    <cellStyle name="20% - Accent1 2 2 4 2 2 5 3 3" xfId="16598" xr:uid="{CD2B59EF-AFA0-43EB-8AC2-28367821514A}"/>
    <cellStyle name="20% - Accent1 2 2 4 2 2 5 3 4" xfId="34263" xr:uid="{9D0203F3-BA31-4EF0-B4CC-F2D6D975B236}"/>
    <cellStyle name="20% - Accent1 2 2 4 2 2 5 3 5" xfId="39017" xr:uid="{74485ED2-DE75-4F92-B8CE-FE16DE576710}"/>
    <cellStyle name="20% - Accent1 2 2 4 2 2 5 3 6" xfId="46900" xr:uid="{D255F920-E324-4E0A-85E3-23CA42800000}"/>
    <cellStyle name="20% - Accent1 2 2 4 2 2 5 3 7" xfId="54393" xr:uid="{F2A3D12F-55FD-4F0E-8DC5-25A055E2FBC3}"/>
    <cellStyle name="20% - Accent1 2 2 4 2 2 5 4" xfId="1571" xr:uid="{7993B3EB-2A38-4917-94AE-51D0164E770F}"/>
    <cellStyle name="20% - Accent1 2 2 4 2 2 5 4 2" xfId="9111" xr:uid="{206A486F-83A2-41E3-B304-70A55923B52C}"/>
    <cellStyle name="20% - Accent1 2 2 4 2 2 5 4 2 2" xfId="24087" xr:uid="{E6879127-D866-422C-9EB4-E9F793D4A9CB}"/>
    <cellStyle name="20% - Accent1 2 2 4 2 2 5 4 3" xfId="16599" xr:uid="{E6212E30-C539-4F50-8550-BB4533391E6E}"/>
    <cellStyle name="20% - Accent1 2 2 4 2 2 5 4 4" xfId="36106" xr:uid="{EDAA4DFB-94E7-465A-9DDA-E5EF2E55F14F}"/>
    <cellStyle name="20% - Accent1 2 2 4 2 2 5 4 5" xfId="39018" xr:uid="{713D1F23-D2E5-436B-BE57-1397BACEE5E9}"/>
    <cellStyle name="20% - Accent1 2 2 4 2 2 5 4 6" xfId="46901" xr:uid="{5BB20E52-A9B5-4512-9833-D6EC2DE84757}"/>
    <cellStyle name="20% - Accent1 2 2 4 2 2 5 4 7" xfId="54394" xr:uid="{D3226171-6237-4ACA-8C3B-8BA4543BD4C2}"/>
    <cellStyle name="20% - Accent1 2 2 4 2 2 5 5" xfId="9108" xr:uid="{361B347E-9D74-4977-A173-8B0EC6E7BC1C}"/>
    <cellStyle name="20% - Accent1 2 2 4 2 2 5 5 2" xfId="24084" xr:uid="{52E00162-BD87-4433-80EC-EFB9DEE185A2}"/>
    <cellStyle name="20% - Accent1 2 2 4 2 2 5 6" xfId="16596" xr:uid="{639CD1FC-A1D5-469C-8C27-C71C6E5A7611}"/>
    <cellStyle name="20% - Accent1 2 2 4 2 2 5 7" xfId="31285" xr:uid="{BF620B47-40D5-4945-9053-F5602C661D0C}"/>
    <cellStyle name="20% - Accent1 2 2 4 2 2 5 8" xfId="39015" xr:uid="{C6DA098F-B8D8-43BF-BA47-23E4320DABE6}"/>
    <cellStyle name="20% - Accent1 2 2 4 2 2 5 9" xfId="46898" xr:uid="{E8ADDD1B-D5D8-4D5B-944A-17FEF6B3513D}"/>
    <cellStyle name="20% - Accent1 2 2 4 2 2 6" xfId="1572" xr:uid="{863EA6E2-BD50-492A-9288-51615F3C2668}"/>
    <cellStyle name="20% - Accent1 2 2 4 2 2 6 2" xfId="9112" xr:uid="{D0A43747-E941-4776-8418-AB20E1A790B8}"/>
    <cellStyle name="20% - Accent1 2 2 4 2 2 6 2 2" xfId="24088" xr:uid="{AF8CDFF3-FC93-45C7-B949-49FF5EA914CD}"/>
    <cellStyle name="20% - Accent1 2 2 4 2 2 6 3" xfId="16600" xr:uid="{4852A88B-2405-4506-BF09-5B1530FCFC3F}"/>
    <cellStyle name="20% - Accent1 2 2 4 2 2 6 4" xfId="32409" xr:uid="{C0F55B4D-F9D4-4242-83C1-9754CD077166}"/>
    <cellStyle name="20% - Accent1 2 2 4 2 2 6 5" xfId="39019" xr:uid="{E8BFC76C-DED6-4868-8D16-BD77DA923D82}"/>
    <cellStyle name="20% - Accent1 2 2 4 2 2 6 6" xfId="46902" xr:uid="{B161430A-B104-43DF-A94F-99C96C6E9A35}"/>
    <cellStyle name="20% - Accent1 2 2 4 2 2 6 7" xfId="54395" xr:uid="{05D28A2A-84E3-4AD5-A895-9233950AAA18}"/>
    <cellStyle name="20% - Accent1 2 2 4 2 2 7" xfId="1573" xr:uid="{3B1B7133-AE91-44FA-9939-D16F466756E0}"/>
    <cellStyle name="20% - Accent1 2 2 4 2 2 7 2" xfId="9113" xr:uid="{A3274B36-5FA0-4658-87C5-C701CCB13DD0}"/>
    <cellStyle name="20% - Accent1 2 2 4 2 2 7 2 2" xfId="24089" xr:uid="{A409DAE7-9E5A-4386-B9B5-24CD330ED4BD}"/>
    <cellStyle name="20% - Accent1 2 2 4 2 2 7 3" xfId="16601" xr:uid="{22346E17-6416-4FD7-AC3B-072242A1448C}"/>
    <cellStyle name="20% - Accent1 2 2 4 2 2 7 4" xfId="34254" xr:uid="{5DAA6280-5F33-467C-AA98-B8FB80EDBC84}"/>
    <cellStyle name="20% - Accent1 2 2 4 2 2 7 5" xfId="39020" xr:uid="{D33F8202-DEA0-4EC6-98A6-0FF7B0E3186D}"/>
    <cellStyle name="20% - Accent1 2 2 4 2 2 7 6" xfId="46903" xr:uid="{07B340B4-74AA-4D5E-8E10-0DF88AD22EF9}"/>
    <cellStyle name="20% - Accent1 2 2 4 2 2 7 7" xfId="54396" xr:uid="{C5349AA9-D727-43FE-8C1A-7E01C9065037}"/>
    <cellStyle name="20% - Accent1 2 2 4 2 2 8" xfId="1574" xr:uid="{10BA79BA-BF53-404F-94F2-B33DB600CE89}"/>
    <cellStyle name="20% - Accent1 2 2 4 2 2 8 2" xfId="9114" xr:uid="{9D8E73F7-6BBE-44FB-B4B9-2A2CB6C0AD47}"/>
    <cellStyle name="20% - Accent1 2 2 4 2 2 8 2 2" xfId="24090" xr:uid="{BDE07D13-DE62-4E4C-9921-9BE59FC0C6AE}"/>
    <cellStyle name="20% - Accent1 2 2 4 2 2 8 3" xfId="16602" xr:uid="{2F81C91F-BF6C-48F7-A180-3752112BBC4C}"/>
    <cellStyle name="20% - Accent1 2 2 4 2 2 8 4" xfId="36097" xr:uid="{5A37B1F5-3FB5-41D0-A94B-DD3BAA7D8B10}"/>
    <cellStyle name="20% - Accent1 2 2 4 2 2 8 5" xfId="39021" xr:uid="{88CB3947-F283-4B8A-9A38-E72D1F0DD503}"/>
    <cellStyle name="20% - Accent1 2 2 4 2 2 8 6" xfId="46904" xr:uid="{8814652B-08BC-4891-8FBC-D7C69980617B}"/>
    <cellStyle name="20% - Accent1 2 2 4 2 2 8 7" xfId="54397" xr:uid="{777F3B27-91C5-49FB-A7A6-194D40322042}"/>
    <cellStyle name="20% - Accent1 2 2 4 2 2 9" xfId="9075" xr:uid="{E24A88D8-243B-4BB1-8EC6-792DD286B7DE}"/>
    <cellStyle name="20% - Accent1 2 2 4 2 2 9 2" xfId="24051" xr:uid="{5FD7C6F7-9636-4586-86AF-797715E3D91D}"/>
    <cellStyle name="20% - Accent1 2 2 4 2 3" xfId="1575" xr:uid="{AFB5C472-A437-4D57-ACE2-69C57766E3A4}"/>
    <cellStyle name="20% - Accent1 2 2 4 2 3 10" xfId="39022" xr:uid="{25CAB4C8-44A5-4B2B-90B7-5258695C8142}"/>
    <cellStyle name="20% - Accent1 2 2 4 2 3 11" xfId="46905" xr:uid="{C5EA211A-C8D6-4536-8111-5CD88185EDCE}"/>
    <cellStyle name="20% - Accent1 2 2 4 2 3 12" xfId="54398" xr:uid="{D608B8CA-9AE2-450F-B79B-9BBE4A37A342}"/>
    <cellStyle name="20% - Accent1 2 2 4 2 3 2" xfId="1576" xr:uid="{00B34640-431E-4A90-854B-A3BAC759FD15}"/>
    <cellStyle name="20% - Accent1 2 2 4 2 3 2 10" xfId="46906" xr:uid="{7CE72724-4E14-49EC-9CB9-13C30BE5D314}"/>
    <cellStyle name="20% - Accent1 2 2 4 2 3 2 11" xfId="54399" xr:uid="{9D6D845C-B66A-4CAD-81ED-254C61CF7C38}"/>
    <cellStyle name="20% - Accent1 2 2 4 2 3 2 2" xfId="1577" xr:uid="{36E6F432-4C7E-4E58-A18E-BD8D4173E569}"/>
    <cellStyle name="20% - Accent1 2 2 4 2 3 2 2 10" xfId="54400" xr:uid="{592ACB25-BCA2-45AC-AD64-BE47DFE3F1BA}"/>
    <cellStyle name="20% - Accent1 2 2 4 2 3 2 2 2" xfId="1578" xr:uid="{256993FC-69FD-47F3-B6D0-D8F644CE5377}"/>
    <cellStyle name="20% - Accent1 2 2 4 2 3 2 2 2 2" xfId="9118" xr:uid="{5566818B-1528-4020-A9D9-E5BDF082253C}"/>
    <cellStyle name="20% - Accent1 2 2 4 2 3 2 2 2 2 2" xfId="24094" xr:uid="{5E6E57E6-EA7B-4660-8B78-F5B991458E8B}"/>
    <cellStyle name="20% - Accent1 2 2 4 2 3 2 2 2 3" xfId="16606" xr:uid="{16055028-4AB4-4084-BDE9-273586F98FA4}"/>
    <cellStyle name="20% - Accent1 2 2 4 2 3 2 2 2 4" xfId="32421" xr:uid="{5DD09C20-4848-4971-B21B-DE7E14B9B81A}"/>
    <cellStyle name="20% - Accent1 2 2 4 2 3 2 2 2 5" xfId="39025" xr:uid="{9A1F412A-DE56-4080-AB04-43F001E6C99A}"/>
    <cellStyle name="20% - Accent1 2 2 4 2 3 2 2 2 6" xfId="46908" xr:uid="{171CF71D-C1A9-4EF5-B35E-BACBC536865D}"/>
    <cellStyle name="20% - Accent1 2 2 4 2 3 2 2 2 7" xfId="54401" xr:uid="{BA12471A-E384-4391-B76E-C9FDBE262EEE}"/>
    <cellStyle name="20% - Accent1 2 2 4 2 3 2 2 3" xfId="1579" xr:uid="{1929993F-1475-4652-BF67-95613A0CC608}"/>
    <cellStyle name="20% - Accent1 2 2 4 2 3 2 2 3 2" xfId="9119" xr:uid="{CE8B5B5B-1F53-4EA0-925D-3FFEFC7DC395}"/>
    <cellStyle name="20% - Accent1 2 2 4 2 3 2 2 3 2 2" xfId="24095" xr:uid="{0BA89782-7F02-45C9-A7F3-A8E69F9A83D1}"/>
    <cellStyle name="20% - Accent1 2 2 4 2 3 2 2 3 3" xfId="16607" xr:uid="{F19825A4-8C13-41AC-96BF-2771F18E1FB5}"/>
    <cellStyle name="20% - Accent1 2 2 4 2 3 2 2 3 4" xfId="34266" xr:uid="{55D0A6FD-9B10-46C4-8DDF-A1942F7262CE}"/>
    <cellStyle name="20% - Accent1 2 2 4 2 3 2 2 3 5" xfId="39026" xr:uid="{C7D9F6DE-D5CC-4F26-BC01-723156967BB0}"/>
    <cellStyle name="20% - Accent1 2 2 4 2 3 2 2 3 6" xfId="46909" xr:uid="{81493CD2-5AB9-486A-A2F9-6F9959842CF2}"/>
    <cellStyle name="20% - Accent1 2 2 4 2 3 2 2 3 7" xfId="54402" xr:uid="{72B2E80D-E155-4309-A695-4EC3286CF397}"/>
    <cellStyle name="20% - Accent1 2 2 4 2 3 2 2 4" xfId="1580" xr:uid="{62B54269-A854-4A5A-9915-678386A10A25}"/>
    <cellStyle name="20% - Accent1 2 2 4 2 3 2 2 4 2" xfId="9120" xr:uid="{89C95B3C-E821-4AFB-B2BE-998183CDAC3C}"/>
    <cellStyle name="20% - Accent1 2 2 4 2 3 2 2 4 2 2" xfId="24096" xr:uid="{F26668EB-ADBA-4E8A-830E-3496817B24DF}"/>
    <cellStyle name="20% - Accent1 2 2 4 2 3 2 2 4 3" xfId="16608" xr:uid="{7B0A42E7-8ADE-4CAE-B068-CB8AD9FDF295}"/>
    <cellStyle name="20% - Accent1 2 2 4 2 3 2 2 4 4" xfId="36109" xr:uid="{FD1EE7BD-F196-4C9B-B95F-24AB98322065}"/>
    <cellStyle name="20% - Accent1 2 2 4 2 3 2 2 4 5" xfId="39027" xr:uid="{8ED33E70-484C-440A-9B04-2659ABA756CD}"/>
    <cellStyle name="20% - Accent1 2 2 4 2 3 2 2 4 6" xfId="46910" xr:uid="{E7005B68-7D5D-4E8A-BD4A-9DDE68B632AD}"/>
    <cellStyle name="20% - Accent1 2 2 4 2 3 2 2 4 7" xfId="54403" xr:uid="{EF54F79B-B2EF-4064-B072-A88D42A0718D}"/>
    <cellStyle name="20% - Accent1 2 2 4 2 3 2 2 5" xfId="9117" xr:uid="{93C15B02-4EF9-44A8-9E7A-07E8516D297B}"/>
    <cellStyle name="20% - Accent1 2 2 4 2 3 2 2 5 2" xfId="24093" xr:uid="{168DA370-7016-41AB-8455-C30E4465FA5D}"/>
    <cellStyle name="20% - Accent1 2 2 4 2 3 2 2 6" xfId="16605" xr:uid="{80263C03-8FCF-4C2D-9B70-14CF7503FB77}"/>
    <cellStyle name="20% - Accent1 2 2 4 2 3 2 2 7" xfId="31291" xr:uid="{0E45CEAF-26F2-4963-BCA4-5B94402D6520}"/>
    <cellStyle name="20% - Accent1 2 2 4 2 3 2 2 8" xfId="39024" xr:uid="{3BBC1334-35D0-4A18-A39E-EC9558DB4420}"/>
    <cellStyle name="20% - Accent1 2 2 4 2 3 2 2 9" xfId="46907" xr:uid="{444C18F1-9D86-4029-887F-DAC8FE3D251F}"/>
    <cellStyle name="20% - Accent1 2 2 4 2 3 2 3" xfId="1581" xr:uid="{EEB932A8-0D71-4913-A652-C6F77FC2132B}"/>
    <cellStyle name="20% - Accent1 2 2 4 2 3 2 3 2" xfId="9121" xr:uid="{B9A44673-C108-40CE-B8DB-440E5352604A}"/>
    <cellStyle name="20% - Accent1 2 2 4 2 3 2 3 2 2" xfId="24097" xr:uid="{13439949-547E-4C94-A961-5FAE98510E52}"/>
    <cellStyle name="20% - Accent1 2 2 4 2 3 2 3 3" xfId="16609" xr:uid="{ADFAD6EB-273A-4926-990C-249D8F1EA9E3}"/>
    <cellStyle name="20% - Accent1 2 2 4 2 3 2 3 4" xfId="32420" xr:uid="{5B75997E-52FE-4972-BF82-611ADF82F895}"/>
    <cellStyle name="20% - Accent1 2 2 4 2 3 2 3 5" xfId="39028" xr:uid="{99FB1388-BAE7-4AFE-A320-D5F86573808A}"/>
    <cellStyle name="20% - Accent1 2 2 4 2 3 2 3 6" xfId="46911" xr:uid="{B0B6737C-F877-4773-9DA8-7B406269013E}"/>
    <cellStyle name="20% - Accent1 2 2 4 2 3 2 3 7" xfId="54404" xr:uid="{B0950A27-9375-4AF9-B29D-5C7035427075}"/>
    <cellStyle name="20% - Accent1 2 2 4 2 3 2 4" xfId="1582" xr:uid="{461B30B5-F327-4B5C-B48C-3EC0B79A2266}"/>
    <cellStyle name="20% - Accent1 2 2 4 2 3 2 4 2" xfId="9122" xr:uid="{87F3CF12-6D4D-4C33-8E1A-992E1E66E4AD}"/>
    <cellStyle name="20% - Accent1 2 2 4 2 3 2 4 2 2" xfId="24098" xr:uid="{718CE47D-9A33-46E6-B5AE-18929406879F}"/>
    <cellStyle name="20% - Accent1 2 2 4 2 3 2 4 3" xfId="16610" xr:uid="{275369F9-667F-44A7-91DC-5D67B5C7B760}"/>
    <cellStyle name="20% - Accent1 2 2 4 2 3 2 4 4" xfId="34265" xr:uid="{AAE749CF-2055-46E1-93FC-D097BD787B23}"/>
    <cellStyle name="20% - Accent1 2 2 4 2 3 2 4 5" xfId="39029" xr:uid="{075A19D8-7743-4A52-9947-0DC444E6DFB4}"/>
    <cellStyle name="20% - Accent1 2 2 4 2 3 2 4 6" xfId="46912" xr:uid="{DD76E0DE-5B9D-46C0-8B78-C964E09E1E84}"/>
    <cellStyle name="20% - Accent1 2 2 4 2 3 2 4 7" xfId="54405" xr:uid="{1D52D050-D000-4297-84D8-BBF91C6B1874}"/>
    <cellStyle name="20% - Accent1 2 2 4 2 3 2 5" xfId="1583" xr:uid="{2AB6E546-B26F-4C60-A463-7B9ADD659F67}"/>
    <cellStyle name="20% - Accent1 2 2 4 2 3 2 5 2" xfId="9123" xr:uid="{42A65AED-A36B-4182-90AC-4D7A8C062D43}"/>
    <cellStyle name="20% - Accent1 2 2 4 2 3 2 5 2 2" xfId="24099" xr:uid="{06B0650E-5B86-4DD0-9E13-A514DE4A4CBD}"/>
    <cellStyle name="20% - Accent1 2 2 4 2 3 2 5 3" xfId="16611" xr:uid="{65D38FB1-1388-4760-9931-E515EBE65BC4}"/>
    <cellStyle name="20% - Accent1 2 2 4 2 3 2 5 4" xfId="36108" xr:uid="{21379E14-B032-43DA-A5D9-B7A8207CD7EF}"/>
    <cellStyle name="20% - Accent1 2 2 4 2 3 2 5 5" xfId="39030" xr:uid="{05CA86CD-4A41-4DF0-A1EF-26705B896190}"/>
    <cellStyle name="20% - Accent1 2 2 4 2 3 2 5 6" xfId="46913" xr:uid="{AD8F2F0D-7E97-41BE-9DDB-D8A5A9AB46BF}"/>
    <cellStyle name="20% - Accent1 2 2 4 2 3 2 5 7" xfId="54406" xr:uid="{8ABE14A3-F8CD-4958-A9AC-ABEAB0273142}"/>
    <cellStyle name="20% - Accent1 2 2 4 2 3 2 6" xfId="9116" xr:uid="{43588254-0E1B-4DA6-90F2-68B0E15C921B}"/>
    <cellStyle name="20% - Accent1 2 2 4 2 3 2 6 2" xfId="24092" xr:uid="{5C173354-4149-48F1-B9F5-18A88A4337AF}"/>
    <cellStyle name="20% - Accent1 2 2 4 2 3 2 7" xfId="16604" xr:uid="{D8011032-D058-4397-8E34-B2C6268BE4A0}"/>
    <cellStyle name="20% - Accent1 2 2 4 2 3 2 8" xfId="30808" xr:uid="{204403DA-F2C1-4AFC-BF33-58F7550B9566}"/>
    <cellStyle name="20% - Accent1 2 2 4 2 3 2 9" xfId="39023" xr:uid="{A20BB168-093E-44D8-80E9-470D36A74E12}"/>
    <cellStyle name="20% - Accent1 2 2 4 2 3 3" xfId="1584" xr:uid="{844B1D7A-857F-485C-8D57-23B3211E272D}"/>
    <cellStyle name="20% - Accent1 2 2 4 2 3 3 10" xfId="54407" xr:uid="{362A6B56-E162-4226-B342-AE4EF486DBA8}"/>
    <cellStyle name="20% - Accent1 2 2 4 2 3 3 2" xfId="1585" xr:uid="{9536D032-5C9B-468F-A505-D01D08EEFD2A}"/>
    <cellStyle name="20% - Accent1 2 2 4 2 3 3 2 2" xfId="9125" xr:uid="{ED69AAD8-AF89-45A8-8666-3E55CD2D7A9D}"/>
    <cellStyle name="20% - Accent1 2 2 4 2 3 3 2 2 2" xfId="24101" xr:uid="{3AB849E0-8DD9-4C83-9790-12AB4D5ED947}"/>
    <cellStyle name="20% - Accent1 2 2 4 2 3 3 2 3" xfId="16613" xr:uid="{355282E0-6F98-4432-BBC8-7E7450531C6D}"/>
    <cellStyle name="20% - Accent1 2 2 4 2 3 3 2 4" xfId="32422" xr:uid="{7A999E83-1389-4EA0-87D6-4A88A7F5ABE2}"/>
    <cellStyle name="20% - Accent1 2 2 4 2 3 3 2 5" xfId="39032" xr:uid="{6184970B-B84B-4A88-80B0-C2088E4F064F}"/>
    <cellStyle name="20% - Accent1 2 2 4 2 3 3 2 6" xfId="46915" xr:uid="{05C2BF82-A150-4D2E-ADE2-C9556D4925FC}"/>
    <cellStyle name="20% - Accent1 2 2 4 2 3 3 2 7" xfId="54408" xr:uid="{4058EAC1-F62A-41EF-9337-79221868F212}"/>
    <cellStyle name="20% - Accent1 2 2 4 2 3 3 3" xfId="1586" xr:uid="{56F993AD-90A0-49D8-82A0-2294BDECD041}"/>
    <cellStyle name="20% - Accent1 2 2 4 2 3 3 3 2" xfId="9126" xr:uid="{52BE2D9D-40C2-484D-A2E4-87375DC55098}"/>
    <cellStyle name="20% - Accent1 2 2 4 2 3 3 3 2 2" xfId="24102" xr:uid="{C7E04980-D0EB-431F-9ECE-5A74FD3627D7}"/>
    <cellStyle name="20% - Accent1 2 2 4 2 3 3 3 3" xfId="16614" xr:uid="{FA296214-348B-473C-93AA-3BE095945CC5}"/>
    <cellStyle name="20% - Accent1 2 2 4 2 3 3 3 4" xfId="34267" xr:uid="{053A03D6-8051-4862-B2CA-12DC26F7E14D}"/>
    <cellStyle name="20% - Accent1 2 2 4 2 3 3 3 5" xfId="39033" xr:uid="{EB351ECE-0E11-4F94-A98C-DB03118FC676}"/>
    <cellStyle name="20% - Accent1 2 2 4 2 3 3 3 6" xfId="46916" xr:uid="{FE679A73-AAF1-4E37-9649-501685CB2114}"/>
    <cellStyle name="20% - Accent1 2 2 4 2 3 3 3 7" xfId="54409" xr:uid="{9AA3FDE0-18FE-4D34-BFC0-58CB1AA06223}"/>
    <cellStyle name="20% - Accent1 2 2 4 2 3 3 4" xfId="1587" xr:uid="{2A3CC442-1A8E-401B-8CE1-668737C8488E}"/>
    <cellStyle name="20% - Accent1 2 2 4 2 3 3 4 2" xfId="9127" xr:uid="{E5B6A86D-54BC-4BB3-BC04-78DD9FBB4F1C}"/>
    <cellStyle name="20% - Accent1 2 2 4 2 3 3 4 2 2" xfId="24103" xr:uid="{F0683B2A-3823-490F-8D53-DCE68F4D4D63}"/>
    <cellStyle name="20% - Accent1 2 2 4 2 3 3 4 3" xfId="16615" xr:uid="{4D2D25A7-ADE0-4EBD-BE55-9456F142DCFF}"/>
    <cellStyle name="20% - Accent1 2 2 4 2 3 3 4 4" xfId="36110" xr:uid="{C3AC06B1-404F-4F8C-824A-18F3864ACB44}"/>
    <cellStyle name="20% - Accent1 2 2 4 2 3 3 4 5" xfId="39034" xr:uid="{C44192B4-8963-45F1-A760-9F8A32FDB7F2}"/>
    <cellStyle name="20% - Accent1 2 2 4 2 3 3 4 6" xfId="46917" xr:uid="{F47767D2-94D2-48E9-A85B-C5A65AF5BE3F}"/>
    <cellStyle name="20% - Accent1 2 2 4 2 3 3 4 7" xfId="54410" xr:uid="{454ADFB0-B9DF-4D84-9734-9A449F040104}"/>
    <cellStyle name="20% - Accent1 2 2 4 2 3 3 5" xfId="9124" xr:uid="{5D3B637A-BB5A-442F-BCD9-9A5EF9B0848C}"/>
    <cellStyle name="20% - Accent1 2 2 4 2 3 3 5 2" xfId="24100" xr:uid="{26CFF20F-E132-4D39-9F07-E633F80B4436}"/>
    <cellStyle name="20% - Accent1 2 2 4 2 3 3 6" xfId="16612" xr:uid="{D55DB3BD-E9F5-408C-B52A-72DC86AA8A06}"/>
    <cellStyle name="20% - Accent1 2 2 4 2 3 3 7" xfId="31290" xr:uid="{AD61851C-2C77-4072-A91F-1DE4EA04DE1E}"/>
    <cellStyle name="20% - Accent1 2 2 4 2 3 3 8" xfId="39031" xr:uid="{EDF1051C-9087-42BE-8824-B029C91947EB}"/>
    <cellStyle name="20% - Accent1 2 2 4 2 3 3 9" xfId="46914" xr:uid="{0D6A567F-092A-4154-B7ED-9C5176F86F1E}"/>
    <cellStyle name="20% - Accent1 2 2 4 2 3 4" xfId="1588" xr:uid="{CF6EC573-CDFA-46BD-B609-748792805A6C}"/>
    <cellStyle name="20% - Accent1 2 2 4 2 3 4 2" xfId="9128" xr:uid="{7795558C-B9D0-4EE5-B69A-A5B745000D2B}"/>
    <cellStyle name="20% - Accent1 2 2 4 2 3 4 2 2" xfId="24104" xr:uid="{37BD1885-6C33-4F17-B20D-C7A956374D5D}"/>
    <cellStyle name="20% - Accent1 2 2 4 2 3 4 3" xfId="16616" xr:uid="{8074F73E-265C-40F4-9F49-7117FAD4C91E}"/>
    <cellStyle name="20% - Accent1 2 2 4 2 3 4 4" xfId="32419" xr:uid="{44C984D9-73E4-4B00-9352-993EDEA744C2}"/>
    <cellStyle name="20% - Accent1 2 2 4 2 3 4 5" xfId="39035" xr:uid="{2700C437-795E-4212-960F-C2123F7F754F}"/>
    <cellStyle name="20% - Accent1 2 2 4 2 3 4 6" xfId="46918" xr:uid="{9E30B06E-FA42-4A18-BA9C-6654A2693D29}"/>
    <cellStyle name="20% - Accent1 2 2 4 2 3 4 7" xfId="54411" xr:uid="{856E9EF9-3072-4A35-86E2-392C7E03ED2F}"/>
    <cellStyle name="20% - Accent1 2 2 4 2 3 5" xfId="1589" xr:uid="{68FF3930-2083-4B97-8803-095557E9D554}"/>
    <cellStyle name="20% - Accent1 2 2 4 2 3 5 2" xfId="9129" xr:uid="{2C21FF2F-3490-4C91-8C17-06A270486D0F}"/>
    <cellStyle name="20% - Accent1 2 2 4 2 3 5 2 2" xfId="24105" xr:uid="{B5E8637F-8CB7-49F7-91F8-A5468E17A9FC}"/>
    <cellStyle name="20% - Accent1 2 2 4 2 3 5 3" xfId="16617" xr:uid="{BD94D3A5-8221-4658-9E2F-27667717E5EE}"/>
    <cellStyle name="20% - Accent1 2 2 4 2 3 5 4" xfId="34264" xr:uid="{1948ED73-1544-4A87-BDE2-DF2AAFAFF910}"/>
    <cellStyle name="20% - Accent1 2 2 4 2 3 5 5" xfId="39036" xr:uid="{ABD8D793-133C-4CDA-9E69-606EC3B4A2D3}"/>
    <cellStyle name="20% - Accent1 2 2 4 2 3 5 6" xfId="46919" xr:uid="{E8A0F8B2-8758-428B-B6ED-D2301961D8CB}"/>
    <cellStyle name="20% - Accent1 2 2 4 2 3 5 7" xfId="54412" xr:uid="{A282712E-914B-4660-98E2-A11E51E3289A}"/>
    <cellStyle name="20% - Accent1 2 2 4 2 3 6" xfId="1590" xr:uid="{4DA6F7A4-A6BE-4210-849E-B7F40E9DCAC1}"/>
    <cellStyle name="20% - Accent1 2 2 4 2 3 6 2" xfId="9130" xr:uid="{1343208D-8FF7-4AAA-BC66-3043D3102C80}"/>
    <cellStyle name="20% - Accent1 2 2 4 2 3 6 2 2" xfId="24106" xr:uid="{2E9BFE5C-B17E-4624-8C5C-6678B3760DD5}"/>
    <cellStyle name="20% - Accent1 2 2 4 2 3 6 3" xfId="16618" xr:uid="{1D62A53D-B5F9-4709-BBA0-C785936453CC}"/>
    <cellStyle name="20% - Accent1 2 2 4 2 3 6 4" xfId="36107" xr:uid="{875CBBE4-4918-4B62-B5DA-DC011F4BA316}"/>
    <cellStyle name="20% - Accent1 2 2 4 2 3 6 5" xfId="39037" xr:uid="{1CBC2399-8225-41DA-8A0E-68568804AAAE}"/>
    <cellStyle name="20% - Accent1 2 2 4 2 3 6 6" xfId="46920" xr:uid="{EE7D5DCB-93D1-42B8-A149-49E53665A94F}"/>
    <cellStyle name="20% - Accent1 2 2 4 2 3 6 7" xfId="54413" xr:uid="{404B93E6-60BD-4F32-B466-3931630457E1}"/>
    <cellStyle name="20% - Accent1 2 2 4 2 3 7" xfId="9115" xr:uid="{1B4BF65D-3381-4740-AFBD-CBF78B7D8C90}"/>
    <cellStyle name="20% - Accent1 2 2 4 2 3 7 2" xfId="24091" xr:uid="{EF934E60-8AA3-475B-803D-5EB062B1A97F}"/>
    <cellStyle name="20% - Accent1 2 2 4 2 3 8" xfId="16603" xr:uid="{7606D6B9-CBBA-4AC0-B3A5-BBEC964A7052}"/>
    <cellStyle name="20% - Accent1 2 2 4 2 3 9" xfId="30436" xr:uid="{F8B4EF28-843C-4532-9656-F6E2F45AE574}"/>
    <cellStyle name="20% - Accent1 2 2 4 2 4" xfId="1591" xr:uid="{8CE19181-9A14-4D4B-8B59-CE17CA769E6C}"/>
    <cellStyle name="20% - Accent1 2 2 4 2 4 10" xfId="39038" xr:uid="{06F4BF25-F4A2-4D47-8274-174A5F3A2A6E}"/>
    <cellStyle name="20% - Accent1 2 2 4 2 4 11" xfId="46921" xr:uid="{538903FC-67A6-4D9F-9127-5C6CB978FF75}"/>
    <cellStyle name="20% - Accent1 2 2 4 2 4 12" xfId="54414" xr:uid="{0F06A796-BB19-45FF-9FC5-C40B6F93B8A3}"/>
    <cellStyle name="20% - Accent1 2 2 4 2 4 2" xfId="1592" xr:uid="{3ED20528-9FCB-4A86-BC5E-6096223E6CE4}"/>
    <cellStyle name="20% - Accent1 2 2 4 2 4 2 10" xfId="46922" xr:uid="{E76C24B0-9BFF-4F05-900F-C5A49C331110}"/>
    <cellStyle name="20% - Accent1 2 2 4 2 4 2 11" xfId="54415" xr:uid="{5FAF2758-F2FF-480D-904C-9C1FD65724BB}"/>
    <cellStyle name="20% - Accent1 2 2 4 2 4 2 2" xfId="1593" xr:uid="{75DF4C2D-7BA1-4CAC-81F1-79888D108660}"/>
    <cellStyle name="20% - Accent1 2 2 4 2 4 2 2 10" xfId="54416" xr:uid="{E5CD6C35-899C-4134-B7C9-6AE134B2F1AC}"/>
    <cellStyle name="20% - Accent1 2 2 4 2 4 2 2 2" xfId="1594" xr:uid="{4AB377E5-3310-42D0-B66C-A592F0D156CA}"/>
    <cellStyle name="20% - Accent1 2 2 4 2 4 2 2 2 2" xfId="9134" xr:uid="{E361FB1B-C245-4906-B2A8-FB9778E9309A}"/>
    <cellStyle name="20% - Accent1 2 2 4 2 4 2 2 2 2 2" xfId="24110" xr:uid="{EB44744F-DDF3-4E0E-912F-9EF064B83B96}"/>
    <cellStyle name="20% - Accent1 2 2 4 2 4 2 2 2 3" xfId="16622" xr:uid="{2A4AF84B-9B14-46FF-BDF0-36F352C8867A}"/>
    <cellStyle name="20% - Accent1 2 2 4 2 4 2 2 2 4" xfId="32425" xr:uid="{431E9F4D-40D2-4956-85A4-11B5E1AFC0F0}"/>
    <cellStyle name="20% - Accent1 2 2 4 2 4 2 2 2 5" xfId="39041" xr:uid="{7EEC0DAE-0BA0-43D7-9FF0-481966298166}"/>
    <cellStyle name="20% - Accent1 2 2 4 2 4 2 2 2 6" xfId="46924" xr:uid="{349A89E4-7D0D-42FC-AE03-63301A4E5FE3}"/>
    <cellStyle name="20% - Accent1 2 2 4 2 4 2 2 2 7" xfId="54417" xr:uid="{0463F6BB-4041-40B9-A274-E8BC260B9292}"/>
    <cellStyle name="20% - Accent1 2 2 4 2 4 2 2 3" xfId="1595" xr:uid="{BCE04301-0909-49C4-B5E0-AADD4D4B1629}"/>
    <cellStyle name="20% - Accent1 2 2 4 2 4 2 2 3 2" xfId="9135" xr:uid="{7E0C8786-EBB9-4258-ADBB-EE555827F801}"/>
    <cellStyle name="20% - Accent1 2 2 4 2 4 2 2 3 2 2" xfId="24111" xr:uid="{CA1162B0-3377-4405-A77E-07561E5FBD4B}"/>
    <cellStyle name="20% - Accent1 2 2 4 2 4 2 2 3 3" xfId="16623" xr:uid="{8CE81283-B8A4-4C10-A2F5-90B2167E25D7}"/>
    <cellStyle name="20% - Accent1 2 2 4 2 4 2 2 3 4" xfId="34270" xr:uid="{17DB18A3-EF56-4B55-8A97-F0851676852D}"/>
    <cellStyle name="20% - Accent1 2 2 4 2 4 2 2 3 5" xfId="39042" xr:uid="{64E67BE7-2403-4FDC-8F51-887FDDCE4B2C}"/>
    <cellStyle name="20% - Accent1 2 2 4 2 4 2 2 3 6" xfId="46925" xr:uid="{AF551EC9-D95A-438C-80AF-2FA0A1285467}"/>
    <cellStyle name="20% - Accent1 2 2 4 2 4 2 2 3 7" xfId="54418" xr:uid="{C4CE1E0F-AB42-4463-ACA8-2BE15559776E}"/>
    <cellStyle name="20% - Accent1 2 2 4 2 4 2 2 4" xfId="1596" xr:uid="{406BC45A-1C54-40E5-97B7-5DA369C25F30}"/>
    <cellStyle name="20% - Accent1 2 2 4 2 4 2 2 4 2" xfId="9136" xr:uid="{DD280B76-8489-47B9-B586-119309D457E3}"/>
    <cellStyle name="20% - Accent1 2 2 4 2 4 2 2 4 2 2" xfId="24112" xr:uid="{D0B99798-C4F0-44B9-96B9-1F86750862C2}"/>
    <cellStyle name="20% - Accent1 2 2 4 2 4 2 2 4 3" xfId="16624" xr:uid="{DEF414A0-4C4B-4AA5-8D56-9CA6E7868CEC}"/>
    <cellStyle name="20% - Accent1 2 2 4 2 4 2 2 4 4" xfId="36113" xr:uid="{E48E73FA-0F06-43BA-8DD2-47F6EDE89C28}"/>
    <cellStyle name="20% - Accent1 2 2 4 2 4 2 2 4 5" xfId="39043" xr:uid="{383C3D94-8F59-4D0E-9DE4-163430DD094D}"/>
    <cellStyle name="20% - Accent1 2 2 4 2 4 2 2 4 6" xfId="46926" xr:uid="{3FBBC870-F9D6-40AB-B71D-FEF446673F27}"/>
    <cellStyle name="20% - Accent1 2 2 4 2 4 2 2 4 7" xfId="54419" xr:uid="{27D2DD7F-0E15-48CE-A487-20ABB0F3F8EA}"/>
    <cellStyle name="20% - Accent1 2 2 4 2 4 2 2 5" xfId="9133" xr:uid="{F2A87811-3408-429E-96B5-E46E9EEDE78D}"/>
    <cellStyle name="20% - Accent1 2 2 4 2 4 2 2 5 2" xfId="24109" xr:uid="{A91EB47A-EC56-42C8-B71C-7A820F6ACD0F}"/>
    <cellStyle name="20% - Accent1 2 2 4 2 4 2 2 6" xfId="16621" xr:uid="{8E17D96C-035A-4B8E-B363-9186D5E85CB5}"/>
    <cellStyle name="20% - Accent1 2 2 4 2 4 2 2 7" xfId="31293" xr:uid="{C945E337-CD53-4A9A-9C0F-C19BB187B481}"/>
    <cellStyle name="20% - Accent1 2 2 4 2 4 2 2 8" xfId="39040" xr:uid="{6876C5F6-1A31-4D77-94AC-853AE60D045B}"/>
    <cellStyle name="20% - Accent1 2 2 4 2 4 2 2 9" xfId="46923" xr:uid="{C451CFBC-0423-4910-AFD1-07B6CC5F598C}"/>
    <cellStyle name="20% - Accent1 2 2 4 2 4 2 3" xfId="1597" xr:uid="{D7521CCD-C4A1-49AE-905F-22DBACF9FA8D}"/>
    <cellStyle name="20% - Accent1 2 2 4 2 4 2 3 2" xfId="9137" xr:uid="{1FD68E4F-62B4-45E8-9FF5-92722F40E266}"/>
    <cellStyle name="20% - Accent1 2 2 4 2 4 2 3 2 2" xfId="24113" xr:uid="{9B394B63-FB9D-49F1-8092-8CC44A97AC58}"/>
    <cellStyle name="20% - Accent1 2 2 4 2 4 2 3 3" xfId="16625" xr:uid="{E9283A7F-2EE6-4E7F-AE75-5434B9EE9553}"/>
    <cellStyle name="20% - Accent1 2 2 4 2 4 2 3 4" xfId="32424" xr:uid="{6B4CED6C-EAAD-4348-920F-E824F25340DB}"/>
    <cellStyle name="20% - Accent1 2 2 4 2 4 2 3 5" xfId="39044" xr:uid="{23F5D86F-2401-4172-98F3-CF593D39046D}"/>
    <cellStyle name="20% - Accent1 2 2 4 2 4 2 3 6" xfId="46927" xr:uid="{4FAB4AF6-CA7F-423B-AAAA-E389179D9A8D}"/>
    <cellStyle name="20% - Accent1 2 2 4 2 4 2 3 7" xfId="54420" xr:uid="{6C75027B-249F-449B-8872-ABE6C5C2E632}"/>
    <cellStyle name="20% - Accent1 2 2 4 2 4 2 4" xfId="1598" xr:uid="{69881B2C-EA99-4ABB-992A-D8D7C3082BF5}"/>
    <cellStyle name="20% - Accent1 2 2 4 2 4 2 4 2" xfId="9138" xr:uid="{75A2C9D8-ED8E-4829-93E3-43CD88E9C249}"/>
    <cellStyle name="20% - Accent1 2 2 4 2 4 2 4 2 2" xfId="24114" xr:uid="{7088BF2B-6D98-42BA-8E51-16F450FD25BC}"/>
    <cellStyle name="20% - Accent1 2 2 4 2 4 2 4 3" xfId="16626" xr:uid="{165FE196-BAC8-4F4C-8706-CD099E658322}"/>
    <cellStyle name="20% - Accent1 2 2 4 2 4 2 4 4" xfId="34269" xr:uid="{74EE5980-0B16-4247-8191-97872B0136A0}"/>
    <cellStyle name="20% - Accent1 2 2 4 2 4 2 4 5" xfId="39045" xr:uid="{DCEDF5E6-4382-43D7-8E94-D4A22DACD12E}"/>
    <cellStyle name="20% - Accent1 2 2 4 2 4 2 4 6" xfId="46928" xr:uid="{7FB6054E-6A4E-4B88-B5B0-1C63AAD9F8C1}"/>
    <cellStyle name="20% - Accent1 2 2 4 2 4 2 4 7" xfId="54421" xr:uid="{47F0DCFF-9E0D-48A9-88B0-5A4EB87268AE}"/>
    <cellStyle name="20% - Accent1 2 2 4 2 4 2 5" xfId="1599" xr:uid="{F6B1B2F1-48FB-45E5-9F12-83D15466F282}"/>
    <cellStyle name="20% - Accent1 2 2 4 2 4 2 5 2" xfId="9139" xr:uid="{E6BA374F-BB12-4FD5-AAC9-37733B14A63A}"/>
    <cellStyle name="20% - Accent1 2 2 4 2 4 2 5 2 2" xfId="24115" xr:uid="{A1A1B108-37EE-470D-9B4E-5D0506B161D8}"/>
    <cellStyle name="20% - Accent1 2 2 4 2 4 2 5 3" xfId="16627" xr:uid="{156E1C91-AAAE-41AE-885F-750CAB548C13}"/>
    <cellStyle name="20% - Accent1 2 2 4 2 4 2 5 4" xfId="36112" xr:uid="{BDDFFE97-93BD-4082-83A8-53E1EBF287C7}"/>
    <cellStyle name="20% - Accent1 2 2 4 2 4 2 5 5" xfId="39046" xr:uid="{DAF3C349-F1A2-4EB6-BBA4-CA767C100EC4}"/>
    <cellStyle name="20% - Accent1 2 2 4 2 4 2 5 6" xfId="46929" xr:uid="{1BB5BF2C-59B6-4E53-8DE9-52BC148A3695}"/>
    <cellStyle name="20% - Accent1 2 2 4 2 4 2 5 7" xfId="54422" xr:uid="{AECE49DA-78B0-48C1-BDDD-082573C2C017}"/>
    <cellStyle name="20% - Accent1 2 2 4 2 4 2 6" xfId="9132" xr:uid="{89E3DA85-246F-4AD0-AA11-A17FC7521631}"/>
    <cellStyle name="20% - Accent1 2 2 4 2 4 2 6 2" xfId="24108" xr:uid="{C6306777-8BF9-4C6A-8835-CAA1AB1B4A1C}"/>
    <cellStyle name="20% - Accent1 2 2 4 2 4 2 7" xfId="16620" xr:uid="{92929037-F697-42BA-96FF-13CD79DD8310}"/>
    <cellStyle name="20% - Accent1 2 2 4 2 4 2 8" xfId="30809" xr:uid="{89A9B46A-363E-4FBD-8F76-885A35F8C9D4}"/>
    <cellStyle name="20% - Accent1 2 2 4 2 4 2 9" xfId="39039" xr:uid="{9F79C0EB-424B-45FA-9328-233642608A2C}"/>
    <cellStyle name="20% - Accent1 2 2 4 2 4 3" xfId="1600" xr:uid="{02115FE4-34A6-44B4-98E4-F100E8CADD57}"/>
    <cellStyle name="20% - Accent1 2 2 4 2 4 3 10" xfId="54423" xr:uid="{EEE6C992-0C28-436C-B3DC-CD590A4EF85F}"/>
    <cellStyle name="20% - Accent1 2 2 4 2 4 3 2" xfId="1601" xr:uid="{87520A8F-D786-4A5E-826D-86ED9275FAEC}"/>
    <cellStyle name="20% - Accent1 2 2 4 2 4 3 2 2" xfId="9141" xr:uid="{46504FE3-C627-4129-A3F4-DAE4F5852807}"/>
    <cellStyle name="20% - Accent1 2 2 4 2 4 3 2 2 2" xfId="24117" xr:uid="{8D5A18BB-608F-424C-9892-A9B56F3D8CF0}"/>
    <cellStyle name="20% - Accent1 2 2 4 2 4 3 2 3" xfId="16629" xr:uid="{B30BA564-098D-41EA-BB49-A8B2B6F48C92}"/>
    <cellStyle name="20% - Accent1 2 2 4 2 4 3 2 4" xfId="32426" xr:uid="{8B113932-3C36-4A9B-8EEC-C8C076826CFB}"/>
    <cellStyle name="20% - Accent1 2 2 4 2 4 3 2 5" xfId="39048" xr:uid="{56D59849-9249-40BE-B0E5-8DB3EC4356EF}"/>
    <cellStyle name="20% - Accent1 2 2 4 2 4 3 2 6" xfId="46931" xr:uid="{802FFCDB-392C-4D13-9C07-9D77F75CA933}"/>
    <cellStyle name="20% - Accent1 2 2 4 2 4 3 2 7" xfId="54424" xr:uid="{5AA0EE62-A4C1-40E3-91BA-AD08A7EFB4FE}"/>
    <cellStyle name="20% - Accent1 2 2 4 2 4 3 3" xfId="1602" xr:uid="{4F63F3E8-A000-4CA5-BA67-F494381F2D43}"/>
    <cellStyle name="20% - Accent1 2 2 4 2 4 3 3 2" xfId="9142" xr:uid="{EE94F680-3470-410E-AEF2-155BF63304FA}"/>
    <cellStyle name="20% - Accent1 2 2 4 2 4 3 3 2 2" xfId="24118" xr:uid="{A104CC82-6FB6-4802-9A1E-811AE18141AF}"/>
    <cellStyle name="20% - Accent1 2 2 4 2 4 3 3 3" xfId="16630" xr:uid="{AB9BDDD5-607D-432C-A304-95CEAE84A841}"/>
    <cellStyle name="20% - Accent1 2 2 4 2 4 3 3 4" xfId="34271" xr:uid="{50EE9CEE-65BD-400D-9C72-5F8A27BBDA92}"/>
    <cellStyle name="20% - Accent1 2 2 4 2 4 3 3 5" xfId="39049" xr:uid="{CB4A0A66-AC98-47A8-BB24-1CFB39DA1193}"/>
    <cellStyle name="20% - Accent1 2 2 4 2 4 3 3 6" xfId="46932" xr:uid="{500534DF-C473-40F9-94C4-4BC0D3731047}"/>
    <cellStyle name="20% - Accent1 2 2 4 2 4 3 3 7" xfId="54425" xr:uid="{61C98F77-D608-4FF8-B55B-83BDEAD0C66B}"/>
    <cellStyle name="20% - Accent1 2 2 4 2 4 3 4" xfId="1603" xr:uid="{6FAE0EF9-125B-439C-85A0-DFC113BC2E9B}"/>
    <cellStyle name="20% - Accent1 2 2 4 2 4 3 4 2" xfId="9143" xr:uid="{86FA67C5-B048-4FE1-AF1E-9271D30829FB}"/>
    <cellStyle name="20% - Accent1 2 2 4 2 4 3 4 2 2" xfId="24119" xr:uid="{2475C31C-4ED4-48A9-BC04-6C3E76DC5DD2}"/>
    <cellStyle name="20% - Accent1 2 2 4 2 4 3 4 3" xfId="16631" xr:uid="{C8078897-1EA7-4A84-B6F5-5F5409D8C08C}"/>
    <cellStyle name="20% - Accent1 2 2 4 2 4 3 4 4" xfId="36114" xr:uid="{95175A27-0245-42B1-AB6D-FA8B677C9681}"/>
    <cellStyle name="20% - Accent1 2 2 4 2 4 3 4 5" xfId="39050" xr:uid="{E9F60159-34B6-4723-9BA5-60E26F4A3E99}"/>
    <cellStyle name="20% - Accent1 2 2 4 2 4 3 4 6" xfId="46933" xr:uid="{50ECB4B5-9735-4307-B1C6-C624BFAD157C}"/>
    <cellStyle name="20% - Accent1 2 2 4 2 4 3 4 7" xfId="54426" xr:uid="{58CD5112-F7DE-4771-9A8E-F70A6A4DADEF}"/>
    <cellStyle name="20% - Accent1 2 2 4 2 4 3 5" xfId="9140" xr:uid="{9C30A00A-6351-442F-9979-1B1BFC785FE9}"/>
    <cellStyle name="20% - Accent1 2 2 4 2 4 3 5 2" xfId="24116" xr:uid="{639549A0-1C4B-45AC-A1E5-E8078CD82F33}"/>
    <cellStyle name="20% - Accent1 2 2 4 2 4 3 6" xfId="16628" xr:uid="{43B8B615-1925-41A7-9374-9BB418EE750B}"/>
    <cellStyle name="20% - Accent1 2 2 4 2 4 3 7" xfId="31292" xr:uid="{D83689D6-1C63-4FC5-BEC2-BC9A5343F39E}"/>
    <cellStyle name="20% - Accent1 2 2 4 2 4 3 8" xfId="39047" xr:uid="{6CBA8A9B-D9E6-40DA-8FE8-EF93E05FEDDA}"/>
    <cellStyle name="20% - Accent1 2 2 4 2 4 3 9" xfId="46930" xr:uid="{9FDB30A4-74EF-442C-B194-F11C9407BA1F}"/>
    <cellStyle name="20% - Accent1 2 2 4 2 4 4" xfId="1604" xr:uid="{2DCCF601-39F8-4708-BC5B-7D41B8352180}"/>
    <cellStyle name="20% - Accent1 2 2 4 2 4 4 2" xfId="9144" xr:uid="{CA65A6B8-A30F-48CC-8467-DDB9F04160BD}"/>
    <cellStyle name="20% - Accent1 2 2 4 2 4 4 2 2" xfId="24120" xr:uid="{46BB9009-FB35-41E3-B20B-00CBF23FFED0}"/>
    <cellStyle name="20% - Accent1 2 2 4 2 4 4 3" xfId="16632" xr:uid="{8E394250-459A-45BD-B082-CD92FC64D58F}"/>
    <cellStyle name="20% - Accent1 2 2 4 2 4 4 4" xfId="32423" xr:uid="{95D654F8-FE70-4420-9FBD-64B46C608A79}"/>
    <cellStyle name="20% - Accent1 2 2 4 2 4 4 5" xfId="39051" xr:uid="{2FFE8988-4A1A-4254-B367-CC2B2BF589DD}"/>
    <cellStyle name="20% - Accent1 2 2 4 2 4 4 6" xfId="46934" xr:uid="{72935BB0-B7D6-40B1-81EE-CC21993F11A4}"/>
    <cellStyle name="20% - Accent1 2 2 4 2 4 4 7" xfId="54427" xr:uid="{1B44FA5A-290D-4E8E-B45A-252944C30D10}"/>
    <cellStyle name="20% - Accent1 2 2 4 2 4 5" xfId="1605" xr:uid="{7E723764-0EA9-43C9-9421-D70B579EB987}"/>
    <cellStyle name="20% - Accent1 2 2 4 2 4 5 2" xfId="9145" xr:uid="{E8C8DECC-9C1E-4CE3-A961-72BF8054892F}"/>
    <cellStyle name="20% - Accent1 2 2 4 2 4 5 2 2" xfId="24121" xr:uid="{9DB6E380-E23E-46ED-9892-D3C2FD161817}"/>
    <cellStyle name="20% - Accent1 2 2 4 2 4 5 3" xfId="16633" xr:uid="{BAD58A1D-0EC9-44A5-9AA6-923BB4FABD5D}"/>
    <cellStyle name="20% - Accent1 2 2 4 2 4 5 4" xfId="34268" xr:uid="{FFB87E90-DAA6-490D-A414-208ACC31FB6B}"/>
    <cellStyle name="20% - Accent1 2 2 4 2 4 5 5" xfId="39052" xr:uid="{5B74BE41-A2B5-439A-B3A3-74C977D9A7D4}"/>
    <cellStyle name="20% - Accent1 2 2 4 2 4 5 6" xfId="46935" xr:uid="{651CD23A-B010-4BF4-A866-2B8063BBA14D}"/>
    <cellStyle name="20% - Accent1 2 2 4 2 4 5 7" xfId="54428" xr:uid="{9C7FCF63-B4B2-4DDA-8E9C-4CF99D05B63B}"/>
    <cellStyle name="20% - Accent1 2 2 4 2 4 6" xfId="1606" xr:uid="{205DE3D5-A89F-4573-A25C-5A1190170BD8}"/>
    <cellStyle name="20% - Accent1 2 2 4 2 4 6 2" xfId="9146" xr:uid="{1E1C7374-D68A-434C-9FD8-1FB515453455}"/>
    <cellStyle name="20% - Accent1 2 2 4 2 4 6 2 2" xfId="24122" xr:uid="{E66B20E1-E3E8-4CAC-B68C-B6594A8AE4CE}"/>
    <cellStyle name="20% - Accent1 2 2 4 2 4 6 3" xfId="16634" xr:uid="{8816EA2F-E8CD-48D4-802B-B57A42FAE48E}"/>
    <cellStyle name="20% - Accent1 2 2 4 2 4 6 4" xfId="36111" xr:uid="{DE247C22-9DB5-46C4-8FF7-CEA73D2B95C2}"/>
    <cellStyle name="20% - Accent1 2 2 4 2 4 6 5" xfId="39053" xr:uid="{A1785B15-3661-4EA5-AB1B-BDD93EB41E92}"/>
    <cellStyle name="20% - Accent1 2 2 4 2 4 6 6" xfId="46936" xr:uid="{F3867913-AA11-4F75-B5BE-C9FDC258C11D}"/>
    <cellStyle name="20% - Accent1 2 2 4 2 4 6 7" xfId="54429" xr:uid="{9915DC96-BAA6-4138-9952-67CD7A8CFCBC}"/>
    <cellStyle name="20% - Accent1 2 2 4 2 4 7" xfId="9131" xr:uid="{A1E58662-099B-4D73-BE26-8B2FA9D42231}"/>
    <cellStyle name="20% - Accent1 2 2 4 2 4 7 2" xfId="24107" xr:uid="{894C0646-834B-41F1-82E0-F172AC1B31E2}"/>
    <cellStyle name="20% - Accent1 2 2 4 2 4 8" xfId="16619" xr:uid="{4F8F116E-577A-4D8A-8B0E-88264D801D58}"/>
    <cellStyle name="20% - Accent1 2 2 4 2 4 9" xfId="30558" xr:uid="{28D3272C-4DD5-42D5-B296-9D5692070CA6}"/>
    <cellStyle name="20% - Accent1 2 2 4 2 5" xfId="1607" xr:uid="{D5090CDC-8EBA-442D-8A74-24A7C806F1B9}"/>
    <cellStyle name="20% - Accent1 2 2 4 2 5 10" xfId="46937" xr:uid="{74F68B93-A8EF-461C-8592-C3C1ECE8CC45}"/>
    <cellStyle name="20% - Accent1 2 2 4 2 5 11" xfId="54430" xr:uid="{F4C6D0D4-79AB-4E45-BCDF-07B86BB128B4}"/>
    <cellStyle name="20% - Accent1 2 2 4 2 5 2" xfId="1608" xr:uid="{9E454B51-01D3-4B50-8891-30C731FAD1BA}"/>
    <cellStyle name="20% - Accent1 2 2 4 2 5 2 10" xfId="54431" xr:uid="{6ABD168B-F1EC-4A5D-8C48-9A3DD9F748A0}"/>
    <cellStyle name="20% - Accent1 2 2 4 2 5 2 2" xfId="1609" xr:uid="{B513895A-3CE6-4A8A-9F81-94D53943D9A1}"/>
    <cellStyle name="20% - Accent1 2 2 4 2 5 2 2 2" xfId="9149" xr:uid="{67E363FF-CC9A-405A-9EE8-6F19FE7BB387}"/>
    <cellStyle name="20% - Accent1 2 2 4 2 5 2 2 2 2" xfId="24125" xr:uid="{4F8A20BA-D2DF-48CD-A850-85F27E4EE191}"/>
    <cellStyle name="20% - Accent1 2 2 4 2 5 2 2 3" xfId="16637" xr:uid="{9415CD7E-3EA9-422B-8E5B-2139917FE3F3}"/>
    <cellStyle name="20% - Accent1 2 2 4 2 5 2 2 4" xfId="32428" xr:uid="{A07FAF93-16D3-4AF4-B825-CDAEC950EF43}"/>
    <cellStyle name="20% - Accent1 2 2 4 2 5 2 2 5" xfId="39056" xr:uid="{711CF376-6C49-44CF-A6AF-2BE28D42B479}"/>
    <cellStyle name="20% - Accent1 2 2 4 2 5 2 2 6" xfId="46939" xr:uid="{AE99CF43-F311-4ECC-9037-7D32B08699F0}"/>
    <cellStyle name="20% - Accent1 2 2 4 2 5 2 2 7" xfId="54432" xr:uid="{3BFFBB4D-C202-4103-BE42-32955E2C5351}"/>
    <cellStyle name="20% - Accent1 2 2 4 2 5 2 3" xfId="1610" xr:uid="{B40C075B-2C56-430C-BFDA-C64B2897C487}"/>
    <cellStyle name="20% - Accent1 2 2 4 2 5 2 3 2" xfId="9150" xr:uid="{B4EA89E5-AA92-4E6E-B26A-493D2C247ADF}"/>
    <cellStyle name="20% - Accent1 2 2 4 2 5 2 3 2 2" xfId="24126" xr:uid="{D48FC9D2-78E9-4AE4-B7AF-8724230E0C91}"/>
    <cellStyle name="20% - Accent1 2 2 4 2 5 2 3 3" xfId="16638" xr:uid="{0C59F21D-C3BB-4EA6-BEEF-EB5B1B069336}"/>
    <cellStyle name="20% - Accent1 2 2 4 2 5 2 3 4" xfId="34273" xr:uid="{9F5604BA-76F8-46BB-A810-43F93223D2DA}"/>
    <cellStyle name="20% - Accent1 2 2 4 2 5 2 3 5" xfId="39057" xr:uid="{DCCA890C-55F1-4F0B-8248-2F7A88F14165}"/>
    <cellStyle name="20% - Accent1 2 2 4 2 5 2 3 6" xfId="46940" xr:uid="{09AB2710-E517-4E61-8CDE-BBBD08C1E913}"/>
    <cellStyle name="20% - Accent1 2 2 4 2 5 2 3 7" xfId="54433" xr:uid="{45E49D25-3AB6-413C-92D2-16EF5E76D9B3}"/>
    <cellStyle name="20% - Accent1 2 2 4 2 5 2 4" xfId="1611" xr:uid="{40E59BDD-2EF8-4499-9AAE-EC042A7362AC}"/>
    <cellStyle name="20% - Accent1 2 2 4 2 5 2 4 2" xfId="9151" xr:uid="{015A6826-B870-439E-BFAD-FC0810BFF566}"/>
    <cellStyle name="20% - Accent1 2 2 4 2 5 2 4 2 2" xfId="24127" xr:uid="{B4FC00ED-2D54-419E-AB59-3C869AF74244}"/>
    <cellStyle name="20% - Accent1 2 2 4 2 5 2 4 3" xfId="16639" xr:uid="{466C3F8B-410D-4A8F-A7AA-90E7696C31A7}"/>
    <cellStyle name="20% - Accent1 2 2 4 2 5 2 4 4" xfId="36116" xr:uid="{3031E334-4507-4846-8094-09D07F42248A}"/>
    <cellStyle name="20% - Accent1 2 2 4 2 5 2 4 5" xfId="39058" xr:uid="{EB0CE351-49A3-47E3-BA7E-1CE39816FC47}"/>
    <cellStyle name="20% - Accent1 2 2 4 2 5 2 4 6" xfId="46941" xr:uid="{1A63B31C-858A-40F2-A95B-C44BF9B4221F}"/>
    <cellStyle name="20% - Accent1 2 2 4 2 5 2 4 7" xfId="54434" xr:uid="{4315C83F-723F-4323-AF34-7A2CC4D2AD44}"/>
    <cellStyle name="20% - Accent1 2 2 4 2 5 2 5" xfId="9148" xr:uid="{8388DAD2-0B3E-4B0C-9DB0-62A2E1222399}"/>
    <cellStyle name="20% - Accent1 2 2 4 2 5 2 5 2" xfId="24124" xr:uid="{14747456-BD35-437C-877F-3DD9BB1EFF53}"/>
    <cellStyle name="20% - Accent1 2 2 4 2 5 2 6" xfId="16636" xr:uid="{1B75219C-BA54-4AF6-A248-BB19818BE16D}"/>
    <cellStyle name="20% - Accent1 2 2 4 2 5 2 7" xfId="31294" xr:uid="{455C5265-8CE1-4728-B06B-AB65337D2996}"/>
    <cellStyle name="20% - Accent1 2 2 4 2 5 2 8" xfId="39055" xr:uid="{A8233EB3-647E-4911-BB16-0347812BCF39}"/>
    <cellStyle name="20% - Accent1 2 2 4 2 5 2 9" xfId="46938" xr:uid="{D99105B1-39C2-4AA9-9125-B53235B1895E}"/>
    <cellStyle name="20% - Accent1 2 2 4 2 5 3" xfId="1612" xr:uid="{744D1ED2-CDCD-48AD-A9B3-656F9CAB7BD4}"/>
    <cellStyle name="20% - Accent1 2 2 4 2 5 3 2" xfId="9152" xr:uid="{BCBEA288-9F80-4001-8016-FB92A3D196BA}"/>
    <cellStyle name="20% - Accent1 2 2 4 2 5 3 2 2" xfId="24128" xr:uid="{31759245-007B-43F7-BE97-E7E68295951A}"/>
    <cellStyle name="20% - Accent1 2 2 4 2 5 3 3" xfId="16640" xr:uid="{9DF0A94F-0B9F-44FF-8684-3CE5B3D36845}"/>
    <cellStyle name="20% - Accent1 2 2 4 2 5 3 4" xfId="32427" xr:uid="{001422BC-34D8-41A0-8DF8-B025051FACAB}"/>
    <cellStyle name="20% - Accent1 2 2 4 2 5 3 5" xfId="39059" xr:uid="{9739BD4E-1F3A-46B9-9085-4DEE31A022EA}"/>
    <cellStyle name="20% - Accent1 2 2 4 2 5 3 6" xfId="46942" xr:uid="{41112D86-C25A-4418-9858-3CE7B99E79DF}"/>
    <cellStyle name="20% - Accent1 2 2 4 2 5 3 7" xfId="54435" xr:uid="{64AD82D8-3ED6-41EE-935C-F82619B89378}"/>
    <cellStyle name="20% - Accent1 2 2 4 2 5 4" xfId="1613" xr:uid="{BEEF10B7-EDD4-488C-BADA-43BA471BF37A}"/>
    <cellStyle name="20% - Accent1 2 2 4 2 5 4 2" xfId="9153" xr:uid="{2576A748-FA96-45B3-B2C1-569E440CACC7}"/>
    <cellStyle name="20% - Accent1 2 2 4 2 5 4 2 2" xfId="24129" xr:uid="{6AA2587A-0D27-47AE-BD6E-AFA1D65D1B01}"/>
    <cellStyle name="20% - Accent1 2 2 4 2 5 4 3" xfId="16641" xr:uid="{80179044-4652-4593-8944-D8AA149D9E6F}"/>
    <cellStyle name="20% - Accent1 2 2 4 2 5 4 4" xfId="34272" xr:uid="{825A2E9F-C456-4121-9407-6030B71664E6}"/>
    <cellStyle name="20% - Accent1 2 2 4 2 5 4 5" xfId="39060" xr:uid="{02518317-F343-4A9C-B674-AA8D8069CECD}"/>
    <cellStyle name="20% - Accent1 2 2 4 2 5 4 6" xfId="46943" xr:uid="{1D89C73A-C947-48EA-9EA1-7311A46D3425}"/>
    <cellStyle name="20% - Accent1 2 2 4 2 5 4 7" xfId="54436" xr:uid="{75FDEB26-36ED-49C9-937C-C0D42256040B}"/>
    <cellStyle name="20% - Accent1 2 2 4 2 5 5" xfId="1614" xr:uid="{033CE473-E0AF-4CF2-BC0E-C9E08818B942}"/>
    <cellStyle name="20% - Accent1 2 2 4 2 5 5 2" xfId="9154" xr:uid="{9E244251-13EB-44FD-95E2-DCE2F5AEEB25}"/>
    <cellStyle name="20% - Accent1 2 2 4 2 5 5 2 2" xfId="24130" xr:uid="{64949DD0-0DDA-462F-96D5-D2C66AF94786}"/>
    <cellStyle name="20% - Accent1 2 2 4 2 5 5 3" xfId="16642" xr:uid="{6CECE7C7-34F2-44D4-8122-8BBC1FD28232}"/>
    <cellStyle name="20% - Accent1 2 2 4 2 5 5 4" xfId="36115" xr:uid="{AB45BAB0-7D97-47BF-8452-085C61814049}"/>
    <cellStyle name="20% - Accent1 2 2 4 2 5 5 5" xfId="39061" xr:uid="{90B83D33-B4B3-47CF-A04E-B5A59A32F71D}"/>
    <cellStyle name="20% - Accent1 2 2 4 2 5 5 6" xfId="46944" xr:uid="{FE67919D-5FE6-49A0-AD2A-73AE3F377E57}"/>
    <cellStyle name="20% - Accent1 2 2 4 2 5 5 7" xfId="54437" xr:uid="{9ABB69E2-B6F7-4AF2-A3A0-141CACA22717}"/>
    <cellStyle name="20% - Accent1 2 2 4 2 5 6" xfId="9147" xr:uid="{2F622019-B976-4419-934F-BA6CF1DC6EC3}"/>
    <cellStyle name="20% - Accent1 2 2 4 2 5 6 2" xfId="24123" xr:uid="{64FDE9D3-ED3C-4499-BE29-0373490B3A63}"/>
    <cellStyle name="20% - Accent1 2 2 4 2 5 7" xfId="16635" xr:uid="{CE48246A-A3C6-4011-A7B1-4C774949C88A}"/>
    <cellStyle name="20% - Accent1 2 2 4 2 5 8" xfId="30637" xr:uid="{FE9B7029-8F41-476B-ACEA-D28EDB516138}"/>
    <cellStyle name="20% - Accent1 2 2 4 2 5 9" xfId="39054" xr:uid="{149709FD-BC9B-4A1C-8257-AF741E6C5C48}"/>
    <cellStyle name="20% - Accent1 2 2 4 2 6" xfId="1615" xr:uid="{2C4A57DE-9CCA-4E48-9255-2BF104294358}"/>
    <cellStyle name="20% - Accent1 2 2 4 2 6 10" xfId="46945" xr:uid="{B24931EB-529D-475A-80D6-DBC221D8B36C}"/>
    <cellStyle name="20% - Accent1 2 2 4 2 6 11" xfId="54438" xr:uid="{0B5C2323-D6EB-4C0D-95D2-8624D2DCBAF4}"/>
    <cellStyle name="20% - Accent1 2 2 4 2 6 2" xfId="1616" xr:uid="{A094A549-A780-44F0-8510-E458162174AB}"/>
    <cellStyle name="20% - Accent1 2 2 4 2 6 2 10" xfId="54439" xr:uid="{E5C38791-1552-4868-94CE-5855486A4E1F}"/>
    <cellStyle name="20% - Accent1 2 2 4 2 6 2 2" xfId="1617" xr:uid="{BA936122-5634-414B-9F7B-D29A2365C95F}"/>
    <cellStyle name="20% - Accent1 2 2 4 2 6 2 2 2" xfId="9157" xr:uid="{C8785EA5-355D-44F6-A3BD-77511AA0629D}"/>
    <cellStyle name="20% - Accent1 2 2 4 2 6 2 2 2 2" xfId="24133" xr:uid="{6D547BBD-FE4A-48FD-8A79-9D910B32F641}"/>
    <cellStyle name="20% - Accent1 2 2 4 2 6 2 2 3" xfId="16645" xr:uid="{E4A1FA45-0375-4A1C-B081-94CEDEC0FB26}"/>
    <cellStyle name="20% - Accent1 2 2 4 2 6 2 2 4" xfId="32430" xr:uid="{945B641E-9FDB-415A-94C0-94040F9802A6}"/>
    <cellStyle name="20% - Accent1 2 2 4 2 6 2 2 5" xfId="39064" xr:uid="{DB78514C-8088-45EF-851D-B03BCC44433C}"/>
    <cellStyle name="20% - Accent1 2 2 4 2 6 2 2 6" xfId="46947" xr:uid="{0371AABE-7FF8-49D6-9B1B-FB6A845B2AD4}"/>
    <cellStyle name="20% - Accent1 2 2 4 2 6 2 2 7" xfId="54440" xr:uid="{51890060-AA69-4062-9FC3-FC69CEC87E1C}"/>
    <cellStyle name="20% - Accent1 2 2 4 2 6 2 3" xfId="1618" xr:uid="{544A935D-FCE5-4620-89EB-B5BB81A94CE5}"/>
    <cellStyle name="20% - Accent1 2 2 4 2 6 2 3 2" xfId="9158" xr:uid="{729532AF-8F2B-4C43-9745-CF4CA7DE88FC}"/>
    <cellStyle name="20% - Accent1 2 2 4 2 6 2 3 2 2" xfId="24134" xr:uid="{BBDDA9A1-B7B8-4AAF-B566-802115A3CDDE}"/>
    <cellStyle name="20% - Accent1 2 2 4 2 6 2 3 3" xfId="16646" xr:uid="{94105B36-3AA3-47B0-9E33-AFF130E929A0}"/>
    <cellStyle name="20% - Accent1 2 2 4 2 6 2 3 4" xfId="34275" xr:uid="{90F10698-CA68-4C40-B950-25772113E2BB}"/>
    <cellStyle name="20% - Accent1 2 2 4 2 6 2 3 5" xfId="39065" xr:uid="{4F509639-7D10-4CFA-8AC5-9399D2E7C976}"/>
    <cellStyle name="20% - Accent1 2 2 4 2 6 2 3 6" xfId="46948" xr:uid="{975309B2-A03F-4E2A-81B9-4FA499D7D017}"/>
    <cellStyle name="20% - Accent1 2 2 4 2 6 2 3 7" xfId="54441" xr:uid="{65F5E171-5F18-4F63-97D2-70AD4E45F365}"/>
    <cellStyle name="20% - Accent1 2 2 4 2 6 2 4" xfId="1619" xr:uid="{D7D33765-5A08-4DDF-AB7C-6278CF98D5AF}"/>
    <cellStyle name="20% - Accent1 2 2 4 2 6 2 4 2" xfId="9159" xr:uid="{5F4FF02C-5561-453A-BD88-3AB302B42C3F}"/>
    <cellStyle name="20% - Accent1 2 2 4 2 6 2 4 2 2" xfId="24135" xr:uid="{ECB103F2-412D-4C2E-A974-DB9D3A932B2F}"/>
    <cellStyle name="20% - Accent1 2 2 4 2 6 2 4 3" xfId="16647" xr:uid="{1B8E6B48-0A92-4A98-81FF-300F1A10F2DB}"/>
    <cellStyle name="20% - Accent1 2 2 4 2 6 2 4 4" xfId="36118" xr:uid="{C71467C6-D081-4CA6-BA2B-3CE4CD4A18B9}"/>
    <cellStyle name="20% - Accent1 2 2 4 2 6 2 4 5" xfId="39066" xr:uid="{15537C2D-1D4C-441E-9574-D3C799DB88F1}"/>
    <cellStyle name="20% - Accent1 2 2 4 2 6 2 4 6" xfId="46949" xr:uid="{19821878-169A-40D8-A8E0-DD9C7D1A609A}"/>
    <cellStyle name="20% - Accent1 2 2 4 2 6 2 4 7" xfId="54442" xr:uid="{308C894D-6136-4D46-99DA-6EBEE2C855AE}"/>
    <cellStyle name="20% - Accent1 2 2 4 2 6 2 5" xfId="9156" xr:uid="{7E885D55-69A7-4085-9D60-9BDB567F25A8}"/>
    <cellStyle name="20% - Accent1 2 2 4 2 6 2 5 2" xfId="24132" xr:uid="{B4676B6C-9BC4-47BD-8A0B-01B1361BD791}"/>
    <cellStyle name="20% - Accent1 2 2 4 2 6 2 6" xfId="16644" xr:uid="{E465D0A2-450E-4EEA-BE6C-8A27CFEEA7DD}"/>
    <cellStyle name="20% - Accent1 2 2 4 2 6 2 7" xfId="31295" xr:uid="{D8FBE865-4713-41F2-98C0-31644F7E9A03}"/>
    <cellStyle name="20% - Accent1 2 2 4 2 6 2 8" xfId="39063" xr:uid="{A7A6A798-47BF-452A-8321-07E4ABE3B853}"/>
    <cellStyle name="20% - Accent1 2 2 4 2 6 2 9" xfId="46946" xr:uid="{E662019D-477D-4C79-9AB2-2C15A59E4679}"/>
    <cellStyle name="20% - Accent1 2 2 4 2 6 3" xfId="1620" xr:uid="{2794C04E-545C-408C-B54C-6F40BA05E52F}"/>
    <cellStyle name="20% - Accent1 2 2 4 2 6 3 2" xfId="9160" xr:uid="{396D107F-7CC2-4AE5-BF25-34E98D7E24CC}"/>
    <cellStyle name="20% - Accent1 2 2 4 2 6 3 2 2" xfId="24136" xr:uid="{734AFBFF-1681-4DBE-BBA0-E680B19551BE}"/>
    <cellStyle name="20% - Accent1 2 2 4 2 6 3 3" xfId="16648" xr:uid="{48D5AD8B-013C-46CD-8476-627D328A7352}"/>
    <cellStyle name="20% - Accent1 2 2 4 2 6 3 4" xfId="32429" xr:uid="{4BB15D73-4399-4362-B95B-162972C8C1BD}"/>
    <cellStyle name="20% - Accent1 2 2 4 2 6 3 5" xfId="39067" xr:uid="{7F8153FD-6640-4563-904E-6E7EE7195047}"/>
    <cellStyle name="20% - Accent1 2 2 4 2 6 3 6" xfId="46950" xr:uid="{9AF1AC7E-1718-4BC8-9B8A-72674DB87AC3}"/>
    <cellStyle name="20% - Accent1 2 2 4 2 6 3 7" xfId="54443" xr:uid="{EA73BF3D-34DD-4F21-B00A-44C42CD63906}"/>
    <cellStyle name="20% - Accent1 2 2 4 2 6 4" xfId="1621" xr:uid="{EF8217BB-26B1-4139-AF2A-380A9F83EBDF}"/>
    <cellStyle name="20% - Accent1 2 2 4 2 6 4 2" xfId="9161" xr:uid="{AB753307-101C-4893-8423-9C5F09D6FE01}"/>
    <cellStyle name="20% - Accent1 2 2 4 2 6 4 2 2" xfId="24137" xr:uid="{765876D5-F4E7-4126-B9A4-E34A82A442F5}"/>
    <cellStyle name="20% - Accent1 2 2 4 2 6 4 3" xfId="16649" xr:uid="{D4AF4F0A-2B4D-4856-99AA-D77CBEC2A6F9}"/>
    <cellStyle name="20% - Accent1 2 2 4 2 6 4 4" xfId="34274" xr:uid="{EAA84ADA-5639-4321-8592-50DD821485DE}"/>
    <cellStyle name="20% - Accent1 2 2 4 2 6 4 5" xfId="39068" xr:uid="{071211C8-785E-42B4-954C-C01B0F813DB2}"/>
    <cellStyle name="20% - Accent1 2 2 4 2 6 4 6" xfId="46951" xr:uid="{296CDA25-8DBA-4547-8641-6F1D4A049A12}"/>
    <cellStyle name="20% - Accent1 2 2 4 2 6 4 7" xfId="54444" xr:uid="{F9B60F04-EE3E-4BAD-BAFC-1FBBE60A2F40}"/>
    <cellStyle name="20% - Accent1 2 2 4 2 6 5" xfId="1622" xr:uid="{BC83D9E7-2F8C-423D-B092-8F094566C888}"/>
    <cellStyle name="20% - Accent1 2 2 4 2 6 5 2" xfId="9162" xr:uid="{C8760BB5-9BE5-43E0-ACD3-8D78523D3E03}"/>
    <cellStyle name="20% - Accent1 2 2 4 2 6 5 2 2" xfId="24138" xr:uid="{B442276D-0F2F-4A34-87F7-6BAE409B63E8}"/>
    <cellStyle name="20% - Accent1 2 2 4 2 6 5 3" xfId="16650" xr:uid="{1DA4A8CD-2722-41D6-A2A2-946BDDB62681}"/>
    <cellStyle name="20% - Accent1 2 2 4 2 6 5 4" xfId="36117" xr:uid="{1A9DDB18-AE83-4F5B-BA45-C323DE6B0CC6}"/>
    <cellStyle name="20% - Accent1 2 2 4 2 6 5 5" xfId="39069" xr:uid="{E2C232C9-05F7-4D28-AF1B-34D9EC7A6400}"/>
    <cellStyle name="20% - Accent1 2 2 4 2 6 5 6" xfId="46952" xr:uid="{81E302B2-2AB3-4C14-9E0C-9FB7EB775E80}"/>
    <cellStyle name="20% - Accent1 2 2 4 2 6 5 7" xfId="54445" xr:uid="{4BE6BAFA-F20F-4342-9A04-CDBBD7BC4256}"/>
    <cellStyle name="20% - Accent1 2 2 4 2 6 6" xfId="9155" xr:uid="{7E92C465-E7D6-47E8-AE1C-8E82390005B2}"/>
    <cellStyle name="20% - Accent1 2 2 4 2 6 6 2" xfId="24131" xr:uid="{2A18F4C8-775E-4BC7-B303-6DB3818FFC7D}"/>
    <cellStyle name="20% - Accent1 2 2 4 2 6 7" xfId="16643" xr:uid="{D3B36828-B620-4C42-AAD0-071456385C2B}"/>
    <cellStyle name="20% - Accent1 2 2 4 2 6 8" xfId="30805" xr:uid="{761D7024-99D5-4141-8BE9-6CE84A45A415}"/>
    <cellStyle name="20% - Accent1 2 2 4 2 6 9" xfId="39062" xr:uid="{D2E120C5-E08E-4ACF-BABF-8FB40988E234}"/>
    <cellStyle name="20% - Accent1 2 2 4 2 7" xfId="1623" xr:uid="{42EEAB1A-F136-4ED0-8C70-1CFECC36DC99}"/>
    <cellStyle name="20% - Accent1 2 2 4 2 7 10" xfId="54446" xr:uid="{D0246AE0-2B84-477E-8509-4EBF1B50132E}"/>
    <cellStyle name="20% - Accent1 2 2 4 2 7 2" xfId="1624" xr:uid="{44652966-6956-4291-A68C-0629EED70EDE}"/>
    <cellStyle name="20% - Accent1 2 2 4 2 7 2 2" xfId="9164" xr:uid="{C2FE4139-8977-40E1-9050-CC4669342BDB}"/>
    <cellStyle name="20% - Accent1 2 2 4 2 7 2 2 2" xfId="24140" xr:uid="{A5E2F1D8-2C4A-445D-9FFB-BC7174CF1B11}"/>
    <cellStyle name="20% - Accent1 2 2 4 2 7 2 3" xfId="16652" xr:uid="{57D4A24B-9D60-4B5D-B7FC-278464713AEE}"/>
    <cellStyle name="20% - Accent1 2 2 4 2 7 2 4" xfId="32431" xr:uid="{88D124EC-4D1B-411E-B3AF-A30F80FA7085}"/>
    <cellStyle name="20% - Accent1 2 2 4 2 7 2 5" xfId="39071" xr:uid="{EF39337A-B1A6-4A0B-9FB1-81082F7C6D83}"/>
    <cellStyle name="20% - Accent1 2 2 4 2 7 2 6" xfId="46954" xr:uid="{D064A8E9-375E-4C8D-9D81-362D5B8D6493}"/>
    <cellStyle name="20% - Accent1 2 2 4 2 7 2 7" xfId="54447" xr:uid="{C7C6E2E9-A579-4E5B-86EF-443134B11A75}"/>
    <cellStyle name="20% - Accent1 2 2 4 2 7 3" xfId="1625" xr:uid="{D85259A3-B1C6-42B0-9225-88F11E8AAF16}"/>
    <cellStyle name="20% - Accent1 2 2 4 2 7 3 2" xfId="9165" xr:uid="{BEDC6B1F-74FF-45BA-8416-EFD20D733809}"/>
    <cellStyle name="20% - Accent1 2 2 4 2 7 3 2 2" xfId="24141" xr:uid="{83A65B3A-AD2E-4EFA-B780-3A36D88A3975}"/>
    <cellStyle name="20% - Accent1 2 2 4 2 7 3 3" xfId="16653" xr:uid="{11F4A597-0FD7-49F6-8411-000B22F039A8}"/>
    <cellStyle name="20% - Accent1 2 2 4 2 7 3 4" xfId="34276" xr:uid="{7DB3307E-1BF4-43D3-B2FD-A3F47D35EA4B}"/>
    <cellStyle name="20% - Accent1 2 2 4 2 7 3 5" xfId="39072" xr:uid="{B0083F66-B28D-4ED8-A20C-883A28425BE0}"/>
    <cellStyle name="20% - Accent1 2 2 4 2 7 3 6" xfId="46955" xr:uid="{698F46B0-89B5-4CCF-803B-8BB54086F7C0}"/>
    <cellStyle name="20% - Accent1 2 2 4 2 7 3 7" xfId="54448" xr:uid="{60DA903F-C56A-4F97-9E6C-58C6AC9E1A3B}"/>
    <cellStyle name="20% - Accent1 2 2 4 2 7 4" xfId="1626" xr:uid="{CEA8E4FC-9849-47DF-A8B9-27D6B139C031}"/>
    <cellStyle name="20% - Accent1 2 2 4 2 7 4 2" xfId="9166" xr:uid="{BAE7BFAF-A155-4D3E-9266-58EA0A25B03C}"/>
    <cellStyle name="20% - Accent1 2 2 4 2 7 4 2 2" xfId="24142" xr:uid="{A68642D3-0A95-490C-8332-7D9171F26703}"/>
    <cellStyle name="20% - Accent1 2 2 4 2 7 4 3" xfId="16654" xr:uid="{3379DC85-8239-4240-8B84-C441200B345F}"/>
    <cellStyle name="20% - Accent1 2 2 4 2 7 4 4" xfId="36119" xr:uid="{675FAD40-30E0-4771-BB3B-166E4EFAD9A8}"/>
    <cellStyle name="20% - Accent1 2 2 4 2 7 4 5" xfId="39073" xr:uid="{05DFFF77-7A65-4607-AA83-19400A63D008}"/>
    <cellStyle name="20% - Accent1 2 2 4 2 7 4 6" xfId="46956" xr:uid="{974600CA-0E80-47E1-88AE-8F2FA02F69E4}"/>
    <cellStyle name="20% - Accent1 2 2 4 2 7 4 7" xfId="54449" xr:uid="{D854E22F-68B0-44D7-9E8C-46723A9D43B8}"/>
    <cellStyle name="20% - Accent1 2 2 4 2 7 5" xfId="9163" xr:uid="{81B407B1-4DAC-44A3-ABC4-13FA5B549CE0}"/>
    <cellStyle name="20% - Accent1 2 2 4 2 7 5 2" xfId="24139" xr:uid="{78BBAF1B-69AF-40A3-B15E-346442ABC20E}"/>
    <cellStyle name="20% - Accent1 2 2 4 2 7 6" xfId="16651" xr:uid="{34FB9B0F-909E-4C59-9F46-31F8473E0BDA}"/>
    <cellStyle name="20% - Accent1 2 2 4 2 7 7" xfId="31284" xr:uid="{0A797CA9-C1AD-4EAB-972A-7EFC65DF6EE8}"/>
    <cellStyle name="20% - Accent1 2 2 4 2 7 8" xfId="39070" xr:uid="{A132B679-E2F9-49C1-A4BE-2C2E9538FE55}"/>
    <cellStyle name="20% - Accent1 2 2 4 2 7 9" xfId="46953" xr:uid="{B580268A-34D7-4B12-BDF6-4A4F614C01C3}"/>
    <cellStyle name="20% - Accent1 2 2 4 2 8" xfId="1627" xr:uid="{6369044A-C94F-45DC-BDD9-D20E6A87E100}"/>
    <cellStyle name="20% - Accent1 2 2 4 2 8 2" xfId="9167" xr:uid="{75F095A2-D440-43D0-8B31-9B3423760F33}"/>
    <cellStyle name="20% - Accent1 2 2 4 2 8 2 2" xfId="24143" xr:uid="{954B02AA-D52B-4B4E-AA99-E684CC91534E}"/>
    <cellStyle name="20% - Accent1 2 2 4 2 8 3" xfId="16655" xr:uid="{2A0B3DCA-82E3-4131-B53E-9C55AAF1BC05}"/>
    <cellStyle name="20% - Accent1 2 2 4 2 8 4" xfId="32408" xr:uid="{A691018F-6835-4B8A-AF5A-C6655F6CBCCB}"/>
    <cellStyle name="20% - Accent1 2 2 4 2 8 5" xfId="39074" xr:uid="{15EC65DD-B6ED-47B9-A8E0-89A8D8414AF5}"/>
    <cellStyle name="20% - Accent1 2 2 4 2 8 6" xfId="46957" xr:uid="{41501B3E-C21C-41AB-8042-4D23E86D3854}"/>
    <cellStyle name="20% - Accent1 2 2 4 2 8 7" xfId="54450" xr:uid="{BF2F3941-117D-4AB3-9CDB-0E55538E16CE}"/>
    <cellStyle name="20% - Accent1 2 2 4 2 9" xfId="1628" xr:uid="{98E5EC11-27B7-465E-A7D1-DE9F8F3A7905}"/>
    <cellStyle name="20% - Accent1 2 2 4 2 9 2" xfId="9168" xr:uid="{2A284755-A019-4416-A7BD-37F92575A866}"/>
    <cellStyle name="20% - Accent1 2 2 4 2 9 2 2" xfId="24144" xr:uid="{ED32CA41-CC51-4305-80AE-D1E2829CAC46}"/>
    <cellStyle name="20% - Accent1 2 2 4 2 9 3" xfId="16656" xr:uid="{9C225C26-2B44-48BC-BD1E-96079325B6B8}"/>
    <cellStyle name="20% - Accent1 2 2 4 2 9 4" xfId="34253" xr:uid="{A65D1A7B-7B07-4A74-817A-6C1B0502B3C2}"/>
    <cellStyle name="20% - Accent1 2 2 4 2 9 5" xfId="39075" xr:uid="{2FFDEB57-ED97-4964-9EA3-6F18B1D2FC65}"/>
    <cellStyle name="20% - Accent1 2 2 4 2 9 6" xfId="46958" xr:uid="{4C87CBC6-1753-485F-8E10-D023D22EC6DD}"/>
    <cellStyle name="20% - Accent1 2 2 4 2 9 7" xfId="54451" xr:uid="{C5FF88B7-298D-45E2-BA7D-C3CA77786F6A}"/>
    <cellStyle name="20% - Accent1 2 2 4 20" xfId="37725" xr:uid="{63AE7414-ABEA-4368-B214-69AE6E4C9051}"/>
    <cellStyle name="20% - Accent1 2 2 4 21" xfId="45213" xr:uid="{982C315C-5C6B-4312-A828-F6B62F46F11A}"/>
    <cellStyle name="20% - Accent1 2 2 4 22" xfId="45336" xr:uid="{9F36D481-171B-48D9-804C-105B07158DB4}"/>
    <cellStyle name="20% - Accent1 2 2 4 23" xfId="45459" xr:uid="{69517190-0761-40C0-B598-9DBD65C48DBA}"/>
    <cellStyle name="20% - Accent1 2 2 4 24" xfId="45602" xr:uid="{0FDF82B3-4375-4C81-B19F-ED15117B6591}"/>
    <cellStyle name="20% - Accent1 2 2 4 25" xfId="53101" xr:uid="{9204DB4D-DDAD-4C6E-B0A7-B360E933C4B3}"/>
    <cellStyle name="20% - Accent1 2 2 4 3" xfId="1629" xr:uid="{BD434E38-468E-4D06-B4B7-BB9680F67F3C}"/>
    <cellStyle name="20% - Accent1 2 2 4 3 10" xfId="16657" xr:uid="{2610E101-AC64-457A-B283-B0A78EC6677E}"/>
    <cellStyle name="20% - Accent1 2 2 4 3 11" xfId="30356" xr:uid="{77E6D45D-D2DD-4CB0-BC62-A44633239EC5}"/>
    <cellStyle name="20% - Accent1 2 2 4 3 12" xfId="39076" xr:uid="{7F4BDBB4-414E-4CEE-9741-548DD76E9759}"/>
    <cellStyle name="20% - Accent1 2 2 4 3 13" xfId="46959" xr:uid="{1C04E963-989F-4240-A372-148C381DB81B}"/>
    <cellStyle name="20% - Accent1 2 2 4 3 14" xfId="54452" xr:uid="{F2274F6A-C3AD-4B8E-8B6E-0AD5C1F427E3}"/>
    <cellStyle name="20% - Accent1 2 2 4 3 2" xfId="1630" xr:uid="{90456EDC-55D3-46C7-9BAC-6EE5B131B397}"/>
    <cellStyle name="20% - Accent1 2 2 4 3 2 10" xfId="39077" xr:uid="{3F62CF51-F8B6-4FE6-86F3-94AC50CFFAD3}"/>
    <cellStyle name="20% - Accent1 2 2 4 3 2 11" xfId="46960" xr:uid="{30DEF44B-B743-47D6-AC4C-0E1EC9D9F0F6}"/>
    <cellStyle name="20% - Accent1 2 2 4 3 2 12" xfId="54453" xr:uid="{CED2A3D7-76AD-40CA-824B-682B50DF5210}"/>
    <cellStyle name="20% - Accent1 2 2 4 3 2 2" xfId="1631" xr:uid="{C0738B65-D3E2-4EA9-AF30-44137CED7A30}"/>
    <cellStyle name="20% - Accent1 2 2 4 3 2 2 10" xfId="46961" xr:uid="{BBBCC3AF-E10F-4FEF-B397-E62D5C1FF5C3}"/>
    <cellStyle name="20% - Accent1 2 2 4 3 2 2 11" xfId="54454" xr:uid="{669A980F-95C5-495D-93C1-E929090EB84D}"/>
    <cellStyle name="20% - Accent1 2 2 4 3 2 2 2" xfId="1632" xr:uid="{35A37C02-F884-49DA-9206-115C79A59ED6}"/>
    <cellStyle name="20% - Accent1 2 2 4 3 2 2 2 10" xfId="54455" xr:uid="{BEF88B3D-4401-402C-A4E6-9B3640BFD4E9}"/>
    <cellStyle name="20% - Accent1 2 2 4 3 2 2 2 2" xfId="1633" xr:uid="{F40D57FE-3297-4295-AA08-DA75AC7DF9C7}"/>
    <cellStyle name="20% - Accent1 2 2 4 3 2 2 2 2 2" xfId="9173" xr:uid="{FA61912C-18C1-4884-AD80-B96166893147}"/>
    <cellStyle name="20% - Accent1 2 2 4 3 2 2 2 2 2 2" xfId="24149" xr:uid="{F20C0C21-7A5A-4986-82C4-0D8E12ABD65D}"/>
    <cellStyle name="20% - Accent1 2 2 4 3 2 2 2 2 3" xfId="16661" xr:uid="{2D4714A3-D739-428E-B530-BA35770E7097}"/>
    <cellStyle name="20% - Accent1 2 2 4 3 2 2 2 2 4" xfId="32435" xr:uid="{77D3FC5C-C02C-4DD4-9F43-4A6B5C3E64F5}"/>
    <cellStyle name="20% - Accent1 2 2 4 3 2 2 2 2 5" xfId="39080" xr:uid="{6F1F69BF-6492-4538-886C-8C861B09C32E}"/>
    <cellStyle name="20% - Accent1 2 2 4 3 2 2 2 2 6" xfId="46963" xr:uid="{D2A94F1B-9B5A-4317-8267-A8683F7C1189}"/>
    <cellStyle name="20% - Accent1 2 2 4 3 2 2 2 2 7" xfId="54456" xr:uid="{E7A7B5E3-8ECD-4283-8E4A-9E62E90F726C}"/>
    <cellStyle name="20% - Accent1 2 2 4 3 2 2 2 3" xfId="1634" xr:uid="{C0431D01-7492-4DDE-9D02-CCD2612E93E1}"/>
    <cellStyle name="20% - Accent1 2 2 4 3 2 2 2 3 2" xfId="9174" xr:uid="{93D906FC-F2A3-4ECE-AF4E-FA93042BCB63}"/>
    <cellStyle name="20% - Accent1 2 2 4 3 2 2 2 3 2 2" xfId="24150" xr:uid="{605BEB63-06DE-42AA-975F-DC1711FD6055}"/>
    <cellStyle name="20% - Accent1 2 2 4 3 2 2 2 3 3" xfId="16662" xr:uid="{6D134132-0C37-4E43-88FA-EDE730B7F79E}"/>
    <cellStyle name="20% - Accent1 2 2 4 3 2 2 2 3 4" xfId="34280" xr:uid="{FD605A69-A669-4085-A476-50DC9C470F24}"/>
    <cellStyle name="20% - Accent1 2 2 4 3 2 2 2 3 5" xfId="39081" xr:uid="{507DFD9A-255E-4A67-A22A-E71EE0AF5A3D}"/>
    <cellStyle name="20% - Accent1 2 2 4 3 2 2 2 3 6" xfId="46964" xr:uid="{CB56ACA7-E7E2-41EF-B074-3A596C4A57DA}"/>
    <cellStyle name="20% - Accent1 2 2 4 3 2 2 2 3 7" xfId="54457" xr:uid="{F687AC23-FC12-400A-B23F-AAEA41246E5B}"/>
    <cellStyle name="20% - Accent1 2 2 4 3 2 2 2 4" xfId="1635" xr:uid="{25C3BCA8-ABAC-4288-A77C-09D5F8D8301C}"/>
    <cellStyle name="20% - Accent1 2 2 4 3 2 2 2 4 2" xfId="9175" xr:uid="{07463409-78E1-41FE-9838-25DF1E01BB3C}"/>
    <cellStyle name="20% - Accent1 2 2 4 3 2 2 2 4 2 2" xfId="24151" xr:uid="{6BC0EB15-8F62-425C-85D3-854C9EC576A0}"/>
    <cellStyle name="20% - Accent1 2 2 4 3 2 2 2 4 3" xfId="16663" xr:uid="{954D6EBA-606C-493E-872E-3AB5C228DF65}"/>
    <cellStyle name="20% - Accent1 2 2 4 3 2 2 2 4 4" xfId="36123" xr:uid="{87F92114-482F-4ACA-8D4B-85D12CC16762}"/>
    <cellStyle name="20% - Accent1 2 2 4 3 2 2 2 4 5" xfId="39082" xr:uid="{A6AAFBE9-8ABE-4314-9CD5-7C02A0FA29BD}"/>
    <cellStyle name="20% - Accent1 2 2 4 3 2 2 2 4 6" xfId="46965" xr:uid="{B01E2DBD-B6B0-4F4A-B8D8-04705C0E1A82}"/>
    <cellStyle name="20% - Accent1 2 2 4 3 2 2 2 4 7" xfId="54458" xr:uid="{38363A0F-C79D-4A7C-84DF-E9A3EF1E3C6B}"/>
    <cellStyle name="20% - Accent1 2 2 4 3 2 2 2 5" xfId="9172" xr:uid="{DFAF66B8-0D41-4399-B384-9E6F2A721E4E}"/>
    <cellStyle name="20% - Accent1 2 2 4 3 2 2 2 5 2" xfId="24148" xr:uid="{AA937FEA-817D-4300-ADDC-3B88F8C941EA}"/>
    <cellStyle name="20% - Accent1 2 2 4 3 2 2 2 6" xfId="16660" xr:uid="{0990B37D-1664-4168-A8BF-C08DD432C5EB}"/>
    <cellStyle name="20% - Accent1 2 2 4 3 2 2 2 7" xfId="31298" xr:uid="{BDBBBDEC-A772-477C-A649-DE4E7692614D}"/>
    <cellStyle name="20% - Accent1 2 2 4 3 2 2 2 8" xfId="39079" xr:uid="{27014C52-E1AB-421F-8321-9BDB655E0587}"/>
    <cellStyle name="20% - Accent1 2 2 4 3 2 2 2 9" xfId="46962" xr:uid="{E9092E81-C674-4D5A-B1B4-F5C3C517BE34}"/>
    <cellStyle name="20% - Accent1 2 2 4 3 2 2 3" xfId="1636" xr:uid="{C5D2BEB6-6710-4725-B22C-C2F0C2650E40}"/>
    <cellStyle name="20% - Accent1 2 2 4 3 2 2 3 2" xfId="9176" xr:uid="{ACC9B0BA-6603-4D8D-9760-FB0366E0738E}"/>
    <cellStyle name="20% - Accent1 2 2 4 3 2 2 3 2 2" xfId="24152" xr:uid="{DC555F3B-B6E9-406D-AF8B-AAC5F9B8C8A0}"/>
    <cellStyle name="20% - Accent1 2 2 4 3 2 2 3 3" xfId="16664" xr:uid="{BECBDCEA-6F4C-4B2D-B64D-4CC86363E01E}"/>
    <cellStyle name="20% - Accent1 2 2 4 3 2 2 3 4" xfId="32434" xr:uid="{913CE592-70BE-497A-88C7-92D986CC51E3}"/>
    <cellStyle name="20% - Accent1 2 2 4 3 2 2 3 5" xfId="39083" xr:uid="{A2BD71A7-471F-429F-AB11-BECECF9A4630}"/>
    <cellStyle name="20% - Accent1 2 2 4 3 2 2 3 6" xfId="46966" xr:uid="{151464B9-903D-4D89-A077-B7F11363F475}"/>
    <cellStyle name="20% - Accent1 2 2 4 3 2 2 3 7" xfId="54459" xr:uid="{0AA968A7-3930-40EF-8147-1A63BA3A1B1A}"/>
    <cellStyle name="20% - Accent1 2 2 4 3 2 2 4" xfId="1637" xr:uid="{4AD72104-FF8B-40A4-BD78-A7E31C073EDE}"/>
    <cellStyle name="20% - Accent1 2 2 4 3 2 2 4 2" xfId="9177" xr:uid="{A9456E99-1B2C-411F-A871-B798F54BA85C}"/>
    <cellStyle name="20% - Accent1 2 2 4 3 2 2 4 2 2" xfId="24153" xr:uid="{F456AF28-890F-4CDA-8F69-1AC41C1D868B}"/>
    <cellStyle name="20% - Accent1 2 2 4 3 2 2 4 3" xfId="16665" xr:uid="{3843BA43-7DC1-4535-AAE6-02D986AA4926}"/>
    <cellStyle name="20% - Accent1 2 2 4 3 2 2 4 4" xfId="34279" xr:uid="{87F5B1ED-312B-4479-92A8-D856EBE97F9D}"/>
    <cellStyle name="20% - Accent1 2 2 4 3 2 2 4 5" xfId="39084" xr:uid="{E7DE326C-5AE7-44D2-BCB9-D5AC4FE6CCBD}"/>
    <cellStyle name="20% - Accent1 2 2 4 3 2 2 4 6" xfId="46967" xr:uid="{320906F9-4BC6-411C-966E-03F9D1155201}"/>
    <cellStyle name="20% - Accent1 2 2 4 3 2 2 4 7" xfId="54460" xr:uid="{6E780306-E196-4F99-8B7A-A43DD816A681}"/>
    <cellStyle name="20% - Accent1 2 2 4 3 2 2 5" xfId="1638" xr:uid="{AE3C5530-7BF2-4BA6-976C-6F98E254E680}"/>
    <cellStyle name="20% - Accent1 2 2 4 3 2 2 5 2" xfId="9178" xr:uid="{415DEBC9-AD6A-4FC5-ACC2-70DD4DF9EF49}"/>
    <cellStyle name="20% - Accent1 2 2 4 3 2 2 5 2 2" xfId="24154" xr:uid="{1FCF0876-7A63-42A1-89E3-46D7F457C91E}"/>
    <cellStyle name="20% - Accent1 2 2 4 3 2 2 5 3" xfId="16666" xr:uid="{5E2DA695-76F0-4FF5-9509-64735C994368}"/>
    <cellStyle name="20% - Accent1 2 2 4 3 2 2 5 4" xfId="36122" xr:uid="{B2C727E9-CE6B-4638-B7C3-C59C9AE493B6}"/>
    <cellStyle name="20% - Accent1 2 2 4 3 2 2 5 5" xfId="39085" xr:uid="{ED5D6B3F-8CA2-4373-A64A-8871199AA313}"/>
    <cellStyle name="20% - Accent1 2 2 4 3 2 2 5 6" xfId="46968" xr:uid="{55056BBF-B41E-4D63-AFFD-27B5A2499198}"/>
    <cellStyle name="20% - Accent1 2 2 4 3 2 2 5 7" xfId="54461" xr:uid="{0B29835D-2BB7-4BEC-AAE0-A5A54830DBCE}"/>
    <cellStyle name="20% - Accent1 2 2 4 3 2 2 6" xfId="9171" xr:uid="{D30B2253-7164-4523-9849-04DD21EB2044}"/>
    <cellStyle name="20% - Accent1 2 2 4 3 2 2 6 2" xfId="24147" xr:uid="{06371A7E-FC1D-45DE-9F78-EEBB7D37B2D7}"/>
    <cellStyle name="20% - Accent1 2 2 4 3 2 2 7" xfId="16659" xr:uid="{96B20E4A-F3A8-45B3-94D2-49372206A742}"/>
    <cellStyle name="20% - Accent1 2 2 4 3 2 2 8" xfId="30811" xr:uid="{720A9BCE-8FF6-4C52-848F-41939C1ADA18}"/>
    <cellStyle name="20% - Accent1 2 2 4 3 2 2 9" xfId="39078" xr:uid="{ED68CF6C-E45A-4AEF-A924-EAD2633E93BC}"/>
    <cellStyle name="20% - Accent1 2 2 4 3 2 3" xfId="1639" xr:uid="{E812BC07-4602-4E6D-81A2-6AB74172BF06}"/>
    <cellStyle name="20% - Accent1 2 2 4 3 2 3 10" xfId="54462" xr:uid="{A85C9E04-89BE-463E-AC13-8D7472D63B2E}"/>
    <cellStyle name="20% - Accent1 2 2 4 3 2 3 2" xfId="1640" xr:uid="{8B90C7E4-F881-4543-9DD0-E0B6E379EC40}"/>
    <cellStyle name="20% - Accent1 2 2 4 3 2 3 2 2" xfId="9180" xr:uid="{CB78D60D-4504-40CD-AB01-C8B30A036CD7}"/>
    <cellStyle name="20% - Accent1 2 2 4 3 2 3 2 2 2" xfId="24156" xr:uid="{639E57E7-FAAD-4626-B2B1-41F0A7972DAF}"/>
    <cellStyle name="20% - Accent1 2 2 4 3 2 3 2 3" xfId="16668" xr:uid="{1B5DDF54-C1B5-4D1F-91F4-CE1FFF043FDE}"/>
    <cellStyle name="20% - Accent1 2 2 4 3 2 3 2 4" xfId="32436" xr:uid="{0DCEFC23-3E30-47A2-A0F4-113D2C2FFDEF}"/>
    <cellStyle name="20% - Accent1 2 2 4 3 2 3 2 5" xfId="39087" xr:uid="{E8BAC175-4F17-4E3B-8B6C-DF2394CC5763}"/>
    <cellStyle name="20% - Accent1 2 2 4 3 2 3 2 6" xfId="46970" xr:uid="{65824BD3-8229-4162-9E33-1B45E9151628}"/>
    <cellStyle name="20% - Accent1 2 2 4 3 2 3 2 7" xfId="54463" xr:uid="{9CDB0784-BB9B-45E0-864E-E0EDCA3A9AD4}"/>
    <cellStyle name="20% - Accent1 2 2 4 3 2 3 3" xfId="1641" xr:uid="{5510C4A1-6374-419C-9707-3447B2C8F9C9}"/>
    <cellStyle name="20% - Accent1 2 2 4 3 2 3 3 2" xfId="9181" xr:uid="{C14B142C-1571-413C-92B3-5CD367C00850}"/>
    <cellStyle name="20% - Accent1 2 2 4 3 2 3 3 2 2" xfId="24157" xr:uid="{948A83D3-D872-4897-93B9-FF4996B9E329}"/>
    <cellStyle name="20% - Accent1 2 2 4 3 2 3 3 3" xfId="16669" xr:uid="{6BD3AB67-7E31-4A7C-BF9C-F69613587750}"/>
    <cellStyle name="20% - Accent1 2 2 4 3 2 3 3 4" xfId="34281" xr:uid="{F94AE76D-89AE-4C04-91C3-337CBC12F207}"/>
    <cellStyle name="20% - Accent1 2 2 4 3 2 3 3 5" xfId="39088" xr:uid="{83825831-CFAC-45C3-A971-C2A1F1C2F8AC}"/>
    <cellStyle name="20% - Accent1 2 2 4 3 2 3 3 6" xfId="46971" xr:uid="{4928C876-B8A2-40C5-A381-0867612D54F6}"/>
    <cellStyle name="20% - Accent1 2 2 4 3 2 3 3 7" xfId="54464" xr:uid="{69EFDEA3-8E4C-4EC7-A49A-16C99603D6E4}"/>
    <cellStyle name="20% - Accent1 2 2 4 3 2 3 4" xfId="1642" xr:uid="{6BDE5642-E849-48EC-B8EE-32633BB556A6}"/>
    <cellStyle name="20% - Accent1 2 2 4 3 2 3 4 2" xfId="9182" xr:uid="{F86B4EA0-9B24-4F55-9395-AA431FD745C8}"/>
    <cellStyle name="20% - Accent1 2 2 4 3 2 3 4 2 2" xfId="24158" xr:uid="{BD80E139-456F-47AC-9AC1-6B44F9933656}"/>
    <cellStyle name="20% - Accent1 2 2 4 3 2 3 4 3" xfId="16670" xr:uid="{64BB6828-2EF4-448B-B926-810508774BDC}"/>
    <cellStyle name="20% - Accent1 2 2 4 3 2 3 4 4" xfId="36124" xr:uid="{E3DCF9E1-BF5C-42B0-90B6-04BBA4602468}"/>
    <cellStyle name="20% - Accent1 2 2 4 3 2 3 4 5" xfId="39089" xr:uid="{DECB3523-084A-4887-8878-34BC24A20274}"/>
    <cellStyle name="20% - Accent1 2 2 4 3 2 3 4 6" xfId="46972" xr:uid="{9E0898B2-CFFD-4E5A-ACDC-ED664BD85A30}"/>
    <cellStyle name="20% - Accent1 2 2 4 3 2 3 4 7" xfId="54465" xr:uid="{B7505373-7FC5-4488-A246-F6BB8B4A6E3F}"/>
    <cellStyle name="20% - Accent1 2 2 4 3 2 3 5" xfId="9179" xr:uid="{9248245C-239D-4A69-8451-77C34BB8DBD4}"/>
    <cellStyle name="20% - Accent1 2 2 4 3 2 3 5 2" xfId="24155" xr:uid="{B299D6CB-253E-4A50-82E3-CA7AD9B58BFD}"/>
    <cellStyle name="20% - Accent1 2 2 4 3 2 3 6" xfId="16667" xr:uid="{24D0C6FD-5818-4B40-B8D3-CAB89F7CEEF6}"/>
    <cellStyle name="20% - Accent1 2 2 4 3 2 3 7" xfId="31297" xr:uid="{24ED2F75-5990-47A7-924F-AC3E3055F0FF}"/>
    <cellStyle name="20% - Accent1 2 2 4 3 2 3 8" xfId="39086" xr:uid="{318526D8-D7F5-46FB-813D-EEA88CA07A03}"/>
    <cellStyle name="20% - Accent1 2 2 4 3 2 3 9" xfId="46969" xr:uid="{07B1D67F-53B3-4737-B993-1BF93D594BD6}"/>
    <cellStyle name="20% - Accent1 2 2 4 3 2 4" xfId="1643" xr:uid="{EA2D1E16-E5F3-4F21-9AAE-E4E6F690A7C0}"/>
    <cellStyle name="20% - Accent1 2 2 4 3 2 4 2" xfId="9183" xr:uid="{BCFF3634-DB95-46A1-A8BA-55E088054F58}"/>
    <cellStyle name="20% - Accent1 2 2 4 3 2 4 2 2" xfId="24159" xr:uid="{21245A16-2308-4DC1-9084-BBE580CFD9C4}"/>
    <cellStyle name="20% - Accent1 2 2 4 3 2 4 3" xfId="16671" xr:uid="{AC132650-E1C3-4721-B1D9-578E03940340}"/>
    <cellStyle name="20% - Accent1 2 2 4 3 2 4 4" xfId="32433" xr:uid="{574900BA-B30B-4A03-9C0E-4BA1ED42E1BA}"/>
    <cellStyle name="20% - Accent1 2 2 4 3 2 4 5" xfId="39090" xr:uid="{F6801A92-DE9F-4388-BC1E-8A66AC58E8CF}"/>
    <cellStyle name="20% - Accent1 2 2 4 3 2 4 6" xfId="46973" xr:uid="{B2F2E1EA-116B-475B-AADF-16E42B910764}"/>
    <cellStyle name="20% - Accent1 2 2 4 3 2 4 7" xfId="54466" xr:uid="{740D52F9-B2F8-4616-A27E-BD6B8F1607B0}"/>
    <cellStyle name="20% - Accent1 2 2 4 3 2 5" xfId="1644" xr:uid="{9D642780-7D78-4AB7-9BEC-3BE825D8FE79}"/>
    <cellStyle name="20% - Accent1 2 2 4 3 2 5 2" xfId="9184" xr:uid="{05457F2D-651B-4B3C-A7FF-AD1C75EA6D24}"/>
    <cellStyle name="20% - Accent1 2 2 4 3 2 5 2 2" xfId="24160" xr:uid="{99E9D5BC-E631-4814-9266-97016BF80843}"/>
    <cellStyle name="20% - Accent1 2 2 4 3 2 5 3" xfId="16672" xr:uid="{BB3F8A5C-000E-499E-ADC1-5BE46ECFBD0D}"/>
    <cellStyle name="20% - Accent1 2 2 4 3 2 5 4" xfId="34278" xr:uid="{E0FEEDBA-1FA7-4608-8854-B463A14D2F13}"/>
    <cellStyle name="20% - Accent1 2 2 4 3 2 5 5" xfId="39091" xr:uid="{A424B9B4-42EE-4E25-B8CA-65077C7A773F}"/>
    <cellStyle name="20% - Accent1 2 2 4 3 2 5 6" xfId="46974" xr:uid="{79832AC6-E3AB-4907-8B7C-20F1E3C2C8E3}"/>
    <cellStyle name="20% - Accent1 2 2 4 3 2 5 7" xfId="54467" xr:uid="{B157D53A-F936-4A8D-8A37-0FA463CE1DB9}"/>
    <cellStyle name="20% - Accent1 2 2 4 3 2 6" xfId="1645" xr:uid="{2C4CDD1C-677A-41F7-9ABF-A70164489DF3}"/>
    <cellStyle name="20% - Accent1 2 2 4 3 2 6 2" xfId="9185" xr:uid="{B9C1F6FF-8503-4E49-85A8-70411283D54C}"/>
    <cellStyle name="20% - Accent1 2 2 4 3 2 6 2 2" xfId="24161" xr:uid="{1DB58B97-088F-43A1-B3A6-EBF77DA2700F}"/>
    <cellStyle name="20% - Accent1 2 2 4 3 2 6 3" xfId="16673" xr:uid="{78B878FA-EDB9-4B92-BD6E-BEE29899E9FD}"/>
    <cellStyle name="20% - Accent1 2 2 4 3 2 6 4" xfId="36121" xr:uid="{BFAA97E8-BFF5-4D24-B24E-9BDBB4D41D38}"/>
    <cellStyle name="20% - Accent1 2 2 4 3 2 6 5" xfId="39092" xr:uid="{9CFDFC55-31C6-4EC6-880C-B85397E744C0}"/>
    <cellStyle name="20% - Accent1 2 2 4 3 2 6 6" xfId="46975" xr:uid="{AD39FA46-83A6-476E-BCD2-864F3B1A7B03}"/>
    <cellStyle name="20% - Accent1 2 2 4 3 2 6 7" xfId="54468" xr:uid="{A1661000-5BB0-4052-AD30-134E77F2215B}"/>
    <cellStyle name="20% - Accent1 2 2 4 3 2 7" xfId="9170" xr:uid="{09BFD7B1-F50D-4DEF-AE71-7432D5EF82BA}"/>
    <cellStyle name="20% - Accent1 2 2 4 3 2 7 2" xfId="24146" xr:uid="{4E7D386D-195A-421E-85A4-7F9B67BDA756}"/>
    <cellStyle name="20% - Accent1 2 2 4 3 2 8" xfId="16658" xr:uid="{79D98848-3661-4CB8-8873-FE5069F4F6C2}"/>
    <cellStyle name="20% - Accent1 2 2 4 3 2 9" xfId="30438" xr:uid="{09725646-A7AC-4846-A655-762427F16D08}"/>
    <cellStyle name="20% - Accent1 2 2 4 3 3" xfId="1646" xr:uid="{5709E873-BAB5-4174-B328-B3D53C7BEB0C}"/>
    <cellStyle name="20% - Accent1 2 2 4 3 3 10" xfId="46976" xr:uid="{3A3C35E7-D1AC-4E72-8C20-3BD5DD99AAF2}"/>
    <cellStyle name="20% - Accent1 2 2 4 3 3 11" xfId="54469" xr:uid="{37FBA8D1-818C-4B3C-96DB-AE3F361A48D0}"/>
    <cellStyle name="20% - Accent1 2 2 4 3 3 2" xfId="1647" xr:uid="{432D58F5-D4DA-4F85-A249-C3E6645BEDFC}"/>
    <cellStyle name="20% - Accent1 2 2 4 3 3 2 10" xfId="54470" xr:uid="{6B5EA9FF-DCAD-493A-97CB-0CDFC62E3F12}"/>
    <cellStyle name="20% - Accent1 2 2 4 3 3 2 2" xfId="1648" xr:uid="{E84B3C66-5217-46B0-8AF2-FD50B7FC1973}"/>
    <cellStyle name="20% - Accent1 2 2 4 3 3 2 2 2" xfId="9188" xr:uid="{F04E5972-4963-4AD7-887C-44E7042E7DC7}"/>
    <cellStyle name="20% - Accent1 2 2 4 3 3 2 2 2 2" xfId="24164" xr:uid="{21EA7CC9-D525-41C0-970F-368CDF6F9E16}"/>
    <cellStyle name="20% - Accent1 2 2 4 3 3 2 2 3" xfId="16676" xr:uid="{93C6214D-CBBE-46D1-B1AE-5DBE44EFBAE7}"/>
    <cellStyle name="20% - Accent1 2 2 4 3 3 2 2 4" xfId="32438" xr:uid="{AEE22C9C-B55E-4339-BA55-7CFA7DA21C5A}"/>
    <cellStyle name="20% - Accent1 2 2 4 3 3 2 2 5" xfId="39095" xr:uid="{F8E841CD-FFEF-4358-8872-E7FB38BAC78B}"/>
    <cellStyle name="20% - Accent1 2 2 4 3 3 2 2 6" xfId="46978" xr:uid="{4C563718-776C-4DBC-807E-62D30A7B800C}"/>
    <cellStyle name="20% - Accent1 2 2 4 3 3 2 2 7" xfId="54471" xr:uid="{BA3762DD-DBCD-4633-BE62-CA3CEED33F8E}"/>
    <cellStyle name="20% - Accent1 2 2 4 3 3 2 3" xfId="1649" xr:uid="{DF66F832-0BFA-48A5-9226-B9E81E2291D6}"/>
    <cellStyle name="20% - Accent1 2 2 4 3 3 2 3 2" xfId="9189" xr:uid="{C0B1616B-D668-430E-982C-6F5D9272F245}"/>
    <cellStyle name="20% - Accent1 2 2 4 3 3 2 3 2 2" xfId="24165" xr:uid="{9C00A219-2064-4501-98FF-A3DB6808887D}"/>
    <cellStyle name="20% - Accent1 2 2 4 3 3 2 3 3" xfId="16677" xr:uid="{386EA005-871D-4E2B-A5E4-DA3C4144564D}"/>
    <cellStyle name="20% - Accent1 2 2 4 3 3 2 3 4" xfId="34283" xr:uid="{1636563C-4159-4236-BC0E-851EC5B6C9D9}"/>
    <cellStyle name="20% - Accent1 2 2 4 3 3 2 3 5" xfId="39096" xr:uid="{5F75118E-136E-4657-A689-00B2CF9376C9}"/>
    <cellStyle name="20% - Accent1 2 2 4 3 3 2 3 6" xfId="46979" xr:uid="{4BC7EF68-86CD-49E6-AB48-DF5F1888A6AB}"/>
    <cellStyle name="20% - Accent1 2 2 4 3 3 2 3 7" xfId="54472" xr:uid="{7494DD1C-6451-4714-8EE6-3744C88DF873}"/>
    <cellStyle name="20% - Accent1 2 2 4 3 3 2 4" xfId="1650" xr:uid="{C44FB622-AC94-4E25-8EB3-6EF6CEDB8024}"/>
    <cellStyle name="20% - Accent1 2 2 4 3 3 2 4 2" xfId="9190" xr:uid="{A3E11600-4264-4028-B956-15BC8A76C95E}"/>
    <cellStyle name="20% - Accent1 2 2 4 3 3 2 4 2 2" xfId="24166" xr:uid="{8A96005E-5714-4EC3-A301-3FBE7E5335EC}"/>
    <cellStyle name="20% - Accent1 2 2 4 3 3 2 4 3" xfId="16678" xr:uid="{142F38A1-9249-438E-85EC-E6FF51F4A686}"/>
    <cellStyle name="20% - Accent1 2 2 4 3 3 2 4 4" xfId="36126" xr:uid="{F7B231B0-D095-46B9-8D95-A82D02AFCA54}"/>
    <cellStyle name="20% - Accent1 2 2 4 3 3 2 4 5" xfId="39097" xr:uid="{9795CA45-E1EA-4C37-A0B3-D836C2014A01}"/>
    <cellStyle name="20% - Accent1 2 2 4 3 3 2 4 6" xfId="46980" xr:uid="{C3D395F5-2A0B-4648-AD5B-E9A4AFBD0008}"/>
    <cellStyle name="20% - Accent1 2 2 4 3 3 2 4 7" xfId="54473" xr:uid="{257AA805-57FE-48C1-ABFA-287A2F9D6603}"/>
    <cellStyle name="20% - Accent1 2 2 4 3 3 2 5" xfId="9187" xr:uid="{8F5B54B7-C0AF-4EC7-820F-C9E45D25F429}"/>
    <cellStyle name="20% - Accent1 2 2 4 3 3 2 5 2" xfId="24163" xr:uid="{8E3E63A7-80D7-40E5-8E92-D0D8652AC19A}"/>
    <cellStyle name="20% - Accent1 2 2 4 3 3 2 6" xfId="16675" xr:uid="{939390BC-ADBA-455E-80EE-804D8AE32789}"/>
    <cellStyle name="20% - Accent1 2 2 4 3 3 2 7" xfId="31299" xr:uid="{65A0E6E6-AFFD-4A63-8374-F88D0002C325}"/>
    <cellStyle name="20% - Accent1 2 2 4 3 3 2 8" xfId="39094" xr:uid="{1B7E7C8D-6910-4903-A625-832520332D50}"/>
    <cellStyle name="20% - Accent1 2 2 4 3 3 2 9" xfId="46977" xr:uid="{0E1E1D55-04CA-46D8-9258-2E32778EC895}"/>
    <cellStyle name="20% - Accent1 2 2 4 3 3 3" xfId="1651" xr:uid="{1C1BE619-30EC-4794-9950-C2D1C8AD610B}"/>
    <cellStyle name="20% - Accent1 2 2 4 3 3 3 2" xfId="9191" xr:uid="{664BE82A-7993-40CC-A8EC-2243B8161B56}"/>
    <cellStyle name="20% - Accent1 2 2 4 3 3 3 2 2" xfId="24167" xr:uid="{033C0A62-2E1A-4A0C-89EB-646544ED1CEE}"/>
    <cellStyle name="20% - Accent1 2 2 4 3 3 3 3" xfId="16679" xr:uid="{D974BB3A-BE5C-45A4-AA5A-A255C94537EF}"/>
    <cellStyle name="20% - Accent1 2 2 4 3 3 3 4" xfId="32437" xr:uid="{E159A542-DA67-4A14-989D-8EC9F86395C3}"/>
    <cellStyle name="20% - Accent1 2 2 4 3 3 3 5" xfId="39098" xr:uid="{57BCB999-987F-4C26-8524-A08F5A2A8C9F}"/>
    <cellStyle name="20% - Accent1 2 2 4 3 3 3 6" xfId="46981" xr:uid="{C62E2850-A59B-44BA-9DDD-6FFD328D8925}"/>
    <cellStyle name="20% - Accent1 2 2 4 3 3 3 7" xfId="54474" xr:uid="{BB00A2BF-3775-44C0-A67C-FFE7122D368A}"/>
    <cellStyle name="20% - Accent1 2 2 4 3 3 4" xfId="1652" xr:uid="{CB46395E-EC9D-4F4E-A57B-4C2F5144441A}"/>
    <cellStyle name="20% - Accent1 2 2 4 3 3 4 2" xfId="9192" xr:uid="{6DBD912C-868F-4C4A-8856-7A4C99F59418}"/>
    <cellStyle name="20% - Accent1 2 2 4 3 3 4 2 2" xfId="24168" xr:uid="{31BD6F66-7F6D-45B5-8CED-1EE19B284486}"/>
    <cellStyle name="20% - Accent1 2 2 4 3 3 4 3" xfId="16680" xr:uid="{3A611614-4C7B-437A-857D-5E2AE64F56CF}"/>
    <cellStyle name="20% - Accent1 2 2 4 3 3 4 4" xfId="34282" xr:uid="{84383A9E-7B01-4487-9520-F39280F56AD4}"/>
    <cellStyle name="20% - Accent1 2 2 4 3 3 4 5" xfId="39099" xr:uid="{D614332D-AA32-4883-B9CB-5D1880E62816}"/>
    <cellStyle name="20% - Accent1 2 2 4 3 3 4 6" xfId="46982" xr:uid="{0B9052FC-12AD-4D78-8CE7-707E79C502FE}"/>
    <cellStyle name="20% - Accent1 2 2 4 3 3 4 7" xfId="54475" xr:uid="{FE9CCFBA-688D-4977-8D73-198986081D84}"/>
    <cellStyle name="20% - Accent1 2 2 4 3 3 5" xfId="1653" xr:uid="{DC27935D-8B6F-4BB1-8AB6-68A2A21E8665}"/>
    <cellStyle name="20% - Accent1 2 2 4 3 3 5 2" xfId="9193" xr:uid="{6E53EFCB-517D-40A9-915D-6EF68A70769B}"/>
    <cellStyle name="20% - Accent1 2 2 4 3 3 5 2 2" xfId="24169" xr:uid="{336AD302-4E55-4AA5-BD62-32AED7F2C0D0}"/>
    <cellStyle name="20% - Accent1 2 2 4 3 3 5 3" xfId="16681" xr:uid="{48391045-6F78-4406-B0B8-F6320A5A6C01}"/>
    <cellStyle name="20% - Accent1 2 2 4 3 3 5 4" xfId="36125" xr:uid="{AF0FFFF9-55D1-48CE-8939-6A82AF32D716}"/>
    <cellStyle name="20% - Accent1 2 2 4 3 3 5 5" xfId="39100" xr:uid="{EDDA185D-A8DA-4F98-BD38-45D1DAECE494}"/>
    <cellStyle name="20% - Accent1 2 2 4 3 3 5 6" xfId="46983" xr:uid="{F6564936-70C0-4A59-97C5-608CB31F6160}"/>
    <cellStyle name="20% - Accent1 2 2 4 3 3 5 7" xfId="54476" xr:uid="{D597BBB0-A28B-4A04-9B00-C227170F23B9}"/>
    <cellStyle name="20% - Accent1 2 2 4 3 3 6" xfId="9186" xr:uid="{1661B385-492E-45AD-82B6-1F0CC3E5C756}"/>
    <cellStyle name="20% - Accent1 2 2 4 3 3 6 2" xfId="24162" xr:uid="{F10E0174-BE4C-4407-88AF-7BB41636C48F}"/>
    <cellStyle name="20% - Accent1 2 2 4 3 3 7" xfId="16674" xr:uid="{A2F5383B-709F-464F-80F1-02D60C5FCCBD}"/>
    <cellStyle name="20% - Accent1 2 2 4 3 3 8" xfId="30639" xr:uid="{55DBF624-30BE-44C4-A3E1-FE174654447A}"/>
    <cellStyle name="20% - Accent1 2 2 4 3 3 9" xfId="39093" xr:uid="{0E194EFB-50BD-4BFC-AFDC-FFBE1A607E1B}"/>
    <cellStyle name="20% - Accent1 2 2 4 3 4" xfId="1654" xr:uid="{694E15AD-58E2-46EF-9771-308147EF51F9}"/>
    <cellStyle name="20% - Accent1 2 2 4 3 4 10" xfId="46984" xr:uid="{D983C78D-000B-4A7B-A6BD-D9F9AAE28FEC}"/>
    <cellStyle name="20% - Accent1 2 2 4 3 4 11" xfId="54477" xr:uid="{C891DE14-6956-47C0-858B-8562178F0A01}"/>
    <cellStyle name="20% - Accent1 2 2 4 3 4 2" xfId="1655" xr:uid="{CDBC9654-B49F-4B93-A15C-11E66A2C0429}"/>
    <cellStyle name="20% - Accent1 2 2 4 3 4 2 10" xfId="54478" xr:uid="{89634876-5174-443A-BE23-D39AAE676073}"/>
    <cellStyle name="20% - Accent1 2 2 4 3 4 2 2" xfId="1656" xr:uid="{74FED2E4-7C57-41BA-90BF-972494E9BB92}"/>
    <cellStyle name="20% - Accent1 2 2 4 3 4 2 2 2" xfId="9196" xr:uid="{C4A55366-BE8A-4E43-A3E1-D8049A5BF11D}"/>
    <cellStyle name="20% - Accent1 2 2 4 3 4 2 2 2 2" xfId="24172" xr:uid="{42ED294A-CCE8-468B-A98A-D53D388688E8}"/>
    <cellStyle name="20% - Accent1 2 2 4 3 4 2 2 3" xfId="16684" xr:uid="{AB772598-DDAB-48FC-B046-E070B97DCB0E}"/>
    <cellStyle name="20% - Accent1 2 2 4 3 4 2 2 4" xfId="32440" xr:uid="{0614F79B-046B-49AE-948D-E079AD4C7C16}"/>
    <cellStyle name="20% - Accent1 2 2 4 3 4 2 2 5" xfId="39103" xr:uid="{8D82CDC3-0123-4425-A76A-2230F6BA39EB}"/>
    <cellStyle name="20% - Accent1 2 2 4 3 4 2 2 6" xfId="46986" xr:uid="{FBE2DF99-20DC-4E1A-A5FD-8293C0FDB727}"/>
    <cellStyle name="20% - Accent1 2 2 4 3 4 2 2 7" xfId="54479" xr:uid="{A0A968D2-7D4E-4DD9-84E8-8EB0B9973BBE}"/>
    <cellStyle name="20% - Accent1 2 2 4 3 4 2 3" xfId="1657" xr:uid="{B266156B-12C0-4231-9A5B-C05A5815941A}"/>
    <cellStyle name="20% - Accent1 2 2 4 3 4 2 3 2" xfId="9197" xr:uid="{4217DE13-589E-47C2-812D-1C4965EAA2BC}"/>
    <cellStyle name="20% - Accent1 2 2 4 3 4 2 3 2 2" xfId="24173" xr:uid="{65D1CBCC-E893-462F-B704-AB1BD59BB41C}"/>
    <cellStyle name="20% - Accent1 2 2 4 3 4 2 3 3" xfId="16685" xr:uid="{D7B416D7-AF28-43E3-86F1-232CEDE3528F}"/>
    <cellStyle name="20% - Accent1 2 2 4 3 4 2 3 4" xfId="34285" xr:uid="{CC0325E6-CC34-43CB-A43D-4FFCF03C695B}"/>
    <cellStyle name="20% - Accent1 2 2 4 3 4 2 3 5" xfId="39104" xr:uid="{92305F81-E815-4647-89A5-684307308D0D}"/>
    <cellStyle name="20% - Accent1 2 2 4 3 4 2 3 6" xfId="46987" xr:uid="{3AE75B37-3B91-4585-82F1-FCCD90EBA102}"/>
    <cellStyle name="20% - Accent1 2 2 4 3 4 2 3 7" xfId="54480" xr:uid="{E60A9297-CE3E-4617-8A1C-10D5563207F3}"/>
    <cellStyle name="20% - Accent1 2 2 4 3 4 2 4" xfId="1658" xr:uid="{7D974797-EBF9-4250-896B-FF2626D4BCF2}"/>
    <cellStyle name="20% - Accent1 2 2 4 3 4 2 4 2" xfId="9198" xr:uid="{BBE672BC-257F-42EB-9CA1-03843B2B4A98}"/>
    <cellStyle name="20% - Accent1 2 2 4 3 4 2 4 2 2" xfId="24174" xr:uid="{7433AA54-ABE6-4F18-8654-8389B14501FD}"/>
    <cellStyle name="20% - Accent1 2 2 4 3 4 2 4 3" xfId="16686" xr:uid="{C07FB9F1-04BE-44E6-A09E-99D66CEE33EC}"/>
    <cellStyle name="20% - Accent1 2 2 4 3 4 2 4 4" xfId="36128" xr:uid="{F5A09783-4A10-4C3C-BE77-D99C7E063438}"/>
    <cellStyle name="20% - Accent1 2 2 4 3 4 2 4 5" xfId="39105" xr:uid="{95AD800F-A9E2-4A7F-8ACD-3227CB947A7A}"/>
    <cellStyle name="20% - Accent1 2 2 4 3 4 2 4 6" xfId="46988" xr:uid="{E93610D5-A4B4-49A0-86BC-EBCEA286AE29}"/>
    <cellStyle name="20% - Accent1 2 2 4 3 4 2 4 7" xfId="54481" xr:uid="{4FF79915-4FE5-49B2-8AE1-F69F759D2691}"/>
    <cellStyle name="20% - Accent1 2 2 4 3 4 2 5" xfId="9195" xr:uid="{EB2618DE-DB75-4238-BA67-12A57E51B4F8}"/>
    <cellStyle name="20% - Accent1 2 2 4 3 4 2 5 2" xfId="24171" xr:uid="{86D06C9F-FCCA-4EA9-9CD1-3395A5BDA0FF}"/>
    <cellStyle name="20% - Accent1 2 2 4 3 4 2 6" xfId="16683" xr:uid="{96630CF1-280C-41D6-A824-7611AF062C7E}"/>
    <cellStyle name="20% - Accent1 2 2 4 3 4 2 7" xfId="31300" xr:uid="{4A923676-A2A3-478B-BC0D-8C9D2658DAF2}"/>
    <cellStyle name="20% - Accent1 2 2 4 3 4 2 8" xfId="39102" xr:uid="{066A0C2F-7E6B-47A8-87D5-A462DC9B7BC6}"/>
    <cellStyle name="20% - Accent1 2 2 4 3 4 2 9" xfId="46985" xr:uid="{A93EADE2-3866-4387-A4CC-030A1F8F32FE}"/>
    <cellStyle name="20% - Accent1 2 2 4 3 4 3" xfId="1659" xr:uid="{9867D39D-D641-4F5A-80CA-24B54CD68B53}"/>
    <cellStyle name="20% - Accent1 2 2 4 3 4 3 2" xfId="9199" xr:uid="{89FC7874-24D5-4509-904E-C76840B7542C}"/>
    <cellStyle name="20% - Accent1 2 2 4 3 4 3 2 2" xfId="24175" xr:uid="{0BEFE22A-8A45-4E3A-979B-5D1C594B19A9}"/>
    <cellStyle name="20% - Accent1 2 2 4 3 4 3 3" xfId="16687" xr:uid="{A4D2CDFF-4786-46C4-A140-87F9F17A81F4}"/>
    <cellStyle name="20% - Accent1 2 2 4 3 4 3 4" xfId="32439" xr:uid="{6191F01F-E93A-4222-9678-C358F5E0EB7E}"/>
    <cellStyle name="20% - Accent1 2 2 4 3 4 3 5" xfId="39106" xr:uid="{42DCEC0F-E0F1-4311-A521-F573D2E71DA8}"/>
    <cellStyle name="20% - Accent1 2 2 4 3 4 3 6" xfId="46989" xr:uid="{C619F46C-E3C9-4002-A9A0-ADACD8565F41}"/>
    <cellStyle name="20% - Accent1 2 2 4 3 4 3 7" xfId="54482" xr:uid="{02ECC931-39D7-484C-ABB7-C4A78FBE6AB9}"/>
    <cellStyle name="20% - Accent1 2 2 4 3 4 4" xfId="1660" xr:uid="{D01EF72A-9BC0-4D21-BAD7-E28D0F458B9E}"/>
    <cellStyle name="20% - Accent1 2 2 4 3 4 4 2" xfId="9200" xr:uid="{0D1CB082-8784-44C5-9A0B-A0C24FF6991F}"/>
    <cellStyle name="20% - Accent1 2 2 4 3 4 4 2 2" xfId="24176" xr:uid="{D988E3B9-8B29-446F-AFFA-C4D497FD6AD3}"/>
    <cellStyle name="20% - Accent1 2 2 4 3 4 4 3" xfId="16688" xr:uid="{1E31FDFF-A311-4EDA-99A5-C01DABCD7C5A}"/>
    <cellStyle name="20% - Accent1 2 2 4 3 4 4 4" xfId="34284" xr:uid="{809B10B2-41EA-49A7-86E6-ADF5D1F0EF0A}"/>
    <cellStyle name="20% - Accent1 2 2 4 3 4 4 5" xfId="39107" xr:uid="{7C8D058B-C570-4B26-BCC0-98BAC12F80E4}"/>
    <cellStyle name="20% - Accent1 2 2 4 3 4 4 6" xfId="46990" xr:uid="{A7CAF40E-24BB-4DA5-A1E9-E7B289EDA7CA}"/>
    <cellStyle name="20% - Accent1 2 2 4 3 4 4 7" xfId="54483" xr:uid="{9B296105-F17D-411F-8B84-911DE860C009}"/>
    <cellStyle name="20% - Accent1 2 2 4 3 4 5" xfId="1661" xr:uid="{F409E1DD-2009-4865-8E41-47F8066D89C3}"/>
    <cellStyle name="20% - Accent1 2 2 4 3 4 5 2" xfId="9201" xr:uid="{5EB85C4C-991D-4A59-AF73-D07A56BAD1F6}"/>
    <cellStyle name="20% - Accent1 2 2 4 3 4 5 2 2" xfId="24177" xr:uid="{372EA92C-0BB3-43DB-B771-0C5B874E160C}"/>
    <cellStyle name="20% - Accent1 2 2 4 3 4 5 3" xfId="16689" xr:uid="{F156D6AF-74DB-4B29-A55C-F757172D0D60}"/>
    <cellStyle name="20% - Accent1 2 2 4 3 4 5 4" xfId="36127" xr:uid="{2CA0D3E1-4419-44D9-AAD4-2969210FFB07}"/>
    <cellStyle name="20% - Accent1 2 2 4 3 4 5 5" xfId="39108" xr:uid="{A68EDEDA-3E87-46B8-8DB3-623D1C007F64}"/>
    <cellStyle name="20% - Accent1 2 2 4 3 4 5 6" xfId="46991" xr:uid="{7979A3D9-AA1A-4073-839E-4BA1F739EBE2}"/>
    <cellStyle name="20% - Accent1 2 2 4 3 4 5 7" xfId="54484" xr:uid="{0C5E8F1F-401A-40B7-B41B-5E7E6758A5E7}"/>
    <cellStyle name="20% - Accent1 2 2 4 3 4 6" xfId="9194" xr:uid="{F9B2F749-77B6-45D4-B4DB-5E9D41F0BCD9}"/>
    <cellStyle name="20% - Accent1 2 2 4 3 4 6 2" xfId="24170" xr:uid="{2B480278-1465-4B17-8194-C551254669E6}"/>
    <cellStyle name="20% - Accent1 2 2 4 3 4 7" xfId="16682" xr:uid="{BBDCB3C5-E93D-4F15-BA00-8239B8252062}"/>
    <cellStyle name="20% - Accent1 2 2 4 3 4 8" xfId="30810" xr:uid="{52AA6328-5026-4C02-86B7-1E9C753F79DE}"/>
    <cellStyle name="20% - Accent1 2 2 4 3 4 9" xfId="39101" xr:uid="{0C3B7C21-AD97-4710-BCED-C3ABC5E9EC6A}"/>
    <cellStyle name="20% - Accent1 2 2 4 3 5" xfId="1662" xr:uid="{4DBB7917-9833-4F1D-B6EA-921B9156ED9E}"/>
    <cellStyle name="20% - Accent1 2 2 4 3 5 10" xfId="54485" xr:uid="{C3168A4B-1316-41F8-9500-82D1CFA5EE4F}"/>
    <cellStyle name="20% - Accent1 2 2 4 3 5 2" xfId="1663" xr:uid="{137442B2-0934-419E-9020-8E6517EAC56A}"/>
    <cellStyle name="20% - Accent1 2 2 4 3 5 2 2" xfId="9203" xr:uid="{6FB3B583-8D05-48EE-8FDF-B30F2D57EAFE}"/>
    <cellStyle name="20% - Accent1 2 2 4 3 5 2 2 2" xfId="24179" xr:uid="{B742E201-BAA0-4F36-ADF5-30261878CB7F}"/>
    <cellStyle name="20% - Accent1 2 2 4 3 5 2 3" xfId="16691" xr:uid="{C3AE66FB-3C1C-4BB3-9D18-9043C7E78DA7}"/>
    <cellStyle name="20% - Accent1 2 2 4 3 5 2 4" xfId="32441" xr:uid="{D649D22B-3B17-4A10-9734-3C75957AD4B5}"/>
    <cellStyle name="20% - Accent1 2 2 4 3 5 2 5" xfId="39110" xr:uid="{934198C3-EA76-4862-A6E4-FF61741ABCEF}"/>
    <cellStyle name="20% - Accent1 2 2 4 3 5 2 6" xfId="46993" xr:uid="{FBB2A3DD-A0FE-4CB4-9904-1A8889652ACE}"/>
    <cellStyle name="20% - Accent1 2 2 4 3 5 2 7" xfId="54486" xr:uid="{C9002B3A-6C63-4B46-AE29-8B817643F22D}"/>
    <cellStyle name="20% - Accent1 2 2 4 3 5 3" xfId="1664" xr:uid="{1D92C9B3-5B2E-47C4-8B57-910040831CF9}"/>
    <cellStyle name="20% - Accent1 2 2 4 3 5 3 2" xfId="9204" xr:uid="{6D94CDB1-FD58-478F-BE32-352E16E28C31}"/>
    <cellStyle name="20% - Accent1 2 2 4 3 5 3 2 2" xfId="24180" xr:uid="{17D93F7E-580B-4459-AE93-DE1BD0882217}"/>
    <cellStyle name="20% - Accent1 2 2 4 3 5 3 3" xfId="16692" xr:uid="{E131F197-0EE6-4426-9EB7-03DBBF1D96D1}"/>
    <cellStyle name="20% - Accent1 2 2 4 3 5 3 4" xfId="34286" xr:uid="{2D525CAA-59C7-4B2B-BC86-0CAC54D67C28}"/>
    <cellStyle name="20% - Accent1 2 2 4 3 5 3 5" xfId="39111" xr:uid="{4E27471E-23E0-4AA5-BD5C-F32583E1C2B5}"/>
    <cellStyle name="20% - Accent1 2 2 4 3 5 3 6" xfId="46994" xr:uid="{41789934-746A-405C-AE01-98E1D9034883}"/>
    <cellStyle name="20% - Accent1 2 2 4 3 5 3 7" xfId="54487" xr:uid="{92276136-B6C9-4C57-95FB-DDAA63F2D38F}"/>
    <cellStyle name="20% - Accent1 2 2 4 3 5 4" xfId="1665" xr:uid="{A92266E5-02A2-439F-A84E-E33099BB1DB5}"/>
    <cellStyle name="20% - Accent1 2 2 4 3 5 4 2" xfId="9205" xr:uid="{FD02F60C-ACB0-4E98-ACFE-BA1748EB22DF}"/>
    <cellStyle name="20% - Accent1 2 2 4 3 5 4 2 2" xfId="24181" xr:uid="{8C0B36D0-106D-41ED-8432-C339B40F0C64}"/>
    <cellStyle name="20% - Accent1 2 2 4 3 5 4 3" xfId="16693" xr:uid="{395466CC-4F41-4CF6-8474-54E6BDFE703D}"/>
    <cellStyle name="20% - Accent1 2 2 4 3 5 4 4" xfId="36129" xr:uid="{A892CB8D-0140-491C-A32C-679E6BA354EB}"/>
    <cellStyle name="20% - Accent1 2 2 4 3 5 4 5" xfId="39112" xr:uid="{C3013FA0-3DBB-411F-9279-E24E5331AB3E}"/>
    <cellStyle name="20% - Accent1 2 2 4 3 5 4 6" xfId="46995" xr:uid="{DD5B46B8-FEF0-4DA7-B4D5-3C46325E5E92}"/>
    <cellStyle name="20% - Accent1 2 2 4 3 5 4 7" xfId="54488" xr:uid="{17480193-FF88-47FC-A68C-BC8D31F8F69E}"/>
    <cellStyle name="20% - Accent1 2 2 4 3 5 5" xfId="9202" xr:uid="{22168162-28F4-4A82-9234-4963B1492F04}"/>
    <cellStyle name="20% - Accent1 2 2 4 3 5 5 2" xfId="24178" xr:uid="{0DDC8FD7-893E-472A-BE0D-7E9130985C9F}"/>
    <cellStyle name="20% - Accent1 2 2 4 3 5 6" xfId="16690" xr:uid="{F2B73505-1BC3-45EC-B4BE-B2F3B2AE215D}"/>
    <cellStyle name="20% - Accent1 2 2 4 3 5 7" xfId="31296" xr:uid="{28D8AACE-FB82-41B1-BF20-C439D6C498A9}"/>
    <cellStyle name="20% - Accent1 2 2 4 3 5 8" xfId="39109" xr:uid="{19A2A9C4-54B9-4F51-844B-5E15AF4CC31A}"/>
    <cellStyle name="20% - Accent1 2 2 4 3 5 9" xfId="46992" xr:uid="{904C7E25-535E-4B95-B5D0-38B7AC1D0A6E}"/>
    <cellStyle name="20% - Accent1 2 2 4 3 6" xfId="1666" xr:uid="{894C1A68-17D5-4FBB-AAB5-FCE9F41C5D7C}"/>
    <cellStyle name="20% - Accent1 2 2 4 3 6 2" xfId="9206" xr:uid="{292BB8E9-8C5E-42F9-A798-B10A43ADBBC2}"/>
    <cellStyle name="20% - Accent1 2 2 4 3 6 2 2" xfId="24182" xr:uid="{42C56715-6180-4136-B360-4251917805CA}"/>
    <cellStyle name="20% - Accent1 2 2 4 3 6 3" xfId="16694" xr:uid="{B3847ECA-8ECC-4959-AB9E-F488A3E631D7}"/>
    <cellStyle name="20% - Accent1 2 2 4 3 6 4" xfId="32432" xr:uid="{C3D47A62-9502-426E-9A99-4C32C6F808A6}"/>
    <cellStyle name="20% - Accent1 2 2 4 3 6 5" xfId="39113" xr:uid="{1FD8072D-F12A-4F6A-BC27-41334C56F1E4}"/>
    <cellStyle name="20% - Accent1 2 2 4 3 6 6" xfId="46996" xr:uid="{67CE6EC2-ED31-4889-9F3F-8D89054D1877}"/>
    <cellStyle name="20% - Accent1 2 2 4 3 6 7" xfId="54489" xr:uid="{814220BA-13F6-4B72-A39A-EAADC8EC3159}"/>
    <cellStyle name="20% - Accent1 2 2 4 3 7" xfId="1667" xr:uid="{7855FA77-BC6E-4BE2-829E-D88D92CEB026}"/>
    <cellStyle name="20% - Accent1 2 2 4 3 7 2" xfId="9207" xr:uid="{81D3327D-50CC-4889-BFAF-C180ACA873F2}"/>
    <cellStyle name="20% - Accent1 2 2 4 3 7 2 2" xfId="24183" xr:uid="{395CAA7A-9D11-4543-86E8-9484E4510890}"/>
    <cellStyle name="20% - Accent1 2 2 4 3 7 3" xfId="16695" xr:uid="{9F7A799B-D2BD-4BEA-90DC-4AC91B686351}"/>
    <cellStyle name="20% - Accent1 2 2 4 3 7 4" xfId="34277" xr:uid="{36D1E0EE-1357-4EE7-920F-E05DE1446D5A}"/>
    <cellStyle name="20% - Accent1 2 2 4 3 7 5" xfId="39114" xr:uid="{CF98752A-8754-4999-8D55-FF80851E2B75}"/>
    <cellStyle name="20% - Accent1 2 2 4 3 7 6" xfId="46997" xr:uid="{CBBE5DCE-DAF3-49D8-81EB-A6EA798F970C}"/>
    <cellStyle name="20% - Accent1 2 2 4 3 7 7" xfId="54490" xr:uid="{DF087A90-1C87-4C0C-B8E7-574CF8DE452D}"/>
    <cellStyle name="20% - Accent1 2 2 4 3 8" xfId="1668" xr:uid="{C909F102-ADD7-466A-870C-39129D806326}"/>
    <cellStyle name="20% - Accent1 2 2 4 3 8 2" xfId="9208" xr:uid="{54D91E89-34C2-46C9-84D7-2A3EA86A944E}"/>
    <cellStyle name="20% - Accent1 2 2 4 3 8 2 2" xfId="24184" xr:uid="{9C87A7B2-0AA5-462A-992A-C64A0B231678}"/>
    <cellStyle name="20% - Accent1 2 2 4 3 8 3" xfId="16696" xr:uid="{6D6D6CEA-FED0-48EC-99A5-F4C623800815}"/>
    <cellStyle name="20% - Accent1 2 2 4 3 8 4" xfId="36120" xr:uid="{F0BE0AD0-1592-4371-966A-E77DDEA4E6ED}"/>
    <cellStyle name="20% - Accent1 2 2 4 3 8 5" xfId="39115" xr:uid="{00979488-AF62-4CE4-97AA-8FEC76EDA27E}"/>
    <cellStyle name="20% - Accent1 2 2 4 3 8 6" xfId="46998" xr:uid="{2BE2953D-7806-4FD7-A18C-0914E6C72B4E}"/>
    <cellStyle name="20% - Accent1 2 2 4 3 8 7" xfId="54491" xr:uid="{AA0AB0FE-6636-4B72-8FAF-249FD91DEB75}"/>
    <cellStyle name="20% - Accent1 2 2 4 3 9" xfId="9169" xr:uid="{173F3D10-DF58-49E3-BB34-4BC55E771AA0}"/>
    <cellStyle name="20% - Accent1 2 2 4 3 9 2" xfId="24145" xr:uid="{32E9DC66-FE2A-425B-9D79-2DC38358A750}"/>
    <cellStyle name="20% - Accent1 2 2 4 4" xfId="1669" xr:uid="{5C73453F-2580-47D6-8E11-4621E888DE13}"/>
    <cellStyle name="20% - Accent1 2 2 4 4 10" xfId="39116" xr:uid="{E951FB52-BC0A-44D3-9724-B8BC06003CD1}"/>
    <cellStyle name="20% - Accent1 2 2 4 4 11" xfId="46999" xr:uid="{5A05D678-422F-4A58-A95C-B0346645CDFB}"/>
    <cellStyle name="20% - Accent1 2 2 4 4 12" xfId="54492" xr:uid="{197327C7-F12A-4332-9534-3347D3B7BD62}"/>
    <cellStyle name="20% - Accent1 2 2 4 4 2" xfId="1670" xr:uid="{16DD4991-972E-4FDB-B200-B3C559CAE85D}"/>
    <cellStyle name="20% - Accent1 2 2 4 4 2 10" xfId="47000" xr:uid="{369AC54E-6AA4-4D6D-9AB4-E72E499AF2E1}"/>
    <cellStyle name="20% - Accent1 2 2 4 4 2 11" xfId="54493" xr:uid="{121599C9-08FF-4AC6-BAE9-D930BDD86F4E}"/>
    <cellStyle name="20% - Accent1 2 2 4 4 2 2" xfId="1671" xr:uid="{C10DA7E4-F9B9-46BC-9666-B04DBF81D947}"/>
    <cellStyle name="20% - Accent1 2 2 4 4 2 2 10" xfId="54494" xr:uid="{BD731190-325D-497A-AC15-3876500F54B8}"/>
    <cellStyle name="20% - Accent1 2 2 4 4 2 2 2" xfId="1672" xr:uid="{18D916AD-8C94-4815-97ED-41511CED8C25}"/>
    <cellStyle name="20% - Accent1 2 2 4 4 2 2 2 2" xfId="9212" xr:uid="{0CCD2560-B9CE-490F-AF6A-71047F1EB8C5}"/>
    <cellStyle name="20% - Accent1 2 2 4 4 2 2 2 2 2" xfId="24188" xr:uid="{460D9EB3-8114-4A18-9E32-8EC76A6E0A36}"/>
    <cellStyle name="20% - Accent1 2 2 4 4 2 2 2 3" xfId="16700" xr:uid="{F9D28637-DC8D-43A8-ACE4-BF84A9CF14A8}"/>
    <cellStyle name="20% - Accent1 2 2 4 4 2 2 2 4" xfId="32444" xr:uid="{54A4A654-A69F-4E28-9825-04AC5012C14E}"/>
    <cellStyle name="20% - Accent1 2 2 4 4 2 2 2 5" xfId="39119" xr:uid="{B76E1805-F376-4C8B-B8B6-97B2412A3081}"/>
    <cellStyle name="20% - Accent1 2 2 4 4 2 2 2 6" xfId="47002" xr:uid="{C65FB158-4BBF-49C3-AAFC-E0065FDC05D3}"/>
    <cellStyle name="20% - Accent1 2 2 4 4 2 2 2 7" xfId="54495" xr:uid="{CBB37C8C-C2D4-4C1F-954C-D9A855E9F2EC}"/>
    <cellStyle name="20% - Accent1 2 2 4 4 2 2 3" xfId="1673" xr:uid="{6F95B7B6-7067-46A5-8448-252DA315A101}"/>
    <cellStyle name="20% - Accent1 2 2 4 4 2 2 3 2" xfId="9213" xr:uid="{EA498C8B-B4FD-4453-BE1B-362E189DA948}"/>
    <cellStyle name="20% - Accent1 2 2 4 4 2 2 3 2 2" xfId="24189" xr:uid="{1024D9E9-E79E-4042-85DF-F000DF335460}"/>
    <cellStyle name="20% - Accent1 2 2 4 4 2 2 3 3" xfId="16701" xr:uid="{D1516717-E454-41F6-BE07-5D69B4A3C168}"/>
    <cellStyle name="20% - Accent1 2 2 4 4 2 2 3 4" xfId="34289" xr:uid="{5B28D460-C95D-45BC-8A92-866226963ECD}"/>
    <cellStyle name="20% - Accent1 2 2 4 4 2 2 3 5" xfId="39120" xr:uid="{F8651227-6596-4326-9EFE-A9BB979E8240}"/>
    <cellStyle name="20% - Accent1 2 2 4 4 2 2 3 6" xfId="47003" xr:uid="{1715814F-D22C-41AC-801D-FA18155A2099}"/>
    <cellStyle name="20% - Accent1 2 2 4 4 2 2 3 7" xfId="54496" xr:uid="{C9064E9C-4B7C-4964-A938-B8BBF25BE506}"/>
    <cellStyle name="20% - Accent1 2 2 4 4 2 2 4" xfId="1674" xr:uid="{1483456C-D39B-4CCF-A93B-C7F1618390AF}"/>
    <cellStyle name="20% - Accent1 2 2 4 4 2 2 4 2" xfId="9214" xr:uid="{95E4EF40-BFD1-4778-AF60-A10090C4AD93}"/>
    <cellStyle name="20% - Accent1 2 2 4 4 2 2 4 2 2" xfId="24190" xr:uid="{218ADBB7-4C9C-4754-9219-A17B3C4D6391}"/>
    <cellStyle name="20% - Accent1 2 2 4 4 2 2 4 3" xfId="16702" xr:uid="{424E8C7F-497C-4A50-B5EF-AD94B63976D2}"/>
    <cellStyle name="20% - Accent1 2 2 4 4 2 2 4 4" xfId="36132" xr:uid="{E1F3AAB3-72FA-4A50-83C1-91360F109F5C}"/>
    <cellStyle name="20% - Accent1 2 2 4 4 2 2 4 5" xfId="39121" xr:uid="{37D9880F-3129-40F1-B43B-6917606BEB67}"/>
    <cellStyle name="20% - Accent1 2 2 4 4 2 2 4 6" xfId="47004" xr:uid="{B688342A-27B5-4259-AAC7-ECD51BF0F365}"/>
    <cellStyle name="20% - Accent1 2 2 4 4 2 2 4 7" xfId="54497" xr:uid="{A0F5D3AD-7A84-44AE-996F-A12371D82B2D}"/>
    <cellStyle name="20% - Accent1 2 2 4 4 2 2 5" xfId="9211" xr:uid="{A8995E04-7445-4C43-BF8D-34F5C102D7EE}"/>
    <cellStyle name="20% - Accent1 2 2 4 4 2 2 5 2" xfId="24187" xr:uid="{A4CC59DB-50B2-4CFE-9B60-FCF2C3BB0AE2}"/>
    <cellStyle name="20% - Accent1 2 2 4 4 2 2 6" xfId="16699" xr:uid="{BBE34533-72A6-4669-AE62-F42E5F465E56}"/>
    <cellStyle name="20% - Accent1 2 2 4 4 2 2 7" xfId="31302" xr:uid="{CD948E85-51CB-4B68-A97E-5721673A5CA9}"/>
    <cellStyle name="20% - Accent1 2 2 4 4 2 2 8" xfId="39118" xr:uid="{A6C917F5-A85B-4D18-8E40-DB3166303CF1}"/>
    <cellStyle name="20% - Accent1 2 2 4 4 2 2 9" xfId="47001" xr:uid="{40E6A84B-6A3F-4676-980C-9BDA423FFDE2}"/>
    <cellStyle name="20% - Accent1 2 2 4 4 2 3" xfId="1675" xr:uid="{6A091178-7B01-4221-9033-E51235AD91A0}"/>
    <cellStyle name="20% - Accent1 2 2 4 4 2 3 2" xfId="9215" xr:uid="{0BA636B3-8DF4-4B60-963C-1B8E45E8B41E}"/>
    <cellStyle name="20% - Accent1 2 2 4 4 2 3 2 2" xfId="24191" xr:uid="{4C756900-916C-484E-983F-78FE04D902E1}"/>
    <cellStyle name="20% - Accent1 2 2 4 4 2 3 3" xfId="16703" xr:uid="{56504393-A8C2-4D73-86B1-D9243FB4104B}"/>
    <cellStyle name="20% - Accent1 2 2 4 4 2 3 4" xfId="32443" xr:uid="{924C0FC9-F5B5-48FE-A771-374467EBB4ED}"/>
    <cellStyle name="20% - Accent1 2 2 4 4 2 3 5" xfId="39122" xr:uid="{50AA7DD9-F807-4461-9204-E95D809D07A4}"/>
    <cellStyle name="20% - Accent1 2 2 4 4 2 3 6" xfId="47005" xr:uid="{AEB919FD-8308-4DD9-AC83-1B4EBCB40153}"/>
    <cellStyle name="20% - Accent1 2 2 4 4 2 3 7" xfId="54498" xr:uid="{00A82B04-D470-414F-A99C-C165E99EA136}"/>
    <cellStyle name="20% - Accent1 2 2 4 4 2 4" xfId="1676" xr:uid="{CC96BE70-13B8-4FAD-B691-1B18C69D1181}"/>
    <cellStyle name="20% - Accent1 2 2 4 4 2 4 2" xfId="9216" xr:uid="{700B24D5-4951-458B-8A71-B364DB67F982}"/>
    <cellStyle name="20% - Accent1 2 2 4 4 2 4 2 2" xfId="24192" xr:uid="{FD66BBD8-A33A-47BA-9A17-FAD9032503BF}"/>
    <cellStyle name="20% - Accent1 2 2 4 4 2 4 3" xfId="16704" xr:uid="{A3C64A57-08D4-4B29-B763-CC0DA9B45915}"/>
    <cellStyle name="20% - Accent1 2 2 4 4 2 4 4" xfId="34288" xr:uid="{6B2E4E42-1F9D-4648-AECE-F6405CEC9511}"/>
    <cellStyle name="20% - Accent1 2 2 4 4 2 4 5" xfId="39123" xr:uid="{72EE12D6-319D-465E-A5F8-B10A0F7766C4}"/>
    <cellStyle name="20% - Accent1 2 2 4 4 2 4 6" xfId="47006" xr:uid="{6643EEA9-4F83-4483-A6A3-8645E5E82401}"/>
    <cellStyle name="20% - Accent1 2 2 4 4 2 4 7" xfId="54499" xr:uid="{E8DA685B-5B01-4C3E-983A-F7C914607CDD}"/>
    <cellStyle name="20% - Accent1 2 2 4 4 2 5" xfId="1677" xr:uid="{3BF61866-C663-4512-B2B4-8E70A60B271D}"/>
    <cellStyle name="20% - Accent1 2 2 4 4 2 5 2" xfId="9217" xr:uid="{6B4F403B-0D5E-4AC5-B50C-3EA314753511}"/>
    <cellStyle name="20% - Accent1 2 2 4 4 2 5 2 2" xfId="24193" xr:uid="{EE4723A5-59DC-4F52-B661-2B2CD99D2614}"/>
    <cellStyle name="20% - Accent1 2 2 4 4 2 5 3" xfId="16705" xr:uid="{AED9B322-F8EA-4F9E-94B0-FF232E4EEE13}"/>
    <cellStyle name="20% - Accent1 2 2 4 4 2 5 4" xfId="36131" xr:uid="{AD5038C0-8062-4604-85DE-52C3A9312BBE}"/>
    <cellStyle name="20% - Accent1 2 2 4 4 2 5 5" xfId="39124" xr:uid="{45C4825D-2087-4E2B-A0F6-02665549292A}"/>
    <cellStyle name="20% - Accent1 2 2 4 4 2 5 6" xfId="47007" xr:uid="{D435BD36-6FF7-453A-8E3A-3F0399222B61}"/>
    <cellStyle name="20% - Accent1 2 2 4 4 2 5 7" xfId="54500" xr:uid="{19E1D7AF-6CF6-4143-A829-0A7B7CB92664}"/>
    <cellStyle name="20% - Accent1 2 2 4 4 2 6" xfId="9210" xr:uid="{47D6217F-75BD-4A2A-A79B-7A7979E91C37}"/>
    <cellStyle name="20% - Accent1 2 2 4 4 2 6 2" xfId="24186" xr:uid="{7B34BB11-A9E8-44B5-A66D-0890482FE499}"/>
    <cellStyle name="20% - Accent1 2 2 4 4 2 7" xfId="16698" xr:uid="{20CC5F7E-17FB-45EF-9DCC-0B79A356BD9F}"/>
    <cellStyle name="20% - Accent1 2 2 4 4 2 8" xfId="30812" xr:uid="{C28AD59A-7EAD-41A3-B119-0AC5C93B181B}"/>
    <cellStyle name="20% - Accent1 2 2 4 4 2 9" xfId="39117" xr:uid="{BF072DC3-C0D7-4E25-9E84-8FFCFE0EB4BA}"/>
    <cellStyle name="20% - Accent1 2 2 4 4 3" xfId="1678" xr:uid="{5CBE169E-0F7C-48C6-B36E-C1BF4E4D6F9B}"/>
    <cellStyle name="20% - Accent1 2 2 4 4 3 10" xfId="54501" xr:uid="{7008DF69-4C24-4AF1-91EB-BCC80B6B19A8}"/>
    <cellStyle name="20% - Accent1 2 2 4 4 3 2" xfId="1679" xr:uid="{C10B1CE5-1548-48B6-AB7B-F869FEC0F3CA}"/>
    <cellStyle name="20% - Accent1 2 2 4 4 3 2 2" xfId="9219" xr:uid="{4B3782ED-56A0-40C0-AA2F-915D89DFE402}"/>
    <cellStyle name="20% - Accent1 2 2 4 4 3 2 2 2" xfId="24195" xr:uid="{F5C34465-F5E6-41C4-8E2C-15BBF9CD2A52}"/>
    <cellStyle name="20% - Accent1 2 2 4 4 3 2 3" xfId="16707" xr:uid="{48356C8F-BCBB-44F5-BCF7-9B9B7629A671}"/>
    <cellStyle name="20% - Accent1 2 2 4 4 3 2 4" xfId="32445" xr:uid="{8D27144C-9943-49D5-916F-E2AC5408AD55}"/>
    <cellStyle name="20% - Accent1 2 2 4 4 3 2 5" xfId="39126" xr:uid="{6A9BD7B5-74EE-4590-928F-DDDB48C5CB5B}"/>
    <cellStyle name="20% - Accent1 2 2 4 4 3 2 6" xfId="47009" xr:uid="{5C4BDB2B-6866-41C0-B734-A473867C1CCF}"/>
    <cellStyle name="20% - Accent1 2 2 4 4 3 2 7" xfId="54502" xr:uid="{C16846DD-9ADF-43A8-B339-2B5B64C45B03}"/>
    <cellStyle name="20% - Accent1 2 2 4 4 3 3" xfId="1680" xr:uid="{348915AF-E44E-43A4-83C8-E79AC0125949}"/>
    <cellStyle name="20% - Accent1 2 2 4 4 3 3 2" xfId="9220" xr:uid="{82E985F2-A588-4340-BA35-E648D0BDB8FF}"/>
    <cellStyle name="20% - Accent1 2 2 4 4 3 3 2 2" xfId="24196" xr:uid="{99FFBF4C-4E03-45DD-AF0E-A71DDD6FBB10}"/>
    <cellStyle name="20% - Accent1 2 2 4 4 3 3 3" xfId="16708" xr:uid="{D3587468-79D0-46FC-A053-C5E487A2744E}"/>
    <cellStyle name="20% - Accent1 2 2 4 4 3 3 4" xfId="34290" xr:uid="{4C7DBCF1-5064-4F74-9A04-E8073CC057EF}"/>
    <cellStyle name="20% - Accent1 2 2 4 4 3 3 5" xfId="39127" xr:uid="{ADA60426-4326-4E1C-AEE1-76E2D0D2943C}"/>
    <cellStyle name="20% - Accent1 2 2 4 4 3 3 6" xfId="47010" xr:uid="{3D62FCED-9B83-4278-90C2-9B82CEB191E6}"/>
    <cellStyle name="20% - Accent1 2 2 4 4 3 3 7" xfId="54503" xr:uid="{4F6DC02B-E985-481F-AC9D-47EF2494D8D9}"/>
    <cellStyle name="20% - Accent1 2 2 4 4 3 4" xfId="1681" xr:uid="{FCE4A8DE-3283-4BCE-843F-F78499E157ED}"/>
    <cellStyle name="20% - Accent1 2 2 4 4 3 4 2" xfId="9221" xr:uid="{76412428-9C45-4B51-AEE6-5A2696B95C70}"/>
    <cellStyle name="20% - Accent1 2 2 4 4 3 4 2 2" xfId="24197" xr:uid="{AFA0611D-4407-41A8-B499-7D09307A3C91}"/>
    <cellStyle name="20% - Accent1 2 2 4 4 3 4 3" xfId="16709" xr:uid="{F0B247F6-005F-4B93-BC95-C8113E894D9E}"/>
    <cellStyle name="20% - Accent1 2 2 4 4 3 4 4" xfId="36133" xr:uid="{F95119D3-9B1D-47EA-8968-D36F8153D698}"/>
    <cellStyle name="20% - Accent1 2 2 4 4 3 4 5" xfId="39128" xr:uid="{4A7C6093-FABB-4EAC-9B0E-9BD902A26D1D}"/>
    <cellStyle name="20% - Accent1 2 2 4 4 3 4 6" xfId="47011" xr:uid="{9E9E5991-62D9-44FE-A6B9-4BDA8A76B9A5}"/>
    <cellStyle name="20% - Accent1 2 2 4 4 3 4 7" xfId="54504" xr:uid="{E6A843CE-B9D1-46C6-96D4-DD69AD1FC748}"/>
    <cellStyle name="20% - Accent1 2 2 4 4 3 5" xfId="9218" xr:uid="{EFA3C3A4-4CD2-456C-8D42-7F26FE3D8B96}"/>
    <cellStyle name="20% - Accent1 2 2 4 4 3 5 2" xfId="24194" xr:uid="{5049E080-1B4A-411A-AB8A-29197B42D82D}"/>
    <cellStyle name="20% - Accent1 2 2 4 4 3 6" xfId="16706" xr:uid="{EB377722-7586-4996-B36B-D93FB73A16B5}"/>
    <cellStyle name="20% - Accent1 2 2 4 4 3 7" xfId="31301" xr:uid="{692231F6-CA05-4B35-A3C4-F17F51EB05D0}"/>
    <cellStyle name="20% - Accent1 2 2 4 4 3 8" xfId="39125" xr:uid="{103BC680-1AEA-4492-806D-FF504DD6BBEC}"/>
    <cellStyle name="20% - Accent1 2 2 4 4 3 9" xfId="47008" xr:uid="{98D350DB-9FC0-44AB-9323-F2CBFF2516C4}"/>
    <cellStyle name="20% - Accent1 2 2 4 4 4" xfId="1682" xr:uid="{D03496C0-B3FB-4D58-AEEB-6019B05B48AB}"/>
    <cellStyle name="20% - Accent1 2 2 4 4 4 2" xfId="9222" xr:uid="{EE190137-FCB7-4886-AE9B-582FF46B0F38}"/>
    <cellStyle name="20% - Accent1 2 2 4 4 4 2 2" xfId="24198" xr:uid="{A2177E88-BA0A-4B0E-8F7C-4E3C90FD4BE2}"/>
    <cellStyle name="20% - Accent1 2 2 4 4 4 3" xfId="16710" xr:uid="{5F4597D5-9C22-4F4C-BA36-BD905DCE9E59}"/>
    <cellStyle name="20% - Accent1 2 2 4 4 4 4" xfId="32442" xr:uid="{72D040E8-D9C1-4AE2-B785-B4A8E8570731}"/>
    <cellStyle name="20% - Accent1 2 2 4 4 4 5" xfId="39129" xr:uid="{6623F2B4-A9BA-4E21-96DF-2EE268B1B058}"/>
    <cellStyle name="20% - Accent1 2 2 4 4 4 6" xfId="47012" xr:uid="{A0670EF6-59DF-4090-99B7-2E8D23A26643}"/>
    <cellStyle name="20% - Accent1 2 2 4 4 4 7" xfId="54505" xr:uid="{25A26BA2-2761-466B-B6FF-760A91542BAE}"/>
    <cellStyle name="20% - Accent1 2 2 4 4 5" xfId="1683" xr:uid="{60DE2C8E-A442-4120-8FB7-4C1BF8C5F9A3}"/>
    <cellStyle name="20% - Accent1 2 2 4 4 5 2" xfId="9223" xr:uid="{9662C13F-4CC1-4FBD-82A4-47E79C2712EB}"/>
    <cellStyle name="20% - Accent1 2 2 4 4 5 2 2" xfId="24199" xr:uid="{4C651E14-1C48-4BE1-8397-063800EDC7AA}"/>
    <cellStyle name="20% - Accent1 2 2 4 4 5 3" xfId="16711" xr:uid="{6DD31029-1E82-4A76-AE62-65D62F78B7BF}"/>
    <cellStyle name="20% - Accent1 2 2 4 4 5 4" xfId="34287" xr:uid="{547BC12B-17B2-4536-8758-586867353452}"/>
    <cellStyle name="20% - Accent1 2 2 4 4 5 5" xfId="39130" xr:uid="{489339AF-B713-481B-A883-7E465A5489E9}"/>
    <cellStyle name="20% - Accent1 2 2 4 4 5 6" xfId="47013" xr:uid="{DB42672C-C9B6-47C9-A0DB-EFE7D0B09D09}"/>
    <cellStyle name="20% - Accent1 2 2 4 4 5 7" xfId="54506" xr:uid="{48746C66-C851-4F61-B0EF-A9FCB15B4F11}"/>
    <cellStyle name="20% - Accent1 2 2 4 4 6" xfId="1684" xr:uid="{F07DD7D9-8FE1-47C7-9BB9-2709E82B0155}"/>
    <cellStyle name="20% - Accent1 2 2 4 4 6 2" xfId="9224" xr:uid="{B906D598-FB6C-4276-8828-9B54A250EED8}"/>
    <cellStyle name="20% - Accent1 2 2 4 4 6 2 2" xfId="24200" xr:uid="{C3276760-21D9-413A-B340-07E69A92798A}"/>
    <cellStyle name="20% - Accent1 2 2 4 4 6 3" xfId="16712" xr:uid="{125D891A-4301-4C94-848E-5530E6809C25}"/>
    <cellStyle name="20% - Accent1 2 2 4 4 6 4" xfId="36130" xr:uid="{AA6E8580-927A-4865-B622-81CAB368BC42}"/>
    <cellStyle name="20% - Accent1 2 2 4 4 6 5" xfId="39131" xr:uid="{EDC7DFAF-14F7-4D70-B61B-B9ECBF390FBE}"/>
    <cellStyle name="20% - Accent1 2 2 4 4 6 6" xfId="47014" xr:uid="{AACCB3DD-70A0-4F5D-BEF3-F12647A27843}"/>
    <cellStyle name="20% - Accent1 2 2 4 4 6 7" xfId="54507" xr:uid="{7D365CC7-F2A8-4F86-8CF0-EFDEA48ED8A6}"/>
    <cellStyle name="20% - Accent1 2 2 4 4 7" xfId="9209" xr:uid="{75128062-6B45-4CA4-BE94-FE14D089BD05}"/>
    <cellStyle name="20% - Accent1 2 2 4 4 7 2" xfId="24185" xr:uid="{BBCD0575-CD54-4126-B238-FE052BCCFD02}"/>
    <cellStyle name="20% - Accent1 2 2 4 4 8" xfId="16697" xr:uid="{A5CEA3DA-DED3-47CB-8CDA-081880350927}"/>
    <cellStyle name="20% - Accent1 2 2 4 4 9" xfId="30435" xr:uid="{9660B63E-42FD-4234-AB3B-C562791D3151}"/>
    <cellStyle name="20% - Accent1 2 2 4 5" xfId="1685" xr:uid="{8968FABE-7954-47DB-A027-D6D3FCFC192C}"/>
    <cellStyle name="20% - Accent1 2 2 4 5 10" xfId="39132" xr:uid="{73C923B3-0A15-4429-8D7F-62CACC4D75EC}"/>
    <cellStyle name="20% - Accent1 2 2 4 5 11" xfId="47015" xr:uid="{AF7D98AE-58F4-445C-9B4D-FF20E6D43F52}"/>
    <cellStyle name="20% - Accent1 2 2 4 5 12" xfId="54508" xr:uid="{B795DC46-3B82-47DE-81CE-1612DD18CFA8}"/>
    <cellStyle name="20% - Accent1 2 2 4 5 2" xfId="1686" xr:uid="{E11382E4-D2DE-495A-9FCE-6692393AB890}"/>
    <cellStyle name="20% - Accent1 2 2 4 5 2 10" xfId="47016" xr:uid="{75C69CE2-49AF-47B9-8620-6336A386EA9A}"/>
    <cellStyle name="20% - Accent1 2 2 4 5 2 11" xfId="54509" xr:uid="{563DAE97-0CB4-48D2-878D-348026930B67}"/>
    <cellStyle name="20% - Accent1 2 2 4 5 2 2" xfId="1687" xr:uid="{6AD41221-45EC-49B5-894C-28CFB6D14680}"/>
    <cellStyle name="20% - Accent1 2 2 4 5 2 2 10" xfId="54510" xr:uid="{C76E9274-D003-49FE-A575-40E732910F05}"/>
    <cellStyle name="20% - Accent1 2 2 4 5 2 2 2" xfId="1688" xr:uid="{E1FFD7EC-EA02-4A9C-A120-BBB8459683C9}"/>
    <cellStyle name="20% - Accent1 2 2 4 5 2 2 2 2" xfId="9228" xr:uid="{10E1000D-3DCC-49A1-ACB2-0A8F77751FB9}"/>
    <cellStyle name="20% - Accent1 2 2 4 5 2 2 2 2 2" xfId="24204" xr:uid="{B77A42CB-CB88-45AF-A4F0-AAFB64EC63C8}"/>
    <cellStyle name="20% - Accent1 2 2 4 5 2 2 2 3" xfId="16716" xr:uid="{12C9F482-5D9C-405B-B6DD-9069E14E1EE4}"/>
    <cellStyle name="20% - Accent1 2 2 4 5 2 2 2 4" xfId="32448" xr:uid="{DA17ADCA-7C6F-40C2-B878-B431B99BF539}"/>
    <cellStyle name="20% - Accent1 2 2 4 5 2 2 2 5" xfId="39135" xr:uid="{F8A4D328-AE6A-4FC3-BF08-C64FB5CC87D7}"/>
    <cellStyle name="20% - Accent1 2 2 4 5 2 2 2 6" xfId="47018" xr:uid="{1896771E-67D4-4B30-A690-9FBD5A77CC42}"/>
    <cellStyle name="20% - Accent1 2 2 4 5 2 2 2 7" xfId="54511" xr:uid="{CC58E14C-9EE1-4ADF-B16C-A3E6381F233F}"/>
    <cellStyle name="20% - Accent1 2 2 4 5 2 2 3" xfId="1689" xr:uid="{22E57319-1821-43C8-95B1-147B65FFF519}"/>
    <cellStyle name="20% - Accent1 2 2 4 5 2 2 3 2" xfId="9229" xr:uid="{C521B3B2-A5DF-42C7-B376-0F724132A21C}"/>
    <cellStyle name="20% - Accent1 2 2 4 5 2 2 3 2 2" xfId="24205" xr:uid="{1AD6AF2D-4645-4A4E-98A2-00F2DC977781}"/>
    <cellStyle name="20% - Accent1 2 2 4 5 2 2 3 3" xfId="16717" xr:uid="{79BC7219-99CE-4E2C-87B4-01F66BB72916}"/>
    <cellStyle name="20% - Accent1 2 2 4 5 2 2 3 4" xfId="34293" xr:uid="{4BA8BB32-13CC-4F53-988B-D2A8CBDCEB8A}"/>
    <cellStyle name="20% - Accent1 2 2 4 5 2 2 3 5" xfId="39136" xr:uid="{6B30D482-DCEB-4793-85AF-F054FDC15951}"/>
    <cellStyle name="20% - Accent1 2 2 4 5 2 2 3 6" xfId="47019" xr:uid="{D97E7363-503C-4B95-B28D-B93E5401038E}"/>
    <cellStyle name="20% - Accent1 2 2 4 5 2 2 3 7" xfId="54512" xr:uid="{E7F52791-FA44-451E-B0E3-D4DEA2867AE4}"/>
    <cellStyle name="20% - Accent1 2 2 4 5 2 2 4" xfId="1690" xr:uid="{20DF827F-8ED1-4287-A784-0C5FECAB925E}"/>
    <cellStyle name="20% - Accent1 2 2 4 5 2 2 4 2" xfId="9230" xr:uid="{ABF6F298-FE2D-4CE5-BB19-3F88B09B82B9}"/>
    <cellStyle name="20% - Accent1 2 2 4 5 2 2 4 2 2" xfId="24206" xr:uid="{429CCE33-7C30-4B5E-B703-86A1D725C7E7}"/>
    <cellStyle name="20% - Accent1 2 2 4 5 2 2 4 3" xfId="16718" xr:uid="{96C7BAD6-4BCC-4687-A812-F8AE492BF2DB}"/>
    <cellStyle name="20% - Accent1 2 2 4 5 2 2 4 4" xfId="36136" xr:uid="{FA8CAAFB-1320-48F5-94CA-BC3FC5734A3E}"/>
    <cellStyle name="20% - Accent1 2 2 4 5 2 2 4 5" xfId="39137" xr:uid="{EFC6FF0F-F1D7-4272-AFF1-6C40F284EEBB}"/>
    <cellStyle name="20% - Accent1 2 2 4 5 2 2 4 6" xfId="47020" xr:uid="{E379B852-CFAC-4463-96CF-8A1510DF3E81}"/>
    <cellStyle name="20% - Accent1 2 2 4 5 2 2 4 7" xfId="54513" xr:uid="{66F46C80-6A93-4892-8B4A-D6520BF2F480}"/>
    <cellStyle name="20% - Accent1 2 2 4 5 2 2 5" xfId="9227" xr:uid="{227235B9-6C0C-4573-AE28-310D79CCF08A}"/>
    <cellStyle name="20% - Accent1 2 2 4 5 2 2 5 2" xfId="24203" xr:uid="{1A3AF61B-93F1-4714-AC13-A08A80388B13}"/>
    <cellStyle name="20% - Accent1 2 2 4 5 2 2 6" xfId="16715" xr:uid="{F1FCB813-9B5C-4857-83B9-7FADE5A914DF}"/>
    <cellStyle name="20% - Accent1 2 2 4 5 2 2 7" xfId="31304" xr:uid="{4EEDF7FD-F14F-4421-99AF-035492FD41EC}"/>
    <cellStyle name="20% - Accent1 2 2 4 5 2 2 8" xfId="39134" xr:uid="{98FE0376-A0D7-483D-AA63-76687687BF11}"/>
    <cellStyle name="20% - Accent1 2 2 4 5 2 2 9" xfId="47017" xr:uid="{DDCDAEED-B49C-4A52-BD69-EE43ED716948}"/>
    <cellStyle name="20% - Accent1 2 2 4 5 2 3" xfId="1691" xr:uid="{612FDA69-3244-4B84-9CFC-16530F363365}"/>
    <cellStyle name="20% - Accent1 2 2 4 5 2 3 2" xfId="9231" xr:uid="{2AF45C7D-3BD2-4CC7-B789-6EED9BB42ECB}"/>
    <cellStyle name="20% - Accent1 2 2 4 5 2 3 2 2" xfId="24207" xr:uid="{1900A954-3868-44FD-85CA-64DE4F84F502}"/>
    <cellStyle name="20% - Accent1 2 2 4 5 2 3 3" xfId="16719" xr:uid="{024E633E-D354-4990-87AA-CF6DA11DC143}"/>
    <cellStyle name="20% - Accent1 2 2 4 5 2 3 4" xfId="32447" xr:uid="{530415EB-A99C-427B-A9B4-86B306461614}"/>
    <cellStyle name="20% - Accent1 2 2 4 5 2 3 5" xfId="39138" xr:uid="{E7830E2A-0B92-46D1-BC14-3F5B5CF48880}"/>
    <cellStyle name="20% - Accent1 2 2 4 5 2 3 6" xfId="47021" xr:uid="{FA90C74D-7F30-4BC9-ADE6-0A15CFFF7B8B}"/>
    <cellStyle name="20% - Accent1 2 2 4 5 2 3 7" xfId="54514" xr:uid="{97110A49-8C23-43A2-A6F1-4BEB8E5FB4C8}"/>
    <cellStyle name="20% - Accent1 2 2 4 5 2 4" xfId="1692" xr:uid="{DE3B3D90-824E-463A-9F94-4FE90A892873}"/>
    <cellStyle name="20% - Accent1 2 2 4 5 2 4 2" xfId="9232" xr:uid="{BA6DB3F0-DA05-4228-A01E-4FE12C9F2507}"/>
    <cellStyle name="20% - Accent1 2 2 4 5 2 4 2 2" xfId="24208" xr:uid="{DA000194-7532-4B11-93E1-DDDF3EEA1C4A}"/>
    <cellStyle name="20% - Accent1 2 2 4 5 2 4 3" xfId="16720" xr:uid="{2B7398B2-71B9-4E28-B4AE-BB5C0DE9160A}"/>
    <cellStyle name="20% - Accent1 2 2 4 5 2 4 4" xfId="34292" xr:uid="{D5442D62-3A41-40CC-AF01-29BCC5CAB898}"/>
    <cellStyle name="20% - Accent1 2 2 4 5 2 4 5" xfId="39139" xr:uid="{F24C9F85-95BB-4996-9AFF-3F97FBCCA893}"/>
    <cellStyle name="20% - Accent1 2 2 4 5 2 4 6" xfId="47022" xr:uid="{B77D774F-BC74-4581-BE86-8B4EA360C6BA}"/>
    <cellStyle name="20% - Accent1 2 2 4 5 2 4 7" xfId="54515" xr:uid="{521A3C8C-36DB-496F-AA8B-289BC95128D2}"/>
    <cellStyle name="20% - Accent1 2 2 4 5 2 5" xfId="1693" xr:uid="{61E3F0D6-012E-4FE7-B342-FD792B502C47}"/>
    <cellStyle name="20% - Accent1 2 2 4 5 2 5 2" xfId="9233" xr:uid="{3A7A215D-DCBC-4BE3-B492-C86DEF433FA4}"/>
    <cellStyle name="20% - Accent1 2 2 4 5 2 5 2 2" xfId="24209" xr:uid="{48045EAD-7494-44DA-8D9E-A3881D7707CB}"/>
    <cellStyle name="20% - Accent1 2 2 4 5 2 5 3" xfId="16721" xr:uid="{6B34377E-2808-423B-A06B-545E3A1797B6}"/>
    <cellStyle name="20% - Accent1 2 2 4 5 2 5 4" xfId="36135" xr:uid="{3B6F59F4-2B34-4A2F-90BA-77E4F0CBB064}"/>
    <cellStyle name="20% - Accent1 2 2 4 5 2 5 5" xfId="39140" xr:uid="{915E6172-91F4-4CD9-99C7-8D694C37FCC0}"/>
    <cellStyle name="20% - Accent1 2 2 4 5 2 5 6" xfId="47023" xr:uid="{58F98951-3792-4BBA-AA0B-64FC84DAB9F3}"/>
    <cellStyle name="20% - Accent1 2 2 4 5 2 5 7" xfId="54516" xr:uid="{5D75A26C-0717-40FD-9222-2EF8C0DECAAC}"/>
    <cellStyle name="20% - Accent1 2 2 4 5 2 6" xfId="9226" xr:uid="{25BE4A63-7356-472F-9737-2F15D87EA2EB}"/>
    <cellStyle name="20% - Accent1 2 2 4 5 2 6 2" xfId="24202" xr:uid="{612EC687-EDDF-42EA-9693-5F2A3C558AB3}"/>
    <cellStyle name="20% - Accent1 2 2 4 5 2 7" xfId="16714" xr:uid="{EE1FE64D-445C-4CCC-BCD6-50D7ACF8E85D}"/>
    <cellStyle name="20% - Accent1 2 2 4 5 2 8" xfId="30813" xr:uid="{E42DCE51-6B14-4520-A347-01B8EE566387}"/>
    <cellStyle name="20% - Accent1 2 2 4 5 2 9" xfId="39133" xr:uid="{FCC552D5-D926-4D09-915D-6AD7AD10E281}"/>
    <cellStyle name="20% - Accent1 2 2 4 5 3" xfId="1694" xr:uid="{B2E3E117-4CBA-4E92-AAF1-4BD69EAF8CEB}"/>
    <cellStyle name="20% - Accent1 2 2 4 5 3 10" xfId="54517" xr:uid="{DD24A731-5EB8-4657-821B-CFB51320CF5B}"/>
    <cellStyle name="20% - Accent1 2 2 4 5 3 2" xfId="1695" xr:uid="{6DF9B962-69F8-4B63-AADA-763706B314B5}"/>
    <cellStyle name="20% - Accent1 2 2 4 5 3 2 2" xfId="9235" xr:uid="{831E013D-D261-466E-8711-2400E62CBB97}"/>
    <cellStyle name="20% - Accent1 2 2 4 5 3 2 2 2" xfId="24211" xr:uid="{930CF97F-7D16-4DC6-9BEA-659617528E25}"/>
    <cellStyle name="20% - Accent1 2 2 4 5 3 2 3" xfId="16723" xr:uid="{FA9A0602-EFCC-470C-A0BE-879CF110C94B}"/>
    <cellStyle name="20% - Accent1 2 2 4 5 3 2 4" xfId="32449" xr:uid="{CD9C7A5B-7933-42C1-B4CF-D459257D6E8B}"/>
    <cellStyle name="20% - Accent1 2 2 4 5 3 2 5" xfId="39142" xr:uid="{0E2CC050-8AF8-4801-837C-9785CFAE350A}"/>
    <cellStyle name="20% - Accent1 2 2 4 5 3 2 6" xfId="47025" xr:uid="{F3CA4444-D639-4F09-858B-BD48EAEC7E79}"/>
    <cellStyle name="20% - Accent1 2 2 4 5 3 2 7" xfId="54518" xr:uid="{041615B8-902B-4DE8-9EA3-C2C3EB42EC78}"/>
    <cellStyle name="20% - Accent1 2 2 4 5 3 3" xfId="1696" xr:uid="{4EAC02F1-2E47-46F3-BC72-EF630DA33387}"/>
    <cellStyle name="20% - Accent1 2 2 4 5 3 3 2" xfId="9236" xr:uid="{9D86FE89-D9C2-4A07-960B-353AF6A91B26}"/>
    <cellStyle name="20% - Accent1 2 2 4 5 3 3 2 2" xfId="24212" xr:uid="{1B0FCD62-BABA-4121-8073-EB99F5F9597A}"/>
    <cellStyle name="20% - Accent1 2 2 4 5 3 3 3" xfId="16724" xr:uid="{773FB7FF-955D-459E-8A6B-C1D71815DD9C}"/>
    <cellStyle name="20% - Accent1 2 2 4 5 3 3 4" xfId="34294" xr:uid="{DC7ADFD1-1223-49D1-B8B2-FFEBDBE88BBC}"/>
    <cellStyle name="20% - Accent1 2 2 4 5 3 3 5" xfId="39143" xr:uid="{E88AFA80-3AD1-4578-B459-6D6CE6844D93}"/>
    <cellStyle name="20% - Accent1 2 2 4 5 3 3 6" xfId="47026" xr:uid="{80AA04D2-E488-41E7-AAAB-EB7B061C5DE9}"/>
    <cellStyle name="20% - Accent1 2 2 4 5 3 3 7" xfId="54519" xr:uid="{AE005C2E-B5EB-402F-AFF3-9B628EED1591}"/>
    <cellStyle name="20% - Accent1 2 2 4 5 3 4" xfId="1697" xr:uid="{411781F5-2380-4C72-8AC2-F22E62613445}"/>
    <cellStyle name="20% - Accent1 2 2 4 5 3 4 2" xfId="9237" xr:uid="{A17EAF2E-77A0-42F2-AE4E-7254AF8152B3}"/>
    <cellStyle name="20% - Accent1 2 2 4 5 3 4 2 2" xfId="24213" xr:uid="{18FA93C8-6C1F-4D1A-8671-5C99585719CC}"/>
    <cellStyle name="20% - Accent1 2 2 4 5 3 4 3" xfId="16725" xr:uid="{61BB2A25-4F0A-4AEB-8545-FF21948ED728}"/>
    <cellStyle name="20% - Accent1 2 2 4 5 3 4 4" xfId="36137" xr:uid="{072EA408-E50B-4D64-8591-7A8DA8BA8E6A}"/>
    <cellStyle name="20% - Accent1 2 2 4 5 3 4 5" xfId="39144" xr:uid="{CBD8C2D7-7F38-41D5-9D6C-5EED1D20C87B}"/>
    <cellStyle name="20% - Accent1 2 2 4 5 3 4 6" xfId="47027" xr:uid="{DC103177-B7FF-451D-B8AD-1AA3F7EAA2BE}"/>
    <cellStyle name="20% - Accent1 2 2 4 5 3 4 7" xfId="54520" xr:uid="{D7D584CA-8A1C-4168-845E-2A1D8EEDE41E}"/>
    <cellStyle name="20% - Accent1 2 2 4 5 3 5" xfId="9234" xr:uid="{55CD32EF-D645-4C76-BC2E-4A6CE9D42B84}"/>
    <cellStyle name="20% - Accent1 2 2 4 5 3 5 2" xfId="24210" xr:uid="{D9B0D9DC-9781-4444-808D-00280E34D5D7}"/>
    <cellStyle name="20% - Accent1 2 2 4 5 3 6" xfId="16722" xr:uid="{306D04A5-91C3-4483-9A09-83A73B2B254F}"/>
    <cellStyle name="20% - Accent1 2 2 4 5 3 7" xfId="31303" xr:uid="{59C6EB83-5DAB-47F8-8254-23BD6F70A8EC}"/>
    <cellStyle name="20% - Accent1 2 2 4 5 3 8" xfId="39141" xr:uid="{1FF7F24B-A7C4-4704-822C-E73AF8A09BF8}"/>
    <cellStyle name="20% - Accent1 2 2 4 5 3 9" xfId="47024" xr:uid="{936DDC15-2F9C-4B94-BE33-11A75472FE03}"/>
    <cellStyle name="20% - Accent1 2 2 4 5 4" xfId="1698" xr:uid="{6A8D1675-CBA3-41D4-BA9C-9B6088273AE5}"/>
    <cellStyle name="20% - Accent1 2 2 4 5 4 2" xfId="9238" xr:uid="{292FA398-5D7F-4505-8EC8-5F77B1A4C652}"/>
    <cellStyle name="20% - Accent1 2 2 4 5 4 2 2" xfId="24214" xr:uid="{7D5434A7-0E03-4695-88C4-A206FF40C5EC}"/>
    <cellStyle name="20% - Accent1 2 2 4 5 4 3" xfId="16726" xr:uid="{5A036062-16AC-4B14-8066-10489629FF3F}"/>
    <cellStyle name="20% - Accent1 2 2 4 5 4 4" xfId="32446" xr:uid="{71F305EF-2E14-4BF3-9DC8-89019A01DF17}"/>
    <cellStyle name="20% - Accent1 2 2 4 5 4 5" xfId="39145" xr:uid="{F9ECECC4-0833-40D5-9413-20D98E72CE7B}"/>
    <cellStyle name="20% - Accent1 2 2 4 5 4 6" xfId="47028" xr:uid="{03377B46-8BFF-4A48-B0D0-A909DBF8407C}"/>
    <cellStyle name="20% - Accent1 2 2 4 5 4 7" xfId="54521" xr:uid="{22FEC13A-A86A-4319-895F-5CC1F3556F60}"/>
    <cellStyle name="20% - Accent1 2 2 4 5 5" xfId="1699" xr:uid="{9A5611EE-283D-4A2B-82D5-75307BC9ABE6}"/>
    <cellStyle name="20% - Accent1 2 2 4 5 5 2" xfId="9239" xr:uid="{67151718-FB3C-4E3A-A4F3-0224BF8FE3BB}"/>
    <cellStyle name="20% - Accent1 2 2 4 5 5 2 2" xfId="24215" xr:uid="{EF7E09CD-7E93-43E7-9CF8-F9CB054BA038}"/>
    <cellStyle name="20% - Accent1 2 2 4 5 5 3" xfId="16727" xr:uid="{F13E3324-F9D1-4D87-8083-2D4E401B8A06}"/>
    <cellStyle name="20% - Accent1 2 2 4 5 5 4" xfId="34291" xr:uid="{2FCBD7EB-73DA-47CA-94F7-B901A7AF0B29}"/>
    <cellStyle name="20% - Accent1 2 2 4 5 5 5" xfId="39146" xr:uid="{651B668A-4A71-4643-96EF-05ADCF54FFAE}"/>
    <cellStyle name="20% - Accent1 2 2 4 5 5 6" xfId="47029" xr:uid="{EE142129-AEA5-41FF-A1B2-3A5CFF61CA2F}"/>
    <cellStyle name="20% - Accent1 2 2 4 5 5 7" xfId="54522" xr:uid="{B5F61DBA-9AF9-493C-A7C0-FA4B7D0324E6}"/>
    <cellStyle name="20% - Accent1 2 2 4 5 6" xfId="1700" xr:uid="{B52919FA-5E99-4BED-A917-98870A22F291}"/>
    <cellStyle name="20% - Accent1 2 2 4 5 6 2" xfId="9240" xr:uid="{BEED1935-390E-44C5-833E-971F7608B1B3}"/>
    <cellStyle name="20% - Accent1 2 2 4 5 6 2 2" xfId="24216" xr:uid="{7ED58849-6147-42A7-A93D-8DF6982BFD26}"/>
    <cellStyle name="20% - Accent1 2 2 4 5 6 3" xfId="16728" xr:uid="{1607E3DE-E4CA-4B78-8598-96B20A89CAFE}"/>
    <cellStyle name="20% - Accent1 2 2 4 5 6 4" xfId="36134" xr:uid="{700E4EE0-4CAD-4EC0-8C95-B13ACE1120C5}"/>
    <cellStyle name="20% - Accent1 2 2 4 5 6 5" xfId="39147" xr:uid="{20D38CC1-B79D-4256-83D9-699B9D2AEFFE}"/>
    <cellStyle name="20% - Accent1 2 2 4 5 6 6" xfId="47030" xr:uid="{C289CEA7-2B00-4284-944F-1E3144E57E1E}"/>
    <cellStyle name="20% - Accent1 2 2 4 5 6 7" xfId="54523" xr:uid="{FD7287C3-6F5A-4FF1-8C63-1D6B2378A1AC}"/>
    <cellStyle name="20% - Accent1 2 2 4 5 7" xfId="9225" xr:uid="{BD9182C1-BA1A-422D-A4D4-780A3D412E24}"/>
    <cellStyle name="20% - Accent1 2 2 4 5 7 2" xfId="24201" xr:uid="{E7F057D8-936F-4BDB-B809-DD5A14806836}"/>
    <cellStyle name="20% - Accent1 2 2 4 5 8" xfId="16713" xr:uid="{0D86E527-ACE7-4B79-B9B8-90D79CC7BB1D}"/>
    <cellStyle name="20% - Accent1 2 2 4 5 9" xfId="30559" xr:uid="{0DC338AD-30A1-4E56-A64C-E01E6980523C}"/>
    <cellStyle name="20% - Accent1 2 2 4 6" xfId="1701" xr:uid="{E8F3DA30-003E-4BD4-9CB1-A5CA03A30699}"/>
    <cellStyle name="20% - Accent1 2 2 4 6 10" xfId="47031" xr:uid="{C42C748C-AA71-47FE-B922-E97F911D8B29}"/>
    <cellStyle name="20% - Accent1 2 2 4 6 11" xfId="54524" xr:uid="{CE6568DA-6DAD-437B-B217-084F9EDEF52F}"/>
    <cellStyle name="20% - Accent1 2 2 4 6 2" xfId="1702" xr:uid="{D662EE1A-51CE-4AA8-82D1-AAE4CAB68286}"/>
    <cellStyle name="20% - Accent1 2 2 4 6 2 10" xfId="54525" xr:uid="{7595190A-39DD-4403-AAC6-06EB3CB4F280}"/>
    <cellStyle name="20% - Accent1 2 2 4 6 2 2" xfId="1703" xr:uid="{5BA92C71-AB45-4E6E-B985-DEF50C6533FC}"/>
    <cellStyle name="20% - Accent1 2 2 4 6 2 2 2" xfId="9243" xr:uid="{07A4B291-67EA-49DF-AF1A-B491F55DA611}"/>
    <cellStyle name="20% - Accent1 2 2 4 6 2 2 2 2" xfId="24219" xr:uid="{AAFE3A79-B6FF-4C51-95B5-DD5A4C082C28}"/>
    <cellStyle name="20% - Accent1 2 2 4 6 2 2 3" xfId="16731" xr:uid="{898C9802-7C05-465F-ABD5-7FA8144D764E}"/>
    <cellStyle name="20% - Accent1 2 2 4 6 2 2 4" xfId="32451" xr:uid="{3523D07B-3CFB-4B3B-B31F-D28F8F9F831F}"/>
    <cellStyle name="20% - Accent1 2 2 4 6 2 2 5" xfId="39150" xr:uid="{18A580E4-0512-4215-9C01-0CB290C06D3D}"/>
    <cellStyle name="20% - Accent1 2 2 4 6 2 2 6" xfId="47033" xr:uid="{0C966CE1-E91E-42F6-A48E-B9B75A3F49EB}"/>
    <cellStyle name="20% - Accent1 2 2 4 6 2 2 7" xfId="54526" xr:uid="{261CF964-FF4E-4C8D-B83C-5FC7A1053BD6}"/>
    <cellStyle name="20% - Accent1 2 2 4 6 2 3" xfId="1704" xr:uid="{CEAA0682-CF01-42E5-B9A3-4FF7D167A6BB}"/>
    <cellStyle name="20% - Accent1 2 2 4 6 2 3 2" xfId="9244" xr:uid="{74AEBC1F-86E7-406A-94E4-C3B04A348C22}"/>
    <cellStyle name="20% - Accent1 2 2 4 6 2 3 2 2" xfId="24220" xr:uid="{3E28F016-BEF4-4BFC-B282-3AFDFD3E13F0}"/>
    <cellStyle name="20% - Accent1 2 2 4 6 2 3 3" xfId="16732" xr:uid="{DED4D0A8-5832-431F-A5D2-387F6F33EEC7}"/>
    <cellStyle name="20% - Accent1 2 2 4 6 2 3 4" xfId="34296" xr:uid="{345EED3D-8C60-4845-AA1A-890FD8C579D8}"/>
    <cellStyle name="20% - Accent1 2 2 4 6 2 3 5" xfId="39151" xr:uid="{7B3F54F7-EBAE-4E5C-A05D-3FEBFC070D43}"/>
    <cellStyle name="20% - Accent1 2 2 4 6 2 3 6" xfId="47034" xr:uid="{836AA031-F43F-45CD-8CEA-47C76A69EB2E}"/>
    <cellStyle name="20% - Accent1 2 2 4 6 2 3 7" xfId="54527" xr:uid="{46EDC6F8-4877-4474-B84E-F374DF0F1EE9}"/>
    <cellStyle name="20% - Accent1 2 2 4 6 2 4" xfId="1705" xr:uid="{A77ABACC-C01E-483D-BA2C-79A58DE04A05}"/>
    <cellStyle name="20% - Accent1 2 2 4 6 2 4 2" xfId="9245" xr:uid="{1B151062-AB30-4DFE-B5E6-20368338F100}"/>
    <cellStyle name="20% - Accent1 2 2 4 6 2 4 2 2" xfId="24221" xr:uid="{8FFB55E6-6F0F-40BB-BE7B-3722AD41E423}"/>
    <cellStyle name="20% - Accent1 2 2 4 6 2 4 3" xfId="16733" xr:uid="{3BD20D76-6746-426C-8BEB-39B03A413E3B}"/>
    <cellStyle name="20% - Accent1 2 2 4 6 2 4 4" xfId="36139" xr:uid="{CD8C89C9-18C3-4120-B921-24D923873B62}"/>
    <cellStyle name="20% - Accent1 2 2 4 6 2 4 5" xfId="39152" xr:uid="{64FBEBBE-47BE-4937-A931-97BE97A57910}"/>
    <cellStyle name="20% - Accent1 2 2 4 6 2 4 6" xfId="47035" xr:uid="{BCDC7622-9F61-4EA6-A299-1B411D5A5CED}"/>
    <cellStyle name="20% - Accent1 2 2 4 6 2 4 7" xfId="54528" xr:uid="{1CB90352-D70A-436E-9F99-BF727604930A}"/>
    <cellStyle name="20% - Accent1 2 2 4 6 2 5" xfId="9242" xr:uid="{A4B5C31C-4F09-4F0A-A916-B5BEB30B1D60}"/>
    <cellStyle name="20% - Accent1 2 2 4 6 2 5 2" xfId="24218" xr:uid="{61F21074-FC56-4C56-B787-1BA6040AFB9B}"/>
    <cellStyle name="20% - Accent1 2 2 4 6 2 6" xfId="16730" xr:uid="{232F7B53-1ABA-4165-8677-D1E4C3D5B41C}"/>
    <cellStyle name="20% - Accent1 2 2 4 6 2 7" xfId="31305" xr:uid="{77496F03-1FFE-4B2C-94B5-73BAFD08A07D}"/>
    <cellStyle name="20% - Accent1 2 2 4 6 2 8" xfId="39149" xr:uid="{D5426E3B-3A7F-4397-B294-39AD5A84F700}"/>
    <cellStyle name="20% - Accent1 2 2 4 6 2 9" xfId="47032" xr:uid="{8A3049EB-FFB3-453E-A347-C69A5282E5F3}"/>
    <cellStyle name="20% - Accent1 2 2 4 6 3" xfId="1706" xr:uid="{70E2C29E-5D03-4A83-A1E4-DB3382D292DB}"/>
    <cellStyle name="20% - Accent1 2 2 4 6 3 2" xfId="9246" xr:uid="{C44791E3-EAD9-4FD8-AEA2-7F81309205AE}"/>
    <cellStyle name="20% - Accent1 2 2 4 6 3 2 2" xfId="24222" xr:uid="{D0F35AFC-0E14-4568-B862-4C1BEC5DDF26}"/>
    <cellStyle name="20% - Accent1 2 2 4 6 3 3" xfId="16734" xr:uid="{05762803-FE3C-4E93-9F1A-12DDA98022F6}"/>
    <cellStyle name="20% - Accent1 2 2 4 6 3 4" xfId="32450" xr:uid="{A94F1304-1F73-4EED-A139-0F49C5652B45}"/>
    <cellStyle name="20% - Accent1 2 2 4 6 3 5" xfId="39153" xr:uid="{714C302A-23EF-4807-8AF6-275DB6064796}"/>
    <cellStyle name="20% - Accent1 2 2 4 6 3 6" xfId="47036" xr:uid="{5FAE3FED-655B-4F31-9097-7D82014C5A1B}"/>
    <cellStyle name="20% - Accent1 2 2 4 6 3 7" xfId="54529" xr:uid="{2C08C136-490F-426A-99BD-E36E191A51F0}"/>
    <cellStyle name="20% - Accent1 2 2 4 6 4" xfId="1707" xr:uid="{EA7938C0-C303-4E0B-BF78-72D037C95ACC}"/>
    <cellStyle name="20% - Accent1 2 2 4 6 4 2" xfId="9247" xr:uid="{A1E74E20-2ECE-4BAB-A636-B2CDDF990ADC}"/>
    <cellStyle name="20% - Accent1 2 2 4 6 4 2 2" xfId="24223" xr:uid="{D8395465-562F-4467-A86B-FDAB11BA195F}"/>
    <cellStyle name="20% - Accent1 2 2 4 6 4 3" xfId="16735" xr:uid="{42FBFC51-D7EC-4F1E-A8A5-5D82956A653D}"/>
    <cellStyle name="20% - Accent1 2 2 4 6 4 4" xfId="34295" xr:uid="{661563BD-06B7-4B73-8EF3-A02623A0262E}"/>
    <cellStyle name="20% - Accent1 2 2 4 6 4 5" xfId="39154" xr:uid="{58EB633B-E7AB-4DCA-88E9-7D2289D2B8BA}"/>
    <cellStyle name="20% - Accent1 2 2 4 6 4 6" xfId="47037" xr:uid="{24ADF5FB-2875-4492-B299-74F22FE16140}"/>
    <cellStyle name="20% - Accent1 2 2 4 6 4 7" xfId="54530" xr:uid="{3F969084-C45D-449B-8E65-41943FF75A2B}"/>
    <cellStyle name="20% - Accent1 2 2 4 6 5" xfId="1708" xr:uid="{EC102D9A-BB72-46C8-A281-B16E13F515FE}"/>
    <cellStyle name="20% - Accent1 2 2 4 6 5 2" xfId="9248" xr:uid="{267B602F-B63B-4360-AA59-CB67ADA27FC8}"/>
    <cellStyle name="20% - Accent1 2 2 4 6 5 2 2" xfId="24224" xr:uid="{DE4A0A8B-3A82-401D-8847-BEE5A5ABD6C9}"/>
    <cellStyle name="20% - Accent1 2 2 4 6 5 3" xfId="16736" xr:uid="{2EC66FDB-123C-4F23-B3D2-BEE56F445CCF}"/>
    <cellStyle name="20% - Accent1 2 2 4 6 5 4" xfId="36138" xr:uid="{D69AE990-7680-499C-A8FB-B48AAA5961F6}"/>
    <cellStyle name="20% - Accent1 2 2 4 6 5 5" xfId="39155" xr:uid="{185370A2-3938-479F-9B48-FE47A724130B}"/>
    <cellStyle name="20% - Accent1 2 2 4 6 5 6" xfId="47038" xr:uid="{5EE99BE8-B9C5-41B8-9DE2-F1657FA6674C}"/>
    <cellStyle name="20% - Accent1 2 2 4 6 5 7" xfId="54531" xr:uid="{498B4114-AA82-4AB5-B05A-3D5F58358B10}"/>
    <cellStyle name="20% - Accent1 2 2 4 6 6" xfId="9241" xr:uid="{BCD9F80B-9698-4FB9-9EFA-B7F4B2E24EAC}"/>
    <cellStyle name="20% - Accent1 2 2 4 6 6 2" xfId="24217" xr:uid="{5C5BB526-8EFC-4118-827E-D5ABEF4885C0}"/>
    <cellStyle name="20% - Accent1 2 2 4 6 7" xfId="16729" xr:uid="{EA3D2257-657D-440F-B8D1-4386AB49D4C9}"/>
    <cellStyle name="20% - Accent1 2 2 4 6 8" xfId="30636" xr:uid="{87ACD5EF-573E-4D71-B7A9-CA45BA0BE8A6}"/>
    <cellStyle name="20% - Accent1 2 2 4 6 9" xfId="39148" xr:uid="{7A2C0631-6C13-4B59-8813-6C341BC278CE}"/>
    <cellStyle name="20% - Accent1 2 2 4 7" xfId="1709" xr:uid="{32750EA9-1D86-4813-9E34-E3A4ADABAA59}"/>
    <cellStyle name="20% - Accent1 2 2 4 7 10" xfId="47039" xr:uid="{E1C53F89-0DE3-4C67-B047-3749F4119779}"/>
    <cellStyle name="20% - Accent1 2 2 4 7 11" xfId="54532" xr:uid="{7A776941-7BB5-4EB1-9D66-3F16C705AE22}"/>
    <cellStyle name="20% - Accent1 2 2 4 7 2" xfId="1710" xr:uid="{FB19B93C-5F7B-4CF5-978A-8F8899DFCB42}"/>
    <cellStyle name="20% - Accent1 2 2 4 7 2 10" xfId="54533" xr:uid="{9D899685-38A5-418A-9B4D-0C86F966CA2C}"/>
    <cellStyle name="20% - Accent1 2 2 4 7 2 2" xfId="1711" xr:uid="{DBED96AD-F592-4E99-BB87-4C2E5509BE01}"/>
    <cellStyle name="20% - Accent1 2 2 4 7 2 2 2" xfId="9251" xr:uid="{0739373F-1E96-4E6F-8D24-57F67DCA027B}"/>
    <cellStyle name="20% - Accent1 2 2 4 7 2 2 2 2" xfId="24227" xr:uid="{EF290015-6F3B-444E-B9A3-DF8CC6F128B6}"/>
    <cellStyle name="20% - Accent1 2 2 4 7 2 2 3" xfId="16739" xr:uid="{195EFFC9-A0CD-4939-B8C9-0AA81A61670C}"/>
    <cellStyle name="20% - Accent1 2 2 4 7 2 2 4" xfId="32453" xr:uid="{CCA28A08-E45E-49AD-B796-7A4521C3EF95}"/>
    <cellStyle name="20% - Accent1 2 2 4 7 2 2 5" xfId="39158" xr:uid="{118E9CAF-A5C9-40B6-92A6-2E8DE5697738}"/>
    <cellStyle name="20% - Accent1 2 2 4 7 2 2 6" xfId="47041" xr:uid="{060FA1FD-E6BE-468B-868A-5F98523AC666}"/>
    <cellStyle name="20% - Accent1 2 2 4 7 2 2 7" xfId="54534" xr:uid="{23972855-77E9-4D28-9ABC-49D410884D8F}"/>
    <cellStyle name="20% - Accent1 2 2 4 7 2 3" xfId="1712" xr:uid="{D39C2835-3046-4F90-8AD7-077F67FDF012}"/>
    <cellStyle name="20% - Accent1 2 2 4 7 2 3 2" xfId="9252" xr:uid="{5BEE03A4-2212-49DC-A159-FB9E5A37FC9B}"/>
    <cellStyle name="20% - Accent1 2 2 4 7 2 3 2 2" xfId="24228" xr:uid="{01D842AD-E860-4CA6-9A0B-8F4EB68A969E}"/>
    <cellStyle name="20% - Accent1 2 2 4 7 2 3 3" xfId="16740" xr:uid="{D4B42062-19E7-455C-B239-0398990FAF0F}"/>
    <cellStyle name="20% - Accent1 2 2 4 7 2 3 4" xfId="34298" xr:uid="{541C323B-2D85-4914-B47B-EA8440101D49}"/>
    <cellStyle name="20% - Accent1 2 2 4 7 2 3 5" xfId="39159" xr:uid="{44A9EBDF-1E0E-408A-8478-BAB272D2ACB8}"/>
    <cellStyle name="20% - Accent1 2 2 4 7 2 3 6" xfId="47042" xr:uid="{0DEA941B-3EC7-4C44-B1CB-5194BAE63B3B}"/>
    <cellStyle name="20% - Accent1 2 2 4 7 2 3 7" xfId="54535" xr:uid="{61D15010-6AFE-47A6-833B-DE332210A5B8}"/>
    <cellStyle name="20% - Accent1 2 2 4 7 2 4" xfId="1713" xr:uid="{3D5A711A-0CF2-4FC2-997D-F65908308A75}"/>
    <cellStyle name="20% - Accent1 2 2 4 7 2 4 2" xfId="9253" xr:uid="{E662ED09-B7F7-4A28-AB11-472DD43C3461}"/>
    <cellStyle name="20% - Accent1 2 2 4 7 2 4 2 2" xfId="24229" xr:uid="{1E319AEB-4C42-4085-85D6-6F59E301B8A0}"/>
    <cellStyle name="20% - Accent1 2 2 4 7 2 4 3" xfId="16741" xr:uid="{0F694FC0-809D-44F6-A8F7-869888BA0013}"/>
    <cellStyle name="20% - Accent1 2 2 4 7 2 4 4" xfId="36141" xr:uid="{83CC9FF0-1572-4C7C-BEA1-70B471969FE6}"/>
    <cellStyle name="20% - Accent1 2 2 4 7 2 4 5" xfId="39160" xr:uid="{0B47E2D5-886F-40D7-B63F-13499D359608}"/>
    <cellStyle name="20% - Accent1 2 2 4 7 2 4 6" xfId="47043" xr:uid="{8E555FEC-491E-4766-9306-45FB6E1B7BF8}"/>
    <cellStyle name="20% - Accent1 2 2 4 7 2 4 7" xfId="54536" xr:uid="{62C11105-A3B1-47F7-AC9A-F2C746AEE2B8}"/>
    <cellStyle name="20% - Accent1 2 2 4 7 2 5" xfId="9250" xr:uid="{8EA3736C-DC34-4930-9E4F-83C51F2C3C07}"/>
    <cellStyle name="20% - Accent1 2 2 4 7 2 5 2" xfId="24226" xr:uid="{63F42FB3-DF3C-4853-BD37-5BD59E792001}"/>
    <cellStyle name="20% - Accent1 2 2 4 7 2 6" xfId="16738" xr:uid="{D7CD43EF-B6AF-427B-B3B0-8D8FB8A876D6}"/>
    <cellStyle name="20% - Accent1 2 2 4 7 2 7" xfId="31306" xr:uid="{826E926E-4E22-467E-9635-B49F0C52B466}"/>
    <cellStyle name="20% - Accent1 2 2 4 7 2 8" xfId="39157" xr:uid="{653CC781-929D-4F59-8EE5-70CA8B6A908A}"/>
    <cellStyle name="20% - Accent1 2 2 4 7 2 9" xfId="47040" xr:uid="{69219DC0-9827-47EE-AD98-2C78D9DA4334}"/>
    <cellStyle name="20% - Accent1 2 2 4 7 3" xfId="1714" xr:uid="{47BAA7D3-F54D-4A89-AE8E-DBEF39AE66B6}"/>
    <cellStyle name="20% - Accent1 2 2 4 7 3 2" xfId="9254" xr:uid="{13234FE6-DAE6-4450-9FE5-74079994BE45}"/>
    <cellStyle name="20% - Accent1 2 2 4 7 3 2 2" xfId="24230" xr:uid="{5F540DF7-C202-4BF0-806A-6A534208638E}"/>
    <cellStyle name="20% - Accent1 2 2 4 7 3 3" xfId="16742" xr:uid="{295A9F76-C0D1-4D9F-A1EF-735941681433}"/>
    <cellStyle name="20% - Accent1 2 2 4 7 3 4" xfId="32452" xr:uid="{8D8ACE4C-4D3F-42A5-A603-30E06FFC241A}"/>
    <cellStyle name="20% - Accent1 2 2 4 7 3 5" xfId="39161" xr:uid="{D02F5877-99FD-4A62-887A-FAA742E96E05}"/>
    <cellStyle name="20% - Accent1 2 2 4 7 3 6" xfId="47044" xr:uid="{8C33DBB9-192C-454C-99F8-E9046604AF0D}"/>
    <cellStyle name="20% - Accent1 2 2 4 7 3 7" xfId="54537" xr:uid="{FAA0B87D-9814-4BA7-A2A2-DA2CECBD1339}"/>
    <cellStyle name="20% - Accent1 2 2 4 7 4" xfId="1715" xr:uid="{5537445C-2BC9-413B-9B37-50F6EF3AA80B}"/>
    <cellStyle name="20% - Accent1 2 2 4 7 4 2" xfId="9255" xr:uid="{320FB95D-7980-4456-B504-B64F81E84365}"/>
    <cellStyle name="20% - Accent1 2 2 4 7 4 2 2" xfId="24231" xr:uid="{D200DE0E-8A19-4AD6-845F-A5F4496979E6}"/>
    <cellStyle name="20% - Accent1 2 2 4 7 4 3" xfId="16743" xr:uid="{E8521A4B-35DE-4C84-A817-E865EE30BA94}"/>
    <cellStyle name="20% - Accent1 2 2 4 7 4 4" xfId="34297" xr:uid="{121D4F84-B531-4B26-A6E7-A677F8632390}"/>
    <cellStyle name="20% - Accent1 2 2 4 7 4 5" xfId="39162" xr:uid="{2AA3E24C-0E3A-4E96-9259-6CC5F7042335}"/>
    <cellStyle name="20% - Accent1 2 2 4 7 4 6" xfId="47045" xr:uid="{63C4236F-CCAE-403F-983F-761C48987520}"/>
    <cellStyle name="20% - Accent1 2 2 4 7 4 7" xfId="54538" xr:uid="{407390FA-0B08-4FC8-AC96-235E2B10839D}"/>
    <cellStyle name="20% - Accent1 2 2 4 7 5" xfId="1716" xr:uid="{76D5B993-E84A-438A-B0F4-038D1D6696BE}"/>
    <cellStyle name="20% - Accent1 2 2 4 7 5 2" xfId="9256" xr:uid="{138E527C-9493-413A-A2E2-AA7FF7D43966}"/>
    <cellStyle name="20% - Accent1 2 2 4 7 5 2 2" xfId="24232" xr:uid="{F6F9CFF9-6D88-4794-8CDE-6C2F9EB4E532}"/>
    <cellStyle name="20% - Accent1 2 2 4 7 5 3" xfId="16744" xr:uid="{D2A4AEA9-1F7E-4131-80EB-75701C7528B3}"/>
    <cellStyle name="20% - Accent1 2 2 4 7 5 4" xfId="36140" xr:uid="{0C0B3C33-E785-44D2-8D37-1E5B686E3E2A}"/>
    <cellStyle name="20% - Accent1 2 2 4 7 5 5" xfId="39163" xr:uid="{7078EF41-5623-4BFC-AB26-B7668CDE4866}"/>
    <cellStyle name="20% - Accent1 2 2 4 7 5 6" xfId="47046" xr:uid="{30ABA6A1-86F2-4EEC-A6A8-384D14B292EF}"/>
    <cellStyle name="20% - Accent1 2 2 4 7 5 7" xfId="54539" xr:uid="{9EF29394-3520-4EC5-9096-B5465FC61FE0}"/>
    <cellStyle name="20% - Accent1 2 2 4 7 6" xfId="9249" xr:uid="{61E95ADE-0C55-41BC-B00E-B9BC1030C5B9}"/>
    <cellStyle name="20% - Accent1 2 2 4 7 6 2" xfId="24225" xr:uid="{23CB0264-8FA3-4075-8A87-17E8B6FA96AE}"/>
    <cellStyle name="20% - Accent1 2 2 4 7 7" xfId="16737" xr:uid="{C16CCAAA-4AA4-427E-81BB-B94CD370414A}"/>
    <cellStyle name="20% - Accent1 2 2 4 7 8" xfId="30804" xr:uid="{EB7AB4DF-0D42-44BB-A849-59AA12F4685B}"/>
    <cellStyle name="20% - Accent1 2 2 4 7 9" xfId="39156" xr:uid="{95921132-9D9D-4597-8948-F39F0AA1478E}"/>
    <cellStyle name="20% - Accent1 2 2 4 8" xfId="1717" xr:uid="{57EE1894-D763-4CFE-B6C4-2CC38C65C941}"/>
    <cellStyle name="20% - Accent1 2 2 4 8 10" xfId="47047" xr:uid="{3325FBAA-9981-4BFC-ABE3-308C023FE06D}"/>
    <cellStyle name="20% - Accent1 2 2 4 8 11" xfId="54540" xr:uid="{B9F49192-530F-41A6-9706-86B5B5490460}"/>
    <cellStyle name="20% - Accent1 2 2 4 8 2" xfId="1718" xr:uid="{882532DE-0099-4F62-8554-4C4565EE0434}"/>
    <cellStyle name="20% - Accent1 2 2 4 8 2 10" xfId="54541" xr:uid="{DE60E3AB-6E19-4D91-B90C-9E3F6D2FE8EC}"/>
    <cellStyle name="20% - Accent1 2 2 4 8 2 2" xfId="1719" xr:uid="{C218AE99-EDEC-4743-9958-4518382776C5}"/>
    <cellStyle name="20% - Accent1 2 2 4 8 2 2 2" xfId="9259" xr:uid="{6D7B5550-A85C-4721-8EDE-2342520C8DC6}"/>
    <cellStyle name="20% - Accent1 2 2 4 8 2 2 2 2" xfId="24235" xr:uid="{7A7D8C6F-00CA-41A4-9CA3-AC8A45E8AC13}"/>
    <cellStyle name="20% - Accent1 2 2 4 8 2 2 3" xfId="16747" xr:uid="{74E9EAD0-FCE4-4362-970E-1BA79FECC856}"/>
    <cellStyle name="20% - Accent1 2 2 4 8 2 2 4" xfId="32455" xr:uid="{38B5AF5A-DB6B-475B-8DE0-BD7C4A2719AA}"/>
    <cellStyle name="20% - Accent1 2 2 4 8 2 2 5" xfId="39166" xr:uid="{DD806390-CB58-45DA-B638-6B593869D67D}"/>
    <cellStyle name="20% - Accent1 2 2 4 8 2 2 6" xfId="47049" xr:uid="{E9A96139-1D35-4A99-A5AE-0496DB55D0B1}"/>
    <cellStyle name="20% - Accent1 2 2 4 8 2 2 7" xfId="54542" xr:uid="{BF21A60E-1925-437D-B845-A2F18458DB10}"/>
    <cellStyle name="20% - Accent1 2 2 4 8 2 3" xfId="1720" xr:uid="{47414408-8D9E-42A1-B9C6-9028C8E76B80}"/>
    <cellStyle name="20% - Accent1 2 2 4 8 2 3 2" xfId="9260" xr:uid="{2D35450A-FF1E-4280-B3EB-CE48949A9AFA}"/>
    <cellStyle name="20% - Accent1 2 2 4 8 2 3 2 2" xfId="24236" xr:uid="{C671FA48-05D3-40F7-B91D-57C57A185592}"/>
    <cellStyle name="20% - Accent1 2 2 4 8 2 3 3" xfId="16748" xr:uid="{17B1EDD1-ADD8-45A2-A4EB-34A0C8BE92F7}"/>
    <cellStyle name="20% - Accent1 2 2 4 8 2 3 4" xfId="34300" xr:uid="{A8373617-E6EC-4AE5-BE61-46BF5EF0F85D}"/>
    <cellStyle name="20% - Accent1 2 2 4 8 2 3 5" xfId="39167" xr:uid="{A4FB90D8-CD3F-4010-B95C-B790BA34E2A7}"/>
    <cellStyle name="20% - Accent1 2 2 4 8 2 3 6" xfId="47050" xr:uid="{691F1E17-4060-417A-945E-832FD912A5A8}"/>
    <cellStyle name="20% - Accent1 2 2 4 8 2 3 7" xfId="54543" xr:uid="{63A515A0-A045-4651-B1F6-682907D5AA91}"/>
    <cellStyle name="20% - Accent1 2 2 4 8 2 4" xfId="1721" xr:uid="{26C4053C-10AC-40EA-A70E-B2ECFCACD867}"/>
    <cellStyle name="20% - Accent1 2 2 4 8 2 4 2" xfId="9261" xr:uid="{F02CE2D6-7747-4693-B0B3-E846EA59170E}"/>
    <cellStyle name="20% - Accent1 2 2 4 8 2 4 2 2" xfId="24237" xr:uid="{EC263CA1-7445-4CFF-AC93-789597B45E3B}"/>
    <cellStyle name="20% - Accent1 2 2 4 8 2 4 3" xfId="16749" xr:uid="{D3AEBC79-A8F7-4899-B622-DA17AC7082A9}"/>
    <cellStyle name="20% - Accent1 2 2 4 8 2 4 4" xfId="36143" xr:uid="{09C53D55-F0DB-44A8-926F-1A89EA29B4E0}"/>
    <cellStyle name="20% - Accent1 2 2 4 8 2 4 5" xfId="39168" xr:uid="{CB139652-FD5E-4160-8107-E7C1C57B8CE4}"/>
    <cellStyle name="20% - Accent1 2 2 4 8 2 4 6" xfId="47051" xr:uid="{35D368B9-3447-492E-823C-470E221C1683}"/>
    <cellStyle name="20% - Accent1 2 2 4 8 2 4 7" xfId="54544" xr:uid="{DEE8AEEA-FF87-483E-8107-66D3585E52AB}"/>
    <cellStyle name="20% - Accent1 2 2 4 8 2 5" xfId="9258" xr:uid="{560CF1D8-8B97-4830-AC4D-12A4359E82B1}"/>
    <cellStyle name="20% - Accent1 2 2 4 8 2 5 2" xfId="24234" xr:uid="{5CC5E41B-11C0-476E-AEF8-A1B9276DE27D}"/>
    <cellStyle name="20% - Accent1 2 2 4 8 2 6" xfId="16746" xr:uid="{659B8F5C-E2F7-4317-BA6E-6867FECC4FF6}"/>
    <cellStyle name="20% - Accent1 2 2 4 8 2 7" xfId="31307" xr:uid="{48C0CF84-7D6D-452D-AB8C-7B4921898AB6}"/>
    <cellStyle name="20% - Accent1 2 2 4 8 2 8" xfId="39165" xr:uid="{2B945C1C-41BD-44F6-A54E-B8D02D0AF876}"/>
    <cellStyle name="20% - Accent1 2 2 4 8 2 9" xfId="47048" xr:uid="{1E9A7624-EFA6-41D8-B26C-95D0626EDC10}"/>
    <cellStyle name="20% - Accent1 2 2 4 8 3" xfId="1722" xr:uid="{25F6159B-EC24-4147-86E0-1A64D8E10374}"/>
    <cellStyle name="20% - Accent1 2 2 4 8 3 2" xfId="9262" xr:uid="{71FC8480-65CB-40D7-AF0D-B67A9A928116}"/>
    <cellStyle name="20% - Accent1 2 2 4 8 3 2 2" xfId="24238" xr:uid="{CE9A91A6-4101-4385-A278-6F98FB43834C}"/>
    <cellStyle name="20% - Accent1 2 2 4 8 3 3" xfId="16750" xr:uid="{1356EEBD-E43B-4FBB-BF3F-EB5489DECF95}"/>
    <cellStyle name="20% - Accent1 2 2 4 8 3 4" xfId="32454" xr:uid="{447DD4D7-D4E1-46D7-AF6D-12FD91F80081}"/>
    <cellStyle name="20% - Accent1 2 2 4 8 3 5" xfId="39169" xr:uid="{3963A01A-E76D-43C4-801B-C8CE1EE81FA8}"/>
    <cellStyle name="20% - Accent1 2 2 4 8 3 6" xfId="47052" xr:uid="{C6C05FCD-DC78-4722-B892-F15E63C95497}"/>
    <cellStyle name="20% - Accent1 2 2 4 8 3 7" xfId="54545" xr:uid="{E0B331D6-1F81-4D4F-9417-DEB29AAB8FEB}"/>
    <cellStyle name="20% - Accent1 2 2 4 8 4" xfId="1723" xr:uid="{379EABEF-13F4-4ECB-B7A8-326F7FA39DFE}"/>
    <cellStyle name="20% - Accent1 2 2 4 8 4 2" xfId="9263" xr:uid="{09BA788E-8346-46E0-8CCF-F60B174381CB}"/>
    <cellStyle name="20% - Accent1 2 2 4 8 4 2 2" xfId="24239" xr:uid="{2510FED0-1E04-44EC-8788-312D31A63060}"/>
    <cellStyle name="20% - Accent1 2 2 4 8 4 3" xfId="16751" xr:uid="{C95495AB-89DD-4A50-9A7F-1B2F23C90E46}"/>
    <cellStyle name="20% - Accent1 2 2 4 8 4 4" xfId="34299" xr:uid="{4A192489-EE04-424D-AE9E-058CB136A546}"/>
    <cellStyle name="20% - Accent1 2 2 4 8 4 5" xfId="39170" xr:uid="{5FC2B394-D500-4D39-8E3B-913BB4284831}"/>
    <cellStyle name="20% - Accent1 2 2 4 8 4 6" xfId="47053" xr:uid="{CE28E0C3-0D48-4013-8927-A1C22DA767B9}"/>
    <cellStyle name="20% - Accent1 2 2 4 8 4 7" xfId="54546" xr:uid="{FC126162-F292-4B22-A394-4E935AB7B3C0}"/>
    <cellStyle name="20% - Accent1 2 2 4 8 5" xfId="1724" xr:uid="{5A8BA8B7-567C-490B-80CD-FAC7F5369820}"/>
    <cellStyle name="20% - Accent1 2 2 4 8 5 2" xfId="9264" xr:uid="{B79D6258-D7A5-404A-9494-669F88015BA6}"/>
    <cellStyle name="20% - Accent1 2 2 4 8 5 2 2" xfId="24240" xr:uid="{BB324028-0D35-4A1A-A21F-273346BDD1EB}"/>
    <cellStyle name="20% - Accent1 2 2 4 8 5 3" xfId="16752" xr:uid="{F35D0772-7246-41CC-9D6E-EF08655F024C}"/>
    <cellStyle name="20% - Accent1 2 2 4 8 5 4" xfId="36142" xr:uid="{E061B226-92A4-4976-B4BF-6F031D472007}"/>
    <cellStyle name="20% - Accent1 2 2 4 8 5 5" xfId="39171" xr:uid="{E0012B29-D2FF-46FC-A1DE-F4C25D98CAD6}"/>
    <cellStyle name="20% - Accent1 2 2 4 8 5 6" xfId="47054" xr:uid="{F95FCDEC-D65D-4B3D-BA47-B8C4FF3DA358}"/>
    <cellStyle name="20% - Accent1 2 2 4 8 5 7" xfId="54547" xr:uid="{54744776-DD97-4AC5-8F19-C0A3FF3F7EF5}"/>
    <cellStyle name="20% - Accent1 2 2 4 8 6" xfId="9257" xr:uid="{F3CB5E9C-37BE-48B7-BD5C-DD101FBEAF45}"/>
    <cellStyle name="20% - Accent1 2 2 4 8 6 2" xfId="24233" xr:uid="{F50DD4AA-1AE6-4C6B-9437-97F318431E7C}"/>
    <cellStyle name="20% - Accent1 2 2 4 8 7" xfId="16745" xr:uid="{DF815A38-2C6B-41B9-AF31-CF6B5044FD69}"/>
    <cellStyle name="20% - Accent1 2 2 4 8 8" xfId="31099" xr:uid="{DD1B1FAC-6D34-49AA-B46F-A57318AC497F}"/>
    <cellStyle name="20% - Accent1 2 2 4 8 9" xfId="39164" xr:uid="{F3ED600C-6A7C-407F-A448-AACA540278FF}"/>
    <cellStyle name="20% - Accent1 2 2 4 9" xfId="1725" xr:uid="{C77117FD-6B63-43C0-84C6-3E22DFB530A6}"/>
    <cellStyle name="20% - Accent1 2 2 4 9 10" xfId="54548" xr:uid="{6C6AF93C-FA40-47A8-BF1B-16A470291890}"/>
    <cellStyle name="20% - Accent1 2 2 4 9 2" xfId="1726" xr:uid="{C85F2647-D4E6-4286-A72C-2C0DD85C75D8}"/>
    <cellStyle name="20% - Accent1 2 2 4 9 2 2" xfId="9266" xr:uid="{1B93D5A5-9ADD-415D-9BC2-EF3B07BDAE80}"/>
    <cellStyle name="20% - Accent1 2 2 4 9 2 2 2" xfId="24242" xr:uid="{F843241B-935E-48CA-A48D-73726D94037C}"/>
    <cellStyle name="20% - Accent1 2 2 4 9 2 3" xfId="16754" xr:uid="{C0F9E9AE-AA5A-4064-85F8-98317F907D83}"/>
    <cellStyle name="20% - Accent1 2 2 4 9 2 4" xfId="32456" xr:uid="{1BCF046A-69D9-4A5C-AA25-9E96975CE99A}"/>
    <cellStyle name="20% - Accent1 2 2 4 9 2 5" xfId="39173" xr:uid="{38341AF2-8CB6-4012-995D-25D5DFDA5167}"/>
    <cellStyle name="20% - Accent1 2 2 4 9 2 6" xfId="47056" xr:uid="{18B9168B-093B-4E91-890D-9F0DFBFB0473}"/>
    <cellStyle name="20% - Accent1 2 2 4 9 2 7" xfId="54549" xr:uid="{729F5BF6-8968-4BBE-AE0A-0C15F30045F8}"/>
    <cellStyle name="20% - Accent1 2 2 4 9 3" xfId="1727" xr:uid="{1506820F-7EB1-45F3-BD5E-524B51CA087F}"/>
    <cellStyle name="20% - Accent1 2 2 4 9 3 2" xfId="9267" xr:uid="{E3A8D9BA-FA42-43E5-9338-89F4477069D1}"/>
    <cellStyle name="20% - Accent1 2 2 4 9 3 2 2" xfId="24243" xr:uid="{B3B5898B-6752-4FBA-80D8-FEF0C25D0247}"/>
    <cellStyle name="20% - Accent1 2 2 4 9 3 3" xfId="16755" xr:uid="{C51BA2F8-EE5F-4C31-928D-B5E553EAC97B}"/>
    <cellStyle name="20% - Accent1 2 2 4 9 3 4" xfId="34301" xr:uid="{8B762E73-58C7-4106-B4FA-0CAB76FC15CB}"/>
    <cellStyle name="20% - Accent1 2 2 4 9 3 5" xfId="39174" xr:uid="{70035291-00AE-4A17-8773-AB4EC3462CEF}"/>
    <cellStyle name="20% - Accent1 2 2 4 9 3 6" xfId="47057" xr:uid="{0344C3AC-5F6B-4D07-9356-B3D05FC73A41}"/>
    <cellStyle name="20% - Accent1 2 2 4 9 3 7" xfId="54550" xr:uid="{F41A5581-00A8-4CF9-84F4-FD7B6AAA8157}"/>
    <cellStyle name="20% - Accent1 2 2 4 9 4" xfId="1728" xr:uid="{47C6C50B-1A48-432B-A6AC-8FBE4664512D}"/>
    <cellStyle name="20% - Accent1 2 2 4 9 4 2" xfId="9268" xr:uid="{4ECF6B11-F90F-418B-9DE7-5665A4CAC494}"/>
    <cellStyle name="20% - Accent1 2 2 4 9 4 2 2" xfId="24244" xr:uid="{963D7B52-F80F-467E-A619-C3E9CC65B592}"/>
    <cellStyle name="20% - Accent1 2 2 4 9 4 3" xfId="16756" xr:uid="{11123A13-96D6-4233-A0BB-D23F4BF27643}"/>
    <cellStyle name="20% - Accent1 2 2 4 9 4 4" xfId="36144" xr:uid="{228F413F-E9FC-4DBE-92EC-719A6683F467}"/>
    <cellStyle name="20% - Accent1 2 2 4 9 4 5" xfId="39175" xr:uid="{2B3CDA37-8F03-4E58-A15A-899C552210BB}"/>
    <cellStyle name="20% - Accent1 2 2 4 9 4 6" xfId="47058" xr:uid="{1AEE8EE0-5347-4E84-912B-87C7E820F69A}"/>
    <cellStyle name="20% - Accent1 2 2 4 9 4 7" xfId="54551" xr:uid="{8B0F8837-3FF8-4DFB-8693-56227998799C}"/>
    <cellStyle name="20% - Accent1 2 2 4 9 5" xfId="9265" xr:uid="{9A0AF01C-B713-4704-BCA6-5DF4FE831FFD}"/>
    <cellStyle name="20% - Accent1 2 2 4 9 5 2" xfId="24241" xr:uid="{DC8E5761-AC63-4EF3-B47E-E33CB636B0A3}"/>
    <cellStyle name="20% - Accent1 2 2 4 9 6" xfId="16753" xr:uid="{0805A107-B1C5-4CBD-A853-035C862BD934}"/>
    <cellStyle name="20% - Accent1 2 2 4 9 7" xfId="31283" xr:uid="{6833AF58-BD95-4220-B1B0-872CBFB17024}"/>
    <cellStyle name="20% - Accent1 2 2 4 9 8" xfId="39172" xr:uid="{BE3AC85D-A332-403B-A613-BE28EFBCEE86}"/>
    <cellStyle name="20% - Accent1 2 2 4 9 9" xfId="47055" xr:uid="{83EC71DC-1DFA-42E2-8450-4994D8421E0F}"/>
    <cellStyle name="20% - Accent1 2 2 5" xfId="232" xr:uid="{95443962-8603-45B7-AC91-B5778E917ECE}"/>
    <cellStyle name="20% - Accent1 2 2 5 10" xfId="1729" xr:uid="{94133DED-1FF9-4FAF-8967-D54D83B1D0B3}"/>
    <cellStyle name="20% - Accent1 2 2 5 10 10" xfId="54552" xr:uid="{1F9EC405-97F7-4206-8982-9B4768498D7A}"/>
    <cellStyle name="20% - Accent1 2 2 5 10 2" xfId="1730" xr:uid="{E35AA8C6-B34A-4C25-8704-229021032B03}"/>
    <cellStyle name="20% - Accent1 2 2 5 10 2 2" xfId="9270" xr:uid="{4514BB1F-B500-4DCF-8F84-8C96459B9D3A}"/>
    <cellStyle name="20% - Accent1 2 2 5 10 2 2 2" xfId="24246" xr:uid="{B7E450EE-D49B-4E5E-BFDF-E3F0D8D60D28}"/>
    <cellStyle name="20% - Accent1 2 2 5 10 2 3" xfId="16758" xr:uid="{5D8F7437-B313-4487-B791-95779BA7A56C}"/>
    <cellStyle name="20% - Accent1 2 2 5 10 2 4" xfId="32458" xr:uid="{A32043B4-2286-4565-8B26-B37E368ED027}"/>
    <cellStyle name="20% - Accent1 2 2 5 10 2 5" xfId="39177" xr:uid="{900D5AD5-6FE4-4791-B183-9C5F1BE29378}"/>
    <cellStyle name="20% - Accent1 2 2 5 10 2 6" xfId="47060" xr:uid="{2AF25DC5-9061-44B6-BD23-C56D0CE32501}"/>
    <cellStyle name="20% - Accent1 2 2 5 10 2 7" xfId="54553" xr:uid="{D472A850-93F4-4DF5-8CF9-037B35DBFBEA}"/>
    <cellStyle name="20% - Accent1 2 2 5 10 3" xfId="1731" xr:uid="{8FCCE2AE-47D7-4403-BDFE-ABC3A7423441}"/>
    <cellStyle name="20% - Accent1 2 2 5 10 3 2" xfId="9271" xr:uid="{69AA32D6-4149-45FD-8A20-8BE312D0DAD9}"/>
    <cellStyle name="20% - Accent1 2 2 5 10 3 2 2" xfId="24247" xr:uid="{7B4E096B-D113-4B9E-917D-D0E36C8F53DD}"/>
    <cellStyle name="20% - Accent1 2 2 5 10 3 3" xfId="16759" xr:uid="{D6D4F6A2-B6B4-4ED7-BF6D-27DF8561F3CF}"/>
    <cellStyle name="20% - Accent1 2 2 5 10 3 4" xfId="34303" xr:uid="{58631FEF-D16C-4025-B698-5A9BE5D7C4D0}"/>
    <cellStyle name="20% - Accent1 2 2 5 10 3 5" xfId="39178" xr:uid="{69637DF3-1CE0-4A52-B9CD-A35FCB0F7D7A}"/>
    <cellStyle name="20% - Accent1 2 2 5 10 3 6" xfId="47061" xr:uid="{9AB9B5D0-BDD1-4CA8-A499-BBBE2036D74C}"/>
    <cellStyle name="20% - Accent1 2 2 5 10 3 7" xfId="54554" xr:uid="{837383BE-F9FC-408A-9DBE-8D62984F2032}"/>
    <cellStyle name="20% - Accent1 2 2 5 10 4" xfId="1732" xr:uid="{C38F2E1E-F096-4598-A587-BF78BA702086}"/>
    <cellStyle name="20% - Accent1 2 2 5 10 4 2" xfId="9272" xr:uid="{0BF64D13-DBEF-45AD-A00A-BE45B6222C13}"/>
    <cellStyle name="20% - Accent1 2 2 5 10 4 2 2" xfId="24248" xr:uid="{194192F8-47EB-4111-B202-A9255F032726}"/>
    <cellStyle name="20% - Accent1 2 2 5 10 4 3" xfId="16760" xr:uid="{5845384E-61B9-473C-BA73-28ABA5C93D25}"/>
    <cellStyle name="20% - Accent1 2 2 5 10 4 4" xfId="36146" xr:uid="{DB6AB673-74F2-4B1F-8016-38B04BF51563}"/>
    <cellStyle name="20% - Accent1 2 2 5 10 4 5" xfId="39179" xr:uid="{17F7560B-2EE3-4EC5-876B-67F4F76B9BF8}"/>
    <cellStyle name="20% - Accent1 2 2 5 10 4 6" xfId="47062" xr:uid="{0A519B39-50F3-425C-8173-834E8B3358AC}"/>
    <cellStyle name="20% - Accent1 2 2 5 10 4 7" xfId="54555" xr:uid="{B0FD96FE-09E9-4402-B13C-4E96858E817F}"/>
    <cellStyle name="20% - Accent1 2 2 5 10 5" xfId="9269" xr:uid="{F2BADDDE-00E7-47D4-9F0F-FF44A974A2CB}"/>
    <cellStyle name="20% - Accent1 2 2 5 10 5 2" xfId="24245" xr:uid="{6CBE6BD7-F2C9-45A5-AD43-39D8092162AB}"/>
    <cellStyle name="20% - Accent1 2 2 5 10 6" xfId="16757" xr:uid="{DA0AD933-CE13-46CF-8F09-DE647A34446D}"/>
    <cellStyle name="20% - Accent1 2 2 5 10 7" xfId="32030" xr:uid="{6E0338AE-E3C9-4C39-B27D-A801F353CCBB}"/>
    <cellStyle name="20% - Accent1 2 2 5 10 8" xfId="39176" xr:uid="{C14EDE24-01FD-4035-8E62-1573D440B33B}"/>
    <cellStyle name="20% - Accent1 2 2 5 10 9" xfId="47059" xr:uid="{C19094F0-59C0-49C8-B864-926D746CAF37}"/>
    <cellStyle name="20% - Accent1 2 2 5 11" xfId="1733" xr:uid="{82AA58C8-A9D9-4262-B28D-F8A4F38708D5}"/>
    <cellStyle name="20% - Accent1 2 2 5 11 10" xfId="54556" xr:uid="{DA950048-0478-4183-8C17-BA9A09D41222}"/>
    <cellStyle name="20% - Accent1 2 2 5 11 2" xfId="1734" xr:uid="{75205583-CDBF-4BE3-8C90-E78BDDF936BA}"/>
    <cellStyle name="20% - Accent1 2 2 5 11 2 2" xfId="9274" xr:uid="{81C5971B-2437-436D-B753-01639DC490A0}"/>
    <cellStyle name="20% - Accent1 2 2 5 11 2 2 2" xfId="24250" xr:uid="{F47DC325-5B42-4FA5-B1F9-C4B0AD4B7B39}"/>
    <cellStyle name="20% - Accent1 2 2 5 11 2 3" xfId="16762" xr:uid="{71B93C8B-E40D-465A-A53F-A46EA4336C08}"/>
    <cellStyle name="20% - Accent1 2 2 5 11 2 4" xfId="32459" xr:uid="{07F2B485-1AE7-4CC3-A4B4-6A0ACC1649E5}"/>
    <cellStyle name="20% - Accent1 2 2 5 11 2 5" xfId="39181" xr:uid="{D7B1AD40-73C6-4660-BCC9-7868CFDD9F4A}"/>
    <cellStyle name="20% - Accent1 2 2 5 11 2 6" xfId="47064" xr:uid="{DB1ECA7A-1D1B-4C56-93F7-E1E0D8FD0BD3}"/>
    <cellStyle name="20% - Accent1 2 2 5 11 2 7" xfId="54557" xr:uid="{B96BEC9C-FE51-4C10-ACA4-468AC0CA027F}"/>
    <cellStyle name="20% - Accent1 2 2 5 11 3" xfId="1735" xr:uid="{8D3C0C53-230E-41F4-82BD-87ACC9A05235}"/>
    <cellStyle name="20% - Accent1 2 2 5 11 3 2" xfId="9275" xr:uid="{AE62D47D-E834-4288-BCEE-7833B39E1E47}"/>
    <cellStyle name="20% - Accent1 2 2 5 11 3 2 2" xfId="24251" xr:uid="{78B1554B-0497-45A3-8DC3-12657C24E87A}"/>
    <cellStyle name="20% - Accent1 2 2 5 11 3 3" xfId="16763" xr:uid="{53A47DDE-E5D1-4337-872C-4B38DBBE6BDF}"/>
    <cellStyle name="20% - Accent1 2 2 5 11 3 4" xfId="34304" xr:uid="{7D7D7E0B-6180-4F02-871F-7644EABECC94}"/>
    <cellStyle name="20% - Accent1 2 2 5 11 3 5" xfId="39182" xr:uid="{D58AE2E5-B0C9-4C25-9BC0-F9C4D1E82159}"/>
    <cellStyle name="20% - Accent1 2 2 5 11 3 6" xfId="47065" xr:uid="{EBA41436-D8C0-462F-98DC-A12698C4F613}"/>
    <cellStyle name="20% - Accent1 2 2 5 11 3 7" xfId="54558" xr:uid="{797CCFC0-868A-42F7-9D22-464A413FB580}"/>
    <cellStyle name="20% - Accent1 2 2 5 11 4" xfId="1736" xr:uid="{12709E32-783B-40D6-AD2B-40C9129B79E1}"/>
    <cellStyle name="20% - Accent1 2 2 5 11 4 2" xfId="9276" xr:uid="{3485DFFF-37A1-47D9-A757-E4AE3C329844}"/>
    <cellStyle name="20% - Accent1 2 2 5 11 4 2 2" xfId="24252" xr:uid="{BEB4AF4C-89DB-4A55-856B-24A5CAF1D70E}"/>
    <cellStyle name="20% - Accent1 2 2 5 11 4 3" xfId="16764" xr:uid="{9C90B19E-3259-4B31-BD28-0E44881D90FE}"/>
    <cellStyle name="20% - Accent1 2 2 5 11 4 4" xfId="36147" xr:uid="{3CDED7B9-447A-475C-93F2-EDA23106BA3B}"/>
    <cellStyle name="20% - Accent1 2 2 5 11 4 5" xfId="39183" xr:uid="{3C30188C-56C6-493B-BD68-73365A3F870A}"/>
    <cellStyle name="20% - Accent1 2 2 5 11 4 6" xfId="47066" xr:uid="{E5E3B05E-29E4-4199-B1B4-DDE2573D1930}"/>
    <cellStyle name="20% - Accent1 2 2 5 11 4 7" xfId="54559" xr:uid="{FE50C92A-07BA-4718-BCE8-3BD261E0922A}"/>
    <cellStyle name="20% - Accent1 2 2 5 11 5" xfId="9273" xr:uid="{12DFC3FC-A910-40F7-B242-DB1C3B246A6B}"/>
    <cellStyle name="20% - Accent1 2 2 5 11 5 2" xfId="24249" xr:uid="{FE0B398E-8CFC-4470-8DCE-3E414B2A398D}"/>
    <cellStyle name="20% - Accent1 2 2 5 11 6" xfId="16761" xr:uid="{E4995431-DBDE-4154-A704-ECBC2A84A88C}"/>
    <cellStyle name="20% - Accent1 2 2 5 11 7" xfId="32085" xr:uid="{745055F4-3658-4B5A-8526-4CF0462CA92C}"/>
    <cellStyle name="20% - Accent1 2 2 5 11 8" xfId="39180" xr:uid="{F7FFA175-CA72-4856-8A4F-E7106E7F35A2}"/>
    <cellStyle name="20% - Accent1 2 2 5 11 9" xfId="47063" xr:uid="{4D4EA81E-71F3-4B94-919F-DF4157B9FAE1}"/>
    <cellStyle name="20% - Accent1 2 2 5 12" xfId="1737" xr:uid="{03EED483-529E-44FB-81B3-0BC767996212}"/>
    <cellStyle name="20% - Accent1 2 2 5 12 2" xfId="9277" xr:uid="{29CF1B6A-CE3D-4268-BF61-88CA19198D9D}"/>
    <cellStyle name="20% - Accent1 2 2 5 12 2 2" xfId="24253" xr:uid="{519FCBDA-E3DD-4D25-8E46-652A36654DB8}"/>
    <cellStyle name="20% - Accent1 2 2 5 12 3" xfId="16765" xr:uid="{C10D0276-9C35-4A93-8C30-11FB6ED260A4}"/>
    <cellStyle name="20% - Accent1 2 2 5 12 4" xfId="32457" xr:uid="{01CD531F-A569-44C4-B7A9-4D65D09A4640}"/>
    <cellStyle name="20% - Accent1 2 2 5 12 5" xfId="39184" xr:uid="{8E667975-1E9C-42CD-BA4D-AEA23E8DB0C2}"/>
    <cellStyle name="20% - Accent1 2 2 5 12 6" xfId="47067" xr:uid="{67A07A3B-23FC-4CAF-8B54-973384913EB8}"/>
    <cellStyle name="20% - Accent1 2 2 5 12 7" xfId="54560" xr:uid="{66837F64-C3CA-4E41-A64F-0ABAD7AED466}"/>
    <cellStyle name="20% - Accent1 2 2 5 13" xfId="1738" xr:uid="{70B95FE3-50F1-4F02-9C54-56984DDD2A8E}"/>
    <cellStyle name="20% - Accent1 2 2 5 13 2" xfId="9278" xr:uid="{84B1DAE1-8C87-44E3-8BB1-3F3303167AEA}"/>
    <cellStyle name="20% - Accent1 2 2 5 13 2 2" xfId="24254" xr:uid="{F19E74DA-CF71-4E37-9448-DA069EB63D81}"/>
    <cellStyle name="20% - Accent1 2 2 5 13 3" xfId="16766" xr:uid="{A2EBF569-30F3-4871-BD27-3CF38842949A}"/>
    <cellStyle name="20% - Accent1 2 2 5 13 4" xfId="34302" xr:uid="{A9B05B04-35FD-4A9C-8957-44C8E85F6B05}"/>
    <cellStyle name="20% - Accent1 2 2 5 13 5" xfId="39185" xr:uid="{D6FF0B2B-7176-4C64-9BA9-0FF973B85915}"/>
    <cellStyle name="20% - Accent1 2 2 5 13 6" xfId="47068" xr:uid="{E0B62851-F74F-4532-9975-72FD55846F90}"/>
    <cellStyle name="20% - Accent1 2 2 5 13 7" xfId="54561" xr:uid="{42BD7BAD-BBD7-4AC6-B993-623F649C9170}"/>
    <cellStyle name="20% - Accent1 2 2 5 14" xfId="1739" xr:uid="{9476F762-716B-4662-B476-581199D5EA3A}"/>
    <cellStyle name="20% - Accent1 2 2 5 14 2" xfId="9279" xr:uid="{82B53EEA-B155-402E-9F57-C49FD2C1D656}"/>
    <cellStyle name="20% - Accent1 2 2 5 14 2 2" xfId="24255" xr:uid="{616DD070-EB9C-4655-B382-6B52499E846C}"/>
    <cellStyle name="20% - Accent1 2 2 5 14 3" xfId="16767" xr:uid="{AE27DAB6-C70C-4DB0-B920-D4143F7A3FF2}"/>
    <cellStyle name="20% - Accent1 2 2 5 14 4" xfId="36145" xr:uid="{1658498D-2A8E-4660-B07D-2D3AA93DC84F}"/>
    <cellStyle name="20% - Accent1 2 2 5 14 5" xfId="39186" xr:uid="{253DED20-7B48-4423-8299-BA8E14E79CAE}"/>
    <cellStyle name="20% - Accent1 2 2 5 14 6" xfId="47069" xr:uid="{DB25FC1F-3444-472D-A12C-2AEA65DC4BE1}"/>
    <cellStyle name="20% - Accent1 2 2 5 14 7" xfId="54562" xr:uid="{625F5BDB-4CDC-4D98-8F1E-5A5836D4AEAC}"/>
    <cellStyle name="20% - Accent1 2 2 5 15" xfId="1740" xr:uid="{F0E58427-0C2E-45EF-BB35-3669CB202EBF}"/>
    <cellStyle name="20% - Accent1 2 2 5 15 2" xfId="9280" xr:uid="{1C248CBF-6E67-4F65-8408-7A926C7774ED}"/>
    <cellStyle name="20% - Accent1 2 2 5 15 2 2" xfId="24256" xr:uid="{BC67AEC7-B192-49A0-8DA0-E399359E65AD}"/>
    <cellStyle name="20% - Accent1 2 2 5 15 3" xfId="16768" xr:uid="{3DE2D318-977F-470C-A432-EBBAB5526D00}"/>
    <cellStyle name="20% - Accent1 2 2 5 15 4" xfId="37674" xr:uid="{06313124-F811-4CAC-8FDF-67B0E8513984}"/>
    <cellStyle name="20% - Accent1 2 2 5 15 5" xfId="39187" xr:uid="{42DC2B76-AADF-4F7D-BA36-F841005AC6E4}"/>
    <cellStyle name="20% - Accent1 2 2 5 15 6" xfId="47070" xr:uid="{7662A6C5-F058-44D8-8E79-37AF450EA012}"/>
    <cellStyle name="20% - Accent1 2 2 5 15 7" xfId="54563" xr:uid="{6D0ECF2E-22FD-4D2B-B2EB-6F502C6AFD2B}"/>
    <cellStyle name="20% - Accent1 2 2 5 16" xfId="7771" xr:uid="{E57FB652-6986-4C0D-AFB9-E2269FDC929F}"/>
    <cellStyle name="20% - Accent1 2 2 5 16 2" xfId="15260" xr:uid="{6AA47DB3-8B9A-4FD2-B54D-B02A49043B9B}"/>
    <cellStyle name="20% - Accent1 2 2 5 16 2 2" xfId="30236" xr:uid="{A5208866-7994-46B5-9A52-E90B2EDE068B}"/>
    <cellStyle name="20% - Accent1 2 2 5 16 3" xfId="22748" xr:uid="{52FD42C1-873B-485A-ADD3-F8AEEBD14979}"/>
    <cellStyle name="20% - Accent1 2 2 5 16 4" xfId="45167" xr:uid="{7B16B082-67A5-428A-8213-333B4031B5A5}"/>
    <cellStyle name="20% - Accent1 2 2 5 16 5" xfId="53055" xr:uid="{3423EB53-6B15-4291-8CBE-AE71C99E934D}"/>
    <cellStyle name="20% - Accent1 2 2 5 16 6" xfId="60543" xr:uid="{099E0F61-A76B-4C52-9DA4-B8E660D40AAC}"/>
    <cellStyle name="20% - Accent1 2 2 5 17" xfId="7826" xr:uid="{27C6DC8C-F372-4231-839A-016359325EF5}"/>
    <cellStyle name="20% - Accent1 2 2 5 17 2" xfId="22803" xr:uid="{0F4FF9B2-E056-4D2E-B87D-0E6BF7431B6E}"/>
    <cellStyle name="20% - Accent1 2 2 5 18" xfId="15315" xr:uid="{DCE78C34-1C84-42C5-B449-9E06715BEB65}"/>
    <cellStyle name="20% - Accent1 2 2 5 19" xfId="30292" xr:uid="{E8E885B7-AA66-476C-9F7A-F319347D2331}"/>
    <cellStyle name="20% - Accent1 2 2 5 2" xfId="342" xr:uid="{439E1AA1-59C5-4B96-A249-75F18CFA2073}"/>
    <cellStyle name="20% - Accent1 2 2 5 2 10" xfId="1741" xr:uid="{FA9AAC78-690C-41D5-8CA2-CC737B1B3087}"/>
    <cellStyle name="20% - Accent1 2 2 5 2 10 2" xfId="9281" xr:uid="{72EC5A3F-B832-439B-A5B9-41D0C93116DB}"/>
    <cellStyle name="20% - Accent1 2 2 5 2 10 2 2" xfId="24257" xr:uid="{97819E55-E5F9-45CB-9DC9-9DEE3623DD04}"/>
    <cellStyle name="20% - Accent1 2 2 5 2 10 3" xfId="16769" xr:uid="{4536FE89-A8E5-45F0-A631-B20985689506}"/>
    <cellStyle name="20% - Accent1 2 2 5 2 10 4" xfId="36148" xr:uid="{252AE562-DAD9-4937-9673-8614175DE628}"/>
    <cellStyle name="20% - Accent1 2 2 5 2 10 5" xfId="39188" xr:uid="{E5C0DA5D-178B-4550-B359-091E7B35D2E4}"/>
    <cellStyle name="20% - Accent1 2 2 5 2 10 6" xfId="47071" xr:uid="{ADC90320-7FF2-49AC-BB7A-BEC7EDD0ABE4}"/>
    <cellStyle name="20% - Accent1 2 2 5 2 10 7" xfId="54564" xr:uid="{3B0C562F-0DCF-4EE1-9120-00AE9581CB95}"/>
    <cellStyle name="20% - Accent1 2 2 5 2 11" xfId="7882" xr:uid="{2626893E-C626-4794-A701-A325B635B775}"/>
    <cellStyle name="20% - Accent1 2 2 5 2 11 2" xfId="22859" xr:uid="{186BE611-E136-48D9-B770-399BA494A411}"/>
    <cellStyle name="20% - Accent1 2 2 5 2 12" xfId="15371" xr:uid="{B49CFA1C-24B4-47F1-9CE6-9145F6ABC24A}"/>
    <cellStyle name="20% - Accent1 2 2 5 2 13" xfId="30341" xr:uid="{6A6A1B04-FD47-4AB2-B9FA-ED5B2BC31AC3}"/>
    <cellStyle name="20% - Accent1 2 2 5 2 14" xfId="37790" xr:uid="{B3FA5F29-F292-4BA7-A20A-CDAB2A809A6E}"/>
    <cellStyle name="20% - Accent1 2 2 5 2 15" xfId="45278" xr:uid="{7349DC13-F363-4B0B-B6FA-7D2CCAC33EB7}"/>
    <cellStyle name="20% - Accent1 2 2 5 2 16" xfId="45401" xr:uid="{180794E2-80B0-451D-A5E3-5E1ADECB7ECF}"/>
    <cellStyle name="20% - Accent1 2 2 5 2 17" xfId="45524" xr:uid="{74540112-E0BE-41E4-AD10-C44D6926B597}"/>
    <cellStyle name="20% - Accent1 2 2 5 2 18" xfId="45673" xr:uid="{AF2DDA12-1492-43DA-84F3-4BC54B02B154}"/>
    <cellStyle name="20% - Accent1 2 2 5 2 19" xfId="53166" xr:uid="{8678FC09-819E-41CA-89B7-7540357E51C6}"/>
    <cellStyle name="20% - Accent1 2 2 5 2 2" xfId="1742" xr:uid="{B6F9ABD0-CCDE-4B76-885E-A2E25D702912}"/>
    <cellStyle name="20% - Accent1 2 2 5 2 2 10" xfId="16770" xr:uid="{FF50E544-F425-46DE-92C0-CBA951F2164B}"/>
    <cellStyle name="20% - Accent1 2 2 5 2 2 11" xfId="30409" xr:uid="{F46DCB7A-A4D6-489D-8F71-B1AFFDB80451}"/>
    <cellStyle name="20% - Accent1 2 2 5 2 2 12" xfId="39189" xr:uid="{F89FF9EA-24F0-4A78-97E2-4C9289D45D10}"/>
    <cellStyle name="20% - Accent1 2 2 5 2 2 13" xfId="47072" xr:uid="{7DDE4214-14D1-4019-9910-12961A6B1471}"/>
    <cellStyle name="20% - Accent1 2 2 5 2 2 14" xfId="54565" xr:uid="{C424A384-B931-4994-8D91-7DF862526EAE}"/>
    <cellStyle name="20% - Accent1 2 2 5 2 2 2" xfId="1743" xr:uid="{BEE9648E-B7E2-41A4-AB92-7C4B8C0D2CCE}"/>
    <cellStyle name="20% - Accent1 2 2 5 2 2 2 10" xfId="39190" xr:uid="{9FA1705E-7992-4435-97E5-F571442977A5}"/>
    <cellStyle name="20% - Accent1 2 2 5 2 2 2 11" xfId="47073" xr:uid="{4A5F0241-99A1-4E58-8B27-98AACE2A1540}"/>
    <cellStyle name="20% - Accent1 2 2 5 2 2 2 12" xfId="54566" xr:uid="{909C1258-9A32-423B-B948-F5B3073B5E49}"/>
    <cellStyle name="20% - Accent1 2 2 5 2 2 2 2" xfId="1744" xr:uid="{634EF67E-F9C4-4EA3-A50D-6C87062FEDAC}"/>
    <cellStyle name="20% - Accent1 2 2 5 2 2 2 2 10" xfId="47074" xr:uid="{91EE955C-7DD9-4655-A86B-CEC9B9739DB2}"/>
    <cellStyle name="20% - Accent1 2 2 5 2 2 2 2 11" xfId="54567" xr:uid="{06C7FAED-D051-4AC7-98A6-371CCEDF7FCB}"/>
    <cellStyle name="20% - Accent1 2 2 5 2 2 2 2 2" xfId="1745" xr:uid="{08F9F88C-3339-4E68-BA49-56FE7B9FE219}"/>
    <cellStyle name="20% - Accent1 2 2 5 2 2 2 2 2 10" xfId="54568" xr:uid="{3F360DEE-C119-45CD-993A-ADCA507E2387}"/>
    <cellStyle name="20% - Accent1 2 2 5 2 2 2 2 2 2" xfId="1746" xr:uid="{A04D15E5-8460-42F4-BC43-45BBA3F12A15}"/>
    <cellStyle name="20% - Accent1 2 2 5 2 2 2 2 2 2 2" xfId="9286" xr:uid="{6D0E1465-5397-4287-9350-3557D145AC4F}"/>
    <cellStyle name="20% - Accent1 2 2 5 2 2 2 2 2 2 2 2" xfId="24262" xr:uid="{6556EBDF-96AD-452B-83C6-3BFB18C314A0}"/>
    <cellStyle name="20% - Accent1 2 2 5 2 2 2 2 2 2 3" xfId="16774" xr:uid="{A70B7B93-70A2-4148-938D-166EC71761F9}"/>
    <cellStyle name="20% - Accent1 2 2 5 2 2 2 2 2 2 4" xfId="32464" xr:uid="{A1D03E01-6E65-4DB6-BF43-EA2292A139E7}"/>
    <cellStyle name="20% - Accent1 2 2 5 2 2 2 2 2 2 5" xfId="39193" xr:uid="{2EDB2888-FC51-4FD1-AF47-3D009AD03721}"/>
    <cellStyle name="20% - Accent1 2 2 5 2 2 2 2 2 2 6" xfId="47076" xr:uid="{CCF92D94-C1C2-466E-8549-69CD45225E63}"/>
    <cellStyle name="20% - Accent1 2 2 5 2 2 2 2 2 2 7" xfId="54569" xr:uid="{27F467DA-8BA8-416F-A5E9-0835FD4B6863}"/>
    <cellStyle name="20% - Accent1 2 2 5 2 2 2 2 2 3" xfId="1747" xr:uid="{CB52A5F5-9149-4538-8E57-645FBCBED32D}"/>
    <cellStyle name="20% - Accent1 2 2 5 2 2 2 2 2 3 2" xfId="9287" xr:uid="{C49F0BA5-95AE-42FA-BA34-6EA42883C712}"/>
    <cellStyle name="20% - Accent1 2 2 5 2 2 2 2 2 3 2 2" xfId="24263" xr:uid="{44C63030-F43F-4706-82C4-8F07F9F5AEC8}"/>
    <cellStyle name="20% - Accent1 2 2 5 2 2 2 2 2 3 3" xfId="16775" xr:uid="{3449E2EA-655B-4A00-9245-2A0D9818BB80}"/>
    <cellStyle name="20% - Accent1 2 2 5 2 2 2 2 2 3 4" xfId="34309" xr:uid="{F720E16E-8E13-4C1B-8DB0-AB650A9A2579}"/>
    <cellStyle name="20% - Accent1 2 2 5 2 2 2 2 2 3 5" xfId="39194" xr:uid="{B1CCF353-34B5-4889-9F0D-E82B2FEDDDBF}"/>
    <cellStyle name="20% - Accent1 2 2 5 2 2 2 2 2 3 6" xfId="47077" xr:uid="{6F3D3C70-4C5C-436A-9B3E-8A939F094D90}"/>
    <cellStyle name="20% - Accent1 2 2 5 2 2 2 2 2 3 7" xfId="54570" xr:uid="{AC1065FD-CD33-4E3B-939D-DF2E9CEDA598}"/>
    <cellStyle name="20% - Accent1 2 2 5 2 2 2 2 2 4" xfId="1748" xr:uid="{A03E7883-95BF-49EC-8693-02F83333D4B8}"/>
    <cellStyle name="20% - Accent1 2 2 5 2 2 2 2 2 4 2" xfId="9288" xr:uid="{3C59EEAB-1634-4DCB-8017-2C63034328D6}"/>
    <cellStyle name="20% - Accent1 2 2 5 2 2 2 2 2 4 2 2" xfId="24264" xr:uid="{762C3606-2E73-4793-B36A-9E6A02DC2D1C}"/>
    <cellStyle name="20% - Accent1 2 2 5 2 2 2 2 2 4 3" xfId="16776" xr:uid="{465D4225-CBD5-4D54-A143-D707BC7C3BFF}"/>
    <cellStyle name="20% - Accent1 2 2 5 2 2 2 2 2 4 4" xfId="36152" xr:uid="{521DD1EC-E88C-445A-8592-6C7406EF12FD}"/>
    <cellStyle name="20% - Accent1 2 2 5 2 2 2 2 2 4 5" xfId="39195" xr:uid="{23300942-B06C-4C5F-AFC0-8991759D7977}"/>
    <cellStyle name="20% - Accent1 2 2 5 2 2 2 2 2 4 6" xfId="47078" xr:uid="{9988C521-8CDA-46CB-9120-AAC4B16F4F7B}"/>
    <cellStyle name="20% - Accent1 2 2 5 2 2 2 2 2 4 7" xfId="54571" xr:uid="{095EE5AD-B06D-4BFC-A209-44A7666EE011}"/>
    <cellStyle name="20% - Accent1 2 2 5 2 2 2 2 2 5" xfId="9285" xr:uid="{2A4FA895-11E4-47E5-B94D-D9D84608E18E}"/>
    <cellStyle name="20% - Accent1 2 2 5 2 2 2 2 2 5 2" xfId="24261" xr:uid="{79AA2BBE-B78C-4905-B08A-B8C266D85BB4}"/>
    <cellStyle name="20% - Accent1 2 2 5 2 2 2 2 2 6" xfId="16773" xr:uid="{540B8A7F-92BF-4AF4-BDB4-CF2BE686BC7E}"/>
    <cellStyle name="20% - Accent1 2 2 5 2 2 2 2 2 7" xfId="31312" xr:uid="{DA3D7C8F-4A51-472D-909C-2319667FF8B0}"/>
    <cellStyle name="20% - Accent1 2 2 5 2 2 2 2 2 8" xfId="39192" xr:uid="{452A122A-7EF9-4EDB-8D22-8DA34D200066}"/>
    <cellStyle name="20% - Accent1 2 2 5 2 2 2 2 2 9" xfId="47075" xr:uid="{DD40162E-1552-47C0-BBA6-A248F7E97B57}"/>
    <cellStyle name="20% - Accent1 2 2 5 2 2 2 2 3" xfId="1749" xr:uid="{0E90CAC7-B5C2-4165-9F72-2D57A4FA11D8}"/>
    <cellStyle name="20% - Accent1 2 2 5 2 2 2 2 3 2" xfId="9289" xr:uid="{3AB83712-FD1B-451A-B463-3464EB414404}"/>
    <cellStyle name="20% - Accent1 2 2 5 2 2 2 2 3 2 2" xfId="24265" xr:uid="{BCDAAE23-ECB6-4627-8AD3-372FB3D1743D}"/>
    <cellStyle name="20% - Accent1 2 2 5 2 2 2 2 3 3" xfId="16777" xr:uid="{338E3C38-4393-4F99-9BC8-6414ADEA3E48}"/>
    <cellStyle name="20% - Accent1 2 2 5 2 2 2 2 3 4" xfId="32463" xr:uid="{C2FBA7D1-C064-44DD-8D5A-D30D17EBEC36}"/>
    <cellStyle name="20% - Accent1 2 2 5 2 2 2 2 3 5" xfId="39196" xr:uid="{87F68010-F958-4ADE-902B-D2342B0AD955}"/>
    <cellStyle name="20% - Accent1 2 2 5 2 2 2 2 3 6" xfId="47079" xr:uid="{E74C5193-1CBB-47EB-8C45-FD2B4EC4B381}"/>
    <cellStyle name="20% - Accent1 2 2 5 2 2 2 2 3 7" xfId="54572" xr:uid="{5E1F28D7-3E9D-4012-9873-43E9B914EF97}"/>
    <cellStyle name="20% - Accent1 2 2 5 2 2 2 2 4" xfId="1750" xr:uid="{69EDAB85-8866-4EFD-8012-8C402509934E}"/>
    <cellStyle name="20% - Accent1 2 2 5 2 2 2 2 4 2" xfId="9290" xr:uid="{BEB76541-6D38-4225-B10B-79972428F5B5}"/>
    <cellStyle name="20% - Accent1 2 2 5 2 2 2 2 4 2 2" xfId="24266" xr:uid="{06FC70A8-A0D9-4818-80AE-293C0CC5155E}"/>
    <cellStyle name="20% - Accent1 2 2 5 2 2 2 2 4 3" xfId="16778" xr:uid="{F1C57C3C-BF74-43C4-95C9-447D078292CC}"/>
    <cellStyle name="20% - Accent1 2 2 5 2 2 2 2 4 4" xfId="34308" xr:uid="{587A0BDB-092E-4872-BA3A-3D6ED68EE9F8}"/>
    <cellStyle name="20% - Accent1 2 2 5 2 2 2 2 4 5" xfId="39197" xr:uid="{576944AF-61B6-48F4-8D39-E1E5C9680F48}"/>
    <cellStyle name="20% - Accent1 2 2 5 2 2 2 2 4 6" xfId="47080" xr:uid="{F59C0F6C-1172-4C84-9F21-D95A1B107757}"/>
    <cellStyle name="20% - Accent1 2 2 5 2 2 2 2 4 7" xfId="54573" xr:uid="{7E42427B-9CEA-4FBF-A58D-2BCF0A287D60}"/>
    <cellStyle name="20% - Accent1 2 2 5 2 2 2 2 5" xfId="1751" xr:uid="{CA8E3140-7991-46F2-8523-5A8B6AB7783D}"/>
    <cellStyle name="20% - Accent1 2 2 5 2 2 2 2 5 2" xfId="9291" xr:uid="{0EB8B236-2524-4B79-8310-C4AA0E6C2D1E}"/>
    <cellStyle name="20% - Accent1 2 2 5 2 2 2 2 5 2 2" xfId="24267" xr:uid="{9E7FE844-7DEF-486C-AEDD-CCA5F36001D5}"/>
    <cellStyle name="20% - Accent1 2 2 5 2 2 2 2 5 3" xfId="16779" xr:uid="{C8C1C5CE-1186-4C6B-AF5D-80073A6B52CB}"/>
    <cellStyle name="20% - Accent1 2 2 5 2 2 2 2 5 4" xfId="36151" xr:uid="{E32CF957-D924-4BC3-B85A-2F44C8F9C7EE}"/>
    <cellStyle name="20% - Accent1 2 2 5 2 2 2 2 5 5" xfId="39198" xr:uid="{F7699C5C-4790-4D51-8E07-15AB683ADFB4}"/>
    <cellStyle name="20% - Accent1 2 2 5 2 2 2 2 5 6" xfId="47081" xr:uid="{A1A14C8E-A81D-4F27-B2CA-838B83B58E3F}"/>
    <cellStyle name="20% - Accent1 2 2 5 2 2 2 2 5 7" xfId="54574" xr:uid="{F871888A-D033-40EA-B404-F1438FECFFE1}"/>
    <cellStyle name="20% - Accent1 2 2 5 2 2 2 2 6" xfId="9284" xr:uid="{E398D4E7-7AEA-41F3-BF95-FBAD30D9F19B}"/>
    <cellStyle name="20% - Accent1 2 2 5 2 2 2 2 6 2" xfId="24260" xr:uid="{802A8EC3-DCB1-4BB3-8C5E-332704FAC5CC}"/>
    <cellStyle name="20% - Accent1 2 2 5 2 2 2 2 7" xfId="16772" xr:uid="{17E01C0A-3022-447B-AA67-40E88519FE87}"/>
    <cellStyle name="20% - Accent1 2 2 5 2 2 2 2 8" xfId="30817" xr:uid="{0D85301C-DC37-4FE2-B675-216E97B56EF9}"/>
    <cellStyle name="20% - Accent1 2 2 5 2 2 2 2 9" xfId="39191" xr:uid="{FA66B97B-7292-41C8-BFE6-99230F4D223C}"/>
    <cellStyle name="20% - Accent1 2 2 5 2 2 2 3" xfId="1752" xr:uid="{9AC039AD-0204-45E7-BF34-3019C955E1D4}"/>
    <cellStyle name="20% - Accent1 2 2 5 2 2 2 3 10" xfId="54575" xr:uid="{F1C099CE-ADD6-400E-9774-32C162CF99AA}"/>
    <cellStyle name="20% - Accent1 2 2 5 2 2 2 3 2" xfId="1753" xr:uid="{79F74BBB-004F-4242-AEE6-8D36DABF1C97}"/>
    <cellStyle name="20% - Accent1 2 2 5 2 2 2 3 2 2" xfId="9293" xr:uid="{5B2B6500-7EE7-4ED1-9B2A-DBD5B9C1D56C}"/>
    <cellStyle name="20% - Accent1 2 2 5 2 2 2 3 2 2 2" xfId="24269" xr:uid="{08886179-A062-46C3-B919-2879871808AA}"/>
    <cellStyle name="20% - Accent1 2 2 5 2 2 2 3 2 3" xfId="16781" xr:uid="{DBA5F330-F8B2-4FDC-87A1-84B58D6DD757}"/>
    <cellStyle name="20% - Accent1 2 2 5 2 2 2 3 2 4" xfId="32465" xr:uid="{92ACFC9B-56BA-4E6E-80F0-180DC401A45D}"/>
    <cellStyle name="20% - Accent1 2 2 5 2 2 2 3 2 5" xfId="39200" xr:uid="{03908330-F07E-411D-AE30-2DA412B84A02}"/>
    <cellStyle name="20% - Accent1 2 2 5 2 2 2 3 2 6" xfId="47083" xr:uid="{1152BE9C-67C1-4DD1-A006-474C950AF7D8}"/>
    <cellStyle name="20% - Accent1 2 2 5 2 2 2 3 2 7" xfId="54576" xr:uid="{73CB824A-848C-4B3A-8538-5FE24CF4BAD2}"/>
    <cellStyle name="20% - Accent1 2 2 5 2 2 2 3 3" xfId="1754" xr:uid="{CD8AE810-EC8B-4C87-BCE4-DB9F6DDFDA02}"/>
    <cellStyle name="20% - Accent1 2 2 5 2 2 2 3 3 2" xfId="9294" xr:uid="{D61B0CC7-BE3F-4869-B556-92D236553852}"/>
    <cellStyle name="20% - Accent1 2 2 5 2 2 2 3 3 2 2" xfId="24270" xr:uid="{447977C4-C879-46EB-AE2C-812F15F04195}"/>
    <cellStyle name="20% - Accent1 2 2 5 2 2 2 3 3 3" xfId="16782" xr:uid="{AF0D52B6-AF3C-43AF-A6EF-115A6EFA8030}"/>
    <cellStyle name="20% - Accent1 2 2 5 2 2 2 3 3 4" xfId="34310" xr:uid="{327F2631-71ED-4975-A2AC-C8FCF73C522B}"/>
    <cellStyle name="20% - Accent1 2 2 5 2 2 2 3 3 5" xfId="39201" xr:uid="{F58268AE-2CBA-4A28-B2D5-D176C9E35BDF}"/>
    <cellStyle name="20% - Accent1 2 2 5 2 2 2 3 3 6" xfId="47084" xr:uid="{901CE7A8-F3F9-4565-B248-0DDE82E23671}"/>
    <cellStyle name="20% - Accent1 2 2 5 2 2 2 3 3 7" xfId="54577" xr:uid="{787FCACB-3547-44B8-B47A-B86BF9568D8B}"/>
    <cellStyle name="20% - Accent1 2 2 5 2 2 2 3 4" xfId="1755" xr:uid="{C27E57F4-B061-46F2-83FA-34B399806936}"/>
    <cellStyle name="20% - Accent1 2 2 5 2 2 2 3 4 2" xfId="9295" xr:uid="{3A18AE6F-90C1-41DA-B5DB-F5C34283FB53}"/>
    <cellStyle name="20% - Accent1 2 2 5 2 2 2 3 4 2 2" xfId="24271" xr:uid="{045B0EC1-69CD-407F-8364-AA882625D037}"/>
    <cellStyle name="20% - Accent1 2 2 5 2 2 2 3 4 3" xfId="16783" xr:uid="{65FEF10D-737C-4C72-ABD4-D25155EFC312}"/>
    <cellStyle name="20% - Accent1 2 2 5 2 2 2 3 4 4" xfId="36153" xr:uid="{44CB1ACB-02ED-4F1A-8594-4CBCE126BDCB}"/>
    <cellStyle name="20% - Accent1 2 2 5 2 2 2 3 4 5" xfId="39202" xr:uid="{A7AF6987-232C-45E1-8805-4FF30000BC2C}"/>
    <cellStyle name="20% - Accent1 2 2 5 2 2 2 3 4 6" xfId="47085" xr:uid="{2F7F0133-E991-4B13-BB39-D0ED2BA880DC}"/>
    <cellStyle name="20% - Accent1 2 2 5 2 2 2 3 4 7" xfId="54578" xr:uid="{F1288DED-6C62-404D-AF81-6DB2A17F6FFC}"/>
    <cellStyle name="20% - Accent1 2 2 5 2 2 2 3 5" xfId="9292" xr:uid="{467539BD-E00B-448F-B485-789B762F1147}"/>
    <cellStyle name="20% - Accent1 2 2 5 2 2 2 3 5 2" xfId="24268" xr:uid="{BE8B1BC6-F82F-4265-AF7B-5EDC149DD6D7}"/>
    <cellStyle name="20% - Accent1 2 2 5 2 2 2 3 6" xfId="16780" xr:uid="{E7870FEB-2030-45BB-B9F8-D4B25ED80E4E}"/>
    <cellStyle name="20% - Accent1 2 2 5 2 2 2 3 7" xfId="31311" xr:uid="{52F3E09E-A7DF-41CC-AFB9-199E043B4949}"/>
    <cellStyle name="20% - Accent1 2 2 5 2 2 2 3 8" xfId="39199" xr:uid="{A83674E3-CC68-4444-AACD-92A56A368A3F}"/>
    <cellStyle name="20% - Accent1 2 2 5 2 2 2 3 9" xfId="47082" xr:uid="{CC6F70D0-31A7-45E4-9B9E-DEDBDA1B6AA2}"/>
    <cellStyle name="20% - Accent1 2 2 5 2 2 2 4" xfId="1756" xr:uid="{0AA77265-FAFD-4B27-8C03-818DADFC1E05}"/>
    <cellStyle name="20% - Accent1 2 2 5 2 2 2 4 2" xfId="9296" xr:uid="{0EC3AFCB-087D-4EC6-B790-7346CA520494}"/>
    <cellStyle name="20% - Accent1 2 2 5 2 2 2 4 2 2" xfId="24272" xr:uid="{A7648A3E-3895-47A0-836A-33BBF7981460}"/>
    <cellStyle name="20% - Accent1 2 2 5 2 2 2 4 3" xfId="16784" xr:uid="{2E7DE43F-1B43-43B8-BDC4-40DE84CB9FFC}"/>
    <cellStyle name="20% - Accent1 2 2 5 2 2 2 4 4" xfId="32462" xr:uid="{629E6C13-051C-4EA4-8FF9-8B2D1E540687}"/>
    <cellStyle name="20% - Accent1 2 2 5 2 2 2 4 5" xfId="39203" xr:uid="{327C3740-5C86-4C4A-B8A5-B13955327C80}"/>
    <cellStyle name="20% - Accent1 2 2 5 2 2 2 4 6" xfId="47086" xr:uid="{26474D30-FF14-4D31-9424-FE6B87064A61}"/>
    <cellStyle name="20% - Accent1 2 2 5 2 2 2 4 7" xfId="54579" xr:uid="{ED613560-C031-44A9-9448-367090EE64BF}"/>
    <cellStyle name="20% - Accent1 2 2 5 2 2 2 5" xfId="1757" xr:uid="{5FEF4249-D98E-40D1-BCB9-D05F3DA115B4}"/>
    <cellStyle name="20% - Accent1 2 2 5 2 2 2 5 2" xfId="9297" xr:uid="{04B03D72-BCC0-4693-A42E-5616A2389C43}"/>
    <cellStyle name="20% - Accent1 2 2 5 2 2 2 5 2 2" xfId="24273" xr:uid="{B5D57938-9F1C-40BE-B47F-A526DEA4BC2A}"/>
    <cellStyle name="20% - Accent1 2 2 5 2 2 2 5 3" xfId="16785" xr:uid="{EC0DC39D-69EF-4A1B-AFD5-E3A5C179832A}"/>
    <cellStyle name="20% - Accent1 2 2 5 2 2 2 5 4" xfId="34307" xr:uid="{30836D79-0956-4701-8322-AAB404844F81}"/>
    <cellStyle name="20% - Accent1 2 2 5 2 2 2 5 5" xfId="39204" xr:uid="{10EC7FBF-0446-4D07-BD05-D1236FD76298}"/>
    <cellStyle name="20% - Accent1 2 2 5 2 2 2 5 6" xfId="47087" xr:uid="{C4813416-1035-4CC2-9726-45E10B49551F}"/>
    <cellStyle name="20% - Accent1 2 2 5 2 2 2 5 7" xfId="54580" xr:uid="{E145A4A3-8854-4823-B5D4-D47E594C1734}"/>
    <cellStyle name="20% - Accent1 2 2 5 2 2 2 6" xfId="1758" xr:uid="{B024570E-2B6D-4EBC-8DAE-B65BAF2BBC5B}"/>
    <cellStyle name="20% - Accent1 2 2 5 2 2 2 6 2" xfId="9298" xr:uid="{00C7F257-7221-41A8-AF5A-D5905A493D32}"/>
    <cellStyle name="20% - Accent1 2 2 5 2 2 2 6 2 2" xfId="24274" xr:uid="{DC56433C-CD13-4B8E-A98B-2BC403CD4B00}"/>
    <cellStyle name="20% - Accent1 2 2 5 2 2 2 6 3" xfId="16786" xr:uid="{139BEA10-8CBC-49AC-ACCC-9753781B8C91}"/>
    <cellStyle name="20% - Accent1 2 2 5 2 2 2 6 4" xfId="36150" xr:uid="{7E13B1CF-3F42-4159-A4F1-81625724BC46}"/>
    <cellStyle name="20% - Accent1 2 2 5 2 2 2 6 5" xfId="39205" xr:uid="{32385D5D-8E24-4591-9679-C839DF8D07D1}"/>
    <cellStyle name="20% - Accent1 2 2 5 2 2 2 6 6" xfId="47088" xr:uid="{2E1A358D-F4D5-4DC4-A0C3-CCB4B7422274}"/>
    <cellStyle name="20% - Accent1 2 2 5 2 2 2 6 7" xfId="54581" xr:uid="{DD6C6A81-6C20-4EA0-96CD-7F9937DEBF60}"/>
    <cellStyle name="20% - Accent1 2 2 5 2 2 2 7" xfId="9283" xr:uid="{C9875A26-D8D4-4ACC-B7A7-5C97C3E89104}"/>
    <cellStyle name="20% - Accent1 2 2 5 2 2 2 7 2" xfId="24259" xr:uid="{33908E8B-6BF3-40ED-A40A-6A3352716614}"/>
    <cellStyle name="20% - Accent1 2 2 5 2 2 2 8" xfId="16771" xr:uid="{1F3E8DAF-E7D3-469A-ADE7-56441DC63FC7}"/>
    <cellStyle name="20% - Accent1 2 2 5 2 2 2 9" xfId="30441" xr:uid="{47044F7D-6040-4E02-82F9-AEF677CD6FDB}"/>
    <cellStyle name="20% - Accent1 2 2 5 2 2 3" xfId="1759" xr:uid="{0E24AF85-F321-4772-9AD4-6214A68201FF}"/>
    <cellStyle name="20% - Accent1 2 2 5 2 2 3 10" xfId="47089" xr:uid="{B9E60FA2-EE7D-4B9F-A25B-2D02233A178D}"/>
    <cellStyle name="20% - Accent1 2 2 5 2 2 3 11" xfId="54582" xr:uid="{5146EF68-9C5D-4B8B-9F3B-33923D3FA9FB}"/>
    <cellStyle name="20% - Accent1 2 2 5 2 2 3 2" xfId="1760" xr:uid="{0BB71B14-83FD-486A-9F99-54FE6D0F3F3E}"/>
    <cellStyle name="20% - Accent1 2 2 5 2 2 3 2 10" xfId="54583" xr:uid="{443E9715-8088-4D9C-8F49-4AD211F7AAF6}"/>
    <cellStyle name="20% - Accent1 2 2 5 2 2 3 2 2" xfId="1761" xr:uid="{F4FB2353-E86E-4759-8421-D39B5E3DB3EA}"/>
    <cellStyle name="20% - Accent1 2 2 5 2 2 3 2 2 2" xfId="9301" xr:uid="{E38A32EB-66C6-40B9-943C-A5E79BAB4699}"/>
    <cellStyle name="20% - Accent1 2 2 5 2 2 3 2 2 2 2" xfId="24277" xr:uid="{B536231D-B056-4C73-AB2B-EE591CEA689B}"/>
    <cellStyle name="20% - Accent1 2 2 5 2 2 3 2 2 3" xfId="16789" xr:uid="{D441D0AC-8377-4C0A-9C50-81684B862405}"/>
    <cellStyle name="20% - Accent1 2 2 5 2 2 3 2 2 4" xfId="32467" xr:uid="{BFE3997E-BC6E-411C-863E-F06FF9D72A8A}"/>
    <cellStyle name="20% - Accent1 2 2 5 2 2 3 2 2 5" xfId="39208" xr:uid="{B9CFFB02-C3DE-4615-ABA7-83D20CDE656D}"/>
    <cellStyle name="20% - Accent1 2 2 5 2 2 3 2 2 6" xfId="47091" xr:uid="{4C67BA20-04F5-46A5-B650-8CAFC95F64EE}"/>
    <cellStyle name="20% - Accent1 2 2 5 2 2 3 2 2 7" xfId="54584" xr:uid="{074BAFBB-57F6-4056-B86D-F4DCFC1BE750}"/>
    <cellStyle name="20% - Accent1 2 2 5 2 2 3 2 3" xfId="1762" xr:uid="{2C60C5CD-809F-41CE-A45F-7BDA67563A7A}"/>
    <cellStyle name="20% - Accent1 2 2 5 2 2 3 2 3 2" xfId="9302" xr:uid="{A8C52F2F-91B6-4B2D-9E62-1CFF93EE4067}"/>
    <cellStyle name="20% - Accent1 2 2 5 2 2 3 2 3 2 2" xfId="24278" xr:uid="{72EAD4B7-B0E4-4748-BA09-63E47FD14BD6}"/>
    <cellStyle name="20% - Accent1 2 2 5 2 2 3 2 3 3" xfId="16790" xr:uid="{A04245BE-0B8A-4709-9D46-D666B6C54ED2}"/>
    <cellStyle name="20% - Accent1 2 2 5 2 2 3 2 3 4" xfId="34312" xr:uid="{18A0DEB9-646A-451E-9E7D-B63D86CA24FB}"/>
    <cellStyle name="20% - Accent1 2 2 5 2 2 3 2 3 5" xfId="39209" xr:uid="{FB6A4A25-DB46-49FE-8846-527762605C23}"/>
    <cellStyle name="20% - Accent1 2 2 5 2 2 3 2 3 6" xfId="47092" xr:uid="{4847EDEF-71B9-4329-A4D9-3A83BAE2035D}"/>
    <cellStyle name="20% - Accent1 2 2 5 2 2 3 2 3 7" xfId="54585" xr:uid="{B08D084B-03B3-4778-B3D2-5587A4FED562}"/>
    <cellStyle name="20% - Accent1 2 2 5 2 2 3 2 4" xfId="1763" xr:uid="{743049AB-EA2D-4582-B368-529CD4C4F440}"/>
    <cellStyle name="20% - Accent1 2 2 5 2 2 3 2 4 2" xfId="9303" xr:uid="{F72472C3-7FCC-4092-9106-0A673E49FD39}"/>
    <cellStyle name="20% - Accent1 2 2 5 2 2 3 2 4 2 2" xfId="24279" xr:uid="{8E4846E3-B622-4834-A33C-DC6EF50130BE}"/>
    <cellStyle name="20% - Accent1 2 2 5 2 2 3 2 4 3" xfId="16791" xr:uid="{D9017E76-76AC-4AAA-8B68-BAD215370A6D}"/>
    <cellStyle name="20% - Accent1 2 2 5 2 2 3 2 4 4" xfId="36155" xr:uid="{0A61E73B-8D70-491B-A3BF-77583325AA1D}"/>
    <cellStyle name="20% - Accent1 2 2 5 2 2 3 2 4 5" xfId="39210" xr:uid="{C1A4A3A1-3B4E-4CC3-B92D-08BB4C1CB667}"/>
    <cellStyle name="20% - Accent1 2 2 5 2 2 3 2 4 6" xfId="47093" xr:uid="{9A4BE592-7F97-45FC-8786-7E6415496BFD}"/>
    <cellStyle name="20% - Accent1 2 2 5 2 2 3 2 4 7" xfId="54586" xr:uid="{47C96C35-A449-4ABD-BC98-143BC74E4474}"/>
    <cellStyle name="20% - Accent1 2 2 5 2 2 3 2 5" xfId="9300" xr:uid="{D07B7536-02E5-4219-8B21-999ECB3143A0}"/>
    <cellStyle name="20% - Accent1 2 2 5 2 2 3 2 5 2" xfId="24276" xr:uid="{BB7AE05E-BF7A-45DC-A8E0-A7F6A9122F20}"/>
    <cellStyle name="20% - Accent1 2 2 5 2 2 3 2 6" xfId="16788" xr:uid="{262FB392-6669-42B6-B511-CDFE63D3D7BB}"/>
    <cellStyle name="20% - Accent1 2 2 5 2 2 3 2 7" xfId="31313" xr:uid="{C36E1C35-36D1-4E50-8855-96E691184345}"/>
    <cellStyle name="20% - Accent1 2 2 5 2 2 3 2 8" xfId="39207" xr:uid="{4716EA9D-5101-4DB5-BCDF-87CF349F12FE}"/>
    <cellStyle name="20% - Accent1 2 2 5 2 2 3 2 9" xfId="47090" xr:uid="{FD003AE9-B18E-4476-89A0-DC4ED1DA9538}"/>
    <cellStyle name="20% - Accent1 2 2 5 2 2 3 3" xfId="1764" xr:uid="{27EB7A03-9249-42E7-AE38-C88BD0DA1999}"/>
    <cellStyle name="20% - Accent1 2 2 5 2 2 3 3 2" xfId="9304" xr:uid="{5C2087A8-E1DB-49DC-BFF5-24CD1AC1BD5D}"/>
    <cellStyle name="20% - Accent1 2 2 5 2 2 3 3 2 2" xfId="24280" xr:uid="{4AA1B89D-3302-4FB9-B317-3F4D876EFCD1}"/>
    <cellStyle name="20% - Accent1 2 2 5 2 2 3 3 3" xfId="16792" xr:uid="{6AEF455D-3F82-4582-A5FF-A1E6BF9F9A54}"/>
    <cellStyle name="20% - Accent1 2 2 5 2 2 3 3 4" xfId="32466" xr:uid="{D878E350-CBF9-4358-B1C1-32E143A7AFEC}"/>
    <cellStyle name="20% - Accent1 2 2 5 2 2 3 3 5" xfId="39211" xr:uid="{0A876498-2EBC-468F-8033-946F16B5D6B2}"/>
    <cellStyle name="20% - Accent1 2 2 5 2 2 3 3 6" xfId="47094" xr:uid="{98690ECD-96AE-4355-8564-D6191894687F}"/>
    <cellStyle name="20% - Accent1 2 2 5 2 2 3 3 7" xfId="54587" xr:uid="{81943149-999A-4D74-A68B-4642A3D5EF20}"/>
    <cellStyle name="20% - Accent1 2 2 5 2 2 3 4" xfId="1765" xr:uid="{E37D1625-0852-4F3F-B822-39C3C271B7B7}"/>
    <cellStyle name="20% - Accent1 2 2 5 2 2 3 4 2" xfId="9305" xr:uid="{5AAB7F4B-AA5C-4EF3-9B70-66ABCCEA923B}"/>
    <cellStyle name="20% - Accent1 2 2 5 2 2 3 4 2 2" xfId="24281" xr:uid="{2FEBF44F-E28C-46C8-90B0-4DE2EEF4235A}"/>
    <cellStyle name="20% - Accent1 2 2 5 2 2 3 4 3" xfId="16793" xr:uid="{60BE7162-6AD7-47C3-86B1-A50F70D59AE6}"/>
    <cellStyle name="20% - Accent1 2 2 5 2 2 3 4 4" xfId="34311" xr:uid="{0F9FFD48-054E-4B2E-88E4-D9523600327C}"/>
    <cellStyle name="20% - Accent1 2 2 5 2 2 3 4 5" xfId="39212" xr:uid="{91279649-6740-44CC-ABAA-6D89D1A6C2E6}"/>
    <cellStyle name="20% - Accent1 2 2 5 2 2 3 4 6" xfId="47095" xr:uid="{B1616E16-D4B2-4746-8657-E8E9598361DA}"/>
    <cellStyle name="20% - Accent1 2 2 5 2 2 3 4 7" xfId="54588" xr:uid="{E7B770CA-5031-4744-9D7A-0BD395A31662}"/>
    <cellStyle name="20% - Accent1 2 2 5 2 2 3 5" xfId="1766" xr:uid="{EB0F60D8-A03B-4DF6-B97C-D13ED0DB129A}"/>
    <cellStyle name="20% - Accent1 2 2 5 2 2 3 5 2" xfId="9306" xr:uid="{47F50233-0CF8-42B9-B17A-5AB54C39B769}"/>
    <cellStyle name="20% - Accent1 2 2 5 2 2 3 5 2 2" xfId="24282" xr:uid="{863EE332-7CB7-41C3-A288-1E31B459B07B}"/>
    <cellStyle name="20% - Accent1 2 2 5 2 2 3 5 3" xfId="16794" xr:uid="{245619F8-9D03-4F92-B172-2D693209A328}"/>
    <cellStyle name="20% - Accent1 2 2 5 2 2 3 5 4" xfId="36154" xr:uid="{E5E51562-6755-4A4E-9E0A-4A7BE9592854}"/>
    <cellStyle name="20% - Accent1 2 2 5 2 2 3 5 5" xfId="39213" xr:uid="{A2D4ED96-F4B9-4B34-AEAF-044BFD90F7EA}"/>
    <cellStyle name="20% - Accent1 2 2 5 2 2 3 5 6" xfId="47096" xr:uid="{DBF46148-1A5D-4244-92B8-1AC4AC4AEE62}"/>
    <cellStyle name="20% - Accent1 2 2 5 2 2 3 5 7" xfId="54589" xr:uid="{F38A92A5-8205-4B3C-8390-A1A5B27E071D}"/>
    <cellStyle name="20% - Accent1 2 2 5 2 2 3 6" xfId="9299" xr:uid="{9613EB16-DCEB-4537-BE0D-B5769C8331A2}"/>
    <cellStyle name="20% - Accent1 2 2 5 2 2 3 6 2" xfId="24275" xr:uid="{F24B30F7-7A43-42D2-97B0-58DA5AAA9334}"/>
    <cellStyle name="20% - Accent1 2 2 5 2 2 3 7" xfId="16787" xr:uid="{50920691-4A69-4AA6-A59C-14745C8A310C}"/>
    <cellStyle name="20% - Accent1 2 2 5 2 2 3 8" xfId="30642" xr:uid="{56D4B229-52D8-4783-B79E-1894384EE530}"/>
    <cellStyle name="20% - Accent1 2 2 5 2 2 3 9" xfId="39206" xr:uid="{5E4555F3-4BBB-4E11-A10A-26CA1D47F544}"/>
    <cellStyle name="20% - Accent1 2 2 5 2 2 4" xfId="1767" xr:uid="{DBE066A7-F644-450C-90BD-DB5C8B92FBF7}"/>
    <cellStyle name="20% - Accent1 2 2 5 2 2 4 10" xfId="47097" xr:uid="{81192738-4829-4B06-9048-B676A1F5D45C}"/>
    <cellStyle name="20% - Accent1 2 2 5 2 2 4 11" xfId="54590" xr:uid="{4E3CE116-915F-4110-9F1F-795EF630ED50}"/>
    <cellStyle name="20% - Accent1 2 2 5 2 2 4 2" xfId="1768" xr:uid="{7C32F200-80F7-40AF-B7C9-43E2EA5ED182}"/>
    <cellStyle name="20% - Accent1 2 2 5 2 2 4 2 10" xfId="54591" xr:uid="{0EE061A1-A619-41A1-8A00-A6BAEB6C21D9}"/>
    <cellStyle name="20% - Accent1 2 2 5 2 2 4 2 2" xfId="1769" xr:uid="{A431CCFA-ED9E-4EFA-8B9E-065753DB118F}"/>
    <cellStyle name="20% - Accent1 2 2 5 2 2 4 2 2 2" xfId="9309" xr:uid="{29E346CC-4F4F-468B-8926-9EDFC04DD19B}"/>
    <cellStyle name="20% - Accent1 2 2 5 2 2 4 2 2 2 2" xfId="24285" xr:uid="{7FDDA869-A3E0-4529-AE42-12751AFAE71D}"/>
    <cellStyle name="20% - Accent1 2 2 5 2 2 4 2 2 3" xfId="16797" xr:uid="{8092C475-9640-4560-899C-29B0A19D5F5A}"/>
    <cellStyle name="20% - Accent1 2 2 5 2 2 4 2 2 4" xfId="32469" xr:uid="{8BEEAB1D-5445-4B06-A9DC-6DD53C110031}"/>
    <cellStyle name="20% - Accent1 2 2 5 2 2 4 2 2 5" xfId="39216" xr:uid="{622449BD-2AE0-48F2-9737-E83CBAE0B340}"/>
    <cellStyle name="20% - Accent1 2 2 5 2 2 4 2 2 6" xfId="47099" xr:uid="{14F802B6-65AA-435A-8C99-EF3F94542983}"/>
    <cellStyle name="20% - Accent1 2 2 5 2 2 4 2 2 7" xfId="54592" xr:uid="{E8B4F654-8D43-4070-912E-73952133AFB4}"/>
    <cellStyle name="20% - Accent1 2 2 5 2 2 4 2 3" xfId="1770" xr:uid="{86020117-15FB-4A91-A923-0180F067E4A2}"/>
    <cellStyle name="20% - Accent1 2 2 5 2 2 4 2 3 2" xfId="9310" xr:uid="{A99B8E81-F6DA-4EA0-9E89-F8C41EFB2B2E}"/>
    <cellStyle name="20% - Accent1 2 2 5 2 2 4 2 3 2 2" xfId="24286" xr:uid="{F0630AE7-FF45-4B3C-92C8-F4C5FC5554D5}"/>
    <cellStyle name="20% - Accent1 2 2 5 2 2 4 2 3 3" xfId="16798" xr:uid="{C315478F-BDAC-49DA-9AF5-A5C6249877FA}"/>
    <cellStyle name="20% - Accent1 2 2 5 2 2 4 2 3 4" xfId="34314" xr:uid="{A3353267-749E-4B6E-B892-3FECB33062C2}"/>
    <cellStyle name="20% - Accent1 2 2 5 2 2 4 2 3 5" xfId="39217" xr:uid="{0A6243DA-B899-4054-B2DA-FD09D14C5D46}"/>
    <cellStyle name="20% - Accent1 2 2 5 2 2 4 2 3 6" xfId="47100" xr:uid="{3D74BC98-23CA-4424-A8DD-DC5C554FA218}"/>
    <cellStyle name="20% - Accent1 2 2 5 2 2 4 2 3 7" xfId="54593" xr:uid="{E62E2549-9343-4C5F-BABA-429729CFD42F}"/>
    <cellStyle name="20% - Accent1 2 2 5 2 2 4 2 4" xfId="1771" xr:uid="{3DB6447B-EFCE-4B53-802E-9CF05744DA9D}"/>
    <cellStyle name="20% - Accent1 2 2 5 2 2 4 2 4 2" xfId="9311" xr:uid="{EE8B5623-1E38-4682-BC9D-EA5B5923885A}"/>
    <cellStyle name="20% - Accent1 2 2 5 2 2 4 2 4 2 2" xfId="24287" xr:uid="{8C68CA37-D1D0-4C12-A47E-E3AA70F1A382}"/>
    <cellStyle name="20% - Accent1 2 2 5 2 2 4 2 4 3" xfId="16799" xr:uid="{12E8D7A8-09E4-4DB0-919F-6A3DF219E131}"/>
    <cellStyle name="20% - Accent1 2 2 5 2 2 4 2 4 4" xfId="36157" xr:uid="{22703A4B-EA80-496B-A53B-5A652BDA72BF}"/>
    <cellStyle name="20% - Accent1 2 2 5 2 2 4 2 4 5" xfId="39218" xr:uid="{A83BEFD1-8E42-4CF0-B662-455FDD69B4A0}"/>
    <cellStyle name="20% - Accent1 2 2 5 2 2 4 2 4 6" xfId="47101" xr:uid="{5BBEA910-F9CB-496C-8788-2C75A37CCF17}"/>
    <cellStyle name="20% - Accent1 2 2 5 2 2 4 2 4 7" xfId="54594" xr:uid="{B0B33300-43D7-4894-9770-C9285C4B2141}"/>
    <cellStyle name="20% - Accent1 2 2 5 2 2 4 2 5" xfId="9308" xr:uid="{0D3079D2-7314-4451-BD7B-7AD7A8E304FA}"/>
    <cellStyle name="20% - Accent1 2 2 5 2 2 4 2 5 2" xfId="24284" xr:uid="{5B9A93BC-8CE0-4D9B-BE04-FF8BB344DC6F}"/>
    <cellStyle name="20% - Accent1 2 2 5 2 2 4 2 6" xfId="16796" xr:uid="{7FBC7DC6-A626-4233-A22D-6B370935397E}"/>
    <cellStyle name="20% - Accent1 2 2 5 2 2 4 2 7" xfId="31314" xr:uid="{39CE9E84-A49E-4120-AB33-54434BDCAECC}"/>
    <cellStyle name="20% - Accent1 2 2 5 2 2 4 2 8" xfId="39215" xr:uid="{00A66C62-CD79-41FE-A82A-D02675C5157F}"/>
    <cellStyle name="20% - Accent1 2 2 5 2 2 4 2 9" xfId="47098" xr:uid="{253F95A0-581E-4696-8310-FF8A7E2BDAB4}"/>
    <cellStyle name="20% - Accent1 2 2 5 2 2 4 3" xfId="1772" xr:uid="{6E94D744-03B9-4AA4-AF50-7DECAC2FE5E2}"/>
    <cellStyle name="20% - Accent1 2 2 5 2 2 4 3 2" xfId="9312" xr:uid="{DA1ECF3A-491A-4C86-A1BB-20D72D22A936}"/>
    <cellStyle name="20% - Accent1 2 2 5 2 2 4 3 2 2" xfId="24288" xr:uid="{45EE17DC-2E2C-470B-807F-6942F2498FE6}"/>
    <cellStyle name="20% - Accent1 2 2 5 2 2 4 3 3" xfId="16800" xr:uid="{EFDF38E2-EE0C-4234-9864-053F7D3AA26A}"/>
    <cellStyle name="20% - Accent1 2 2 5 2 2 4 3 4" xfId="32468" xr:uid="{2ED68F92-03BB-4582-AC2B-9B7B7D7F029B}"/>
    <cellStyle name="20% - Accent1 2 2 5 2 2 4 3 5" xfId="39219" xr:uid="{A4322901-3A38-455B-B7F2-ABBE2F948AE0}"/>
    <cellStyle name="20% - Accent1 2 2 5 2 2 4 3 6" xfId="47102" xr:uid="{119C014B-319E-4B22-888A-E4CFF5690C6C}"/>
    <cellStyle name="20% - Accent1 2 2 5 2 2 4 3 7" xfId="54595" xr:uid="{C2697925-DBCB-468C-9063-28C993F65750}"/>
    <cellStyle name="20% - Accent1 2 2 5 2 2 4 4" xfId="1773" xr:uid="{C9C9C5E4-1E5C-4E51-B82B-6D51BB587156}"/>
    <cellStyle name="20% - Accent1 2 2 5 2 2 4 4 2" xfId="9313" xr:uid="{DC9BD9D5-26A3-4D2C-89A7-8CB635EBA9F9}"/>
    <cellStyle name="20% - Accent1 2 2 5 2 2 4 4 2 2" xfId="24289" xr:uid="{D5385934-7B79-4E5F-B1E9-F91E27ECDEEB}"/>
    <cellStyle name="20% - Accent1 2 2 5 2 2 4 4 3" xfId="16801" xr:uid="{85E8C131-E0D1-4054-B5BD-DF942299D240}"/>
    <cellStyle name="20% - Accent1 2 2 5 2 2 4 4 4" xfId="34313" xr:uid="{6C1F64AB-D361-4ACB-ABC2-A43F31B91140}"/>
    <cellStyle name="20% - Accent1 2 2 5 2 2 4 4 5" xfId="39220" xr:uid="{B1DE77D1-D97A-41DF-8637-F5ACB3BA679A}"/>
    <cellStyle name="20% - Accent1 2 2 5 2 2 4 4 6" xfId="47103" xr:uid="{43B31080-FA4A-41E5-812F-33F5E2689B99}"/>
    <cellStyle name="20% - Accent1 2 2 5 2 2 4 4 7" xfId="54596" xr:uid="{7A667226-8977-4F33-82CE-0E1E1F912BCF}"/>
    <cellStyle name="20% - Accent1 2 2 5 2 2 4 5" xfId="1774" xr:uid="{41F26BFC-3549-4144-9D15-ABEDFD4AE680}"/>
    <cellStyle name="20% - Accent1 2 2 5 2 2 4 5 2" xfId="9314" xr:uid="{9EA7C0CB-F633-4D8D-8D1C-61C1EE472899}"/>
    <cellStyle name="20% - Accent1 2 2 5 2 2 4 5 2 2" xfId="24290" xr:uid="{51BE12EF-B680-450F-8EA2-E6612DE9F2C2}"/>
    <cellStyle name="20% - Accent1 2 2 5 2 2 4 5 3" xfId="16802" xr:uid="{46BD809D-9A43-4871-9ABB-06BB6874C6AB}"/>
    <cellStyle name="20% - Accent1 2 2 5 2 2 4 5 4" xfId="36156" xr:uid="{DF0AC717-868E-42A0-BB61-73E425F93600}"/>
    <cellStyle name="20% - Accent1 2 2 5 2 2 4 5 5" xfId="39221" xr:uid="{6FCCC813-D2F9-45A6-A2D1-D09F4FA4C468}"/>
    <cellStyle name="20% - Accent1 2 2 5 2 2 4 5 6" xfId="47104" xr:uid="{B6476EF3-FB6A-469E-BD9A-3102EC081AD2}"/>
    <cellStyle name="20% - Accent1 2 2 5 2 2 4 5 7" xfId="54597" xr:uid="{73E73672-C4D2-47A5-886E-6CB68B86FD49}"/>
    <cellStyle name="20% - Accent1 2 2 5 2 2 4 6" xfId="9307" xr:uid="{8C9E0A4B-E7F0-4DAC-AB7A-37EB5960D077}"/>
    <cellStyle name="20% - Accent1 2 2 5 2 2 4 6 2" xfId="24283" xr:uid="{73E24BC8-B650-4AC3-909E-D426ADD16F6D}"/>
    <cellStyle name="20% - Accent1 2 2 5 2 2 4 7" xfId="16795" xr:uid="{95833D8F-C7F1-4534-9D94-71AB0EBEF864}"/>
    <cellStyle name="20% - Accent1 2 2 5 2 2 4 8" xfId="30816" xr:uid="{5FC088ED-EA79-4EFB-B55A-C5912BFA618D}"/>
    <cellStyle name="20% - Accent1 2 2 5 2 2 4 9" xfId="39214" xr:uid="{8AA5F655-D7D4-4E3C-9184-8203E11BA792}"/>
    <cellStyle name="20% - Accent1 2 2 5 2 2 5" xfId="1775" xr:uid="{33FFE9E7-1ACD-4F9E-A8B4-FCD3F9515325}"/>
    <cellStyle name="20% - Accent1 2 2 5 2 2 5 10" xfId="54598" xr:uid="{D79DD615-E7A5-4A1E-A32B-218E029FDA2E}"/>
    <cellStyle name="20% - Accent1 2 2 5 2 2 5 2" xfId="1776" xr:uid="{E9F145A3-CA9C-44C5-8E92-ECE394BDC119}"/>
    <cellStyle name="20% - Accent1 2 2 5 2 2 5 2 2" xfId="9316" xr:uid="{D08A6E7F-3BC9-4B78-80A3-3E8BA3903375}"/>
    <cellStyle name="20% - Accent1 2 2 5 2 2 5 2 2 2" xfId="24292" xr:uid="{14F07ED4-7F96-4E7C-91F6-342B7C8F3477}"/>
    <cellStyle name="20% - Accent1 2 2 5 2 2 5 2 3" xfId="16804" xr:uid="{86D16957-7F3B-4666-AC66-1C6108FCB1B9}"/>
    <cellStyle name="20% - Accent1 2 2 5 2 2 5 2 4" xfId="32470" xr:uid="{EAD73D03-05F2-43C9-8CF2-9C1A9E8701C3}"/>
    <cellStyle name="20% - Accent1 2 2 5 2 2 5 2 5" xfId="39223" xr:uid="{82061406-59CF-42A7-8E6F-8A590BDF01D6}"/>
    <cellStyle name="20% - Accent1 2 2 5 2 2 5 2 6" xfId="47106" xr:uid="{95F2BAFE-0534-412A-9DAD-7C6A4DA827D7}"/>
    <cellStyle name="20% - Accent1 2 2 5 2 2 5 2 7" xfId="54599" xr:uid="{3AB39935-3CA0-4FD6-841C-131F45FE5EB6}"/>
    <cellStyle name="20% - Accent1 2 2 5 2 2 5 3" xfId="1777" xr:uid="{BD721EB8-545C-4976-8090-AC6809F80ED3}"/>
    <cellStyle name="20% - Accent1 2 2 5 2 2 5 3 2" xfId="9317" xr:uid="{2824B719-66F9-4820-94B5-AA8D738AD5B0}"/>
    <cellStyle name="20% - Accent1 2 2 5 2 2 5 3 2 2" xfId="24293" xr:uid="{C95BA9B6-5499-4D2D-A951-0D70D60B0636}"/>
    <cellStyle name="20% - Accent1 2 2 5 2 2 5 3 3" xfId="16805" xr:uid="{5AEA82B7-7F82-49C5-95DB-B5273C27C5CD}"/>
    <cellStyle name="20% - Accent1 2 2 5 2 2 5 3 4" xfId="34315" xr:uid="{B331A5AC-4D18-4DE6-8888-BB9176B698DC}"/>
    <cellStyle name="20% - Accent1 2 2 5 2 2 5 3 5" xfId="39224" xr:uid="{AFB99D84-A686-4C10-8B1B-127E0DD094B3}"/>
    <cellStyle name="20% - Accent1 2 2 5 2 2 5 3 6" xfId="47107" xr:uid="{A4B50674-F0ED-44D8-9FA4-FF15B1F62396}"/>
    <cellStyle name="20% - Accent1 2 2 5 2 2 5 3 7" xfId="54600" xr:uid="{17D6BA50-28B8-4092-9CE7-8A966012A7B5}"/>
    <cellStyle name="20% - Accent1 2 2 5 2 2 5 4" xfId="1778" xr:uid="{114169F0-2631-420D-BA03-026423076C4B}"/>
    <cellStyle name="20% - Accent1 2 2 5 2 2 5 4 2" xfId="9318" xr:uid="{6792814F-5049-427D-AF54-46F6D0FD0041}"/>
    <cellStyle name="20% - Accent1 2 2 5 2 2 5 4 2 2" xfId="24294" xr:uid="{FE0CE135-289B-430D-8417-29C69478AD2E}"/>
    <cellStyle name="20% - Accent1 2 2 5 2 2 5 4 3" xfId="16806" xr:uid="{24CB0686-18D4-4E90-98CA-7AA70CB5B4A6}"/>
    <cellStyle name="20% - Accent1 2 2 5 2 2 5 4 4" xfId="36158" xr:uid="{AF892276-C5CD-4008-BAC7-AF0AD7EE7F0C}"/>
    <cellStyle name="20% - Accent1 2 2 5 2 2 5 4 5" xfId="39225" xr:uid="{6AE44A3E-9A4D-41A9-AF2F-F7EA43FE94D8}"/>
    <cellStyle name="20% - Accent1 2 2 5 2 2 5 4 6" xfId="47108" xr:uid="{FBA6330F-D7DA-41B1-AFA3-F8A3CC21FFB3}"/>
    <cellStyle name="20% - Accent1 2 2 5 2 2 5 4 7" xfId="54601" xr:uid="{4C294ED5-3038-4B56-87B8-F1035BE52557}"/>
    <cellStyle name="20% - Accent1 2 2 5 2 2 5 5" xfId="9315" xr:uid="{39E773C8-072D-4969-8272-3804B7185CDF}"/>
    <cellStyle name="20% - Accent1 2 2 5 2 2 5 5 2" xfId="24291" xr:uid="{B6DD22C1-43F0-4558-B156-8B4D807F86D8}"/>
    <cellStyle name="20% - Accent1 2 2 5 2 2 5 6" xfId="16803" xr:uid="{BB5B012A-7AF2-4CD7-826A-2725DCBD6333}"/>
    <cellStyle name="20% - Accent1 2 2 5 2 2 5 7" xfId="31310" xr:uid="{4BC4D5E4-E7B6-46C6-83A7-44E035CD2EE5}"/>
    <cellStyle name="20% - Accent1 2 2 5 2 2 5 8" xfId="39222" xr:uid="{DF59EDD4-88DE-4940-9124-FF90B6DC9D06}"/>
    <cellStyle name="20% - Accent1 2 2 5 2 2 5 9" xfId="47105" xr:uid="{4978F243-8D92-4513-B7AB-FA094C2A17F9}"/>
    <cellStyle name="20% - Accent1 2 2 5 2 2 6" xfId="1779" xr:uid="{587AD0BA-79AC-4EB2-83F0-4A86DF51ECEC}"/>
    <cellStyle name="20% - Accent1 2 2 5 2 2 6 2" xfId="9319" xr:uid="{2F6B7AB3-44C2-425F-B6C4-C5A921D20578}"/>
    <cellStyle name="20% - Accent1 2 2 5 2 2 6 2 2" xfId="24295" xr:uid="{816E8D84-3EE7-4C86-B818-B4FB7D0CE11F}"/>
    <cellStyle name="20% - Accent1 2 2 5 2 2 6 3" xfId="16807" xr:uid="{20930976-CC01-4FEB-BF90-2ADFF5D7321C}"/>
    <cellStyle name="20% - Accent1 2 2 5 2 2 6 4" xfId="32461" xr:uid="{2D9506E4-2A40-4EB3-B8E1-0507A4E3579A}"/>
    <cellStyle name="20% - Accent1 2 2 5 2 2 6 5" xfId="39226" xr:uid="{EB62A049-20CB-4CDD-A2A2-5C41EF325896}"/>
    <cellStyle name="20% - Accent1 2 2 5 2 2 6 6" xfId="47109" xr:uid="{705518A2-DADD-41FC-97E4-D8F4F178BA59}"/>
    <cellStyle name="20% - Accent1 2 2 5 2 2 6 7" xfId="54602" xr:uid="{8A66A882-85A0-4197-8976-B3C456E7BE65}"/>
    <cellStyle name="20% - Accent1 2 2 5 2 2 7" xfId="1780" xr:uid="{5F820FB5-C663-4039-A8AB-5CFE1482D412}"/>
    <cellStyle name="20% - Accent1 2 2 5 2 2 7 2" xfId="9320" xr:uid="{69422EF6-68CA-485F-B7E9-9CAAD02450FB}"/>
    <cellStyle name="20% - Accent1 2 2 5 2 2 7 2 2" xfId="24296" xr:uid="{59ED9CED-9138-48DF-9267-80FBDB00BD37}"/>
    <cellStyle name="20% - Accent1 2 2 5 2 2 7 3" xfId="16808" xr:uid="{B115E2FD-8570-4CB9-B0F3-DEB901FA8286}"/>
    <cellStyle name="20% - Accent1 2 2 5 2 2 7 4" xfId="34306" xr:uid="{A2D0D671-8C0D-4CCE-92CD-D2CC418EBEDB}"/>
    <cellStyle name="20% - Accent1 2 2 5 2 2 7 5" xfId="39227" xr:uid="{6D62783F-1B50-4A01-ACE0-84461580CB8E}"/>
    <cellStyle name="20% - Accent1 2 2 5 2 2 7 6" xfId="47110" xr:uid="{E17959E6-7FDE-48E2-A77B-968670C7A598}"/>
    <cellStyle name="20% - Accent1 2 2 5 2 2 7 7" xfId="54603" xr:uid="{DBD32685-1D47-4675-A6FC-C5F5F28F4386}"/>
    <cellStyle name="20% - Accent1 2 2 5 2 2 8" xfId="1781" xr:uid="{A07F9381-5A01-48EC-8E97-14870BD83C4D}"/>
    <cellStyle name="20% - Accent1 2 2 5 2 2 8 2" xfId="9321" xr:uid="{94DB7FEF-D63A-4F50-ADA6-C884A731B3FE}"/>
    <cellStyle name="20% - Accent1 2 2 5 2 2 8 2 2" xfId="24297" xr:uid="{00087446-EE25-4966-94FB-ED70A92DB9FB}"/>
    <cellStyle name="20% - Accent1 2 2 5 2 2 8 3" xfId="16809" xr:uid="{8801F759-A682-413E-BFB6-226061384288}"/>
    <cellStyle name="20% - Accent1 2 2 5 2 2 8 4" xfId="36149" xr:uid="{20A833E9-2C4E-4F4A-8CAA-655B61E4A80F}"/>
    <cellStyle name="20% - Accent1 2 2 5 2 2 8 5" xfId="39228" xr:uid="{6B13A75C-0F92-4163-AE3B-900822458629}"/>
    <cellStyle name="20% - Accent1 2 2 5 2 2 8 6" xfId="47111" xr:uid="{03053B9F-D945-4BD7-9DF4-5EBCB3BC2D24}"/>
    <cellStyle name="20% - Accent1 2 2 5 2 2 8 7" xfId="54604" xr:uid="{EC566DC9-4929-411E-AF58-FF9F3EA4F114}"/>
    <cellStyle name="20% - Accent1 2 2 5 2 2 9" xfId="9282" xr:uid="{210D4B7A-92B0-405C-90E3-A40589F7B962}"/>
    <cellStyle name="20% - Accent1 2 2 5 2 2 9 2" xfId="24258" xr:uid="{CDFFD1A8-36CC-43BA-96B9-280960F80DAF}"/>
    <cellStyle name="20% - Accent1 2 2 5 2 3" xfId="1782" xr:uid="{AE96C7F6-33E0-4145-908C-A575B054C1D9}"/>
    <cellStyle name="20% - Accent1 2 2 5 2 3 10" xfId="39229" xr:uid="{8FA2F4E4-A3AF-4263-B59D-4CBF2C4FF636}"/>
    <cellStyle name="20% - Accent1 2 2 5 2 3 11" xfId="47112" xr:uid="{1FE7BA79-1A0E-47E3-B7AA-6DA255619E52}"/>
    <cellStyle name="20% - Accent1 2 2 5 2 3 12" xfId="54605" xr:uid="{30185043-9E51-4E29-B71D-240FCFE095E4}"/>
    <cellStyle name="20% - Accent1 2 2 5 2 3 2" xfId="1783" xr:uid="{C49C76A5-FAD0-4C22-9195-CC93536B8E82}"/>
    <cellStyle name="20% - Accent1 2 2 5 2 3 2 10" xfId="47113" xr:uid="{12D1A316-395B-433A-BF75-22AC05181C5F}"/>
    <cellStyle name="20% - Accent1 2 2 5 2 3 2 11" xfId="54606" xr:uid="{1B1C4C14-A681-48CC-8A3A-124E0202F464}"/>
    <cellStyle name="20% - Accent1 2 2 5 2 3 2 2" xfId="1784" xr:uid="{9F6BD8AC-5E22-46EA-9157-64F076C2E6B4}"/>
    <cellStyle name="20% - Accent1 2 2 5 2 3 2 2 10" xfId="54607" xr:uid="{E95C8B86-3A1E-47EB-98DC-DEC8C9127153}"/>
    <cellStyle name="20% - Accent1 2 2 5 2 3 2 2 2" xfId="1785" xr:uid="{B40C1031-0EEE-45CF-BFC7-AA98A6FC8891}"/>
    <cellStyle name="20% - Accent1 2 2 5 2 3 2 2 2 2" xfId="9325" xr:uid="{566554E1-20E7-45B9-B51C-BA8E25D1380E}"/>
    <cellStyle name="20% - Accent1 2 2 5 2 3 2 2 2 2 2" xfId="24301" xr:uid="{578488E1-5443-4540-AADA-85D3E32D9EDE}"/>
    <cellStyle name="20% - Accent1 2 2 5 2 3 2 2 2 3" xfId="16813" xr:uid="{A7D3A37A-096A-4A8C-B8E6-3BC31D546CE9}"/>
    <cellStyle name="20% - Accent1 2 2 5 2 3 2 2 2 4" xfId="32473" xr:uid="{5965695C-A73F-4D61-AAEE-EAF61F0B74A2}"/>
    <cellStyle name="20% - Accent1 2 2 5 2 3 2 2 2 5" xfId="39232" xr:uid="{2D0B3B5A-1FAF-4FB4-BCE6-E9919B4258D6}"/>
    <cellStyle name="20% - Accent1 2 2 5 2 3 2 2 2 6" xfId="47115" xr:uid="{61772527-5A8F-4394-AEDA-B8CC63C62FF3}"/>
    <cellStyle name="20% - Accent1 2 2 5 2 3 2 2 2 7" xfId="54608" xr:uid="{6B990A03-99A5-48D1-B38D-F9A48447D9E9}"/>
    <cellStyle name="20% - Accent1 2 2 5 2 3 2 2 3" xfId="1786" xr:uid="{80351001-3A40-49E4-BD11-E7A7E4231226}"/>
    <cellStyle name="20% - Accent1 2 2 5 2 3 2 2 3 2" xfId="9326" xr:uid="{F9B227B8-7F03-4D4B-868E-FE61D3AA1CF7}"/>
    <cellStyle name="20% - Accent1 2 2 5 2 3 2 2 3 2 2" xfId="24302" xr:uid="{E8849998-617D-4CB1-A728-0DAF9F9B1A85}"/>
    <cellStyle name="20% - Accent1 2 2 5 2 3 2 2 3 3" xfId="16814" xr:uid="{425555C8-24F9-4E95-AEC9-A2E5A89EC44E}"/>
    <cellStyle name="20% - Accent1 2 2 5 2 3 2 2 3 4" xfId="34318" xr:uid="{7A53B830-C370-4E30-8C9C-A24DFAECDBAA}"/>
    <cellStyle name="20% - Accent1 2 2 5 2 3 2 2 3 5" xfId="39233" xr:uid="{453420D5-78C2-404C-9780-B2FDCD9A32E0}"/>
    <cellStyle name="20% - Accent1 2 2 5 2 3 2 2 3 6" xfId="47116" xr:uid="{87C360A3-F999-4E21-8D00-0B58CA378479}"/>
    <cellStyle name="20% - Accent1 2 2 5 2 3 2 2 3 7" xfId="54609" xr:uid="{0374C8B9-A50D-4EEB-A96A-49106445AF90}"/>
    <cellStyle name="20% - Accent1 2 2 5 2 3 2 2 4" xfId="1787" xr:uid="{EC59E7CD-D138-4FC0-80B8-CC410C11F322}"/>
    <cellStyle name="20% - Accent1 2 2 5 2 3 2 2 4 2" xfId="9327" xr:uid="{6380EDF7-F91F-44D3-B7C6-A8CA8FC3C268}"/>
    <cellStyle name="20% - Accent1 2 2 5 2 3 2 2 4 2 2" xfId="24303" xr:uid="{B4CF95A1-FF10-47C9-B3FC-091625F3BB6E}"/>
    <cellStyle name="20% - Accent1 2 2 5 2 3 2 2 4 3" xfId="16815" xr:uid="{303129CE-FD01-4B56-A0DA-9D6B1E262725}"/>
    <cellStyle name="20% - Accent1 2 2 5 2 3 2 2 4 4" xfId="36161" xr:uid="{F67934DF-2567-4115-B720-858784E527DA}"/>
    <cellStyle name="20% - Accent1 2 2 5 2 3 2 2 4 5" xfId="39234" xr:uid="{CCA54899-8ED4-4227-8692-7E1C8A113B46}"/>
    <cellStyle name="20% - Accent1 2 2 5 2 3 2 2 4 6" xfId="47117" xr:uid="{9DDE659B-4EFC-4306-A805-7C6A0DA9B318}"/>
    <cellStyle name="20% - Accent1 2 2 5 2 3 2 2 4 7" xfId="54610" xr:uid="{CD1E33E7-D2A5-48E7-B5F6-486B32E7A82E}"/>
    <cellStyle name="20% - Accent1 2 2 5 2 3 2 2 5" xfId="9324" xr:uid="{6EBB37EC-10BD-4934-898E-F0C2933ECF68}"/>
    <cellStyle name="20% - Accent1 2 2 5 2 3 2 2 5 2" xfId="24300" xr:uid="{2C3C3D04-3B0F-4922-B253-CC1712DE34F1}"/>
    <cellStyle name="20% - Accent1 2 2 5 2 3 2 2 6" xfId="16812" xr:uid="{247093A9-131C-46CC-91AC-A3483412FC36}"/>
    <cellStyle name="20% - Accent1 2 2 5 2 3 2 2 7" xfId="31316" xr:uid="{CF4E3047-A203-42B7-85F9-F09C80601CF5}"/>
    <cellStyle name="20% - Accent1 2 2 5 2 3 2 2 8" xfId="39231" xr:uid="{35D664BB-CBA2-4DD3-821F-FADD6C622AAD}"/>
    <cellStyle name="20% - Accent1 2 2 5 2 3 2 2 9" xfId="47114" xr:uid="{AF921823-4073-4C0D-BABD-7D3560F4A152}"/>
    <cellStyle name="20% - Accent1 2 2 5 2 3 2 3" xfId="1788" xr:uid="{B0E22817-B3F1-4C2C-B4F0-D691102882E5}"/>
    <cellStyle name="20% - Accent1 2 2 5 2 3 2 3 2" xfId="9328" xr:uid="{38018A15-5D83-470D-8A79-E56E82A0560B}"/>
    <cellStyle name="20% - Accent1 2 2 5 2 3 2 3 2 2" xfId="24304" xr:uid="{EE371D63-1464-4339-9322-FBEE1B84A19B}"/>
    <cellStyle name="20% - Accent1 2 2 5 2 3 2 3 3" xfId="16816" xr:uid="{E4831D2B-2FCF-41D9-BB6E-6C8C611A3B89}"/>
    <cellStyle name="20% - Accent1 2 2 5 2 3 2 3 4" xfId="32472" xr:uid="{97134567-0D4A-4E84-9BAB-359B37B97D34}"/>
    <cellStyle name="20% - Accent1 2 2 5 2 3 2 3 5" xfId="39235" xr:uid="{70BCFDAA-ECF8-405E-8FD0-9A4B3FE7E4DE}"/>
    <cellStyle name="20% - Accent1 2 2 5 2 3 2 3 6" xfId="47118" xr:uid="{6A48AD5E-6F1C-4ADF-9BC4-C21D148B34CF}"/>
    <cellStyle name="20% - Accent1 2 2 5 2 3 2 3 7" xfId="54611" xr:uid="{CEA91DBE-1F61-4C01-A3D3-00EDF22C54A2}"/>
    <cellStyle name="20% - Accent1 2 2 5 2 3 2 4" xfId="1789" xr:uid="{B08941C9-92CA-4925-B20A-91A2C168A11D}"/>
    <cellStyle name="20% - Accent1 2 2 5 2 3 2 4 2" xfId="9329" xr:uid="{4DE4AF9C-D3F7-4452-B270-74B257152E13}"/>
    <cellStyle name="20% - Accent1 2 2 5 2 3 2 4 2 2" xfId="24305" xr:uid="{ACA6D076-4E4B-4409-9666-40148EA4EDBC}"/>
    <cellStyle name="20% - Accent1 2 2 5 2 3 2 4 3" xfId="16817" xr:uid="{99105F30-C140-4312-ADE8-858CA71D4AF3}"/>
    <cellStyle name="20% - Accent1 2 2 5 2 3 2 4 4" xfId="34317" xr:uid="{1B79C140-CF12-44DA-8E92-0AEE07AF5DAC}"/>
    <cellStyle name="20% - Accent1 2 2 5 2 3 2 4 5" xfId="39236" xr:uid="{96DE44D1-F0E0-40CA-98E2-42F7C03C2BB8}"/>
    <cellStyle name="20% - Accent1 2 2 5 2 3 2 4 6" xfId="47119" xr:uid="{395DFF02-0AEB-458E-98D2-2EE987F2E9FE}"/>
    <cellStyle name="20% - Accent1 2 2 5 2 3 2 4 7" xfId="54612" xr:uid="{4087666C-B7F7-4643-AD2B-8656743A9F17}"/>
    <cellStyle name="20% - Accent1 2 2 5 2 3 2 5" xfId="1790" xr:uid="{17928EB2-7942-42C2-A18F-ADC441495A5D}"/>
    <cellStyle name="20% - Accent1 2 2 5 2 3 2 5 2" xfId="9330" xr:uid="{F9B4D2F7-5F55-44BE-B3E9-2A6CD0B49F69}"/>
    <cellStyle name="20% - Accent1 2 2 5 2 3 2 5 2 2" xfId="24306" xr:uid="{7383328B-B580-4ACB-A736-4D976E5672A0}"/>
    <cellStyle name="20% - Accent1 2 2 5 2 3 2 5 3" xfId="16818" xr:uid="{7847AD4A-3A14-4BA6-BDF4-63008D358105}"/>
    <cellStyle name="20% - Accent1 2 2 5 2 3 2 5 4" xfId="36160" xr:uid="{49E0C900-4019-4D31-BDF1-D658FD6A31E9}"/>
    <cellStyle name="20% - Accent1 2 2 5 2 3 2 5 5" xfId="39237" xr:uid="{16196DFD-E478-4EAF-94F1-CC75F296A74E}"/>
    <cellStyle name="20% - Accent1 2 2 5 2 3 2 5 6" xfId="47120" xr:uid="{CE790751-948B-49B1-8D3C-1D58A3A96253}"/>
    <cellStyle name="20% - Accent1 2 2 5 2 3 2 5 7" xfId="54613" xr:uid="{6019C72A-CC9A-4FF7-838C-679039FBE57C}"/>
    <cellStyle name="20% - Accent1 2 2 5 2 3 2 6" xfId="9323" xr:uid="{A135CFDD-2A5C-4ACA-A4E3-02AB3B249299}"/>
    <cellStyle name="20% - Accent1 2 2 5 2 3 2 6 2" xfId="24299" xr:uid="{86300571-4C8F-4D33-A9B4-B649A870E0F8}"/>
    <cellStyle name="20% - Accent1 2 2 5 2 3 2 7" xfId="16811" xr:uid="{16751B4D-F7C2-4BEC-8B38-D2192702D33E}"/>
    <cellStyle name="20% - Accent1 2 2 5 2 3 2 8" xfId="30818" xr:uid="{D0193196-C486-4879-AD9F-D022AEE69A78}"/>
    <cellStyle name="20% - Accent1 2 2 5 2 3 2 9" xfId="39230" xr:uid="{BE226BC9-77AE-42C9-83C9-85EF58E21C64}"/>
    <cellStyle name="20% - Accent1 2 2 5 2 3 3" xfId="1791" xr:uid="{84ACC491-3CC5-4E57-A2F7-1DCD78879CF5}"/>
    <cellStyle name="20% - Accent1 2 2 5 2 3 3 10" xfId="54614" xr:uid="{1624759A-E364-404F-B86B-E9272C48B653}"/>
    <cellStyle name="20% - Accent1 2 2 5 2 3 3 2" xfId="1792" xr:uid="{0BB95EF4-67F5-4B45-80A7-0D9C036E70A3}"/>
    <cellStyle name="20% - Accent1 2 2 5 2 3 3 2 2" xfId="9332" xr:uid="{156DD8C1-42F2-4A45-B29F-AB03A0460D7F}"/>
    <cellStyle name="20% - Accent1 2 2 5 2 3 3 2 2 2" xfId="24308" xr:uid="{44468092-5F18-4925-886C-651C0D8E60D4}"/>
    <cellStyle name="20% - Accent1 2 2 5 2 3 3 2 3" xfId="16820" xr:uid="{8A35E3F6-1472-4F03-B046-01C9C5193FB4}"/>
    <cellStyle name="20% - Accent1 2 2 5 2 3 3 2 4" xfId="32474" xr:uid="{33E907CE-78D2-4467-9074-F789B2100039}"/>
    <cellStyle name="20% - Accent1 2 2 5 2 3 3 2 5" xfId="39239" xr:uid="{DAC2394D-CEC0-4243-A1EF-8365067F2E96}"/>
    <cellStyle name="20% - Accent1 2 2 5 2 3 3 2 6" xfId="47122" xr:uid="{068B8BC3-506E-482B-B433-67DBAE969734}"/>
    <cellStyle name="20% - Accent1 2 2 5 2 3 3 2 7" xfId="54615" xr:uid="{3F4E7E00-BE6D-41AA-B7ED-F7C468FC006F}"/>
    <cellStyle name="20% - Accent1 2 2 5 2 3 3 3" xfId="1793" xr:uid="{55B148A5-3756-4AD5-9276-91283F3FA83B}"/>
    <cellStyle name="20% - Accent1 2 2 5 2 3 3 3 2" xfId="9333" xr:uid="{B96FB1FF-20F2-422D-97D6-11B00C6CC321}"/>
    <cellStyle name="20% - Accent1 2 2 5 2 3 3 3 2 2" xfId="24309" xr:uid="{59567249-517C-41E9-AA50-4D504FCCAEFC}"/>
    <cellStyle name="20% - Accent1 2 2 5 2 3 3 3 3" xfId="16821" xr:uid="{2B0C60DB-8A98-4B68-91E4-F0F6472F2043}"/>
    <cellStyle name="20% - Accent1 2 2 5 2 3 3 3 4" xfId="34319" xr:uid="{AC7CAC4A-FF45-432F-AAA1-E7253AD7CCC6}"/>
    <cellStyle name="20% - Accent1 2 2 5 2 3 3 3 5" xfId="39240" xr:uid="{194961E9-2774-49BC-85F8-5024ACA29FCA}"/>
    <cellStyle name="20% - Accent1 2 2 5 2 3 3 3 6" xfId="47123" xr:uid="{9A600F4E-FC91-4461-AB3B-61145D8A4D0E}"/>
    <cellStyle name="20% - Accent1 2 2 5 2 3 3 3 7" xfId="54616" xr:uid="{2A3D46AE-4047-4615-8C84-2B7436573F54}"/>
    <cellStyle name="20% - Accent1 2 2 5 2 3 3 4" xfId="1794" xr:uid="{B15F1399-8357-47FE-B879-E1AEBC9CE5E8}"/>
    <cellStyle name="20% - Accent1 2 2 5 2 3 3 4 2" xfId="9334" xr:uid="{2A2636F1-46FA-4CF6-A02D-E2F47929D3C0}"/>
    <cellStyle name="20% - Accent1 2 2 5 2 3 3 4 2 2" xfId="24310" xr:uid="{C7825E52-EB2F-40DD-99E8-105C855BC904}"/>
    <cellStyle name="20% - Accent1 2 2 5 2 3 3 4 3" xfId="16822" xr:uid="{D960C4DA-C491-41FD-A35F-DBEAFDD8D293}"/>
    <cellStyle name="20% - Accent1 2 2 5 2 3 3 4 4" xfId="36162" xr:uid="{1AF9D3D5-DDBE-4ED9-A084-E9C9BBF98414}"/>
    <cellStyle name="20% - Accent1 2 2 5 2 3 3 4 5" xfId="39241" xr:uid="{EB688123-4DA2-4B6C-A2A7-741FE75EFED5}"/>
    <cellStyle name="20% - Accent1 2 2 5 2 3 3 4 6" xfId="47124" xr:uid="{10C8DE00-40F2-4425-BE76-8125F4ECFBE6}"/>
    <cellStyle name="20% - Accent1 2 2 5 2 3 3 4 7" xfId="54617" xr:uid="{F21899D3-3BED-4E15-AA43-D4984D632195}"/>
    <cellStyle name="20% - Accent1 2 2 5 2 3 3 5" xfId="9331" xr:uid="{EBDBFCDE-B8C7-4150-95FE-508017DD8965}"/>
    <cellStyle name="20% - Accent1 2 2 5 2 3 3 5 2" xfId="24307" xr:uid="{F678FD2A-F969-42B3-A43E-90B146DA961F}"/>
    <cellStyle name="20% - Accent1 2 2 5 2 3 3 6" xfId="16819" xr:uid="{518AC3E9-E34C-4391-ACC9-C221908E7BD6}"/>
    <cellStyle name="20% - Accent1 2 2 5 2 3 3 7" xfId="31315" xr:uid="{3378DDFD-4E23-448C-980A-E1AB49A12AFD}"/>
    <cellStyle name="20% - Accent1 2 2 5 2 3 3 8" xfId="39238" xr:uid="{61815A4A-9ECB-4ADA-9609-0CD82B8995BB}"/>
    <cellStyle name="20% - Accent1 2 2 5 2 3 3 9" xfId="47121" xr:uid="{1D9CCB74-1C75-47A9-9A69-BA1431DCA89A}"/>
    <cellStyle name="20% - Accent1 2 2 5 2 3 4" xfId="1795" xr:uid="{3E8B640E-0CA4-41B8-82A7-7A26164EE669}"/>
    <cellStyle name="20% - Accent1 2 2 5 2 3 4 2" xfId="9335" xr:uid="{6D440152-8A14-4D70-9BC0-489F2A8D1A2F}"/>
    <cellStyle name="20% - Accent1 2 2 5 2 3 4 2 2" xfId="24311" xr:uid="{E651A793-2F9A-4548-AD45-6B9C08401438}"/>
    <cellStyle name="20% - Accent1 2 2 5 2 3 4 3" xfId="16823" xr:uid="{69C8BDE5-F9CF-4534-B2A4-06EDBF319E49}"/>
    <cellStyle name="20% - Accent1 2 2 5 2 3 4 4" xfId="32471" xr:uid="{4814888F-7662-42D3-8B00-D1A4D6D637BF}"/>
    <cellStyle name="20% - Accent1 2 2 5 2 3 4 5" xfId="39242" xr:uid="{9A74159A-2C30-464B-89E2-00935E3360CF}"/>
    <cellStyle name="20% - Accent1 2 2 5 2 3 4 6" xfId="47125" xr:uid="{79CD7692-6B91-411D-B0E4-197093D89FD9}"/>
    <cellStyle name="20% - Accent1 2 2 5 2 3 4 7" xfId="54618" xr:uid="{748DEEA6-C3E4-4915-8A07-A7325A5ACDAF}"/>
    <cellStyle name="20% - Accent1 2 2 5 2 3 5" xfId="1796" xr:uid="{CB31CC09-C17C-4192-96E9-E18DF44A6D70}"/>
    <cellStyle name="20% - Accent1 2 2 5 2 3 5 2" xfId="9336" xr:uid="{71F034DB-13BA-4E7F-8CD2-7538684C0367}"/>
    <cellStyle name="20% - Accent1 2 2 5 2 3 5 2 2" xfId="24312" xr:uid="{E27AF0D3-C9FD-4454-B2FA-4E79FAF76B5C}"/>
    <cellStyle name="20% - Accent1 2 2 5 2 3 5 3" xfId="16824" xr:uid="{2A82381F-A2DA-4C31-B063-7D8DE6AD89D5}"/>
    <cellStyle name="20% - Accent1 2 2 5 2 3 5 4" xfId="34316" xr:uid="{9439D7A2-4716-48CB-BB3D-9ACFFFAFE449}"/>
    <cellStyle name="20% - Accent1 2 2 5 2 3 5 5" xfId="39243" xr:uid="{A385B935-EEA7-4737-996C-6046FD8ADC73}"/>
    <cellStyle name="20% - Accent1 2 2 5 2 3 5 6" xfId="47126" xr:uid="{04C7E717-66D3-43B6-8B32-D7FFCD768DDA}"/>
    <cellStyle name="20% - Accent1 2 2 5 2 3 5 7" xfId="54619" xr:uid="{F992B0BC-1BBF-4E43-A1D4-12A1767EBA1A}"/>
    <cellStyle name="20% - Accent1 2 2 5 2 3 6" xfId="1797" xr:uid="{2E44B72F-3834-45BA-93CE-9BFAEDBCC099}"/>
    <cellStyle name="20% - Accent1 2 2 5 2 3 6 2" xfId="9337" xr:uid="{5C70B4EF-9538-48FB-B90E-97866C06EA57}"/>
    <cellStyle name="20% - Accent1 2 2 5 2 3 6 2 2" xfId="24313" xr:uid="{FF99B3A7-1B87-4592-B958-731FA2BA8BF8}"/>
    <cellStyle name="20% - Accent1 2 2 5 2 3 6 3" xfId="16825" xr:uid="{F546F90F-C063-4ACE-A13A-11357FB5CBDB}"/>
    <cellStyle name="20% - Accent1 2 2 5 2 3 6 4" xfId="36159" xr:uid="{BE264D89-F243-416C-85E7-40FF6C78CCDC}"/>
    <cellStyle name="20% - Accent1 2 2 5 2 3 6 5" xfId="39244" xr:uid="{DF7903AF-985C-406D-B761-270C911A5C0D}"/>
    <cellStyle name="20% - Accent1 2 2 5 2 3 6 6" xfId="47127" xr:uid="{F965E53F-9B15-4B61-9332-7C59472EA663}"/>
    <cellStyle name="20% - Accent1 2 2 5 2 3 6 7" xfId="54620" xr:uid="{975D242F-DFF6-428B-87E3-C347C5536B69}"/>
    <cellStyle name="20% - Accent1 2 2 5 2 3 7" xfId="9322" xr:uid="{8CDBB4D5-1C83-44C1-BC31-F8C71B3FB7B3}"/>
    <cellStyle name="20% - Accent1 2 2 5 2 3 7 2" xfId="24298" xr:uid="{DAF5AD49-DB6A-4A4A-A455-B25147797363}"/>
    <cellStyle name="20% - Accent1 2 2 5 2 3 8" xfId="16810" xr:uid="{EB7A237E-1BEA-4E38-B48C-B576F80EEA4F}"/>
    <cellStyle name="20% - Accent1 2 2 5 2 3 9" xfId="30440" xr:uid="{27A2A001-4CCF-4DAE-8530-C695FE963819}"/>
    <cellStyle name="20% - Accent1 2 2 5 2 4" xfId="1798" xr:uid="{EF0CD8C0-8075-4E03-B885-8B163396D79C}"/>
    <cellStyle name="20% - Accent1 2 2 5 2 4 10" xfId="39245" xr:uid="{27B9825C-B7A7-4C60-9890-4D510AEFE68F}"/>
    <cellStyle name="20% - Accent1 2 2 5 2 4 11" xfId="47128" xr:uid="{5E9EE5E0-3B61-44DA-9E8B-0D99834512DB}"/>
    <cellStyle name="20% - Accent1 2 2 5 2 4 12" xfId="54621" xr:uid="{C8511C4C-95CE-45B7-9C06-32105993AB83}"/>
    <cellStyle name="20% - Accent1 2 2 5 2 4 2" xfId="1799" xr:uid="{0D38D558-CA43-4FBD-B8F8-7F4DBD0CA46B}"/>
    <cellStyle name="20% - Accent1 2 2 5 2 4 2 10" xfId="47129" xr:uid="{987C7CE7-DB8B-4EEC-81C1-2C556FC1A35D}"/>
    <cellStyle name="20% - Accent1 2 2 5 2 4 2 11" xfId="54622" xr:uid="{8AE7002C-F2EB-4CAF-ACB0-CBB18D9596FF}"/>
    <cellStyle name="20% - Accent1 2 2 5 2 4 2 2" xfId="1800" xr:uid="{371B13BD-BA86-4882-8523-6BBE24FFC545}"/>
    <cellStyle name="20% - Accent1 2 2 5 2 4 2 2 10" xfId="54623" xr:uid="{17D682EA-77FA-4F49-A242-585FF29EECFF}"/>
    <cellStyle name="20% - Accent1 2 2 5 2 4 2 2 2" xfId="1801" xr:uid="{DB17D8C9-1289-4E16-B027-C85983C13A97}"/>
    <cellStyle name="20% - Accent1 2 2 5 2 4 2 2 2 2" xfId="9341" xr:uid="{4203E8CC-EAFF-49A6-8F58-3DD917FC0E3D}"/>
    <cellStyle name="20% - Accent1 2 2 5 2 4 2 2 2 2 2" xfId="24317" xr:uid="{53C617D0-2938-4858-B300-1506BF3D9FD9}"/>
    <cellStyle name="20% - Accent1 2 2 5 2 4 2 2 2 3" xfId="16829" xr:uid="{3E442237-52AE-4C21-80F8-5A5CB13E9699}"/>
    <cellStyle name="20% - Accent1 2 2 5 2 4 2 2 2 4" xfId="32477" xr:uid="{4E24ED2A-FAF0-4016-814F-E33D8E9182E4}"/>
    <cellStyle name="20% - Accent1 2 2 5 2 4 2 2 2 5" xfId="39248" xr:uid="{C5D7B16B-1D35-4735-B43E-AC188739A207}"/>
    <cellStyle name="20% - Accent1 2 2 5 2 4 2 2 2 6" xfId="47131" xr:uid="{DDCB3253-C6DE-44A4-8ABA-10EA7DDA4459}"/>
    <cellStyle name="20% - Accent1 2 2 5 2 4 2 2 2 7" xfId="54624" xr:uid="{748DBD32-71E5-4F02-8709-F75EB21649FE}"/>
    <cellStyle name="20% - Accent1 2 2 5 2 4 2 2 3" xfId="1802" xr:uid="{5E51E7C2-F4B7-4811-9126-237DE976DACC}"/>
    <cellStyle name="20% - Accent1 2 2 5 2 4 2 2 3 2" xfId="9342" xr:uid="{458D21FB-41DE-4365-B6AC-9F2E4B91FE1D}"/>
    <cellStyle name="20% - Accent1 2 2 5 2 4 2 2 3 2 2" xfId="24318" xr:uid="{670347D9-18C2-4AA6-82E0-B3C23C7818FD}"/>
    <cellStyle name="20% - Accent1 2 2 5 2 4 2 2 3 3" xfId="16830" xr:uid="{F07CB289-2580-46BE-BDC0-4070B7ECA05A}"/>
    <cellStyle name="20% - Accent1 2 2 5 2 4 2 2 3 4" xfId="34322" xr:uid="{CFAE6B08-C532-45C7-AC03-F2B4A1AF38EA}"/>
    <cellStyle name="20% - Accent1 2 2 5 2 4 2 2 3 5" xfId="39249" xr:uid="{1343424E-4409-475B-AB19-89A471F54792}"/>
    <cellStyle name="20% - Accent1 2 2 5 2 4 2 2 3 6" xfId="47132" xr:uid="{C17072B1-AC5E-4187-BBA8-3D39CD749608}"/>
    <cellStyle name="20% - Accent1 2 2 5 2 4 2 2 3 7" xfId="54625" xr:uid="{9D6EBB78-BE40-46A2-ADD1-F05ED0AB5447}"/>
    <cellStyle name="20% - Accent1 2 2 5 2 4 2 2 4" xfId="1803" xr:uid="{333AB93B-204D-427A-AAFB-82823CE7D113}"/>
    <cellStyle name="20% - Accent1 2 2 5 2 4 2 2 4 2" xfId="9343" xr:uid="{CED5F6C1-DF01-4CA4-AFE4-ABAE3CFAE70D}"/>
    <cellStyle name="20% - Accent1 2 2 5 2 4 2 2 4 2 2" xfId="24319" xr:uid="{38A272A3-B678-4377-B5AE-65C52B189969}"/>
    <cellStyle name="20% - Accent1 2 2 5 2 4 2 2 4 3" xfId="16831" xr:uid="{7F7FF472-85A8-4F16-B38E-3FBD274EBCA1}"/>
    <cellStyle name="20% - Accent1 2 2 5 2 4 2 2 4 4" xfId="36165" xr:uid="{F423C155-A6E6-44C5-B499-31BF24315C94}"/>
    <cellStyle name="20% - Accent1 2 2 5 2 4 2 2 4 5" xfId="39250" xr:uid="{8AAF24EB-F700-401E-81A6-210B7E489585}"/>
    <cellStyle name="20% - Accent1 2 2 5 2 4 2 2 4 6" xfId="47133" xr:uid="{F88B2E5D-70EA-4F43-90C4-53C511C09948}"/>
    <cellStyle name="20% - Accent1 2 2 5 2 4 2 2 4 7" xfId="54626" xr:uid="{BA1E9786-0D3C-4683-91C1-201530789F85}"/>
    <cellStyle name="20% - Accent1 2 2 5 2 4 2 2 5" xfId="9340" xr:uid="{C0F5F509-D252-49B1-9E45-751B98A48763}"/>
    <cellStyle name="20% - Accent1 2 2 5 2 4 2 2 5 2" xfId="24316" xr:uid="{8E38765A-26D3-471B-9399-D9EF2823F69C}"/>
    <cellStyle name="20% - Accent1 2 2 5 2 4 2 2 6" xfId="16828" xr:uid="{790409D0-0565-4FAC-8549-6BE24D84219D}"/>
    <cellStyle name="20% - Accent1 2 2 5 2 4 2 2 7" xfId="31318" xr:uid="{7C2BA9FE-BA2F-4A2B-A510-43F104682D06}"/>
    <cellStyle name="20% - Accent1 2 2 5 2 4 2 2 8" xfId="39247" xr:uid="{D01C15FC-A26F-498F-8043-A453437D29FE}"/>
    <cellStyle name="20% - Accent1 2 2 5 2 4 2 2 9" xfId="47130" xr:uid="{77C6221F-CAAD-4107-B2A0-36040EBBC755}"/>
    <cellStyle name="20% - Accent1 2 2 5 2 4 2 3" xfId="1804" xr:uid="{780A96A8-76DE-46C5-9485-CCF436755E08}"/>
    <cellStyle name="20% - Accent1 2 2 5 2 4 2 3 2" xfId="9344" xr:uid="{F85C241A-32AB-4AE1-A480-438704BAFA46}"/>
    <cellStyle name="20% - Accent1 2 2 5 2 4 2 3 2 2" xfId="24320" xr:uid="{16CF289F-7E2E-41AE-9051-0E41DF67E202}"/>
    <cellStyle name="20% - Accent1 2 2 5 2 4 2 3 3" xfId="16832" xr:uid="{4928D11C-52F3-41B6-9018-605CB7F9601E}"/>
    <cellStyle name="20% - Accent1 2 2 5 2 4 2 3 4" xfId="32476" xr:uid="{8C5374FC-C251-467D-A4BF-8A483A574D06}"/>
    <cellStyle name="20% - Accent1 2 2 5 2 4 2 3 5" xfId="39251" xr:uid="{18B630A8-E354-4C3D-8A93-8089E3A4E08C}"/>
    <cellStyle name="20% - Accent1 2 2 5 2 4 2 3 6" xfId="47134" xr:uid="{3A39010A-5ACC-429B-B4B2-C2549989A7EF}"/>
    <cellStyle name="20% - Accent1 2 2 5 2 4 2 3 7" xfId="54627" xr:uid="{EF8E658E-20F2-44A9-B248-D5D16228A822}"/>
    <cellStyle name="20% - Accent1 2 2 5 2 4 2 4" xfId="1805" xr:uid="{FBD2B7C0-E47D-407D-A8AD-1D18B492BDC4}"/>
    <cellStyle name="20% - Accent1 2 2 5 2 4 2 4 2" xfId="9345" xr:uid="{1376A17C-FB6C-447B-8B82-C1F403838FE6}"/>
    <cellStyle name="20% - Accent1 2 2 5 2 4 2 4 2 2" xfId="24321" xr:uid="{ECDAB685-4C92-484A-9231-6EFC93745365}"/>
    <cellStyle name="20% - Accent1 2 2 5 2 4 2 4 3" xfId="16833" xr:uid="{4BB3F015-0481-4B0F-AF45-160D0764B69C}"/>
    <cellStyle name="20% - Accent1 2 2 5 2 4 2 4 4" xfId="34321" xr:uid="{533E4531-A9C2-4F21-A60B-D6207920A2E0}"/>
    <cellStyle name="20% - Accent1 2 2 5 2 4 2 4 5" xfId="39252" xr:uid="{7D832A06-FCCB-4995-807D-0EB65AA79AAD}"/>
    <cellStyle name="20% - Accent1 2 2 5 2 4 2 4 6" xfId="47135" xr:uid="{0080A9D5-5351-4436-97FE-CC986A2B96AC}"/>
    <cellStyle name="20% - Accent1 2 2 5 2 4 2 4 7" xfId="54628" xr:uid="{13DEEFB4-E5B7-44D1-8767-F9EE0F95468D}"/>
    <cellStyle name="20% - Accent1 2 2 5 2 4 2 5" xfId="1806" xr:uid="{91F8C7F5-9248-4D4F-8A3F-ABDC2CAA5DB9}"/>
    <cellStyle name="20% - Accent1 2 2 5 2 4 2 5 2" xfId="9346" xr:uid="{FE15CD03-F915-4390-87C0-AD9250958E57}"/>
    <cellStyle name="20% - Accent1 2 2 5 2 4 2 5 2 2" xfId="24322" xr:uid="{562E3FFD-1FFA-44E8-9914-5ECDCBE94C7B}"/>
    <cellStyle name="20% - Accent1 2 2 5 2 4 2 5 3" xfId="16834" xr:uid="{FC507D7A-639C-4356-B25C-B5563D0BF0E5}"/>
    <cellStyle name="20% - Accent1 2 2 5 2 4 2 5 4" xfId="36164" xr:uid="{B45D4B6E-9D08-449C-B0ED-617480DE8CA8}"/>
    <cellStyle name="20% - Accent1 2 2 5 2 4 2 5 5" xfId="39253" xr:uid="{7B4A1F2E-1F9E-4660-AF5E-6AB4E3063415}"/>
    <cellStyle name="20% - Accent1 2 2 5 2 4 2 5 6" xfId="47136" xr:uid="{B811D167-5AE9-4665-81D6-733B2FCDBF6B}"/>
    <cellStyle name="20% - Accent1 2 2 5 2 4 2 5 7" xfId="54629" xr:uid="{3211638C-0B79-4E71-A692-C990937CC585}"/>
    <cellStyle name="20% - Accent1 2 2 5 2 4 2 6" xfId="9339" xr:uid="{2EFAF59B-6C49-40EF-83A3-3107B255D1FD}"/>
    <cellStyle name="20% - Accent1 2 2 5 2 4 2 6 2" xfId="24315" xr:uid="{AFE3945F-BC41-455C-9205-668A58408E8A}"/>
    <cellStyle name="20% - Accent1 2 2 5 2 4 2 7" xfId="16827" xr:uid="{27C0A870-16F1-422B-87CB-9BAE5C8E752E}"/>
    <cellStyle name="20% - Accent1 2 2 5 2 4 2 8" xfId="30819" xr:uid="{D4F990B0-879E-4CCA-B7CE-1C93DE932E33}"/>
    <cellStyle name="20% - Accent1 2 2 5 2 4 2 9" xfId="39246" xr:uid="{58D4B4F8-118F-4932-924E-F3553E7D0D2B}"/>
    <cellStyle name="20% - Accent1 2 2 5 2 4 3" xfId="1807" xr:uid="{7CD71D35-D6A1-4DB4-8EFA-C8804DBDF442}"/>
    <cellStyle name="20% - Accent1 2 2 5 2 4 3 10" xfId="54630" xr:uid="{58352B41-FC58-4BFF-B6CE-7488620C5C3D}"/>
    <cellStyle name="20% - Accent1 2 2 5 2 4 3 2" xfId="1808" xr:uid="{4A307589-5E3B-4B24-BDAD-B0E77DE36743}"/>
    <cellStyle name="20% - Accent1 2 2 5 2 4 3 2 2" xfId="9348" xr:uid="{90DD37FC-7C31-4C37-A49C-337774B71149}"/>
    <cellStyle name="20% - Accent1 2 2 5 2 4 3 2 2 2" xfId="24324" xr:uid="{DE280112-5827-472F-956C-9D1DFE809247}"/>
    <cellStyle name="20% - Accent1 2 2 5 2 4 3 2 3" xfId="16836" xr:uid="{8619FBC6-3E91-41FF-9618-910248CB31E0}"/>
    <cellStyle name="20% - Accent1 2 2 5 2 4 3 2 4" xfId="32478" xr:uid="{0948DE04-7BBC-43B7-AD04-5B059744DE34}"/>
    <cellStyle name="20% - Accent1 2 2 5 2 4 3 2 5" xfId="39255" xr:uid="{8AA22C6A-C5B1-45ED-8291-FD8D424F6113}"/>
    <cellStyle name="20% - Accent1 2 2 5 2 4 3 2 6" xfId="47138" xr:uid="{9C53E0D0-6C7B-46DC-9D24-7C12E3D42708}"/>
    <cellStyle name="20% - Accent1 2 2 5 2 4 3 2 7" xfId="54631" xr:uid="{FFA69DDA-AF2C-4D6E-8B26-2E48FFC4C599}"/>
    <cellStyle name="20% - Accent1 2 2 5 2 4 3 3" xfId="1809" xr:uid="{654AA866-634B-48F9-B513-4AFF2A618EC1}"/>
    <cellStyle name="20% - Accent1 2 2 5 2 4 3 3 2" xfId="9349" xr:uid="{A30A2758-E57C-4E71-80E5-2B6DD19F6C0D}"/>
    <cellStyle name="20% - Accent1 2 2 5 2 4 3 3 2 2" xfId="24325" xr:uid="{28176F62-F18D-49CD-B7AE-AF4164AFA733}"/>
    <cellStyle name="20% - Accent1 2 2 5 2 4 3 3 3" xfId="16837" xr:uid="{D861B8D5-E682-42B6-B58F-7B478F8D6AF6}"/>
    <cellStyle name="20% - Accent1 2 2 5 2 4 3 3 4" xfId="34323" xr:uid="{2E02058B-46BD-4F9F-BACE-F4A1BD9CCEC7}"/>
    <cellStyle name="20% - Accent1 2 2 5 2 4 3 3 5" xfId="39256" xr:uid="{995BA2F4-3F4B-48FB-A718-31EFCF70BFB2}"/>
    <cellStyle name="20% - Accent1 2 2 5 2 4 3 3 6" xfId="47139" xr:uid="{4F274DB7-4E6B-41F9-A3F8-CDE81090D7A8}"/>
    <cellStyle name="20% - Accent1 2 2 5 2 4 3 3 7" xfId="54632" xr:uid="{73922DBA-DC18-4D84-B196-99E27DC170C0}"/>
    <cellStyle name="20% - Accent1 2 2 5 2 4 3 4" xfId="1810" xr:uid="{300F24F4-6C72-47AD-BD2D-3DC7EFD4F975}"/>
    <cellStyle name="20% - Accent1 2 2 5 2 4 3 4 2" xfId="9350" xr:uid="{E259AF55-80DF-4091-BEAB-545153BF1EB7}"/>
    <cellStyle name="20% - Accent1 2 2 5 2 4 3 4 2 2" xfId="24326" xr:uid="{19F09B47-DA1E-4022-B5B5-76183B5013C3}"/>
    <cellStyle name="20% - Accent1 2 2 5 2 4 3 4 3" xfId="16838" xr:uid="{B5E55BD1-7BE1-46FB-99BB-E0693F843ADE}"/>
    <cellStyle name="20% - Accent1 2 2 5 2 4 3 4 4" xfId="36166" xr:uid="{796F0294-BFB4-4BCE-9302-E1F12DE8556A}"/>
    <cellStyle name="20% - Accent1 2 2 5 2 4 3 4 5" xfId="39257" xr:uid="{4EC729BC-3BC0-46F4-B29C-D138B11814F2}"/>
    <cellStyle name="20% - Accent1 2 2 5 2 4 3 4 6" xfId="47140" xr:uid="{8A0AAEFC-9445-4DC2-83ED-1047A7C82427}"/>
    <cellStyle name="20% - Accent1 2 2 5 2 4 3 4 7" xfId="54633" xr:uid="{807CCDCF-33D4-4FE2-AB1F-DBC6AD8EDBEC}"/>
    <cellStyle name="20% - Accent1 2 2 5 2 4 3 5" xfId="9347" xr:uid="{50574744-FC12-48D9-BABB-2AEB0CE09B69}"/>
    <cellStyle name="20% - Accent1 2 2 5 2 4 3 5 2" xfId="24323" xr:uid="{6ED8D78E-EF2B-40EC-A4ED-4CD92E79142C}"/>
    <cellStyle name="20% - Accent1 2 2 5 2 4 3 6" xfId="16835" xr:uid="{19BC829A-A7A5-44E5-ABCA-217E6ACFC03A}"/>
    <cellStyle name="20% - Accent1 2 2 5 2 4 3 7" xfId="31317" xr:uid="{4F042B5B-5A25-4431-AA16-C04D029BF027}"/>
    <cellStyle name="20% - Accent1 2 2 5 2 4 3 8" xfId="39254" xr:uid="{54B9F570-EC0B-4A88-8C6F-94B007AD2E90}"/>
    <cellStyle name="20% - Accent1 2 2 5 2 4 3 9" xfId="47137" xr:uid="{83172A97-A15A-4004-9AB5-673476D706FF}"/>
    <cellStyle name="20% - Accent1 2 2 5 2 4 4" xfId="1811" xr:uid="{24959C26-0D67-4941-8AA6-86410074E6EC}"/>
    <cellStyle name="20% - Accent1 2 2 5 2 4 4 2" xfId="9351" xr:uid="{9B0E6660-7DDB-42B6-AA98-27EA7A01BE91}"/>
    <cellStyle name="20% - Accent1 2 2 5 2 4 4 2 2" xfId="24327" xr:uid="{197BD3BC-F067-4BA1-8E1A-5BC5F6EB9EDE}"/>
    <cellStyle name="20% - Accent1 2 2 5 2 4 4 3" xfId="16839" xr:uid="{3166D62B-CFFF-4E0E-AEEF-C1F3D6B2185F}"/>
    <cellStyle name="20% - Accent1 2 2 5 2 4 4 4" xfId="32475" xr:uid="{73F4B141-B192-4E17-B507-CB718C841906}"/>
    <cellStyle name="20% - Accent1 2 2 5 2 4 4 5" xfId="39258" xr:uid="{B3A87304-12F7-4EE5-828E-910398966E55}"/>
    <cellStyle name="20% - Accent1 2 2 5 2 4 4 6" xfId="47141" xr:uid="{A5A16CE8-5231-40C8-A1D7-814DB7709AE3}"/>
    <cellStyle name="20% - Accent1 2 2 5 2 4 4 7" xfId="54634" xr:uid="{59D6BE9E-6DE8-4ABE-8320-29182FCAB728}"/>
    <cellStyle name="20% - Accent1 2 2 5 2 4 5" xfId="1812" xr:uid="{BD22113E-17E1-4896-A997-D426666B3C6F}"/>
    <cellStyle name="20% - Accent1 2 2 5 2 4 5 2" xfId="9352" xr:uid="{D5D6F627-1A47-41E5-9759-81434C1838F7}"/>
    <cellStyle name="20% - Accent1 2 2 5 2 4 5 2 2" xfId="24328" xr:uid="{C16D1D25-74EB-464F-8A76-0B73CC03288C}"/>
    <cellStyle name="20% - Accent1 2 2 5 2 4 5 3" xfId="16840" xr:uid="{9B54D2B4-9077-4AE7-9293-FE9E8416A371}"/>
    <cellStyle name="20% - Accent1 2 2 5 2 4 5 4" xfId="34320" xr:uid="{E62B78B2-87C8-40BB-A164-FF21BD084009}"/>
    <cellStyle name="20% - Accent1 2 2 5 2 4 5 5" xfId="39259" xr:uid="{4A44DF03-C54D-4CC8-BDC3-160181ADF337}"/>
    <cellStyle name="20% - Accent1 2 2 5 2 4 5 6" xfId="47142" xr:uid="{FEE8407E-6C46-47BB-B673-B07427804396}"/>
    <cellStyle name="20% - Accent1 2 2 5 2 4 5 7" xfId="54635" xr:uid="{0C81A9EA-3C76-4B20-8E44-DF1B236C02DB}"/>
    <cellStyle name="20% - Accent1 2 2 5 2 4 6" xfId="1813" xr:uid="{5A0BA260-A3DA-4AFD-B3E4-519719926EA7}"/>
    <cellStyle name="20% - Accent1 2 2 5 2 4 6 2" xfId="9353" xr:uid="{4A62B515-A875-4046-B6D1-2B4514C06F2B}"/>
    <cellStyle name="20% - Accent1 2 2 5 2 4 6 2 2" xfId="24329" xr:uid="{A09600F5-08C5-4FD8-BC8F-71940DAA4CA3}"/>
    <cellStyle name="20% - Accent1 2 2 5 2 4 6 3" xfId="16841" xr:uid="{66536EAF-76B7-49DF-B6FC-3F48CC8DD38D}"/>
    <cellStyle name="20% - Accent1 2 2 5 2 4 6 4" xfId="36163" xr:uid="{7790401B-B462-4540-B7A7-FF941C460B47}"/>
    <cellStyle name="20% - Accent1 2 2 5 2 4 6 5" xfId="39260" xr:uid="{4EB9E222-53B8-418F-93E3-5BA58458BB49}"/>
    <cellStyle name="20% - Accent1 2 2 5 2 4 6 6" xfId="47143" xr:uid="{299AB539-4A79-4332-B4D0-1AC7DE9E18D9}"/>
    <cellStyle name="20% - Accent1 2 2 5 2 4 6 7" xfId="54636" xr:uid="{B04ACD36-CB06-44FF-BF07-5FD9E3A2116D}"/>
    <cellStyle name="20% - Accent1 2 2 5 2 4 7" xfId="9338" xr:uid="{C5921386-42FC-46EB-AC32-8828DF9FCE52}"/>
    <cellStyle name="20% - Accent1 2 2 5 2 4 7 2" xfId="24314" xr:uid="{89B38759-D962-45C5-BF44-E64D58400956}"/>
    <cellStyle name="20% - Accent1 2 2 5 2 4 8" xfId="16826" xr:uid="{0FCE6F65-EF40-4774-9C7F-CA1F03EBAB68}"/>
    <cellStyle name="20% - Accent1 2 2 5 2 4 9" xfId="30560" xr:uid="{94DD6AD3-C2B0-4959-BCD7-243E30EFC111}"/>
    <cellStyle name="20% - Accent1 2 2 5 2 5" xfId="1814" xr:uid="{4020442E-FF10-4E08-AD4F-662CEA552C7A}"/>
    <cellStyle name="20% - Accent1 2 2 5 2 5 10" xfId="47144" xr:uid="{D9287EAB-8919-4FAE-A7E9-82F08F50815B}"/>
    <cellStyle name="20% - Accent1 2 2 5 2 5 11" xfId="54637" xr:uid="{DA9487C6-F825-447E-A90C-ACAE75B76B93}"/>
    <cellStyle name="20% - Accent1 2 2 5 2 5 2" xfId="1815" xr:uid="{ACC41F8D-643F-4C8F-A36D-E67434E1FC92}"/>
    <cellStyle name="20% - Accent1 2 2 5 2 5 2 10" xfId="54638" xr:uid="{E52D7E24-2E61-4274-94AF-3044C453ACFD}"/>
    <cellStyle name="20% - Accent1 2 2 5 2 5 2 2" xfId="1816" xr:uid="{4B4285F8-1D71-494C-90E4-F978669B28B5}"/>
    <cellStyle name="20% - Accent1 2 2 5 2 5 2 2 2" xfId="9356" xr:uid="{A5230154-234D-4D40-8E25-D60EFC1A5EF0}"/>
    <cellStyle name="20% - Accent1 2 2 5 2 5 2 2 2 2" xfId="24332" xr:uid="{BDEBFA77-5BD5-4B7F-BB1E-735A67535648}"/>
    <cellStyle name="20% - Accent1 2 2 5 2 5 2 2 3" xfId="16844" xr:uid="{C36BD1B0-1FE9-4BC0-8FBB-348E57371E2F}"/>
    <cellStyle name="20% - Accent1 2 2 5 2 5 2 2 4" xfId="32480" xr:uid="{71AD0368-A1FF-4560-B863-610917BA4419}"/>
    <cellStyle name="20% - Accent1 2 2 5 2 5 2 2 5" xfId="39263" xr:uid="{55E6A55D-9F45-4974-81D4-DFBE2F121D2E}"/>
    <cellStyle name="20% - Accent1 2 2 5 2 5 2 2 6" xfId="47146" xr:uid="{B60515C4-60CC-4465-B9C9-A57FDBD34FF5}"/>
    <cellStyle name="20% - Accent1 2 2 5 2 5 2 2 7" xfId="54639" xr:uid="{CB47A912-126D-4FC9-9587-25F9A0A592E3}"/>
    <cellStyle name="20% - Accent1 2 2 5 2 5 2 3" xfId="1817" xr:uid="{367E716B-A9FD-4CFD-B1BA-991554FF69DA}"/>
    <cellStyle name="20% - Accent1 2 2 5 2 5 2 3 2" xfId="9357" xr:uid="{0DA3A5B4-94BD-4C50-A399-3F8DCC07EA3F}"/>
    <cellStyle name="20% - Accent1 2 2 5 2 5 2 3 2 2" xfId="24333" xr:uid="{45858B37-E1B1-46DA-AFB3-75C5E5A79602}"/>
    <cellStyle name="20% - Accent1 2 2 5 2 5 2 3 3" xfId="16845" xr:uid="{B1B5650C-A6A5-40C3-A08D-4B5C830B80B2}"/>
    <cellStyle name="20% - Accent1 2 2 5 2 5 2 3 4" xfId="34325" xr:uid="{674B69D8-3DE0-488C-BEEC-8C2225006589}"/>
    <cellStyle name="20% - Accent1 2 2 5 2 5 2 3 5" xfId="39264" xr:uid="{CA655BB2-7D3C-4F74-88F1-E75DDF435388}"/>
    <cellStyle name="20% - Accent1 2 2 5 2 5 2 3 6" xfId="47147" xr:uid="{DDE1A9AC-9AD5-434C-A0F7-CF02E814AC84}"/>
    <cellStyle name="20% - Accent1 2 2 5 2 5 2 3 7" xfId="54640" xr:uid="{81D11DF4-32ED-481C-8B5F-66E8C6BFD242}"/>
    <cellStyle name="20% - Accent1 2 2 5 2 5 2 4" xfId="1818" xr:uid="{04A2B4F9-E2A2-49AD-9F82-0521762222F1}"/>
    <cellStyle name="20% - Accent1 2 2 5 2 5 2 4 2" xfId="9358" xr:uid="{7359D185-8104-4323-9424-3CD5AF50363B}"/>
    <cellStyle name="20% - Accent1 2 2 5 2 5 2 4 2 2" xfId="24334" xr:uid="{8D92AC77-BC31-4E03-87AC-465F94821262}"/>
    <cellStyle name="20% - Accent1 2 2 5 2 5 2 4 3" xfId="16846" xr:uid="{BFF3DC3B-2FBE-49F9-A694-4FB6503F794F}"/>
    <cellStyle name="20% - Accent1 2 2 5 2 5 2 4 4" xfId="36168" xr:uid="{2F28630D-A389-468F-BD7E-658023F292E4}"/>
    <cellStyle name="20% - Accent1 2 2 5 2 5 2 4 5" xfId="39265" xr:uid="{D44141C8-1CAD-45DF-8165-72DEF8D6D16F}"/>
    <cellStyle name="20% - Accent1 2 2 5 2 5 2 4 6" xfId="47148" xr:uid="{545F69BF-18B0-45FD-B2B2-E6BF0A7EB6CB}"/>
    <cellStyle name="20% - Accent1 2 2 5 2 5 2 4 7" xfId="54641" xr:uid="{078221BC-2A89-4F24-97CC-55D5D79D0BA8}"/>
    <cellStyle name="20% - Accent1 2 2 5 2 5 2 5" xfId="9355" xr:uid="{DD2F9942-90D9-43C2-A958-14042BAC7EAD}"/>
    <cellStyle name="20% - Accent1 2 2 5 2 5 2 5 2" xfId="24331" xr:uid="{985289E6-0A07-4A4B-A089-459DE55D40AC}"/>
    <cellStyle name="20% - Accent1 2 2 5 2 5 2 6" xfId="16843" xr:uid="{FB4FD917-D108-40A4-94CE-499970AA1728}"/>
    <cellStyle name="20% - Accent1 2 2 5 2 5 2 7" xfId="31319" xr:uid="{385FACAE-1F07-4008-8A24-C6937FF16FBA}"/>
    <cellStyle name="20% - Accent1 2 2 5 2 5 2 8" xfId="39262" xr:uid="{5FD0BC5B-23F7-4CB9-BEA6-CAAEA388810D}"/>
    <cellStyle name="20% - Accent1 2 2 5 2 5 2 9" xfId="47145" xr:uid="{8DA35893-596C-45B9-BB51-50C86F38C383}"/>
    <cellStyle name="20% - Accent1 2 2 5 2 5 3" xfId="1819" xr:uid="{FBC8B0E3-C3FD-48B5-B51E-A9CBCF199899}"/>
    <cellStyle name="20% - Accent1 2 2 5 2 5 3 2" xfId="9359" xr:uid="{7C4C244F-768C-4611-AC7D-EBC39C40F890}"/>
    <cellStyle name="20% - Accent1 2 2 5 2 5 3 2 2" xfId="24335" xr:uid="{CC0E6513-4003-4DA3-9767-F09778765D3D}"/>
    <cellStyle name="20% - Accent1 2 2 5 2 5 3 3" xfId="16847" xr:uid="{BB860E36-9F6F-43C5-9525-CDC408CE8EC3}"/>
    <cellStyle name="20% - Accent1 2 2 5 2 5 3 4" xfId="32479" xr:uid="{4B514F95-90FA-4B1A-96C2-1D7D24C7E8BD}"/>
    <cellStyle name="20% - Accent1 2 2 5 2 5 3 5" xfId="39266" xr:uid="{F1B6EEC7-AF5F-4FEC-B94D-3490B3AF6031}"/>
    <cellStyle name="20% - Accent1 2 2 5 2 5 3 6" xfId="47149" xr:uid="{8A398F8C-A1B2-4E83-B66A-5554AD7241DF}"/>
    <cellStyle name="20% - Accent1 2 2 5 2 5 3 7" xfId="54642" xr:uid="{0D3359C3-0E69-4472-858D-14082E4E84B8}"/>
    <cellStyle name="20% - Accent1 2 2 5 2 5 4" xfId="1820" xr:uid="{F1A8DD7D-C120-4B31-9F8A-2A2810F076F9}"/>
    <cellStyle name="20% - Accent1 2 2 5 2 5 4 2" xfId="9360" xr:uid="{27887098-F789-45B5-A5A1-DABB9453D0E7}"/>
    <cellStyle name="20% - Accent1 2 2 5 2 5 4 2 2" xfId="24336" xr:uid="{5818CFC3-58D1-4A0D-8757-EF1AEAB48A20}"/>
    <cellStyle name="20% - Accent1 2 2 5 2 5 4 3" xfId="16848" xr:uid="{A066AD12-9F95-46A5-BCE6-FE631A4B8872}"/>
    <cellStyle name="20% - Accent1 2 2 5 2 5 4 4" xfId="34324" xr:uid="{1713FAE3-59DE-49AC-B94F-6FA9768546AE}"/>
    <cellStyle name="20% - Accent1 2 2 5 2 5 4 5" xfId="39267" xr:uid="{F61AEBF5-65CD-417B-B362-A0844537324F}"/>
    <cellStyle name="20% - Accent1 2 2 5 2 5 4 6" xfId="47150" xr:uid="{A7E43BE1-70D5-48C7-AAB7-1D401F757994}"/>
    <cellStyle name="20% - Accent1 2 2 5 2 5 4 7" xfId="54643" xr:uid="{29638CD8-0DBA-4195-A38E-226A2F834CC2}"/>
    <cellStyle name="20% - Accent1 2 2 5 2 5 5" xfId="1821" xr:uid="{A6AB30AC-024D-4EB7-983F-282CD32E1A67}"/>
    <cellStyle name="20% - Accent1 2 2 5 2 5 5 2" xfId="9361" xr:uid="{CA568135-CAD6-43AD-8F72-2AFB52A2B1DC}"/>
    <cellStyle name="20% - Accent1 2 2 5 2 5 5 2 2" xfId="24337" xr:uid="{C2AD8779-965B-4868-AA22-7DBAD5B7A0C7}"/>
    <cellStyle name="20% - Accent1 2 2 5 2 5 5 3" xfId="16849" xr:uid="{B17FF5F6-78DC-4E7F-AB1A-C6FD97298E6B}"/>
    <cellStyle name="20% - Accent1 2 2 5 2 5 5 4" xfId="36167" xr:uid="{AC877ADF-A089-448D-BDE0-B23F8CE98F57}"/>
    <cellStyle name="20% - Accent1 2 2 5 2 5 5 5" xfId="39268" xr:uid="{080BA0AF-461E-4892-8850-0950659EF832}"/>
    <cellStyle name="20% - Accent1 2 2 5 2 5 5 6" xfId="47151" xr:uid="{B16CDC44-F620-4C5C-BCD7-3D29DED5347B}"/>
    <cellStyle name="20% - Accent1 2 2 5 2 5 5 7" xfId="54644" xr:uid="{22131A38-8616-4610-8842-38C5D5B9686C}"/>
    <cellStyle name="20% - Accent1 2 2 5 2 5 6" xfId="9354" xr:uid="{9BE7E9E5-2ED3-46CF-885C-F21DCC981990}"/>
    <cellStyle name="20% - Accent1 2 2 5 2 5 6 2" xfId="24330" xr:uid="{E1D068AE-A42F-440E-96EA-86D40CC0C81B}"/>
    <cellStyle name="20% - Accent1 2 2 5 2 5 7" xfId="16842" xr:uid="{CC0F35ED-2F36-432C-AEE1-B45ECD97623E}"/>
    <cellStyle name="20% - Accent1 2 2 5 2 5 8" xfId="30641" xr:uid="{005CD93E-6C95-4C08-9C30-3085A44CCBCF}"/>
    <cellStyle name="20% - Accent1 2 2 5 2 5 9" xfId="39261" xr:uid="{26528151-61FB-49AE-A436-291A89625E02}"/>
    <cellStyle name="20% - Accent1 2 2 5 2 6" xfId="1822" xr:uid="{B8608A9F-46F7-4354-BEE5-94CE2B2B8113}"/>
    <cellStyle name="20% - Accent1 2 2 5 2 6 10" xfId="47152" xr:uid="{873BF300-2F28-45DE-A4A3-051564790B90}"/>
    <cellStyle name="20% - Accent1 2 2 5 2 6 11" xfId="54645" xr:uid="{4BC66AEB-752A-455F-9810-A6C03EC962A8}"/>
    <cellStyle name="20% - Accent1 2 2 5 2 6 2" xfId="1823" xr:uid="{C60E7483-8F1E-4674-98F3-9F24480567E3}"/>
    <cellStyle name="20% - Accent1 2 2 5 2 6 2 10" xfId="54646" xr:uid="{34BA1AA2-F938-4DDA-9999-3AE8C7401026}"/>
    <cellStyle name="20% - Accent1 2 2 5 2 6 2 2" xfId="1824" xr:uid="{B9AC6F35-7442-4282-8F50-0FB1323E6DF5}"/>
    <cellStyle name="20% - Accent1 2 2 5 2 6 2 2 2" xfId="9364" xr:uid="{A752B075-3509-401A-B994-E125A459A4EE}"/>
    <cellStyle name="20% - Accent1 2 2 5 2 6 2 2 2 2" xfId="24340" xr:uid="{41E7B042-E37D-4BAA-BDDA-9210500D7C7D}"/>
    <cellStyle name="20% - Accent1 2 2 5 2 6 2 2 3" xfId="16852" xr:uid="{85E1ED9F-56EA-47A3-83B1-FFCBC8BA179C}"/>
    <cellStyle name="20% - Accent1 2 2 5 2 6 2 2 4" xfId="32482" xr:uid="{6F126D88-4248-4236-A156-0FD9FF119414}"/>
    <cellStyle name="20% - Accent1 2 2 5 2 6 2 2 5" xfId="39271" xr:uid="{77AE04E7-8C6D-4C52-85B4-92358961C7CC}"/>
    <cellStyle name="20% - Accent1 2 2 5 2 6 2 2 6" xfId="47154" xr:uid="{F2D53252-8AB2-49D1-ACC6-1B5153ED9B92}"/>
    <cellStyle name="20% - Accent1 2 2 5 2 6 2 2 7" xfId="54647" xr:uid="{25DF68D1-C66B-46B1-AE94-3F4516A7766C}"/>
    <cellStyle name="20% - Accent1 2 2 5 2 6 2 3" xfId="1825" xr:uid="{1B2B1B7F-11AD-4988-A327-A56B3C23DDB8}"/>
    <cellStyle name="20% - Accent1 2 2 5 2 6 2 3 2" xfId="9365" xr:uid="{5E6803EA-AFF9-41C3-91D3-8940A9AF6AD1}"/>
    <cellStyle name="20% - Accent1 2 2 5 2 6 2 3 2 2" xfId="24341" xr:uid="{CEA378A5-947E-4948-A050-324FABE91B65}"/>
    <cellStyle name="20% - Accent1 2 2 5 2 6 2 3 3" xfId="16853" xr:uid="{0DEC5BCD-64FD-4E64-8A44-1B3B5185EDA4}"/>
    <cellStyle name="20% - Accent1 2 2 5 2 6 2 3 4" xfId="34327" xr:uid="{9EBCCAB7-A6EC-4931-9C11-114732286A1A}"/>
    <cellStyle name="20% - Accent1 2 2 5 2 6 2 3 5" xfId="39272" xr:uid="{7E5D5F10-A7C4-4CE7-AE66-89A3940DD609}"/>
    <cellStyle name="20% - Accent1 2 2 5 2 6 2 3 6" xfId="47155" xr:uid="{9B03108F-7BF1-41D9-B21B-C7CAF8525261}"/>
    <cellStyle name="20% - Accent1 2 2 5 2 6 2 3 7" xfId="54648" xr:uid="{71922D31-6ABB-4554-BFA5-EF2F84C533EF}"/>
    <cellStyle name="20% - Accent1 2 2 5 2 6 2 4" xfId="1826" xr:uid="{738E5D20-BEF2-4A9D-B62D-98A299D28EFD}"/>
    <cellStyle name="20% - Accent1 2 2 5 2 6 2 4 2" xfId="9366" xr:uid="{1070A7AC-BCF0-4AA2-B122-135D819301F6}"/>
    <cellStyle name="20% - Accent1 2 2 5 2 6 2 4 2 2" xfId="24342" xr:uid="{4D627B53-F0B0-47AE-B12E-2F6C0EBFB8D3}"/>
    <cellStyle name="20% - Accent1 2 2 5 2 6 2 4 3" xfId="16854" xr:uid="{EFA5CF16-B465-4B76-9F0D-F0C38D2684A3}"/>
    <cellStyle name="20% - Accent1 2 2 5 2 6 2 4 4" xfId="36170" xr:uid="{10D8A3DB-9D04-47FA-A4AA-4552F7C44D45}"/>
    <cellStyle name="20% - Accent1 2 2 5 2 6 2 4 5" xfId="39273" xr:uid="{0A387A70-EFB1-4AFF-9E26-3D82C1F1FB67}"/>
    <cellStyle name="20% - Accent1 2 2 5 2 6 2 4 6" xfId="47156" xr:uid="{D6CC4907-26CE-4622-A86F-67686439E7AE}"/>
    <cellStyle name="20% - Accent1 2 2 5 2 6 2 4 7" xfId="54649" xr:uid="{DF0CD763-B00A-4883-B398-AD1F31AAFE2F}"/>
    <cellStyle name="20% - Accent1 2 2 5 2 6 2 5" xfId="9363" xr:uid="{C71B08C7-2118-466A-8CF5-D82033C77ED3}"/>
    <cellStyle name="20% - Accent1 2 2 5 2 6 2 5 2" xfId="24339" xr:uid="{C874CA54-335D-4AFB-8CB0-70CA2106A06B}"/>
    <cellStyle name="20% - Accent1 2 2 5 2 6 2 6" xfId="16851" xr:uid="{B6820393-47BD-4868-9C7D-2D5F89EBC04E}"/>
    <cellStyle name="20% - Accent1 2 2 5 2 6 2 7" xfId="31320" xr:uid="{A2F7C920-C86B-4DE9-9C21-413C0A5CCF46}"/>
    <cellStyle name="20% - Accent1 2 2 5 2 6 2 8" xfId="39270" xr:uid="{154CD999-4173-4D0D-A030-7C66D5E1F42F}"/>
    <cellStyle name="20% - Accent1 2 2 5 2 6 2 9" xfId="47153" xr:uid="{BDA69428-E83C-4B7E-87EA-01F5EE513B4E}"/>
    <cellStyle name="20% - Accent1 2 2 5 2 6 3" xfId="1827" xr:uid="{B95FBFA4-E7D3-469F-BAFC-FFD3F7E42E98}"/>
    <cellStyle name="20% - Accent1 2 2 5 2 6 3 2" xfId="9367" xr:uid="{38483AE8-DEFD-4DC5-B890-64F157DBB826}"/>
    <cellStyle name="20% - Accent1 2 2 5 2 6 3 2 2" xfId="24343" xr:uid="{A50E45D5-1669-4A7B-AF8B-4226D2FE00A4}"/>
    <cellStyle name="20% - Accent1 2 2 5 2 6 3 3" xfId="16855" xr:uid="{1A6CA787-D7AA-40F3-B834-79179EF1AFBA}"/>
    <cellStyle name="20% - Accent1 2 2 5 2 6 3 4" xfId="32481" xr:uid="{57C266A3-3FDC-4DA0-A387-5AFBEB1402DA}"/>
    <cellStyle name="20% - Accent1 2 2 5 2 6 3 5" xfId="39274" xr:uid="{EDE4C624-090C-4D47-A891-753C87D54618}"/>
    <cellStyle name="20% - Accent1 2 2 5 2 6 3 6" xfId="47157" xr:uid="{654E06E2-9109-42B9-9E0A-29787FB9CDB9}"/>
    <cellStyle name="20% - Accent1 2 2 5 2 6 3 7" xfId="54650" xr:uid="{A2E9D428-B9D7-4AE4-AD11-AB6A140C2470}"/>
    <cellStyle name="20% - Accent1 2 2 5 2 6 4" xfId="1828" xr:uid="{E86CAACC-D0DE-4FF1-9EBF-26D75947EC51}"/>
    <cellStyle name="20% - Accent1 2 2 5 2 6 4 2" xfId="9368" xr:uid="{9E01CB9D-86D4-44E0-9409-5B4432C6F5C7}"/>
    <cellStyle name="20% - Accent1 2 2 5 2 6 4 2 2" xfId="24344" xr:uid="{7B2E913C-4613-4B99-A855-B58E02273364}"/>
    <cellStyle name="20% - Accent1 2 2 5 2 6 4 3" xfId="16856" xr:uid="{ACD81FF2-0EC1-4679-A0BC-D2075F05DC3E}"/>
    <cellStyle name="20% - Accent1 2 2 5 2 6 4 4" xfId="34326" xr:uid="{E858364A-5C12-41C6-B10C-C9B9A274500D}"/>
    <cellStyle name="20% - Accent1 2 2 5 2 6 4 5" xfId="39275" xr:uid="{76F6EDFD-AE00-458F-8D76-E43D3156DDCE}"/>
    <cellStyle name="20% - Accent1 2 2 5 2 6 4 6" xfId="47158" xr:uid="{6BB3718D-53E3-4BA5-A0CA-DCB1CB5E6490}"/>
    <cellStyle name="20% - Accent1 2 2 5 2 6 4 7" xfId="54651" xr:uid="{12FA4C60-7F86-4F05-A652-D74E6FB4131D}"/>
    <cellStyle name="20% - Accent1 2 2 5 2 6 5" xfId="1829" xr:uid="{E563FE84-0FF7-4CE8-A980-9AC777367793}"/>
    <cellStyle name="20% - Accent1 2 2 5 2 6 5 2" xfId="9369" xr:uid="{1610EBEA-8F68-47B6-BA99-9741789871FC}"/>
    <cellStyle name="20% - Accent1 2 2 5 2 6 5 2 2" xfId="24345" xr:uid="{7878DE82-CF73-498F-A90A-91BD91F077AA}"/>
    <cellStyle name="20% - Accent1 2 2 5 2 6 5 3" xfId="16857" xr:uid="{01B21255-C0C6-4E35-A67D-DE2904EE4215}"/>
    <cellStyle name="20% - Accent1 2 2 5 2 6 5 4" xfId="36169" xr:uid="{1EBA300B-8543-4652-A786-14DD09F86187}"/>
    <cellStyle name="20% - Accent1 2 2 5 2 6 5 5" xfId="39276" xr:uid="{F3EC968C-5742-460E-A0C3-C93590CC685A}"/>
    <cellStyle name="20% - Accent1 2 2 5 2 6 5 6" xfId="47159" xr:uid="{9D6C8F53-D3C0-42F9-858A-8005125AE117}"/>
    <cellStyle name="20% - Accent1 2 2 5 2 6 5 7" xfId="54652" xr:uid="{CED4CBCF-2821-44C6-84F3-C3FD7891B427}"/>
    <cellStyle name="20% - Accent1 2 2 5 2 6 6" xfId="9362" xr:uid="{B988F669-9149-424E-BD65-392548CFBD4D}"/>
    <cellStyle name="20% - Accent1 2 2 5 2 6 6 2" xfId="24338" xr:uid="{77811F54-23F6-4247-9898-C40D3D4EAE15}"/>
    <cellStyle name="20% - Accent1 2 2 5 2 6 7" xfId="16850" xr:uid="{F8B27433-452F-4691-9BD3-8812DE4A0050}"/>
    <cellStyle name="20% - Accent1 2 2 5 2 6 8" xfId="30815" xr:uid="{0913438C-C3FC-46B5-A044-BE391AD19458}"/>
    <cellStyle name="20% - Accent1 2 2 5 2 6 9" xfId="39269" xr:uid="{E62D4F6F-3393-4DEE-814D-A0E5BF08164D}"/>
    <cellStyle name="20% - Accent1 2 2 5 2 7" xfId="1830" xr:uid="{15871B10-9D48-4CF8-A0D3-0254A303CEF7}"/>
    <cellStyle name="20% - Accent1 2 2 5 2 7 10" xfId="54653" xr:uid="{46A7ABA2-24B1-4907-B617-95B67DA9CA28}"/>
    <cellStyle name="20% - Accent1 2 2 5 2 7 2" xfId="1831" xr:uid="{02A96BF1-E1DA-438E-B5A5-18C740E17994}"/>
    <cellStyle name="20% - Accent1 2 2 5 2 7 2 2" xfId="9371" xr:uid="{E496DAA8-E767-40C5-8279-3381E8BE694C}"/>
    <cellStyle name="20% - Accent1 2 2 5 2 7 2 2 2" xfId="24347" xr:uid="{70960CB1-96A7-48F2-861D-528D5EBEA97F}"/>
    <cellStyle name="20% - Accent1 2 2 5 2 7 2 3" xfId="16859" xr:uid="{9CDBEFFC-4695-4774-95E5-1A5A23A9A645}"/>
    <cellStyle name="20% - Accent1 2 2 5 2 7 2 4" xfId="32483" xr:uid="{0E24CA98-890F-4429-84ED-A50CB1AB769F}"/>
    <cellStyle name="20% - Accent1 2 2 5 2 7 2 5" xfId="39278" xr:uid="{B156120D-D63E-4E3D-A96B-6AA34DF1A334}"/>
    <cellStyle name="20% - Accent1 2 2 5 2 7 2 6" xfId="47161" xr:uid="{BCD46A98-4ECB-49E5-A7FB-EE1D52133CB5}"/>
    <cellStyle name="20% - Accent1 2 2 5 2 7 2 7" xfId="54654" xr:uid="{E19963AF-8482-452D-8B52-DAAC868E694E}"/>
    <cellStyle name="20% - Accent1 2 2 5 2 7 3" xfId="1832" xr:uid="{3B7A7EAA-E415-4075-B20B-08CD9E873106}"/>
    <cellStyle name="20% - Accent1 2 2 5 2 7 3 2" xfId="9372" xr:uid="{3AAEB7A3-54EF-4729-9C54-83A27EB205E2}"/>
    <cellStyle name="20% - Accent1 2 2 5 2 7 3 2 2" xfId="24348" xr:uid="{9DA4B4D4-EAAB-46B7-B4C0-15613E223EDB}"/>
    <cellStyle name="20% - Accent1 2 2 5 2 7 3 3" xfId="16860" xr:uid="{0046D94A-3121-40B3-BF72-8B568CD01E5F}"/>
    <cellStyle name="20% - Accent1 2 2 5 2 7 3 4" xfId="34328" xr:uid="{0034C2DE-FFBF-45C2-A6D9-657D0DA2338D}"/>
    <cellStyle name="20% - Accent1 2 2 5 2 7 3 5" xfId="39279" xr:uid="{BD645774-B6DC-4EDE-9F87-B6557DDE6C4D}"/>
    <cellStyle name="20% - Accent1 2 2 5 2 7 3 6" xfId="47162" xr:uid="{90D0E533-9DDE-422A-9BF2-305DAC86ADE6}"/>
    <cellStyle name="20% - Accent1 2 2 5 2 7 3 7" xfId="54655" xr:uid="{91BC818F-62B3-4AC4-896A-DCF7D32F0415}"/>
    <cellStyle name="20% - Accent1 2 2 5 2 7 4" xfId="1833" xr:uid="{DB14F7B2-7DE1-4DBC-B7C3-9198BB709068}"/>
    <cellStyle name="20% - Accent1 2 2 5 2 7 4 2" xfId="9373" xr:uid="{1BC908DA-94BB-4C42-A8B3-1D76DB8E2258}"/>
    <cellStyle name="20% - Accent1 2 2 5 2 7 4 2 2" xfId="24349" xr:uid="{EFEC6B74-AC25-47B1-8853-64C4A4B22BF2}"/>
    <cellStyle name="20% - Accent1 2 2 5 2 7 4 3" xfId="16861" xr:uid="{BC132613-3A6A-49B1-AF52-0E5DEA3A772C}"/>
    <cellStyle name="20% - Accent1 2 2 5 2 7 4 4" xfId="36171" xr:uid="{38A3A342-5103-4EE4-9030-F323D61235C0}"/>
    <cellStyle name="20% - Accent1 2 2 5 2 7 4 5" xfId="39280" xr:uid="{D50EB76C-BD31-4C0F-97DA-8CF3A28B160A}"/>
    <cellStyle name="20% - Accent1 2 2 5 2 7 4 6" xfId="47163" xr:uid="{C1F01BAC-F1EA-4153-AC6F-115EB4E701E3}"/>
    <cellStyle name="20% - Accent1 2 2 5 2 7 4 7" xfId="54656" xr:uid="{A0F8DACC-BBDE-48C7-862E-41FA46EF3FF8}"/>
    <cellStyle name="20% - Accent1 2 2 5 2 7 5" xfId="9370" xr:uid="{73D8DC18-247B-4B68-AFC2-973EF94E11ED}"/>
    <cellStyle name="20% - Accent1 2 2 5 2 7 5 2" xfId="24346" xr:uid="{F892652A-8910-45AB-8711-51467F587D7A}"/>
    <cellStyle name="20% - Accent1 2 2 5 2 7 6" xfId="16858" xr:uid="{1CDBF11A-8F70-49E3-9B82-A3463FAC90DA}"/>
    <cellStyle name="20% - Accent1 2 2 5 2 7 7" xfId="31309" xr:uid="{105EA332-172F-4C86-B088-982DACA77959}"/>
    <cellStyle name="20% - Accent1 2 2 5 2 7 8" xfId="39277" xr:uid="{976EEF04-6974-498B-BE22-DA1503088642}"/>
    <cellStyle name="20% - Accent1 2 2 5 2 7 9" xfId="47160" xr:uid="{91690047-D587-46CD-BD03-7FC378FEEFAC}"/>
    <cellStyle name="20% - Accent1 2 2 5 2 8" xfId="1834" xr:uid="{21F417D3-4B50-4510-9161-1B525ED5049C}"/>
    <cellStyle name="20% - Accent1 2 2 5 2 8 2" xfId="9374" xr:uid="{E5DE629C-D17D-4042-AD99-60A892D8C16B}"/>
    <cellStyle name="20% - Accent1 2 2 5 2 8 2 2" xfId="24350" xr:uid="{3B2E78AD-68AD-48E9-B312-87D48986DAA1}"/>
    <cellStyle name="20% - Accent1 2 2 5 2 8 3" xfId="16862" xr:uid="{E0DD0F5D-A419-4411-94A7-BB7B158C9FDE}"/>
    <cellStyle name="20% - Accent1 2 2 5 2 8 4" xfId="32460" xr:uid="{8C21D372-E977-4D08-8A22-A3CD0B2F22C3}"/>
    <cellStyle name="20% - Accent1 2 2 5 2 8 5" xfId="39281" xr:uid="{967E5636-7197-4346-9896-D3DB1F271FDF}"/>
    <cellStyle name="20% - Accent1 2 2 5 2 8 6" xfId="47164" xr:uid="{E911575C-226D-47C8-A436-5283884A7358}"/>
    <cellStyle name="20% - Accent1 2 2 5 2 8 7" xfId="54657" xr:uid="{592754F8-C5B9-4DB7-8583-D2E0B7CB9E18}"/>
    <cellStyle name="20% - Accent1 2 2 5 2 9" xfId="1835" xr:uid="{6B189596-E63F-4922-85BD-9129F9125561}"/>
    <cellStyle name="20% - Accent1 2 2 5 2 9 2" xfId="9375" xr:uid="{538DA25B-9BE1-4059-8EF5-A1DEB47AAA2F}"/>
    <cellStyle name="20% - Accent1 2 2 5 2 9 2 2" xfId="24351" xr:uid="{8F586914-85F7-4CE3-80E1-5AE780CA905C}"/>
    <cellStyle name="20% - Accent1 2 2 5 2 9 3" xfId="16863" xr:uid="{61C3C8CC-1E6D-4273-8B7F-096B16EF1728}"/>
    <cellStyle name="20% - Accent1 2 2 5 2 9 4" xfId="34305" xr:uid="{BCC79813-1E83-4F7F-BD5A-D0DAFE5BCBB8}"/>
    <cellStyle name="20% - Accent1 2 2 5 2 9 5" xfId="39282" xr:uid="{97CC38E5-E1CD-4B38-B8C2-55840121C0B9}"/>
    <cellStyle name="20% - Accent1 2 2 5 2 9 6" xfId="47165" xr:uid="{FFCB8A8B-9D4F-4830-89DE-CF92930123AE}"/>
    <cellStyle name="20% - Accent1 2 2 5 2 9 7" xfId="54658" xr:uid="{0B79F542-04B9-4E49-94D4-6255AA3538AD}"/>
    <cellStyle name="20% - Accent1 2 2 5 20" xfId="37734" xr:uid="{6916B008-3857-466D-9243-5930F290D9BD}"/>
    <cellStyle name="20% - Accent1 2 2 5 21" xfId="45222" xr:uid="{C32EA499-2636-40B5-9A1D-0F972885682A}"/>
    <cellStyle name="20% - Accent1 2 2 5 22" xfId="45345" xr:uid="{8E80F8E5-56E3-43B0-A606-32893C4FF780}"/>
    <cellStyle name="20% - Accent1 2 2 5 23" xfId="45468" xr:uid="{326C614C-C59B-4857-B8F0-A5F991821AC7}"/>
    <cellStyle name="20% - Accent1 2 2 5 24" xfId="45611" xr:uid="{6AAA39FD-BAF4-49A3-852A-3839EDE4FAB4}"/>
    <cellStyle name="20% - Accent1 2 2 5 25" xfId="53110" xr:uid="{BB04BA59-B6C8-4F48-BAE1-64E4F68AA814}"/>
    <cellStyle name="20% - Accent1 2 2 5 3" xfId="1836" xr:uid="{33B2DC5F-BD1D-412A-BE73-0B257A6992FB}"/>
    <cellStyle name="20% - Accent1 2 2 5 3 10" xfId="16864" xr:uid="{7105B3C1-43A7-49A9-B0F0-7A78AB14B350}"/>
    <cellStyle name="20% - Accent1 2 2 5 3 11" xfId="30365" xr:uid="{726201AE-EF3A-4868-BAF5-4B5DC2DFB1D5}"/>
    <cellStyle name="20% - Accent1 2 2 5 3 12" xfId="39283" xr:uid="{CC8D77E0-EB9E-473F-8054-74AA7FC1F013}"/>
    <cellStyle name="20% - Accent1 2 2 5 3 13" xfId="47166" xr:uid="{47BB2F30-0DB3-4CCD-8C46-3D85D43B5D7D}"/>
    <cellStyle name="20% - Accent1 2 2 5 3 14" xfId="54659" xr:uid="{5C68A2FF-1604-44D0-88D0-9BE77D9AC418}"/>
    <cellStyle name="20% - Accent1 2 2 5 3 2" xfId="1837" xr:uid="{51CE9604-2A1B-478E-A8C8-911D6E571E84}"/>
    <cellStyle name="20% - Accent1 2 2 5 3 2 10" xfId="39284" xr:uid="{96028199-9959-4A15-AF9B-DA92D67C1FBB}"/>
    <cellStyle name="20% - Accent1 2 2 5 3 2 11" xfId="47167" xr:uid="{72B34D55-1EB8-4420-9D61-BB23F15CF0BE}"/>
    <cellStyle name="20% - Accent1 2 2 5 3 2 12" xfId="54660" xr:uid="{3E5B207B-FF81-49C0-A0B2-923B620C9233}"/>
    <cellStyle name="20% - Accent1 2 2 5 3 2 2" xfId="1838" xr:uid="{550B7D9A-1385-40E7-B8D6-A532BBC2BE0F}"/>
    <cellStyle name="20% - Accent1 2 2 5 3 2 2 10" xfId="47168" xr:uid="{559FA219-98B7-4979-AE29-C5F4F2147A06}"/>
    <cellStyle name="20% - Accent1 2 2 5 3 2 2 11" xfId="54661" xr:uid="{466B50DF-80AE-40C5-BA10-022D3BCDAAC8}"/>
    <cellStyle name="20% - Accent1 2 2 5 3 2 2 2" xfId="1839" xr:uid="{518502D1-BAC1-4CCE-818D-4410C491FCF6}"/>
    <cellStyle name="20% - Accent1 2 2 5 3 2 2 2 10" xfId="54662" xr:uid="{D9528C46-92EE-478D-8C2D-F62616A99703}"/>
    <cellStyle name="20% - Accent1 2 2 5 3 2 2 2 2" xfId="1840" xr:uid="{3508C263-EF79-4A0F-A911-AEA7A879EAC0}"/>
    <cellStyle name="20% - Accent1 2 2 5 3 2 2 2 2 2" xfId="9380" xr:uid="{97F67AF7-2C3C-4D0F-9751-2143A436758D}"/>
    <cellStyle name="20% - Accent1 2 2 5 3 2 2 2 2 2 2" xfId="24356" xr:uid="{6E58F856-FE49-4C5D-82F1-7793474FBD18}"/>
    <cellStyle name="20% - Accent1 2 2 5 3 2 2 2 2 3" xfId="16868" xr:uid="{8C75C594-F112-47D1-970C-DAD18843BA61}"/>
    <cellStyle name="20% - Accent1 2 2 5 3 2 2 2 2 4" xfId="32487" xr:uid="{572F805A-C195-4AB5-A36E-A93D911BEAAE}"/>
    <cellStyle name="20% - Accent1 2 2 5 3 2 2 2 2 5" xfId="39287" xr:uid="{12922AC1-CF4F-45E3-8220-65E8F944A688}"/>
    <cellStyle name="20% - Accent1 2 2 5 3 2 2 2 2 6" xfId="47170" xr:uid="{7A2AD95C-D31C-4295-A74B-EA9850373E12}"/>
    <cellStyle name="20% - Accent1 2 2 5 3 2 2 2 2 7" xfId="54663" xr:uid="{A64532AE-E514-4087-A6C1-F26C01024809}"/>
    <cellStyle name="20% - Accent1 2 2 5 3 2 2 2 3" xfId="1841" xr:uid="{70DCB914-B0EC-493A-B0DA-D2BC9C5ACC05}"/>
    <cellStyle name="20% - Accent1 2 2 5 3 2 2 2 3 2" xfId="9381" xr:uid="{B3A9C462-95D1-479F-9F54-2E1CC7253039}"/>
    <cellStyle name="20% - Accent1 2 2 5 3 2 2 2 3 2 2" xfId="24357" xr:uid="{063C6009-FEB1-4081-A8A9-84DA8B5F3512}"/>
    <cellStyle name="20% - Accent1 2 2 5 3 2 2 2 3 3" xfId="16869" xr:uid="{ED3361F4-E2A3-4191-B5B5-4F063CF05598}"/>
    <cellStyle name="20% - Accent1 2 2 5 3 2 2 2 3 4" xfId="34332" xr:uid="{7A5559CE-2B97-4C3B-9FFC-39F66256F3B8}"/>
    <cellStyle name="20% - Accent1 2 2 5 3 2 2 2 3 5" xfId="39288" xr:uid="{B317D4C2-3CCA-4581-8A2C-33C5DE3729F7}"/>
    <cellStyle name="20% - Accent1 2 2 5 3 2 2 2 3 6" xfId="47171" xr:uid="{50DC56A2-0474-4088-9AB5-7041984DCF2D}"/>
    <cellStyle name="20% - Accent1 2 2 5 3 2 2 2 3 7" xfId="54664" xr:uid="{486597B9-3791-4853-9F16-401ACF75155E}"/>
    <cellStyle name="20% - Accent1 2 2 5 3 2 2 2 4" xfId="1842" xr:uid="{E827A26F-44DC-47AD-9A7E-F03CAC6219C7}"/>
    <cellStyle name="20% - Accent1 2 2 5 3 2 2 2 4 2" xfId="9382" xr:uid="{57E2A4F4-1380-4ACD-864E-5BD4EB969D6C}"/>
    <cellStyle name="20% - Accent1 2 2 5 3 2 2 2 4 2 2" xfId="24358" xr:uid="{DC77DC02-3707-44DA-A14D-A11251840518}"/>
    <cellStyle name="20% - Accent1 2 2 5 3 2 2 2 4 3" xfId="16870" xr:uid="{087A9F45-3E5E-4066-8E22-3BAAF8CD788C}"/>
    <cellStyle name="20% - Accent1 2 2 5 3 2 2 2 4 4" xfId="36175" xr:uid="{F56A0B49-1E0E-4FB4-9E40-CB224199FD11}"/>
    <cellStyle name="20% - Accent1 2 2 5 3 2 2 2 4 5" xfId="39289" xr:uid="{A3A0BE4B-DAE1-439A-8962-706E3D84C3D3}"/>
    <cellStyle name="20% - Accent1 2 2 5 3 2 2 2 4 6" xfId="47172" xr:uid="{5F4B713A-FCE2-41AD-91A4-4845AF35A301}"/>
    <cellStyle name="20% - Accent1 2 2 5 3 2 2 2 4 7" xfId="54665" xr:uid="{7C3F089C-940F-4C71-BB40-DBE0EE8F29D1}"/>
    <cellStyle name="20% - Accent1 2 2 5 3 2 2 2 5" xfId="9379" xr:uid="{F3E40D3D-8F66-4A2F-AB1F-BFC60D7BD89D}"/>
    <cellStyle name="20% - Accent1 2 2 5 3 2 2 2 5 2" xfId="24355" xr:uid="{DAA12192-7DA5-4411-9078-FB9626B00F33}"/>
    <cellStyle name="20% - Accent1 2 2 5 3 2 2 2 6" xfId="16867" xr:uid="{30CF0FFC-A0ED-4D92-B691-818DF549E7A2}"/>
    <cellStyle name="20% - Accent1 2 2 5 3 2 2 2 7" xfId="31323" xr:uid="{C328C3F3-F1B1-4BC2-8945-FB268C4595A4}"/>
    <cellStyle name="20% - Accent1 2 2 5 3 2 2 2 8" xfId="39286" xr:uid="{96CC534B-F765-4A0D-95D6-EA576C2D8612}"/>
    <cellStyle name="20% - Accent1 2 2 5 3 2 2 2 9" xfId="47169" xr:uid="{32BDAFD3-90F5-40FB-B2E3-7E4F132F2A0B}"/>
    <cellStyle name="20% - Accent1 2 2 5 3 2 2 3" xfId="1843" xr:uid="{4C14E237-CF71-47C0-B589-AB2CC5FBC647}"/>
    <cellStyle name="20% - Accent1 2 2 5 3 2 2 3 2" xfId="9383" xr:uid="{FD41D863-57CC-4ED9-A84D-D1CC66C55180}"/>
    <cellStyle name="20% - Accent1 2 2 5 3 2 2 3 2 2" xfId="24359" xr:uid="{C83FE3E1-403A-43AA-81B4-8D58B5F489D3}"/>
    <cellStyle name="20% - Accent1 2 2 5 3 2 2 3 3" xfId="16871" xr:uid="{53BF1FEF-BDE1-4941-A8A4-427B8B57634A}"/>
    <cellStyle name="20% - Accent1 2 2 5 3 2 2 3 4" xfId="32486" xr:uid="{2435122D-E31F-43B6-8A7F-78DF3F08FDDB}"/>
    <cellStyle name="20% - Accent1 2 2 5 3 2 2 3 5" xfId="39290" xr:uid="{33625DCC-9237-43E6-BD95-8FD0951B9FBF}"/>
    <cellStyle name="20% - Accent1 2 2 5 3 2 2 3 6" xfId="47173" xr:uid="{78F6822B-795C-4AF4-8126-45D8428C8022}"/>
    <cellStyle name="20% - Accent1 2 2 5 3 2 2 3 7" xfId="54666" xr:uid="{BDD42E82-3071-4DFA-849D-E64810E9619D}"/>
    <cellStyle name="20% - Accent1 2 2 5 3 2 2 4" xfId="1844" xr:uid="{0CAC11D6-EEEE-4B05-ADB6-CADB27559EC8}"/>
    <cellStyle name="20% - Accent1 2 2 5 3 2 2 4 2" xfId="9384" xr:uid="{F822D016-5C1A-4F7F-A2BE-3BE74C754460}"/>
    <cellStyle name="20% - Accent1 2 2 5 3 2 2 4 2 2" xfId="24360" xr:uid="{75AEA6E3-0FF6-449B-859E-2FA1241DCFF3}"/>
    <cellStyle name="20% - Accent1 2 2 5 3 2 2 4 3" xfId="16872" xr:uid="{D2D09636-564C-43E0-B186-A73AE9B65D10}"/>
    <cellStyle name="20% - Accent1 2 2 5 3 2 2 4 4" xfId="34331" xr:uid="{9D2560FF-2AE7-4FA4-AEE3-F7A8B35C44E6}"/>
    <cellStyle name="20% - Accent1 2 2 5 3 2 2 4 5" xfId="39291" xr:uid="{AE134B94-96FE-497E-83D0-02FA84D9E6A3}"/>
    <cellStyle name="20% - Accent1 2 2 5 3 2 2 4 6" xfId="47174" xr:uid="{885EEDE7-A94D-4423-BFEB-8E1FAF37C64F}"/>
    <cellStyle name="20% - Accent1 2 2 5 3 2 2 4 7" xfId="54667" xr:uid="{925BF7F5-FBBD-42C3-A31B-A0F760C5D0A0}"/>
    <cellStyle name="20% - Accent1 2 2 5 3 2 2 5" xfId="1845" xr:uid="{61331D97-221A-41C0-AE30-5A34DDDCAB9E}"/>
    <cellStyle name="20% - Accent1 2 2 5 3 2 2 5 2" xfId="9385" xr:uid="{81D2BFFC-A625-4F40-8AED-41C7B1EB5487}"/>
    <cellStyle name="20% - Accent1 2 2 5 3 2 2 5 2 2" xfId="24361" xr:uid="{258477EC-F81F-47F6-883C-D0968D47A8D1}"/>
    <cellStyle name="20% - Accent1 2 2 5 3 2 2 5 3" xfId="16873" xr:uid="{12F6FCD8-2611-4D4D-8860-4D0661CFDBED}"/>
    <cellStyle name="20% - Accent1 2 2 5 3 2 2 5 4" xfId="36174" xr:uid="{46EEECB9-A7DA-4B4C-9BA9-0BD30B12B6A7}"/>
    <cellStyle name="20% - Accent1 2 2 5 3 2 2 5 5" xfId="39292" xr:uid="{38AB47E0-371B-44CA-9745-E41442AB1C04}"/>
    <cellStyle name="20% - Accent1 2 2 5 3 2 2 5 6" xfId="47175" xr:uid="{B407D980-7D49-4FB3-8045-AD2D5136A34C}"/>
    <cellStyle name="20% - Accent1 2 2 5 3 2 2 5 7" xfId="54668" xr:uid="{6F02FADB-2D10-41A2-B266-8A3519426663}"/>
    <cellStyle name="20% - Accent1 2 2 5 3 2 2 6" xfId="9378" xr:uid="{5CEB5ED2-3F8B-4215-860F-4BF4D5B567DD}"/>
    <cellStyle name="20% - Accent1 2 2 5 3 2 2 6 2" xfId="24354" xr:uid="{0A21462F-D279-422A-9115-AA423A3F37A5}"/>
    <cellStyle name="20% - Accent1 2 2 5 3 2 2 7" xfId="16866" xr:uid="{8D7B7C87-B500-4B8F-904B-2DB05B5F0B94}"/>
    <cellStyle name="20% - Accent1 2 2 5 3 2 2 8" xfId="30821" xr:uid="{BB6868F5-4347-4986-81BB-29E1652DE1E3}"/>
    <cellStyle name="20% - Accent1 2 2 5 3 2 2 9" xfId="39285" xr:uid="{5B940FA4-0DF7-484D-8D7A-396B3CE0FE6F}"/>
    <cellStyle name="20% - Accent1 2 2 5 3 2 3" xfId="1846" xr:uid="{FBFA1DFC-BF21-43A4-AA67-078EC88B1EDC}"/>
    <cellStyle name="20% - Accent1 2 2 5 3 2 3 10" xfId="54669" xr:uid="{3C0B1103-AFE5-4A6C-854B-D556E35AFB90}"/>
    <cellStyle name="20% - Accent1 2 2 5 3 2 3 2" xfId="1847" xr:uid="{80AC604A-CE2D-4995-AF9F-EF2DD29E8EE1}"/>
    <cellStyle name="20% - Accent1 2 2 5 3 2 3 2 2" xfId="9387" xr:uid="{854B0E4D-283B-4EDA-B063-D2E2CFBA234B}"/>
    <cellStyle name="20% - Accent1 2 2 5 3 2 3 2 2 2" xfId="24363" xr:uid="{7602F849-00FE-43C8-922B-D5EB9D5DF946}"/>
    <cellStyle name="20% - Accent1 2 2 5 3 2 3 2 3" xfId="16875" xr:uid="{EB84C91E-B85B-41D9-8202-2192D983A62A}"/>
    <cellStyle name="20% - Accent1 2 2 5 3 2 3 2 4" xfId="32488" xr:uid="{4068C5DE-0F89-4CB6-8EC2-6BB462863F4D}"/>
    <cellStyle name="20% - Accent1 2 2 5 3 2 3 2 5" xfId="39294" xr:uid="{AA1A5DC8-8F92-4087-B8C8-A0519AF188E3}"/>
    <cellStyle name="20% - Accent1 2 2 5 3 2 3 2 6" xfId="47177" xr:uid="{0ADCAFB1-677B-49C6-B3BE-F7034563A65D}"/>
    <cellStyle name="20% - Accent1 2 2 5 3 2 3 2 7" xfId="54670" xr:uid="{7A419AED-EA48-4D29-8852-03F43F4C3CBE}"/>
    <cellStyle name="20% - Accent1 2 2 5 3 2 3 3" xfId="1848" xr:uid="{902C6184-9839-4E0F-831E-E51532D5C5E2}"/>
    <cellStyle name="20% - Accent1 2 2 5 3 2 3 3 2" xfId="9388" xr:uid="{557CEE08-AF75-4E08-874C-90CDB4C4633B}"/>
    <cellStyle name="20% - Accent1 2 2 5 3 2 3 3 2 2" xfId="24364" xr:uid="{A90005AF-2789-408A-A435-CDC7420D537F}"/>
    <cellStyle name="20% - Accent1 2 2 5 3 2 3 3 3" xfId="16876" xr:uid="{01D9104D-3AA2-4AAE-9339-3C1A0D82FDEB}"/>
    <cellStyle name="20% - Accent1 2 2 5 3 2 3 3 4" xfId="34333" xr:uid="{F329880F-3EB4-439F-A77D-798901323345}"/>
    <cellStyle name="20% - Accent1 2 2 5 3 2 3 3 5" xfId="39295" xr:uid="{1CE6706B-1797-4DAF-A08D-ABD72722816E}"/>
    <cellStyle name="20% - Accent1 2 2 5 3 2 3 3 6" xfId="47178" xr:uid="{4F490719-F4A9-41DA-99EB-0F7FCFC3EB99}"/>
    <cellStyle name="20% - Accent1 2 2 5 3 2 3 3 7" xfId="54671" xr:uid="{289B26B4-7CE0-4933-AA44-FD2C68FD37BB}"/>
    <cellStyle name="20% - Accent1 2 2 5 3 2 3 4" xfId="1849" xr:uid="{543FBEFC-07F1-42A9-97BA-8C0A7D16A373}"/>
    <cellStyle name="20% - Accent1 2 2 5 3 2 3 4 2" xfId="9389" xr:uid="{6E9DFEBB-7B14-4506-9B74-E8A13FE97E71}"/>
    <cellStyle name="20% - Accent1 2 2 5 3 2 3 4 2 2" xfId="24365" xr:uid="{2F984219-96E8-4A56-A542-9E8F64E7BA16}"/>
    <cellStyle name="20% - Accent1 2 2 5 3 2 3 4 3" xfId="16877" xr:uid="{29DF7069-DDCD-4415-A87D-00E2A5D2BA09}"/>
    <cellStyle name="20% - Accent1 2 2 5 3 2 3 4 4" xfId="36176" xr:uid="{98893CA7-6C6C-4FC6-9567-419DAF5C85AE}"/>
    <cellStyle name="20% - Accent1 2 2 5 3 2 3 4 5" xfId="39296" xr:uid="{70714EF7-B935-4ED6-BD36-CA6B0875B202}"/>
    <cellStyle name="20% - Accent1 2 2 5 3 2 3 4 6" xfId="47179" xr:uid="{D8FF8DA2-089A-4245-9447-BFB409D30AB6}"/>
    <cellStyle name="20% - Accent1 2 2 5 3 2 3 4 7" xfId="54672" xr:uid="{56CA8F91-4916-4917-A2BC-3ECD181D83A5}"/>
    <cellStyle name="20% - Accent1 2 2 5 3 2 3 5" xfId="9386" xr:uid="{F38AB164-BB37-41C9-9155-6BEE7F53B1C4}"/>
    <cellStyle name="20% - Accent1 2 2 5 3 2 3 5 2" xfId="24362" xr:uid="{15E62516-424E-4774-A8DB-706F4FCC8EDB}"/>
    <cellStyle name="20% - Accent1 2 2 5 3 2 3 6" xfId="16874" xr:uid="{AD92FE71-F78A-4C74-A95D-DCE47567D35D}"/>
    <cellStyle name="20% - Accent1 2 2 5 3 2 3 7" xfId="31322" xr:uid="{F4538CC6-4BB0-4CD2-A0C6-BE431971F1B2}"/>
    <cellStyle name="20% - Accent1 2 2 5 3 2 3 8" xfId="39293" xr:uid="{48B17D79-4C49-41B5-BDF7-C28D08441FCC}"/>
    <cellStyle name="20% - Accent1 2 2 5 3 2 3 9" xfId="47176" xr:uid="{6DB19B9D-8D44-4BD9-9782-2EC58BDE86AA}"/>
    <cellStyle name="20% - Accent1 2 2 5 3 2 4" xfId="1850" xr:uid="{6469382A-1A28-4655-B84D-6548E0D82CF2}"/>
    <cellStyle name="20% - Accent1 2 2 5 3 2 4 2" xfId="9390" xr:uid="{96695195-A77F-4A7A-BA49-254E2AFF8C6B}"/>
    <cellStyle name="20% - Accent1 2 2 5 3 2 4 2 2" xfId="24366" xr:uid="{60A8270B-DEAB-4525-9A44-87C55B852683}"/>
    <cellStyle name="20% - Accent1 2 2 5 3 2 4 3" xfId="16878" xr:uid="{04039125-6CBB-4E2F-8137-1C54C4FA2AAD}"/>
    <cellStyle name="20% - Accent1 2 2 5 3 2 4 4" xfId="32485" xr:uid="{89D031F4-FE57-46C5-966E-041F9948A664}"/>
    <cellStyle name="20% - Accent1 2 2 5 3 2 4 5" xfId="39297" xr:uid="{1E80B141-6529-4957-8224-725138F6E6DB}"/>
    <cellStyle name="20% - Accent1 2 2 5 3 2 4 6" xfId="47180" xr:uid="{0C0A0395-E24D-431E-8215-DE3826508A7F}"/>
    <cellStyle name="20% - Accent1 2 2 5 3 2 4 7" xfId="54673" xr:uid="{BEB792BB-511A-4441-B08D-4D131168B6BA}"/>
    <cellStyle name="20% - Accent1 2 2 5 3 2 5" xfId="1851" xr:uid="{FE104DD5-451A-4903-B6FD-A59315F277C7}"/>
    <cellStyle name="20% - Accent1 2 2 5 3 2 5 2" xfId="9391" xr:uid="{37FBDAC0-1D12-44A4-B59E-9BA3CF30D9F2}"/>
    <cellStyle name="20% - Accent1 2 2 5 3 2 5 2 2" xfId="24367" xr:uid="{0F7FAA3C-815E-4CD2-A617-040C10501B7F}"/>
    <cellStyle name="20% - Accent1 2 2 5 3 2 5 3" xfId="16879" xr:uid="{485A5F65-E36B-41F2-AE34-EF13391003CD}"/>
    <cellStyle name="20% - Accent1 2 2 5 3 2 5 4" xfId="34330" xr:uid="{6485A9EA-F49C-47F0-BC5C-632890643D5E}"/>
    <cellStyle name="20% - Accent1 2 2 5 3 2 5 5" xfId="39298" xr:uid="{2B44BE8C-9E34-4F3A-B2CE-E95239589433}"/>
    <cellStyle name="20% - Accent1 2 2 5 3 2 5 6" xfId="47181" xr:uid="{CA2CFF85-AA18-4D21-A94C-15942B01024C}"/>
    <cellStyle name="20% - Accent1 2 2 5 3 2 5 7" xfId="54674" xr:uid="{2F3E3039-9328-4B51-8B81-4601E6B880F8}"/>
    <cellStyle name="20% - Accent1 2 2 5 3 2 6" xfId="1852" xr:uid="{DF513D64-2351-41A7-A8B9-130DDF665952}"/>
    <cellStyle name="20% - Accent1 2 2 5 3 2 6 2" xfId="9392" xr:uid="{AAD253E6-23F1-4136-9FD0-92B76BCF2F07}"/>
    <cellStyle name="20% - Accent1 2 2 5 3 2 6 2 2" xfId="24368" xr:uid="{B05F4678-7315-4BD6-AAE5-CFFA91DA0C23}"/>
    <cellStyle name="20% - Accent1 2 2 5 3 2 6 3" xfId="16880" xr:uid="{209D05DE-B4BE-4407-B6A1-30E7731FCB60}"/>
    <cellStyle name="20% - Accent1 2 2 5 3 2 6 4" xfId="36173" xr:uid="{285C0E36-B90B-4B9E-8932-A174C1387BEA}"/>
    <cellStyle name="20% - Accent1 2 2 5 3 2 6 5" xfId="39299" xr:uid="{562E352A-F36F-4881-B6E1-6F8FD909770E}"/>
    <cellStyle name="20% - Accent1 2 2 5 3 2 6 6" xfId="47182" xr:uid="{5AE2A221-7162-46ED-A442-391660887506}"/>
    <cellStyle name="20% - Accent1 2 2 5 3 2 6 7" xfId="54675" xr:uid="{49ECF6CE-461B-403A-8FB5-7F2A453488D6}"/>
    <cellStyle name="20% - Accent1 2 2 5 3 2 7" xfId="9377" xr:uid="{61764B14-10E9-46C6-A34D-EA572D9E210E}"/>
    <cellStyle name="20% - Accent1 2 2 5 3 2 7 2" xfId="24353" xr:uid="{DFD5FEA4-7678-4467-95FE-0449C9805AB5}"/>
    <cellStyle name="20% - Accent1 2 2 5 3 2 8" xfId="16865" xr:uid="{61AEAF06-7167-4849-8D79-76A667649A93}"/>
    <cellStyle name="20% - Accent1 2 2 5 3 2 9" xfId="30442" xr:uid="{0E389E59-2C32-44C2-9A41-7443E0FFF9A6}"/>
    <cellStyle name="20% - Accent1 2 2 5 3 3" xfId="1853" xr:uid="{FB3B5FA2-D9DD-41EE-A377-A3F6B7B86563}"/>
    <cellStyle name="20% - Accent1 2 2 5 3 3 10" xfId="47183" xr:uid="{09220597-A10A-41E0-A4C2-3B5B61A6C3E6}"/>
    <cellStyle name="20% - Accent1 2 2 5 3 3 11" xfId="54676" xr:uid="{FCF8335C-957C-4902-A53B-3D7DFE3A610B}"/>
    <cellStyle name="20% - Accent1 2 2 5 3 3 2" xfId="1854" xr:uid="{E8BA4348-B893-4BC1-9B41-45FFB458D8CD}"/>
    <cellStyle name="20% - Accent1 2 2 5 3 3 2 10" xfId="54677" xr:uid="{3F3E74D7-28F2-4F30-AB4A-8FC0F80BE64C}"/>
    <cellStyle name="20% - Accent1 2 2 5 3 3 2 2" xfId="1855" xr:uid="{CFFA8881-3AA5-4F03-9974-C72169CEB3E4}"/>
    <cellStyle name="20% - Accent1 2 2 5 3 3 2 2 2" xfId="9395" xr:uid="{4E992929-7A0E-4AEA-AF54-E016617ABF3C}"/>
    <cellStyle name="20% - Accent1 2 2 5 3 3 2 2 2 2" xfId="24371" xr:uid="{842A5B84-FF24-483E-8927-4C50D594CF44}"/>
    <cellStyle name="20% - Accent1 2 2 5 3 3 2 2 3" xfId="16883" xr:uid="{786F241D-4A8F-40BA-BEED-6BE407C16B19}"/>
    <cellStyle name="20% - Accent1 2 2 5 3 3 2 2 4" xfId="32490" xr:uid="{ED59D782-373B-4CE0-B706-D83ECBE335A5}"/>
    <cellStyle name="20% - Accent1 2 2 5 3 3 2 2 5" xfId="39302" xr:uid="{23B1E481-AC3D-426A-BE5D-1D6DB538DED0}"/>
    <cellStyle name="20% - Accent1 2 2 5 3 3 2 2 6" xfId="47185" xr:uid="{C51BA12F-F265-4B05-B331-FA9D7DB8DBDB}"/>
    <cellStyle name="20% - Accent1 2 2 5 3 3 2 2 7" xfId="54678" xr:uid="{FED5F3D8-FF85-4AE4-8EF6-99C7060357F1}"/>
    <cellStyle name="20% - Accent1 2 2 5 3 3 2 3" xfId="1856" xr:uid="{6F4FEFD7-B4E0-4ABA-A139-16BD2D28B710}"/>
    <cellStyle name="20% - Accent1 2 2 5 3 3 2 3 2" xfId="9396" xr:uid="{A0D8A80C-FD48-47ED-A2F1-DE0FA55C347F}"/>
    <cellStyle name="20% - Accent1 2 2 5 3 3 2 3 2 2" xfId="24372" xr:uid="{5CDCA295-59BD-42A6-9D75-5970A84B23C7}"/>
    <cellStyle name="20% - Accent1 2 2 5 3 3 2 3 3" xfId="16884" xr:uid="{0B589E57-DD05-43D9-9981-95AA36DCC0A4}"/>
    <cellStyle name="20% - Accent1 2 2 5 3 3 2 3 4" xfId="34335" xr:uid="{076905D8-504A-45BB-B821-36A50D1F9DFE}"/>
    <cellStyle name="20% - Accent1 2 2 5 3 3 2 3 5" xfId="39303" xr:uid="{72543DBC-76BA-4EAC-81BB-BE1EE3022BD6}"/>
    <cellStyle name="20% - Accent1 2 2 5 3 3 2 3 6" xfId="47186" xr:uid="{7D775180-48BE-4A8B-A57F-D97D12301598}"/>
    <cellStyle name="20% - Accent1 2 2 5 3 3 2 3 7" xfId="54679" xr:uid="{D1A3D29A-D50A-41AC-A409-D5807B46F0D2}"/>
    <cellStyle name="20% - Accent1 2 2 5 3 3 2 4" xfId="1857" xr:uid="{3D3FCF0E-1DD3-4C79-9415-09666C4EE4F6}"/>
    <cellStyle name="20% - Accent1 2 2 5 3 3 2 4 2" xfId="9397" xr:uid="{ED5D44F6-324F-4087-A5D7-853EE7BA08BD}"/>
    <cellStyle name="20% - Accent1 2 2 5 3 3 2 4 2 2" xfId="24373" xr:uid="{622F2A29-839F-407E-8C38-AA0A0AA5CE01}"/>
    <cellStyle name="20% - Accent1 2 2 5 3 3 2 4 3" xfId="16885" xr:uid="{081B3B14-D0B0-49D4-9604-736C878807A1}"/>
    <cellStyle name="20% - Accent1 2 2 5 3 3 2 4 4" xfId="36178" xr:uid="{15A179CD-9C92-408F-B043-3A52B5A66D80}"/>
    <cellStyle name="20% - Accent1 2 2 5 3 3 2 4 5" xfId="39304" xr:uid="{4DB973EF-A748-4C74-AC70-CFC272F131B9}"/>
    <cellStyle name="20% - Accent1 2 2 5 3 3 2 4 6" xfId="47187" xr:uid="{8F6F2FF2-85BF-4940-9610-8F049789D42B}"/>
    <cellStyle name="20% - Accent1 2 2 5 3 3 2 4 7" xfId="54680" xr:uid="{5EDFF2B3-AF15-4521-A60E-140E06A40012}"/>
    <cellStyle name="20% - Accent1 2 2 5 3 3 2 5" xfId="9394" xr:uid="{AA1211FB-2B4C-498C-9ED0-50E9427CA4F3}"/>
    <cellStyle name="20% - Accent1 2 2 5 3 3 2 5 2" xfId="24370" xr:uid="{4A100994-D5FB-46C8-899B-5B57BEE31D7D}"/>
    <cellStyle name="20% - Accent1 2 2 5 3 3 2 6" xfId="16882" xr:uid="{204DE420-B813-4FB3-9C6B-65BF260502CD}"/>
    <cellStyle name="20% - Accent1 2 2 5 3 3 2 7" xfId="31324" xr:uid="{5612FEA5-8055-4371-B9F0-41FF3264BD5C}"/>
    <cellStyle name="20% - Accent1 2 2 5 3 3 2 8" xfId="39301" xr:uid="{10A023E0-FD6D-4A47-B06D-0D6791E62D64}"/>
    <cellStyle name="20% - Accent1 2 2 5 3 3 2 9" xfId="47184" xr:uid="{46B3321B-9D53-4893-A811-F55BDE6A06BF}"/>
    <cellStyle name="20% - Accent1 2 2 5 3 3 3" xfId="1858" xr:uid="{727DC701-3EE1-427B-A8D7-7424D8BC52B4}"/>
    <cellStyle name="20% - Accent1 2 2 5 3 3 3 2" xfId="9398" xr:uid="{5A413B58-D033-4B6D-9A52-72E6031B8ED0}"/>
    <cellStyle name="20% - Accent1 2 2 5 3 3 3 2 2" xfId="24374" xr:uid="{E3DE24EF-E8AF-490E-8890-B64D8D3E583E}"/>
    <cellStyle name="20% - Accent1 2 2 5 3 3 3 3" xfId="16886" xr:uid="{1195F4A4-C253-406A-83DB-08F799BFA941}"/>
    <cellStyle name="20% - Accent1 2 2 5 3 3 3 4" xfId="32489" xr:uid="{AB5751FF-F0FA-4085-B78A-AE5448358425}"/>
    <cellStyle name="20% - Accent1 2 2 5 3 3 3 5" xfId="39305" xr:uid="{70571819-CED0-4BC7-ACC2-A6B003C1BB43}"/>
    <cellStyle name="20% - Accent1 2 2 5 3 3 3 6" xfId="47188" xr:uid="{F9AEC12F-6E60-4581-81EE-8AD07490B983}"/>
    <cellStyle name="20% - Accent1 2 2 5 3 3 3 7" xfId="54681" xr:uid="{4AB042F1-1789-4BA8-A434-0C0AD4B4B19B}"/>
    <cellStyle name="20% - Accent1 2 2 5 3 3 4" xfId="1859" xr:uid="{6E7A7EC5-1904-4127-B617-6834FAA9C864}"/>
    <cellStyle name="20% - Accent1 2 2 5 3 3 4 2" xfId="9399" xr:uid="{D79B5EAD-6A8F-4DE7-B338-136912D587C2}"/>
    <cellStyle name="20% - Accent1 2 2 5 3 3 4 2 2" xfId="24375" xr:uid="{7E4B3C23-4914-4AAF-B761-7BD37B49C25B}"/>
    <cellStyle name="20% - Accent1 2 2 5 3 3 4 3" xfId="16887" xr:uid="{DDE2E9B4-B0D4-40CC-A0D8-666C9D3D6143}"/>
    <cellStyle name="20% - Accent1 2 2 5 3 3 4 4" xfId="34334" xr:uid="{628ED585-4597-4560-8EDC-0AAE4268060F}"/>
    <cellStyle name="20% - Accent1 2 2 5 3 3 4 5" xfId="39306" xr:uid="{8218306D-188C-4A4C-B1C8-66C58047B9E6}"/>
    <cellStyle name="20% - Accent1 2 2 5 3 3 4 6" xfId="47189" xr:uid="{400F9467-CD50-4E7A-AC25-84027F267A5A}"/>
    <cellStyle name="20% - Accent1 2 2 5 3 3 4 7" xfId="54682" xr:uid="{4D5311A1-A2D2-4229-A426-783CCFF081CD}"/>
    <cellStyle name="20% - Accent1 2 2 5 3 3 5" xfId="1860" xr:uid="{FFD2FA2E-2121-42DC-B2FB-E62098C69306}"/>
    <cellStyle name="20% - Accent1 2 2 5 3 3 5 2" xfId="9400" xr:uid="{B91CC098-6A1B-48A8-94EC-1B11BDE55A66}"/>
    <cellStyle name="20% - Accent1 2 2 5 3 3 5 2 2" xfId="24376" xr:uid="{464F559D-B7CD-4AC6-927A-AB7C34F9DCC0}"/>
    <cellStyle name="20% - Accent1 2 2 5 3 3 5 3" xfId="16888" xr:uid="{6A17827D-3A20-4B33-B9A3-0BF749CFAC05}"/>
    <cellStyle name="20% - Accent1 2 2 5 3 3 5 4" xfId="36177" xr:uid="{09EAC1B9-D498-4BC1-AE8D-17BCD4D8EFEF}"/>
    <cellStyle name="20% - Accent1 2 2 5 3 3 5 5" xfId="39307" xr:uid="{40927079-5483-4E3B-AD27-6569B1C3301A}"/>
    <cellStyle name="20% - Accent1 2 2 5 3 3 5 6" xfId="47190" xr:uid="{CBB20F0E-A414-4157-B73F-788BFAA1C605}"/>
    <cellStyle name="20% - Accent1 2 2 5 3 3 5 7" xfId="54683" xr:uid="{9F99370C-6F1B-48E4-9BDD-4480D5A2DBDD}"/>
    <cellStyle name="20% - Accent1 2 2 5 3 3 6" xfId="9393" xr:uid="{B4926281-3EF9-4BD4-B92D-2EBC327D507A}"/>
    <cellStyle name="20% - Accent1 2 2 5 3 3 6 2" xfId="24369" xr:uid="{44217BFB-4748-4D1C-9A7C-5D9DE6CEB753}"/>
    <cellStyle name="20% - Accent1 2 2 5 3 3 7" xfId="16881" xr:uid="{C022B34B-B9ED-4CF3-90A4-322525D9CFC8}"/>
    <cellStyle name="20% - Accent1 2 2 5 3 3 8" xfId="30643" xr:uid="{93C29697-1A79-4941-B604-520391B6E37E}"/>
    <cellStyle name="20% - Accent1 2 2 5 3 3 9" xfId="39300" xr:uid="{45C80BBC-D531-415C-B1F0-C33A328B341B}"/>
    <cellStyle name="20% - Accent1 2 2 5 3 4" xfId="1861" xr:uid="{A2D9A48A-8E5F-4DF1-8814-CA72F9771169}"/>
    <cellStyle name="20% - Accent1 2 2 5 3 4 10" xfId="47191" xr:uid="{A9161A76-1A70-4E42-A3C7-A058E7024AD7}"/>
    <cellStyle name="20% - Accent1 2 2 5 3 4 11" xfId="54684" xr:uid="{93190428-CAAC-49EF-80E9-3457C54DAD73}"/>
    <cellStyle name="20% - Accent1 2 2 5 3 4 2" xfId="1862" xr:uid="{6F5411F7-A65B-4191-A75A-EF7DA246546F}"/>
    <cellStyle name="20% - Accent1 2 2 5 3 4 2 10" xfId="54685" xr:uid="{5F8603F6-E100-4FD1-9C06-7A49FBC25E7F}"/>
    <cellStyle name="20% - Accent1 2 2 5 3 4 2 2" xfId="1863" xr:uid="{CA1B39CC-5054-4E16-8976-455FD4D51EBF}"/>
    <cellStyle name="20% - Accent1 2 2 5 3 4 2 2 2" xfId="9403" xr:uid="{5BA18F32-10B8-41E6-A972-E8B3C1C67F20}"/>
    <cellStyle name="20% - Accent1 2 2 5 3 4 2 2 2 2" xfId="24379" xr:uid="{10AB25D2-91E5-4342-B31A-AE10F271A094}"/>
    <cellStyle name="20% - Accent1 2 2 5 3 4 2 2 3" xfId="16891" xr:uid="{2F49D9F3-F14B-4FB2-9283-08556A3C457C}"/>
    <cellStyle name="20% - Accent1 2 2 5 3 4 2 2 4" xfId="32492" xr:uid="{475A45D2-61D4-4D16-8A24-B0809D6D689A}"/>
    <cellStyle name="20% - Accent1 2 2 5 3 4 2 2 5" xfId="39310" xr:uid="{CD8A712A-959E-4B43-B796-5290016B917A}"/>
    <cellStyle name="20% - Accent1 2 2 5 3 4 2 2 6" xfId="47193" xr:uid="{C0D647CB-AB17-4B64-A04D-AD35B9DEBA91}"/>
    <cellStyle name="20% - Accent1 2 2 5 3 4 2 2 7" xfId="54686" xr:uid="{21B324BF-3BB2-4007-8759-5D94B3B85C54}"/>
    <cellStyle name="20% - Accent1 2 2 5 3 4 2 3" xfId="1864" xr:uid="{6104947A-3D13-47BC-B3C8-35426273FBCF}"/>
    <cellStyle name="20% - Accent1 2 2 5 3 4 2 3 2" xfId="9404" xr:uid="{74A2F2E0-CBFC-4F6C-81E3-6CF608DE5209}"/>
    <cellStyle name="20% - Accent1 2 2 5 3 4 2 3 2 2" xfId="24380" xr:uid="{9E5AD1B9-E645-44AB-A668-CA5C7F26899D}"/>
    <cellStyle name="20% - Accent1 2 2 5 3 4 2 3 3" xfId="16892" xr:uid="{2D5F68A0-4D6C-4556-9CEE-CC879684FA15}"/>
    <cellStyle name="20% - Accent1 2 2 5 3 4 2 3 4" xfId="34337" xr:uid="{67DA81D3-D9E4-4707-9F86-CBF1FFF01779}"/>
    <cellStyle name="20% - Accent1 2 2 5 3 4 2 3 5" xfId="39311" xr:uid="{97641B17-E1AB-4C56-BDE9-E883AD2D21C4}"/>
    <cellStyle name="20% - Accent1 2 2 5 3 4 2 3 6" xfId="47194" xr:uid="{5D2EA17F-C42A-49F5-B314-BF756F5E89D5}"/>
    <cellStyle name="20% - Accent1 2 2 5 3 4 2 3 7" xfId="54687" xr:uid="{A19F5353-AAB3-49D9-9217-B5ACC56993F9}"/>
    <cellStyle name="20% - Accent1 2 2 5 3 4 2 4" xfId="1865" xr:uid="{200065B5-169D-4B00-A4BC-51FF986D567E}"/>
    <cellStyle name="20% - Accent1 2 2 5 3 4 2 4 2" xfId="9405" xr:uid="{33C8C492-BAD2-4FC9-B64B-65C2E996F9AE}"/>
    <cellStyle name="20% - Accent1 2 2 5 3 4 2 4 2 2" xfId="24381" xr:uid="{6952259B-16CA-4C04-B889-646458ED156C}"/>
    <cellStyle name="20% - Accent1 2 2 5 3 4 2 4 3" xfId="16893" xr:uid="{FFBEBED1-AEF3-4081-ADFD-2DAF4867774C}"/>
    <cellStyle name="20% - Accent1 2 2 5 3 4 2 4 4" xfId="36180" xr:uid="{02E0DA73-DF6A-4407-B00C-0E0E5D7FE58E}"/>
    <cellStyle name="20% - Accent1 2 2 5 3 4 2 4 5" xfId="39312" xr:uid="{F99368AB-7F5C-4541-99F4-4DBFF640AB03}"/>
    <cellStyle name="20% - Accent1 2 2 5 3 4 2 4 6" xfId="47195" xr:uid="{0C86F97A-A85D-4094-8F74-B45C22F8E4C6}"/>
    <cellStyle name="20% - Accent1 2 2 5 3 4 2 4 7" xfId="54688" xr:uid="{26141785-45B8-485B-88E9-1369D8F0685F}"/>
    <cellStyle name="20% - Accent1 2 2 5 3 4 2 5" xfId="9402" xr:uid="{D0781C33-AD36-474A-9A9A-F748D1F55E38}"/>
    <cellStyle name="20% - Accent1 2 2 5 3 4 2 5 2" xfId="24378" xr:uid="{4D317B56-7283-4732-B026-5F11807D1509}"/>
    <cellStyle name="20% - Accent1 2 2 5 3 4 2 6" xfId="16890" xr:uid="{0962B80F-CB6D-49C1-90FE-BD999AFB47DC}"/>
    <cellStyle name="20% - Accent1 2 2 5 3 4 2 7" xfId="31325" xr:uid="{C5C8A5D6-20FA-42F9-868B-310294B55A53}"/>
    <cellStyle name="20% - Accent1 2 2 5 3 4 2 8" xfId="39309" xr:uid="{52A6FDDB-DCA6-41D8-A61E-FF21FDFD62A5}"/>
    <cellStyle name="20% - Accent1 2 2 5 3 4 2 9" xfId="47192" xr:uid="{613538DE-590B-4AA0-99F6-32A9579802F1}"/>
    <cellStyle name="20% - Accent1 2 2 5 3 4 3" xfId="1866" xr:uid="{FDDABAE2-4FB0-4425-974E-1DBB6218BDC5}"/>
    <cellStyle name="20% - Accent1 2 2 5 3 4 3 2" xfId="9406" xr:uid="{D796F694-85BE-4A90-A7BB-41C306246642}"/>
    <cellStyle name="20% - Accent1 2 2 5 3 4 3 2 2" xfId="24382" xr:uid="{9B326340-4226-4068-BAAF-F45C1C079C65}"/>
    <cellStyle name="20% - Accent1 2 2 5 3 4 3 3" xfId="16894" xr:uid="{F7673EA8-63C0-49BD-9FFC-22749CDF1053}"/>
    <cellStyle name="20% - Accent1 2 2 5 3 4 3 4" xfId="32491" xr:uid="{8FB4F6E2-028A-49D3-9637-BAAA92D2898F}"/>
    <cellStyle name="20% - Accent1 2 2 5 3 4 3 5" xfId="39313" xr:uid="{F5A857D8-6C4A-43B4-B6EA-382F636EB95C}"/>
    <cellStyle name="20% - Accent1 2 2 5 3 4 3 6" xfId="47196" xr:uid="{F0FFA263-7821-458E-8C7B-3061255C7E6D}"/>
    <cellStyle name="20% - Accent1 2 2 5 3 4 3 7" xfId="54689" xr:uid="{3805EC63-BBD6-413C-A6FB-FC784C62051C}"/>
    <cellStyle name="20% - Accent1 2 2 5 3 4 4" xfId="1867" xr:uid="{06024247-D22C-48CC-8A92-CB571E06E46B}"/>
    <cellStyle name="20% - Accent1 2 2 5 3 4 4 2" xfId="9407" xr:uid="{7E00C064-602F-462B-8FD5-7239E20A9530}"/>
    <cellStyle name="20% - Accent1 2 2 5 3 4 4 2 2" xfId="24383" xr:uid="{7B37CBB2-64B8-4635-8000-FFA888825D5A}"/>
    <cellStyle name="20% - Accent1 2 2 5 3 4 4 3" xfId="16895" xr:uid="{B4FC01E7-385F-442C-9D4A-5F0EF92D5478}"/>
    <cellStyle name="20% - Accent1 2 2 5 3 4 4 4" xfId="34336" xr:uid="{E92F49C8-3768-45D9-9CA3-1547B62B8277}"/>
    <cellStyle name="20% - Accent1 2 2 5 3 4 4 5" xfId="39314" xr:uid="{30DC494C-6662-4E21-8CE8-CD1F4D731662}"/>
    <cellStyle name="20% - Accent1 2 2 5 3 4 4 6" xfId="47197" xr:uid="{C96946FB-009A-40F4-9892-94420BC08694}"/>
    <cellStyle name="20% - Accent1 2 2 5 3 4 4 7" xfId="54690" xr:uid="{3E750840-C0EB-4CFA-829D-48668F37D3B8}"/>
    <cellStyle name="20% - Accent1 2 2 5 3 4 5" xfId="1868" xr:uid="{8022B127-43B4-4FCE-82E3-DB817F0743B2}"/>
    <cellStyle name="20% - Accent1 2 2 5 3 4 5 2" xfId="9408" xr:uid="{2AB93CBC-3214-4AB0-846F-479163D99958}"/>
    <cellStyle name="20% - Accent1 2 2 5 3 4 5 2 2" xfId="24384" xr:uid="{83EE664F-7B22-4D54-B867-7AD1557E808C}"/>
    <cellStyle name="20% - Accent1 2 2 5 3 4 5 3" xfId="16896" xr:uid="{FFF6E84D-0096-4041-90D4-92D540D6F54A}"/>
    <cellStyle name="20% - Accent1 2 2 5 3 4 5 4" xfId="36179" xr:uid="{F83C5F1A-1A9D-4689-8FBD-DFF1728111EC}"/>
    <cellStyle name="20% - Accent1 2 2 5 3 4 5 5" xfId="39315" xr:uid="{43DF4CA1-C41C-43D1-B311-1D299D52AA80}"/>
    <cellStyle name="20% - Accent1 2 2 5 3 4 5 6" xfId="47198" xr:uid="{88D3B9A6-D81F-4D33-BBAF-1639D25D4977}"/>
    <cellStyle name="20% - Accent1 2 2 5 3 4 5 7" xfId="54691" xr:uid="{CA4762A0-C2E1-4099-93DF-13AD46BA4A6F}"/>
    <cellStyle name="20% - Accent1 2 2 5 3 4 6" xfId="9401" xr:uid="{31C5F22C-E08C-4BC0-9369-557FDAB73E7B}"/>
    <cellStyle name="20% - Accent1 2 2 5 3 4 6 2" xfId="24377" xr:uid="{937966BC-CBA0-4F91-8569-866DB907E5FD}"/>
    <cellStyle name="20% - Accent1 2 2 5 3 4 7" xfId="16889" xr:uid="{B32A71F2-0A9A-408B-B0B2-A171AC21B551}"/>
    <cellStyle name="20% - Accent1 2 2 5 3 4 8" xfId="30820" xr:uid="{3408C59F-A383-4440-B45C-51CCAC7F2BB8}"/>
    <cellStyle name="20% - Accent1 2 2 5 3 4 9" xfId="39308" xr:uid="{C63E3DDD-684D-4B00-8A08-6E038C17B913}"/>
    <cellStyle name="20% - Accent1 2 2 5 3 5" xfId="1869" xr:uid="{12386A5B-72D0-4F14-8E81-1D8586BD92B5}"/>
    <cellStyle name="20% - Accent1 2 2 5 3 5 10" xfId="54692" xr:uid="{F86B163A-DBC5-4B94-9752-E3E1FEB99569}"/>
    <cellStyle name="20% - Accent1 2 2 5 3 5 2" xfId="1870" xr:uid="{08895144-E4F0-4CA0-83AF-A53DB9410971}"/>
    <cellStyle name="20% - Accent1 2 2 5 3 5 2 2" xfId="9410" xr:uid="{3F4709A0-88F1-46E7-9B5D-9929DF299D79}"/>
    <cellStyle name="20% - Accent1 2 2 5 3 5 2 2 2" xfId="24386" xr:uid="{0894153B-3017-454B-A3CC-EB46E6FC7A15}"/>
    <cellStyle name="20% - Accent1 2 2 5 3 5 2 3" xfId="16898" xr:uid="{05C8962C-8DB8-48A7-A2AC-76EE8EFFCAB8}"/>
    <cellStyle name="20% - Accent1 2 2 5 3 5 2 4" xfId="32493" xr:uid="{292081BF-DEDE-467C-ADBE-E4444655814D}"/>
    <cellStyle name="20% - Accent1 2 2 5 3 5 2 5" xfId="39317" xr:uid="{DFA9B3FC-7325-43EA-8001-10714A36DE11}"/>
    <cellStyle name="20% - Accent1 2 2 5 3 5 2 6" xfId="47200" xr:uid="{5E7F3A84-9DAC-4F6C-AFC9-14E19BB14EB8}"/>
    <cellStyle name="20% - Accent1 2 2 5 3 5 2 7" xfId="54693" xr:uid="{FD5C5567-6F6D-43F3-B63B-956757C53617}"/>
    <cellStyle name="20% - Accent1 2 2 5 3 5 3" xfId="1871" xr:uid="{2F466B77-9157-40B2-B9D2-860F3035411B}"/>
    <cellStyle name="20% - Accent1 2 2 5 3 5 3 2" xfId="9411" xr:uid="{1C94172A-B9BF-45D2-AAEE-94FED7617672}"/>
    <cellStyle name="20% - Accent1 2 2 5 3 5 3 2 2" xfId="24387" xr:uid="{3DA75E8A-39EE-42CA-8CB1-B1C37C4C8F82}"/>
    <cellStyle name="20% - Accent1 2 2 5 3 5 3 3" xfId="16899" xr:uid="{61BEC7A8-8E16-43E4-BA9F-D0DBE62671BD}"/>
    <cellStyle name="20% - Accent1 2 2 5 3 5 3 4" xfId="34338" xr:uid="{42FB9E3E-5F9A-4508-B4D4-3B720B444511}"/>
    <cellStyle name="20% - Accent1 2 2 5 3 5 3 5" xfId="39318" xr:uid="{FD9A2738-9026-44BB-8A62-DD926B292168}"/>
    <cellStyle name="20% - Accent1 2 2 5 3 5 3 6" xfId="47201" xr:uid="{1B117D6E-44C7-4D69-B798-40493EF46332}"/>
    <cellStyle name="20% - Accent1 2 2 5 3 5 3 7" xfId="54694" xr:uid="{5F41178E-FF25-4204-80EE-E2C10377997E}"/>
    <cellStyle name="20% - Accent1 2 2 5 3 5 4" xfId="1872" xr:uid="{0B73FD1A-667E-4D6B-968C-A93240787C53}"/>
    <cellStyle name="20% - Accent1 2 2 5 3 5 4 2" xfId="9412" xr:uid="{A0F39F40-08BB-45BE-A3AE-29FF5E7EAB96}"/>
    <cellStyle name="20% - Accent1 2 2 5 3 5 4 2 2" xfId="24388" xr:uid="{0F56E7C9-57B5-4563-A04F-04041754CC8F}"/>
    <cellStyle name="20% - Accent1 2 2 5 3 5 4 3" xfId="16900" xr:uid="{273403C1-6ADE-40F4-B8F7-B855511D0A58}"/>
    <cellStyle name="20% - Accent1 2 2 5 3 5 4 4" xfId="36181" xr:uid="{5939CA0A-B074-43DA-8D13-D13F77743E63}"/>
    <cellStyle name="20% - Accent1 2 2 5 3 5 4 5" xfId="39319" xr:uid="{5F487B97-B729-4342-85ED-FB6BC14063CB}"/>
    <cellStyle name="20% - Accent1 2 2 5 3 5 4 6" xfId="47202" xr:uid="{87D1AC2B-1B7D-4414-889C-8BD632C18C0C}"/>
    <cellStyle name="20% - Accent1 2 2 5 3 5 4 7" xfId="54695" xr:uid="{5613E7AA-D718-4C55-81B1-7300EA380170}"/>
    <cellStyle name="20% - Accent1 2 2 5 3 5 5" xfId="9409" xr:uid="{B598CA41-36ED-496F-9A1C-31E850E47447}"/>
    <cellStyle name="20% - Accent1 2 2 5 3 5 5 2" xfId="24385" xr:uid="{8304EAF5-439C-4BA3-A106-600A4F7C6FCB}"/>
    <cellStyle name="20% - Accent1 2 2 5 3 5 6" xfId="16897" xr:uid="{1F7A1E17-26AB-4DA7-8BA1-782B504E52AB}"/>
    <cellStyle name="20% - Accent1 2 2 5 3 5 7" xfId="31321" xr:uid="{F7CEA37B-4732-4E51-81BB-D8A3D7929BD0}"/>
    <cellStyle name="20% - Accent1 2 2 5 3 5 8" xfId="39316" xr:uid="{74609D2A-DBBE-4E9A-851A-98748DC4CD33}"/>
    <cellStyle name="20% - Accent1 2 2 5 3 5 9" xfId="47199" xr:uid="{5CF2F271-E540-40A6-8AA1-0A98C06B69FD}"/>
    <cellStyle name="20% - Accent1 2 2 5 3 6" xfId="1873" xr:uid="{1EE8CA42-37C4-4C6A-BB74-B582BFDB459D}"/>
    <cellStyle name="20% - Accent1 2 2 5 3 6 2" xfId="9413" xr:uid="{721AD92A-6987-494E-8D65-16024B43F588}"/>
    <cellStyle name="20% - Accent1 2 2 5 3 6 2 2" xfId="24389" xr:uid="{892E6B67-1AB8-4A3E-A01F-65620E3EF48E}"/>
    <cellStyle name="20% - Accent1 2 2 5 3 6 3" xfId="16901" xr:uid="{083B3779-06E1-4CD6-814C-DFF5C18D8B02}"/>
    <cellStyle name="20% - Accent1 2 2 5 3 6 4" xfId="32484" xr:uid="{1BCEB68F-82B9-49F6-A7A6-76ADD8B8317D}"/>
    <cellStyle name="20% - Accent1 2 2 5 3 6 5" xfId="39320" xr:uid="{F7FEE765-7A0B-455D-9449-317CCCABEDB8}"/>
    <cellStyle name="20% - Accent1 2 2 5 3 6 6" xfId="47203" xr:uid="{E0DDF388-1761-46E2-B94A-84EE0A26A36E}"/>
    <cellStyle name="20% - Accent1 2 2 5 3 6 7" xfId="54696" xr:uid="{47BCAC8A-5C55-47F0-8DCD-25B68C5BD29E}"/>
    <cellStyle name="20% - Accent1 2 2 5 3 7" xfId="1874" xr:uid="{74F451AC-DAC3-48F8-9CAF-D9867D4C2101}"/>
    <cellStyle name="20% - Accent1 2 2 5 3 7 2" xfId="9414" xr:uid="{B98A5671-1425-4092-A559-ED7044F457D8}"/>
    <cellStyle name="20% - Accent1 2 2 5 3 7 2 2" xfId="24390" xr:uid="{F5D58BB3-5E7A-44CB-A94B-28D2F99CA784}"/>
    <cellStyle name="20% - Accent1 2 2 5 3 7 3" xfId="16902" xr:uid="{8DCB83BE-8795-49EB-B87D-668689856969}"/>
    <cellStyle name="20% - Accent1 2 2 5 3 7 4" xfId="34329" xr:uid="{C633AB39-507C-4AF0-9109-CE28FAB6F616}"/>
    <cellStyle name="20% - Accent1 2 2 5 3 7 5" xfId="39321" xr:uid="{7262E4CE-02A3-491A-9BBE-64196C116D6A}"/>
    <cellStyle name="20% - Accent1 2 2 5 3 7 6" xfId="47204" xr:uid="{2D6BB19F-AEE9-46E5-867C-C8B25E185BB1}"/>
    <cellStyle name="20% - Accent1 2 2 5 3 7 7" xfId="54697" xr:uid="{23912E0F-E0C5-4EAC-BD65-1E70F93A0BE0}"/>
    <cellStyle name="20% - Accent1 2 2 5 3 8" xfId="1875" xr:uid="{AC82A293-2EED-48C9-A5D1-F3BD96892E5C}"/>
    <cellStyle name="20% - Accent1 2 2 5 3 8 2" xfId="9415" xr:uid="{0FC5C396-CD75-4EB5-A15A-A1F153A4774C}"/>
    <cellStyle name="20% - Accent1 2 2 5 3 8 2 2" xfId="24391" xr:uid="{D2A241CF-6FB3-4E54-915E-885EA0D606FE}"/>
    <cellStyle name="20% - Accent1 2 2 5 3 8 3" xfId="16903" xr:uid="{E7B9A2FB-0B36-4C9A-BD39-FA552765E8A3}"/>
    <cellStyle name="20% - Accent1 2 2 5 3 8 4" xfId="36172" xr:uid="{3F9C6A16-88A0-4762-A932-BE4D50D2F92F}"/>
    <cellStyle name="20% - Accent1 2 2 5 3 8 5" xfId="39322" xr:uid="{36BAEA85-5C17-4532-BDEF-624C2419C2DB}"/>
    <cellStyle name="20% - Accent1 2 2 5 3 8 6" xfId="47205" xr:uid="{8A035814-321E-4BE0-B617-072DB2751053}"/>
    <cellStyle name="20% - Accent1 2 2 5 3 8 7" xfId="54698" xr:uid="{082AA085-E61B-447C-9A1D-A912B2742F31}"/>
    <cellStyle name="20% - Accent1 2 2 5 3 9" xfId="9376" xr:uid="{0418D2D1-C327-4701-88E6-3DE2FA399126}"/>
    <cellStyle name="20% - Accent1 2 2 5 3 9 2" xfId="24352" xr:uid="{4A8FE63C-C3E2-467D-8624-488895CEA16C}"/>
    <cellStyle name="20% - Accent1 2 2 5 4" xfId="1876" xr:uid="{C1CE1990-7FFA-4E6F-866A-1F3BBF7F30E2}"/>
    <cellStyle name="20% - Accent1 2 2 5 4 10" xfId="39323" xr:uid="{66EBEE4B-0309-4848-AF80-0A9FD9A27213}"/>
    <cellStyle name="20% - Accent1 2 2 5 4 11" xfId="47206" xr:uid="{A7FBAC56-881D-4570-B9CD-0F3D2755A6D1}"/>
    <cellStyle name="20% - Accent1 2 2 5 4 12" xfId="54699" xr:uid="{7C6A8842-FE69-4438-8C4A-AA891EB97746}"/>
    <cellStyle name="20% - Accent1 2 2 5 4 2" xfId="1877" xr:uid="{632FA031-1914-43E1-A1E6-41093466CD9E}"/>
    <cellStyle name="20% - Accent1 2 2 5 4 2 10" xfId="47207" xr:uid="{97B2D8FE-2CD8-4C68-A924-5C386C514604}"/>
    <cellStyle name="20% - Accent1 2 2 5 4 2 11" xfId="54700" xr:uid="{7EFF6D39-9F59-4A13-A6F4-8EBD429E9448}"/>
    <cellStyle name="20% - Accent1 2 2 5 4 2 2" xfId="1878" xr:uid="{0EA9BFA9-BCCC-4C76-B379-55826CB43D80}"/>
    <cellStyle name="20% - Accent1 2 2 5 4 2 2 10" xfId="54701" xr:uid="{F61F1B38-4284-47A5-A47A-70D5D6B81248}"/>
    <cellStyle name="20% - Accent1 2 2 5 4 2 2 2" xfId="1879" xr:uid="{F35C1827-2A0C-4B8A-99C1-3BA2592E54D7}"/>
    <cellStyle name="20% - Accent1 2 2 5 4 2 2 2 2" xfId="9419" xr:uid="{C122BA82-082E-4921-B534-B26D9C1869F8}"/>
    <cellStyle name="20% - Accent1 2 2 5 4 2 2 2 2 2" xfId="24395" xr:uid="{C3228346-579B-4C64-8EEB-B73EB939A9E7}"/>
    <cellStyle name="20% - Accent1 2 2 5 4 2 2 2 3" xfId="16907" xr:uid="{1DF4C0CD-743B-4D3F-BA99-9602482B3E00}"/>
    <cellStyle name="20% - Accent1 2 2 5 4 2 2 2 4" xfId="32496" xr:uid="{5F7D30CD-BDB8-4B7A-943E-576E0D0C3BCE}"/>
    <cellStyle name="20% - Accent1 2 2 5 4 2 2 2 5" xfId="39326" xr:uid="{59781A18-2C4B-49AD-818E-15BFD81CC663}"/>
    <cellStyle name="20% - Accent1 2 2 5 4 2 2 2 6" xfId="47209" xr:uid="{C1B77C9C-1B75-4569-A31B-012302C12F74}"/>
    <cellStyle name="20% - Accent1 2 2 5 4 2 2 2 7" xfId="54702" xr:uid="{D57BBE5A-5E71-4D0E-AEA5-92FAA8A6AB8D}"/>
    <cellStyle name="20% - Accent1 2 2 5 4 2 2 3" xfId="1880" xr:uid="{CDDA7BFF-7B39-43F6-9242-3C9AE1C59614}"/>
    <cellStyle name="20% - Accent1 2 2 5 4 2 2 3 2" xfId="9420" xr:uid="{6639F886-0921-40D0-BCFF-757290164244}"/>
    <cellStyle name="20% - Accent1 2 2 5 4 2 2 3 2 2" xfId="24396" xr:uid="{87315375-F3DD-4ECE-8331-55EB16E70818}"/>
    <cellStyle name="20% - Accent1 2 2 5 4 2 2 3 3" xfId="16908" xr:uid="{09B11F50-FDB0-43B7-91E4-8F2529E9D8A9}"/>
    <cellStyle name="20% - Accent1 2 2 5 4 2 2 3 4" xfId="34341" xr:uid="{E6D775C1-B8CA-4E81-A865-94426994DE15}"/>
    <cellStyle name="20% - Accent1 2 2 5 4 2 2 3 5" xfId="39327" xr:uid="{10F20CAC-0359-43F1-B9AF-0AD45A6D067F}"/>
    <cellStyle name="20% - Accent1 2 2 5 4 2 2 3 6" xfId="47210" xr:uid="{D75DE89C-C616-4F63-BB30-706455E95C72}"/>
    <cellStyle name="20% - Accent1 2 2 5 4 2 2 3 7" xfId="54703" xr:uid="{4736133B-E0DD-4776-AF76-5A455AC3171B}"/>
    <cellStyle name="20% - Accent1 2 2 5 4 2 2 4" xfId="1881" xr:uid="{FC14E26E-A262-4D80-9F94-54B4D1E9D039}"/>
    <cellStyle name="20% - Accent1 2 2 5 4 2 2 4 2" xfId="9421" xr:uid="{12A9483F-A07E-4015-A71D-0A25463F1BB5}"/>
    <cellStyle name="20% - Accent1 2 2 5 4 2 2 4 2 2" xfId="24397" xr:uid="{335C41DC-6307-4D8E-9127-0D90B2C60E7E}"/>
    <cellStyle name="20% - Accent1 2 2 5 4 2 2 4 3" xfId="16909" xr:uid="{02CEE69E-5180-44FB-8D8E-35BCDDB7BE4A}"/>
    <cellStyle name="20% - Accent1 2 2 5 4 2 2 4 4" xfId="36184" xr:uid="{EEB494C8-FFC3-40D0-AE08-125DBEF7F413}"/>
    <cellStyle name="20% - Accent1 2 2 5 4 2 2 4 5" xfId="39328" xr:uid="{D454B243-FBD8-4D78-A39F-7E53DC20195E}"/>
    <cellStyle name="20% - Accent1 2 2 5 4 2 2 4 6" xfId="47211" xr:uid="{EA7C953C-D98E-4D41-9CD5-34D675CE8DF2}"/>
    <cellStyle name="20% - Accent1 2 2 5 4 2 2 4 7" xfId="54704" xr:uid="{AECA9636-CBD4-49FA-AC91-8D55C24BEF24}"/>
    <cellStyle name="20% - Accent1 2 2 5 4 2 2 5" xfId="9418" xr:uid="{9075E737-BACF-431D-9210-A1C77B01387A}"/>
    <cellStyle name="20% - Accent1 2 2 5 4 2 2 5 2" xfId="24394" xr:uid="{ED0AB818-CF6D-4AA6-8AA5-F3FF2BA03C2A}"/>
    <cellStyle name="20% - Accent1 2 2 5 4 2 2 6" xfId="16906" xr:uid="{68E60A23-81CC-4ECC-9C68-6A4BD7841D20}"/>
    <cellStyle name="20% - Accent1 2 2 5 4 2 2 7" xfId="31327" xr:uid="{78A878E5-4B3C-499D-9CF6-DE4AD2985724}"/>
    <cellStyle name="20% - Accent1 2 2 5 4 2 2 8" xfId="39325" xr:uid="{DFDA9ED8-15D7-435C-8AC0-DEE9889FF4F2}"/>
    <cellStyle name="20% - Accent1 2 2 5 4 2 2 9" xfId="47208" xr:uid="{94E14B2E-D89F-4A9F-BCD8-F58E137636BA}"/>
    <cellStyle name="20% - Accent1 2 2 5 4 2 3" xfId="1882" xr:uid="{931E04CF-5273-4291-873D-EAB701356767}"/>
    <cellStyle name="20% - Accent1 2 2 5 4 2 3 2" xfId="9422" xr:uid="{040A11B0-9259-40CE-A73D-534699A0E50E}"/>
    <cellStyle name="20% - Accent1 2 2 5 4 2 3 2 2" xfId="24398" xr:uid="{EA67C95B-9626-4665-87C8-4605213E3215}"/>
    <cellStyle name="20% - Accent1 2 2 5 4 2 3 3" xfId="16910" xr:uid="{B50E70E7-4E9F-4D18-BC2A-73E6F49C64EB}"/>
    <cellStyle name="20% - Accent1 2 2 5 4 2 3 4" xfId="32495" xr:uid="{7DFDB222-16B6-46D3-81A1-11FB30B09D47}"/>
    <cellStyle name="20% - Accent1 2 2 5 4 2 3 5" xfId="39329" xr:uid="{418DF402-CA14-4A96-9AF7-0AB1913F2CAA}"/>
    <cellStyle name="20% - Accent1 2 2 5 4 2 3 6" xfId="47212" xr:uid="{B9D8CA35-53D3-407E-ABAA-64DDD4063BF8}"/>
    <cellStyle name="20% - Accent1 2 2 5 4 2 3 7" xfId="54705" xr:uid="{BD2D8BDF-73E1-4D81-8410-462AA1BCE46E}"/>
    <cellStyle name="20% - Accent1 2 2 5 4 2 4" xfId="1883" xr:uid="{3A849110-2946-4842-A421-3D009DEFA429}"/>
    <cellStyle name="20% - Accent1 2 2 5 4 2 4 2" xfId="9423" xr:uid="{59FD958A-2EA1-4E80-BA18-CF16D01E53D1}"/>
    <cellStyle name="20% - Accent1 2 2 5 4 2 4 2 2" xfId="24399" xr:uid="{6FCDC334-F500-46C5-BDBA-C4A080B096BD}"/>
    <cellStyle name="20% - Accent1 2 2 5 4 2 4 3" xfId="16911" xr:uid="{D9C2FEC1-ADB1-452D-AA08-494DA1330D8F}"/>
    <cellStyle name="20% - Accent1 2 2 5 4 2 4 4" xfId="34340" xr:uid="{9C32FE49-61D3-407D-81F5-BDC22DF5604B}"/>
    <cellStyle name="20% - Accent1 2 2 5 4 2 4 5" xfId="39330" xr:uid="{B239AA6E-1794-43CE-8D48-29B40355D4E5}"/>
    <cellStyle name="20% - Accent1 2 2 5 4 2 4 6" xfId="47213" xr:uid="{F638146F-62FB-4D71-A75C-5310D0CE246C}"/>
    <cellStyle name="20% - Accent1 2 2 5 4 2 4 7" xfId="54706" xr:uid="{EC5AFE8B-7D04-4934-80CE-5ADC43D99A94}"/>
    <cellStyle name="20% - Accent1 2 2 5 4 2 5" xfId="1884" xr:uid="{A696B980-6FC9-4DDE-96F9-DA25A62BB26A}"/>
    <cellStyle name="20% - Accent1 2 2 5 4 2 5 2" xfId="9424" xr:uid="{739BA5AC-BBAB-4641-AACD-07285EE311F4}"/>
    <cellStyle name="20% - Accent1 2 2 5 4 2 5 2 2" xfId="24400" xr:uid="{1A45817F-06F3-4B6C-8E16-887A3E9422A8}"/>
    <cellStyle name="20% - Accent1 2 2 5 4 2 5 3" xfId="16912" xr:uid="{A9D606F8-23B5-479B-937D-7CF12C8B93FB}"/>
    <cellStyle name="20% - Accent1 2 2 5 4 2 5 4" xfId="36183" xr:uid="{2C31ED47-CC86-416D-BD5B-F617BA0A42F2}"/>
    <cellStyle name="20% - Accent1 2 2 5 4 2 5 5" xfId="39331" xr:uid="{154668DB-D98C-4CD9-BD8D-CA006513B65D}"/>
    <cellStyle name="20% - Accent1 2 2 5 4 2 5 6" xfId="47214" xr:uid="{0462A45D-FCCC-43FC-B7C1-EB7A6C94E21B}"/>
    <cellStyle name="20% - Accent1 2 2 5 4 2 5 7" xfId="54707" xr:uid="{0A8E6E61-DE1E-4530-89C0-84FAE6328565}"/>
    <cellStyle name="20% - Accent1 2 2 5 4 2 6" xfId="9417" xr:uid="{C8C127A1-0BD6-47B0-9DE5-23B9DBD0D083}"/>
    <cellStyle name="20% - Accent1 2 2 5 4 2 6 2" xfId="24393" xr:uid="{57295F5F-83F8-49B8-AB8B-935152988119}"/>
    <cellStyle name="20% - Accent1 2 2 5 4 2 7" xfId="16905" xr:uid="{B01FB159-BF51-47CE-805D-609AB5F7CD41}"/>
    <cellStyle name="20% - Accent1 2 2 5 4 2 8" xfId="30822" xr:uid="{E8F51B87-3C39-44C2-8952-364DF45E1795}"/>
    <cellStyle name="20% - Accent1 2 2 5 4 2 9" xfId="39324" xr:uid="{2E5F5AE3-6A4C-4123-B52D-0184DF6E58EE}"/>
    <cellStyle name="20% - Accent1 2 2 5 4 3" xfId="1885" xr:uid="{99D2F5E5-C9E7-415D-9442-4A4F41FDAB62}"/>
    <cellStyle name="20% - Accent1 2 2 5 4 3 10" xfId="54708" xr:uid="{D79D824B-59D7-40B0-9344-8EDA4DD2328E}"/>
    <cellStyle name="20% - Accent1 2 2 5 4 3 2" xfId="1886" xr:uid="{6C914D89-8035-4534-9D7D-A6FB0E41B293}"/>
    <cellStyle name="20% - Accent1 2 2 5 4 3 2 2" xfId="9426" xr:uid="{9CB169A4-5EB5-4F5C-9F7F-05D853B3D7F3}"/>
    <cellStyle name="20% - Accent1 2 2 5 4 3 2 2 2" xfId="24402" xr:uid="{21902401-CD43-48CE-89E2-BB6E1DA79F48}"/>
    <cellStyle name="20% - Accent1 2 2 5 4 3 2 3" xfId="16914" xr:uid="{752E5A48-5EC8-4FEA-A478-F05831F13AC1}"/>
    <cellStyle name="20% - Accent1 2 2 5 4 3 2 4" xfId="32497" xr:uid="{6948F4F6-8B11-4B54-BC2E-B31963716054}"/>
    <cellStyle name="20% - Accent1 2 2 5 4 3 2 5" xfId="39333" xr:uid="{08C40AF3-31EA-40B0-BB96-482CBC00E246}"/>
    <cellStyle name="20% - Accent1 2 2 5 4 3 2 6" xfId="47216" xr:uid="{9FBF6F52-BD08-4D8D-B931-F5BB1A6F074A}"/>
    <cellStyle name="20% - Accent1 2 2 5 4 3 2 7" xfId="54709" xr:uid="{B2E13F9B-C580-4FC3-8B22-32B6F0B033E7}"/>
    <cellStyle name="20% - Accent1 2 2 5 4 3 3" xfId="1887" xr:uid="{DE87F092-5943-418B-AAD8-58FD53AE1312}"/>
    <cellStyle name="20% - Accent1 2 2 5 4 3 3 2" xfId="9427" xr:uid="{130C027B-7453-40FC-B473-1CBF22EB7F6A}"/>
    <cellStyle name="20% - Accent1 2 2 5 4 3 3 2 2" xfId="24403" xr:uid="{292EF4DD-42F3-42B0-8963-C3D197664A6B}"/>
    <cellStyle name="20% - Accent1 2 2 5 4 3 3 3" xfId="16915" xr:uid="{BE4D5529-82E2-456C-96FD-F7B0CFF93D96}"/>
    <cellStyle name="20% - Accent1 2 2 5 4 3 3 4" xfId="34342" xr:uid="{A02E67F4-0164-4880-A29D-4DAE5D386CD5}"/>
    <cellStyle name="20% - Accent1 2 2 5 4 3 3 5" xfId="39334" xr:uid="{626423D2-1A3E-4979-8423-3286D3D4B407}"/>
    <cellStyle name="20% - Accent1 2 2 5 4 3 3 6" xfId="47217" xr:uid="{0A96EFCD-8D51-4D92-A094-DEB2AC1B9454}"/>
    <cellStyle name="20% - Accent1 2 2 5 4 3 3 7" xfId="54710" xr:uid="{10CD7F27-3E20-4E25-9D25-B4C479D10E8D}"/>
    <cellStyle name="20% - Accent1 2 2 5 4 3 4" xfId="1888" xr:uid="{3E6C4EE7-5351-4482-A020-599896FF5E0B}"/>
    <cellStyle name="20% - Accent1 2 2 5 4 3 4 2" xfId="9428" xr:uid="{461065D1-5F05-4D77-B342-0B8B16AAAEF5}"/>
    <cellStyle name="20% - Accent1 2 2 5 4 3 4 2 2" xfId="24404" xr:uid="{2840ACA9-B033-4FA5-9219-BA9EBDF2F87F}"/>
    <cellStyle name="20% - Accent1 2 2 5 4 3 4 3" xfId="16916" xr:uid="{706C50AB-11BC-4E22-AFE0-454193DF0147}"/>
    <cellStyle name="20% - Accent1 2 2 5 4 3 4 4" xfId="36185" xr:uid="{2AC5DBCF-59C8-4C10-BC83-05CAC9933698}"/>
    <cellStyle name="20% - Accent1 2 2 5 4 3 4 5" xfId="39335" xr:uid="{CBF22C0B-9627-4FBE-985B-04CD9FCA7C14}"/>
    <cellStyle name="20% - Accent1 2 2 5 4 3 4 6" xfId="47218" xr:uid="{000C308F-8EEA-4B68-B9B0-9AAF3D21968F}"/>
    <cellStyle name="20% - Accent1 2 2 5 4 3 4 7" xfId="54711" xr:uid="{05CB999E-03AE-4EDA-93E3-C28EFA6294F8}"/>
    <cellStyle name="20% - Accent1 2 2 5 4 3 5" xfId="9425" xr:uid="{0EB97AA3-889C-4401-A738-15F65F8F2DBD}"/>
    <cellStyle name="20% - Accent1 2 2 5 4 3 5 2" xfId="24401" xr:uid="{EAB5CB2C-0445-4599-BC97-F8E0DD015293}"/>
    <cellStyle name="20% - Accent1 2 2 5 4 3 6" xfId="16913" xr:uid="{E5036D6A-A42A-41CA-9B15-DCAB4618094E}"/>
    <cellStyle name="20% - Accent1 2 2 5 4 3 7" xfId="31326" xr:uid="{33D4E244-717C-46BB-A6E6-2BFFAA29375D}"/>
    <cellStyle name="20% - Accent1 2 2 5 4 3 8" xfId="39332" xr:uid="{B87FFD7D-0E82-4FFF-8087-A852446F3BF3}"/>
    <cellStyle name="20% - Accent1 2 2 5 4 3 9" xfId="47215" xr:uid="{41716A28-8436-49AD-8DBA-AD5D5EC65A63}"/>
    <cellStyle name="20% - Accent1 2 2 5 4 4" xfId="1889" xr:uid="{CC3F5C1B-1BA0-430A-9F6F-082122EE2072}"/>
    <cellStyle name="20% - Accent1 2 2 5 4 4 2" xfId="9429" xr:uid="{60938D0E-430D-4C99-BF45-B3FB77825DEB}"/>
    <cellStyle name="20% - Accent1 2 2 5 4 4 2 2" xfId="24405" xr:uid="{6DBCCBCE-993D-4ED3-BE43-289D4EF2E4E1}"/>
    <cellStyle name="20% - Accent1 2 2 5 4 4 3" xfId="16917" xr:uid="{2129A8B4-38CC-498D-9F98-5A77D7B74287}"/>
    <cellStyle name="20% - Accent1 2 2 5 4 4 4" xfId="32494" xr:uid="{66492529-79B0-4CF1-990C-04164E958DB8}"/>
    <cellStyle name="20% - Accent1 2 2 5 4 4 5" xfId="39336" xr:uid="{FA12B383-62D2-4CB2-996D-69906C50CF1D}"/>
    <cellStyle name="20% - Accent1 2 2 5 4 4 6" xfId="47219" xr:uid="{FA297069-EEBE-4C95-A6B2-98CF708E35EE}"/>
    <cellStyle name="20% - Accent1 2 2 5 4 4 7" xfId="54712" xr:uid="{67F677DF-4680-478C-A7E5-05BE00FD4941}"/>
    <cellStyle name="20% - Accent1 2 2 5 4 5" xfId="1890" xr:uid="{608F1F5B-91C6-4DBC-94B2-2DD332DD569D}"/>
    <cellStyle name="20% - Accent1 2 2 5 4 5 2" xfId="9430" xr:uid="{FC4A0ED2-635D-4943-8640-DCDC739923B0}"/>
    <cellStyle name="20% - Accent1 2 2 5 4 5 2 2" xfId="24406" xr:uid="{D5C3F748-87D5-4355-BB2A-060ADCB42597}"/>
    <cellStyle name="20% - Accent1 2 2 5 4 5 3" xfId="16918" xr:uid="{77DD4FB9-73CC-40E7-8225-9042C5F695B3}"/>
    <cellStyle name="20% - Accent1 2 2 5 4 5 4" xfId="34339" xr:uid="{12450A84-4D18-49F1-86CF-FF2F3A6C242F}"/>
    <cellStyle name="20% - Accent1 2 2 5 4 5 5" xfId="39337" xr:uid="{64DEEBAC-91F4-4B63-A051-45199BD6A814}"/>
    <cellStyle name="20% - Accent1 2 2 5 4 5 6" xfId="47220" xr:uid="{546C6F39-6937-4874-9756-91BDFE1C007E}"/>
    <cellStyle name="20% - Accent1 2 2 5 4 5 7" xfId="54713" xr:uid="{43199C75-2DDC-4FFA-B601-BDC0F94D2A08}"/>
    <cellStyle name="20% - Accent1 2 2 5 4 6" xfId="1891" xr:uid="{B5F48122-2005-43E4-9D4B-9A7D87112947}"/>
    <cellStyle name="20% - Accent1 2 2 5 4 6 2" xfId="9431" xr:uid="{CD4CB85C-37C4-4FEA-B52D-90EF9BBB965C}"/>
    <cellStyle name="20% - Accent1 2 2 5 4 6 2 2" xfId="24407" xr:uid="{8CCAEFB8-2AAD-49CB-BF52-001887E0426F}"/>
    <cellStyle name="20% - Accent1 2 2 5 4 6 3" xfId="16919" xr:uid="{C06DA2CC-E2CD-4D8B-9359-E8C21F9D2E20}"/>
    <cellStyle name="20% - Accent1 2 2 5 4 6 4" xfId="36182" xr:uid="{39BF18B1-F7C5-448A-8A56-35F6213F776B}"/>
    <cellStyle name="20% - Accent1 2 2 5 4 6 5" xfId="39338" xr:uid="{06E67193-0733-4C6D-B3E2-770A54F812BA}"/>
    <cellStyle name="20% - Accent1 2 2 5 4 6 6" xfId="47221" xr:uid="{DB7DB99D-2CA9-4136-A279-A5D9C987E43C}"/>
    <cellStyle name="20% - Accent1 2 2 5 4 6 7" xfId="54714" xr:uid="{1A42B47D-30A7-4007-8076-5C7BB7999EFF}"/>
    <cellStyle name="20% - Accent1 2 2 5 4 7" xfId="9416" xr:uid="{9A0E7ACB-A14A-4B62-8840-28197D3BB472}"/>
    <cellStyle name="20% - Accent1 2 2 5 4 7 2" xfId="24392" xr:uid="{E091A197-CDB7-497C-9215-344164539A99}"/>
    <cellStyle name="20% - Accent1 2 2 5 4 8" xfId="16904" xr:uid="{469E233F-2C25-4F79-A6B0-87C270323B3C}"/>
    <cellStyle name="20% - Accent1 2 2 5 4 9" xfId="30439" xr:uid="{564A3406-1333-4C04-9DC7-D58503F8E2F4}"/>
    <cellStyle name="20% - Accent1 2 2 5 5" xfId="1892" xr:uid="{821E8D44-1230-46DC-B62E-96BE810DFFC0}"/>
    <cellStyle name="20% - Accent1 2 2 5 5 10" xfId="39339" xr:uid="{40333238-4862-43EB-B76D-6D5CEAECADED}"/>
    <cellStyle name="20% - Accent1 2 2 5 5 11" xfId="47222" xr:uid="{88C7A7D8-2835-459D-BB98-FBFD45279ACE}"/>
    <cellStyle name="20% - Accent1 2 2 5 5 12" xfId="54715" xr:uid="{C0A9B0A5-F67A-4EFD-BBA8-2EBED7ECAE1D}"/>
    <cellStyle name="20% - Accent1 2 2 5 5 2" xfId="1893" xr:uid="{410C66A7-3F3A-416A-9CF0-674A20B4A03A}"/>
    <cellStyle name="20% - Accent1 2 2 5 5 2 10" xfId="47223" xr:uid="{6570A546-78CD-4038-91E3-4BF8091DFF2A}"/>
    <cellStyle name="20% - Accent1 2 2 5 5 2 11" xfId="54716" xr:uid="{F72575FB-3102-4F0F-BC27-3218E1AFAC49}"/>
    <cellStyle name="20% - Accent1 2 2 5 5 2 2" xfId="1894" xr:uid="{2B07AE32-AAB4-4D5D-BD5A-8B2E97F91833}"/>
    <cellStyle name="20% - Accent1 2 2 5 5 2 2 10" xfId="54717" xr:uid="{B99DDFBF-0B94-476B-8353-1E192E64C03B}"/>
    <cellStyle name="20% - Accent1 2 2 5 5 2 2 2" xfId="1895" xr:uid="{A725619E-CB06-4C94-BECD-D15F413F1A10}"/>
    <cellStyle name="20% - Accent1 2 2 5 5 2 2 2 2" xfId="9435" xr:uid="{39F8D258-55E5-4A0D-AFB3-F11E5F1E1481}"/>
    <cellStyle name="20% - Accent1 2 2 5 5 2 2 2 2 2" xfId="24411" xr:uid="{3128C2A8-DD90-4B67-BEC1-861CEADAA4B7}"/>
    <cellStyle name="20% - Accent1 2 2 5 5 2 2 2 3" xfId="16923" xr:uid="{2424058D-E899-49A5-A983-E7313FF8CA9B}"/>
    <cellStyle name="20% - Accent1 2 2 5 5 2 2 2 4" xfId="32500" xr:uid="{B3258CA3-8CC7-4C8C-AB6D-0902C2980456}"/>
    <cellStyle name="20% - Accent1 2 2 5 5 2 2 2 5" xfId="39342" xr:uid="{97DEA078-AC96-42B9-ADA2-5530BA952622}"/>
    <cellStyle name="20% - Accent1 2 2 5 5 2 2 2 6" xfId="47225" xr:uid="{EA0A5848-5DA7-4C93-A818-6755182866EF}"/>
    <cellStyle name="20% - Accent1 2 2 5 5 2 2 2 7" xfId="54718" xr:uid="{499FDC44-4933-46CA-A9ED-4B0543DDF12F}"/>
    <cellStyle name="20% - Accent1 2 2 5 5 2 2 3" xfId="1896" xr:uid="{092DFD44-A760-4ECA-99B0-29538013EEAE}"/>
    <cellStyle name="20% - Accent1 2 2 5 5 2 2 3 2" xfId="9436" xr:uid="{7CD8A2C4-61B0-42C5-98E3-F666868F26F1}"/>
    <cellStyle name="20% - Accent1 2 2 5 5 2 2 3 2 2" xfId="24412" xr:uid="{32E94F7A-80A5-41A2-9E90-A1A2D190B763}"/>
    <cellStyle name="20% - Accent1 2 2 5 5 2 2 3 3" xfId="16924" xr:uid="{A73F1B64-2CB1-4B63-840E-8BA03BD963D5}"/>
    <cellStyle name="20% - Accent1 2 2 5 5 2 2 3 4" xfId="34345" xr:uid="{A5203D8A-1699-4AA6-A715-5B4B430AC789}"/>
    <cellStyle name="20% - Accent1 2 2 5 5 2 2 3 5" xfId="39343" xr:uid="{767D6ED7-A5A3-44A9-A5B1-6649DF057810}"/>
    <cellStyle name="20% - Accent1 2 2 5 5 2 2 3 6" xfId="47226" xr:uid="{19805098-34F3-4091-9602-D5A7D05ABA6F}"/>
    <cellStyle name="20% - Accent1 2 2 5 5 2 2 3 7" xfId="54719" xr:uid="{CFF5635B-027F-4E39-9CB9-88CB826447C7}"/>
    <cellStyle name="20% - Accent1 2 2 5 5 2 2 4" xfId="1897" xr:uid="{AAD60D99-B2B4-46C6-85D0-53BE89D302B7}"/>
    <cellStyle name="20% - Accent1 2 2 5 5 2 2 4 2" xfId="9437" xr:uid="{1321509A-130C-407A-A7BA-91D93D4A4A7B}"/>
    <cellStyle name="20% - Accent1 2 2 5 5 2 2 4 2 2" xfId="24413" xr:uid="{592E6282-651C-4E90-81AC-162F69659597}"/>
    <cellStyle name="20% - Accent1 2 2 5 5 2 2 4 3" xfId="16925" xr:uid="{7A05F161-406B-49DC-BBE8-83604005E19D}"/>
    <cellStyle name="20% - Accent1 2 2 5 5 2 2 4 4" xfId="36188" xr:uid="{81208AC4-A253-4A07-889E-75D7B41EA897}"/>
    <cellStyle name="20% - Accent1 2 2 5 5 2 2 4 5" xfId="39344" xr:uid="{31117186-EECF-4EFC-8478-80EE8586573A}"/>
    <cellStyle name="20% - Accent1 2 2 5 5 2 2 4 6" xfId="47227" xr:uid="{1AC93B05-4387-48B4-AF31-3B575574E8F2}"/>
    <cellStyle name="20% - Accent1 2 2 5 5 2 2 4 7" xfId="54720" xr:uid="{12D68E21-81E1-43E3-A677-0AEB121D9C36}"/>
    <cellStyle name="20% - Accent1 2 2 5 5 2 2 5" xfId="9434" xr:uid="{54FD5CE3-C16E-4D28-9ED6-17E9A4EFF64F}"/>
    <cellStyle name="20% - Accent1 2 2 5 5 2 2 5 2" xfId="24410" xr:uid="{6FF48FCD-8696-40AE-80C8-5B057069F8E2}"/>
    <cellStyle name="20% - Accent1 2 2 5 5 2 2 6" xfId="16922" xr:uid="{0F060AB4-83C0-4238-840A-B65FA541BBCE}"/>
    <cellStyle name="20% - Accent1 2 2 5 5 2 2 7" xfId="31329" xr:uid="{69CC2E40-3762-4199-BEA0-844D75A38CB6}"/>
    <cellStyle name="20% - Accent1 2 2 5 5 2 2 8" xfId="39341" xr:uid="{6FDED369-1974-429A-A185-BC3226F03B32}"/>
    <cellStyle name="20% - Accent1 2 2 5 5 2 2 9" xfId="47224" xr:uid="{13C57139-AE3C-4C6A-B69A-F7C893261F89}"/>
    <cellStyle name="20% - Accent1 2 2 5 5 2 3" xfId="1898" xr:uid="{17491F5A-D006-4873-977A-80830E48FDDB}"/>
    <cellStyle name="20% - Accent1 2 2 5 5 2 3 2" xfId="9438" xr:uid="{885BB231-EF00-4EB8-8F3C-EBA2B12CD8E2}"/>
    <cellStyle name="20% - Accent1 2 2 5 5 2 3 2 2" xfId="24414" xr:uid="{743017F0-7956-4C03-9FA5-123F7D0ECE86}"/>
    <cellStyle name="20% - Accent1 2 2 5 5 2 3 3" xfId="16926" xr:uid="{03694C23-AFAC-44E6-8B09-E011D1775AED}"/>
    <cellStyle name="20% - Accent1 2 2 5 5 2 3 4" xfId="32499" xr:uid="{2D95EEB7-34D4-4050-9DD0-623F00C35F36}"/>
    <cellStyle name="20% - Accent1 2 2 5 5 2 3 5" xfId="39345" xr:uid="{43B0C877-F205-4C80-895E-9E3135BACDCC}"/>
    <cellStyle name="20% - Accent1 2 2 5 5 2 3 6" xfId="47228" xr:uid="{E7515078-A7F1-49B7-95AD-00A254332AE2}"/>
    <cellStyle name="20% - Accent1 2 2 5 5 2 3 7" xfId="54721" xr:uid="{90B39307-9C82-4A81-B43C-BF36A67AD414}"/>
    <cellStyle name="20% - Accent1 2 2 5 5 2 4" xfId="1899" xr:uid="{549A7B5F-0366-410C-90E6-3DC5A4682F67}"/>
    <cellStyle name="20% - Accent1 2 2 5 5 2 4 2" xfId="9439" xr:uid="{2CCEF811-4AB1-4C43-A507-4D2633CBAE49}"/>
    <cellStyle name="20% - Accent1 2 2 5 5 2 4 2 2" xfId="24415" xr:uid="{BAADC601-0388-433A-BC87-51D8E1872583}"/>
    <cellStyle name="20% - Accent1 2 2 5 5 2 4 3" xfId="16927" xr:uid="{E7A456EB-37EB-4C1E-B221-DBD1F7ECB212}"/>
    <cellStyle name="20% - Accent1 2 2 5 5 2 4 4" xfId="34344" xr:uid="{BDD39A37-B188-47F1-BB9C-A797DCE9CDB6}"/>
    <cellStyle name="20% - Accent1 2 2 5 5 2 4 5" xfId="39346" xr:uid="{C579D693-8329-47BE-B2F0-639E003BF458}"/>
    <cellStyle name="20% - Accent1 2 2 5 5 2 4 6" xfId="47229" xr:uid="{663E5597-F3AF-4053-93E1-CA48EB351145}"/>
    <cellStyle name="20% - Accent1 2 2 5 5 2 4 7" xfId="54722" xr:uid="{FA5B00B7-CE16-4BB7-B190-6D4F08276257}"/>
    <cellStyle name="20% - Accent1 2 2 5 5 2 5" xfId="1900" xr:uid="{F58B3830-4CE6-4F40-BB81-DD6822FCB4E9}"/>
    <cellStyle name="20% - Accent1 2 2 5 5 2 5 2" xfId="9440" xr:uid="{1E1ECA7B-525D-4C1E-94D0-7B6F22B872AC}"/>
    <cellStyle name="20% - Accent1 2 2 5 5 2 5 2 2" xfId="24416" xr:uid="{4D1313F0-4ABF-4BA7-8E15-B5E19825198E}"/>
    <cellStyle name="20% - Accent1 2 2 5 5 2 5 3" xfId="16928" xr:uid="{42ECE5BF-85F9-4CA7-A2C4-9B223719074D}"/>
    <cellStyle name="20% - Accent1 2 2 5 5 2 5 4" xfId="36187" xr:uid="{9C848AB7-7B58-42E0-945C-587053D33F5E}"/>
    <cellStyle name="20% - Accent1 2 2 5 5 2 5 5" xfId="39347" xr:uid="{496493E8-E5E8-4EE9-A5D2-61BB5FCD1107}"/>
    <cellStyle name="20% - Accent1 2 2 5 5 2 5 6" xfId="47230" xr:uid="{5AD17D10-33A6-4F64-8C3B-D8EF1C839110}"/>
    <cellStyle name="20% - Accent1 2 2 5 5 2 5 7" xfId="54723" xr:uid="{7BB121CD-B09E-4DB3-8763-51B6127458E9}"/>
    <cellStyle name="20% - Accent1 2 2 5 5 2 6" xfId="9433" xr:uid="{40124F93-FAF9-472A-9AD8-C49EC6FD24B1}"/>
    <cellStyle name="20% - Accent1 2 2 5 5 2 6 2" xfId="24409" xr:uid="{C6C9F66B-41DD-4F93-B8EA-FBB2CE86CE42}"/>
    <cellStyle name="20% - Accent1 2 2 5 5 2 7" xfId="16921" xr:uid="{50C59CAF-B460-4DC8-8E6B-476EE89C490A}"/>
    <cellStyle name="20% - Accent1 2 2 5 5 2 8" xfId="30823" xr:uid="{0AFDD4A4-C419-4E00-ABF2-FDB727CABAEF}"/>
    <cellStyle name="20% - Accent1 2 2 5 5 2 9" xfId="39340" xr:uid="{289CA147-7F9D-4F08-AAE6-87510D99B2E5}"/>
    <cellStyle name="20% - Accent1 2 2 5 5 3" xfId="1901" xr:uid="{DD07A972-0EDC-45E0-9A83-418872C8F44C}"/>
    <cellStyle name="20% - Accent1 2 2 5 5 3 10" xfId="54724" xr:uid="{DC5825D9-B881-4917-ABEB-CC406506A303}"/>
    <cellStyle name="20% - Accent1 2 2 5 5 3 2" xfId="1902" xr:uid="{EB8F4002-8ACA-4925-AEEA-9708D5AFDAF8}"/>
    <cellStyle name="20% - Accent1 2 2 5 5 3 2 2" xfId="9442" xr:uid="{3C189944-410D-4E95-BC44-930B49BEADCE}"/>
    <cellStyle name="20% - Accent1 2 2 5 5 3 2 2 2" xfId="24418" xr:uid="{791816BD-770B-4662-9169-47A67A0F0D06}"/>
    <cellStyle name="20% - Accent1 2 2 5 5 3 2 3" xfId="16930" xr:uid="{8D72E33B-441B-4251-8053-8A267F2D0645}"/>
    <cellStyle name="20% - Accent1 2 2 5 5 3 2 4" xfId="32501" xr:uid="{077032CC-8D66-48D9-A938-7E6D964FCE65}"/>
    <cellStyle name="20% - Accent1 2 2 5 5 3 2 5" xfId="39349" xr:uid="{9836FE9E-0C6D-41B0-B07A-1E3CEA05DD2B}"/>
    <cellStyle name="20% - Accent1 2 2 5 5 3 2 6" xfId="47232" xr:uid="{FD90300E-9D9E-4603-BD83-FE7662BA8173}"/>
    <cellStyle name="20% - Accent1 2 2 5 5 3 2 7" xfId="54725" xr:uid="{9283D3DC-871B-47B4-A250-58DC0E98346B}"/>
    <cellStyle name="20% - Accent1 2 2 5 5 3 3" xfId="1903" xr:uid="{281BB515-0E74-48FF-A204-969E4A97E72E}"/>
    <cellStyle name="20% - Accent1 2 2 5 5 3 3 2" xfId="9443" xr:uid="{7C6A09CD-B976-447C-A4B9-CAAF3C9C3B9D}"/>
    <cellStyle name="20% - Accent1 2 2 5 5 3 3 2 2" xfId="24419" xr:uid="{8CA10F05-2787-4986-B0C1-6416EF6CF9A0}"/>
    <cellStyle name="20% - Accent1 2 2 5 5 3 3 3" xfId="16931" xr:uid="{137133AA-A067-493C-808B-76A073DE047A}"/>
    <cellStyle name="20% - Accent1 2 2 5 5 3 3 4" xfId="34346" xr:uid="{FEEE4924-570F-4097-BCF9-40BA1205C685}"/>
    <cellStyle name="20% - Accent1 2 2 5 5 3 3 5" xfId="39350" xr:uid="{0B4B4173-BA83-4335-AE64-573F085135E4}"/>
    <cellStyle name="20% - Accent1 2 2 5 5 3 3 6" xfId="47233" xr:uid="{B305614F-739A-4AA2-B8B7-7D029598FB22}"/>
    <cellStyle name="20% - Accent1 2 2 5 5 3 3 7" xfId="54726" xr:uid="{E7A721E6-58C5-4DD7-963F-6C318BF180A7}"/>
    <cellStyle name="20% - Accent1 2 2 5 5 3 4" xfId="1904" xr:uid="{2332D3CD-A871-4D96-BBE4-F910C9D51533}"/>
    <cellStyle name="20% - Accent1 2 2 5 5 3 4 2" xfId="9444" xr:uid="{A522B992-B609-46E3-9C60-D9C01586FB9C}"/>
    <cellStyle name="20% - Accent1 2 2 5 5 3 4 2 2" xfId="24420" xr:uid="{A46968B9-FBD5-4A75-9E41-80F98588D883}"/>
    <cellStyle name="20% - Accent1 2 2 5 5 3 4 3" xfId="16932" xr:uid="{DE00A69C-79D0-4119-96B3-6173D6D01B86}"/>
    <cellStyle name="20% - Accent1 2 2 5 5 3 4 4" xfId="36189" xr:uid="{5692BFBD-8B98-4794-B884-08EFBCF0F251}"/>
    <cellStyle name="20% - Accent1 2 2 5 5 3 4 5" xfId="39351" xr:uid="{1884FD6D-798D-4F1E-A509-B44DEDCD7B44}"/>
    <cellStyle name="20% - Accent1 2 2 5 5 3 4 6" xfId="47234" xr:uid="{3FA264F7-C377-443F-9F2A-ED4D9793CE35}"/>
    <cellStyle name="20% - Accent1 2 2 5 5 3 4 7" xfId="54727" xr:uid="{DEA1C543-4826-4CB4-BD3E-AA508E73F8E8}"/>
    <cellStyle name="20% - Accent1 2 2 5 5 3 5" xfId="9441" xr:uid="{131B44DF-8C1F-44F0-878F-48E403D73A04}"/>
    <cellStyle name="20% - Accent1 2 2 5 5 3 5 2" xfId="24417" xr:uid="{18F6CEC9-4758-4B32-BD0B-A8731CA6DDE0}"/>
    <cellStyle name="20% - Accent1 2 2 5 5 3 6" xfId="16929" xr:uid="{B037187F-ABC9-4DD3-B684-D770602B46B8}"/>
    <cellStyle name="20% - Accent1 2 2 5 5 3 7" xfId="31328" xr:uid="{623FC0ED-C7D2-4CCE-8B73-5B6AC3BC8880}"/>
    <cellStyle name="20% - Accent1 2 2 5 5 3 8" xfId="39348" xr:uid="{5CD6E852-576A-4211-A62B-54C58D535C67}"/>
    <cellStyle name="20% - Accent1 2 2 5 5 3 9" xfId="47231" xr:uid="{41DE9DD7-4AA0-45F8-9F44-5B5B5D3E7BC7}"/>
    <cellStyle name="20% - Accent1 2 2 5 5 4" xfId="1905" xr:uid="{F0B1C3E9-6D00-4163-A9E9-9D5B90C0DEDF}"/>
    <cellStyle name="20% - Accent1 2 2 5 5 4 2" xfId="9445" xr:uid="{4BC13F86-53C9-420D-AF85-B912EE44CC1D}"/>
    <cellStyle name="20% - Accent1 2 2 5 5 4 2 2" xfId="24421" xr:uid="{BBB13D19-620F-449B-9C80-A058463BB4F6}"/>
    <cellStyle name="20% - Accent1 2 2 5 5 4 3" xfId="16933" xr:uid="{4B5C0147-67E7-4235-95F2-792FB6498AA7}"/>
    <cellStyle name="20% - Accent1 2 2 5 5 4 4" xfId="32498" xr:uid="{6DD44E1A-3C0B-4CEE-8B4E-A17706CBB5B3}"/>
    <cellStyle name="20% - Accent1 2 2 5 5 4 5" xfId="39352" xr:uid="{D879D3F3-933E-40B4-BFAD-9C2265B6D593}"/>
    <cellStyle name="20% - Accent1 2 2 5 5 4 6" xfId="47235" xr:uid="{F641B7FF-F76B-4DFD-9A15-EF60ADCAC9B0}"/>
    <cellStyle name="20% - Accent1 2 2 5 5 4 7" xfId="54728" xr:uid="{18046641-1D3E-418C-997A-2774DF80CCC7}"/>
    <cellStyle name="20% - Accent1 2 2 5 5 5" xfId="1906" xr:uid="{1AACC38A-E9CC-4F8D-BEC2-C64B3164ADD3}"/>
    <cellStyle name="20% - Accent1 2 2 5 5 5 2" xfId="9446" xr:uid="{620F3279-510F-432F-BF6B-402E28541B67}"/>
    <cellStyle name="20% - Accent1 2 2 5 5 5 2 2" xfId="24422" xr:uid="{57E98D6C-D39F-41BC-8320-BDDCE03817B6}"/>
    <cellStyle name="20% - Accent1 2 2 5 5 5 3" xfId="16934" xr:uid="{248DAE4E-CE64-4803-B1BA-B2A42FE2B00C}"/>
    <cellStyle name="20% - Accent1 2 2 5 5 5 4" xfId="34343" xr:uid="{4FE08DC7-45D5-4BDA-BB99-30253EC26A6C}"/>
    <cellStyle name="20% - Accent1 2 2 5 5 5 5" xfId="39353" xr:uid="{67E84B4A-3072-44E2-96A0-9FEE833114D2}"/>
    <cellStyle name="20% - Accent1 2 2 5 5 5 6" xfId="47236" xr:uid="{1E372667-AF88-426D-9400-35C48B1CC380}"/>
    <cellStyle name="20% - Accent1 2 2 5 5 5 7" xfId="54729" xr:uid="{0B478398-7E92-40F1-A761-2778B9B15D63}"/>
    <cellStyle name="20% - Accent1 2 2 5 5 6" xfId="1907" xr:uid="{023F1C5F-B2AD-46F8-8AFC-080B44843CD5}"/>
    <cellStyle name="20% - Accent1 2 2 5 5 6 2" xfId="9447" xr:uid="{AF0888EB-03B5-41B8-AF92-C153BDE452BF}"/>
    <cellStyle name="20% - Accent1 2 2 5 5 6 2 2" xfId="24423" xr:uid="{ECF11BC4-B3CE-434F-AA06-0FFC4D6828E7}"/>
    <cellStyle name="20% - Accent1 2 2 5 5 6 3" xfId="16935" xr:uid="{30D34F83-2A85-4230-B68A-8BBB4BDC5AA4}"/>
    <cellStyle name="20% - Accent1 2 2 5 5 6 4" xfId="36186" xr:uid="{781BC0A7-DC21-4876-A89A-F8E8144F3D52}"/>
    <cellStyle name="20% - Accent1 2 2 5 5 6 5" xfId="39354" xr:uid="{FB685EFA-A475-4D94-88A1-10586EBD0826}"/>
    <cellStyle name="20% - Accent1 2 2 5 5 6 6" xfId="47237" xr:uid="{3D12909E-A5A8-415A-A862-89AE4BD8643B}"/>
    <cellStyle name="20% - Accent1 2 2 5 5 6 7" xfId="54730" xr:uid="{542DABAB-2312-48A4-BFC3-D9CF57E54BDC}"/>
    <cellStyle name="20% - Accent1 2 2 5 5 7" xfId="9432" xr:uid="{18A096FE-64E7-42F5-A7CA-0B473321959E}"/>
    <cellStyle name="20% - Accent1 2 2 5 5 7 2" xfId="24408" xr:uid="{D3FCD8CD-965B-4B14-9A34-F30C4CD548E5}"/>
    <cellStyle name="20% - Accent1 2 2 5 5 8" xfId="16920" xr:uid="{39C844AD-2D44-4EB8-ADA0-3EB8298FC6C1}"/>
    <cellStyle name="20% - Accent1 2 2 5 5 9" xfId="30561" xr:uid="{1E7481C1-99DE-417A-822C-D6FDACFB63E6}"/>
    <cellStyle name="20% - Accent1 2 2 5 6" xfId="1908" xr:uid="{8A4A5058-9625-433C-A013-651DCE3E4697}"/>
    <cellStyle name="20% - Accent1 2 2 5 6 10" xfId="47238" xr:uid="{3DB78E89-93A8-4FF2-9AD7-246CB441E23C}"/>
    <cellStyle name="20% - Accent1 2 2 5 6 11" xfId="54731" xr:uid="{C3277D7C-FD0E-4447-BE99-6327F5B06233}"/>
    <cellStyle name="20% - Accent1 2 2 5 6 2" xfId="1909" xr:uid="{AC093C25-CAEB-4813-9B83-43555D595124}"/>
    <cellStyle name="20% - Accent1 2 2 5 6 2 10" xfId="54732" xr:uid="{32189935-BA20-4128-90AE-E34844A224B6}"/>
    <cellStyle name="20% - Accent1 2 2 5 6 2 2" xfId="1910" xr:uid="{39398927-39A6-4B64-BEAA-861466C26329}"/>
    <cellStyle name="20% - Accent1 2 2 5 6 2 2 2" xfId="9450" xr:uid="{C934EA37-8D58-4B42-A135-8516EE79700B}"/>
    <cellStyle name="20% - Accent1 2 2 5 6 2 2 2 2" xfId="24426" xr:uid="{D52005C0-CFF8-4BC3-8BAD-B411466D62E3}"/>
    <cellStyle name="20% - Accent1 2 2 5 6 2 2 3" xfId="16938" xr:uid="{D79CC937-9376-4C71-B916-615D7CDEFF6F}"/>
    <cellStyle name="20% - Accent1 2 2 5 6 2 2 4" xfId="32503" xr:uid="{83B55178-A1F1-41F3-BD68-6004CBA7943C}"/>
    <cellStyle name="20% - Accent1 2 2 5 6 2 2 5" xfId="39357" xr:uid="{C02ED969-1132-4841-857B-1DFEBF992166}"/>
    <cellStyle name="20% - Accent1 2 2 5 6 2 2 6" xfId="47240" xr:uid="{49F6FE43-DF8D-4CE8-B131-6B58C4C2C050}"/>
    <cellStyle name="20% - Accent1 2 2 5 6 2 2 7" xfId="54733" xr:uid="{7AA9AD9B-415F-41B1-A1C9-5E1F1CD682C8}"/>
    <cellStyle name="20% - Accent1 2 2 5 6 2 3" xfId="1911" xr:uid="{EC2DF927-EC9D-4482-A186-22B414C9C0B9}"/>
    <cellStyle name="20% - Accent1 2 2 5 6 2 3 2" xfId="9451" xr:uid="{BE12FE9F-5402-43A2-8BD8-B44674D8B431}"/>
    <cellStyle name="20% - Accent1 2 2 5 6 2 3 2 2" xfId="24427" xr:uid="{CB57C472-BB6B-4EE5-8FA7-0A8DC10FB2AB}"/>
    <cellStyle name="20% - Accent1 2 2 5 6 2 3 3" xfId="16939" xr:uid="{20D55FF2-E8FB-4943-8AAC-5C1C07AF6D1F}"/>
    <cellStyle name="20% - Accent1 2 2 5 6 2 3 4" xfId="34348" xr:uid="{95BA76BD-1F57-4AFB-9CA0-1D4CAB25031C}"/>
    <cellStyle name="20% - Accent1 2 2 5 6 2 3 5" xfId="39358" xr:uid="{C534ADF6-1BC4-4924-82AA-B4D6CFC86A89}"/>
    <cellStyle name="20% - Accent1 2 2 5 6 2 3 6" xfId="47241" xr:uid="{F37FD868-7698-43FD-A7D2-1AA50F348BF5}"/>
    <cellStyle name="20% - Accent1 2 2 5 6 2 3 7" xfId="54734" xr:uid="{31FE2FEC-A037-4A19-8C55-1FA382A16DE9}"/>
    <cellStyle name="20% - Accent1 2 2 5 6 2 4" xfId="1912" xr:uid="{1115A6C2-ADFD-48F9-89AF-4C18AA279BCA}"/>
    <cellStyle name="20% - Accent1 2 2 5 6 2 4 2" xfId="9452" xr:uid="{487BD18B-4074-4AE1-9F8F-53A8C35073C1}"/>
    <cellStyle name="20% - Accent1 2 2 5 6 2 4 2 2" xfId="24428" xr:uid="{45ABBDE2-25A0-4A4E-AA7A-E4A6C4042F11}"/>
    <cellStyle name="20% - Accent1 2 2 5 6 2 4 3" xfId="16940" xr:uid="{D3F48023-3559-4F7B-AA0A-7948CE7FE735}"/>
    <cellStyle name="20% - Accent1 2 2 5 6 2 4 4" xfId="36191" xr:uid="{AE507B0B-FDDF-4BCC-BB69-A148C027C657}"/>
    <cellStyle name="20% - Accent1 2 2 5 6 2 4 5" xfId="39359" xr:uid="{F3F0DFE0-2FC0-4E96-9B3B-4864AEDD3E8B}"/>
    <cellStyle name="20% - Accent1 2 2 5 6 2 4 6" xfId="47242" xr:uid="{211ABF8E-61B9-4EF9-AAB5-488BCED690CD}"/>
    <cellStyle name="20% - Accent1 2 2 5 6 2 4 7" xfId="54735" xr:uid="{D8556D68-521B-41A4-A509-A2907DDBB69C}"/>
    <cellStyle name="20% - Accent1 2 2 5 6 2 5" xfId="9449" xr:uid="{BC0D7036-E508-47FF-B690-B1CCDA667E5B}"/>
    <cellStyle name="20% - Accent1 2 2 5 6 2 5 2" xfId="24425" xr:uid="{7F4FE6C8-616A-4411-93DE-8B452A92405F}"/>
    <cellStyle name="20% - Accent1 2 2 5 6 2 6" xfId="16937" xr:uid="{26338317-1149-43BB-B5D2-FB325FCB6581}"/>
    <cellStyle name="20% - Accent1 2 2 5 6 2 7" xfId="31330" xr:uid="{2641ABFE-F8C7-40CC-8309-029CE4815681}"/>
    <cellStyle name="20% - Accent1 2 2 5 6 2 8" xfId="39356" xr:uid="{B7E05799-7F27-4CDF-BCDA-91DED4C1D948}"/>
    <cellStyle name="20% - Accent1 2 2 5 6 2 9" xfId="47239" xr:uid="{3A01C268-02FB-45C4-B024-97C76E7A7071}"/>
    <cellStyle name="20% - Accent1 2 2 5 6 3" xfId="1913" xr:uid="{A45BC669-8660-4A65-AB95-925270ABD638}"/>
    <cellStyle name="20% - Accent1 2 2 5 6 3 2" xfId="9453" xr:uid="{D0A65D43-C841-4776-9A57-86AC3B0D46F8}"/>
    <cellStyle name="20% - Accent1 2 2 5 6 3 2 2" xfId="24429" xr:uid="{9A0A6645-074F-4662-B391-B1C752A736B9}"/>
    <cellStyle name="20% - Accent1 2 2 5 6 3 3" xfId="16941" xr:uid="{4288CE35-CCC3-4D40-8349-76202A2F66B5}"/>
    <cellStyle name="20% - Accent1 2 2 5 6 3 4" xfId="32502" xr:uid="{9931A547-4216-42D9-AFF8-00E03717B886}"/>
    <cellStyle name="20% - Accent1 2 2 5 6 3 5" xfId="39360" xr:uid="{D9D55C81-184B-42E7-9D21-1D816F2ADB0D}"/>
    <cellStyle name="20% - Accent1 2 2 5 6 3 6" xfId="47243" xr:uid="{13D10EA1-8CAF-4B64-9B3D-997C80A3F12A}"/>
    <cellStyle name="20% - Accent1 2 2 5 6 3 7" xfId="54736" xr:uid="{C3D01DD0-BB20-4D07-A3A3-E06147D648B8}"/>
    <cellStyle name="20% - Accent1 2 2 5 6 4" xfId="1914" xr:uid="{A1FA3656-CAA0-4589-8CA6-7002FB64653B}"/>
    <cellStyle name="20% - Accent1 2 2 5 6 4 2" xfId="9454" xr:uid="{7C68EC9D-4797-495E-8913-CEB61F306E17}"/>
    <cellStyle name="20% - Accent1 2 2 5 6 4 2 2" xfId="24430" xr:uid="{5CD4A501-E5F6-4CDB-8C9D-8DC7F1F71AE0}"/>
    <cellStyle name="20% - Accent1 2 2 5 6 4 3" xfId="16942" xr:uid="{9D2F7273-DDEA-440D-8251-0CD7D11468E3}"/>
    <cellStyle name="20% - Accent1 2 2 5 6 4 4" xfId="34347" xr:uid="{922B28ED-2644-40F4-897B-9B6006553857}"/>
    <cellStyle name="20% - Accent1 2 2 5 6 4 5" xfId="39361" xr:uid="{60B3BEA7-1484-426E-A67E-787564C0327B}"/>
    <cellStyle name="20% - Accent1 2 2 5 6 4 6" xfId="47244" xr:uid="{20C2CF91-BC27-4172-A5C8-35A2863892B4}"/>
    <cellStyle name="20% - Accent1 2 2 5 6 4 7" xfId="54737" xr:uid="{8985D48A-91CB-4D10-AD2E-21CA72AE6719}"/>
    <cellStyle name="20% - Accent1 2 2 5 6 5" xfId="1915" xr:uid="{FCF88E0B-A025-4EF5-80CA-C7347381132E}"/>
    <cellStyle name="20% - Accent1 2 2 5 6 5 2" xfId="9455" xr:uid="{3713C61B-6959-4DFA-91DB-75D18B16C405}"/>
    <cellStyle name="20% - Accent1 2 2 5 6 5 2 2" xfId="24431" xr:uid="{6684150E-9513-40A2-B40F-653AA67B5B2C}"/>
    <cellStyle name="20% - Accent1 2 2 5 6 5 3" xfId="16943" xr:uid="{F9F15DFB-E91A-45E3-83FC-D2DAD8F232FD}"/>
    <cellStyle name="20% - Accent1 2 2 5 6 5 4" xfId="36190" xr:uid="{961B381D-FA3F-4D25-8658-A5268F1E844D}"/>
    <cellStyle name="20% - Accent1 2 2 5 6 5 5" xfId="39362" xr:uid="{E8C2FD00-9071-4EA1-90AB-20B2326551E8}"/>
    <cellStyle name="20% - Accent1 2 2 5 6 5 6" xfId="47245" xr:uid="{311390B3-3C50-422C-82FA-B9667F1F3121}"/>
    <cellStyle name="20% - Accent1 2 2 5 6 5 7" xfId="54738" xr:uid="{742B4EFB-F578-48EC-BC45-B85BB50750A9}"/>
    <cellStyle name="20% - Accent1 2 2 5 6 6" xfId="9448" xr:uid="{B0F6085F-59E1-4E56-AC4B-2380CBB10CD9}"/>
    <cellStyle name="20% - Accent1 2 2 5 6 6 2" xfId="24424" xr:uid="{4E5C17AA-8A55-4734-8231-EB637C5CBE05}"/>
    <cellStyle name="20% - Accent1 2 2 5 6 7" xfId="16936" xr:uid="{5561018B-177B-4A5F-B3AC-D3F7784DB6E9}"/>
    <cellStyle name="20% - Accent1 2 2 5 6 8" xfId="30640" xr:uid="{DD88182F-1095-445C-B594-7F440BCC50F4}"/>
    <cellStyle name="20% - Accent1 2 2 5 6 9" xfId="39355" xr:uid="{A007238A-C37D-479A-A134-606367391CFB}"/>
    <cellStyle name="20% - Accent1 2 2 5 7" xfId="1916" xr:uid="{AF877176-25F5-4A6B-8436-0E4DBA50B9AF}"/>
    <cellStyle name="20% - Accent1 2 2 5 7 10" xfId="47246" xr:uid="{341783D6-F537-47A0-BE2E-23645DE3A9E5}"/>
    <cellStyle name="20% - Accent1 2 2 5 7 11" xfId="54739" xr:uid="{D0925D01-F637-4A55-8F3F-A9E445527D7B}"/>
    <cellStyle name="20% - Accent1 2 2 5 7 2" xfId="1917" xr:uid="{D63913A1-208F-4700-83A1-6003A8D2EA63}"/>
    <cellStyle name="20% - Accent1 2 2 5 7 2 10" xfId="54740" xr:uid="{24E9EDB1-BE52-4FB2-903D-7757E01DA93F}"/>
    <cellStyle name="20% - Accent1 2 2 5 7 2 2" xfId="1918" xr:uid="{CEAD4DA5-1BDF-421D-BEEF-C911A508731D}"/>
    <cellStyle name="20% - Accent1 2 2 5 7 2 2 2" xfId="9458" xr:uid="{B6BA1F96-9C73-49BF-ABB9-6FDE06B6D3C7}"/>
    <cellStyle name="20% - Accent1 2 2 5 7 2 2 2 2" xfId="24434" xr:uid="{43074643-92EF-4213-A832-5E811721FC9D}"/>
    <cellStyle name="20% - Accent1 2 2 5 7 2 2 3" xfId="16946" xr:uid="{E4EF2F37-DA05-4EDC-92B0-29A1975D2DA4}"/>
    <cellStyle name="20% - Accent1 2 2 5 7 2 2 4" xfId="32505" xr:uid="{BAC09D0C-DB5F-4F31-82B9-BCC7854F1165}"/>
    <cellStyle name="20% - Accent1 2 2 5 7 2 2 5" xfId="39365" xr:uid="{C14BA9A6-E33F-41BB-8C51-EB72A942DA92}"/>
    <cellStyle name="20% - Accent1 2 2 5 7 2 2 6" xfId="47248" xr:uid="{AA33D4FC-FF60-4436-B02B-F92B6A05B3A9}"/>
    <cellStyle name="20% - Accent1 2 2 5 7 2 2 7" xfId="54741" xr:uid="{8715D388-F355-4F26-9EC4-E63982FB2BDB}"/>
    <cellStyle name="20% - Accent1 2 2 5 7 2 3" xfId="1919" xr:uid="{724E6DCA-FFDA-40D7-AE87-AA5DC12E090E}"/>
    <cellStyle name="20% - Accent1 2 2 5 7 2 3 2" xfId="9459" xr:uid="{376AF19B-79AD-4C6F-898F-FE8A3C1B9F6A}"/>
    <cellStyle name="20% - Accent1 2 2 5 7 2 3 2 2" xfId="24435" xr:uid="{4E64C34D-ABCA-4A50-84F1-EBBD1FC51F4E}"/>
    <cellStyle name="20% - Accent1 2 2 5 7 2 3 3" xfId="16947" xr:uid="{1E770460-25E8-4E02-B02D-D2E455EA1AE9}"/>
    <cellStyle name="20% - Accent1 2 2 5 7 2 3 4" xfId="34350" xr:uid="{B8EE8CAC-0DBF-4952-980A-7F0F0E9B417D}"/>
    <cellStyle name="20% - Accent1 2 2 5 7 2 3 5" xfId="39366" xr:uid="{8CB2DF66-0C0F-402D-BA9E-789AD999470F}"/>
    <cellStyle name="20% - Accent1 2 2 5 7 2 3 6" xfId="47249" xr:uid="{1D0FEDC6-1113-41CF-89C5-B5E462341144}"/>
    <cellStyle name="20% - Accent1 2 2 5 7 2 3 7" xfId="54742" xr:uid="{6B4AA9E1-5B1A-4E2C-897A-56EA8E74AD37}"/>
    <cellStyle name="20% - Accent1 2 2 5 7 2 4" xfId="1920" xr:uid="{FF64EF94-A004-477A-9E26-7C204C33351D}"/>
    <cellStyle name="20% - Accent1 2 2 5 7 2 4 2" xfId="9460" xr:uid="{13B7CBE8-3D16-44B7-857C-899F8F593902}"/>
    <cellStyle name="20% - Accent1 2 2 5 7 2 4 2 2" xfId="24436" xr:uid="{79E5E61C-DD2D-4B6A-8898-D40559158B9F}"/>
    <cellStyle name="20% - Accent1 2 2 5 7 2 4 3" xfId="16948" xr:uid="{477CFF40-C5F1-401B-8898-6BB376DAB7D4}"/>
    <cellStyle name="20% - Accent1 2 2 5 7 2 4 4" xfId="36193" xr:uid="{0C567E6B-EC90-4C22-AA9A-FCDB8F2BA009}"/>
    <cellStyle name="20% - Accent1 2 2 5 7 2 4 5" xfId="39367" xr:uid="{451C7E61-0104-43A5-A3A4-7272967D886C}"/>
    <cellStyle name="20% - Accent1 2 2 5 7 2 4 6" xfId="47250" xr:uid="{5973ADEB-9267-4C33-A00B-C0C623C4890C}"/>
    <cellStyle name="20% - Accent1 2 2 5 7 2 4 7" xfId="54743" xr:uid="{4826F3D1-562D-42DF-AA7D-2FF1BB20D127}"/>
    <cellStyle name="20% - Accent1 2 2 5 7 2 5" xfId="9457" xr:uid="{AEC7BCA1-2F9F-46E0-8A6C-272982C83E19}"/>
    <cellStyle name="20% - Accent1 2 2 5 7 2 5 2" xfId="24433" xr:uid="{3CC5A319-AE46-4609-8BCE-61DAC96A980A}"/>
    <cellStyle name="20% - Accent1 2 2 5 7 2 6" xfId="16945" xr:uid="{09F6F936-7C38-47F7-A288-804ED04076C4}"/>
    <cellStyle name="20% - Accent1 2 2 5 7 2 7" xfId="31331" xr:uid="{E41C07BE-CB46-443E-8DBD-2B58600221EC}"/>
    <cellStyle name="20% - Accent1 2 2 5 7 2 8" xfId="39364" xr:uid="{13267482-F2A2-40CB-8593-C34BCCB28417}"/>
    <cellStyle name="20% - Accent1 2 2 5 7 2 9" xfId="47247" xr:uid="{A543EC8E-7CA2-4D98-8952-9421D5A86B7B}"/>
    <cellStyle name="20% - Accent1 2 2 5 7 3" xfId="1921" xr:uid="{DF4A203C-4939-499C-AAFB-D5D2E638628A}"/>
    <cellStyle name="20% - Accent1 2 2 5 7 3 2" xfId="9461" xr:uid="{38D6614C-4A13-4F05-8A1C-0FAC77E6E419}"/>
    <cellStyle name="20% - Accent1 2 2 5 7 3 2 2" xfId="24437" xr:uid="{8083E0A9-09E1-4EA3-8A1A-75813CB8165D}"/>
    <cellStyle name="20% - Accent1 2 2 5 7 3 3" xfId="16949" xr:uid="{8138D0B3-5C95-401D-A03C-775FC9FF082D}"/>
    <cellStyle name="20% - Accent1 2 2 5 7 3 4" xfId="32504" xr:uid="{37624C22-22E2-479F-95F9-7523DC61FE58}"/>
    <cellStyle name="20% - Accent1 2 2 5 7 3 5" xfId="39368" xr:uid="{50CE53E7-83F0-4CB7-8AC4-D9684BC28090}"/>
    <cellStyle name="20% - Accent1 2 2 5 7 3 6" xfId="47251" xr:uid="{05D0FADB-396A-41E9-878F-7CCC5A3B6257}"/>
    <cellStyle name="20% - Accent1 2 2 5 7 3 7" xfId="54744" xr:uid="{74485721-FB4E-46D5-99FC-A33470ED0424}"/>
    <cellStyle name="20% - Accent1 2 2 5 7 4" xfId="1922" xr:uid="{C869A1A1-A4C7-4D41-88DD-5E07DE34CE01}"/>
    <cellStyle name="20% - Accent1 2 2 5 7 4 2" xfId="9462" xr:uid="{AFAD4676-9F67-4A09-86A6-CAD971741489}"/>
    <cellStyle name="20% - Accent1 2 2 5 7 4 2 2" xfId="24438" xr:uid="{23934A2B-BFE6-451B-82E9-9EE935372F54}"/>
    <cellStyle name="20% - Accent1 2 2 5 7 4 3" xfId="16950" xr:uid="{3628ED17-9DF6-4614-987A-5CEC1003A25F}"/>
    <cellStyle name="20% - Accent1 2 2 5 7 4 4" xfId="34349" xr:uid="{4C10C48D-C2A8-4333-83FC-BB6D8892F6BC}"/>
    <cellStyle name="20% - Accent1 2 2 5 7 4 5" xfId="39369" xr:uid="{D6E16710-D81E-4C93-8D55-09019947B944}"/>
    <cellStyle name="20% - Accent1 2 2 5 7 4 6" xfId="47252" xr:uid="{ABE992F2-B3F6-43B6-887C-EC4591EB2A3B}"/>
    <cellStyle name="20% - Accent1 2 2 5 7 4 7" xfId="54745" xr:uid="{6314B274-C7E6-4531-8B0C-7651D7477BE0}"/>
    <cellStyle name="20% - Accent1 2 2 5 7 5" xfId="1923" xr:uid="{C20D9121-118A-403A-B03B-3492FD2249C6}"/>
    <cellStyle name="20% - Accent1 2 2 5 7 5 2" xfId="9463" xr:uid="{2D82CF25-2206-4272-AC35-5A7D120662B7}"/>
    <cellStyle name="20% - Accent1 2 2 5 7 5 2 2" xfId="24439" xr:uid="{C818F7B9-3FA9-46C6-9C94-C24A209359AC}"/>
    <cellStyle name="20% - Accent1 2 2 5 7 5 3" xfId="16951" xr:uid="{5A534EF6-3180-40D1-A3D6-0126AFC08D16}"/>
    <cellStyle name="20% - Accent1 2 2 5 7 5 4" xfId="36192" xr:uid="{127FC18D-6D7F-45B0-9DA8-820D468CA174}"/>
    <cellStyle name="20% - Accent1 2 2 5 7 5 5" xfId="39370" xr:uid="{A18AEF4D-C01E-48AF-AC7A-A805D30111D9}"/>
    <cellStyle name="20% - Accent1 2 2 5 7 5 6" xfId="47253" xr:uid="{55133053-CB37-4FDE-AA16-41A10227C909}"/>
    <cellStyle name="20% - Accent1 2 2 5 7 5 7" xfId="54746" xr:uid="{EF2ACFEE-6B6B-4C7A-9C89-4FA6CC23EA97}"/>
    <cellStyle name="20% - Accent1 2 2 5 7 6" xfId="9456" xr:uid="{83BF93B5-3B3B-4AAE-BC71-B2F45AEDD07F}"/>
    <cellStyle name="20% - Accent1 2 2 5 7 6 2" xfId="24432" xr:uid="{5B64653C-32C7-4C24-9202-9A42BF36DD0A}"/>
    <cellStyle name="20% - Accent1 2 2 5 7 7" xfId="16944" xr:uid="{A375C755-9AD8-4385-9606-887D3B67E27A}"/>
    <cellStyle name="20% - Accent1 2 2 5 7 8" xfId="30814" xr:uid="{BAB433B8-7DC8-46FF-BECF-7AFE27E6EF61}"/>
    <cellStyle name="20% - Accent1 2 2 5 7 9" xfId="39363" xr:uid="{2524231D-FAF8-4C04-B69C-F8CAE59559F8}"/>
    <cellStyle name="20% - Accent1 2 2 5 8" xfId="1924" xr:uid="{1B81A3A5-9560-4D2C-B98E-1F5462057A5C}"/>
    <cellStyle name="20% - Accent1 2 2 5 8 10" xfId="47254" xr:uid="{3E808265-676F-4041-A6A7-9893A9559B0F}"/>
    <cellStyle name="20% - Accent1 2 2 5 8 11" xfId="54747" xr:uid="{F12A142C-9151-46CD-BC1E-8C86E090378B}"/>
    <cellStyle name="20% - Accent1 2 2 5 8 2" xfId="1925" xr:uid="{E4B1111D-7BF9-4018-A4C9-A2CA40A8AED2}"/>
    <cellStyle name="20% - Accent1 2 2 5 8 2 10" xfId="54748" xr:uid="{4B7F7770-873A-4BAE-9C56-C65872E56DCA}"/>
    <cellStyle name="20% - Accent1 2 2 5 8 2 2" xfId="1926" xr:uid="{CD09ED2B-1BF9-4F81-B205-1EBB49F662C8}"/>
    <cellStyle name="20% - Accent1 2 2 5 8 2 2 2" xfId="9466" xr:uid="{0468939C-AD86-496E-8875-4C625FBF8AD6}"/>
    <cellStyle name="20% - Accent1 2 2 5 8 2 2 2 2" xfId="24442" xr:uid="{47FFC843-EDF3-4C3C-B26E-DBFE95DFC25E}"/>
    <cellStyle name="20% - Accent1 2 2 5 8 2 2 3" xfId="16954" xr:uid="{7543B2C2-C510-42B8-8415-19924B71F58F}"/>
    <cellStyle name="20% - Accent1 2 2 5 8 2 2 4" xfId="32507" xr:uid="{40962FEB-693F-441A-B77C-A0003317FEEE}"/>
    <cellStyle name="20% - Accent1 2 2 5 8 2 2 5" xfId="39373" xr:uid="{DDE4A793-C67F-42ED-B4C7-5D368DC25BB8}"/>
    <cellStyle name="20% - Accent1 2 2 5 8 2 2 6" xfId="47256" xr:uid="{E089627F-D042-47F5-B7DE-95459CEC13C5}"/>
    <cellStyle name="20% - Accent1 2 2 5 8 2 2 7" xfId="54749" xr:uid="{B41FE2CF-3BA7-4B84-B878-310AB092959E}"/>
    <cellStyle name="20% - Accent1 2 2 5 8 2 3" xfId="1927" xr:uid="{50879273-10ED-4815-8E3C-E471B514DE27}"/>
    <cellStyle name="20% - Accent1 2 2 5 8 2 3 2" xfId="9467" xr:uid="{E484A33F-A570-4B52-9DEB-B4A05A6B2CA0}"/>
    <cellStyle name="20% - Accent1 2 2 5 8 2 3 2 2" xfId="24443" xr:uid="{3DA9FB3E-2A9C-4750-B7A1-92F43052FE6D}"/>
    <cellStyle name="20% - Accent1 2 2 5 8 2 3 3" xfId="16955" xr:uid="{0C7A1122-3EA8-4292-B802-0D271F36C869}"/>
    <cellStyle name="20% - Accent1 2 2 5 8 2 3 4" xfId="34352" xr:uid="{4D68E6AE-A1E6-48F4-A6C6-D0F5319F9240}"/>
    <cellStyle name="20% - Accent1 2 2 5 8 2 3 5" xfId="39374" xr:uid="{44BF54D8-9D89-4237-A661-EA23B3DE53FC}"/>
    <cellStyle name="20% - Accent1 2 2 5 8 2 3 6" xfId="47257" xr:uid="{139EEA60-EBF8-41CE-A262-4B6630216551}"/>
    <cellStyle name="20% - Accent1 2 2 5 8 2 3 7" xfId="54750" xr:uid="{42D47A34-A695-4672-BCA4-A2BFE575D779}"/>
    <cellStyle name="20% - Accent1 2 2 5 8 2 4" xfId="1928" xr:uid="{36160314-BC82-4A52-92D5-1B644FEA90C9}"/>
    <cellStyle name="20% - Accent1 2 2 5 8 2 4 2" xfId="9468" xr:uid="{14D68EEE-429A-4924-A88E-930C52D997A7}"/>
    <cellStyle name="20% - Accent1 2 2 5 8 2 4 2 2" xfId="24444" xr:uid="{EED95A73-00F7-47AA-9AB1-EC5A9A1AED69}"/>
    <cellStyle name="20% - Accent1 2 2 5 8 2 4 3" xfId="16956" xr:uid="{27A48E3D-EB8A-436D-8B8A-F8B3A019AB1E}"/>
    <cellStyle name="20% - Accent1 2 2 5 8 2 4 4" xfId="36195" xr:uid="{CB1699A0-8CAA-4F76-A5A6-70203F668E25}"/>
    <cellStyle name="20% - Accent1 2 2 5 8 2 4 5" xfId="39375" xr:uid="{A6E066EC-D06A-462E-8A47-E5784CC0D156}"/>
    <cellStyle name="20% - Accent1 2 2 5 8 2 4 6" xfId="47258" xr:uid="{168E92F8-4421-4509-AF04-2DCB8E97949F}"/>
    <cellStyle name="20% - Accent1 2 2 5 8 2 4 7" xfId="54751" xr:uid="{C20D59D1-E9BD-43DD-80C2-B33FFBADA4D8}"/>
    <cellStyle name="20% - Accent1 2 2 5 8 2 5" xfId="9465" xr:uid="{32FB7C71-D5FE-4028-983B-A5FC717F4156}"/>
    <cellStyle name="20% - Accent1 2 2 5 8 2 5 2" xfId="24441" xr:uid="{0A502F29-AE76-49A9-BDAC-92DC5F01DB67}"/>
    <cellStyle name="20% - Accent1 2 2 5 8 2 6" xfId="16953" xr:uid="{2A3C3089-E9CC-45FA-9B55-73BACB8F0C64}"/>
    <cellStyle name="20% - Accent1 2 2 5 8 2 7" xfId="31332" xr:uid="{8F67C514-A6BE-47E9-BBCA-71311A530FCD}"/>
    <cellStyle name="20% - Accent1 2 2 5 8 2 8" xfId="39372" xr:uid="{1B3CCF19-084F-40B6-BD2C-C0D204966B36}"/>
    <cellStyle name="20% - Accent1 2 2 5 8 2 9" xfId="47255" xr:uid="{0A26AF38-BE8B-4356-97FE-C1C7B7822F99}"/>
    <cellStyle name="20% - Accent1 2 2 5 8 3" xfId="1929" xr:uid="{8D2CB0CE-273E-4C5E-BF39-4992C79C3E75}"/>
    <cellStyle name="20% - Accent1 2 2 5 8 3 2" xfId="9469" xr:uid="{6F665EA4-664B-45D7-B409-06B988E877F7}"/>
    <cellStyle name="20% - Accent1 2 2 5 8 3 2 2" xfId="24445" xr:uid="{248B1FF9-9E3B-4D4B-8C1C-4DEF84A94018}"/>
    <cellStyle name="20% - Accent1 2 2 5 8 3 3" xfId="16957" xr:uid="{1E1A749F-2F78-4A42-8CF2-A282A5F0D0CF}"/>
    <cellStyle name="20% - Accent1 2 2 5 8 3 4" xfId="32506" xr:uid="{919E2671-47A4-4C98-AAA7-8171B33D7641}"/>
    <cellStyle name="20% - Accent1 2 2 5 8 3 5" xfId="39376" xr:uid="{2FD31A83-C112-44DA-AD6A-948CDADB2B44}"/>
    <cellStyle name="20% - Accent1 2 2 5 8 3 6" xfId="47259" xr:uid="{E372866B-E810-413E-B7A7-B9B19F93CCFE}"/>
    <cellStyle name="20% - Accent1 2 2 5 8 3 7" xfId="54752" xr:uid="{263B3B39-EE2A-418C-9576-888FB3221448}"/>
    <cellStyle name="20% - Accent1 2 2 5 8 4" xfId="1930" xr:uid="{C96359A4-365B-483B-8761-7D12A0C4CF80}"/>
    <cellStyle name="20% - Accent1 2 2 5 8 4 2" xfId="9470" xr:uid="{7BB150BC-FF69-4DD0-B912-536F59D7C568}"/>
    <cellStyle name="20% - Accent1 2 2 5 8 4 2 2" xfId="24446" xr:uid="{1A5400BB-143B-4858-9DCB-EBB207C4A368}"/>
    <cellStyle name="20% - Accent1 2 2 5 8 4 3" xfId="16958" xr:uid="{658A5264-F3AC-48C7-95F2-7E44BA3F3473}"/>
    <cellStyle name="20% - Accent1 2 2 5 8 4 4" xfId="34351" xr:uid="{C26D6C6E-2783-44D0-A38B-C7A6D91C2D20}"/>
    <cellStyle name="20% - Accent1 2 2 5 8 4 5" xfId="39377" xr:uid="{8B1BF84A-349C-4484-93E2-F7C6B6046D2C}"/>
    <cellStyle name="20% - Accent1 2 2 5 8 4 6" xfId="47260" xr:uid="{D07A4FE2-3412-433E-B90C-9E7C75A11934}"/>
    <cellStyle name="20% - Accent1 2 2 5 8 4 7" xfId="54753" xr:uid="{36CAC1D3-F85A-4A78-BF08-821721FBD967}"/>
    <cellStyle name="20% - Accent1 2 2 5 8 5" xfId="1931" xr:uid="{933C4577-380F-41C3-A021-142490DCA0F9}"/>
    <cellStyle name="20% - Accent1 2 2 5 8 5 2" xfId="9471" xr:uid="{ED65A34C-D2B2-4BF8-B8EA-2DDA1853A039}"/>
    <cellStyle name="20% - Accent1 2 2 5 8 5 2 2" xfId="24447" xr:uid="{4A0CB9B4-ADF3-4C48-97AB-37F873138422}"/>
    <cellStyle name="20% - Accent1 2 2 5 8 5 3" xfId="16959" xr:uid="{58AF13D6-68CE-42A4-A78E-BE38E58B121F}"/>
    <cellStyle name="20% - Accent1 2 2 5 8 5 4" xfId="36194" xr:uid="{44DFCB9D-4BC3-4AB1-A2FD-37BACE682372}"/>
    <cellStyle name="20% - Accent1 2 2 5 8 5 5" xfId="39378" xr:uid="{CB1D6624-5B6C-442A-9055-EADE2DE92E9C}"/>
    <cellStyle name="20% - Accent1 2 2 5 8 5 6" xfId="47261" xr:uid="{2E2CC098-59B6-4EAF-8779-7D1527ACEEFD}"/>
    <cellStyle name="20% - Accent1 2 2 5 8 5 7" xfId="54754" xr:uid="{D240B968-EF39-4936-8290-14A1CC44FC82}"/>
    <cellStyle name="20% - Accent1 2 2 5 8 6" xfId="9464" xr:uid="{249B34DF-2683-423B-B967-503659416DE5}"/>
    <cellStyle name="20% - Accent1 2 2 5 8 6 2" xfId="24440" xr:uid="{E91B4536-E597-4720-A183-31A0228DF1AC}"/>
    <cellStyle name="20% - Accent1 2 2 5 8 7" xfId="16952" xr:uid="{81CF0642-814D-42D8-A056-F8C92E8A39A4}"/>
    <cellStyle name="20% - Accent1 2 2 5 8 8" xfId="31108" xr:uid="{B86F1CE9-AABB-4AD2-B762-C3F6C5B85145}"/>
    <cellStyle name="20% - Accent1 2 2 5 8 9" xfId="39371" xr:uid="{F87DABEA-6F10-41B4-841E-6A733B7763CB}"/>
    <cellStyle name="20% - Accent1 2 2 5 9" xfId="1932" xr:uid="{3CAF1BA2-AFEC-434B-85E0-704559385708}"/>
    <cellStyle name="20% - Accent1 2 2 5 9 10" xfId="54755" xr:uid="{B4572047-7E6F-4E74-92FB-61EACA5C7E61}"/>
    <cellStyle name="20% - Accent1 2 2 5 9 2" xfId="1933" xr:uid="{FFBF2118-23C1-4F0C-851A-A8FC02BCB656}"/>
    <cellStyle name="20% - Accent1 2 2 5 9 2 2" xfId="9473" xr:uid="{0FAFEEEB-BFC7-449F-8BAB-E97CA6C5F6DF}"/>
    <cellStyle name="20% - Accent1 2 2 5 9 2 2 2" xfId="24449" xr:uid="{419535DF-DDDA-4B81-A20A-79B608D7FE0B}"/>
    <cellStyle name="20% - Accent1 2 2 5 9 2 3" xfId="16961" xr:uid="{22C150DF-8B36-4ADA-B397-EDC8072ED8C3}"/>
    <cellStyle name="20% - Accent1 2 2 5 9 2 4" xfId="32508" xr:uid="{8E8BA520-EC27-4A80-B208-1DEF06359F2D}"/>
    <cellStyle name="20% - Accent1 2 2 5 9 2 5" xfId="39380" xr:uid="{6CDA9538-2F9D-407B-97C1-C64DE8D914D7}"/>
    <cellStyle name="20% - Accent1 2 2 5 9 2 6" xfId="47263" xr:uid="{7C6A32D6-FDB0-483E-995C-D5950ADFFAB3}"/>
    <cellStyle name="20% - Accent1 2 2 5 9 2 7" xfId="54756" xr:uid="{0FAA482E-2BE8-4E32-A4D6-A60582350403}"/>
    <cellStyle name="20% - Accent1 2 2 5 9 3" xfId="1934" xr:uid="{40C4ED67-BDD8-4386-94A0-45332D394404}"/>
    <cellStyle name="20% - Accent1 2 2 5 9 3 2" xfId="9474" xr:uid="{B632669C-0B0E-49CC-9EFA-C75E8FA1BB95}"/>
    <cellStyle name="20% - Accent1 2 2 5 9 3 2 2" xfId="24450" xr:uid="{8FF4D6B4-0A50-4B67-96B9-118E78AD10EE}"/>
    <cellStyle name="20% - Accent1 2 2 5 9 3 3" xfId="16962" xr:uid="{74D49C1B-3E35-471C-A23F-D9B9790BC9B1}"/>
    <cellStyle name="20% - Accent1 2 2 5 9 3 4" xfId="34353" xr:uid="{4F6D4E2A-2130-4B95-8AEA-A1B9A897DE9D}"/>
    <cellStyle name="20% - Accent1 2 2 5 9 3 5" xfId="39381" xr:uid="{C450A75D-0AB6-406A-AD29-509375CA36DA}"/>
    <cellStyle name="20% - Accent1 2 2 5 9 3 6" xfId="47264" xr:uid="{5EA3B8D9-63E2-4438-BF6C-51B5ED7D103C}"/>
    <cellStyle name="20% - Accent1 2 2 5 9 3 7" xfId="54757" xr:uid="{427822CA-3A49-4563-B027-6E1B10D1928F}"/>
    <cellStyle name="20% - Accent1 2 2 5 9 4" xfId="1935" xr:uid="{4D438FCE-B9FF-4CB8-8CEE-9596DAF51BBB}"/>
    <cellStyle name="20% - Accent1 2 2 5 9 4 2" xfId="9475" xr:uid="{94A190BC-6FDA-46F7-8582-CE1412DF061C}"/>
    <cellStyle name="20% - Accent1 2 2 5 9 4 2 2" xfId="24451" xr:uid="{CF5710C0-94D4-4A91-970F-C549B185E09D}"/>
    <cellStyle name="20% - Accent1 2 2 5 9 4 3" xfId="16963" xr:uid="{328517BC-0F59-40E7-B357-F4C5E416BC0F}"/>
    <cellStyle name="20% - Accent1 2 2 5 9 4 4" xfId="36196" xr:uid="{8707C7A6-DA7B-4680-8D6F-710B5DB16CE8}"/>
    <cellStyle name="20% - Accent1 2 2 5 9 4 5" xfId="39382" xr:uid="{5FB4CD47-5881-40FF-A1FE-10B177857B48}"/>
    <cellStyle name="20% - Accent1 2 2 5 9 4 6" xfId="47265" xr:uid="{8F61A6F6-388F-4936-8DE5-C5C5ACA684B8}"/>
    <cellStyle name="20% - Accent1 2 2 5 9 4 7" xfId="54758" xr:uid="{C3FC5FE0-C359-4876-9AFC-853CD310F839}"/>
    <cellStyle name="20% - Accent1 2 2 5 9 5" xfId="9472" xr:uid="{8128BD2F-2CA2-43B6-8C78-621AC567EA04}"/>
    <cellStyle name="20% - Accent1 2 2 5 9 5 2" xfId="24448" xr:uid="{597C103E-A097-48AC-9D77-1AD1A23590CB}"/>
    <cellStyle name="20% - Accent1 2 2 5 9 6" xfId="16960" xr:uid="{97F482EB-55FB-44A1-8D73-F73EF45AD9AC}"/>
    <cellStyle name="20% - Accent1 2 2 5 9 7" xfId="31308" xr:uid="{A5C0950F-CB31-40B7-B3A2-3FD0BD7D7FCB}"/>
    <cellStyle name="20% - Accent1 2 2 5 9 8" xfId="39379" xr:uid="{29F41EB1-B27C-40EA-997B-D9FCDA4197C7}"/>
    <cellStyle name="20% - Accent1 2 2 5 9 9" xfId="47262" xr:uid="{D1607D01-2BAF-4736-AC12-6C9C53378AD0}"/>
    <cellStyle name="20% - Accent1 2 2 6" xfId="322" xr:uid="{0BC677A4-579E-42AE-A8AD-FD09741D8EE5}"/>
    <cellStyle name="20% - Accent1 2 2 6 10" xfId="1936" xr:uid="{AC9ECF76-E23B-4800-B992-2C60EE00B60E}"/>
    <cellStyle name="20% - Accent1 2 2 6 10 2" xfId="9476" xr:uid="{B0F646D7-0F41-4509-A0B5-CD2D0980DA9F}"/>
    <cellStyle name="20% - Accent1 2 2 6 10 2 2" xfId="24452" xr:uid="{B40EA1FC-9FA9-4722-8D28-A4D884FBFA61}"/>
    <cellStyle name="20% - Accent1 2 2 6 10 3" xfId="16964" xr:uid="{17E2942A-E50D-45E2-8909-EA5BD5C4949E}"/>
    <cellStyle name="20% - Accent1 2 2 6 10 4" xfId="36197" xr:uid="{E815BE94-04B7-4A14-AA30-04ED42DC8662}"/>
    <cellStyle name="20% - Accent1 2 2 6 10 5" xfId="39383" xr:uid="{44A9D15C-8222-4A9A-BE88-E83C8EEC79A2}"/>
    <cellStyle name="20% - Accent1 2 2 6 10 6" xfId="47266" xr:uid="{D245ECAF-6A40-43BE-85E7-B9620FF27B69}"/>
    <cellStyle name="20% - Accent1 2 2 6 10 7" xfId="54759" xr:uid="{E2EA85AE-DF09-4BD9-9890-7EF764CC7523}"/>
    <cellStyle name="20% - Accent1 2 2 6 11" xfId="7862" xr:uid="{64C4FBCB-5A43-40C2-B074-82B730E897FC}"/>
    <cellStyle name="20% - Accent1 2 2 6 11 2" xfId="22839" xr:uid="{AB64A489-E0D9-4811-AAD4-0651512A5D32}"/>
    <cellStyle name="20% - Accent1 2 2 6 12" xfId="15351" xr:uid="{CA9EBB7B-8703-4DC4-87E9-3838BB046A5F}"/>
    <cellStyle name="20% - Accent1 2 2 6 13" xfId="30294" xr:uid="{20C3BDAE-8914-4592-92F9-43DDBD5DD37A}"/>
    <cellStyle name="20% - Accent1 2 2 6 14" xfId="37770" xr:uid="{930704FF-A2C5-4E84-A224-4A4CCB233036}"/>
    <cellStyle name="20% - Accent1 2 2 6 15" xfId="45258" xr:uid="{E8718F01-73F0-4DA1-A9D3-FE288D01DC5F}"/>
    <cellStyle name="20% - Accent1 2 2 6 16" xfId="45381" xr:uid="{709560CE-7BF1-4D44-8352-48A96A719FD2}"/>
    <cellStyle name="20% - Accent1 2 2 6 17" xfId="45504" xr:uid="{EAEFF372-F81C-41F1-9045-68EBD78FCA6E}"/>
    <cellStyle name="20% - Accent1 2 2 6 18" xfId="45653" xr:uid="{836B98B8-4BE1-4C67-BE67-428E7AD98112}"/>
    <cellStyle name="20% - Accent1 2 2 6 19" xfId="53146" xr:uid="{41199269-9976-45B9-96F0-8CF852764620}"/>
    <cellStyle name="20% - Accent1 2 2 6 2" xfId="1937" xr:uid="{08676BC2-E654-4F4E-B19F-70E976086521}"/>
    <cellStyle name="20% - Accent1 2 2 6 2 10" xfId="16965" xr:uid="{B3F98B35-2253-462D-8457-49E67F956094}"/>
    <cellStyle name="20% - Accent1 2 2 6 2 11" xfId="30367" xr:uid="{8F37648B-8E87-4BCC-87A8-B8B3757F474C}"/>
    <cellStyle name="20% - Accent1 2 2 6 2 12" xfId="39384" xr:uid="{A81F2505-271D-4481-A9BD-BB90DF7FC441}"/>
    <cellStyle name="20% - Accent1 2 2 6 2 13" xfId="47267" xr:uid="{17DDBF5A-BE37-4B20-8ED9-8CD3CF375251}"/>
    <cellStyle name="20% - Accent1 2 2 6 2 14" xfId="54760" xr:uid="{BC949467-8B67-4D6E-8037-DCB17556A9C2}"/>
    <cellStyle name="20% - Accent1 2 2 6 2 2" xfId="1938" xr:uid="{439F6540-32C4-453B-A71A-BA06D185B18C}"/>
    <cellStyle name="20% - Accent1 2 2 6 2 2 10" xfId="39385" xr:uid="{2D7EBBC0-A638-40C2-9BE8-2F3AADABF498}"/>
    <cellStyle name="20% - Accent1 2 2 6 2 2 11" xfId="47268" xr:uid="{0CCB4DF0-19CC-423A-A8F0-6A99A30690A4}"/>
    <cellStyle name="20% - Accent1 2 2 6 2 2 12" xfId="54761" xr:uid="{A516EC0E-5DD9-46F3-A0FF-152632247CA2}"/>
    <cellStyle name="20% - Accent1 2 2 6 2 2 2" xfId="1939" xr:uid="{B24C7C17-6115-47B2-8B7F-07079404974E}"/>
    <cellStyle name="20% - Accent1 2 2 6 2 2 2 10" xfId="47269" xr:uid="{7304081F-2DE0-43EF-9059-846343F817C8}"/>
    <cellStyle name="20% - Accent1 2 2 6 2 2 2 11" xfId="54762" xr:uid="{38B04902-E093-439B-A012-B54332988678}"/>
    <cellStyle name="20% - Accent1 2 2 6 2 2 2 2" xfId="1940" xr:uid="{8D1AF43C-FBC7-4774-B4B0-4E0E4263BA76}"/>
    <cellStyle name="20% - Accent1 2 2 6 2 2 2 2 10" xfId="54763" xr:uid="{957BBC45-51E9-416F-B116-42044C4493F7}"/>
    <cellStyle name="20% - Accent1 2 2 6 2 2 2 2 2" xfId="1941" xr:uid="{7D1A01C5-F218-4248-A40A-EC364B9B5ABA}"/>
    <cellStyle name="20% - Accent1 2 2 6 2 2 2 2 2 2" xfId="9481" xr:uid="{5E004806-90B5-42C2-B2DE-53255B271993}"/>
    <cellStyle name="20% - Accent1 2 2 6 2 2 2 2 2 2 2" xfId="24457" xr:uid="{5BA3C4FE-237E-4BD4-9DE4-5B5C1CE73F07}"/>
    <cellStyle name="20% - Accent1 2 2 6 2 2 2 2 2 3" xfId="16969" xr:uid="{A43AF0CB-A1F4-4F28-AC6A-E43BF3235135}"/>
    <cellStyle name="20% - Accent1 2 2 6 2 2 2 2 2 4" xfId="32513" xr:uid="{D6A71534-B8D2-473E-8DF8-6BB4A90325E7}"/>
    <cellStyle name="20% - Accent1 2 2 6 2 2 2 2 2 5" xfId="39388" xr:uid="{51C5304A-7BBE-4D2B-BE99-95F712CA62F0}"/>
    <cellStyle name="20% - Accent1 2 2 6 2 2 2 2 2 6" xfId="47271" xr:uid="{A3FA56D2-201C-4AD3-9EAF-021432BC0C9C}"/>
    <cellStyle name="20% - Accent1 2 2 6 2 2 2 2 2 7" xfId="54764" xr:uid="{90FFF6A7-E3A1-4730-9ADE-298AF282E735}"/>
    <cellStyle name="20% - Accent1 2 2 6 2 2 2 2 3" xfId="1942" xr:uid="{0CF4A901-2870-4F69-80EC-0392B0D6C442}"/>
    <cellStyle name="20% - Accent1 2 2 6 2 2 2 2 3 2" xfId="9482" xr:uid="{4F5BB05B-FA88-42F3-B604-2F0F78CF12E1}"/>
    <cellStyle name="20% - Accent1 2 2 6 2 2 2 2 3 2 2" xfId="24458" xr:uid="{4C0DA68A-B635-4E2C-AEB3-07F9FAF67381}"/>
    <cellStyle name="20% - Accent1 2 2 6 2 2 2 2 3 3" xfId="16970" xr:uid="{2710D81D-3CB3-447A-980C-5EC80E9C2D35}"/>
    <cellStyle name="20% - Accent1 2 2 6 2 2 2 2 3 4" xfId="34358" xr:uid="{F43B8EF5-FDC9-482F-A082-C318C3541A8C}"/>
    <cellStyle name="20% - Accent1 2 2 6 2 2 2 2 3 5" xfId="39389" xr:uid="{649C061C-08DF-4A90-83E3-29A0DAB759C2}"/>
    <cellStyle name="20% - Accent1 2 2 6 2 2 2 2 3 6" xfId="47272" xr:uid="{84D0EAE5-3A32-40CD-B186-48A3696884EA}"/>
    <cellStyle name="20% - Accent1 2 2 6 2 2 2 2 3 7" xfId="54765" xr:uid="{781A180C-AC91-4AE6-9670-0C1884C958B1}"/>
    <cellStyle name="20% - Accent1 2 2 6 2 2 2 2 4" xfId="1943" xr:uid="{60C7D99A-8956-45C1-9EE0-098C7E48F351}"/>
    <cellStyle name="20% - Accent1 2 2 6 2 2 2 2 4 2" xfId="9483" xr:uid="{37067536-036B-4302-8104-0E629A66C3D8}"/>
    <cellStyle name="20% - Accent1 2 2 6 2 2 2 2 4 2 2" xfId="24459" xr:uid="{042E9ACE-88C8-4DB1-B58A-D053A9F92B42}"/>
    <cellStyle name="20% - Accent1 2 2 6 2 2 2 2 4 3" xfId="16971" xr:uid="{588B793F-88B6-4501-AEBE-0ACD91F98658}"/>
    <cellStyle name="20% - Accent1 2 2 6 2 2 2 2 4 4" xfId="36201" xr:uid="{F04B98B2-8264-444B-A17F-F9665406AA27}"/>
    <cellStyle name="20% - Accent1 2 2 6 2 2 2 2 4 5" xfId="39390" xr:uid="{A1DBB504-5954-4071-91B7-B3D78F96978D}"/>
    <cellStyle name="20% - Accent1 2 2 6 2 2 2 2 4 6" xfId="47273" xr:uid="{CB25AB22-5916-4C9F-9B06-F03150697CEA}"/>
    <cellStyle name="20% - Accent1 2 2 6 2 2 2 2 4 7" xfId="54766" xr:uid="{3D17DAFE-A722-4491-B43E-D0043FA68DBD}"/>
    <cellStyle name="20% - Accent1 2 2 6 2 2 2 2 5" xfId="9480" xr:uid="{96287BE4-8C4B-4856-B89D-11FA29247B69}"/>
    <cellStyle name="20% - Accent1 2 2 6 2 2 2 2 5 2" xfId="24456" xr:uid="{BAF7CCC4-EB82-44E8-967F-CCF9CC3D2F29}"/>
    <cellStyle name="20% - Accent1 2 2 6 2 2 2 2 6" xfId="16968" xr:uid="{97C2576D-4F55-41FA-A6EF-9E1E44F1F42C}"/>
    <cellStyle name="20% - Accent1 2 2 6 2 2 2 2 7" xfId="31336" xr:uid="{76B7FA56-6C85-4149-9099-BA8D8918BC9D}"/>
    <cellStyle name="20% - Accent1 2 2 6 2 2 2 2 8" xfId="39387" xr:uid="{23D44BAD-BADB-4A53-BBFC-2D25CDED8D85}"/>
    <cellStyle name="20% - Accent1 2 2 6 2 2 2 2 9" xfId="47270" xr:uid="{11C0C7D9-7306-42B4-BF16-74F2D2B8C56C}"/>
    <cellStyle name="20% - Accent1 2 2 6 2 2 2 3" xfId="1944" xr:uid="{D5B0E75A-5A78-4A07-9CC4-9FC9123C454E}"/>
    <cellStyle name="20% - Accent1 2 2 6 2 2 2 3 2" xfId="9484" xr:uid="{CDBBC2D5-8D49-4E09-B142-CD47C354EEF0}"/>
    <cellStyle name="20% - Accent1 2 2 6 2 2 2 3 2 2" xfId="24460" xr:uid="{A834EE6E-1E8D-4A4A-A82D-C89E87E8CB2A}"/>
    <cellStyle name="20% - Accent1 2 2 6 2 2 2 3 3" xfId="16972" xr:uid="{8421478B-B6CC-4ED3-A42C-B14F77910F9B}"/>
    <cellStyle name="20% - Accent1 2 2 6 2 2 2 3 4" xfId="32512" xr:uid="{567B7680-1656-44E5-803C-16F8BB62F158}"/>
    <cellStyle name="20% - Accent1 2 2 6 2 2 2 3 5" xfId="39391" xr:uid="{9C762D3C-DFA2-4AB5-BDD5-5E0A9443336E}"/>
    <cellStyle name="20% - Accent1 2 2 6 2 2 2 3 6" xfId="47274" xr:uid="{6FC78587-FA2A-451F-B035-1BDF37885F3A}"/>
    <cellStyle name="20% - Accent1 2 2 6 2 2 2 3 7" xfId="54767" xr:uid="{3B14CE32-4FFB-44C5-A127-F7C04F31867C}"/>
    <cellStyle name="20% - Accent1 2 2 6 2 2 2 4" xfId="1945" xr:uid="{18988B0E-EFA7-4EE5-A648-432F4E5756D3}"/>
    <cellStyle name="20% - Accent1 2 2 6 2 2 2 4 2" xfId="9485" xr:uid="{9BB2D8E8-C8A8-446C-987A-5AC318CCD58C}"/>
    <cellStyle name="20% - Accent1 2 2 6 2 2 2 4 2 2" xfId="24461" xr:uid="{81EF7695-508E-4CBA-8C73-2FAA18A3E942}"/>
    <cellStyle name="20% - Accent1 2 2 6 2 2 2 4 3" xfId="16973" xr:uid="{775E23C2-98E6-4A7C-8DB2-6CCDC4E4855C}"/>
    <cellStyle name="20% - Accent1 2 2 6 2 2 2 4 4" xfId="34357" xr:uid="{5101EB5C-AD56-4C0D-ADED-F1049C1E9E30}"/>
    <cellStyle name="20% - Accent1 2 2 6 2 2 2 4 5" xfId="39392" xr:uid="{D3B1A517-DE68-4DCE-8983-E54620D6AF1D}"/>
    <cellStyle name="20% - Accent1 2 2 6 2 2 2 4 6" xfId="47275" xr:uid="{569DCFCE-D556-4BB8-92B4-F7CA5A635A49}"/>
    <cellStyle name="20% - Accent1 2 2 6 2 2 2 4 7" xfId="54768" xr:uid="{6B78E9E0-8F57-4806-A957-1C6E336DBF3E}"/>
    <cellStyle name="20% - Accent1 2 2 6 2 2 2 5" xfId="1946" xr:uid="{F7D938D8-0F82-4AE6-A23C-3E120CFA7B71}"/>
    <cellStyle name="20% - Accent1 2 2 6 2 2 2 5 2" xfId="9486" xr:uid="{E83AAFC9-87FE-4171-8A4C-62FEE4D4E88A}"/>
    <cellStyle name="20% - Accent1 2 2 6 2 2 2 5 2 2" xfId="24462" xr:uid="{89B4D5E1-13E7-405F-8708-C9DDD34268F6}"/>
    <cellStyle name="20% - Accent1 2 2 6 2 2 2 5 3" xfId="16974" xr:uid="{83E5AC82-971D-4788-AF7B-A6DEE0555636}"/>
    <cellStyle name="20% - Accent1 2 2 6 2 2 2 5 4" xfId="36200" xr:uid="{55424D88-9342-43CD-9D0C-755CEA796032}"/>
    <cellStyle name="20% - Accent1 2 2 6 2 2 2 5 5" xfId="39393" xr:uid="{5A0A5F74-A2BE-47CE-A31F-12ADD5751F93}"/>
    <cellStyle name="20% - Accent1 2 2 6 2 2 2 5 6" xfId="47276" xr:uid="{2D0D7D5B-AB91-4C6C-862A-114744E48F17}"/>
    <cellStyle name="20% - Accent1 2 2 6 2 2 2 5 7" xfId="54769" xr:uid="{6E2BB8D1-A51E-4C79-AC63-A14FC5FDCE00}"/>
    <cellStyle name="20% - Accent1 2 2 6 2 2 2 6" xfId="9479" xr:uid="{D86DAA62-5433-4A3B-91DF-F8DDBEF22E8E}"/>
    <cellStyle name="20% - Accent1 2 2 6 2 2 2 6 2" xfId="24455" xr:uid="{B1CFB809-0F50-4DED-8489-3CA9455F172E}"/>
    <cellStyle name="20% - Accent1 2 2 6 2 2 2 7" xfId="16967" xr:uid="{96A54376-559B-4AAA-AEC7-34EB1535A3A3}"/>
    <cellStyle name="20% - Accent1 2 2 6 2 2 2 8" xfId="30826" xr:uid="{1B9CD207-242E-4E8A-AC33-745560D9D310}"/>
    <cellStyle name="20% - Accent1 2 2 6 2 2 2 9" xfId="39386" xr:uid="{6A34F75D-1987-43E6-9ECA-1D817E4A9B38}"/>
    <cellStyle name="20% - Accent1 2 2 6 2 2 3" xfId="1947" xr:uid="{C5A33808-2A99-4569-B00B-2B220AB4A513}"/>
    <cellStyle name="20% - Accent1 2 2 6 2 2 3 10" xfId="54770" xr:uid="{3F6838A0-BF24-4466-9F61-735937BAEFD2}"/>
    <cellStyle name="20% - Accent1 2 2 6 2 2 3 2" xfId="1948" xr:uid="{9FD30096-ECB3-42FA-B532-08AD45D0887E}"/>
    <cellStyle name="20% - Accent1 2 2 6 2 2 3 2 2" xfId="9488" xr:uid="{E9906AA8-6C7A-43D3-8484-1A514638917F}"/>
    <cellStyle name="20% - Accent1 2 2 6 2 2 3 2 2 2" xfId="24464" xr:uid="{E095CCEF-A535-4387-B4CE-CE4CD7F5E823}"/>
    <cellStyle name="20% - Accent1 2 2 6 2 2 3 2 3" xfId="16976" xr:uid="{435B7C42-DCD9-4498-8D06-9E702AC19A02}"/>
    <cellStyle name="20% - Accent1 2 2 6 2 2 3 2 4" xfId="32514" xr:uid="{D80FF443-A0C3-46C8-855C-83B2976852F9}"/>
    <cellStyle name="20% - Accent1 2 2 6 2 2 3 2 5" xfId="39395" xr:uid="{C3248396-36E3-4C61-820E-8D4E0DE47F9E}"/>
    <cellStyle name="20% - Accent1 2 2 6 2 2 3 2 6" xfId="47278" xr:uid="{868FE227-140B-4AEC-A7B0-63AF7CB8939C}"/>
    <cellStyle name="20% - Accent1 2 2 6 2 2 3 2 7" xfId="54771" xr:uid="{38FFEC62-7ED6-4C8A-83A9-A4FBE79D4DB1}"/>
    <cellStyle name="20% - Accent1 2 2 6 2 2 3 3" xfId="1949" xr:uid="{5D5E3399-C642-470D-9343-A32C2D700A1B}"/>
    <cellStyle name="20% - Accent1 2 2 6 2 2 3 3 2" xfId="9489" xr:uid="{2333ABA3-32D2-4320-9D83-4D87E8BEEEBF}"/>
    <cellStyle name="20% - Accent1 2 2 6 2 2 3 3 2 2" xfId="24465" xr:uid="{964D3B13-8478-43D8-A744-5175482E1768}"/>
    <cellStyle name="20% - Accent1 2 2 6 2 2 3 3 3" xfId="16977" xr:uid="{DCDDF975-435F-4DDC-9DDE-DAAA58C458DD}"/>
    <cellStyle name="20% - Accent1 2 2 6 2 2 3 3 4" xfId="34359" xr:uid="{7B2DFBA3-FEED-4AFE-91A6-F1130BC17BB9}"/>
    <cellStyle name="20% - Accent1 2 2 6 2 2 3 3 5" xfId="39396" xr:uid="{5DFB01F6-B16A-41B5-825D-643E7EF7ACB2}"/>
    <cellStyle name="20% - Accent1 2 2 6 2 2 3 3 6" xfId="47279" xr:uid="{316C9577-E70E-4379-9B93-45BFC5E80782}"/>
    <cellStyle name="20% - Accent1 2 2 6 2 2 3 3 7" xfId="54772" xr:uid="{AC195151-7BE9-45D5-B58F-D470F166793F}"/>
    <cellStyle name="20% - Accent1 2 2 6 2 2 3 4" xfId="1950" xr:uid="{A5DA1ABE-A2CB-4A5F-B3B3-096D6FF2F3AE}"/>
    <cellStyle name="20% - Accent1 2 2 6 2 2 3 4 2" xfId="9490" xr:uid="{FCB33000-0894-4305-9959-6EAAA3DD5A58}"/>
    <cellStyle name="20% - Accent1 2 2 6 2 2 3 4 2 2" xfId="24466" xr:uid="{F303F8A1-BD69-49A5-AD64-812149C8C7BA}"/>
    <cellStyle name="20% - Accent1 2 2 6 2 2 3 4 3" xfId="16978" xr:uid="{869B210C-88C8-449B-9910-D27268A721A0}"/>
    <cellStyle name="20% - Accent1 2 2 6 2 2 3 4 4" xfId="36202" xr:uid="{678B14BC-6B45-4B04-9371-9ED200717B23}"/>
    <cellStyle name="20% - Accent1 2 2 6 2 2 3 4 5" xfId="39397" xr:uid="{A866550D-6778-445A-BAE3-C6C96168B0ED}"/>
    <cellStyle name="20% - Accent1 2 2 6 2 2 3 4 6" xfId="47280" xr:uid="{73D0C18F-630A-4662-97D6-462247F1CE70}"/>
    <cellStyle name="20% - Accent1 2 2 6 2 2 3 4 7" xfId="54773" xr:uid="{2ED722C2-87CB-44D2-83EF-59879D57E13F}"/>
    <cellStyle name="20% - Accent1 2 2 6 2 2 3 5" xfId="9487" xr:uid="{DAD5697C-7802-420D-8746-A4E4D3D27802}"/>
    <cellStyle name="20% - Accent1 2 2 6 2 2 3 5 2" xfId="24463" xr:uid="{9EF15B08-DBB7-4C44-96FF-6ED47ACC54EE}"/>
    <cellStyle name="20% - Accent1 2 2 6 2 2 3 6" xfId="16975" xr:uid="{2397C884-58DA-49E4-A5DE-EC0E91B70B75}"/>
    <cellStyle name="20% - Accent1 2 2 6 2 2 3 7" xfId="31335" xr:uid="{F671FE4D-FC1D-4D66-A6B7-CEF7EE266764}"/>
    <cellStyle name="20% - Accent1 2 2 6 2 2 3 8" xfId="39394" xr:uid="{28255DE0-91C7-4C7D-9A48-D4B9D0E8AE79}"/>
    <cellStyle name="20% - Accent1 2 2 6 2 2 3 9" xfId="47277" xr:uid="{5900D24F-83A2-4D5A-AD39-84DD468EB60D}"/>
    <cellStyle name="20% - Accent1 2 2 6 2 2 4" xfId="1951" xr:uid="{CCF63B4A-2B73-40C5-9655-85B462569BCB}"/>
    <cellStyle name="20% - Accent1 2 2 6 2 2 4 2" xfId="9491" xr:uid="{D7C84B35-103B-4016-BF43-825D67846D8C}"/>
    <cellStyle name="20% - Accent1 2 2 6 2 2 4 2 2" xfId="24467" xr:uid="{A01E6EB4-CF53-44C0-960D-6FB2AD1419EA}"/>
    <cellStyle name="20% - Accent1 2 2 6 2 2 4 3" xfId="16979" xr:uid="{B2547C87-D444-4E02-AF3B-61D1D9725D31}"/>
    <cellStyle name="20% - Accent1 2 2 6 2 2 4 4" xfId="32511" xr:uid="{EC3F0E32-3148-4BF2-8A63-38239A6361C2}"/>
    <cellStyle name="20% - Accent1 2 2 6 2 2 4 5" xfId="39398" xr:uid="{001DD535-DB31-46E5-92B2-C369178D0FFE}"/>
    <cellStyle name="20% - Accent1 2 2 6 2 2 4 6" xfId="47281" xr:uid="{4B5BE691-F683-4213-A670-4E42AF461B7D}"/>
    <cellStyle name="20% - Accent1 2 2 6 2 2 4 7" xfId="54774" xr:uid="{A54444EE-4199-4EC1-BA4B-1F06C18E0338}"/>
    <cellStyle name="20% - Accent1 2 2 6 2 2 5" xfId="1952" xr:uid="{F0057816-13EA-4652-9DFA-E843E56D471B}"/>
    <cellStyle name="20% - Accent1 2 2 6 2 2 5 2" xfId="9492" xr:uid="{A5B5398E-FA39-419C-9C2B-9F4C1E9C6502}"/>
    <cellStyle name="20% - Accent1 2 2 6 2 2 5 2 2" xfId="24468" xr:uid="{D3BE8D25-5710-40FE-B94E-A40A1D08BCB3}"/>
    <cellStyle name="20% - Accent1 2 2 6 2 2 5 3" xfId="16980" xr:uid="{FCA7A95C-2A7F-4235-8CA4-2598759CFB5A}"/>
    <cellStyle name="20% - Accent1 2 2 6 2 2 5 4" xfId="34356" xr:uid="{DF41F9C5-EFEC-4F07-ABD9-A8AC13EEE314}"/>
    <cellStyle name="20% - Accent1 2 2 6 2 2 5 5" xfId="39399" xr:uid="{ED676FB2-1207-4224-8737-89B81D49946E}"/>
    <cellStyle name="20% - Accent1 2 2 6 2 2 5 6" xfId="47282" xr:uid="{859223BC-B01E-4608-92BC-08F5713DA74D}"/>
    <cellStyle name="20% - Accent1 2 2 6 2 2 5 7" xfId="54775" xr:uid="{3FC3EEDE-8E5A-4679-BF7A-5AA96261825B}"/>
    <cellStyle name="20% - Accent1 2 2 6 2 2 6" xfId="1953" xr:uid="{DD46A25E-2F79-43AB-921E-8E5547F39DD9}"/>
    <cellStyle name="20% - Accent1 2 2 6 2 2 6 2" xfId="9493" xr:uid="{E50E5169-8D00-490A-B627-588C01EA1DE8}"/>
    <cellStyle name="20% - Accent1 2 2 6 2 2 6 2 2" xfId="24469" xr:uid="{82122CF4-654D-4D87-83BF-76838D97A71A}"/>
    <cellStyle name="20% - Accent1 2 2 6 2 2 6 3" xfId="16981" xr:uid="{82506C5B-F5FB-4C02-8918-14E5BB73FCC7}"/>
    <cellStyle name="20% - Accent1 2 2 6 2 2 6 4" xfId="36199" xr:uid="{218345ED-D8DF-450F-9218-0EC5FB076B31}"/>
    <cellStyle name="20% - Accent1 2 2 6 2 2 6 5" xfId="39400" xr:uid="{4AC527E6-FB5A-47FF-B717-D7648ED3DBD8}"/>
    <cellStyle name="20% - Accent1 2 2 6 2 2 6 6" xfId="47283" xr:uid="{D3782DBA-2B88-493B-853F-C100DC581D15}"/>
    <cellStyle name="20% - Accent1 2 2 6 2 2 6 7" xfId="54776" xr:uid="{1C1CFE41-3A69-430D-88C4-E21D2DFD5B08}"/>
    <cellStyle name="20% - Accent1 2 2 6 2 2 7" xfId="9478" xr:uid="{A1F95E66-F1A2-415A-8102-A4C8E9C851D0}"/>
    <cellStyle name="20% - Accent1 2 2 6 2 2 7 2" xfId="24454" xr:uid="{D938E08F-D132-4083-9BE2-7CD18712953D}"/>
    <cellStyle name="20% - Accent1 2 2 6 2 2 8" xfId="16966" xr:uid="{36EFDDD1-AEAB-49DE-9C01-02ED5F089567}"/>
    <cellStyle name="20% - Accent1 2 2 6 2 2 9" xfId="30444" xr:uid="{B3BBAB12-5C40-4728-AA49-FE07D5D83068}"/>
    <cellStyle name="20% - Accent1 2 2 6 2 3" xfId="1954" xr:uid="{486CDFEB-7A21-47C8-867B-6CF60ACB5AA9}"/>
    <cellStyle name="20% - Accent1 2 2 6 2 3 10" xfId="47284" xr:uid="{4742CA71-E888-49CE-B1A4-CD44064E4080}"/>
    <cellStyle name="20% - Accent1 2 2 6 2 3 11" xfId="54777" xr:uid="{84C98631-A68C-4DEF-90FF-3B139B154585}"/>
    <cellStyle name="20% - Accent1 2 2 6 2 3 2" xfId="1955" xr:uid="{7420D9A0-B720-4204-A206-E110C09CC45F}"/>
    <cellStyle name="20% - Accent1 2 2 6 2 3 2 10" xfId="54778" xr:uid="{8BB6179C-A0B6-43E9-9C86-A38C325090F1}"/>
    <cellStyle name="20% - Accent1 2 2 6 2 3 2 2" xfId="1956" xr:uid="{F7543D03-8C78-4DF7-9F98-05CAD940435C}"/>
    <cellStyle name="20% - Accent1 2 2 6 2 3 2 2 2" xfId="9496" xr:uid="{7E4DCC5C-ACB0-4FF7-9CF2-F8C9058102C6}"/>
    <cellStyle name="20% - Accent1 2 2 6 2 3 2 2 2 2" xfId="24472" xr:uid="{2DFED256-4341-44CF-AE4D-96B0349163A0}"/>
    <cellStyle name="20% - Accent1 2 2 6 2 3 2 2 3" xfId="16984" xr:uid="{4E997762-835D-44A8-87A3-7F6C2FD94E47}"/>
    <cellStyle name="20% - Accent1 2 2 6 2 3 2 2 4" xfId="32516" xr:uid="{C82724F7-3318-49B3-AFD0-6257DB1CA7C3}"/>
    <cellStyle name="20% - Accent1 2 2 6 2 3 2 2 5" xfId="39403" xr:uid="{6FC105A9-E9A1-4342-88ED-C119C7B08B04}"/>
    <cellStyle name="20% - Accent1 2 2 6 2 3 2 2 6" xfId="47286" xr:uid="{E35011FB-80D7-47BA-8986-E28200282569}"/>
    <cellStyle name="20% - Accent1 2 2 6 2 3 2 2 7" xfId="54779" xr:uid="{BCC246C3-ADB5-4489-B80D-3BEE30587083}"/>
    <cellStyle name="20% - Accent1 2 2 6 2 3 2 3" xfId="1957" xr:uid="{9EF7671D-B1E8-4ECA-9C0E-EA683D29F9FA}"/>
    <cellStyle name="20% - Accent1 2 2 6 2 3 2 3 2" xfId="9497" xr:uid="{BCD763A5-445B-459F-A296-F1E7BE74107E}"/>
    <cellStyle name="20% - Accent1 2 2 6 2 3 2 3 2 2" xfId="24473" xr:uid="{315131F3-1866-4336-9CD1-234837F43406}"/>
    <cellStyle name="20% - Accent1 2 2 6 2 3 2 3 3" xfId="16985" xr:uid="{29D315F9-390E-4C49-AEE2-FEBB60347E70}"/>
    <cellStyle name="20% - Accent1 2 2 6 2 3 2 3 4" xfId="34361" xr:uid="{137C6069-92B4-4EE8-BAD6-1BCF9049C2AF}"/>
    <cellStyle name="20% - Accent1 2 2 6 2 3 2 3 5" xfId="39404" xr:uid="{F2BD4889-F165-44D0-81FD-F1FE110FC63B}"/>
    <cellStyle name="20% - Accent1 2 2 6 2 3 2 3 6" xfId="47287" xr:uid="{B94FF471-9323-4AC7-97F4-49A30A3CE09E}"/>
    <cellStyle name="20% - Accent1 2 2 6 2 3 2 3 7" xfId="54780" xr:uid="{B2BBF11A-3C61-46CB-B5FE-47C6D99945A4}"/>
    <cellStyle name="20% - Accent1 2 2 6 2 3 2 4" xfId="1958" xr:uid="{26959AE9-1C1E-481F-82E9-3CCBB6485ABB}"/>
    <cellStyle name="20% - Accent1 2 2 6 2 3 2 4 2" xfId="9498" xr:uid="{3C0EFACA-017C-4519-8378-89E4B32370E1}"/>
    <cellStyle name="20% - Accent1 2 2 6 2 3 2 4 2 2" xfId="24474" xr:uid="{CEB182C0-9E00-4CC3-8318-8A43EB275A31}"/>
    <cellStyle name="20% - Accent1 2 2 6 2 3 2 4 3" xfId="16986" xr:uid="{C666366F-DBE0-4E18-9143-CC78AAFBECC0}"/>
    <cellStyle name="20% - Accent1 2 2 6 2 3 2 4 4" xfId="36204" xr:uid="{DEAE8ACA-D147-4153-949F-28C402F4F46D}"/>
    <cellStyle name="20% - Accent1 2 2 6 2 3 2 4 5" xfId="39405" xr:uid="{1E0DCF5C-E1D6-4A53-957C-453171E2C93A}"/>
    <cellStyle name="20% - Accent1 2 2 6 2 3 2 4 6" xfId="47288" xr:uid="{162A058D-F827-4A9F-9B46-AB64667C4A7F}"/>
    <cellStyle name="20% - Accent1 2 2 6 2 3 2 4 7" xfId="54781" xr:uid="{F9F9550A-ECF4-44CF-8AF0-6114739C9BC5}"/>
    <cellStyle name="20% - Accent1 2 2 6 2 3 2 5" xfId="9495" xr:uid="{76FA4473-5C68-44FD-ABF3-69D2ABE0978E}"/>
    <cellStyle name="20% - Accent1 2 2 6 2 3 2 5 2" xfId="24471" xr:uid="{C622E455-5EED-4996-954A-1E35631D3090}"/>
    <cellStyle name="20% - Accent1 2 2 6 2 3 2 6" xfId="16983" xr:uid="{FE12E270-A9B4-47FC-84E8-BF672DF067AD}"/>
    <cellStyle name="20% - Accent1 2 2 6 2 3 2 7" xfId="31337" xr:uid="{5C8FF96E-5695-499D-A7D6-FDED06C0995D}"/>
    <cellStyle name="20% - Accent1 2 2 6 2 3 2 8" xfId="39402" xr:uid="{47BB8F15-807B-4E1D-98BD-439D7BD80BBD}"/>
    <cellStyle name="20% - Accent1 2 2 6 2 3 2 9" xfId="47285" xr:uid="{46FF9234-8759-48CA-8B78-45A357F4FC75}"/>
    <cellStyle name="20% - Accent1 2 2 6 2 3 3" xfId="1959" xr:uid="{D2C503E1-C9AE-404E-A5C3-C053EC5E67F1}"/>
    <cellStyle name="20% - Accent1 2 2 6 2 3 3 2" xfId="9499" xr:uid="{E6B37911-7B5B-4768-B7EE-C8B405B9FA7C}"/>
    <cellStyle name="20% - Accent1 2 2 6 2 3 3 2 2" xfId="24475" xr:uid="{4D753503-CE5A-4DD9-A54D-CD902E77E9F7}"/>
    <cellStyle name="20% - Accent1 2 2 6 2 3 3 3" xfId="16987" xr:uid="{1B0A428F-3A9C-49C1-A352-28F652553BED}"/>
    <cellStyle name="20% - Accent1 2 2 6 2 3 3 4" xfId="32515" xr:uid="{8953EE18-6778-4ED4-BAE9-A8088DB358EF}"/>
    <cellStyle name="20% - Accent1 2 2 6 2 3 3 5" xfId="39406" xr:uid="{4350E29E-EEDF-4012-8FF1-9FA7502F4409}"/>
    <cellStyle name="20% - Accent1 2 2 6 2 3 3 6" xfId="47289" xr:uid="{69C58857-6B9B-4582-809F-F987D1AF23D9}"/>
    <cellStyle name="20% - Accent1 2 2 6 2 3 3 7" xfId="54782" xr:uid="{07F10049-17F3-4740-ACF8-C741F0D7C276}"/>
    <cellStyle name="20% - Accent1 2 2 6 2 3 4" xfId="1960" xr:uid="{B4DF8B9A-3D61-4A58-BE73-E49B333D235A}"/>
    <cellStyle name="20% - Accent1 2 2 6 2 3 4 2" xfId="9500" xr:uid="{13C54A78-6672-4505-AA7E-020383CC9A93}"/>
    <cellStyle name="20% - Accent1 2 2 6 2 3 4 2 2" xfId="24476" xr:uid="{A65C1275-91BA-4CD1-A92E-1025D0AF5A76}"/>
    <cellStyle name="20% - Accent1 2 2 6 2 3 4 3" xfId="16988" xr:uid="{F8544FF2-4F59-4004-B81F-F6431580DD3C}"/>
    <cellStyle name="20% - Accent1 2 2 6 2 3 4 4" xfId="34360" xr:uid="{F7D72463-0DF8-470A-B15E-A4C857F4B179}"/>
    <cellStyle name="20% - Accent1 2 2 6 2 3 4 5" xfId="39407" xr:uid="{A8D3F618-5351-435E-A823-F168FFA5C3BB}"/>
    <cellStyle name="20% - Accent1 2 2 6 2 3 4 6" xfId="47290" xr:uid="{1A885A76-1EAE-475D-B279-97B792B7366B}"/>
    <cellStyle name="20% - Accent1 2 2 6 2 3 4 7" xfId="54783" xr:uid="{804A86C3-02B8-4C71-B41A-EFBE7A0333FD}"/>
    <cellStyle name="20% - Accent1 2 2 6 2 3 5" xfId="1961" xr:uid="{80B76505-6AD7-47D3-94D0-A4FE120A8881}"/>
    <cellStyle name="20% - Accent1 2 2 6 2 3 5 2" xfId="9501" xr:uid="{00CA9D5A-981A-4849-883D-0F62600B9D40}"/>
    <cellStyle name="20% - Accent1 2 2 6 2 3 5 2 2" xfId="24477" xr:uid="{A488D6EE-0199-479F-ABCD-71D8BA789C08}"/>
    <cellStyle name="20% - Accent1 2 2 6 2 3 5 3" xfId="16989" xr:uid="{1E8AD01E-8A08-4450-BA47-64B3C88D7F7D}"/>
    <cellStyle name="20% - Accent1 2 2 6 2 3 5 4" xfId="36203" xr:uid="{CA67F8E3-E18F-4B5A-BE9D-70557D789D89}"/>
    <cellStyle name="20% - Accent1 2 2 6 2 3 5 5" xfId="39408" xr:uid="{9E2C771E-1F5F-4622-8745-1112C67D0500}"/>
    <cellStyle name="20% - Accent1 2 2 6 2 3 5 6" xfId="47291" xr:uid="{C9F27FA8-8B0A-4F6E-BE0B-F4692C27DBF6}"/>
    <cellStyle name="20% - Accent1 2 2 6 2 3 5 7" xfId="54784" xr:uid="{A629915E-A07F-40A0-AE1F-D3D1FEBC5213}"/>
    <cellStyle name="20% - Accent1 2 2 6 2 3 6" xfId="9494" xr:uid="{DA69ABC5-9010-47AD-AFB8-3477B76C360B}"/>
    <cellStyle name="20% - Accent1 2 2 6 2 3 6 2" xfId="24470" xr:uid="{C4D896D4-4ACC-4E95-BD6B-299F79558E0C}"/>
    <cellStyle name="20% - Accent1 2 2 6 2 3 7" xfId="16982" xr:uid="{D30513BB-DDE2-42F7-885A-272C4B72C40E}"/>
    <cellStyle name="20% - Accent1 2 2 6 2 3 8" xfId="30645" xr:uid="{10210D2D-FCDD-481B-B37E-0AA57C62BFBA}"/>
    <cellStyle name="20% - Accent1 2 2 6 2 3 9" xfId="39401" xr:uid="{A151D83B-8C9F-462A-AF40-0BDECED25276}"/>
    <cellStyle name="20% - Accent1 2 2 6 2 4" xfId="1962" xr:uid="{F7B0A348-2E71-43DD-9F5A-B80F766928DE}"/>
    <cellStyle name="20% - Accent1 2 2 6 2 4 10" xfId="47292" xr:uid="{F59EFB6B-3452-4E43-AA77-8AA83ECE87B0}"/>
    <cellStyle name="20% - Accent1 2 2 6 2 4 11" xfId="54785" xr:uid="{6972EBBF-FA3B-4BA2-A5D2-8A121CDFD0AA}"/>
    <cellStyle name="20% - Accent1 2 2 6 2 4 2" xfId="1963" xr:uid="{545DF388-C854-4F15-825A-301181814FA5}"/>
    <cellStyle name="20% - Accent1 2 2 6 2 4 2 10" xfId="54786" xr:uid="{3B38FFBA-DD51-47E1-8C97-6608D9B47251}"/>
    <cellStyle name="20% - Accent1 2 2 6 2 4 2 2" xfId="1964" xr:uid="{4EB5611E-94CF-4AD4-A9E6-03CA0DB71F36}"/>
    <cellStyle name="20% - Accent1 2 2 6 2 4 2 2 2" xfId="9504" xr:uid="{656D92D3-6BD8-4864-8F12-963611CAAC98}"/>
    <cellStyle name="20% - Accent1 2 2 6 2 4 2 2 2 2" xfId="24480" xr:uid="{BCCF0880-123F-46C1-B9CB-CBCA83457A62}"/>
    <cellStyle name="20% - Accent1 2 2 6 2 4 2 2 3" xfId="16992" xr:uid="{9173A285-3F9E-4931-9F18-2AA18E246FBC}"/>
    <cellStyle name="20% - Accent1 2 2 6 2 4 2 2 4" xfId="32518" xr:uid="{40D68005-991B-494C-A8F4-A79F678CC22E}"/>
    <cellStyle name="20% - Accent1 2 2 6 2 4 2 2 5" xfId="39411" xr:uid="{91477292-B0D6-4A8B-AD07-47B4C9287B54}"/>
    <cellStyle name="20% - Accent1 2 2 6 2 4 2 2 6" xfId="47294" xr:uid="{A842408F-5299-4527-B8F0-C6EBA1BB4155}"/>
    <cellStyle name="20% - Accent1 2 2 6 2 4 2 2 7" xfId="54787" xr:uid="{B0E47137-2947-4250-A4FA-878FD1BE8E3B}"/>
    <cellStyle name="20% - Accent1 2 2 6 2 4 2 3" xfId="1965" xr:uid="{031DBC39-132B-4B77-91D8-7C1770E8FD13}"/>
    <cellStyle name="20% - Accent1 2 2 6 2 4 2 3 2" xfId="9505" xr:uid="{DEA203A8-712F-41D7-8293-291A61A4AF9D}"/>
    <cellStyle name="20% - Accent1 2 2 6 2 4 2 3 2 2" xfId="24481" xr:uid="{DA4CDDC3-7294-40E9-B19C-3D737318798C}"/>
    <cellStyle name="20% - Accent1 2 2 6 2 4 2 3 3" xfId="16993" xr:uid="{2AB52BF7-A550-4DD0-8BFC-54AC966C3DF5}"/>
    <cellStyle name="20% - Accent1 2 2 6 2 4 2 3 4" xfId="34363" xr:uid="{69B485CE-3978-4256-AB09-33198A0A0184}"/>
    <cellStyle name="20% - Accent1 2 2 6 2 4 2 3 5" xfId="39412" xr:uid="{1B3C57D6-6FFA-4956-BD8F-E35605D99D35}"/>
    <cellStyle name="20% - Accent1 2 2 6 2 4 2 3 6" xfId="47295" xr:uid="{9A744043-4F2F-4DE2-8C1D-5E813D444753}"/>
    <cellStyle name="20% - Accent1 2 2 6 2 4 2 3 7" xfId="54788" xr:uid="{1FCC5E87-3087-40B7-86A7-E062615E7AD7}"/>
    <cellStyle name="20% - Accent1 2 2 6 2 4 2 4" xfId="1966" xr:uid="{0123547F-0440-4A2F-9046-51ADC9E22D5E}"/>
    <cellStyle name="20% - Accent1 2 2 6 2 4 2 4 2" xfId="9506" xr:uid="{4615A0DE-5452-41A9-A4C3-D94ED7FA1AA3}"/>
    <cellStyle name="20% - Accent1 2 2 6 2 4 2 4 2 2" xfId="24482" xr:uid="{EE177338-43C0-4491-B8A6-24884F0EBCCF}"/>
    <cellStyle name="20% - Accent1 2 2 6 2 4 2 4 3" xfId="16994" xr:uid="{4590A414-AC53-4F19-9980-97B3B852C148}"/>
    <cellStyle name="20% - Accent1 2 2 6 2 4 2 4 4" xfId="36206" xr:uid="{21AB8C36-1CEC-422F-A506-AA228EEA20A6}"/>
    <cellStyle name="20% - Accent1 2 2 6 2 4 2 4 5" xfId="39413" xr:uid="{2D16C346-4A2A-402D-B09D-CD6070DDC548}"/>
    <cellStyle name="20% - Accent1 2 2 6 2 4 2 4 6" xfId="47296" xr:uid="{5B156E6D-28BD-4B22-9A6D-C5D66283A0D9}"/>
    <cellStyle name="20% - Accent1 2 2 6 2 4 2 4 7" xfId="54789" xr:uid="{A65B5706-7F66-442D-A2E5-4026A56FF252}"/>
    <cellStyle name="20% - Accent1 2 2 6 2 4 2 5" xfId="9503" xr:uid="{4F56AECF-6A04-4564-9DDB-A7AE024D644D}"/>
    <cellStyle name="20% - Accent1 2 2 6 2 4 2 5 2" xfId="24479" xr:uid="{B65F92E5-7F34-4A4C-A573-73C658D45635}"/>
    <cellStyle name="20% - Accent1 2 2 6 2 4 2 6" xfId="16991" xr:uid="{A71AA331-8C5E-4F09-B108-A40B0276C335}"/>
    <cellStyle name="20% - Accent1 2 2 6 2 4 2 7" xfId="31338" xr:uid="{5B16A000-C53B-4728-8D0A-01516D4E1E4E}"/>
    <cellStyle name="20% - Accent1 2 2 6 2 4 2 8" xfId="39410" xr:uid="{51D7A219-2A91-45F3-A48E-4F4518CA69AA}"/>
    <cellStyle name="20% - Accent1 2 2 6 2 4 2 9" xfId="47293" xr:uid="{2CF22981-1C2F-446E-A207-90B7936CA7DB}"/>
    <cellStyle name="20% - Accent1 2 2 6 2 4 3" xfId="1967" xr:uid="{C243D25C-CA28-4D5C-B4F5-E7CFED6606D8}"/>
    <cellStyle name="20% - Accent1 2 2 6 2 4 3 2" xfId="9507" xr:uid="{EE715E8C-23FF-43BF-A7FD-BC6CB4012A5A}"/>
    <cellStyle name="20% - Accent1 2 2 6 2 4 3 2 2" xfId="24483" xr:uid="{C39EC359-0519-43F1-AF3D-DE08A2EE8D97}"/>
    <cellStyle name="20% - Accent1 2 2 6 2 4 3 3" xfId="16995" xr:uid="{F7843C59-932E-417C-BA06-D9A324554EFA}"/>
    <cellStyle name="20% - Accent1 2 2 6 2 4 3 4" xfId="32517" xr:uid="{28F36974-5C36-4667-8436-5668874B9B24}"/>
    <cellStyle name="20% - Accent1 2 2 6 2 4 3 5" xfId="39414" xr:uid="{02BFE3C0-6FEA-4CFF-A118-781992F6B731}"/>
    <cellStyle name="20% - Accent1 2 2 6 2 4 3 6" xfId="47297" xr:uid="{223741EC-1464-4900-8972-A0FED8D6FF53}"/>
    <cellStyle name="20% - Accent1 2 2 6 2 4 3 7" xfId="54790" xr:uid="{0E9F7EB6-DBFF-4D8E-B918-AA835CE65A16}"/>
    <cellStyle name="20% - Accent1 2 2 6 2 4 4" xfId="1968" xr:uid="{4E18A462-96B2-40E6-B9D3-22F642064B03}"/>
    <cellStyle name="20% - Accent1 2 2 6 2 4 4 2" xfId="9508" xr:uid="{87641251-2B37-4354-AE98-9F1D3550F089}"/>
    <cellStyle name="20% - Accent1 2 2 6 2 4 4 2 2" xfId="24484" xr:uid="{2EC99663-42BE-4DC5-ABF6-F9C7DD10F6F6}"/>
    <cellStyle name="20% - Accent1 2 2 6 2 4 4 3" xfId="16996" xr:uid="{9F05E73E-201C-4647-9099-11B49F2089E4}"/>
    <cellStyle name="20% - Accent1 2 2 6 2 4 4 4" xfId="34362" xr:uid="{E597279E-071C-4B06-BAA4-2DA87B50891A}"/>
    <cellStyle name="20% - Accent1 2 2 6 2 4 4 5" xfId="39415" xr:uid="{E56791C9-41D0-4B9F-8850-F000A41C188D}"/>
    <cellStyle name="20% - Accent1 2 2 6 2 4 4 6" xfId="47298" xr:uid="{61972A6C-4DF4-443F-A07B-827BC1A8EA7B}"/>
    <cellStyle name="20% - Accent1 2 2 6 2 4 4 7" xfId="54791" xr:uid="{333EBC58-010C-49FC-9156-21A53534B1D5}"/>
    <cellStyle name="20% - Accent1 2 2 6 2 4 5" xfId="1969" xr:uid="{9D31CCEF-D6AE-4A3B-AA08-A01551355CFF}"/>
    <cellStyle name="20% - Accent1 2 2 6 2 4 5 2" xfId="9509" xr:uid="{7D8D3B9C-F8C6-408E-BE36-6BF8D83748DC}"/>
    <cellStyle name="20% - Accent1 2 2 6 2 4 5 2 2" xfId="24485" xr:uid="{FE524FDB-5217-4C35-862D-88582D7183E5}"/>
    <cellStyle name="20% - Accent1 2 2 6 2 4 5 3" xfId="16997" xr:uid="{499C8C58-B4A9-42F4-BD0B-3B2B1EA5C0E4}"/>
    <cellStyle name="20% - Accent1 2 2 6 2 4 5 4" xfId="36205" xr:uid="{73B9126D-FC8A-4186-822A-7261FDE0F71B}"/>
    <cellStyle name="20% - Accent1 2 2 6 2 4 5 5" xfId="39416" xr:uid="{611EB8C5-0521-46EE-B65F-93BCA06CA04B}"/>
    <cellStyle name="20% - Accent1 2 2 6 2 4 5 6" xfId="47299" xr:uid="{662454FC-55A3-44D2-A403-E5F0E3F75ED0}"/>
    <cellStyle name="20% - Accent1 2 2 6 2 4 5 7" xfId="54792" xr:uid="{F0DCD156-956A-46FA-AC66-EE700FE8603F}"/>
    <cellStyle name="20% - Accent1 2 2 6 2 4 6" xfId="9502" xr:uid="{26BB063F-4612-4D91-A749-39035952FE1A}"/>
    <cellStyle name="20% - Accent1 2 2 6 2 4 6 2" xfId="24478" xr:uid="{C1379284-7C70-4BFB-BA4A-B3969811BF8F}"/>
    <cellStyle name="20% - Accent1 2 2 6 2 4 7" xfId="16990" xr:uid="{BFD1920F-FEC3-499C-B64C-7B0063973A99}"/>
    <cellStyle name="20% - Accent1 2 2 6 2 4 8" xfId="30825" xr:uid="{BD12C675-8F64-4719-80B5-2869000B64E8}"/>
    <cellStyle name="20% - Accent1 2 2 6 2 4 9" xfId="39409" xr:uid="{90092549-88FE-433B-958F-1350B625A848}"/>
    <cellStyle name="20% - Accent1 2 2 6 2 5" xfId="1970" xr:uid="{74E15F4E-39CF-4EF1-8745-6B7C19CD37EE}"/>
    <cellStyle name="20% - Accent1 2 2 6 2 5 10" xfId="54793" xr:uid="{E381383C-209F-4F57-B0FE-7EF6AE70F3C0}"/>
    <cellStyle name="20% - Accent1 2 2 6 2 5 2" xfId="1971" xr:uid="{8E90607B-0445-4653-BF05-A59F4FE765BF}"/>
    <cellStyle name="20% - Accent1 2 2 6 2 5 2 2" xfId="9511" xr:uid="{F7D90DA4-C8DC-464D-A47E-9EBBBB6A8938}"/>
    <cellStyle name="20% - Accent1 2 2 6 2 5 2 2 2" xfId="24487" xr:uid="{83EF33EE-4205-41A9-B9F8-CB6B8E13EDF9}"/>
    <cellStyle name="20% - Accent1 2 2 6 2 5 2 3" xfId="16999" xr:uid="{655A4EFA-0A81-41A6-8CE3-A3226155C9E4}"/>
    <cellStyle name="20% - Accent1 2 2 6 2 5 2 4" xfId="32519" xr:uid="{560F7A60-A372-4706-AB8F-9B3551501BFF}"/>
    <cellStyle name="20% - Accent1 2 2 6 2 5 2 5" xfId="39418" xr:uid="{E6C5F1D4-2015-4900-9A0E-67C954FE6F69}"/>
    <cellStyle name="20% - Accent1 2 2 6 2 5 2 6" xfId="47301" xr:uid="{B2731F57-7FA0-45C8-A175-24471F5A84E8}"/>
    <cellStyle name="20% - Accent1 2 2 6 2 5 2 7" xfId="54794" xr:uid="{453417F5-1F0A-4EBE-9370-9E1CD8139C4E}"/>
    <cellStyle name="20% - Accent1 2 2 6 2 5 3" xfId="1972" xr:uid="{C18FEF0E-B96C-4AC7-825D-2D3E4B5803A8}"/>
    <cellStyle name="20% - Accent1 2 2 6 2 5 3 2" xfId="9512" xr:uid="{8281A90B-E4DA-4EAD-9C8C-084ABD412185}"/>
    <cellStyle name="20% - Accent1 2 2 6 2 5 3 2 2" xfId="24488" xr:uid="{C8125744-A4ED-4692-890E-7A25553056E1}"/>
    <cellStyle name="20% - Accent1 2 2 6 2 5 3 3" xfId="17000" xr:uid="{827760EC-44FF-4C0C-B4A7-C859AA8DF6EC}"/>
    <cellStyle name="20% - Accent1 2 2 6 2 5 3 4" xfId="34364" xr:uid="{789EFA11-CD6F-489B-B154-177B319D37F6}"/>
    <cellStyle name="20% - Accent1 2 2 6 2 5 3 5" xfId="39419" xr:uid="{575EB9A5-A102-4E8F-BE11-314C9C99D6C1}"/>
    <cellStyle name="20% - Accent1 2 2 6 2 5 3 6" xfId="47302" xr:uid="{C7732805-4B48-4AB3-ACEA-934ADDDBD428}"/>
    <cellStyle name="20% - Accent1 2 2 6 2 5 3 7" xfId="54795" xr:uid="{D6DB03EA-5C03-4DB7-A8F7-207D772DD25E}"/>
    <cellStyle name="20% - Accent1 2 2 6 2 5 4" xfId="1973" xr:uid="{BF7F157F-26C3-4D74-B433-3906F5BDF9DF}"/>
    <cellStyle name="20% - Accent1 2 2 6 2 5 4 2" xfId="9513" xr:uid="{1E810169-317F-42D0-886E-56FA56E30060}"/>
    <cellStyle name="20% - Accent1 2 2 6 2 5 4 2 2" xfId="24489" xr:uid="{BFA924AE-9873-49AA-926A-B943C776B736}"/>
    <cellStyle name="20% - Accent1 2 2 6 2 5 4 3" xfId="17001" xr:uid="{27C2A953-5AB7-4D24-A7E4-2AEDB7451ED3}"/>
    <cellStyle name="20% - Accent1 2 2 6 2 5 4 4" xfId="36207" xr:uid="{4B69FB46-1A9A-427C-8043-B617C2AAAA33}"/>
    <cellStyle name="20% - Accent1 2 2 6 2 5 4 5" xfId="39420" xr:uid="{1F7DEB65-9BF0-4BF2-BD60-C0D041BD109D}"/>
    <cellStyle name="20% - Accent1 2 2 6 2 5 4 6" xfId="47303" xr:uid="{6FB1F47D-D1BC-4301-9D9F-09D16C21C942}"/>
    <cellStyle name="20% - Accent1 2 2 6 2 5 4 7" xfId="54796" xr:uid="{302A48DD-5B15-4E58-84D8-69DBB335CC3E}"/>
    <cellStyle name="20% - Accent1 2 2 6 2 5 5" xfId="9510" xr:uid="{E61D0FFA-521B-457A-BADA-D2C23542B4FB}"/>
    <cellStyle name="20% - Accent1 2 2 6 2 5 5 2" xfId="24486" xr:uid="{783DF7A4-CCCA-4385-A6E4-9A55EB7E979E}"/>
    <cellStyle name="20% - Accent1 2 2 6 2 5 6" xfId="16998" xr:uid="{E198C722-AEE7-477B-A3B2-942746AECAE2}"/>
    <cellStyle name="20% - Accent1 2 2 6 2 5 7" xfId="31334" xr:uid="{3A84FB48-CE0A-4669-813B-83A5890A542E}"/>
    <cellStyle name="20% - Accent1 2 2 6 2 5 8" xfId="39417" xr:uid="{29ECB78E-510B-44DC-A650-20608B3CC616}"/>
    <cellStyle name="20% - Accent1 2 2 6 2 5 9" xfId="47300" xr:uid="{D6283959-7080-4F91-9CBD-44775023D965}"/>
    <cellStyle name="20% - Accent1 2 2 6 2 6" xfId="1974" xr:uid="{EEC4D619-164E-4E26-B1F1-9CD271F495DD}"/>
    <cellStyle name="20% - Accent1 2 2 6 2 6 2" xfId="9514" xr:uid="{81E53C94-A61B-45FD-8065-931CF00DB676}"/>
    <cellStyle name="20% - Accent1 2 2 6 2 6 2 2" xfId="24490" xr:uid="{45A56C4C-EF9E-43B7-9058-703280504502}"/>
    <cellStyle name="20% - Accent1 2 2 6 2 6 3" xfId="17002" xr:uid="{9891B01D-5A94-4F8A-A385-46E1F8E3C218}"/>
    <cellStyle name="20% - Accent1 2 2 6 2 6 4" xfId="32510" xr:uid="{E2D6C1AA-195D-4437-8C97-D085E449C7A6}"/>
    <cellStyle name="20% - Accent1 2 2 6 2 6 5" xfId="39421" xr:uid="{75937F52-9393-48D9-A5E5-3FFF21E6BF00}"/>
    <cellStyle name="20% - Accent1 2 2 6 2 6 6" xfId="47304" xr:uid="{20BFD00F-4177-4DE5-9575-BB9B1F26FFCE}"/>
    <cellStyle name="20% - Accent1 2 2 6 2 6 7" xfId="54797" xr:uid="{9EF60B80-2860-4201-BAA6-A95A6091CBE3}"/>
    <cellStyle name="20% - Accent1 2 2 6 2 7" xfId="1975" xr:uid="{8DD0CA03-99FB-4EF3-AE52-DB9E1501A0AD}"/>
    <cellStyle name="20% - Accent1 2 2 6 2 7 2" xfId="9515" xr:uid="{4E76C309-DB9F-482E-87B9-9544D7F28CE1}"/>
    <cellStyle name="20% - Accent1 2 2 6 2 7 2 2" xfId="24491" xr:uid="{284AF67B-FD18-4AA2-B5EF-88702B33871C}"/>
    <cellStyle name="20% - Accent1 2 2 6 2 7 3" xfId="17003" xr:uid="{02E03859-E446-4C6A-B25A-C73D12078218}"/>
    <cellStyle name="20% - Accent1 2 2 6 2 7 4" xfId="34355" xr:uid="{64699F1E-BAB8-4AF8-967A-8FD216F15137}"/>
    <cellStyle name="20% - Accent1 2 2 6 2 7 5" xfId="39422" xr:uid="{EA715A25-E4D4-4A17-AB09-5CBBE19EF326}"/>
    <cellStyle name="20% - Accent1 2 2 6 2 7 6" xfId="47305" xr:uid="{ECB150C3-A560-4289-AB24-417EF1582966}"/>
    <cellStyle name="20% - Accent1 2 2 6 2 7 7" xfId="54798" xr:uid="{9F6B99B0-D3D8-43A9-9903-A049BDC7750E}"/>
    <cellStyle name="20% - Accent1 2 2 6 2 8" xfId="1976" xr:uid="{86A23612-4560-40A9-A106-401C35C3EDBF}"/>
    <cellStyle name="20% - Accent1 2 2 6 2 8 2" xfId="9516" xr:uid="{E0D4973A-E813-4273-9EB7-D82748C5BB01}"/>
    <cellStyle name="20% - Accent1 2 2 6 2 8 2 2" xfId="24492" xr:uid="{6DF30449-F439-4029-8A03-CB06DDCA9489}"/>
    <cellStyle name="20% - Accent1 2 2 6 2 8 3" xfId="17004" xr:uid="{A2CD9515-9E49-4C1F-A492-9F72B6E3F1CC}"/>
    <cellStyle name="20% - Accent1 2 2 6 2 8 4" xfId="36198" xr:uid="{265F2E73-4498-4C6B-957D-85D0CA79B8E0}"/>
    <cellStyle name="20% - Accent1 2 2 6 2 8 5" xfId="39423" xr:uid="{6BC50ABA-F418-40AE-A33F-0DBCAC35758D}"/>
    <cellStyle name="20% - Accent1 2 2 6 2 8 6" xfId="47306" xr:uid="{732A2729-7E2C-4CBD-A850-E76CA2A3A234}"/>
    <cellStyle name="20% - Accent1 2 2 6 2 8 7" xfId="54799" xr:uid="{C317E19D-C06E-417F-86DB-EA965C85074C}"/>
    <cellStyle name="20% - Accent1 2 2 6 2 9" xfId="9477" xr:uid="{CF17CF98-05B4-438F-B6B8-777220D0534A}"/>
    <cellStyle name="20% - Accent1 2 2 6 2 9 2" xfId="24453" xr:uid="{2BFE26B4-1E6F-4F5A-A4A2-5B397D914E03}"/>
    <cellStyle name="20% - Accent1 2 2 6 3" xfId="1977" xr:uid="{7743EB43-59E2-4486-8A3C-AFD65960DB00}"/>
    <cellStyle name="20% - Accent1 2 2 6 3 10" xfId="39424" xr:uid="{4088FE0D-DE67-4952-9F1C-E406292A4414}"/>
    <cellStyle name="20% - Accent1 2 2 6 3 11" xfId="47307" xr:uid="{14B602F1-5896-4B7A-A443-53F3C9B46031}"/>
    <cellStyle name="20% - Accent1 2 2 6 3 12" xfId="54800" xr:uid="{A32D8C20-E273-4F69-8DDC-AE334515F5C7}"/>
    <cellStyle name="20% - Accent1 2 2 6 3 2" xfId="1978" xr:uid="{EA03906B-0C85-4A23-B104-3EA5F3259209}"/>
    <cellStyle name="20% - Accent1 2 2 6 3 2 10" xfId="47308" xr:uid="{B51DC94C-A4D4-4F30-98E3-670C349368F0}"/>
    <cellStyle name="20% - Accent1 2 2 6 3 2 11" xfId="54801" xr:uid="{68C83F72-3EA4-4FEC-919D-732B51223BB8}"/>
    <cellStyle name="20% - Accent1 2 2 6 3 2 2" xfId="1979" xr:uid="{51A800EE-80FC-417D-A4D6-DB9100120553}"/>
    <cellStyle name="20% - Accent1 2 2 6 3 2 2 10" xfId="54802" xr:uid="{C93A5DAE-6D7E-448F-AEA6-548FA7C90B6C}"/>
    <cellStyle name="20% - Accent1 2 2 6 3 2 2 2" xfId="1980" xr:uid="{C6C803DB-6436-4AA5-8082-6B81343F11A0}"/>
    <cellStyle name="20% - Accent1 2 2 6 3 2 2 2 2" xfId="9520" xr:uid="{C6C62E70-8C58-4E45-AD17-86644FE2E0E7}"/>
    <cellStyle name="20% - Accent1 2 2 6 3 2 2 2 2 2" xfId="24496" xr:uid="{D854D277-6C5E-485F-BD3A-CF898104CBDE}"/>
    <cellStyle name="20% - Accent1 2 2 6 3 2 2 2 3" xfId="17008" xr:uid="{B31E2FFE-DF8B-4132-86AC-C7214FA51417}"/>
    <cellStyle name="20% - Accent1 2 2 6 3 2 2 2 4" xfId="32522" xr:uid="{01B99BD2-F18E-42A0-8189-3F034BE2A341}"/>
    <cellStyle name="20% - Accent1 2 2 6 3 2 2 2 5" xfId="39427" xr:uid="{4036ED09-D9C5-4D89-ABA1-8EDC5F697BDC}"/>
    <cellStyle name="20% - Accent1 2 2 6 3 2 2 2 6" xfId="47310" xr:uid="{04D98D4E-09BB-4B7A-9648-2B581E3C10DF}"/>
    <cellStyle name="20% - Accent1 2 2 6 3 2 2 2 7" xfId="54803" xr:uid="{51B5F244-5A54-4C6B-BE36-6E60C5A82AF4}"/>
    <cellStyle name="20% - Accent1 2 2 6 3 2 2 3" xfId="1981" xr:uid="{A897BFC4-F479-4EF0-81DE-7F47BE0DD69A}"/>
    <cellStyle name="20% - Accent1 2 2 6 3 2 2 3 2" xfId="9521" xr:uid="{E9DD1DB8-04E3-4FE1-8984-F4F726521F61}"/>
    <cellStyle name="20% - Accent1 2 2 6 3 2 2 3 2 2" xfId="24497" xr:uid="{09F5C524-C322-483C-B26A-56A7E4FF3DEB}"/>
    <cellStyle name="20% - Accent1 2 2 6 3 2 2 3 3" xfId="17009" xr:uid="{EFD64EED-908D-4CDE-94B6-F68E09DA60ED}"/>
    <cellStyle name="20% - Accent1 2 2 6 3 2 2 3 4" xfId="34367" xr:uid="{A352A105-92AC-4644-8B43-7B5907725677}"/>
    <cellStyle name="20% - Accent1 2 2 6 3 2 2 3 5" xfId="39428" xr:uid="{7D4AA3D6-89A7-424E-9654-0BA15C1028F8}"/>
    <cellStyle name="20% - Accent1 2 2 6 3 2 2 3 6" xfId="47311" xr:uid="{E0725301-E7D1-41BC-A1C7-9CD47281D163}"/>
    <cellStyle name="20% - Accent1 2 2 6 3 2 2 3 7" xfId="54804" xr:uid="{0B19EBB0-AEDE-455B-8F58-D6EC68593E23}"/>
    <cellStyle name="20% - Accent1 2 2 6 3 2 2 4" xfId="1982" xr:uid="{92CB757A-3235-4586-A192-EC76C9E16E80}"/>
    <cellStyle name="20% - Accent1 2 2 6 3 2 2 4 2" xfId="9522" xr:uid="{0E3C00E4-CFA2-46F7-8A37-9622CFF0C373}"/>
    <cellStyle name="20% - Accent1 2 2 6 3 2 2 4 2 2" xfId="24498" xr:uid="{A3494F84-A040-44FD-AC35-5D48B67EBE74}"/>
    <cellStyle name="20% - Accent1 2 2 6 3 2 2 4 3" xfId="17010" xr:uid="{4FE883D6-D5A2-4583-82C6-039EBFF5E2F8}"/>
    <cellStyle name="20% - Accent1 2 2 6 3 2 2 4 4" xfId="36210" xr:uid="{BD4AE7C7-B8F8-482F-AE23-0057852FADBC}"/>
    <cellStyle name="20% - Accent1 2 2 6 3 2 2 4 5" xfId="39429" xr:uid="{01211194-0003-4023-907B-67C84EF78007}"/>
    <cellStyle name="20% - Accent1 2 2 6 3 2 2 4 6" xfId="47312" xr:uid="{2BB9978C-AAAD-4F42-867A-D8D318FC5D79}"/>
    <cellStyle name="20% - Accent1 2 2 6 3 2 2 4 7" xfId="54805" xr:uid="{790E0973-C967-48E2-829C-BA3B5CBA2D06}"/>
    <cellStyle name="20% - Accent1 2 2 6 3 2 2 5" xfId="9519" xr:uid="{194AEFF2-3140-45F9-8234-A99DBD07BBBD}"/>
    <cellStyle name="20% - Accent1 2 2 6 3 2 2 5 2" xfId="24495" xr:uid="{36219679-0F83-4705-8760-B333C3AB4ED1}"/>
    <cellStyle name="20% - Accent1 2 2 6 3 2 2 6" xfId="17007" xr:uid="{A1AC96EB-DF57-45EE-BA03-D107B4B48987}"/>
    <cellStyle name="20% - Accent1 2 2 6 3 2 2 7" xfId="31340" xr:uid="{E5DD86C9-18C5-4C05-8F82-095D84E9DB0D}"/>
    <cellStyle name="20% - Accent1 2 2 6 3 2 2 8" xfId="39426" xr:uid="{6D78BC4E-6648-4C8C-889B-9EE30956833E}"/>
    <cellStyle name="20% - Accent1 2 2 6 3 2 2 9" xfId="47309" xr:uid="{003E445A-DE04-4E9F-A220-B5E479B9119F}"/>
    <cellStyle name="20% - Accent1 2 2 6 3 2 3" xfId="1983" xr:uid="{CB1E1C1C-CE26-462A-B465-7E3823437131}"/>
    <cellStyle name="20% - Accent1 2 2 6 3 2 3 2" xfId="9523" xr:uid="{12CF36F4-F4A1-4112-B10B-3BF1A9ED8EF7}"/>
    <cellStyle name="20% - Accent1 2 2 6 3 2 3 2 2" xfId="24499" xr:uid="{9C1A2021-98D7-4093-BE3D-41D368E4039E}"/>
    <cellStyle name="20% - Accent1 2 2 6 3 2 3 3" xfId="17011" xr:uid="{0BB0E9D7-3001-404E-B2F8-EBB2BB10FCAB}"/>
    <cellStyle name="20% - Accent1 2 2 6 3 2 3 4" xfId="32521" xr:uid="{826FD9C9-58BC-49C7-BED1-55D7C4C07A65}"/>
    <cellStyle name="20% - Accent1 2 2 6 3 2 3 5" xfId="39430" xr:uid="{3FB24E63-8BF4-4BED-855F-6DB1A4D394C5}"/>
    <cellStyle name="20% - Accent1 2 2 6 3 2 3 6" xfId="47313" xr:uid="{C35C1CB6-D5E7-40F5-8D80-629B4BA27033}"/>
    <cellStyle name="20% - Accent1 2 2 6 3 2 3 7" xfId="54806" xr:uid="{FA5A9B59-7436-41B5-97FF-C597CEA95AB5}"/>
    <cellStyle name="20% - Accent1 2 2 6 3 2 4" xfId="1984" xr:uid="{E6D13404-DE50-438A-B050-CA7C72136AC2}"/>
    <cellStyle name="20% - Accent1 2 2 6 3 2 4 2" xfId="9524" xr:uid="{85F7671D-F2B6-46AD-B29B-D261037CEC9B}"/>
    <cellStyle name="20% - Accent1 2 2 6 3 2 4 2 2" xfId="24500" xr:uid="{79606662-4673-4741-B9C7-C47B77E19750}"/>
    <cellStyle name="20% - Accent1 2 2 6 3 2 4 3" xfId="17012" xr:uid="{4E8007D8-5D3E-464D-83C2-94EBBA5D31F1}"/>
    <cellStyle name="20% - Accent1 2 2 6 3 2 4 4" xfId="34366" xr:uid="{BFB6BC6A-E5C5-4DC5-8E26-DAC02D415E6E}"/>
    <cellStyle name="20% - Accent1 2 2 6 3 2 4 5" xfId="39431" xr:uid="{514CFF74-C403-4A17-92FD-4D763A87EFCF}"/>
    <cellStyle name="20% - Accent1 2 2 6 3 2 4 6" xfId="47314" xr:uid="{0DDD30DD-5556-4CE3-953F-EADA450D25FB}"/>
    <cellStyle name="20% - Accent1 2 2 6 3 2 4 7" xfId="54807" xr:uid="{D3E77278-E331-47E7-9541-A098F4CC010F}"/>
    <cellStyle name="20% - Accent1 2 2 6 3 2 5" xfId="1985" xr:uid="{D7E0DB7F-4C2E-4FA3-AFBC-40124B7C9A2D}"/>
    <cellStyle name="20% - Accent1 2 2 6 3 2 5 2" xfId="9525" xr:uid="{675930FC-B83C-4D43-B89F-F3134FF68457}"/>
    <cellStyle name="20% - Accent1 2 2 6 3 2 5 2 2" xfId="24501" xr:uid="{73562B6A-03AB-429B-9FEA-CC0F9FFB0CAC}"/>
    <cellStyle name="20% - Accent1 2 2 6 3 2 5 3" xfId="17013" xr:uid="{30DBE24E-30CC-4FC4-A844-7CACC6FEC564}"/>
    <cellStyle name="20% - Accent1 2 2 6 3 2 5 4" xfId="36209" xr:uid="{D41C80DA-86BE-4B48-BA1B-346048E786EE}"/>
    <cellStyle name="20% - Accent1 2 2 6 3 2 5 5" xfId="39432" xr:uid="{E7BDF001-0D75-4430-9530-B11EC1E3935C}"/>
    <cellStyle name="20% - Accent1 2 2 6 3 2 5 6" xfId="47315" xr:uid="{A5094950-A70C-4DE7-9252-1D7963974812}"/>
    <cellStyle name="20% - Accent1 2 2 6 3 2 5 7" xfId="54808" xr:uid="{9F0E447B-ABC3-4028-8B3D-4F563E4B8F22}"/>
    <cellStyle name="20% - Accent1 2 2 6 3 2 6" xfId="9518" xr:uid="{196E2A77-604B-49A7-9CD9-15467602C7F6}"/>
    <cellStyle name="20% - Accent1 2 2 6 3 2 6 2" xfId="24494" xr:uid="{8059B371-B155-48A6-9B4A-BBCAF71F668C}"/>
    <cellStyle name="20% - Accent1 2 2 6 3 2 7" xfId="17006" xr:uid="{C27E33F1-71AC-42AF-B0EB-4A4A27085F0A}"/>
    <cellStyle name="20% - Accent1 2 2 6 3 2 8" xfId="30827" xr:uid="{40E6FF55-3DEF-444B-93CD-E5BBE07E651D}"/>
    <cellStyle name="20% - Accent1 2 2 6 3 2 9" xfId="39425" xr:uid="{0CEEC695-49C9-458A-924F-51FCEA606942}"/>
    <cellStyle name="20% - Accent1 2 2 6 3 3" xfId="1986" xr:uid="{7109BFC4-C1E1-4FBA-A8A4-5715A60652BC}"/>
    <cellStyle name="20% - Accent1 2 2 6 3 3 10" xfId="54809" xr:uid="{F847E54E-97C4-474A-BAB2-8D4582763EB5}"/>
    <cellStyle name="20% - Accent1 2 2 6 3 3 2" xfId="1987" xr:uid="{29987AC0-EFB5-48F0-9D0F-DCB4FAF01835}"/>
    <cellStyle name="20% - Accent1 2 2 6 3 3 2 2" xfId="9527" xr:uid="{B0FC6B0F-3046-4D5F-998D-90156C9BDD7D}"/>
    <cellStyle name="20% - Accent1 2 2 6 3 3 2 2 2" xfId="24503" xr:uid="{9C600B24-4FBB-4CB1-AC80-53F7CE03FBC2}"/>
    <cellStyle name="20% - Accent1 2 2 6 3 3 2 3" xfId="17015" xr:uid="{066C6EE2-DC42-43A3-A3FC-7DF15E2938F1}"/>
    <cellStyle name="20% - Accent1 2 2 6 3 3 2 4" xfId="32523" xr:uid="{E24AAF3B-82BC-4BC7-9EFD-B52A6B2D2D50}"/>
    <cellStyle name="20% - Accent1 2 2 6 3 3 2 5" xfId="39434" xr:uid="{B341B21F-A013-4B00-814C-290965C22B36}"/>
    <cellStyle name="20% - Accent1 2 2 6 3 3 2 6" xfId="47317" xr:uid="{1BB463CE-9ADC-4ADF-8A0D-6CF4C63524CA}"/>
    <cellStyle name="20% - Accent1 2 2 6 3 3 2 7" xfId="54810" xr:uid="{70C680B3-0BB7-476E-AC57-060F1FBCC8FF}"/>
    <cellStyle name="20% - Accent1 2 2 6 3 3 3" xfId="1988" xr:uid="{B1FD7016-F00F-4FB9-AAC9-41BBF3456CCE}"/>
    <cellStyle name="20% - Accent1 2 2 6 3 3 3 2" xfId="9528" xr:uid="{F7574604-5748-4EC8-9EF2-40DB5424A1A1}"/>
    <cellStyle name="20% - Accent1 2 2 6 3 3 3 2 2" xfId="24504" xr:uid="{1C959D15-E49F-41F6-AFE7-07683164112D}"/>
    <cellStyle name="20% - Accent1 2 2 6 3 3 3 3" xfId="17016" xr:uid="{638189F6-8D2D-4FC6-A2A3-0C64DE36B112}"/>
    <cellStyle name="20% - Accent1 2 2 6 3 3 3 4" xfId="34368" xr:uid="{556C9698-94C1-482F-9047-4FB1DF9F7823}"/>
    <cellStyle name="20% - Accent1 2 2 6 3 3 3 5" xfId="39435" xr:uid="{24C5558A-8FB5-427F-B0C2-AE974D8E0529}"/>
    <cellStyle name="20% - Accent1 2 2 6 3 3 3 6" xfId="47318" xr:uid="{A88F8525-CBF3-4DC3-825D-3F843DB72AB9}"/>
    <cellStyle name="20% - Accent1 2 2 6 3 3 3 7" xfId="54811" xr:uid="{AAE7BE58-7A58-48A5-B755-F0CF7222EF53}"/>
    <cellStyle name="20% - Accent1 2 2 6 3 3 4" xfId="1989" xr:uid="{9236459E-A8BE-41F0-A63E-231E10DFF251}"/>
    <cellStyle name="20% - Accent1 2 2 6 3 3 4 2" xfId="9529" xr:uid="{627F9D9E-9EB1-4F08-AE20-29723A6E6963}"/>
    <cellStyle name="20% - Accent1 2 2 6 3 3 4 2 2" xfId="24505" xr:uid="{2BE09CA7-D722-48F9-99CB-F69598C9EF07}"/>
    <cellStyle name="20% - Accent1 2 2 6 3 3 4 3" xfId="17017" xr:uid="{D378CC77-C2C6-4934-B0D6-3C7DDD913019}"/>
    <cellStyle name="20% - Accent1 2 2 6 3 3 4 4" xfId="36211" xr:uid="{6ECFD2B1-C512-4D8A-829F-E13670EA561E}"/>
    <cellStyle name="20% - Accent1 2 2 6 3 3 4 5" xfId="39436" xr:uid="{8AA5DF70-F794-4748-A5E0-914FB04BDA25}"/>
    <cellStyle name="20% - Accent1 2 2 6 3 3 4 6" xfId="47319" xr:uid="{F272CF53-77D6-4535-8A2F-DF0BE0FF4709}"/>
    <cellStyle name="20% - Accent1 2 2 6 3 3 4 7" xfId="54812" xr:uid="{8C0C25A4-E9D8-4CAD-AEC5-EECF935B2228}"/>
    <cellStyle name="20% - Accent1 2 2 6 3 3 5" xfId="9526" xr:uid="{70EB5400-E5BB-4FB1-8ED2-690A4DCC5FAD}"/>
    <cellStyle name="20% - Accent1 2 2 6 3 3 5 2" xfId="24502" xr:uid="{6FB7320C-BE36-473E-9783-06B97CAE3533}"/>
    <cellStyle name="20% - Accent1 2 2 6 3 3 6" xfId="17014" xr:uid="{B758B419-9CE0-402C-9E54-90D7FA31C6AB}"/>
    <cellStyle name="20% - Accent1 2 2 6 3 3 7" xfId="31339" xr:uid="{0F9AA705-FAD7-4DF0-9D45-90ED26419604}"/>
    <cellStyle name="20% - Accent1 2 2 6 3 3 8" xfId="39433" xr:uid="{FD32C338-BF00-45F8-8E1A-DEEE0FCC0174}"/>
    <cellStyle name="20% - Accent1 2 2 6 3 3 9" xfId="47316" xr:uid="{70965D26-76E6-46C4-9B88-6535E87CA247}"/>
    <cellStyle name="20% - Accent1 2 2 6 3 4" xfId="1990" xr:uid="{0286E938-47BC-4BB6-B72F-1C01F207E477}"/>
    <cellStyle name="20% - Accent1 2 2 6 3 4 2" xfId="9530" xr:uid="{9955AF5D-FE69-48AA-B54A-DE16C742B08C}"/>
    <cellStyle name="20% - Accent1 2 2 6 3 4 2 2" xfId="24506" xr:uid="{3D101E8C-060F-495A-9878-69EE20A9CA65}"/>
    <cellStyle name="20% - Accent1 2 2 6 3 4 3" xfId="17018" xr:uid="{60E65DEE-968D-4FFC-A240-D02F28118C8A}"/>
    <cellStyle name="20% - Accent1 2 2 6 3 4 4" xfId="32520" xr:uid="{EB6B109E-8E6E-4178-BFEB-E7E45406909C}"/>
    <cellStyle name="20% - Accent1 2 2 6 3 4 5" xfId="39437" xr:uid="{D062D107-45BF-44F7-9F9E-713B7A10AF7C}"/>
    <cellStyle name="20% - Accent1 2 2 6 3 4 6" xfId="47320" xr:uid="{F63BDE79-57AC-4BF0-901A-39EDF1FB2E40}"/>
    <cellStyle name="20% - Accent1 2 2 6 3 4 7" xfId="54813" xr:uid="{A53006E3-A8C8-4F46-B233-28DD065162A9}"/>
    <cellStyle name="20% - Accent1 2 2 6 3 5" xfId="1991" xr:uid="{677D634F-BFFD-4C00-8D28-B677BA7FBA8D}"/>
    <cellStyle name="20% - Accent1 2 2 6 3 5 2" xfId="9531" xr:uid="{E87822AD-35B5-4E24-953F-4F339615671B}"/>
    <cellStyle name="20% - Accent1 2 2 6 3 5 2 2" xfId="24507" xr:uid="{6381E619-7F28-40ED-AA4B-F1A247B7FA40}"/>
    <cellStyle name="20% - Accent1 2 2 6 3 5 3" xfId="17019" xr:uid="{BC98FF48-B559-4AAE-BB68-1612E0F49F98}"/>
    <cellStyle name="20% - Accent1 2 2 6 3 5 4" xfId="34365" xr:uid="{24A378A1-9FE2-4031-868C-678B30B14F21}"/>
    <cellStyle name="20% - Accent1 2 2 6 3 5 5" xfId="39438" xr:uid="{311F60BC-0BF6-4622-A055-4C303374CDF3}"/>
    <cellStyle name="20% - Accent1 2 2 6 3 5 6" xfId="47321" xr:uid="{4A015F16-4148-4E0E-8E11-A33920C985F1}"/>
    <cellStyle name="20% - Accent1 2 2 6 3 5 7" xfId="54814" xr:uid="{2555B71B-3179-43C3-B721-6AE29CFC6BA4}"/>
    <cellStyle name="20% - Accent1 2 2 6 3 6" xfId="1992" xr:uid="{B3B501BB-FEBA-4863-B8F7-10AE09AEE3FD}"/>
    <cellStyle name="20% - Accent1 2 2 6 3 6 2" xfId="9532" xr:uid="{88B6CE35-77AE-4DEF-9F30-1B96F880D1B4}"/>
    <cellStyle name="20% - Accent1 2 2 6 3 6 2 2" xfId="24508" xr:uid="{0FC41FE3-F5F1-47CC-B778-A6FF4B45B60D}"/>
    <cellStyle name="20% - Accent1 2 2 6 3 6 3" xfId="17020" xr:uid="{A010C359-0C41-4E8A-AE52-E8D2BD62245F}"/>
    <cellStyle name="20% - Accent1 2 2 6 3 6 4" xfId="36208" xr:uid="{F4BEA427-F847-4D5E-8C47-E54EA245BAEE}"/>
    <cellStyle name="20% - Accent1 2 2 6 3 6 5" xfId="39439" xr:uid="{9F0B881A-0FF6-44C8-8848-5B92CC534CFA}"/>
    <cellStyle name="20% - Accent1 2 2 6 3 6 6" xfId="47322" xr:uid="{851FEC64-4E45-419A-B5EE-8EAA7BFC1FAC}"/>
    <cellStyle name="20% - Accent1 2 2 6 3 6 7" xfId="54815" xr:uid="{C3FE25ED-B1D3-4004-8DDC-C724A919B372}"/>
    <cellStyle name="20% - Accent1 2 2 6 3 7" xfId="9517" xr:uid="{022E48A7-71EC-4929-B8D2-AE61B70793E8}"/>
    <cellStyle name="20% - Accent1 2 2 6 3 7 2" xfId="24493" xr:uid="{DCABBEEF-5733-4CE6-99E3-5D53DABD3E62}"/>
    <cellStyle name="20% - Accent1 2 2 6 3 8" xfId="17005" xr:uid="{426D9005-8686-40E2-888A-3BEAF8693ECC}"/>
    <cellStyle name="20% - Accent1 2 2 6 3 9" xfId="30443" xr:uid="{837FEA61-E6B3-4714-AA53-89219A6B9675}"/>
    <cellStyle name="20% - Accent1 2 2 6 4" xfId="1993" xr:uid="{90DAD9D4-E062-41A7-B8A4-5C84CA0EFEE3}"/>
    <cellStyle name="20% - Accent1 2 2 6 4 10" xfId="39440" xr:uid="{43D60B7D-96A3-4E90-8D5C-28086CE21D35}"/>
    <cellStyle name="20% - Accent1 2 2 6 4 11" xfId="47323" xr:uid="{313C2C1B-8B1B-41AD-8349-569B4B2439EC}"/>
    <cellStyle name="20% - Accent1 2 2 6 4 12" xfId="54816" xr:uid="{B4653205-0DB5-49B0-9E58-A3B439BD6E3E}"/>
    <cellStyle name="20% - Accent1 2 2 6 4 2" xfId="1994" xr:uid="{3E11FC0A-1963-4757-858F-4DA302A2F5F7}"/>
    <cellStyle name="20% - Accent1 2 2 6 4 2 10" xfId="47324" xr:uid="{C1134B0A-D1E2-4230-BC7A-7C3C80340CEA}"/>
    <cellStyle name="20% - Accent1 2 2 6 4 2 11" xfId="54817" xr:uid="{5BB5B228-5981-40D8-88A9-0F5324B66F6D}"/>
    <cellStyle name="20% - Accent1 2 2 6 4 2 2" xfId="1995" xr:uid="{3F5B02C6-C859-4964-B2CF-5D20678201F4}"/>
    <cellStyle name="20% - Accent1 2 2 6 4 2 2 10" xfId="54818" xr:uid="{0C6BD7D9-7B08-4D6B-8CE8-CA395E585DAB}"/>
    <cellStyle name="20% - Accent1 2 2 6 4 2 2 2" xfId="1996" xr:uid="{2C204600-65D5-4094-ABE2-6475F9989CEC}"/>
    <cellStyle name="20% - Accent1 2 2 6 4 2 2 2 2" xfId="9536" xr:uid="{1F0481AD-CA83-43F4-88DF-7AADF61BC70A}"/>
    <cellStyle name="20% - Accent1 2 2 6 4 2 2 2 2 2" xfId="24512" xr:uid="{4F8BB554-C970-424F-A5A0-D60F1EC8D35D}"/>
    <cellStyle name="20% - Accent1 2 2 6 4 2 2 2 3" xfId="17024" xr:uid="{C7A04D9A-9FBD-4733-BDBD-6F6E641A29B8}"/>
    <cellStyle name="20% - Accent1 2 2 6 4 2 2 2 4" xfId="32526" xr:uid="{7419BDA2-716E-419E-A168-574534363EBF}"/>
    <cellStyle name="20% - Accent1 2 2 6 4 2 2 2 5" xfId="39443" xr:uid="{1F577C17-385A-45BE-8F49-8EE5AE361F12}"/>
    <cellStyle name="20% - Accent1 2 2 6 4 2 2 2 6" xfId="47326" xr:uid="{F55403D4-CC17-43FB-ABDE-227FC47C9EE7}"/>
    <cellStyle name="20% - Accent1 2 2 6 4 2 2 2 7" xfId="54819" xr:uid="{BB7BA703-AF53-4D2D-9A8A-73A4D8CEF7EA}"/>
    <cellStyle name="20% - Accent1 2 2 6 4 2 2 3" xfId="1997" xr:uid="{FAD9DDCF-72BF-47F5-9F4F-2F1695D74D74}"/>
    <cellStyle name="20% - Accent1 2 2 6 4 2 2 3 2" xfId="9537" xr:uid="{85F6EB3E-808F-4907-BB61-5053C0976C5C}"/>
    <cellStyle name="20% - Accent1 2 2 6 4 2 2 3 2 2" xfId="24513" xr:uid="{043B9A00-20BB-4EE7-BBB1-8DF5CA5E962E}"/>
    <cellStyle name="20% - Accent1 2 2 6 4 2 2 3 3" xfId="17025" xr:uid="{D18C390A-4B20-4AA4-96F9-603ECDC2249B}"/>
    <cellStyle name="20% - Accent1 2 2 6 4 2 2 3 4" xfId="34371" xr:uid="{F49C32A5-6CD8-4DBC-B0B9-7446FD7412DE}"/>
    <cellStyle name="20% - Accent1 2 2 6 4 2 2 3 5" xfId="39444" xr:uid="{C894DAD7-64AE-4B83-B076-2F6F1E378269}"/>
    <cellStyle name="20% - Accent1 2 2 6 4 2 2 3 6" xfId="47327" xr:uid="{A945F363-0344-42AC-BB1A-9C90FDB5A092}"/>
    <cellStyle name="20% - Accent1 2 2 6 4 2 2 3 7" xfId="54820" xr:uid="{1B672C98-CF47-4DB2-8A72-E5CC3EF3988B}"/>
    <cellStyle name="20% - Accent1 2 2 6 4 2 2 4" xfId="1998" xr:uid="{44CCFE46-00F6-495A-B497-DD4A15A47692}"/>
    <cellStyle name="20% - Accent1 2 2 6 4 2 2 4 2" xfId="9538" xr:uid="{796CA678-2C58-487D-BC24-EFA075C9F128}"/>
    <cellStyle name="20% - Accent1 2 2 6 4 2 2 4 2 2" xfId="24514" xr:uid="{52F4EFF1-DA75-4184-ABE5-F496EF8BE6D1}"/>
    <cellStyle name="20% - Accent1 2 2 6 4 2 2 4 3" xfId="17026" xr:uid="{1497A903-AA70-44B9-911C-E8A1D7FC2B83}"/>
    <cellStyle name="20% - Accent1 2 2 6 4 2 2 4 4" xfId="36214" xr:uid="{2E786CA5-5211-425E-8547-A378328E5321}"/>
    <cellStyle name="20% - Accent1 2 2 6 4 2 2 4 5" xfId="39445" xr:uid="{D15E3E1B-5731-40E9-87E3-12314A95844A}"/>
    <cellStyle name="20% - Accent1 2 2 6 4 2 2 4 6" xfId="47328" xr:uid="{6E4A49A5-7FA1-4F15-98E3-E54BEA5CEF5B}"/>
    <cellStyle name="20% - Accent1 2 2 6 4 2 2 4 7" xfId="54821" xr:uid="{4115F6D5-9141-4C55-A6B8-6957E41B2741}"/>
    <cellStyle name="20% - Accent1 2 2 6 4 2 2 5" xfId="9535" xr:uid="{0C5B5BE1-87BA-44EC-9071-10FBDFDB91FC}"/>
    <cellStyle name="20% - Accent1 2 2 6 4 2 2 5 2" xfId="24511" xr:uid="{27A7A9C1-A1F6-41C0-997B-6DDD136F1849}"/>
    <cellStyle name="20% - Accent1 2 2 6 4 2 2 6" xfId="17023" xr:uid="{611E54E4-77D1-428C-B8C7-BE23C9D0B973}"/>
    <cellStyle name="20% - Accent1 2 2 6 4 2 2 7" xfId="31342" xr:uid="{23B14852-965E-422D-B28A-2504097D2C8C}"/>
    <cellStyle name="20% - Accent1 2 2 6 4 2 2 8" xfId="39442" xr:uid="{EBB33746-6CF8-4E56-9243-08273866C0BC}"/>
    <cellStyle name="20% - Accent1 2 2 6 4 2 2 9" xfId="47325" xr:uid="{E702CF73-D25F-49DB-84BB-77580FD2E81A}"/>
    <cellStyle name="20% - Accent1 2 2 6 4 2 3" xfId="1999" xr:uid="{C7EA83B9-DE27-401B-91C2-A531D1F43F4B}"/>
    <cellStyle name="20% - Accent1 2 2 6 4 2 3 2" xfId="9539" xr:uid="{068041A1-482A-45DB-A828-1E7288ABF4EA}"/>
    <cellStyle name="20% - Accent1 2 2 6 4 2 3 2 2" xfId="24515" xr:uid="{D8A20592-22D1-4192-A3CA-0C9046B33A60}"/>
    <cellStyle name="20% - Accent1 2 2 6 4 2 3 3" xfId="17027" xr:uid="{329991A6-6F0D-468D-BF40-C4821BA06F7F}"/>
    <cellStyle name="20% - Accent1 2 2 6 4 2 3 4" xfId="32525" xr:uid="{6F210146-CEB2-4EF4-B180-ABFE3B3088EA}"/>
    <cellStyle name="20% - Accent1 2 2 6 4 2 3 5" xfId="39446" xr:uid="{A8DEAD73-DB12-4103-A518-37013F15146B}"/>
    <cellStyle name="20% - Accent1 2 2 6 4 2 3 6" xfId="47329" xr:uid="{1A93582C-A805-46B8-A741-022370A61D34}"/>
    <cellStyle name="20% - Accent1 2 2 6 4 2 3 7" xfId="54822" xr:uid="{36F59EFD-BAEE-450C-94F9-7CFA6B42D5A7}"/>
    <cellStyle name="20% - Accent1 2 2 6 4 2 4" xfId="2000" xr:uid="{0413450F-BA5B-4FA6-B62D-69826BD157B9}"/>
    <cellStyle name="20% - Accent1 2 2 6 4 2 4 2" xfId="9540" xr:uid="{5CE9F518-1D07-437D-A053-872FE733E505}"/>
    <cellStyle name="20% - Accent1 2 2 6 4 2 4 2 2" xfId="24516" xr:uid="{D3E96A20-5CF9-48E5-ABB1-B3CCFB319F3F}"/>
    <cellStyle name="20% - Accent1 2 2 6 4 2 4 3" xfId="17028" xr:uid="{36B14870-F5B3-4684-AF6A-C985B3460190}"/>
    <cellStyle name="20% - Accent1 2 2 6 4 2 4 4" xfId="34370" xr:uid="{CD52E4A4-E1A4-42C9-996A-0012A72BACFD}"/>
    <cellStyle name="20% - Accent1 2 2 6 4 2 4 5" xfId="39447" xr:uid="{7AF8369E-CA26-4789-8023-02EBEC8F380D}"/>
    <cellStyle name="20% - Accent1 2 2 6 4 2 4 6" xfId="47330" xr:uid="{1A7B8EF2-DB53-4CCF-9B18-8AE8E4687597}"/>
    <cellStyle name="20% - Accent1 2 2 6 4 2 4 7" xfId="54823" xr:uid="{5D4B04FC-8254-4EF2-A6E2-1AACCF98DD89}"/>
    <cellStyle name="20% - Accent1 2 2 6 4 2 5" xfId="2001" xr:uid="{4228A59B-58E5-494B-9468-0F9A4339B087}"/>
    <cellStyle name="20% - Accent1 2 2 6 4 2 5 2" xfId="9541" xr:uid="{ECB62925-0163-44CC-BE2A-717D9A72F821}"/>
    <cellStyle name="20% - Accent1 2 2 6 4 2 5 2 2" xfId="24517" xr:uid="{B495DD11-CD93-4662-90C3-B39730CBB78E}"/>
    <cellStyle name="20% - Accent1 2 2 6 4 2 5 3" xfId="17029" xr:uid="{1EDA36A7-7648-408F-A847-8CD45A267E4B}"/>
    <cellStyle name="20% - Accent1 2 2 6 4 2 5 4" xfId="36213" xr:uid="{D1F490A2-A947-44F1-AE86-42DFB45D557B}"/>
    <cellStyle name="20% - Accent1 2 2 6 4 2 5 5" xfId="39448" xr:uid="{FCBF598E-9F93-4A58-9B84-2E844CCAA30D}"/>
    <cellStyle name="20% - Accent1 2 2 6 4 2 5 6" xfId="47331" xr:uid="{EBB23211-2014-4E35-AF30-BC2AB7FAE6EA}"/>
    <cellStyle name="20% - Accent1 2 2 6 4 2 5 7" xfId="54824" xr:uid="{E6882B78-781C-4802-ADF4-B4E2304FA5C7}"/>
    <cellStyle name="20% - Accent1 2 2 6 4 2 6" xfId="9534" xr:uid="{A3C9DF08-65BD-4358-84E1-E988D004C4D1}"/>
    <cellStyle name="20% - Accent1 2 2 6 4 2 6 2" xfId="24510" xr:uid="{88BA92D8-D3CC-45AB-826C-4E8941A01008}"/>
    <cellStyle name="20% - Accent1 2 2 6 4 2 7" xfId="17022" xr:uid="{B72C63DB-EB71-4A3B-9C6E-C519838BC01A}"/>
    <cellStyle name="20% - Accent1 2 2 6 4 2 8" xfId="30828" xr:uid="{70A4ADE0-DD3E-4D36-924F-EE91A2423D67}"/>
    <cellStyle name="20% - Accent1 2 2 6 4 2 9" xfId="39441" xr:uid="{8DB29360-0DAD-4809-99E5-46A21DB1032B}"/>
    <cellStyle name="20% - Accent1 2 2 6 4 3" xfId="2002" xr:uid="{F4D6D204-1E1B-46C7-AD19-DB1708A389F0}"/>
    <cellStyle name="20% - Accent1 2 2 6 4 3 10" xfId="54825" xr:uid="{B73F42FE-2B82-4D7D-8C45-6E4E07E39D4A}"/>
    <cellStyle name="20% - Accent1 2 2 6 4 3 2" xfId="2003" xr:uid="{902C1150-5FD4-4885-A176-0C050F3FBD69}"/>
    <cellStyle name="20% - Accent1 2 2 6 4 3 2 2" xfId="9543" xr:uid="{63D09305-7BBA-4547-8CD7-57A5E274E7CC}"/>
    <cellStyle name="20% - Accent1 2 2 6 4 3 2 2 2" xfId="24519" xr:uid="{72BC1404-DF10-4E6E-816A-A1DAFF3600C4}"/>
    <cellStyle name="20% - Accent1 2 2 6 4 3 2 3" xfId="17031" xr:uid="{6925AA39-8A03-4699-9BC7-B1A947C27FC4}"/>
    <cellStyle name="20% - Accent1 2 2 6 4 3 2 4" xfId="32527" xr:uid="{C11B4B2A-A007-456D-8EC4-FCC66948B5DB}"/>
    <cellStyle name="20% - Accent1 2 2 6 4 3 2 5" xfId="39450" xr:uid="{B848F037-B15A-4FC5-8AC4-44E8878CC951}"/>
    <cellStyle name="20% - Accent1 2 2 6 4 3 2 6" xfId="47333" xr:uid="{EFEA5374-71D2-4374-9077-9066A4BAAAA2}"/>
    <cellStyle name="20% - Accent1 2 2 6 4 3 2 7" xfId="54826" xr:uid="{855F4CE2-8957-45F3-AFFF-421D517FBC5C}"/>
    <cellStyle name="20% - Accent1 2 2 6 4 3 3" xfId="2004" xr:uid="{DAC8518A-4290-4094-A3F8-7A7CBF7977FF}"/>
    <cellStyle name="20% - Accent1 2 2 6 4 3 3 2" xfId="9544" xr:uid="{1BAFC71D-3473-4F20-A098-D34ADFFCD500}"/>
    <cellStyle name="20% - Accent1 2 2 6 4 3 3 2 2" xfId="24520" xr:uid="{A19D06A9-92A7-40EC-9397-E7C26D5022A6}"/>
    <cellStyle name="20% - Accent1 2 2 6 4 3 3 3" xfId="17032" xr:uid="{7474DDEB-FC02-4268-8B84-9F902AB0FBB3}"/>
    <cellStyle name="20% - Accent1 2 2 6 4 3 3 4" xfId="34372" xr:uid="{A7749DD2-F8E3-42FF-9DFF-809E4B45A419}"/>
    <cellStyle name="20% - Accent1 2 2 6 4 3 3 5" xfId="39451" xr:uid="{FB7976AF-E077-4D7B-9DFB-87338D1CE068}"/>
    <cellStyle name="20% - Accent1 2 2 6 4 3 3 6" xfId="47334" xr:uid="{6E3840A9-5DA8-4D2D-9AF3-E716C23BF093}"/>
    <cellStyle name="20% - Accent1 2 2 6 4 3 3 7" xfId="54827" xr:uid="{33FD3B03-FB6D-4478-8B78-C00568192EE9}"/>
    <cellStyle name="20% - Accent1 2 2 6 4 3 4" xfId="2005" xr:uid="{CE086ACC-A871-489F-8656-1DB748B4D21E}"/>
    <cellStyle name="20% - Accent1 2 2 6 4 3 4 2" xfId="9545" xr:uid="{B329DF11-8155-4000-9AAF-60D34EF30630}"/>
    <cellStyle name="20% - Accent1 2 2 6 4 3 4 2 2" xfId="24521" xr:uid="{1854B4E8-BA3E-4F16-95A6-67E233C41B7E}"/>
    <cellStyle name="20% - Accent1 2 2 6 4 3 4 3" xfId="17033" xr:uid="{E463058A-B3DD-42DB-B237-B98BEB0EFB0E}"/>
    <cellStyle name="20% - Accent1 2 2 6 4 3 4 4" xfId="36215" xr:uid="{225791D5-8B33-4845-8AC6-730108828C61}"/>
    <cellStyle name="20% - Accent1 2 2 6 4 3 4 5" xfId="39452" xr:uid="{1945CB4E-16D0-4A5A-836E-05C2D8CC81B8}"/>
    <cellStyle name="20% - Accent1 2 2 6 4 3 4 6" xfId="47335" xr:uid="{EAAF61D3-F428-4517-818B-EBA1CB98B9F2}"/>
    <cellStyle name="20% - Accent1 2 2 6 4 3 4 7" xfId="54828" xr:uid="{512FC12D-E9DA-4E46-AC3E-D15380890558}"/>
    <cellStyle name="20% - Accent1 2 2 6 4 3 5" xfId="9542" xr:uid="{0BE03C15-8821-4977-9475-E02014E5274D}"/>
    <cellStyle name="20% - Accent1 2 2 6 4 3 5 2" xfId="24518" xr:uid="{00E1BB20-9DEA-479D-875F-9C0EB01A6428}"/>
    <cellStyle name="20% - Accent1 2 2 6 4 3 6" xfId="17030" xr:uid="{AE479462-91D3-44E5-A6F1-A3CB0A47B78A}"/>
    <cellStyle name="20% - Accent1 2 2 6 4 3 7" xfId="31341" xr:uid="{58DCF506-132D-4609-8DBD-8585FAB14A0D}"/>
    <cellStyle name="20% - Accent1 2 2 6 4 3 8" xfId="39449" xr:uid="{07CF9B94-DAD4-4CC1-A88F-3AB9A46F28D0}"/>
    <cellStyle name="20% - Accent1 2 2 6 4 3 9" xfId="47332" xr:uid="{1725C600-34E9-429D-92B3-34CB65DD8CB6}"/>
    <cellStyle name="20% - Accent1 2 2 6 4 4" xfId="2006" xr:uid="{732FA57B-EB9D-46C6-9448-1D655588F132}"/>
    <cellStyle name="20% - Accent1 2 2 6 4 4 2" xfId="9546" xr:uid="{C0A95198-6C2A-4AFE-96D4-B985B6A6413C}"/>
    <cellStyle name="20% - Accent1 2 2 6 4 4 2 2" xfId="24522" xr:uid="{64352259-B78C-4A06-BB52-1CE0720F3EF3}"/>
    <cellStyle name="20% - Accent1 2 2 6 4 4 3" xfId="17034" xr:uid="{8E8F5581-2568-4A74-A625-E8EB044F1EC1}"/>
    <cellStyle name="20% - Accent1 2 2 6 4 4 4" xfId="32524" xr:uid="{1716CEAA-CC38-4FCF-B2BE-6D17AACCA8F3}"/>
    <cellStyle name="20% - Accent1 2 2 6 4 4 5" xfId="39453" xr:uid="{21A63E70-9F56-4F90-979C-0BAE510143A6}"/>
    <cellStyle name="20% - Accent1 2 2 6 4 4 6" xfId="47336" xr:uid="{D07AB795-358F-421A-A8F8-10A34A3F8AA1}"/>
    <cellStyle name="20% - Accent1 2 2 6 4 4 7" xfId="54829" xr:uid="{0AD810C5-757F-450D-B23A-E2AEE1B1EE98}"/>
    <cellStyle name="20% - Accent1 2 2 6 4 5" xfId="2007" xr:uid="{9746A14F-1CB0-4640-BE00-9333FD17D094}"/>
    <cellStyle name="20% - Accent1 2 2 6 4 5 2" xfId="9547" xr:uid="{8176B4F7-0FB9-4F78-AB5C-6841D421B567}"/>
    <cellStyle name="20% - Accent1 2 2 6 4 5 2 2" xfId="24523" xr:uid="{BADC925E-2758-4C14-B1CF-6376B4D737FD}"/>
    <cellStyle name="20% - Accent1 2 2 6 4 5 3" xfId="17035" xr:uid="{0D4BB42F-7D07-46FE-B26A-2ADC54AC2ED5}"/>
    <cellStyle name="20% - Accent1 2 2 6 4 5 4" xfId="34369" xr:uid="{CFDEA869-8627-4CC0-93AB-BA20488DFE62}"/>
    <cellStyle name="20% - Accent1 2 2 6 4 5 5" xfId="39454" xr:uid="{5EDE2454-3A17-4C3D-B144-395FFF8E1FFB}"/>
    <cellStyle name="20% - Accent1 2 2 6 4 5 6" xfId="47337" xr:uid="{BD2978B3-6A0E-4332-A543-919DBDEC8270}"/>
    <cellStyle name="20% - Accent1 2 2 6 4 5 7" xfId="54830" xr:uid="{35ED0A40-0D5B-4388-9704-2F9F313DEB64}"/>
    <cellStyle name="20% - Accent1 2 2 6 4 6" xfId="2008" xr:uid="{1352E07E-9B7B-44A5-BE92-61D7B9F30051}"/>
    <cellStyle name="20% - Accent1 2 2 6 4 6 2" xfId="9548" xr:uid="{1BEF1250-7333-4765-A29D-1466AB3E62AF}"/>
    <cellStyle name="20% - Accent1 2 2 6 4 6 2 2" xfId="24524" xr:uid="{A4A9627B-0B2D-4C1D-A8F5-594C18629F4F}"/>
    <cellStyle name="20% - Accent1 2 2 6 4 6 3" xfId="17036" xr:uid="{3149DCB8-ADE0-4C12-A01B-885C756B7D52}"/>
    <cellStyle name="20% - Accent1 2 2 6 4 6 4" xfId="36212" xr:uid="{6B20FE73-A953-41CF-A5D3-7967EBF539C9}"/>
    <cellStyle name="20% - Accent1 2 2 6 4 6 5" xfId="39455" xr:uid="{84C3DC35-12F9-4436-870B-51EFC8E6FF78}"/>
    <cellStyle name="20% - Accent1 2 2 6 4 6 6" xfId="47338" xr:uid="{F3D9D455-52C9-47BC-8C1E-FD2027A8DED7}"/>
    <cellStyle name="20% - Accent1 2 2 6 4 6 7" xfId="54831" xr:uid="{B7C50626-2BDF-482C-B199-F324AE1549D0}"/>
    <cellStyle name="20% - Accent1 2 2 6 4 7" xfId="9533" xr:uid="{3EAA97B0-1907-4DBB-84C1-86062423A9C7}"/>
    <cellStyle name="20% - Accent1 2 2 6 4 7 2" xfId="24509" xr:uid="{17B219F5-869F-4CE4-B3F1-C99B49A7CEE5}"/>
    <cellStyle name="20% - Accent1 2 2 6 4 8" xfId="17021" xr:uid="{25176A3E-5F70-45C1-A5E9-9D3894712E12}"/>
    <cellStyle name="20% - Accent1 2 2 6 4 9" xfId="30562" xr:uid="{43324D52-066B-4409-9179-6371EF3C99E9}"/>
    <cellStyle name="20% - Accent1 2 2 6 5" xfId="2009" xr:uid="{B16027FD-124B-40BD-9BA7-3447FC946182}"/>
    <cellStyle name="20% - Accent1 2 2 6 5 10" xfId="47339" xr:uid="{8F7142D6-7F4E-4ABC-B040-E4C29DDEF3D0}"/>
    <cellStyle name="20% - Accent1 2 2 6 5 11" xfId="54832" xr:uid="{C7236318-ECAD-418D-8057-FABADF37DFE6}"/>
    <cellStyle name="20% - Accent1 2 2 6 5 2" xfId="2010" xr:uid="{4CBDF016-89FE-4A13-9285-8758454A6707}"/>
    <cellStyle name="20% - Accent1 2 2 6 5 2 10" xfId="54833" xr:uid="{8251AB77-E82C-45C1-80B2-EB94911B21C9}"/>
    <cellStyle name="20% - Accent1 2 2 6 5 2 2" xfId="2011" xr:uid="{BD51C52A-A5F4-429A-9F0F-D02E138675C6}"/>
    <cellStyle name="20% - Accent1 2 2 6 5 2 2 2" xfId="9551" xr:uid="{9883AAAE-FC96-4F83-87A3-CCBC98784205}"/>
    <cellStyle name="20% - Accent1 2 2 6 5 2 2 2 2" xfId="24527" xr:uid="{C9F27AFB-ECB3-43D5-AA9C-A50B255B43D1}"/>
    <cellStyle name="20% - Accent1 2 2 6 5 2 2 3" xfId="17039" xr:uid="{020A6558-66EB-4D61-99B7-BCA29703B8D2}"/>
    <cellStyle name="20% - Accent1 2 2 6 5 2 2 4" xfId="32529" xr:uid="{A4666986-400E-4253-B96A-35C3BF39260B}"/>
    <cellStyle name="20% - Accent1 2 2 6 5 2 2 5" xfId="39458" xr:uid="{7683AEEE-BF6F-4357-A293-6EF486CFDB6F}"/>
    <cellStyle name="20% - Accent1 2 2 6 5 2 2 6" xfId="47341" xr:uid="{1B3450CD-A42B-41C8-9699-3DB1E849C288}"/>
    <cellStyle name="20% - Accent1 2 2 6 5 2 2 7" xfId="54834" xr:uid="{C731D538-5830-48D1-97E1-806352CFC457}"/>
    <cellStyle name="20% - Accent1 2 2 6 5 2 3" xfId="2012" xr:uid="{8DB7EDE8-693B-44B1-876B-33D18DD42D87}"/>
    <cellStyle name="20% - Accent1 2 2 6 5 2 3 2" xfId="9552" xr:uid="{4624A9EE-352C-473A-B717-F4B24DB85CAE}"/>
    <cellStyle name="20% - Accent1 2 2 6 5 2 3 2 2" xfId="24528" xr:uid="{23F11A8A-4F28-4086-9E9E-0B22D58D030F}"/>
    <cellStyle name="20% - Accent1 2 2 6 5 2 3 3" xfId="17040" xr:uid="{E988EE90-33DF-4286-963A-F23975683B3F}"/>
    <cellStyle name="20% - Accent1 2 2 6 5 2 3 4" xfId="34374" xr:uid="{5B2CD60B-53CC-4788-A56B-91BB5AC3D826}"/>
    <cellStyle name="20% - Accent1 2 2 6 5 2 3 5" xfId="39459" xr:uid="{585EFCAB-1612-4031-B6FA-FEC0CD4E54E1}"/>
    <cellStyle name="20% - Accent1 2 2 6 5 2 3 6" xfId="47342" xr:uid="{8F2C9628-8974-440B-9AF1-273124241E6D}"/>
    <cellStyle name="20% - Accent1 2 2 6 5 2 3 7" xfId="54835" xr:uid="{9B93111F-DA58-4E86-91D5-0690AD5C10AA}"/>
    <cellStyle name="20% - Accent1 2 2 6 5 2 4" xfId="2013" xr:uid="{A3FF6A37-0E84-47D2-A898-5CDB448D10B7}"/>
    <cellStyle name="20% - Accent1 2 2 6 5 2 4 2" xfId="9553" xr:uid="{69B03FE2-02E4-4BCB-AEF6-7928DBB54253}"/>
    <cellStyle name="20% - Accent1 2 2 6 5 2 4 2 2" xfId="24529" xr:uid="{EDCAC389-CC9D-40E6-861B-AC83DDA006FA}"/>
    <cellStyle name="20% - Accent1 2 2 6 5 2 4 3" xfId="17041" xr:uid="{49608B10-CCFA-4CBF-B7B2-D98F55C408EA}"/>
    <cellStyle name="20% - Accent1 2 2 6 5 2 4 4" xfId="36217" xr:uid="{EBF677BA-E03F-4F80-B60E-8F8D7DEC0DF7}"/>
    <cellStyle name="20% - Accent1 2 2 6 5 2 4 5" xfId="39460" xr:uid="{9B80A797-CA84-4B6F-9D54-7AB92BE5A5F9}"/>
    <cellStyle name="20% - Accent1 2 2 6 5 2 4 6" xfId="47343" xr:uid="{5D87D1B1-5A38-48A8-9D3A-E097EC41C9BA}"/>
    <cellStyle name="20% - Accent1 2 2 6 5 2 4 7" xfId="54836" xr:uid="{EBC964EC-55F9-4589-BCD3-3410C4610BA5}"/>
    <cellStyle name="20% - Accent1 2 2 6 5 2 5" xfId="9550" xr:uid="{E16CD361-DD65-4E10-9C43-1A530A1B5480}"/>
    <cellStyle name="20% - Accent1 2 2 6 5 2 5 2" xfId="24526" xr:uid="{BE73A8FE-C8F6-4942-85A3-BF7D32CA52EC}"/>
    <cellStyle name="20% - Accent1 2 2 6 5 2 6" xfId="17038" xr:uid="{0FFB8643-90E1-4E0D-AFE8-07165534BA82}"/>
    <cellStyle name="20% - Accent1 2 2 6 5 2 7" xfId="31343" xr:uid="{0513FCD8-86AD-41DC-83BB-8A289BE8DF8D}"/>
    <cellStyle name="20% - Accent1 2 2 6 5 2 8" xfId="39457" xr:uid="{AB5E5844-C89C-4679-B7ED-73252EBEBD61}"/>
    <cellStyle name="20% - Accent1 2 2 6 5 2 9" xfId="47340" xr:uid="{ADA376EE-3AA1-4B70-830E-0E7C36A02AC2}"/>
    <cellStyle name="20% - Accent1 2 2 6 5 3" xfId="2014" xr:uid="{051A973B-1E03-4A94-BC7E-8F40746455F7}"/>
    <cellStyle name="20% - Accent1 2 2 6 5 3 2" xfId="9554" xr:uid="{DC581B39-2CBF-4137-8B7A-E5394291EB3D}"/>
    <cellStyle name="20% - Accent1 2 2 6 5 3 2 2" xfId="24530" xr:uid="{D00E92AF-A85E-402F-A756-C6BC5BF9DA00}"/>
    <cellStyle name="20% - Accent1 2 2 6 5 3 3" xfId="17042" xr:uid="{DF7C8123-DF28-4B81-BC8D-A81C33C9724A}"/>
    <cellStyle name="20% - Accent1 2 2 6 5 3 4" xfId="32528" xr:uid="{E869A41C-9885-4071-9D53-B2709AD57045}"/>
    <cellStyle name="20% - Accent1 2 2 6 5 3 5" xfId="39461" xr:uid="{5D7438EB-D809-4831-BCF9-313EF94522D4}"/>
    <cellStyle name="20% - Accent1 2 2 6 5 3 6" xfId="47344" xr:uid="{ADC83890-ED94-4270-9AD6-D4F79227B975}"/>
    <cellStyle name="20% - Accent1 2 2 6 5 3 7" xfId="54837" xr:uid="{1D2090B3-DEC9-4B0E-8298-A98EC3298A41}"/>
    <cellStyle name="20% - Accent1 2 2 6 5 4" xfId="2015" xr:uid="{58D44A03-62EF-41FE-A5E4-64E43B4E5183}"/>
    <cellStyle name="20% - Accent1 2 2 6 5 4 2" xfId="9555" xr:uid="{967CF75E-CEEA-4013-BF45-65FC54F95AB2}"/>
    <cellStyle name="20% - Accent1 2 2 6 5 4 2 2" xfId="24531" xr:uid="{F1294264-A583-464A-9810-56A89E7FF786}"/>
    <cellStyle name="20% - Accent1 2 2 6 5 4 3" xfId="17043" xr:uid="{FCC17052-D7F9-4400-8BF9-117ED5C689C4}"/>
    <cellStyle name="20% - Accent1 2 2 6 5 4 4" xfId="34373" xr:uid="{F88D9E44-5F82-4DF7-BBF7-1844E982C9C8}"/>
    <cellStyle name="20% - Accent1 2 2 6 5 4 5" xfId="39462" xr:uid="{507EBE80-6718-4052-B89F-CA8E2358BEE8}"/>
    <cellStyle name="20% - Accent1 2 2 6 5 4 6" xfId="47345" xr:uid="{BA6FD7D1-4360-46E5-BDFF-7770D867681C}"/>
    <cellStyle name="20% - Accent1 2 2 6 5 4 7" xfId="54838" xr:uid="{D8AEA983-35FC-4581-B596-F2FBC03414C1}"/>
    <cellStyle name="20% - Accent1 2 2 6 5 5" xfId="2016" xr:uid="{1F5A8711-8965-4853-BF5D-0F36A5DA3C3E}"/>
    <cellStyle name="20% - Accent1 2 2 6 5 5 2" xfId="9556" xr:uid="{6372226A-435A-4DF4-BAE5-C506CE7AC96E}"/>
    <cellStyle name="20% - Accent1 2 2 6 5 5 2 2" xfId="24532" xr:uid="{06D84093-3F23-4512-90D8-D087A866C47C}"/>
    <cellStyle name="20% - Accent1 2 2 6 5 5 3" xfId="17044" xr:uid="{17F2F76F-57E0-46A1-B3B8-E26C9E924057}"/>
    <cellStyle name="20% - Accent1 2 2 6 5 5 4" xfId="36216" xr:uid="{C6C64E09-A0CC-4613-A669-C7E3BE80718A}"/>
    <cellStyle name="20% - Accent1 2 2 6 5 5 5" xfId="39463" xr:uid="{BD65AEBB-43EB-4A46-AC25-9CF4704837E4}"/>
    <cellStyle name="20% - Accent1 2 2 6 5 5 6" xfId="47346" xr:uid="{9CEA4DED-6596-4004-A031-9F73EBB6423A}"/>
    <cellStyle name="20% - Accent1 2 2 6 5 5 7" xfId="54839" xr:uid="{2127E844-60DC-4E36-8956-7C798899BC2B}"/>
    <cellStyle name="20% - Accent1 2 2 6 5 6" xfId="9549" xr:uid="{B282FA42-FB77-497E-A8E2-E229033B1EF6}"/>
    <cellStyle name="20% - Accent1 2 2 6 5 6 2" xfId="24525" xr:uid="{BA8A7904-C03F-4D34-A6FB-C1CCD303067E}"/>
    <cellStyle name="20% - Accent1 2 2 6 5 7" xfId="17037" xr:uid="{2AC1D100-C03D-44F3-8C97-DA1519CD875E}"/>
    <cellStyle name="20% - Accent1 2 2 6 5 8" xfId="30644" xr:uid="{F0D4FC74-F0B4-4FEC-BF01-ADEE15110CA5}"/>
    <cellStyle name="20% - Accent1 2 2 6 5 9" xfId="39456" xr:uid="{E403A606-37C1-45DE-AC25-22FBEF47CAC2}"/>
    <cellStyle name="20% - Accent1 2 2 6 6" xfId="2017" xr:uid="{039A782C-FA50-4AD3-8ABC-B50F13FA30D5}"/>
    <cellStyle name="20% - Accent1 2 2 6 6 10" xfId="47347" xr:uid="{D8302C53-0B94-47AB-9C11-0FA83AE4BA6B}"/>
    <cellStyle name="20% - Accent1 2 2 6 6 11" xfId="54840" xr:uid="{E6CBD039-2A2E-4E87-AB91-97CA67464CB2}"/>
    <cellStyle name="20% - Accent1 2 2 6 6 2" xfId="2018" xr:uid="{9B2260C2-447D-429E-946F-4329728DCEFD}"/>
    <cellStyle name="20% - Accent1 2 2 6 6 2 10" xfId="54841" xr:uid="{37BF15EB-588D-4982-8334-EB4762E0758A}"/>
    <cellStyle name="20% - Accent1 2 2 6 6 2 2" xfId="2019" xr:uid="{B6736F5B-9EE3-44BA-8381-D5B41E7EFD1F}"/>
    <cellStyle name="20% - Accent1 2 2 6 6 2 2 2" xfId="9559" xr:uid="{2DC23FE0-2B2F-4CE4-9650-938BC7010BD7}"/>
    <cellStyle name="20% - Accent1 2 2 6 6 2 2 2 2" xfId="24535" xr:uid="{207B1974-7263-4170-8BF2-66A8DD1C8980}"/>
    <cellStyle name="20% - Accent1 2 2 6 6 2 2 3" xfId="17047" xr:uid="{64C1A52E-C4DD-474F-BAEB-3AA93229794F}"/>
    <cellStyle name="20% - Accent1 2 2 6 6 2 2 4" xfId="32531" xr:uid="{26F248DA-61A8-4FB7-A348-E4675F5C86D1}"/>
    <cellStyle name="20% - Accent1 2 2 6 6 2 2 5" xfId="39466" xr:uid="{31044DB0-01B8-421C-B036-B130CE16F985}"/>
    <cellStyle name="20% - Accent1 2 2 6 6 2 2 6" xfId="47349" xr:uid="{37206C6E-46CE-48A4-ACB7-C206ED1BD8B4}"/>
    <cellStyle name="20% - Accent1 2 2 6 6 2 2 7" xfId="54842" xr:uid="{80E49A60-72C8-4A16-B1D3-774046ADB92D}"/>
    <cellStyle name="20% - Accent1 2 2 6 6 2 3" xfId="2020" xr:uid="{0BD6C610-4835-4D21-B2D5-CA42288CE71A}"/>
    <cellStyle name="20% - Accent1 2 2 6 6 2 3 2" xfId="9560" xr:uid="{9307587C-7509-43B0-AC62-2232729F1DD8}"/>
    <cellStyle name="20% - Accent1 2 2 6 6 2 3 2 2" xfId="24536" xr:uid="{CC268777-B29C-48DF-A658-F11C0C88013E}"/>
    <cellStyle name="20% - Accent1 2 2 6 6 2 3 3" xfId="17048" xr:uid="{D460F6AF-F995-4FEC-9EBD-89F1A2709928}"/>
    <cellStyle name="20% - Accent1 2 2 6 6 2 3 4" xfId="34376" xr:uid="{0244562C-EF19-455D-AD02-7CB94AA8EADB}"/>
    <cellStyle name="20% - Accent1 2 2 6 6 2 3 5" xfId="39467" xr:uid="{B03A09B3-1A96-4BFC-9EF2-E27D291D6CC8}"/>
    <cellStyle name="20% - Accent1 2 2 6 6 2 3 6" xfId="47350" xr:uid="{EBE8F7F3-4872-4680-8536-FF01758BFE99}"/>
    <cellStyle name="20% - Accent1 2 2 6 6 2 3 7" xfId="54843" xr:uid="{F7340C42-9545-4873-BFA7-89C41EAB3C36}"/>
    <cellStyle name="20% - Accent1 2 2 6 6 2 4" xfId="2021" xr:uid="{B287F13F-3B73-4C31-96E8-0E5EB6541582}"/>
    <cellStyle name="20% - Accent1 2 2 6 6 2 4 2" xfId="9561" xr:uid="{FB997528-0DD6-4124-B29D-F053A52C8761}"/>
    <cellStyle name="20% - Accent1 2 2 6 6 2 4 2 2" xfId="24537" xr:uid="{77FD682E-E313-4D91-BCB7-7C211C657753}"/>
    <cellStyle name="20% - Accent1 2 2 6 6 2 4 3" xfId="17049" xr:uid="{C3C1A1F9-CE36-462B-97F0-59A0030B46EB}"/>
    <cellStyle name="20% - Accent1 2 2 6 6 2 4 4" xfId="36219" xr:uid="{51D490EA-622B-4F4B-B0C0-186626BA5F34}"/>
    <cellStyle name="20% - Accent1 2 2 6 6 2 4 5" xfId="39468" xr:uid="{1CB7F46C-0F07-45F0-A42F-EE7A813FFCBC}"/>
    <cellStyle name="20% - Accent1 2 2 6 6 2 4 6" xfId="47351" xr:uid="{E34DD28C-5BC8-46D6-AF7C-188428465814}"/>
    <cellStyle name="20% - Accent1 2 2 6 6 2 4 7" xfId="54844" xr:uid="{487FB90C-F5C3-40A2-ADCA-6589C927DE91}"/>
    <cellStyle name="20% - Accent1 2 2 6 6 2 5" xfId="9558" xr:uid="{7691F286-EA41-4CEF-86A5-5AAC0130A626}"/>
    <cellStyle name="20% - Accent1 2 2 6 6 2 5 2" xfId="24534" xr:uid="{71B62D91-15AB-403F-A863-5DD839986984}"/>
    <cellStyle name="20% - Accent1 2 2 6 6 2 6" xfId="17046" xr:uid="{6FDD5F85-60FF-4255-B98E-A3F78E1C7C1F}"/>
    <cellStyle name="20% - Accent1 2 2 6 6 2 7" xfId="31344" xr:uid="{4DB777BF-7720-4C04-84BB-9D625E7C2F0F}"/>
    <cellStyle name="20% - Accent1 2 2 6 6 2 8" xfId="39465" xr:uid="{CC4A2F29-6289-4906-8264-7E4AFC08BC8E}"/>
    <cellStyle name="20% - Accent1 2 2 6 6 2 9" xfId="47348" xr:uid="{756BCB02-5837-40DC-9719-B37F4C7F642B}"/>
    <cellStyle name="20% - Accent1 2 2 6 6 3" xfId="2022" xr:uid="{F3FA90E0-02C8-47A6-A056-F7D805CA086D}"/>
    <cellStyle name="20% - Accent1 2 2 6 6 3 2" xfId="9562" xr:uid="{369D5226-9431-4F05-88F0-08C20CB04DC1}"/>
    <cellStyle name="20% - Accent1 2 2 6 6 3 2 2" xfId="24538" xr:uid="{80C36E83-F26B-4E91-9661-63608B514036}"/>
    <cellStyle name="20% - Accent1 2 2 6 6 3 3" xfId="17050" xr:uid="{A91C8B84-9025-4FB9-899D-184591C89CFB}"/>
    <cellStyle name="20% - Accent1 2 2 6 6 3 4" xfId="32530" xr:uid="{CFE9BD7C-05C9-4C6B-B920-EA1D36797F2F}"/>
    <cellStyle name="20% - Accent1 2 2 6 6 3 5" xfId="39469" xr:uid="{AC85E1AA-E801-4DD7-B5B2-CA1B0BB28360}"/>
    <cellStyle name="20% - Accent1 2 2 6 6 3 6" xfId="47352" xr:uid="{08826E88-330E-4CD0-8B2C-D366018D3A3B}"/>
    <cellStyle name="20% - Accent1 2 2 6 6 3 7" xfId="54845" xr:uid="{2410B597-6860-4551-A79A-17354E3327CF}"/>
    <cellStyle name="20% - Accent1 2 2 6 6 4" xfId="2023" xr:uid="{235A2422-0E6F-4628-83E6-E9EAED5C54A4}"/>
    <cellStyle name="20% - Accent1 2 2 6 6 4 2" xfId="9563" xr:uid="{015D8CD1-2EE8-457A-B617-89BB714B21E1}"/>
    <cellStyle name="20% - Accent1 2 2 6 6 4 2 2" xfId="24539" xr:uid="{B807E853-32DE-4A7A-9E14-9A94CC8209FB}"/>
    <cellStyle name="20% - Accent1 2 2 6 6 4 3" xfId="17051" xr:uid="{6A6235B1-2F21-4546-A05F-D83F48136266}"/>
    <cellStyle name="20% - Accent1 2 2 6 6 4 4" xfId="34375" xr:uid="{AC903D6F-0A3C-49EB-B77D-7E67020C6E19}"/>
    <cellStyle name="20% - Accent1 2 2 6 6 4 5" xfId="39470" xr:uid="{B07E9C52-AD4C-4D28-BDB4-D3798FB7714B}"/>
    <cellStyle name="20% - Accent1 2 2 6 6 4 6" xfId="47353" xr:uid="{C9054D73-0C28-4543-98BE-C143FAC1CB40}"/>
    <cellStyle name="20% - Accent1 2 2 6 6 4 7" xfId="54846" xr:uid="{24DA7C02-B04A-4192-91CD-4FF5B393FAEC}"/>
    <cellStyle name="20% - Accent1 2 2 6 6 5" xfId="2024" xr:uid="{2AC336C3-C5DA-4C75-9BA9-1723057ABAFD}"/>
    <cellStyle name="20% - Accent1 2 2 6 6 5 2" xfId="9564" xr:uid="{A0364EF8-1C59-4D42-9EA1-ADB13FB166E7}"/>
    <cellStyle name="20% - Accent1 2 2 6 6 5 2 2" xfId="24540" xr:uid="{58393DB0-9B6F-40CF-B225-F5853BA4B12A}"/>
    <cellStyle name="20% - Accent1 2 2 6 6 5 3" xfId="17052" xr:uid="{C80C4F2F-9998-4F67-8045-B55262D6A718}"/>
    <cellStyle name="20% - Accent1 2 2 6 6 5 4" xfId="36218" xr:uid="{A7957794-C2B4-4F3C-92F8-EBF6E72A8B1C}"/>
    <cellStyle name="20% - Accent1 2 2 6 6 5 5" xfId="39471" xr:uid="{C120D4A5-38D4-4C4C-A80C-D1A1DC24A4C0}"/>
    <cellStyle name="20% - Accent1 2 2 6 6 5 6" xfId="47354" xr:uid="{08422B24-07BD-48C4-BBA9-57235D34FB9B}"/>
    <cellStyle name="20% - Accent1 2 2 6 6 5 7" xfId="54847" xr:uid="{73D68DAA-ABCC-4004-A8BF-B16C86228CBD}"/>
    <cellStyle name="20% - Accent1 2 2 6 6 6" xfId="9557" xr:uid="{173E2138-9C1F-48FD-8EAE-A5BF967FD015}"/>
    <cellStyle name="20% - Accent1 2 2 6 6 6 2" xfId="24533" xr:uid="{519853E4-46A0-4F77-AAB3-A080D4E7BC04}"/>
    <cellStyle name="20% - Accent1 2 2 6 6 7" xfId="17045" xr:uid="{7EDE5BA6-2904-4026-995A-7EF3E0B8EA97}"/>
    <cellStyle name="20% - Accent1 2 2 6 6 8" xfId="30824" xr:uid="{CEE0C508-55F1-46BF-A055-EA1BCF0DD756}"/>
    <cellStyle name="20% - Accent1 2 2 6 6 9" xfId="39464" xr:uid="{332E9453-B4F1-4EC3-8D10-9446B50BC54D}"/>
    <cellStyle name="20% - Accent1 2 2 6 7" xfId="2025" xr:uid="{DE6C0002-8428-4815-A227-3C8E03CA2048}"/>
    <cellStyle name="20% - Accent1 2 2 6 7 10" xfId="54848" xr:uid="{5C19E3A7-9DBB-489A-ABF6-0EE4AA07F6AE}"/>
    <cellStyle name="20% - Accent1 2 2 6 7 2" xfId="2026" xr:uid="{21D2DA71-D2B4-498F-BDF1-FA9A501BC42E}"/>
    <cellStyle name="20% - Accent1 2 2 6 7 2 2" xfId="9566" xr:uid="{7D5BEF0D-F87D-40C3-8E0B-377624AE401B}"/>
    <cellStyle name="20% - Accent1 2 2 6 7 2 2 2" xfId="24542" xr:uid="{18FDF76A-A4F3-4402-8B8D-39321231E927}"/>
    <cellStyle name="20% - Accent1 2 2 6 7 2 3" xfId="17054" xr:uid="{B97A38E5-0EFF-4A5C-86AD-44DB02FB1C16}"/>
    <cellStyle name="20% - Accent1 2 2 6 7 2 4" xfId="32532" xr:uid="{1461C4E5-6CF7-4E44-9E4B-D9177D4F4328}"/>
    <cellStyle name="20% - Accent1 2 2 6 7 2 5" xfId="39473" xr:uid="{7FC7DD55-64C0-495D-9AD6-BFE34D9CC978}"/>
    <cellStyle name="20% - Accent1 2 2 6 7 2 6" xfId="47356" xr:uid="{2B3F4A7F-8E46-49FD-BC6B-7F2ECAECBD79}"/>
    <cellStyle name="20% - Accent1 2 2 6 7 2 7" xfId="54849" xr:uid="{51C8327A-16E7-4D7B-95F3-7FF8452DEA58}"/>
    <cellStyle name="20% - Accent1 2 2 6 7 3" xfId="2027" xr:uid="{86BF2021-98F1-470E-8A22-436B1E81A5DE}"/>
    <cellStyle name="20% - Accent1 2 2 6 7 3 2" xfId="9567" xr:uid="{A885B449-D3DC-4642-B5CE-A5B5D77DDB8C}"/>
    <cellStyle name="20% - Accent1 2 2 6 7 3 2 2" xfId="24543" xr:uid="{82475344-3F75-40F0-9CF3-D494B2DC6CA4}"/>
    <cellStyle name="20% - Accent1 2 2 6 7 3 3" xfId="17055" xr:uid="{65D48108-1CE6-4DF5-8556-B2E1C610C9F3}"/>
    <cellStyle name="20% - Accent1 2 2 6 7 3 4" xfId="34377" xr:uid="{BEE13956-ECFE-49D9-B735-2ED5490CB501}"/>
    <cellStyle name="20% - Accent1 2 2 6 7 3 5" xfId="39474" xr:uid="{A812038D-A788-4EE3-8042-FA76C1006F36}"/>
    <cellStyle name="20% - Accent1 2 2 6 7 3 6" xfId="47357" xr:uid="{1996DE82-607A-408D-BC39-0E34DC08124E}"/>
    <cellStyle name="20% - Accent1 2 2 6 7 3 7" xfId="54850" xr:uid="{EDD4BE77-6BDA-4E40-B43A-3D6EC86E0C0B}"/>
    <cellStyle name="20% - Accent1 2 2 6 7 4" xfId="2028" xr:uid="{D720CF94-C9D1-4E55-8128-BFE7D9892B1F}"/>
    <cellStyle name="20% - Accent1 2 2 6 7 4 2" xfId="9568" xr:uid="{4038B80D-D028-40D8-A106-65F3A0B7B4A2}"/>
    <cellStyle name="20% - Accent1 2 2 6 7 4 2 2" xfId="24544" xr:uid="{4705E54E-314D-498C-BA6D-147FB58C717A}"/>
    <cellStyle name="20% - Accent1 2 2 6 7 4 3" xfId="17056" xr:uid="{597CE763-F9EE-4ECA-B44D-4D420D00E31E}"/>
    <cellStyle name="20% - Accent1 2 2 6 7 4 4" xfId="36220" xr:uid="{CD17DF29-BA68-4672-82FA-3C3B1CA4BD86}"/>
    <cellStyle name="20% - Accent1 2 2 6 7 4 5" xfId="39475" xr:uid="{154FE033-3131-4ED5-9350-D13AD18A4433}"/>
    <cellStyle name="20% - Accent1 2 2 6 7 4 6" xfId="47358" xr:uid="{0C9678DF-C3BC-4966-AD23-AA3721DFAFF7}"/>
    <cellStyle name="20% - Accent1 2 2 6 7 4 7" xfId="54851" xr:uid="{8B9ECAFE-2AA2-42CB-9E50-0BD1D5A749DC}"/>
    <cellStyle name="20% - Accent1 2 2 6 7 5" xfId="9565" xr:uid="{9687A24F-453F-4FB9-8CAA-D33F9ACBFB6F}"/>
    <cellStyle name="20% - Accent1 2 2 6 7 5 2" xfId="24541" xr:uid="{2E4595B4-978E-4491-811F-F4622287D705}"/>
    <cellStyle name="20% - Accent1 2 2 6 7 6" xfId="17053" xr:uid="{C73ED4FB-5373-4F3B-9AA2-CCD379399481}"/>
    <cellStyle name="20% - Accent1 2 2 6 7 7" xfId="31333" xr:uid="{B9D96EDE-BBDC-4B68-89A4-914057E9EA45}"/>
    <cellStyle name="20% - Accent1 2 2 6 7 8" xfId="39472" xr:uid="{2823DDAA-209B-425A-88F0-FB6E2C637A0D}"/>
    <cellStyle name="20% - Accent1 2 2 6 7 9" xfId="47355" xr:uid="{7FDFA34E-B9D9-407A-B5E4-E3743D06D371}"/>
    <cellStyle name="20% - Accent1 2 2 6 8" xfId="2029" xr:uid="{63F8FBC9-0DD6-47E4-9995-6D0EE611DB6E}"/>
    <cellStyle name="20% - Accent1 2 2 6 8 2" xfId="9569" xr:uid="{5E9FCB23-CFAA-4CCF-B447-659C10DAE609}"/>
    <cellStyle name="20% - Accent1 2 2 6 8 2 2" xfId="24545" xr:uid="{C0A069BF-4ED7-4FFE-A2BE-F8A503EE087E}"/>
    <cellStyle name="20% - Accent1 2 2 6 8 3" xfId="17057" xr:uid="{59DD4613-B53B-461B-8005-EE8EA41C836E}"/>
    <cellStyle name="20% - Accent1 2 2 6 8 4" xfId="32509" xr:uid="{0C23178C-FDA7-41CC-80D5-E2EFC5AD08A3}"/>
    <cellStyle name="20% - Accent1 2 2 6 8 5" xfId="39476" xr:uid="{1B0405CE-FB17-45E5-BBDA-9FB49F222127}"/>
    <cellStyle name="20% - Accent1 2 2 6 8 6" xfId="47359" xr:uid="{278C576C-2A58-47CE-85B2-9AD92E862B61}"/>
    <cellStyle name="20% - Accent1 2 2 6 8 7" xfId="54852" xr:uid="{2E38A9A7-6559-4935-B7EF-E6ADF908D2F6}"/>
    <cellStyle name="20% - Accent1 2 2 6 9" xfId="2030" xr:uid="{774423BB-4EF6-4316-B48C-4640F06ADC5D}"/>
    <cellStyle name="20% - Accent1 2 2 6 9 2" xfId="9570" xr:uid="{02A33FFE-5EDF-405C-8B45-8102EA812189}"/>
    <cellStyle name="20% - Accent1 2 2 6 9 2 2" xfId="24546" xr:uid="{48BD5678-C10E-478C-9267-3E78A8BB34F1}"/>
    <cellStyle name="20% - Accent1 2 2 6 9 3" xfId="17058" xr:uid="{31D17C9B-5744-48BF-8E39-6B296ABB482C}"/>
    <cellStyle name="20% - Accent1 2 2 6 9 4" xfId="34354" xr:uid="{6A429C48-2F8C-4133-8971-16ED3F67CB97}"/>
    <cellStyle name="20% - Accent1 2 2 6 9 5" xfId="39477" xr:uid="{3F318E4C-D903-488C-91F7-5203ED3D9F7D}"/>
    <cellStyle name="20% - Accent1 2 2 6 9 6" xfId="47360" xr:uid="{B2CA14C9-7FAC-499F-B43E-EC3DC18084C6}"/>
    <cellStyle name="20% - Accent1 2 2 6 9 7" xfId="54853" xr:uid="{97FD7B7B-A1BF-4443-A45F-9DE536C8EBD7}"/>
    <cellStyle name="20% - Accent1 2 2 7" xfId="2031" xr:uid="{E1F1A823-4506-4693-B815-71C40BB1FB65}"/>
    <cellStyle name="20% - Accent1 2 2 7 10" xfId="2032" xr:uid="{D8D144BE-38E4-4340-B3C5-31AA2360ABDF}"/>
    <cellStyle name="20% - Accent1 2 2 7 10 2" xfId="9572" xr:uid="{B95DB004-4C82-4A3C-B243-E6BF1B0E9152}"/>
    <cellStyle name="20% - Accent1 2 2 7 10 2 2" xfId="24548" xr:uid="{7C02C2EB-109F-46F7-BB96-C92607AA5FDA}"/>
    <cellStyle name="20% - Accent1 2 2 7 10 3" xfId="17060" xr:uid="{8550696A-C6D0-4A6D-A907-17AA98665CAB}"/>
    <cellStyle name="20% - Accent1 2 2 7 10 4" xfId="36221" xr:uid="{213194FE-BB22-4894-A42E-AACF0A685EBC}"/>
    <cellStyle name="20% - Accent1 2 2 7 10 5" xfId="39479" xr:uid="{0CF15DBB-4199-49FA-92B7-C633E93688F3}"/>
    <cellStyle name="20% - Accent1 2 2 7 10 6" xfId="47362" xr:uid="{C246FE94-47FA-43E6-9762-0BAEA440D20C}"/>
    <cellStyle name="20% - Accent1 2 2 7 10 7" xfId="54855" xr:uid="{550D69EC-9116-403D-A59B-46D19F0362D1}"/>
    <cellStyle name="20% - Accent1 2 2 7 11" xfId="9571" xr:uid="{67E7D2F1-3F00-4E3B-A52D-A0C70A68CBC1}"/>
    <cellStyle name="20% - Accent1 2 2 7 11 2" xfId="24547" xr:uid="{406608B3-FC6F-4F32-86C3-1D09A61D4437}"/>
    <cellStyle name="20% - Accent1 2 2 7 12" xfId="17059" xr:uid="{8F77EE14-95FC-499F-AB2E-BC5498F9AC4C}"/>
    <cellStyle name="20% - Accent1 2 2 7 13" xfId="30297" xr:uid="{EA37BBB4-81DB-4B2A-8D2E-3B849235C565}"/>
    <cellStyle name="20% - Accent1 2 2 7 14" xfId="39478" xr:uid="{76D83B88-FE36-4973-86E6-91251965057F}"/>
    <cellStyle name="20% - Accent1 2 2 7 15" xfId="47361" xr:uid="{265FA689-2EE5-4A58-B3F1-157BDC48B22D}"/>
    <cellStyle name="20% - Accent1 2 2 7 16" xfId="54854" xr:uid="{2BA34F8E-A0DE-461B-96E9-CE4B3560657C}"/>
    <cellStyle name="20% - Accent1 2 2 7 2" xfId="2033" xr:uid="{E784BCD1-F3DA-4498-B93D-BBFD16ED5D6A}"/>
    <cellStyle name="20% - Accent1 2 2 7 2 10" xfId="17061" xr:uid="{F66792EA-DCB2-426C-91F4-E8F9EE984C45}"/>
    <cellStyle name="20% - Accent1 2 2 7 2 11" xfId="30370" xr:uid="{04D5106F-3A80-407D-A686-DF1820E480B0}"/>
    <cellStyle name="20% - Accent1 2 2 7 2 12" xfId="39480" xr:uid="{F046BE75-444F-4EA4-920D-3B718EB308F9}"/>
    <cellStyle name="20% - Accent1 2 2 7 2 13" xfId="47363" xr:uid="{A7D02248-8C73-4418-B8C6-5D4705735798}"/>
    <cellStyle name="20% - Accent1 2 2 7 2 14" xfId="54856" xr:uid="{40D12AE4-A73D-4ECC-A9D6-E41ECD77FC79}"/>
    <cellStyle name="20% - Accent1 2 2 7 2 2" xfId="2034" xr:uid="{FBEC3849-C881-48F5-92BB-5733061C56D8}"/>
    <cellStyle name="20% - Accent1 2 2 7 2 2 10" xfId="39481" xr:uid="{7FD2ECD9-75DC-4658-97BB-CC6FB8896229}"/>
    <cellStyle name="20% - Accent1 2 2 7 2 2 11" xfId="47364" xr:uid="{B9066CF3-02CA-4F6A-A585-405E1222068B}"/>
    <cellStyle name="20% - Accent1 2 2 7 2 2 12" xfId="54857" xr:uid="{346F26AD-8989-4DCC-BB47-6175D678DFFB}"/>
    <cellStyle name="20% - Accent1 2 2 7 2 2 2" xfId="2035" xr:uid="{E6292D2D-1BDD-4B63-90CE-215E1731D549}"/>
    <cellStyle name="20% - Accent1 2 2 7 2 2 2 10" xfId="47365" xr:uid="{9642D52C-2457-458B-A5A6-7CF0380DACC6}"/>
    <cellStyle name="20% - Accent1 2 2 7 2 2 2 11" xfId="54858" xr:uid="{F16E20E8-BF43-4BC8-9B32-47C92015BC7F}"/>
    <cellStyle name="20% - Accent1 2 2 7 2 2 2 2" xfId="2036" xr:uid="{7E60B99C-1ECC-4FF8-872B-3A78A5EB669C}"/>
    <cellStyle name="20% - Accent1 2 2 7 2 2 2 2 10" xfId="54859" xr:uid="{8B6688FC-C1FC-40CA-A3B1-5F62C601488F}"/>
    <cellStyle name="20% - Accent1 2 2 7 2 2 2 2 2" xfId="2037" xr:uid="{A09B70F2-1EE3-4568-8086-A1C73E96436A}"/>
    <cellStyle name="20% - Accent1 2 2 7 2 2 2 2 2 2" xfId="9577" xr:uid="{C4A926F6-80DC-4D8F-97F6-D464E537088E}"/>
    <cellStyle name="20% - Accent1 2 2 7 2 2 2 2 2 2 2" xfId="24553" xr:uid="{D8A6BC96-0238-4273-A7C0-321F6C57DA60}"/>
    <cellStyle name="20% - Accent1 2 2 7 2 2 2 2 2 3" xfId="17065" xr:uid="{8F064CF5-3F67-44CD-9699-BC5F4F57623E}"/>
    <cellStyle name="20% - Accent1 2 2 7 2 2 2 2 2 4" xfId="32537" xr:uid="{C8C96C4B-B88F-4EE6-850F-25EEDC67225D}"/>
    <cellStyle name="20% - Accent1 2 2 7 2 2 2 2 2 5" xfId="39484" xr:uid="{8DC3AD42-554C-4B67-94C3-8DAA13627542}"/>
    <cellStyle name="20% - Accent1 2 2 7 2 2 2 2 2 6" xfId="47367" xr:uid="{A8E108D0-B0FE-47E1-A620-949A29113D35}"/>
    <cellStyle name="20% - Accent1 2 2 7 2 2 2 2 2 7" xfId="54860" xr:uid="{08854B4D-6881-4F0A-8505-AD3971CACE05}"/>
    <cellStyle name="20% - Accent1 2 2 7 2 2 2 2 3" xfId="2038" xr:uid="{BC07E08B-6FDA-4DFD-BBBA-A5D4D70AE504}"/>
    <cellStyle name="20% - Accent1 2 2 7 2 2 2 2 3 2" xfId="9578" xr:uid="{3739E435-D6E0-4496-B8B4-E7ED844F510A}"/>
    <cellStyle name="20% - Accent1 2 2 7 2 2 2 2 3 2 2" xfId="24554" xr:uid="{646B2D09-6D9B-4525-A571-A4EF58C5355B}"/>
    <cellStyle name="20% - Accent1 2 2 7 2 2 2 2 3 3" xfId="17066" xr:uid="{5BFC2683-47BD-46F2-AA78-58DC972FDF1F}"/>
    <cellStyle name="20% - Accent1 2 2 7 2 2 2 2 3 4" xfId="34382" xr:uid="{EB30E959-CF0D-46A8-99C0-77DA401472D9}"/>
    <cellStyle name="20% - Accent1 2 2 7 2 2 2 2 3 5" xfId="39485" xr:uid="{B1FE2A37-9FD0-48BE-B9C4-F8D2F8AF1A76}"/>
    <cellStyle name="20% - Accent1 2 2 7 2 2 2 2 3 6" xfId="47368" xr:uid="{EDB21395-DEE8-455F-888A-29C35BA312F8}"/>
    <cellStyle name="20% - Accent1 2 2 7 2 2 2 2 3 7" xfId="54861" xr:uid="{5FAA4C3D-932B-4684-9578-3B47C3680199}"/>
    <cellStyle name="20% - Accent1 2 2 7 2 2 2 2 4" xfId="2039" xr:uid="{A986DE33-4238-4240-BDDF-8B3D8783154F}"/>
    <cellStyle name="20% - Accent1 2 2 7 2 2 2 2 4 2" xfId="9579" xr:uid="{76DA331E-3123-4797-9679-F7A648D0CC22}"/>
    <cellStyle name="20% - Accent1 2 2 7 2 2 2 2 4 2 2" xfId="24555" xr:uid="{4FD1C7B4-2F72-4941-94C2-48B5D769FEEB}"/>
    <cellStyle name="20% - Accent1 2 2 7 2 2 2 2 4 3" xfId="17067" xr:uid="{0BEBAE2E-081E-4335-A284-14A2B3BDD639}"/>
    <cellStyle name="20% - Accent1 2 2 7 2 2 2 2 4 4" xfId="36225" xr:uid="{ED512DFD-9699-425F-9F8A-473C9F388BAB}"/>
    <cellStyle name="20% - Accent1 2 2 7 2 2 2 2 4 5" xfId="39486" xr:uid="{B2FFA700-239B-4B39-87DB-B841EAEC804C}"/>
    <cellStyle name="20% - Accent1 2 2 7 2 2 2 2 4 6" xfId="47369" xr:uid="{A6E0336C-AAF4-407D-ADDE-7428FA9702E6}"/>
    <cellStyle name="20% - Accent1 2 2 7 2 2 2 2 4 7" xfId="54862" xr:uid="{3FC53659-1D01-49A4-B704-B0162777482F}"/>
    <cellStyle name="20% - Accent1 2 2 7 2 2 2 2 5" xfId="9576" xr:uid="{9FE5CFCE-6B52-4D72-87FA-59CEF5709076}"/>
    <cellStyle name="20% - Accent1 2 2 7 2 2 2 2 5 2" xfId="24552" xr:uid="{5E6DA818-8286-4219-9832-8C0876314090}"/>
    <cellStyle name="20% - Accent1 2 2 7 2 2 2 2 6" xfId="17064" xr:uid="{BFC4A654-49E5-4EF6-8E59-51A9033B287D}"/>
    <cellStyle name="20% - Accent1 2 2 7 2 2 2 2 7" xfId="31348" xr:uid="{2155BADD-EE3B-4BF6-BA7B-8C4A59EB71E3}"/>
    <cellStyle name="20% - Accent1 2 2 7 2 2 2 2 8" xfId="39483" xr:uid="{87A3084E-6828-444B-8917-9B7EC15AF879}"/>
    <cellStyle name="20% - Accent1 2 2 7 2 2 2 2 9" xfId="47366" xr:uid="{1297706F-70FB-4A7C-B700-B3D1A2C4B216}"/>
    <cellStyle name="20% - Accent1 2 2 7 2 2 2 3" xfId="2040" xr:uid="{E64FB448-0800-4C55-BE98-71A42590C936}"/>
    <cellStyle name="20% - Accent1 2 2 7 2 2 2 3 2" xfId="9580" xr:uid="{E5067A97-E026-47FF-9D75-6511FBB65868}"/>
    <cellStyle name="20% - Accent1 2 2 7 2 2 2 3 2 2" xfId="24556" xr:uid="{A3FA9F6F-A128-4510-9853-4571508C81E4}"/>
    <cellStyle name="20% - Accent1 2 2 7 2 2 2 3 3" xfId="17068" xr:uid="{D53F0F4A-A31B-44E4-947A-9A4DE60D7F71}"/>
    <cellStyle name="20% - Accent1 2 2 7 2 2 2 3 4" xfId="32536" xr:uid="{70D974A7-3B92-4102-846C-AA5F54F40E01}"/>
    <cellStyle name="20% - Accent1 2 2 7 2 2 2 3 5" xfId="39487" xr:uid="{F46AB196-EDA6-4990-AB8A-8049A44C7727}"/>
    <cellStyle name="20% - Accent1 2 2 7 2 2 2 3 6" xfId="47370" xr:uid="{DF67A68D-B695-42B4-8B4B-103EB3B5A69C}"/>
    <cellStyle name="20% - Accent1 2 2 7 2 2 2 3 7" xfId="54863" xr:uid="{ADD30B6F-7283-40E7-AD2A-A78BB8ED2A43}"/>
    <cellStyle name="20% - Accent1 2 2 7 2 2 2 4" xfId="2041" xr:uid="{8570F201-4BA9-4E4A-A667-FBEF8535236A}"/>
    <cellStyle name="20% - Accent1 2 2 7 2 2 2 4 2" xfId="9581" xr:uid="{974E101C-AC7E-41F4-9F20-C09DE5E875D9}"/>
    <cellStyle name="20% - Accent1 2 2 7 2 2 2 4 2 2" xfId="24557" xr:uid="{D2F6BD10-13AD-44CF-A34C-129302523DBD}"/>
    <cellStyle name="20% - Accent1 2 2 7 2 2 2 4 3" xfId="17069" xr:uid="{58C74AEF-D473-4C83-80B8-F6D3D2F8A3BC}"/>
    <cellStyle name="20% - Accent1 2 2 7 2 2 2 4 4" xfId="34381" xr:uid="{8F7CC1E3-7FE4-41F6-A755-EA9E4C399075}"/>
    <cellStyle name="20% - Accent1 2 2 7 2 2 2 4 5" xfId="39488" xr:uid="{F7D4D52E-4190-4DE4-A714-D568D670DD91}"/>
    <cellStyle name="20% - Accent1 2 2 7 2 2 2 4 6" xfId="47371" xr:uid="{6F15D9FF-2420-4992-8734-94588A8E1C5B}"/>
    <cellStyle name="20% - Accent1 2 2 7 2 2 2 4 7" xfId="54864" xr:uid="{D8A676CB-0CCA-4266-86E4-0A804A073F0A}"/>
    <cellStyle name="20% - Accent1 2 2 7 2 2 2 5" xfId="2042" xr:uid="{73691E18-F0D3-4AAA-81E8-850406FD5474}"/>
    <cellStyle name="20% - Accent1 2 2 7 2 2 2 5 2" xfId="9582" xr:uid="{D074ED3D-2266-4788-8F8D-38420E696308}"/>
    <cellStyle name="20% - Accent1 2 2 7 2 2 2 5 2 2" xfId="24558" xr:uid="{76E2FB3C-D198-4EF2-930A-1B5CD9BD4184}"/>
    <cellStyle name="20% - Accent1 2 2 7 2 2 2 5 3" xfId="17070" xr:uid="{64F6719E-7BAC-433F-A57F-7533C2099A93}"/>
    <cellStyle name="20% - Accent1 2 2 7 2 2 2 5 4" xfId="36224" xr:uid="{AD514433-90DD-4940-AD63-CF7C8E6E2298}"/>
    <cellStyle name="20% - Accent1 2 2 7 2 2 2 5 5" xfId="39489" xr:uid="{363190E8-0AA9-4DFA-8B88-273AB3F1A765}"/>
    <cellStyle name="20% - Accent1 2 2 7 2 2 2 5 6" xfId="47372" xr:uid="{07EE0FC3-0685-4D3E-9768-EED034DB1152}"/>
    <cellStyle name="20% - Accent1 2 2 7 2 2 2 5 7" xfId="54865" xr:uid="{6DF9EA9B-1A36-47C2-8D7A-C73B0678ABE8}"/>
    <cellStyle name="20% - Accent1 2 2 7 2 2 2 6" xfId="9575" xr:uid="{7BF04835-D757-41C7-A155-79E759BC163F}"/>
    <cellStyle name="20% - Accent1 2 2 7 2 2 2 6 2" xfId="24551" xr:uid="{E4632A51-176B-40E1-ACFD-21BB8C2C0E7C}"/>
    <cellStyle name="20% - Accent1 2 2 7 2 2 2 7" xfId="17063" xr:uid="{315D1C05-0659-47BE-9B89-72962CA3324F}"/>
    <cellStyle name="20% - Accent1 2 2 7 2 2 2 8" xfId="30831" xr:uid="{AC5F93D5-6A09-48AE-8795-4B541400D7BB}"/>
    <cellStyle name="20% - Accent1 2 2 7 2 2 2 9" xfId="39482" xr:uid="{0CE83A5F-3707-4F1C-85D5-C85602246542}"/>
    <cellStyle name="20% - Accent1 2 2 7 2 2 3" xfId="2043" xr:uid="{43D9DB72-6CC9-491D-A275-7987A7A1B8B4}"/>
    <cellStyle name="20% - Accent1 2 2 7 2 2 3 10" xfId="54866" xr:uid="{CB62AF29-788B-422D-B344-B1BE01AEF477}"/>
    <cellStyle name="20% - Accent1 2 2 7 2 2 3 2" xfId="2044" xr:uid="{DD31F908-FBBD-4456-A116-F31C4200F1E2}"/>
    <cellStyle name="20% - Accent1 2 2 7 2 2 3 2 2" xfId="9584" xr:uid="{269A92C5-EF4A-4FD7-B8A4-18568FDD6368}"/>
    <cellStyle name="20% - Accent1 2 2 7 2 2 3 2 2 2" xfId="24560" xr:uid="{A724BB3F-027F-4531-803B-4C6887665AF9}"/>
    <cellStyle name="20% - Accent1 2 2 7 2 2 3 2 3" xfId="17072" xr:uid="{C4B7D892-70D6-4C26-A8F6-84A8DCDD39A9}"/>
    <cellStyle name="20% - Accent1 2 2 7 2 2 3 2 4" xfId="32538" xr:uid="{FC92FBEA-FE8F-4550-AF5C-6DEC306F4508}"/>
    <cellStyle name="20% - Accent1 2 2 7 2 2 3 2 5" xfId="39491" xr:uid="{2999D0AA-8C3E-4D27-BF2F-A2EE5CB1E013}"/>
    <cellStyle name="20% - Accent1 2 2 7 2 2 3 2 6" xfId="47374" xr:uid="{42D1DA86-AE5C-481D-B8B7-ED802C09FC48}"/>
    <cellStyle name="20% - Accent1 2 2 7 2 2 3 2 7" xfId="54867" xr:uid="{3648EA40-ED58-4C8D-8BC6-4982CCE6BF0C}"/>
    <cellStyle name="20% - Accent1 2 2 7 2 2 3 3" xfId="2045" xr:uid="{D0D47F02-1479-4260-89C6-63347F70B7FD}"/>
    <cellStyle name="20% - Accent1 2 2 7 2 2 3 3 2" xfId="9585" xr:uid="{539F20E8-25E5-4982-B02B-49707179DA8F}"/>
    <cellStyle name="20% - Accent1 2 2 7 2 2 3 3 2 2" xfId="24561" xr:uid="{FF589558-EA1C-4C40-A652-26F805986759}"/>
    <cellStyle name="20% - Accent1 2 2 7 2 2 3 3 3" xfId="17073" xr:uid="{5B8BDE46-69B8-4834-9F4B-D8444C0F5BC7}"/>
    <cellStyle name="20% - Accent1 2 2 7 2 2 3 3 4" xfId="34383" xr:uid="{95ABE5B9-DB5D-4EF9-9211-B3A1804F4339}"/>
    <cellStyle name="20% - Accent1 2 2 7 2 2 3 3 5" xfId="39492" xr:uid="{144A9678-8552-4853-B9C6-F2BA7846CD75}"/>
    <cellStyle name="20% - Accent1 2 2 7 2 2 3 3 6" xfId="47375" xr:uid="{FE3E3758-F1D5-4A56-A533-CB810EE0F8C9}"/>
    <cellStyle name="20% - Accent1 2 2 7 2 2 3 3 7" xfId="54868" xr:uid="{07FBC0CE-A063-489B-9074-A97BC2247BA7}"/>
    <cellStyle name="20% - Accent1 2 2 7 2 2 3 4" xfId="2046" xr:uid="{7D057EA4-E37C-4A3D-A37A-15D2CCEC4B24}"/>
    <cellStyle name="20% - Accent1 2 2 7 2 2 3 4 2" xfId="9586" xr:uid="{BEA4E56B-EAB6-4A81-A0F9-26880C4DA29E}"/>
    <cellStyle name="20% - Accent1 2 2 7 2 2 3 4 2 2" xfId="24562" xr:uid="{73CCE8D1-0258-4FFA-9323-46DF10FF076B}"/>
    <cellStyle name="20% - Accent1 2 2 7 2 2 3 4 3" xfId="17074" xr:uid="{20FAF00B-705A-4CC0-AA1E-6A69902DF6A1}"/>
    <cellStyle name="20% - Accent1 2 2 7 2 2 3 4 4" xfId="36226" xr:uid="{AB156FA4-F2CE-499B-B942-1BE2C89765F7}"/>
    <cellStyle name="20% - Accent1 2 2 7 2 2 3 4 5" xfId="39493" xr:uid="{03EF6786-7B7D-47DA-B748-734A6B153057}"/>
    <cellStyle name="20% - Accent1 2 2 7 2 2 3 4 6" xfId="47376" xr:uid="{DD8D3D9F-ACFA-4C62-BC99-0A7F62C54D95}"/>
    <cellStyle name="20% - Accent1 2 2 7 2 2 3 4 7" xfId="54869" xr:uid="{569E6ABF-8485-4E1E-AB93-89898DA5E031}"/>
    <cellStyle name="20% - Accent1 2 2 7 2 2 3 5" xfId="9583" xr:uid="{018A179B-4128-47D3-BA81-A3DD06CE8E21}"/>
    <cellStyle name="20% - Accent1 2 2 7 2 2 3 5 2" xfId="24559" xr:uid="{9FCAAFA0-A8AD-410B-BFFF-78B27292C131}"/>
    <cellStyle name="20% - Accent1 2 2 7 2 2 3 6" xfId="17071" xr:uid="{27D8E8E7-4F84-42C1-8727-51B3A88C97FA}"/>
    <cellStyle name="20% - Accent1 2 2 7 2 2 3 7" xfId="31347" xr:uid="{76768285-F026-47F5-82CD-259747D76CE4}"/>
    <cellStyle name="20% - Accent1 2 2 7 2 2 3 8" xfId="39490" xr:uid="{3D426FDE-A712-4D5A-A0D9-7B057F455FF9}"/>
    <cellStyle name="20% - Accent1 2 2 7 2 2 3 9" xfId="47373" xr:uid="{1F18D2A2-D818-49BE-ABF9-96E1A7397BBB}"/>
    <cellStyle name="20% - Accent1 2 2 7 2 2 4" xfId="2047" xr:uid="{6A67D0C7-5451-4D31-93C0-8DF6350DD0B1}"/>
    <cellStyle name="20% - Accent1 2 2 7 2 2 4 2" xfId="9587" xr:uid="{C8B0EE45-BC1E-4158-ADF2-71B542ECE71A}"/>
    <cellStyle name="20% - Accent1 2 2 7 2 2 4 2 2" xfId="24563" xr:uid="{75F1BEEC-D88F-4AAD-BF7B-501CF3160883}"/>
    <cellStyle name="20% - Accent1 2 2 7 2 2 4 3" xfId="17075" xr:uid="{7985AC30-E12E-4FE9-8785-3DF6F1CE523E}"/>
    <cellStyle name="20% - Accent1 2 2 7 2 2 4 4" xfId="32535" xr:uid="{9121F81F-7FAA-4DE4-9AD0-F6116B023A8D}"/>
    <cellStyle name="20% - Accent1 2 2 7 2 2 4 5" xfId="39494" xr:uid="{D190FDBC-EEA4-4D59-8D17-25D0280E463F}"/>
    <cellStyle name="20% - Accent1 2 2 7 2 2 4 6" xfId="47377" xr:uid="{5C200C31-AD4E-46DB-AC85-8E14DD48A5D9}"/>
    <cellStyle name="20% - Accent1 2 2 7 2 2 4 7" xfId="54870" xr:uid="{9B4AADB1-8725-49E5-B892-625654D9B525}"/>
    <cellStyle name="20% - Accent1 2 2 7 2 2 5" xfId="2048" xr:uid="{110B417F-F559-40EA-A245-221215E1DFF3}"/>
    <cellStyle name="20% - Accent1 2 2 7 2 2 5 2" xfId="9588" xr:uid="{AFFF9A23-F599-4E54-BD5E-2928DAA1A4F6}"/>
    <cellStyle name="20% - Accent1 2 2 7 2 2 5 2 2" xfId="24564" xr:uid="{A35BEC22-F38C-4473-9E92-C40D37A83049}"/>
    <cellStyle name="20% - Accent1 2 2 7 2 2 5 3" xfId="17076" xr:uid="{E911B81D-5C01-49EF-BE82-272182223D77}"/>
    <cellStyle name="20% - Accent1 2 2 7 2 2 5 4" xfId="34380" xr:uid="{F87466C3-B344-4E3F-8B59-F56F0A890207}"/>
    <cellStyle name="20% - Accent1 2 2 7 2 2 5 5" xfId="39495" xr:uid="{1C38C719-6992-4DF4-8518-F854AA9FB226}"/>
    <cellStyle name="20% - Accent1 2 2 7 2 2 5 6" xfId="47378" xr:uid="{54149A20-77B9-4397-8074-654EBFE00EE2}"/>
    <cellStyle name="20% - Accent1 2 2 7 2 2 5 7" xfId="54871" xr:uid="{413382D2-78BE-47C4-B2D8-717F0571AD65}"/>
    <cellStyle name="20% - Accent1 2 2 7 2 2 6" xfId="2049" xr:uid="{5203AFA9-834C-4540-87B2-4BB0C09FDE21}"/>
    <cellStyle name="20% - Accent1 2 2 7 2 2 6 2" xfId="9589" xr:uid="{637DC0B0-09E2-4323-AB6C-F32381159155}"/>
    <cellStyle name="20% - Accent1 2 2 7 2 2 6 2 2" xfId="24565" xr:uid="{2C251D7F-A09E-431F-8209-7354E45F0F0F}"/>
    <cellStyle name="20% - Accent1 2 2 7 2 2 6 3" xfId="17077" xr:uid="{ABE108DE-9FD3-42B0-A370-BB67EA27B5B6}"/>
    <cellStyle name="20% - Accent1 2 2 7 2 2 6 4" xfId="36223" xr:uid="{857B348A-8079-47D2-BBE2-7BD28216952C}"/>
    <cellStyle name="20% - Accent1 2 2 7 2 2 6 5" xfId="39496" xr:uid="{2FDA3428-5C37-4340-89E5-4A8AF291DA39}"/>
    <cellStyle name="20% - Accent1 2 2 7 2 2 6 6" xfId="47379" xr:uid="{3239CF8E-36EC-4897-A2CD-1F108E382F7F}"/>
    <cellStyle name="20% - Accent1 2 2 7 2 2 6 7" xfId="54872" xr:uid="{F6B978E0-A76F-429D-BA4C-2B79B304C033}"/>
    <cellStyle name="20% - Accent1 2 2 7 2 2 7" xfId="9574" xr:uid="{F63C9A9B-DC36-4064-9AD7-A0BE74BD8C18}"/>
    <cellStyle name="20% - Accent1 2 2 7 2 2 7 2" xfId="24550" xr:uid="{8A0364BF-1ACC-4D8A-BA8F-766E9D0BCBD7}"/>
    <cellStyle name="20% - Accent1 2 2 7 2 2 8" xfId="17062" xr:uid="{11671163-0E3B-40B6-AA25-C4F2D1F2D19F}"/>
    <cellStyle name="20% - Accent1 2 2 7 2 2 9" xfId="30446" xr:uid="{36159749-7742-40F7-9A94-0CE73EF325B0}"/>
    <cellStyle name="20% - Accent1 2 2 7 2 3" xfId="2050" xr:uid="{B7C621D2-9BAF-495B-A76D-35B615E46A86}"/>
    <cellStyle name="20% - Accent1 2 2 7 2 3 10" xfId="47380" xr:uid="{0933C295-7EC6-44DA-BC00-1127CC1A5ACF}"/>
    <cellStyle name="20% - Accent1 2 2 7 2 3 11" xfId="54873" xr:uid="{FFB66835-2EE0-4703-851D-3F8B2818F963}"/>
    <cellStyle name="20% - Accent1 2 2 7 2 3 2" xfId="2051" xr:uid="{1CAEC6AA-1F85-4795-82C7-B088A63884C7}"/>
    <cellStyle name="20% - Accent1 2 2 7 2 3 2 10" xfId="54874" xr:uid="{1833FAEA-C88A-46CD-B11E-F4BAFE1D74E7}"/>
    <cellStyle name="20% - Accent1 2 2 7 2 3 2 2" xfId="2052" xr:uid="{9686570E-BE7A-4AE7-B7E4-D2D8FBFE4A7B}"/>
    <cellStyle name="20% - Accent1 2 2 7 2 3 2 2 2" xfId="9592" xr:uid="{DB3ADEE5-BDD0-460F-A74D-BCBA040417E9}"/>
    <cellStyle name="20% - Accent1 2 2 7 2 3 2 2 2 2" xfId="24568" xr:uid="{43399331-2308-45F6-AF68-F2A52D94FA28}"/>
    <cellStyle name="20% - Accent1 2 2 7 2 3 2 2 3" xfId="17080" xr:uid="{EE78CF61-1339-4964-A9FB-1BE7989047F2}"/>
    <cellStyle name="20% - Accent1 2 2 7 2 3 2 2 4" xfId="32540" xr:uid="{43E4DF21-26A5-49F5-B6F6-B51626410DCC}"/>
    <cellStyle name="20% - Accent1 2 2 7 2 3 2 2 5" xfId="39499" xr:uid="{F0E4A1DB-7226-4E6C-AE93-BAA09C66B029}"/>
    <cellStyle name="20% - Accent1 2 2 7 2 3 2 2 6" xfId="47382" xr:uid="{4333F003-266C-468C-B676-6FD342444A5D}"/>
    <cellStyle name="20% - Accent1 2 2 7 2 3 2 2 7" xfId="54875" xr:uid="{93B5D031-5346-4F07-AEDC-3F463F303D6F}"/>
    <cellStyle name="20% - Accent1 2 2 7 2 3 2 3" xfId="2053" xr:uid="{ECB40ACC-2D50-4260-A477-0623CFFE47D7}"/>
    <cellStyle name="20% - Accent1 2 2 7 2 3 2 3 2" xfId="9593" xr:uid="{DC4B7E80-5E6C-4843-B3D4-ABFA97535CCE}"/>
    <cellStyle name="20% - Accent1 2 2 7 2 3 2 3 2 2" xfId="24569" xr:uid="{3F5AE937-47C0-4BD3-AD04-1FACE24EA6A0}"/>
    <cellStyle name="20% - Accent1 2 2 7 2 3 2 3 3" xfId="17081" xr:uid="{008A90FD-621F-45CE-BD0E-1A303DCAE7B1}"/>
    <cellStyle name="20% - Accent1 2 2 7 2 3 2 3 4" xfId="34385" xr:uid="{AF4684CB-2375-4671-A831-8E8D38AEB546}"/>
    <cellStyle name="20% - Accent1 2 2 7 2 3 2 3 5" xfId="39500" xr:uid="{E0E49C72-85A2-4F3D-A230-F0BB7D9CA1B7}"/>
    <cellStyle name="20% - Accent1 2 2 7 2 3 2 3 6" xfId="47383" xr:uid="{78A9FB0E-EA39-4CDC-BA49-7CD0A7D01192}"/>
    <cellStyle name="20% - Accent1 2 2 7 2 3 2 3 7" xfId="54876" xr:uid="{EFB19437-E02A-4317-A566-F996E3FA2DD7}"/>
    <cellStyle name="20% - Accent1 2 2 7 2 3 2 4" xfId="2054" xr:uid="{F7EC41F4-B644-4839-AD0F-E04F2B8B139E}"/>
    <cellStyle name="20% - Accent1 2 2 7 2 3 2 4 2" xfId="9594" xr:uid="{072DEC1C-26A9-4361-BDF3-5B290611902C}"/>
    <cellStyle name="20% - Accent1 2 2 7 2 3 2 4 2 2" xfId="24570" xr:uid="{6E620C9F-3E73-4D45-A2BF-368CBC723F4A}"/>
    <cellStyle name="20% - Accent1 2 2 7 2 3 2 4 3" xfId="17082" xr:uid="{339CBE7B-0749-485D-9405-2D96576593DB}"/>
    <cellStyle name="20% - Accent1 2 2 7 2 3 2 4 4" xfId="36228" xr:uid="{967A90B2-CC0C-4912-B078-9840C46A8692}"/>
    <cellStyle name="20% - Accent1 2 2 7 2 3 2 4 5" xfId="39501" xr:uid="{91D3D034-8091-4A07-8605-B2C1C26ED417}"/>
    <cellStyle name="20% - Accent1 2 2 7 2 3 2 4 6" xfId="47384" xr:uid="{B79116FD-83BA-4F95-934C-802B608039A7}"/>
    <cellStyle name="20% - Accent1 2 2 7 2 3 2 4 7" xfId="54877" xr:uid="{099F0688-F55C-4B8A-8BD7-06395EB2B328}"/>
    <cellStyle name="20% - Accent1 2 2 7 2 3 2 5" xfId="9591" xr:uid="{97C78520-F2BB-4EEA-92FF-3B58C966A428}"/>
    <cellStyle name="20% - Accent1 2 2 7 2 3 2 5 2" xfId="24567" xr:uid="{C78D88B2-1177-4B04-9689-62565D5B8BCD}"/>
    <cellStyle name="20% - Accent1 2 2 7 2 3 2 6" xfId="17079" xr:uid="{861CE431-89DA-45E9-9119-6E5DA9135569}"/>
    <cellStyle name="20% - Accent1 2 2 7 2 3 2 7" xfId="31349" xr:uid="{B1A5A4BB-128C-4717-B546-55BDB14EAE2D}"/>
    <cellStyle name="20% - Accent1 2 2 7 2 3 2 8" xfId="39498" xr:uid="{B4DE6D03-19ED-4A95-BB30-7B4019FE4367}"/>
    <cellStyle name="20% - Accent1 2 2 7 2 3 2 9" xfId="47381" xr:uid="{3BE160DB-5F4D-47E6-A981-45FAA73168CC}"/>
    <cellStyle name="20% - Accent1 2 2 7 2 3 3" xfId="2055" xr:uid="{31A95F1C-E784-4D04-9BDB-F4FA7205333C}"/>
    <cellStyle name="20% - Accent1 2 2 7 2 3 3 2" xfId="9595" xr:uid="{254EE033-7A6A-4876-85F8-760B321D1B8D}"/>
    <cellStyle name="20% - Accent1 2 2 7 2 3 3 2 2" xfId="24571" xr:uid="{9685B6BE-0930-4DBD-886D-38140C56DB32}"/>
    <cellStyle name="20% - Accent1 2 2 7 2 3 3 3" xfId="17083" xr:uid="{614231FB-F998-48AF-9016-2C7FC4370B03}"/>
    <cellStyle name="20% - Accent1 2 2 7 2 3 3 4" xfId="32539" xr:uid="{5A250237-58A9-4264-9EF2-51113362C2DC}"/>
    <cellStyle name="20% - Accent1 2 2 7 2 3 3 5" xfId="39502" xr:uid="{3B2E9B3B-8D08-4EAB-952C-A6EDC1A8DD96}"/>
    <cellStyle name="20% - Accent1 2 2 7 2 3 3 6" xfId="47385" xr:uid="{D26CDB7C-C9E0-450F-85B0-8E7100FC408A}"/>
    <cellStyle name="20% - Accent1 2 2 7 2 3 3 7" xfId="54878" xr:uid="{448DA038-583B-4027-9664-35EE242C3A45}"/>
    <cellStyle name="20% - Accent1 2 2 7 2 3 4" xfId="2056" xr:uid="{F726423F-8B17-4572-9AF3-F605EBF641EA}"/>
    <cellStyle name="20% - Accent1 2 2 7 2 3 4 2" xfId="9596" xr:uid="{24586670-DA0F-4C06-A525-C27D2B0C991D}"/>
    <cellStyle name="20% - Accent1 2 2 7 2 3 4 2 2" xfId="24572" xr:uid="{582DA7D8-60E9-4A1C-B338-12EF5CE79F74}"/>
    <cellStyle name="20% - Accent1 2 2 7 2 3 4 3" xfId="17084" xr:uid="{DFEB9C1C-A0D0-48C0-AF0C-F772973E7116}"/>
    <cellStyle name="20% - Accent1 2 2 7 2 3 4 4" xfId="34384" xr:uid="{C43F480D-3CD1-47C4-83AF-94DFED9B3ECC}"/>
    <cellStyle name="20% - Accent1 2 2 7 2 3 4 5" xfId="39503" xr:uid="{86C09E57-D40F-4A50-B8D1-11B6F94C64C9}"/>
    <cellStyle name="20% - Accent1 2 2 7 2 3 4 6" xfId="47386" xr:uid="{D7676A10-EEA1-43F9-993C-6CC6C42542C3}"/>
    <cellStyle name="20% - Accent1 2 2 7 2 3 4 7" xfId="54879" xr:uid="{64184EB1-9682-4AAA-BA9B-DF45BDC91DBD}"/>
    <cellStyle name="20% - Accent1 2 2 7 2 3 5" xfId="2057" xr:uid="{A613D2FB-2D73-4E8E-A57B-83E42E273884}"/>
    <cellStyle name="20% - Accent1 2 2 7 2 3 5 2" xfId="9597" xr:uid="{BEE1B6E1-9185-4F13-A65E-763B3EF86A0D}"/>
    <cellStyle name="20% - Accent1 2 2 7 2 3 5 2 2" xfId="24573" xr:uid="{E2EE2AC7-9AB2-4237-B7B7-E386F5C73A8A}"/>
    <cellStyle name="20% - Accent1 2 2 7 2 3 5 3" xfId="17085" xr:uid="{0DFD968A-3E12-4E89-83BD-2455CFD996D7}"/>
    <cellStyle name="20% - Accent1 2 2 7 2 3 5 4" xfId="36227" xr:uid="{2DE1766E-82E6-4649-BE63-53E2FEF7CF23}"/>
    <cellStyle name="20% - Accent1 2 2 7 2 3 5 5" xfId="39504" xr:uid="{DFB40B5F-2D92-4401-B051-262694C735F3}"/>
    <cellStyle name="20% - Accent1 2 2 7 2 3 5 6" xfId="47387" xr:uid="{C4260CB5-363D-48B0-80D1-B0482C4D4575}"/>
    <cellStyle name="20% - Accent1 2 2 7 2 3 5 7" xfId="54880" xr:uid="{7F40B458-67BA-4F46-B51A-795FA01DD30A}"/>
    <cellStyle name="20% - Accent1 2 2 7 2 3 6" xfId="9590" xr:uid="{A7F67F05-70C8-4524-9E70-8C893FC4AB3B}"/>
    <cellStyle name="20% - Accent1 2 2 7 2 3 6 2" xfId="24566" xr:uid="{058DDE98-F4D6-4BDD-80DC-D3533AA4CBE7}"/>
    <cellStyle name="20% - Accent1 2 2 7 2 3 7" xfId="17078" xr:uid="{867378E9-CD47-403E-8878-4D531774FC9F}"/>
    <cellStyle name="20% - Accent1 2 2 7 2 3 8" xfId="30647" xr:uid="{6D1A18FC-ECCC-4BFA-BDB5-718A80A227F9}"/>
    <cellStyle name="20% - Accent1 2 2 7 2 3 9" xfId="39497" xr:uid="{0BF22FD3-D257-4CBB-93ED-DAE8B971253F}"/>
    <cellStyle name="20% - Accent1 2 2 7 2 4" xfId="2058" xr:uid="{247FEE4C-6A63-4180-855D-152762E1F72F}"/>
    <cellStyle name="20% - Accent1 2 2 7 2 4 10" xfId="47388" xr:uid="{761B38FC-E175-49CE-8E0D-4E217B2D8C55}"/>
    <cellStyle name="20% - Accent1 2 2 7 2 4 11" xfId="54881" xr:uid="{D433BFE8-9F52-4351-8A68-7B3927D83E12}"/>
    <cellStyle name="20% - Accent1 2 2 7 2 4 2" xfId="2059" xr:uid="{CA486A6A-C9B5-4DCC-B2E8-BE247BE96D18}"/>
    <cellStyle name="20% - Accent1 2 2 7 2 4 2 10" xfId="54882" xr:uid="{0B758C78-500E-4879-B24C-096B4615D3DF}"/>
    <cellStyle name="20% - Accent1 2 2 7 2 4 2 2" xfId="2060" xr:uid="{3A809E39-C50E-4EC5-98B3-2C87531762BA}"/>
    <cellStyle name="20% - Accent1 2 2 7 2 4 2 2 2" xfId="9600" xr:uid="{53549E2A-6CC3-4FEA-A849-18A12D175C99}"/>
    <cellStyle name="20% - Accent1 2 2 7 2 4 2 2 2 2" xfId="24576" xr:uid="{CA92508C-BD5C-4C22-95FF-C889E2376A79}"/>
    <cellStyle name="20% - Accent1 2 2 7 2 4 2 2 3" xfId="17088" xr:uid="{5D1ADB26-985E-4719-8E3D-B967A5D80BA3}"/>
    <cellStyle name="20% - Accent1 2 2 7 2 4 2 2 4" xfId="32542" xr:uid="{F2168905-5DAE-4800-841B-E7DCA7AD5ADB}"/>
    <cellStyle name="20% - Accent1 2 2 7 2 4 2 2 5" xfId="39507" xr:uid="{F7BBCB95-91F3-49E9-B67E-D41936405EBB}"/>
    <cellStyle name="20% - Accent1 2 2 7 2 4 2 2 6" xfId="47390" xr:uid="{DFE37481-2826-4419-93C7-50332641886B}"/>
    <cellStyle name="20% - Accent1 2 2 7 2 4 2 2 7" xfId="54883" xr:uid="{E81BEAA3-6747-49BB-AFB3-040024E08A8E}"/>
    <cellStyle name="20% - Accent1 2 2 7 2 4 2 3" xfId="2061" xr:uid="{58C45FDA-27B8-4F26-B577-207B26327706}"/>
    <cellStyle name="20% - Accent1 2 2 7 2 4 2 3 2" xfId="9601" xr:uid="{A7C36DD3-266B-4745-81BE-5003FDA01425}"/>
    <cellStyle name="20% - Accent1 2 2 7 2 4 2 3 2 2" xfId="24577" xr:uid="{5015A4D4-4FEF-42B9-A041-FA60BDA96FAE}"/>
    <cellStyle name="20% - Accent1 2 2 7 2 4 2 3 3" xfId="17089" xr:uid="{C304A477-EE08-4025-B708-AFB1CFE7223C}"/>
    <cellStyle name="20% - Accent1 2 2 7 2 4 2 3 4" xfId="34387" xr:uid="{91E327F8-8D98-4EA8-8637-D128A9AC1E92}"/>
    <cellStyle name="20% - Accent1 2 2 7 2 4 2 3 5" xfId="39508" xr:uid="{1F55B37A-BC3C-469C-BDC3-52BD860F2BD9}"/>
    <cellStyle name="20% - Accent1 2 2 7 2 4 2 3 6" xfId="47391" xr:uid="{DB0B215F-501D-48C4-A66F-EEE95C9709CE}"/>
    <cellStyle name="20% - Accent1 2 2 7 2 4 2 3 7" xfId="54884" xr:uid="{3DF7070F-1A43-4E29-9C14-E89C08AC0462}"/>
    <cellStyle name="20% - Accent1 2 2 7 2 4 2 4" xfId="2062" xr:uid="{F4B43BF5-7050-4CE0-AB5D-510724CC5EB0}"/>
    <cellStyle name="20% - Accent1 2 2 7 2 4 2 4 2" xfId="9602" xr:uid="{3B445D10-B72B-42D6-A35A-B1CE50A4EBDB}"/>
    <cellStyle name="20% - Accent1 2 2 7 2 4 2 4 2 2" xfId="24578" xr:uid="{C2775F36-78F6-4767-83E8-EA5F2CE234CE}"/>
    <cellStyle name="20% - Accent1 2 2 7 2 4 2 4 3" xfId="17090" xr:uid="{7B41DE32-F29E-4F3D-9D1A-265DA0E6BE03}"/>
    <cellStyle name="20% - Accent1 2 2 7 2 4 2 4 4" xfId="36230" xr:uid="{6427E215-FECE-4C39-8253-7C27DBB12449}"/>
    <cellStyle name="20% - Accent1 2 2 7 2 4 2 4 5" xfId="39509" xr:uid="{ACF1B596-7B19-439E-879A-E914E138F50B}"/>
    <cellStyle name="20% - Accent1 2 2 7 2 4 2 4 6" xfId="47392" xr:uid="{89462E6E-4BC3-43E8-8B3C-84DB7111B990}"/>
    <cellStyle name="20% - Accent1 2 2 7 2 4 2 4 7" xfId="54885" xr:uid="{7B08A839-4A1B-43CB-95F4-41907600C098}"/>
    <cellStyle name="20% - Accent1 2 2 7 2 4 2 5" xfId="9599" xr:uid="{EAEE5511-064A-4EEB-8440-B9569AD9E85B}"/>
    <cellStyle name="20% - Accent1 2 2 7 2 4 2 5 2" xfId="24575" xr:uid="{DDDB3385-7527-42C0-B0D6-E8C9E2256F6D}"/>
    <cellStyle name="20% - Accent1 2 2 7 2 4 2 6" xfId="17087" xr:uid="{7959D972-C61A-46FB-9056-0361AE079ADA}"/>
    <cellStyle name="20% - Accent1 2 2 7 2 4 2 7" xfId="31350" xr:uid="{5D737C57-400C-4ABA-A367-1732C3B87CD6}"/>
    <cellStyle name="20% - Accent1 2 2 7 2 4 2 8" xfId="39506" xr:uid="{2E9FDBF5-E4E6-45A8-BC20-BBD865ED2819}"/>
    <cellStyle name="20% - Accent1 2 2 7 2 4 2 9" xfId="47389" xr:uid="{842049B9-9E22-493C-9A1B-04B29BE1BCFB}"/>
    <cellStyle name="20% - Accent1 2 2 7 2 4 3" xfId="2063" xr:uid="{252EC318-7A3E-4FB7-9B2E-2930258DAA16}"/>
    <cellStyle name="20% - Accent1 2 2 7 2 4 3 2" xfId="9603" xr:uid="{F40DC2F0-E8D3-4FD6-A311-C708F3C1EB52}"/>
    <cellStyle name="20% - Accent1 2 2 7 2 4 3 2 2" xfId="24579" xr:uid="{15E0DA02-5F28-4098-B8BF-43DB546C1165}"/>
    <cellStyle name="20% - Accent1 2 2 7 2 4 3 3" xfId="17091" xr:uid="{D8C1AF14-4966-4607-BD50-572923E68197}"/>
    <cellStyle name="20% - Accent1 2 2 7 2 4 3 4" xfId="32541" xr:uid="{B40641F6-B4AC-4DCD-8398-75428DD080BF}"/>
    <cellStyle name="20% - Accent1 2 2 7 2 4 3 5" xfId="39510" xr:uid="{2EF28DE2-92AF-4A91-9CB6-3612975487E7}"/>
    <cellStyle name="20% - Accent1 2 2 7 2 4 3 6" xfId="47393" xr:uid="{9E603242-76F9-4117-BE67-3DDFFF9CC3F1}"/>
    <cellStyle name="20% - Accent1 2 2 7 2 4 3 7" xfId="54886" xr:uid="{7DF2FCD9-03C5-4BFE-8A31-4E28A3B4E8A8}"/>
    <cellStyle name="20% - Accent1 2 2 7 2 4 4" xfId="2064" xr:uid="{D6405E0D-A77E-47AE-B832-941D45486A65}"/>
    <cellStyle name="20% - Accent1 2 2 7 2 4 4 2" xfId="9604" xr:uid="{2138007E-7D86-4DFA-95DC-82B25A328F6C}"/>
    <cellStyle name="20% - Accent1 2 2 7 2 4 4 2 2" xfId="24580" xr:uid="{F15C3EDF-62D4-46F3-8EC6-B357EA939F9F}"/>
    <cellStyle name="20% - Accent1 2 2 7 2 4 4 3" xfId="17092" xr:uid="{65A7D8CF-4634-4C76-B66A-824776FD10A6}"/>
    <cellStyle name="20% - Accent1 2 2 7 2 4 4 4" xfId="34386" xr:uid="{A8B40DD0-740E-4170-A4ED-5DF6E55E206E}"/>
    <cellStyle name="20% - Accent1 2 2 7 2 4 4 5" xfId="39511" xr:uid="{03F4DF36-9E20-4E61-A194-5BC3476C194A}"/>
    <cellStyle name="20% - Accent1 2 2 7 2 4 4 6" xfId="47394" xr:uid="{56E24408-D92D-4596-B46F-827552F8D3D2}"/>
    <cellStyle name="20% - Accent1 2 2 7 2 4 4 7" xfId="54887" xr:uid="{EEFB3397-89AA-4F19-BF8A-C1684448C14D}"/>
    <cellStyle name="20% - Accent1 2 2 7 2 4 5" xfId="2065" xr:uid="{7D537AEC-9746-4FEF-967C-E4CF0AD052E4}"/>
    <cellStyle name="20% - Accent1 2 2 7 2 4 5 2" xfId="9605" xr:uid="{9A88FAB9-F3F2-487E-ACD5-75296ED90D83}"/>
    <cellStyle name="20% - Accent1 2 2 7 2 4 5 2 2" xfId="24581" xr:uid="{87B2E81C-4AE6-4DB6-9652-C43BE721D591}"/>
    <cellStyle name="20% - Accent1 2 2 7 2 4 5 3" xfId="17093" xr:uid="{B4E54370-D461-41EA-B6DB-94711915A374}"/>
    <cellStyle name="20% - Accent1 2 2 7 2 4 5 4" xfId="36229" xr:uid="{0DAA4FA3-FEAE-408D-994A-3CBB28DC9D72}"/>
    <cellStyle name="20% - Accent1 2 2 7 2 4 5 5" xfId="39512" xr:uid="{68C8CCAA-64A4-43EC-9D64-4F03250AE761}"/>
    <cellStyle name="20% - Accent1 2 2 7 2 4 5 6" xfId="47395" xr:uid="{D584D48E-DE46-435B-B1C8-8B6EBB0F1ED5}"/>
    <cellStyle name="20% - Accent1 2 2 7 2 4 5 7" xfId="54888" xr:uid="{8E2E4C93-FD70-4A4B-BFE6-B14755059DA6}"/>
    <cellStyle name="20% - Accent1 2 2 7 2 4 6" xfId="9598" xr:uid="{3F2243CB-65A8-412E-91EF-908935D0696F}"/>
    <cellStyle name="20% - Accent1 2 2 7 2 4 6 2" xfId="24574" xr:uid="{0460BE38-E9F3-4CC0-9BBE-F04E78B11697}"/>
    <cellStyle name="20% - Accent1 2 2 7 2 4 7" xfId="17086" xr:uid="{02B93959-F2E6-4A27-85E2-84F52393B2D7}"/>
    <cellStyle name="20% - Accent1 2 2 7 2 4 8" xfId="30830" xr:uid="{9DD591B8-40BD-4DBA-B31B-B9520BB78047}"/>
    <cellStyle name="20% - Accent1 2 2 7 2 4 9" xfId="39505" xr:uid="{6535A3D3-F2DE-4A09-9D36-AC980E69DAF7}"/>
    <cellStyle name="20% - Accent1 2 2 7 2 5" xfId="2066" xr:uid="{15920312-E5CD-4A64-BD65-60E2B84CFDE6}"/>
    <cellStyle name="20% - Accent1 2 2 7 2 5 10" xfId="54889" xr:uid="{3E0E53A8-CD67-43C3-B9A4-8673D6611113}"/>
    <cellStyle name="20% - Accent1 2 2 7 2 5 2" xfId="2067" xr:uid="{8BCB116A-722C-4E24-8F82-75C90276E47D}"/>
    <cellStyle name="20% - Accent1 2 2 7 2 5 2 2" xfId="9607" xr:uid="{BD95D38D-14F0-4292-8E79-B426453514F2}"/>
    <cellStyle name="20% - Accent1 2 2 7 2 5 2 2 2" xfId="24583" xr:uid="{A5D7DD9A-5C14-4B3B-8B6A-01BAE682AE5E}"/>
    <cellStyle name="20% - Accent1 2 2 7 2 5 2 3" xfId="17095" xr:uid="{A97858C2-8F2A-41DC-AF45-D67E59C8A70C}"/>
    <cellStyle name="20% - Accent1 2 2 7 2 5 2 4" xfId="32543" xr:uid="{F3334BA4-4C88-4614-B30F-3D14BB0F3E7F}"/>
    <cellStyle name="20% - Accent1 2 2 7 2 5 2 5" xfId="39514" xr:uid="{4103BD74-B3AE-46C9-A9A1-45CFBCE7889B}"/>
    <cellStyle name="20% - Accent1 2 2 7 2 5 2 6" xfId="47397" xr:uid="{52BEC9E7-EE92-463E-9B92-EF9461DC5729}"/>
    <cellStyle name="20% - Accent1 2 2 7 2 5 2 7" xfId="54890" xr:uid="{D28AAA9C-4A83-4C1F-80D5-D3EB9A76B612}"/>
    <cellStyle name="20% - Accent1 2 2 7 2 5 3" xfId="2068" xr:uid="{8BC91E0F-AECC-4174-ACCF-F8E9A8191775}"/>
    <cellStyle name="20% - Accent1 2 2 7 2 5 3 2" xfId="9608" xr:uid="{17189C3C-C80B-4EBB-B4DA-0DB0ACE95771}"/>
    <cellStyle name="20% - Accent1 2 2 7 2 5 3 2 2" xfId="24584" xr:uid="{DE5F8E03-065E-4197-BA95-780F24B257AA}"/>
    <cellStyle name="20% - Accent1 2 2 7 2 5 3 3" xfId="17096" xr:uid="{E51BF73E-6923-4436-804D-70038D2F5A32}"/>
    <cellStyle name="20% - Accent1 2 2 7 2 5 3 4" xfId="34388" xr:uid="{9F8B7E5E-BADB-488B-8150-33E8C1F37A5E}"/>
    <cellStyle name="20% - Accent1 2 2 7 2 5 3 5" xfId="39515" xr:uid="{39E47CEE-1FA8-4689-95D5-12A57C799F6F}"/>
    <cellStyle name="20% - Accent1 2 2 7 2 5 3 6" xfId="47398" xr:uid="{A450F1F4-0011-4B2D-A3F4-2F32C8EC31BE}"/>
    <cellStyle name="20% - Accent1 2 2 7 2 5 3 7" xfId="54891" xr:uid="{6C3E7B41-ABFA-4205-9106-1E83835CA1F1}"/>
    <cellStyle name="20% - Accent1 2 2 7 2 5 4" xfId="2069" xr:uid="{81C7CA5D-C00C-4915-B3E1-86EF139EF9F4}"/>
    <cellStyle name="20% - Accent1 2 2 7 2 5 4 2" xfId="9609" xr:uid="{F1DAFF33-7E6A-43A2-AF18-BC21476025B3}"/>
    <cellStyle name="20% - Accent1 2 2 7 2 5 4 2 2" xfId="24585" xr:uid="{75AE8682-E4FA-4125-B60F-B8F6D40F90B7}"/>
    <cellStyle name="20% - Accent1 2 2 7 2 5 4 3" xfId="17097" xr:uid="{E89C8230-1D48-48D9-8EDA-1B06D9158495}"/>
    <cellStyle name="20% - Accent1 2 2 7 2 5 4 4" xfId="36231" xr:uid="{CB8C201E-299E-45B9-A2B8-45CDD83F719C}"/>
    <cellStyle name="20% - Accent1 2 2 7 2 5 4 5" xfId="39516" xr:uid="{0BEAEFE5-B515-42DC-B49A-86771A2724C3}"/>
    <cellStyle name="20% - Accent1 2 2 7 2 5 4 6" xfId="47399" xr:uid="{C075EE4F-2FF8-45BF-AD96-06D8E65D16D2}"/>
    <cellStyle name="20% - Accent1 2 2 7 2 5 4 7" xfId="54892" xr:uid="{586647D2-5047-49B3-B0FF-1DC960752120}"/>
    <cellStyle name="20% - Accent1 2 2 7 2 5 5" xfId="9606" xr:uid="{394922F6-737C-46E9-A5B4-93C179DC9B8D}"/>
    <cellStyle name="20% - Accent1 2 2 7 2 5 5 2" xfId="24582" xr:uid="{D91AC440-F508-40DA-A7B3-E63D32CCADED}"/>
    <cellStyle name="20% - Accent1 2 2 7 2 5 6" xfId="17094" xr:uid="{45367541-C11F-4AF4-BF07-C994F648825F}"/>
    <cellStyle name="20% - Accent1 2 2 7 2 5 7" xfId="31346" xr:uid="{17D8A249-2C65-4B0D-A535-23455755AD84}"/>
    <cellStyle name="20% - Accent1 2 2 7 2 5 8" xfId="39513" xr:uid="{CEA456EE-5DE6-4797-A4E8-C5B3198EFE45}"/>
    <cellStyle name="20% - Accent1 2 2 7 2 5 9" xfId="47396" xr:uid="{B4612C39-1A30-4DFF-AB1F-0D2FCA63DE84}"/>
    <cellStyle name="20% - Accent1 2 2 7 2 6" xfId="2070" xr:uid="{AF0454BB-0D79-4229-AA8E-6FE9A2EADBAA}"/>
    <cellStyle name="20% - Accent1 2 2 7 2 6 2" xfId="9610" xr:uid="{4A148438-302E-4D06-A556-ED07DFF991CC}"/>
    <cellStyle name="20% - Accent1 2 2 7 2 6 2 2" xfId="24586" xr:uid="{90EBBFB3-E794-4A0F-BF8B-64CF1BBDF391}"/>
    <cellStyle name="20% - Accent1 2 2 7 2 6 3" xfId="17098" xr:uid="{D170F6F7-C5A8-4935-B13E-BBC8F7555BDB}"/>
    <cellStyle name="20% - Accent1 2 2 7 2 6 4" xfId="32534" xr:uid="{D83F7413-9235-4C01-B11E-9FF18407A732}"/>
    <cellStyle name="20% - Accent1 2 2 7 2 6 5" xfId="39517" xr:uid="{6119C122-67FE-4ED6-8970-F737DCAB2280}"/>
    <cellStyle name="20% - Accent1 2 2 7 2 6 6" xfId="47400" xr:uid="{485DC3B3-1D21-4595-AC94-4B3AA0FC31E1}"/>
    <cellStyle name="20% - Accent1 2 2 7 2 6 7" xfId="54893" xr:uid="{1406FD8F-EED5-43D2-9A09-DA2A2F077067}"/>
    <cellStyle name="20% - Accent1 2 2 7 2 7" xfId="2071" xr:uid="{A0279489-A77D-4AAF-BACF-C63A475BD0C2}"/>
    <cellStyle name="20% - Accent1 2 2 7 2 7 2" xfId="9611" xr:uid="{C1624A14-E8A8-47E4-95D8-DF23D09B4D13}"/>
    <cellStyle name="20% - Accent1 2 2 7 2 7 2 2" xfId="24587" xr:uid="{8B265F2C-66AE-49CA-BD4C-D2B9BEE1F2F5}"/>
    <cellStyle name="20% - Accent1 2 2 7 2 7 3" xfId="17099" xr:uid="{A40AAE52-A85D-4D98-BB42-766E7DD8A491}"/>
    <cellStyle name="20% - Accent1 2 2 7 2 7 4" xfId="34379" xr:uid="{FF5042F1-27A8-42CD-8A19-98BFC754FF0E}"/>
    <cellStyle name="20% - Accent1 2 2 7 2 7 5" xfId="39518" xr:uid="{75D92796-C49B-4A24-9431-96F5A7E8B688}"/>
    <cellStyle name="20% - Accent1 2 2 7 2 7 6" xfId="47401" xr:uid="{9DDE16A1-8A42-4D6C-93FF-69D6D372580F}"/>
    <cellStyle name="20% - Accent1 2 2 7 2 7 7" xfId="54894" xr:uid="{53E45C51-A7B7-477F-B641-F21A817324FC}"/>
    <cellStyle name="20% - Accent1 2 2 7 2 8" xfId="2072" xr:uid="{553C0773-973C-432B-96D2-5FD5C25CC788}"/>
    <cellStyle name="20% - Accent1 2 2 7 2 8 2" xfId="9612" xr:uid="{76174ADC-98AF-4269-91C1-CBC51A7C2B8A}"/>
    <cellStyle name="20% - Accent1 2 2 7 2 8 2 2" xfId="24588" xr:uid="{90E7952D-AD76-45FD-921F-23A271496E97}"/>
    <cellStyle name="20% - Accent1 2 2 7 2 8 3" xfId="17100" xr:uid="{DE5C7246-25D7-4F10-88EE-6C0FEF0F2876}"/>
    <cellStyle name="20% - Accent1 2 2 7 2 8 4" xfId="36222" xr:uid="{A99DE5D2-ADA8-4EDF-943B-458D19FC62A4}"/>
    <cellStyle name="20% - Accent1 2 2 7 2 8 5" xfId="39519" xr:uid="{9F082DDF-5F60-44C1-BD62-B9EC4361E131}"/>
    <cellStyle name="20% - Accent1 2 2 7 2 8 6" xfId="47402" xr:uid="{648E530B-E9BC-4A7E-88FB-E9BF8C61FE26}"/>
    <cellStyle name="20% - Accent1 2 2 7 2 8 7" xfId="54895" xr:uid="{06C0F0EA-633B-42FE-AB83-7D5C7D2BA4AD}"/>
    <cellStyle name="20% - Accent1 2 2 7 2 9" xfId="9573" xr:uid="{144C017B-B32F-4A28-9CF6-5E2DFDF64A51}"/>
    <cellStyle name="20% - Accent1 2 2 7 2 9 2" xfId="24549" xr:uid="{566A1B1F-6B58-4658-B42A-67D90A306827}"/>
    <cellStyle name="20% - Accent1 2 2 7 3" xfId="2073" xr:uid="{2080978C-6339-48FC-9F73-879468A30E50}"/>
    <cellStyle name="20% - Accent1 2 2 7 3 10" xfId="39520" xr:uid="{51352A5A-BBFF-4392-9D15-AA9E3E3D643D}"/>
    <cellStyle name="20% - Accent1 2 2 7 3 11" xfId="47403" xr:uid="{3B70821B-B269-4991-89C6-E2F71B63CA02}"/>
    <cellStyle name="20% - Accent1 2 2 7 3 12" xfId="54896" xr:uid="{DBD45B37-CE41-4E4B-AB5C-46F6DDF0880E}"/>
    <cellStyle name="20% - Accent1 2 2 7 3 2" xfId="2074" xr:uid="{2A4D295F-CF9E-4520-8A7C-BCEC7BD3D3A9}"/>
    <cellStyle name="20% - Accent1 2 2 7 3 2 10" xfId="47404" xr:uid="{EC074D15-32BF-45D4-A6D5-F9D7684A15EA}"/>
    <cellStyle name="20% - Accent1 2 2 7 3 2 11" xfId="54897" xr:uid="{D7D6D127-4F3E-429A-8DD7-35B41A3E6969}"/>
    <cellStyle name="20% - Accent1 2 2 7 3 2 2" xfId="2075" xr:uid="{F2D2AD88-E24B-48A1-B1F6-BAAC92FE1267}"/>
    <cellStyle name="20% - Accent1 2 2 7 3 2 2 10" xfId="54898" xr:uid="{5FE4DB50-8E8A-459C-B7CB-8A9E664F2DBD}"/>
    <cellStyle name="20% - Accent1 2 2 7 3 2 2 2" xfId="2076" xr:uid="{41CEB3E6-C519-43CE-8E9C-1FD92CEC200F}"/>
    <cellStyle name="20% - Accent1 2 2 7 3 2 2 2 2" xfId="9616" xr:uid="{D2C00D7F-8079-47C7-9835-CD49F928997A}"/>
    <cellStyle name="20% - Accent1 2 2 7 3 2 2 2 2 2" xfId="24592" xr:uid="{E2F5845D-F0D8-44E8-A573-1E7568145316}"/>
    <cellStyle name="20% - Accent1 2 2 7 3 2 2 2 3" xfId="17104" xr:uid="{D74CD004-0439-4FC0-AA30-8A1395A94D4C}"/>
    <cellStyle name="20% - Accent1 2 2 7 3 2 2 2 4" xfId="32546" xr:uid="{E9F07F88-5BBA-4C81-9820-83A84F30B358}"/>
    <cellStyle name="20% - Accent1 2 2 7 3 2 2 2 5" xfId="39523" xr:uid="{F9A7A419-8032-4D99-8C0C-1C7A38D7F209}"/>
    <cellStyle name="20% - Accent1 2 2 7 3 2 2 2 6" xfId="47406" xr:uid="{2D841B3F-78F2-4A15-8B0F-C8B3526D7913}"/>
    <cellStyle name="20% - Accent1 2 2 7 3 2 2 2 7" xfId="54899" xr:uid="{A168CDED-83DC-4F1E-9EFD-673E2F92A486}"/>
    <cellStyle name="20% - Accent1 2 2 7 3 2 2 3" xfId="2077" xr:uid="{56DC4282-9863-44BE-A423-7EEBB3D4A3D4}"/>
    <cellStyle name="20% - Accent1 2 2 7 3 2 2 3 2" xfId="9617" xr:uid="{2E47ECF6-BC4B-4947-8768-3D25F5FF14A9}"/>
    <cellStyle name="20% - Accent1 2 2 7 3 2 2 3 2 2" xfId="24593" xr:uid="{0960EFD2-4F57-44BA-BC27-4F9C55E90D7A}"/>
    <cellStyle name="20% - Accent1 2 2 7 3 2 2 3 3" xfId="17105" xr:uid="{17DD26C3-ABA6-46EE-9E31-7BDACED34FDA}"/>
    <cellStyle name="20% - Accent1 2 2 7 3 2 2 3 4" xfId="34391" xr:uid="{CAF5C324-91F7-41D0-817C-48BA68A1AF61}"/>
    <cellStyle name="20% - Accent1 2 2 7 3 2 2 3 5" xfId="39524" xr:uid="{DE9098B9-73A1-428B-9AD2-B90B3CACA567}"/>
    <cellStyle name="20% - Accent1 2 2 7 3 2 2 3 6" xfId="47407" xr:uid="{23502C8A-10FE-4586-9181-144233FE921A}"/>
    <cellStyle name="20% - Accent1 2 2 7 3 2 2 3 7" xfId="54900" xr:uid="{3998FE81-084C-4AB1-B2C4-A9AD6A07BAD9}"/>
    <cellStyle name="20% - Accent1 2 2 7 3 2 2 4" xfId="2078" xr:uid="{7FC2B484-29ED-4E6E-9A59-5AA2C3CCD75F}"/>
    <cellStyle name="20% - Accent1 2 2 7 3 2 2 4 2" xfId="9618" xr:uid="{89365C15-EA36-468C-9494-257F9222659A}"/>
    <cellStyle name="20% - Accent1 2 2 7 3 2 2 4 2 2" xfId="24594" xr:uid="{4C066EAD-2C32-4D1B-94EE-905ED31261B9}"/>
    <cellStyle name="20% - Accent1 2 2 7 3 2 2 4 3" xfId="17106" xr:uid="{386B2B41-6555-4CE8-84C7-BBEA9A0476BB}"/>
    <cellStyle name="20% - Accent1 2 2 7 3 2 2 4 4" xfId="36234" xr:uid="{DF0AA9A5-0DE4-4C21-ADB2-311AACCDB9B5}"/>
    <cellStyle name="20% - Accent1 2 2 7 3 2 2 4 5" xfId="39525" xr:uid="{ECB3427E-6B3B-49D9-A753-8955D6A1CC4E}"/>
    <cellStyle name="20% - Accent1 2 2 7 3 2 2 4 6" xfId="47408" xr:uid="{DACF3EE9-A62E-4EA7-B7F3-0E04F5497C47}"/>
    <cellStyle name="20% - Accent1 2 2 7 3 2 2 4 7" xfId="54901" xr:uid="{69892077-F773-4A32-B98A-53540ACCA49D}"/>
    <cellStyle name="20% - Accent1 2 2 7 3 2 2 5" xfId="9615" xr:uid="{AAF76705-4E11-4541-A0EA-EC8FC4572392}"/>
    <cellStyle name="20% - Accent1 2 2 7 3 2 2 5 2" xfId="24591" xr:uid="{E00820C3-04C3-4F66-A1F7-40E46AD80D3A}"/>
    <cellStyle name="20% - Accent1 2 2 7 3 2 2 6" xfId="17103" xr:uid="{B9B56F74-0DF9-47D8-89C3-FC81B8712DD2}"/>
    <cellStyle name="20% - Accent1 2 2 7 3 2 2 7" xfId="31352" xr:uid="{B8064997-BA4C-43A8-B7D6-62A83A702AEC}"/>
    <cellStyle name="20% - Accent1 2 2 7 3 2 2 8" xfId="39522" xr:uid="{6BD58B1B-FA67-4AF3-A3BF-76DAE57F3F56}"/>
    <cellStyle name="20% - Accent1 2 2 7 3 2 2 9" xfId="47405" xr:uid="{0708B2F9-1560-46B7-B198-899F5410BC2B}"/>
    <cellStyle name="20% - Accent1 2 2 7 3 2 3" xfId="2079" xr:uid="{57EA775F-5D53-47AE-BDF6-87CEB65AF427}"/>
    <cellStyle name="20% - Accent1 2 2 7 3 2 3 2" xfId="9619" xr:uid="{F7657AD9-ACA8-498B-B4B8-2113AA8E5A20}"/>
    <cellStyle name="20% - Accent1 2 2 7 3 2 3 2 2" xfId="24595" xr:uid="{102A53BC-5B20-4DF4-BD61-9B3815E433BD}"/>
    <cellStyle name="20% - Accent1 2 2 7 3 2 3 3" xfId="17107" xr:uid="{CFB86AE3-9050-45AB-8EB0-C7E87AD597A5}"/>
    <cellStyle name="20% - Accent1 2 2 7 3 2 3 4" xfId="32545" xr:uid="{2CEC789A-E5EA-4433-9CBB-DC4E43467EF6}"/>
    <cellStyle name="20% - Accent1 2 2 7 3 2 3 5" xfId="39526" xr:uid="{AA66D5F9-B4EF-449A-822A-8330EDD02217}"/>
    <cellStyle name="20% - Accent1 2 2 7 3 2 3 6" xfId="47409" xr:uid="{DD57AFB0-9E5F-4E34-9E9D-E5E67AA36315}"/>
    <cellStyle name="20% - Accent1 2 2 7 3 2 3 7" xfId="54902" xr:uid="{EDFFE189-452C-44F4-9283-083F6B59AB5C}"/>
    <cellStyle name="20% - Accent1 2 2 7 3 2 4" xfId="2080" xr:uid="{1B9A1FEE-CB4F-4619-B03D-B7EFF0F05C81}"/>
    <cellStyle name="20% - Accent1 2 2 7 3 2 4 2" xfId="9620" xr:uid="{A7ACB43D-A513-4BFF-A949-474389A9862B}"/>
    <cellStyle name="20% - Accent1 2 2 7 3 2 4 2 2" xfId="24596" xr:uid="{A9A9BE43-4091-4EF8-A90F-B04ED5D1BA55}"/>
    <cellStyle name="20% - Accent1 2 2 7 3 2 4 3" xfId="17108" xr:uid="{718E5AA1-FD71-4DCA-A995-FAC330437056}"/>
    <cellStyle name="20% - Accent1 2 2 7 3 2 4 4" xfId="34390" xr:uid="{E19A182D-49A2-4AED-AE4B-EA279CA40DD1}"/>
    <cellStyle name="20% - Accent1 2 2 7 3 2 4 5" xfId="39527" xr:uid="{064FDC8D-2A42-40F4-A53B-D6F4B7B7FD67}"/>
    <cellStyle name="20% - Accent1 2 2 7 3 2 4 6" xfId="47410" xr:uid="{D56CA094-1B0B-469D-B42E-C8729CA8638B}"/>
    <cellStyle name="20% - Accent1 2 2 7 3 2 4 7" xfId="54903" xr:uid="{CBD4D259-9C68-4B12-AB33-5AEC9BDC3709}"/>
    <cellStyle name="20% - Accent1 2 2 7 3 2 5" xfId="2081" xr:uid="{34815BDC-07EC-4FBC-A8B6-05449BF0D8CC}"/>
    <cellStyle name="20% - Accent1 2 2 7 3 2 5 2" xfId="9621" xr:uid="{A7171823-81D8-48D7-A873-7F694EF16EB0}"/>
    <cellStyle name="20% - Accent1 2 2 7 3 2 5 2 2" xfId="24597" xr:uid="{AAE1DCA7-D0AA-459B-B2DF-C51B64127882}"/>
    <cellStyle name="20% - Accent1 2 2 7 3 2 5 3" xfId="17109" xr:uid="{61EB38E9-1631-49C7-9A64-864B7FB95234}"/>
    <cellStyle name="20% - Accent1 2 2 7 3 2 5 4" xfId="36233" xr:uid="{00EB0998-15B4-4096-B7D8-45C12CD5E276}"/>
    <cellStyle name="20% - Accent1 2 2 7 3 2 5 5" xfId="39528" xr:uid="{4CFA3EE6-5D2D-44EE-80AA-EC5412464556}"/>
    <cellStyle name="20% - Accent1 2 2 7 3 2 5 6" xfId="47411" xr:uid="{787BFC6C-E98B-4DF2-9891-CAD42F6D6A90}"/>
    <cellStyle name="20% - Accent1 2 2 7 3 2 5 7" xfId="54904" xr:uid="{CCC865B1-641A-4B39-A67A-0D2B1CD7B3CF}"/>
    <cellStyle name="20% - Accent1 2 2 7 3 2 6" xfId="9614" xr:uid="{FA7F28DF-751B-479F-AE65-31E06484497A}"/>
    <cellStyle name="20% - Accent1 2 2 7 3 2 6 2" xfId="24590" xr:uid="{0B051B28-D0D3-49FC-81B4-08AD97255221}"/>
    <cellStyle name="20% - Accent1 2 2 7 3 2 7" xfId="17102" xr:uid="{8C88F031-DBF3-4279-B96B-416622CFA323}"/>
    <cellStyle name="20% - Accent1 2 2 7 3 2 8" xfId="30832" xr:uid="{C19110B3-7EA9-4F77-95CF-03C582325247}"/>
    <cellStyle name="20% - Accent1 2 2 7 3 2 9" xfId="39521" xr:uid="{69C930DF-2521-43CE-9157-5E134D3EC544}"/>
    <cellStyle name="20% - Accent1 2 2 7 3 3" xfId="2082" xr:uid="{AD54B2D6-3F61-4FC0-81A4-E9B7ECB4A549}"/>
    <cellStyle name="20% - Accent1 2 2 7 3 3 10" xfId="54905" xr:uid="{73EC9883-27A9-4DBD-BCA4-D367974ECCEB}"/>
    <cellStyle name="20% - Accent1 2 2 7 3 3 2" xfId="2083" xr:uid="{4C172F1E-D01C-468C-91F9-844FBB4CEACD}"/>
    <cellStyle name="20% - Accent1 2 2 7 3 3 2 2" xfId="9623" xr:uid="{A4727A9E-4DAF-4A24-9C51-AF5949575478}"/>
    <cellStyle name="20% - Accent1 2 2 7 3 3 2 2 2" xfId="24599" xr:uid="{9A86DAEE-5F93-452B-BCB0-153E46547095}"/>
    <cellStyle name="20% - Accent1 2 2 7 3 3 2 3" xfId="17111" xr:uid="{924B6E07-5892-4D27-BC79-930EBA5EC229}"/>
    <cellStyle name="20% - Accent1 2 2 7 3 3 2 4" xfId="32547" xr:uid="{BE060B65-9DFE-499E-91B1-CFB50B7D1D2C}"/>
    <cellStyle name="20% - Accent1 2 2 7 3 3 2 5" xfId="39530" xr:uid="{E9466A14-1162-4322-B22E-2FD4BABCEC15}"/>
    <cellStyle name="20% - Accent1 2 2 7 3 3 2 6" xfId="47413" xr:uid="{F0E8E158-158B-40F6-BA4E-7BC8BDBE8BC6}"/>
    <cellStyle name="20% - Accent1 2 2 7 3 3 2 7" xfId="54906" xr:uid="{A3864874-C321-486F-BE9C-427FF39043E8}"/>
    <cellStyle name="20% - Accent1 2 2 7 3 3 3" xfId="2084" xr:uid="{2506C8F0-5F23-453B-9AC7-433D06830643}"/>
    <cellStyle name="20% - Accent1 2 2 7 3 3 3 2" xfId="9624" xr:uid="{0C9FF497-E152-4559-AE96-5A6387972E5A}"/>
    <cellStyle name="20% - Accent1 2 2 7 3 3 3 2 2" xfId="24600" xr:uid="{8B32A032-FCC9-4741-B3E9-1FBB4C4A356F}"/>
    <cellStyle name="20% - Accent1 2 2 7 3 3 3 3" xfId="17112" xr:uid="{03C45EDA-0AD9-4F1E-B997-0B929B87561F}"/>
    <cellStyle name="20% - Accent1 2 2 7 3 3 3 4" xfId="34392" xr:uid="{56403593-70B0-4651-B840-15B001C0BEA7}"/>
    <cellStyle name="20% - Accent1 2 2 7 3 3 3 5" xfId="39531" xr:uid="{EE50F2CB-CFC1-4282-B209-39A310B28C1A}"/>
    <cellStyle name="20% - Accent1 2 2 7 3 3 3 6" xfId="47414" xr:uid="{6EBA1931-B764-47EA-92DD-DE97FC3B318D}"/>
    <cellStyle name="20% - Accent1 2 2 7 3 3 3 7" xfId="54907" xr:uid="{3DC97DA6-4399-412D-97EC-50DD65DD6074}"/>
    <cellStyle name="20% - Accent1 2 2 7 3 3 4" xfId="2085" xr:uid="{ED3ADA48-D202-4DBD-9473-055D8C13625B}"/>
    <cellStyle name="20% - Accent1 2 2 7 3 3 4 2" xfId="9625" xr:uid="{C74D21A9-F43B-4284-9EA1-89E921D563C4}"/>
    <cellStyle name="20% - Accent1 2 2 7 3 3 4 2 2" xfId="24601" xr:uid="{34575086-31DD-4B11-BE51-1E1145A7CE22}"/>
    <cellStyle name="20% - Accent1 2 2 7 3 3 4 3" xfId="17113" xr:uid="{211AB2FF-3E76-44BC-A8D2-03874C3C351A}"/>
    <cellStyle name="20% - Accent1 2 2 7 3 3 4 4" xfId="36235" xr:uid="{9FFDB736-13E4-4240-A722-535330ADCC23}"/>
    <cellStyle name="20% - Accent1 2 2 7 3 3 4 5" xfId="39532" xr:uid="{C8C16FC0-4F12-4987-8B92-3854729341CA}"/>
    <cellStyle name="20% - Accent1 2 2 7 3 3 4 6" xfId="47415" xr:uid="{93685E21-CFD7-4854-ABA8-68B7A400C4AC}"/>
    <cellStyle name="20% - Accent1 2 2 7 3 3 4 7" xfId="54908" xr:uid="{2CF5441B-213A-473F-BE59-D72F4FF63293}"/>
    <cellStyle name="20% - Accent1 2 2 7 3 3 5" xfId="9622" xr:uid="{901447E2-B972-412E-A29A-591136E2423F}"/>
    <cellStyle name="20% - Accent1 2 2 7 3 3 5 2" xfId="24598" xr:uid="{F8E01270-D0DC-4B96-B209-AE39B7AB7E17}"/>
    <cellStyle name="20% - Accent1 2 2 7 3 3 6" xfId="17110" xr:uid="{D8A736C9-3815-4C81-AB1A-C6AAE1AD4B5F}"/>
    <cellStyle name="20% - Accent1 2 2 7 3 3 7" xfId="31351" xr:uid="{A5F2FBF6-FB6C-48DE-A578-05792AD10FAA}"/>
    <cellStyle name="20% - Accent1 2 2 7 3 3 8" xfId="39529" xr:uid="{5B72B7A2-C434-4317-AC38-BC1924DA90D0}"/>
    <cellStyle name="20% - Accent1 2 2 7 3 3 9" xfId="47412" xr:uid="{E1E1D77E-5F43-4F99-9094-BC22F3D24F23}"/>
    <cellStyle name="20% - Accent1 2 2 7 3 4" xfId="2086" xr:uid="{67C53D60-2CB7-43EF-ADED-59411355F2D1}"/>
    <cellStyle name="20% - Accent1 2 2 7 3 4 2" xfId="9626" xr:uid="{26A9D30E-544E-4B18-BD22-CBFA30DEC62D}"/>
    <cellStyle name="20% - Accent1 2 2 7 3 4 2 2" xfId="24602" xr:uid="{5A685731-58C4-497D-876A-969880260C00}"/>
    <cellStyle name="20% - Accent1 2 2 7 3 4 3" xfId="17114" xr:uid="{CAD4DEA2-83FC-447D-B7E2-F2D7B5A0D884}"/>
    <cellStyle name="20% - Accent1 2 2 7 3 4 4" xfId="32544" xr:uid="{25334FB7-C44F-4E81-A4F7-01913BAB704D}"/>
    <cellStyle name="20% - Accent1 2 2 7 3 4 5" xfId="39533" xr:uid="{FA9BABE5-0157-4BDE-BE8A-5874D167778F}"/>
    <cellStyle name="20% - Accent1 2 2 7 3 4 6" xfId="47416" xr:uid="{6DD26E20-34ED-4DA9-9210-2453471FB1F4}"/>
    <cellStyle name="20% - Accent1 2 2 7 3 4 7" xfId="54909" xr:uid="{57F46BE1-6005-4B71-B24E-6F5717C5AC0B}"/>
    <cellStyle name="20% - Accent1 2 2 7 3 5" xfId="2087" xr:uid="{B9076FA6-8087-4E2D-9298-5942E916FD83}"/>
    <cellStyle name="20% - Accent1 2 2 7 3 5 2" xfId="9627" xr:uid="{ECC06BB8-6DAB-4E10-A328-973882ADCA7F}"/>
    <cellStyle name="20% - Accent1 2 2 7 3 5 2 2" xfId="24603" xr:uid="{28D6FF20-9153-4215-9127-F66EA236926E}"/>
    <cellStyle name="20% - Accent1 2 2 7 3 5 3" xfId="17115" xr:uid="{F66CAF8C-BD73-437D-9404-754DFD22C443}"/>
    <cellStyle name="20% - Accent1 2 2 7 3 5 4" xfId="34389" xr:uid="{62BEEDCF-DED2-41C7-B3EB-19F343DDBC05}"/>
    <cellStyle name="20% - Accent1 2 2 7 3 5 5" xfId="39534" xr:uid="{1DD45D5C-306E-4C07-BACA-9E1E5BEDD0DF}"/>
    <cellStyle name="20% - Accent1 2 2 7 3 5 6" xfId="47417" xr:uid="{4ACECB35-BDC5-4C4A-AC20-99B000634C81}"/>
    <cellStyle name="20% - Accent1 2 2 7 3 5 7" xfId="54910" xr:uid="{4353C2D6-1E1E-4EEF-9895-D713634B1CE8}"/>
    <cellStyle name="20% - Accent1 2 2 7 3 6" xfId="2088" xr:uid="{21D0E4F4-2807-41F0-9FC8-A53E16C2C982}"/>
    <cellStyle name="20% - Accent1 2 2 7 3 6 2" xfId="9628" xr:uid="{2CC435CB-EB7D-4F4A-A807-706A2A719F43}"/>
    <cellStyle name="20% - Accent1 2 2 7 3 6 2 2" xfId="24604" xr:uid="{C0095119-A7BB-43BA-9564-FA6EEFD582D8}"/>
    <cellStyle name="20% - Accent1 2 2 7 3 6 3" xfId="17116" xr:uid="{3290B7B5-5A8A-4B5F-A8D3-557569D726AC}"/>
    <cellStyle name="20% - Accent1 2 2 7 3 6 4" xfId="36232" xr:uid="{781436B3-3FE3-4746-85B1-FC0CAC66D78E}"/>
    <cellStyle name="20% - Accent1 2 2 7 3 6 5" xfId="39535" xr:uid="{6F449332-9CB2-42AC-8D7E-B6DAFCB6CF27}"/>
    <cellStyle name="20% - Accent1 2 2 7 3 6 6" xfId="47418" xr:uid="{52AFA67D-116A-4E1B-A611-739E9A82359A}"/>
    <cellStyle name="20% - Accent1 2 2 7 3 6 7" xfId="54911" xr:uid="{7ACC2AFA-2D02-437A-9169-DA6D6A59B5D5}"/>
    <cellStyle name="20% - Accent1 2 2 7 3 7" xfId="9613" xr:uid="{053A8EFC-14AD-40E2-BB44-4036983E0E17}"/>
    <cellStyle name="20% - Accent1 2 2 7 3 7 2" xfId="24589" xr:uid="{7A00D9BC-C70C-42B4-B466-77789E86AFC4}"/>
    <cellStyle name="20% - Accent1 2 2 7 3 8" xfId="17101" xr:uid="{25542DC5-1BF1-4462-996B-E4AD8137374F}"/>
    <cellStyle name="20% - Accent1 2 2 7 3 9" xfId="30445" xr:uid="{E344DB0C-FCAE-4E31-96F2-4CE6B120375B}"/>
    <cellStyle name="20% - Accent1 2 2 7 4" xfId="2089" xr:uid="{CD88BA47-F887-44EC-81DA-BA4EAB86DBAF}"/>
    <cellStyle name="20% - Accent1 2 2 7 4 10" xfId="39536" xr:uid="{19A3FD06-8328-4870-AB01-ABBA1BB6F056}"/>
    <cellStyle name="20% - Accent1 2 2 7 4 11" xfId="47419" xr:uid="{FB170D40-C555-4BC0-BEAD-2508C0230099}"/>
    <cellStyle name="20% - Accent1 2 2 7 4 12" xfId="54912" xr:uid="{06E0E7BE-584D-4BF1-AAE4-AD127E02282B}"/>
    <cellStyle name="20% - Accent1 2 2 7 4 2" xfId="2090" xr:uid="{54F6BA95-6ED7-4F68-9F7E-91F7187BF619}"/>
    <cellStyle name="20% - Accent1 2 2 7 4 2 10" xfId="47420" xr:uid="{A1926871-FCAB-4978-B241-BA413ED87034}"/>
    <cellStyle name="20% - Accent1 2 2 7 4 2 11" xfId="54913" xr:uid="{F9899F92-0284-4959-9FB8-4BCE7C397235}"/>
    <cellStyle name="20% - Accent1 2 2 7 4 2 2" xfId="2091" xr:uid="{7692CDC7-829B-4E53-8CBF-3FA1774047CE}"/>
    <cellStyle name="20% - Accent1 2 2 7 4 2 2 10" xfId="54914" xr:uid="{2DE8EA1A-0BF4-42AB-9700-549BA5F54227}"/>
    <cellStyle name="20% - Accent1 2 2 7 4 2 2 2" xfId="2092" xr:uid="{BFCCC2C8-F5E3-43F4-825B-80351E7EB391}"/>
    <cellStyle name="20% - Accent1 2 2 7 4 2 2 2 2" xfId="9632" xr:uid="{B09CBDDE-A8D9-40B2-A63D-053A5227A15E}"/>
    <cellStyle name="20% - Accent1 2 2 7 4 2 2 2 2 2" xfId="24608" xr:uid="{23A47E91-3037-4214-8ABC-0F0BA849B3EC}"/>
    <cellStyle name="20% - Accent1 2 2 7 4 2 2 2 3" xfId="17120" xr:uid="{1A17FC0E-2D0D-4556-BFD6-7B115D45EADC}"/>
    <cellStyle name="20% - Accent1 2 2 7 4 2 2 2 4" xfId="32550" xr:uid="{19BB73D9-2A26-4567-A560-C9737ADDAE41}"/>
    <cellStyle name="20% - Accent1 2 2 7 4 2 2 2 5" xfId="39539" xr:uid="{DCA7D116-8DD8-4EE2-BA12-9AD4F0FE31CF}"/>
    <cellStyle name="20% - Accent1 2 2 7 4 2 2 2 6" xfId="47422" xr:uid="{AA198BE6-8B13-4CEE-9D8B-7D363F9842EA}"/>
    <cellStyle name="20% - Accent1 2 2 7 4 2 2 2 7" xfId="54915" xr:uid="{B4F8D257-EB8F-4B08-89CF-ED4578944E34}"/>
    <cellStyle name="20% - Accent1 2 2 7 4 2 2 3" xfId="2093" xr:uid="{BF125132-F46A-4F22-ABF9-71A71546B031}"/>
    <cellStyle name="20% - Accent1 2 2 7 4 2 2 3 2" xfId="9633" xr:uid="{D605E500-315F-4BAB-8F5D-1F157578D6F9}"/>
    <cellStyle name="20% - Accent1 2 2 7 4 2 2 3 2 2" xfId="24609" xr:uid="{DD1C1454-8A55-445A-98F3-03AA6F073F5B}"/>
    <cellStyle name="20% - Accent1 2 2 7 4 2 2 3 3" xfId="17121" xr:uid="{246E5A2A-BB58-438D-A36A-D3F65F4F7C7F}"/>
    <cellStyle name="20% - Accent1 2 2 7 4 2 2 3 4" xfId="34395" xr:uid="{90B4A231-0B3B-40EE-B02D-DB71384B32B5}"/>
    <cellStyle name="20% - Accent1 2 2 7 4 2 2 3 5" xfId="39540" xr:uid="{F83E2EF0-5752-49A3-B256-4C8AAD4BCEED}"/>
    <cellStyle name="20% - Accent1 2 2 7 4 2 2 3 6" xfId="47423" xr:uid="{083E0658-7490-4532-A2B3-1B5608079E0A}"/>
    <cellStyle name="20% - Accent1 2 2 7 4 2 2 3 7" xfId="54916" xr:uid="{33AFA79E-999C-418D-8872-9D6359127971}"/>
    <cellStyle name="20% - Accent1 2 2 7 4 2 2 4" xfId="2094" xr:uid="{18114C62-F678-4761-AD44-2D0FA3EE2113}"/>
    <cellStyle name="20% - Accent1 2 2 7 4 2 2 4 2" xfId="9634" xr:uid="{955AE105-91E5-497F-95EC-1C3083A27B64}"/>
    <cellStyle name="20% - Accent1 2 2 7 4 2 2 4 2 2" xfId="24610" xr:uid="{4AB03ACB-7AA8-4054-A36A-8ED0E63DAB45}"/>
    <cellStyle name="20% - Accent1 2 2 7 4 2 2 4 3" xfId="17122" xr:uid="{78A6F627-CD1B-4D37-852C-F8C458AD6956}"/>
    <cellStyle name="20% - Accent1 2 2 7 4 2 2 4 4" xfId="36238" xr:uid="{649EC3AE-EAB7-4D7C-9AD9-64B56D7D0A1E}"/>
    <cellStyle name="20% - Accent1 2 2 7 4 2 2 4 5" xfId="39541" xr:uid="{DF40CE66-F007-4B32-837E-CD6C4E1463AF}"/>
    <cellStyle name="20% - Accent1 2 2 7 4 2 2 4 6" xfId="47424" xr:uid="{BB83BF0B-2B7C-4AEB-979F-766F86F09B4B}"/>
    <cellStyle name="20% - Accent1 2 2 7 4 2 2 4 7" xfId="54917" xr:uid="{862D338E-A5FE-4FDF-9482-485040BDA22D}"/>
    <cellStyle name="20% - Accent1 2 2 7 4 2 2 5" xfId="9631" xr:uid="{C42318E4-0616-4CAC-86F4-02FB353FD3C8}"/>
    <cellStyle name="20% - Accent1 2 2 7 4 2 2 5 2" xfId="24607" xr:uid="{5B93D5B0-E500-4308-B461-37BDB5181A86}"/>
    <cellStyle name="20% - Accent1 2 2 7 4 2 2 6" xfId="17119" xr:uid="{E05022E2-E1FD-4090-9A37-7F63DE74FA48}"/>
    <cellStyle name="20% - Accent1 2 2 7 4 2 2 7" xfId="31354" xr:uid="{324AC222-FD53-4A53-BA63-61F57E4FADCB}"/>
    <cellStyle name="20% - Accent1 2 2 7 4 2 2 8" xfId="39538" xr:uid="{2C0CFA74-27AC-4B84-BB96-7566EB7DFDC5}"/>
    <cellStyle name="20% - Accent1 2 2 7 4 2 2 9" xfId="47421" xr:uid="{B91FB2F6-7854-4FAF-9C10-C8A2287F66D9}"/>
    <cellStyle name="20% - Accent1 2 2 7 4 2 3" xfId="2095" xr:uid="{6DBBDDB7-15CC-42AF-B8F9-4FAA0F7BF47C}"/>
    <cellStyle name="20% - Accent1 2 2 7 4 2 3 2" xfId="9635" xr:uid="{236B2294-3AD6-4ED7-998C-2C5D55EF6088}"/>
    <cellStyle name="20% - Accent1 2 2 7 4 2 3 2 2" xfId="24611" xr:uid="{FEBF9DE9-403F-449F-83E9-9B0FF8183E78}"/>
    <cellStyle name="20% - Accent1 2 2 7 4 2 3 3" xfId="17123" xr:uid="{37E5448C-B8A6-4A33-B62D-CF5046CF09FA}"/>
    <cellStyle name="20% - Accent1 2 2 7 4 2 3 4" xfId="32549" xr:uid="{E8A3EA49-E9ED-4F14-84A4-C2D3C40CA9FD}"/>
    <cellStyle name="20% - Accent1 2 2 7 4 2 3 5" xfId="39542" xr:uid="{AFBF2DB0-348E-40F3-A0EB-A710AFFECC00}"/>
    <cellStyle name="20% - Accent1 2 2 7 4 2 3 6" xfId="47425" xr:uid="{D78A6F94-AF60-45E5-B064-1460E47A34C8}"/>
    <cellStyle name="20% - Accent1 2 2 7 4 2 3 7" xfId="54918" xr:uid="{F66258B7-CE75-48BD-83A4-F9D0B1C2DC88}"/>
    <cellStyle name="20% - Accent1 2 2 7 4 2 4" xfId="2096" xr:uid="{0F5A7086-D1E6-4EA4-96A9-89B946695B7B}"/>
    <cellStyle name="20% - Accent1 2 2 7 4 2 4 2" xfId="9636" xr:uid="{2C30259F-A73C-4A92-B0BA-559D89633B05}"/>
    <cellStyle name="20% - Accent1 2 2 7 4 2 4 2 2" xfId="24612" xr:uid="{D9AE944A-577A-407E-BCF2-C14C21F53597}"/>
    <cellStyle name="20% - Accent1 2 2 7 4 2 4 3" xfId="17124" xr:uid="{B2A4F198-06C2-4B0E-97A2-16FC49C56B60}"/>
    <cellStyle name="20% - Accent1 2 2 7 4 2 4 4" xfId="34394" xr:uid="{41187EE9-2E06-484B-BEA9-BCB71B0A2A5F}"/>
    <cellStyle name="20% - Accent1 2 2 7 4 2 4 5" xfId="39543" xr:uid="{8AD9744E-5665-4FA4-805F-DC8954B6488B}"/>
    <cellStyle name="20% - Accent1 2 2 7 4 2 4 6" xfId="47426" xr:uid="{47C3FBD5-A8AD-4A71-AAD8-8756F9A5AE30}"/>
    <cellStyle name="20% - Accent1 2 2 7 4 2 4 7" xfId="54919" xr:uid="{E1ADE27E-FE59-46E8-890E-A6A8FDAB616F}"/>
    <cellStyle name="20% - Accent1 2 2 7 4 2 5" xfId="2097" xr:uid="{DEE1DFAE-9C3B-4397-A298-EEEA09968FC7}"/>
    <cellStyle name="20% - Accent1 2 2 7 4 2 5 2" xfId="9637" xr:uid="{A49C905B-E94A-43DE-B165-2511DE760678}"/>
    <cellStyle name="20% - Accent1 2 2 7 4 2 5 2 2" xfId="24613" xr:uid="{3739836C-52EA-4B66-94C9-45924831872E}"/>
    <cellStyle name="20% - Accent1 2 2 7 4 2 5 3" xfId="17125" xr:uid="{9DCDB3F2-AB81-422B-A423-94FCA4DE4404}"/>
    <cellStyle name="20% - Accent1 2 2 7 4 2 5 4" xfId="36237" xr:uid="{868BB8B4-26CF-4AC6-8CB1-D74C71D88AB1}"/>
    <cellStyle name="20% - Accent1 2 2 7 4 2 5 5" xfId="39544" xr:uid="{09110278-C240-470C-8BD1-2E58BD2F96F8}"/>
    <cellStyle name="20% - Accent1 2 2 7 4 2 5 6" xfId="47427" xr:uid="{95BE7A6A-2913-4CB3-96E3-996AD4E0DD5C}"/>
    <cellStyle name="20% - Accent1 2 2 7 4 2 5 7" xfId="54920" xr:uid="{CF93FB1F-A8E5-46F2-BB04-8A3B7A13D027}"/>
    <cellStyle name="20% - Accent1 2 2 7 4 2 6" xfId="9630" xr:uid="{A18374B3-CDA0-444C-88C2-2D816F73F620}"/>
    <cellStyle name="20% - Accent1 2 2 7 4 2 6 2" xfId="24606" xr:uid="{B1F81FB7-B932-40EE-8B02-C653A8DF16C7}"/>
    <cellStyle name="20% - Accent1 2 2 7 4 2 7" xfId="17118" xr:uid="{FD06FF8E-F0FB-41E2-97FD-11C7BDF98878}"/>
    <cellStyle name="20% - Accent1 2 2 7 4 2 8" xfId="30833" xr:uid="{AC56A017-A31A-41F0-9DEC-AB1D14793444}"/>
    <cellStyle name="20% - Accent1 2 2 7 4 2 9" xfId="39537" xr:uid="{813D2299-E841-45CD-915D-6C2288AA50E5}"/>
    <cellStyle name="20% - Accent1 2 2 7 4 3" xfId="2098" xr:uid="{6B6D80A3-DCB8-4CFF-B510-4FD04B857ACD}"/>
    <cellStyle name="20% - Accent1 2 2 7 4 3 10" xfId="54921" xr:uid="{C44A971D-9B52-4DB3-8679-D8D19C892B08}"/>
    <cellStyle name="20% - Accent1 2 2 7 4 3 2" xfId="2099" xr:uid="{2AD8CA95-D1B3-4FD4-B889-B48B67CF6551}"/>
    <cellStyle name="20% - Accent1 2 2 7 4 3 2 2" xfId="9639" xr:uid="{928E17AF-4B27-443E-8C05-013BDD5E6DBF}"/>
    <cellStyle name="20% - Accent1 2 2 7 4 3 2 2 2" xfId="24615" xr:uid="{E83E415C-354B-4E5B-847A-E6DE8DD7B468}"/>
    <cellStyle name="20% - Accent1 2 2 7 4 3 2 3" xfId="17127" xr:uid="{F09EFC5F-5CC3-4F60-A312-76D9608549B3}"/>
    <cellStyle name="20% - Accent1 2 2 7 4 3 2 4" xfId="32551" xr:uid="{520C8704-32F8-4B12-A420-4C3515399877}"/>
    <cellStyle name="20% - Accent1 2 2 7 4 3 2 5" xfId="39546" xr:uid="{3309BEDF-D0E3-4B11-8E94-4CF3695828A4}"/>
    <cellStyle name="20% - Accent1 2 2 7 4 3 2 6" xfId="47429" xr:uid="{618B7689-B891-4783-9A00-73D6A4B15210}"/>
    <cellStyle name="20% - Accent1 2 2 7 4 3 2 7" xfId="54922" xr:uid="{BC4EA221-ED85-4883-A273-88342E679ECB}"/>
    <cellStyle name="20% - Accent1 2 2 7 4 3 3" xfId="2100" xr:uid="{97A889D9-0730-4451-B244-A2A14B8D9FAD}"/>
    <cellStyle name="20% - Accent1 2 2 7 4 3 3 2" xfId="9640" xr:uid="{83B6F4F7-C123-4270-A8E1-3B8B83D24C46}"/>
    <cellStyle name="20% - Accent1 2 2 7 4 3 3 2 2" xfId="24616" xr:uid="{E5F2AEE7-10B5-4457-9F7B-989463804883}"/>
    <cellStyle name="20% - Accent1 2 2 7 4 3 3 3" xfId="17128" xr:uid="{734734D1-D267-4D21-B47B-320499A5768D}"/>
    <cellStyle name="20% - Accent1 2 2 7 4 3 3 4" xfId="34396" xr:uid="{AA8463DB-27B0-4E0F-88F6-54D1F05F5C84}"/>
    <cellStyle name="20% - Accent1 2 2 7 4 3 3 5" xfId="39547" xr:uid="{52654517-1FF9-4DBB-BCA9-4ED1175863D8}"/>
    <cellStyle name="20% - Accent1 2 2 7 4 3 3 6" xfId="47430" xr:uid="{64B7D5EA-AA7C-4FDE-A942-F7E4AE9E154B}"/>
    <cellStyle name="20% - Accent1 2 2 7 4 3 3 7" xfId="54923" xr:uid="{C91A2D2B-5824-4AC5-9683-95CE4E45FDDF}"/>
    <cellStyle name="20% - Accent1 2 2 7 4 3 4" xfId="2101" xr:uid="{9121BB60-5430-47E6-BD8E-D2E7FA93020A}"/>
    <cellStyle name="20% - Accent1 2 2 7 4 3 4 2" xfId="9641" xr:uid="{2ADC3952-060E-435A-9DED-2516508FEB20}"/>
    <cellStyle name="20% - Accent1 2 2 7 4 3 4 2 2" xfId="24617" xr:uid="{67DED324-3616-46AD-8A0B-8BAEE4581A46}"/>
    <cellStyle name="20% - Accent1 2 2 7 4 3 4 3" xfId="17129" xr:uid="{944DB288-AC42-4563-BD25-C6FA4618231D}"/>
    <cellStyle name="20% - Accent1 2 2 7 4 3 4 4" xfId="36239" xr:uid="{A6F107A8-68C8-4C60-BECA-477D4E7DCE02}"/>
    <cellStyle name="20% - Accent1 2 2 7 4 3 4 5" xfId="39548" xr:uid="{C74B1A25-E88C-4609-98E7-CE79F7B67092}"/>
    <cellStyle name="20% - Accent1 2 2 7 4 3 4 6" xfId="47431" xr:uid="{42ED5A32-C256-4412-8479-17DE92491EFF}"/>
    <cellStyle name="20% - Accent1 2 2 7 4 3 4 7" xfId="54924" xr:uid="{F5C45B53-B2B6-4EC3-A0EF-D400AC7C555C}"/>
    <cellStyle name="20% - Accent1 2 2 7 4 3 5" xfId="9638" xr:uid="{96221F6D-CBDC-4825-AFED-22C0DE0C9B90}"/>
    <cellStyle name="20% - Accent1 2 2 7 4 3 5 2" xfId="24614" xr:uid="{9AB63A05-86F0-428F-B1DD-C1C106D5A303}"/>
    <cellStyle name="20% - Accent1 2 2 7 4 3 6" xfId="17126" xr:uid="{5291FCB7-F428-461E-B6AB-2A18BFDAFD06}"/>
    <cellStyle name="20% - Accent1 2 2 7 4 3 7" xfId="31353" xr:uid="{DDF17CA2-03D6-4FE6-BFE1-DF44BCE83F0B}"/>
    <cellStyle name="20% - Accent1 2 2 7 4 3 8" xfId="39545" xr:uid="{8D7ED414-7F14-48DC-9C9F-AE4CD9749E7A}"/>
    <cellStyle name="20% - Accent1 2 2 7 4 3 9" xfId="47428" xr:uid="{A53C7710-44D4-40B2-971C-272D7C37497E}"/>
    <cellStyle name="20% - Accent1 2 2 7 4 4" xfId="2102" xr:uid="{721E32FA-5209-4A33-A381-AA860E7AE8D0}"/>
    <cellStyle name="20% - Accent1 2 2 7 4 4 2" xfId="9642" xr:uid="{5799A072-7DA5-422A-9DF2-5D01A797398B}"/>
    <cellStyle name="20% - Accent1 2 2 7 4 4 2 2" xfId="24618" xr:uid="{331995F0-7C65-4561-99F8-2F5D8583CD37}"/>
    <cellStyle name="20% - Accent1 2 2 7 4 4 3" xfId="17130" xr:uid="{9EE24591-4D40-4880-A984-8E1C05FE8C55}"/>
    <cellStyle name="20% - Accent1 2 2 7 4 4 4" xfId="32548" xr:uid="{851098C5-30BB-47AF-AB4E-9FD32844C1EA}"/>
    <cellStyle name="20% - Accent1 2 2 7 4 4 5" xfId="39549" xr:uid="{2BA5E7B8-8D67-446C-9788-60AAC5CCC949}"/>
    <cellStyle name="20% - Accent1 2 2 7 4 4 6" xfId="47432" xr:uid="{E60FC532-34F6-448D-8D4D-2BDC498EA507}"/>
    <cellStyle name="20% - Accent1 2 2 7 4 4 7" xfId="54925" xr:uid="{48E4EE6A-8B88-4A91-84C7-D982656A6708}"/>
    <cellStyle name="20% - Accent1 2 2 7 4 5" xfId="2103" xr:uid="{4E848B62-6509-4F50-BF8E-DEAEB16FF812}"/>
    <cellStyle name="20% - Accent1 2 2 7 4 5 2" xfId="9643" xr:uid="{DC1FAAE5-08D4-4AB1-B501-CF929BC5E7FE}"/>
    <cellStyle name="20% - Accent1 2 2 7 4 5 2 2" xfId="24619" xr:uid="{263F347B-77CE-4A3A-B8E4-69B9840EDF84}"/>
    <cellStyle name="20% - Accent1 2 2 7 4 5 3" xfId="17131" xr:uid="{55B74D10-788D-45C4-B9AF-0F87F4B00A78}"/>
    <cellStyle name="20% - Accent1 2 2 7 4 5 4" xfId="34393" xr:uid="{A22656CC-EB76-4451-8594-A767B33652C6}"/>
    <cellStyle name="20% - Accent1 2 2 7 4 5 5" xfId="39550" xr:uid="{B3270D31-E35C-49B6-AA16-ED16F45A535B}"/>
    <cellStyle name="20% - Accent1 2 2 7 4 5 6" xfId="47433" xr:uid="{87ACD6D7-8189-499F-BD17-7A3A044F73CC}"/>
    <cellStyle name="20% - Accent1 2 2 7 4 5 7" xfId="54926" xr:uid="{64BC17FB-A78C-4633-ACEA-927F65DFD83D}"/>
    <cellStyle name="20% - Accent1 2 2 7 4 6" xfId="2104" xr:uid="{227CA269-02D7-4372-87C5-7F6A688F9DF1}"/>
    <cellStyle name="20% - Accent1 2 2 7 4 6 2" xfId="9644" xr:uid="{A20EDD86-23D6-4661-8471-C23BC9E657C3}"/>
    <cellStyle name="20% - Accent1 2 2 7 4 6 2 2" xfId="24620" xr:uid="{90D688A3-8376-46CE-9293-5CA46F045FAE}"/>
    <cellStyle name="20% - Accent1 2 2 7 4 6 3" xfId="17132" xr:uid="{262E2C3D-6C60-49AE-AC4C-DB4A4FF37EC2}"/>
    <cellStyle name="20% - Accent1 2 2 7 4 6 4" xfId="36236" xr:uid="{49F9FB08-2610-4C5F-9B84-292764A81EBD}"/>
    <cellStyle name="20% - Accent1 2 2 7 4 6 5" xfId="39551" xr:uid="{697F098D-8203-412F-BF60-E1067848A634}"/>
    <cellStyle name="20% - Accent1 2 2 7 4 6 6" xfId="47434" xr:uid="{56BCDC5A-8CE9-40AF-9986-C78777D1B917}"/>
    <cellStyle name="20% - Accent1 2 2 7 4 6 7" xfId="54927" xr:uid="{7AEA4BAB-E09D-45A2-BA0C-6BCAAC58DEE7}"/>
    <cellStyle name="20% - Accent1 2 2 7 4 7" xfId="9629" xr:uid="{DA6F8C95-51C6-4973-B8A5-2A49A712BE5A}"/>
    <cellStyle name="20% - Accent1 2 2 7 4 7 2" xfId="24605" xr:uid="{CA72D640-D4AC-45DE-9A92-234587A386E3}"/>
    <cellStyle name="20% - Accent1 2 2 7 4 8" xfId="17117" xr:uid="{FC6BD769-92F3-4A6C-B9D3-D2E7FC6737D8}"/>
    <cellStyle name="20% - Accent1 2 2 7 4 9" xfId="30563" xr:uid="{2B0B466B-2059-4685-9844-D06C650137BF}"/>
    <cellStyle name="20% - Accent1 2 2 7 5" xfId="2105" xr:uid="{55048C52-7A43-4321-9149-1A633D6AEA2B}"/>
    <cellStyle name="20% - Accent1 2 2 7 5 10" xfId="47435" xr:uid="{6E5B45E6-99DC-4119-89D9-485DC488D328}"/>
    <cellStyle name="20% - Accent1 2 2 7 5 11" xfId="54928" xr:uid="{93D6C725-41D2-4EC6-A5FB-1D57F4D6A90F}"/>
    <cellStyle name="20% - Accent1 2 2 7 5 2" xfId="2106" xr:uid="{53CBCA4D-3CE6-4B1A-A066-FDB56C5A8067}"/>
    <cellStyle name="20% - Accent1 2 2 7 5 2 10" xfId="54929" xr:uid="{085FECE9-F69B-4B0F-BD76-55E4655046F6}"/>
    <cellStyle name="20% - Accent1 2 2 7 5 2 2" xfId="2107" xr:uid="{D32BFDC8-B787-46D9-8648-07C7EEC79B5F}"/>
    <cellStyle name="20% - Accent1 2 2 7 5 2 2 2" xfId="9647" xr:uid="{59D704C7-DD70-4C58-8E4E-2D06CF617E3C}"/>
    <cellStyle name="20% - Accent1 2 2 7 5 2 2 2 2" xfId="24623" xr:uid="{E448346C-CB12-40B6-99FD-6026B7F96C18}"/>
    <cellStyle name="20% - Accent1 2 2 7 5 2 2 3" xfId="17135" xr:uid="{0255EA64-2A5E-4A0B-B7BD-796794A88EB1}"/>
    <cellStyle name="20% - Accent1 2 2 7 5 2 2 4" xfId="32553" xr:uid="{AEC1F971-2943-43DB-9473-DFC3D9BF646B}"/>
    <cellStyle name="20% - Accent1 2 2 7 5 2 2 5" xfId="39554" xr:uid="{8B1E3260-1C1A-4333-98F8-4762AB888B9C}"/>
    <cellStyle name="20% - Accent1 2 2 7 5 2 2 6" xfId="47437" xr:uid="{D4CE5358-F6B3-4EE9-8368-62473F769DD4}"/>
    <cellStyle name="20% - Accent1 2 2 7 5 2 2 7" xfId="54930" xr:uid="{A8D11B42-D332-4720-875E-A98E564F011F}"/>
    <cellStyle name="20% - Accent1 2 2 7 5 2 3" xfId="2108" xr:uid="{1AE877C0-B36D-4E58-996B-0F7E848C5E72}"/>
    <cellStyle name="20% - Accent1 2 2 7 5 2 3 2" xfId="9648" xr:uid="{A96C1D40-2444-4482-B9C1-762D087AB7A4}"/>
    <cellStyle name="20% - Accent1 2 2 7 5 2 3 2 2" xfId="24624" xr:uid="{C2DDE715-1126-4131-888E-F24B546BE047}"/>
    <cellStyle name="20% - Accent1 2 2 7 5 2 3 3" xfId="17136" xr:uid="{C9A0BA3B-B783-4F97-8249-64A13563F2F6}"/>
    <cellStyle name="20% - Accent1 2 2 7 5 2 3 4" xfId="34398" xr:uid="{AB84D379-AEAB-4B3C-823B-F8A9A2551DD8}"/>
    <cellStyle name="20% - Accent1 2 2 7 5 2 3 5" xfId="39555" xr:uid="{3FF092AF-11CA-44AE-9C5E-3815FBC2D7F1}"/>
    <cellStyle name="20% - Accent1 2 2 7 5 2 3 6" xfId="47438" xr:uid="{503548C3-A52A-4BAB-985A-64BC25115D56}"/>
    <cellStyle name="20% - Accent1 2 2 7 5 2 3 7" xfId="54931" xr:uid="{BE4802F3-FA20-4F8D-9C5C-5940C629BAD0}"/>
    <cellStyle name="20% - Accent1 2 2 7 5 2 4" xfId="2109" xr:uid="{53CE99D7-8C37-4674-B1AF-79C79526AB49}"/>
    <cellStyle name="20% - Accent1 2 2 7 5 2 4 2" xfId="9649" xr:uid="{29A08729-83BB-45FC-8AE5-B033CE0EB898}"/>
    <cellStyle name="20% - Accent1 2 2 7 5 2 4 2 2" xfId="24625" xr:uid="{38E3C3C0-A262-492C-BF31-AFEC939BDF6E}"/>
    <cellStyle name="20% - Accent1 2 2 7 5 2 4 3" xfId="17137" xr:uid="{F6409674-F712-4ADD-89FC-DACA5652D1DD}"/>
    <cellStyle name="20% - Accent1 2 2 7 5 2 4 4" xfId="36241" xr:uid="{7FA3ACC3-ADCB-4976-8CDC-30918D4B8641}"/>
    <cellStyle name="20% - Accent1 2 2 7 5 2 4 5" xfId="39556" xr:uid="{6B74F3E1-40BD-4593-B386-976B7CA6BF41}"/>
    <cellStyle name="20% - Accent1 2 2 7 5 2 4 6" xfId="47439" xr:uid="{392E23DF-5FAD-4A36-B10A-E5A112A7EA20}"/>
    <cellStyle name="20% - Accent1 2 2 7 5 2 4 7" xfId="54932" xr:uid="{71A53209-6BDB-47D4-82CD-6D509FB32817}"/>
    <cellStyle name="20% - Accent1 2 2 7 5 2 5" xfId="9646" xr:uid="{058B1D25-78C2-4000-A6DB-895BF775C6F7}"/>
    <cellStyle name="20% - Accent1 2 2 7 5 2 5 2" xfId="24622" xr:uid="{51A42A7B-2BC5-4B74-AC9C-E5183DEC4ECF}"/>
    <cellStyle name="20% - Accent1 2 2 7 5 2 6" xfId="17134" xr:uid="{A9F7F492-911C-40D6-96F1-EA9D5110C7E7}"/>
    <cellStyle name="20% - Accent1 2 2 7 5 2 7" xfId="31355" xr:uid="{E41435CE-7742-4666-A395-EC0F6E0A34FC}"/>
    <cellStyle name="20% - Accent1 2 2 7 5 2 8" xfId="39553" xr:uid="{4E650D7E-E7FE-4F70-9B8B-F66655754861}"/>
    <cellStyle name="20% - Accent1 2 2 7 5 2 9" xfId="47436" xr:uid="{730A0C1D-E323-4E5E-B729-AB75E7485994}"/>
    <cellStyle name="20% - Accent1 2 2 7 5 3" xfId="2110" xr:uid="{2B6A8776-9042-4DC9-BBF2-767681481289}"/>
    <cellStyle name="20% - Accent1 2 2 7 5 3 2" xfId="9650" xr:uid="{E84431A4-6D8F-4AF7-B8D9-7E83CC7971A7}"/>
    <cellStyle name="20% - Accent1 2 2 7 5 3 2 2" xfId="24626" xr:uid="{3A65B574-A20F-44D2-A59A-41E7AA22DD25}"/>
    <cellStyle name="20% - Accent1 2 2 7 5 3 3" xfId="17138" xr:uid="{E5400600-83CD-4597-9959-8D5A2B2A3565}"/>
    <cellStyle name="20% - Accent1 2 2 7 5 3 4" xfId="32552" xr:uid="{E2772982-3A1F-4491-9EBD-BBAC2D94C918}"/>
    <cellStyle name="20% - Accent1 2 2 7 5 3 5" xfId="39557" xr:uid="{75AF79D8-7862-45AA-8E61-F2D3ECA6F415}"/>
    <cellStyle name="20% - Accent1 2 2 7 5 3 6" xfId="47440" xr:uid="{BF9351A1-5921-4C97-B567-904F92ED4211}"/>
    <cellStyle name="20% - Accent1 2 2 7 5 3 7" xfId="54933" xr:uid="{38235956-7257-421E-A367-655673A20515}"/>
    <cellStyle name="20% - Accent1 2 2 7 5 4" xfId="2111" xr:uid="{795C46DF-7273-4EBF-BD17-348D98FDC720}"/>
    <cellStyle name="20% - Accent1 2 2 7 5 4 2" xfId="9651" xr:uid="{9E694830-CCCE-4A73-8D72-1127A5D4EA3B}"/>
    <cellStyle name="20% - Accent1 2 2 7 5 4 2 2" xfId="24627" xr:uid="{98DAE377-C34E-4554-9F17-292A399768C1}"/>
    <cellStyle name="20% - Accent1 2 2 7 5 4 3" xfId="17139" xr:uid="{74F5792E-1B68-46E2-A3ED-14F6FC94D12D}"/>
    <cellStyle name="20% - Accent1 2 2 7 5 4 4" xfId="34397" xr:uid="{A62DD298-6EA6-41EA-9F21-67338FCE46FC}"/>
    <cellStyle name="20% - Accent1 2 2 7 5 4 5" xfId="39558" xr:uid="{D207B2C6-224D-4222-8302-BB5F566BA2F4}"/>
    <cellStyle name="20% - Accent1 2 2 7 5 4 6" xfId="47441" xr:uid="{8EA35AB6-0D9A-4947-9E8B-DF25878269A3}"/>
    <cellStyle name="20% - Accent1 2 2 7 5 4 7" xfId="54934" xr:uid="{EC3FFD71-CA92-448C-B16F-ACE714DDF362}"/>
    <cellStyle name="20% - Accent1 2 2 7 5 5" xfId="2112" xr:uid="{01310739-A4AF-446F-8B4C-9139DA3F7AFD}"/>
    <cellStyle name="20% - Accent1 2 2 7 5 5 2" xfId="9652" xr:uid="{5AF45A31-D8A2-4BD1-BE20-6776C88B8B19}"/>
    <cellStyle name="20% - Accent1 2 2 7 5 5 2 2" xfId="24628" xr:uid="{C97B85E7-FE3D-45F1-AD90-F91152FC781E}"/>
    <cellStyle name="20% - Accent1 2 2 7 5 5 3" xfId="17140" xr:uid="{0BA6003C-1425-4A26-B53F-2289354A0600}"/>
    <cellStyle name="20% - Accent1 2 2 7 5 5 4" xfId="36240" xr:uid="{B8E25C04-52A2-4377-8CBF-A0D8EDE3651A}"/>
    <cellStyle name="20% - Accent1 2 2 7 5 5 5" xfId="39559" xr:uid="{74DC6CDC-61C9-48DB-83CA-34782C71DBB8}"/>
    <cellStyle name="20% - Accent1 2 2 7 5 5 6" xfId="47442" xr:uid="{CA061FC2-1F4A-4DDB-968F-3D283B97A015}"/>
    <cellStyle name="20% - Accent1 2 2 7 5 5 7" xfId="54935" xr:uid="{93683083-34CA-4F2A-A3D9-B0A1238A4ED5}"/>
    <cellStyle name="20% - Accent1 2 2 7 5 6" xfId="9645" xr:uid="{6343C426-5189-4D21-ADB8-D8557655375A}"/>
    <cellStyle name="20% - Accent1 2 2 7 5 6 2" xfId="24621" xr:uid="{43321E7A-9719-4B4E-B166-8231D7F70D4F}"/>
    <cellStyle name="20% - Accent1 2 2 7 5 7" xfId="17133" xr:uid="{3AB5FF7A-92E3-4915-97AC-E85250DA0572}"/>
    <cellStyle name="20% - Accent1 2 2 7 5 8" xfId="30646" xr:uid="{3C72DB91-FC04-44A8-939A-C70BDB4A3350}"/>
    <cellStyle name="20% - Accent1 2 2 7 5 9" xfId="39552" xr:uid="{F8CCE75A-894E-4A9B-AA25-4132F2FFAF5D}"/>
    <cellStyle name="20% - Accent1 2 2 7 6" xfId="2113" xr:uid="{04345A6F-8FDF-4F9C-A7C8-52C93E72B1AB}"/>
    <cellStyle name="20% - Accent1 2 2 7 6 10" xfId="47443" xr:uid="{53C73429-8883-4859-8908-76A8E5E18612}"/>
    <cellStyle name="20% - Accent1 2 2 7 6 11" xfId="54936" xr:uid="{ED912D4E-5FF4-41D3-B3B0-D42E65A03CCB}"/>
    <cellStyle name="20% - Accent1 2 2 7 6 2" xfId="2114" xr:uid="{A28DD246-CA77-4BE2-BD75-78B9D78CC45A}"/>
    <cellStyle name="20% - Accent1 2 2 7 6 2 10" xfId="54937" xr:uid="{7BA079FF-0272-4C6F-BEA3-00BF1203784A}"/>
    <cellStyle name="20% - Accent1 2 2 7 6 2 2" xfId="2115" xr:uid="{74DC2EA8-5ABE-4A95-A9D9-584FD4D44B46}"/>
    <cellStyle name="20% - Accent1 2 2 7 6 2 2 2" xfId="9655" xr:uid="{F471B70A-EB66-4B6A-A24D-CF65CFCB38CA}"/>
    <cellStyle name="20% - Accent1 2 2 7 6 2 2 2 2" xfId="24631" xr:uid="{A6A063A5-4835-4A54-A1A1-6D7E8792342D}"/>
    <cellStyle name="20% - Accent1 2 2 7 6 2 2 3" xfId="17143" xr:uid="{DED3C3C5-C2EC-4BE6-B41F-ED02BF3F1084}"/>
    <cellStyle name="20% - Accent1 2 2 7 6 2 2 4" xfId="32555" xr:uid="{3B3BEA25-A8CC-4F1C-8CC8-A9028007D65C}"/>
    <cellStyle name="20% - Accent1 2 2 7 6 2 2 5" xfId="39562" xr:uid="{85B46CAD-E075-4570-9E75-7E9EB0CDD211}"/>
    <cellStyle name="20% - Accent1 2 2 7 6 2 2 6" xfId="47445" xr:uid="{AB8E41ED-9725-4579-BD5C-5E84D29C307F}"/>
    <cellStyle name="20% - Accent1 2 2 7 6 2 2 7" xfId="54938" xr:uid="{8495E8D0-2D50-4CA0-A044-FAA629A292DC}"/>
    <cellStyle name="20% - Accent1 2 2 7 6 2 3" xfId="2116" xr:uid="{6C80EBCD-0473-4E8B-AC62-557251D52325}"/>
    <cellStyle name="20% - Accent1 2 2 7 6 2 3 2" xfId="9656" xr:uid="{84A8A257-2B81-468B-A381-AD739CF55BAB}"/>
    <cellStyle name="20% - Accent1 2 2 7 6 2 3 2 2" xfId="24632" xr:uid="{C31DA8A7-4BF8-4CB3-9A7B-9FE97F74198B}"/>
    <cellStyle name="20% - Accent1 2 2 7 6 2 3 3" xfId="17144" xr:uid="{8BE3C944-ED86-4771-BBCF-6DC203E43B50}"/>
    <cellStyle name="20% - Accent1 2 2 7 6 2 3 4" xfId="34400" xr:uid="{CD705979-2FE2-4808-8004-0A84AECBECE3}"/>
    <cellStyle name="20% - Accent1 2 2 7 6 2 3 5" xfId="39563" xr:uid="{281C9920-4136-45CF-A575-629C1775746C}"/>
    <cellStyle name="20% - Accent1 2 2 7 6 2 3 6" xfId="47446" xr:uid="{3201475E-1C59-45D8-AC56-2B176E5A0B9F}"/>
    <cellStyle name="20% - Accent1 2 2 7 6 2 3 7" xfId="54939" xr:uid="{484B4D88-3496-4E9A-83A4-2064FF61C371}"/>
    <cellStyle name="20% - Accent1 2 2 7 6 2 4" xfId="2117" xr:uid="{E8193892-060F-4463-B21E-AAA29D6C8E44}"/>
    <cellStyle name="20% - Accent1 2 2 7 6 2 4 2" xfId="9657" xr:uid="{FD58D884-EABB-4A26-97DD-03BFF02F83B3}"/>
    <cellStyle name="20% - Accent1 2 2 7 6 2 4 2 2" xfId="24633" xr:uid="{71452B9E-6FAD-4E02-99AA-DCBFBB00272F}"/>
    <cellStyle name="20% - Accent1 2 2 7 6 2 4 3" xfId="17145" xr:uid="{A2B27EEC-6FC9-4F79-BAF6-4C441BC8412B}"/>
    <cellStyle name="20% - Accent1 2 2 7 6 2 4 4" xfId="36243" xr:uid="{8728071C-9293-49FC-B077-AC3201F2AC50}"/>
    <cellStyle name="20% - Accent1 2 2 7 6 2 4 5" xfId="39564" xr:uid="{FD59D323-1552-4A3C-9FBD-DEF96F5AE8D6}"/>
    <cellStyle name="20% - Accent1 2 2 7 6 2 4 6" xfId="47447" xr:uid="{13B7F380-DF14-444C-920D-1833EF8CA987}"/>
    <cellStyle name="20% - Accent1 2 2 7 6 2 4 7" xfId="54940" xr:uid="{CA405C69-5CBD-416A-895F-99A4ABF1466C}"/>
    <cellStyle name="20% - Accent1 2 2 7 6 2 5" xfId="9654" xr:uid="{0F07AD97-5F7F-412B-BBC3-88775EB4769A}"/>
    <cellStyle name="20% - Accent1 2 2 7 6 2 5 2" xfId="24630" xr:uid="{7E6E678B-3A57-4253-9C84-502BA041F382}"/>
    <cellStyle name="20% - Accent1 2 2 7 6 2 6" xfId="17142" xr:uid="{01316132-0946-496B-97AB-2D42E7404986}"/>
    <cellStyle name="20% - Accent1 2 2 7 6 2 7" xfId="31356" xr:uid="{B9BEF9F9-A72E-4D43-8B9D-311D73D9BA89}"/>
    <cellStyle name="20% - Accent1 2 2 7 6 2 8" xfId="39561" xr:uid="{FB48E9A8-79AA-4B64-81F8-7F5DB9A200C8}"/>
    <cellStyle name="20% - Accent1 2 2 7 6 2 9" xfId="47444" xr:uid="{2AA13000-2E4D-4EDB-828B-874606E04B02}"/>
    <cellStyle name="20% - Accent1 2 2 7 6 3" xfId="2118" xr:uid="{120B9F0F-8332-448F-AD6A-80D19726EF7E}"/>
    <cellStyle name="20% - Accent1 2 2 7 6 3 2" xfId="9658" xr:uid="{EC588EF1-A395-4FE3-814A-DE37ACA4F3A3}"/>
    <cellStyle name="20% - Accent1 2 2 7 6 3 2 2" xfId="24634" xr:uid="{D7F9E0C0-0D34-44B2-BA5B-A7432CBDACEB}"/>
    <cellStyle name="20% - Accent1 2 2 7 6 3 3" xfId="17146" xr:uid="{5EB8A7E8-C83D-447E-A58B-FC9BD0485123}"/>
    <cellStyle name="20% - Accent1 2 2 7 6 3 4" xfId="32554" xr:uid="{8592914A-661F-4112-A147-3A8458881E0C}"/>
    <cellStyle name="20% - Accent1 2 2 7 6 3 5" xfId="39565" xr:uid="{D75133C4-4BA4-4EFD-9658-4657BC05CB43}"/>
    <cellStyle name="20% - Accent1 2 2 7 6 3 6" xfId="47448" xr:uid="{C685E569-C73B-49AE-A028-BD5F41C2EED0}"/>
    <cellStyle name="20% - Accent1 2 2 7 6 3 7" xfId="54941" xr:uid="{F09BC112-121B-4CA1-98CE-4BACAC63AA98}"/>
    <cellStyle name="20% - Accent1 2 2 7 6 4" xfId="2119" xr:uid="{112B41CD-E142-4CAB-A0F0-B3F3601E4AC1}"/>
    <cellStyle name="20% - Accent1 2 2 7 6 4 2" xfId="9659" xr:uid="{BF7E9356-987F-4664-9CF4-BDC5FC1176A5}"/>
    <cellStyle name="20% - Accent1 2 2 7 6 4 2 2" xfId="24635" xr:uid="{918A1C18-F42D-4F83-ACC2-8423332CD47E}"/>
    <cellStyle name="20% - Accent1 2 2 7 6 4 3" xfId="17147" xr:uid="{DE5D79C5-958E-43FC-8B34-85144180107C}"/>
    <cellStyle name="20% - Accent1 2 2 7 6 4 4" xfId="34399" xr:uid="{D79FAAB7-F86A-4376-85C6-93FCAE22F8DF}"/>
    <cellStyle name="20% - Accent1 2 2 7 6 4 5" xfId="39566" xr:uid="{FCEF7E8D-0F66-46B2-B8A6-782E445754FD}"/>
    <cellStyle name="20% - Accent1 2 2 7 6 4 6" xfId="47449" xr:uid="{81FBE1F6-E224-43FB-A7E3-F5625FDEE4C4}"/>
    <cellStyle name="20% - Accent1 2 2 7 6 4 7" xfId="54942" xr:uid="{D7878485-6E34-4679-8AAC-FB31E171D565}"/>
    <cellStyle name="20% - Accent1 2 2 7 6 5" xfId="2120" xr:uid="{C8B8BC8E-6A88-4658-A5D7-D0D406AEA24B}"/>
    <cellStyle name="20% - Accent1 2 2 7 6 5 2" xfId="9660" xr:uid="{ADFFED44-B59C-4BEC-9B21-E261282AB6BA}"/>
    <cellStyle name="20% - Accent1 2 2 7 6 5 2 2" xfId="24636" xr:uid="{0706B6F9-3FDA-49CC-A616-E405D834D689}"/>
    <cellStyle name="20% - Accent1 2 2 7 6 5 3" xfId="17148" xr:uid="{9ACDAABC-61A9-4610-84A1-19AB2B3DE8EB}"/>
    <cellStyle name="20% - Accent1 2 2 7 6 5 4" xfId="36242" xr:uid="{8E2CAE17-8AF4-41D4-991D-F34202B9FDEA}"/>
    <cellStyle name="20% - Accent1 2 2 7 6 5 5" xfId="39567" xr:uid="{7CCB4743-2C93-49C9-9F12-6EE7A8C29DD5}"/>
    <cellStyle name="20% - Accent1 2 2 7 6 5 6" xfId="47450" xr:uid="{DCF9B789-6E63-47D8-A26C-3874D333472D}"/>
    <cellStyle name="20% - Accent1 2 2 7 6 5 7" xfId="54943" xr:uid="{198D080B-CFC2-4F81-B037-1CB6C0AFCD9F}"/>
    <cellStyle name="20% - Accent1 2 2 7 6 6" xfId="9653" xr:uid="{D23B5864-8CEB-450C-96E8-D47837255AF6}"/>
    <cellStyle name="20% - Accent1 2 2 7 6 6 2" xfId="24629" xr:uid="{3D3E8170-9414-45BB-BD40-25B925365C2B}"/>
    <cellStyle name="20% - Accent1 2 2 7 6 7" xfId="17141" xr:uid="{5ECCD8DD-1BF1-4977-BCB2-2F90B2B94644}"/>
    <cellStyle name="20% - Accent1 2 2 7 6 8" xfId="30829" xr:uid="{5CC5F396-572A-4B07-9DC1-C9C75616C96D}"/>
    <cellStyle name="20% - Accent1 2 2 7 6 9" xfId="39560" xr:uid="{FC144601-2995-4669-AF5F-835547867A9B}"/>
    <cellStyle name="20% - Accent1 2 2 7 7" xfId="2121" xr:uid="{7D3F92F6-71DB-4917-A685-D3044C502D71}"/>
    <cellStyle name="20% - Accent1 2 2 7 7 10" xfId="54944" xr:uid="{C701B600-9DD8-4F1D-9B59-027C910F48DF}"/>
    <cellStyle name="20% - Accent1 2 2 7 7 2" xfId="2122" xr:uid="{6B04C1E6-1003-418B-849B-30ACDA81AD89}"/>
    <cellStyle name="20% - Accent1 2 2 7 7 2 2" xfId="9662" xr:uid="{5C5824E6-B992-4C16-9008-7907BDEA6409}"/>
    <cellStyle name="20% - Accent1 2 2 7 7 2 2 2" xfId="24638" xr:uid="{B143A665-4047-4490-B162-612AB51A45B9}"/>
    <cellStyle name="20% - Accent1 2 2 7 7 2 3" xfId="17150" xr:uid="{4C47CBEA-E6C5-4ED5-B4BC-782A9DA6E148}"/>
    <cellStyle name="20% - Accent1 2 2 7 7 2 4" xfId="32556" xr:uid="{DF8DA604-967A-4EF0-8551-2FE43BA1DB77}"/>
    <cellStyle name="20% - Accent1 2 2 7 7 2 5" xfId="39569" xr:uid="{8A72324E-B9C2-4818-B609-69D89ACC96CE}"/>
    <cellStyle name="20% - Accent1 2 2 7 7 2 6" xfId="47452" xr:uid="{77BD9620-BE5E-43D9-ACB4-09D846C237A8}"/>
    <cellStyle name="20% - Accent1 2 2 7 7 2 7" xfId="54945" xr:uid="{9355AC31-E218-4DA3-BA7F-5FD5AE7C8A4F}"/>
    <cellStyle name="20% - Accent1 2 2 7 7 3" xfId="2123" xr:uid="{76061321-F237-42EA-BB3C-AE9BCB5C151F}"/>
    <cellStyle name="20% - Accent1 2 2 7 7 3 2" xfId="9663" xr:uid="{46CE6899-32DA-46C9-9A24-2FCC57B02FAC}"/>
    <cellStyle name="20% - Accent1 2 2 7 7 3 2 2" xfId="24639" xr:uid="{44515A6D-50DA-4B96-A745-B281711098D5}"/>
    <cellStyle name="20% - Accent1 2 2 7 7 3 3" xfId="17151" xr:uid="{F6E0A195-BB24-4C34-A6DE-8DADA76A74CC}"/>
    <cellStyle name="20% - Accent1 2 2 7 7 3 4" xfId="34401" xr:uid="{F7085033-D5CE-410E-A88E-A5417EBB18BE}"/>
    <cellStyle name="20% - Accent1 2 2 7 7 3 5" xfId="39570" xr:uid="{2F8ACF33-AAF1-42C0-97E5-23194AA17F86}"/>
    <cellStyle name="20% - Accent1 2 2 7 7 3 6" xfId="47453" xr:uid="{DF4CF89E-934D-4812-87B5-2E4BACC185DF}"/>
    <cellStyle name="20% - Accent1 2 2 7 7 3 7" xfId="54946" xr:uid="{1273D3E6-2148-4F57-8B31-C94B871310B2}"/>
    <cellStyle name="20% - Accent1 2 2 7 7 4" xfId="2124" xr:uid="{FDCB8021-C743-41C4-A4D3-E2A83D67A448}"/>
    <cellStyle name="20% - Accent1 2 2 7 7 4 2" xfId="9664" xr:uid="{5F98A5BA-595A-4C77-BA6B-E7FBA7DDBB37}"/>
    <cellStyle name="20% - Accent1 2 2 7 7 4 2 2" xfId="24640" xr:uid="{0FD07DA1-F069-4B2F-AB6E-24F9A75FFE70}"/>
    <cellStyle name="20% - Accent1 2 2 7 7 4 3" xfId="17152" xr:uid="{17EC9A56-2159-40CA-8045-0B8BCF7B4818}"/>
    <cellStyle name="20% - Accent1 2 2 7 7 4 4" xfId="36244" xr:uid="{73B09524-9B4A-4766-9311-E14A2AC01A1D}"/>
    <cellStyle name="20% - Accent1 2 2 7 7 4 5" xfId="39571" xr:uid="{BBE3345B-6B0E-470A-91D5-A1D8904BADCB}"/>
    <cellStyle name="20% - Accent1 2 2 7 7 4 6" xfId="47454" xr:uid="{54340C40-61EA-4D7D-9F6D-DDB9F55A19D5}"/>
    <cellStyle name="20% - Accent1 2 2 7 7 4 7" xfId="54947" xr:uid="{D3A269A5-57A6-4830-B5FA-6763E3948B4C}"/>
    <cellStyle name="20% - Accent1 2 2 7 7 5" xfId="9661" xr:uid="{32B35186-5D33-4351-BB77-695B2A9F477D}"/>
    <cellStyle name="20% - Accent1 2 2 7 7 5 2" xfId="24637" xr:uid="{9FD493A7-8AA5-4EE2-99EC-FFC84B908A47}"/>
    <cellStyle name="20% - Accent1 2 2 7 7 6" xfId="17149" xr:uid="{71A6DD8D-8771-41E1-AAA0-357C4501D2C2}"/>
    <cellStyle name="20% - Accent1 2 2 7 7 7" xfId="31345" xr:uid="{23054073-A0A2-4E85-8F49-B4535F5BC8B1}"/>
    <cellStyle name="20% - Accent1 2 2 7 7 8" xfId="39568" xr:uid="{3AB0C128-6980-4621-BD95-E28B04245CF8}"/>
    <cellStyle name="20% - Accent1 2 2 7 7 9" xfId="47451" xr:uid="{178B107E-6E81-40C1-8F7A-D11F9A1CCEF3}"/>
    <cellStyle name="20% - Accent1 2 2 7 8" xfId="2125" xr:uid="{EFA9EF25-1203-49DB-946B-9E8C8CD14BBD}"/>
    <cellStyle name="20% - Accent1 2 2 7 8 2" xfId="9665" xr:uid="{275A244C-4DF2-47DE-8C7F-31C0FA6A200F}"/>
    <cellStyle name="20% - Accent1 2 2 7 8 2 2" xfId="24641" xr:uid="{0FA1A23D-2669-47D6-832E-57F443F78426}"/>
    <cellStyle name="20% - Accent1 2 2 7 8 3" xfId="17153" xr:uid="{99637949-05F3-4AFF-AAB9-25E34BD894A1}"/>
    <cellStyle name="20% - Accent1 2 2 7 8 4" xfId="32533" xr:uid="{3A92C065-B6D1-4979-B8EF-FF9B168AED1D}"/>
    <cellStyle name="20% - Accent1 2 2 7 8 5" xfId="39572" xr:uid="{5E8BCA9F-76F6-4143-8EEA-99E764CC9047}"/>
    <cellStyle name="20% - Accent1 2 2 7 8 6" xfId="47455" xr:uid="{2A991BEC-7782-4587-850F-9199269A40BE}"/>
    <cellStyle name="20% - Accent1 2 2 7 8 7" xfId="54948" xr:uid="{FAA283D3-F3D8-447D-B2EA-B6BE2C95B938}"/>
    <cellStyle name="20% - Accent1 2 2 7 9" xfId="2126" xr:uid="{AFADF928-1109-417E-8EC2-99E00E09DD34}"/>
    <cellStyle name="20% - Accent1 2 2 7 9 2" xfId="9666" xr:uid="{7241C3A1-17C7-4A84-8E24-A2B14A806951}"/>
    <cellStyle name="20% - Accent1 2 2 7 9 2 2" xfId="24642" xr:uid="{152C1D98-DAA2-449E-9F0B-460F87AB7580}"/>
    <cellStyle name="20% - Accent1 2 2 7 9 3" xfId="17154" xr:uid="{FFB3FB88-EB2D-469E-8CDC-90E3AB942E29}"/>
    <cellStyle name="20% - Accent1 2 2 7 9 4" xfId="34378" xr:uid="{FEDEF93F-15C3-4F72-BD6E-6D9AE63648B7}"/>
    <cellStyle name="20% - Accent1 2 2 7 9 5" xfId="39573" xr:uid="{5A1E8A9B-4383-49B7-96A4-3866E3FCC660}"/>
    <cellStyle name="20% - Accent1 2 2 7 9 6" xfId="47456" xr:uid="{3C8870EA-2CA6-41E3-8E53-7ABA60EE1D2D}"/>
    <cellStyle name="20% - Accent1 2 2 7 9 7" xfId="54949" xr:uid="{0672775F-03A8-4E7C-AEDE-A55964C9F752}"/>
    <cellStyle name="20% - Accent1 2 2 8" xfId="2127" xr:uid="{39940B57-9D36-42EB-9ABF-76B69266CAEC}"/>
    <cellStyle name="20% - Accent1 2 2 8 10" xfId="2128" xr:uid="{DF4672D3-AE17-415E-B32C-DD4ECD1DD53A}"/>
    <cellStyle name="20% - Accent1 2 2 8 10 2" xfId="9668" xr:uid="{C2C91D12-498C-417C-8466-5080400D3910}"/>
    <cellStyle name="20% - Accent1 2 2 8 10 2 2" xfId="24644" xr:uid="{E18D66B1-0FAF-4656-9808-37A4AFF54FED}"/>
    <cellStyle name="20% - Accent1 2 2 8 10 3" xfId="17156" xr:uid="{27D87294-F016-4142-B3C4-F2F87AAEE441}"/>
    <cellStyle name="20% - Accent1 2 2 8 10 4" xfId="36245" xr:uid="{1EF05C47-B8ED-4FE3-BEDE-714405CB7D57}"/>
    <cellStyle name="20% - Accent1 2 2 8 10 5" xfId="39575" xr:uid="{EE9A3B35-AC96-449D-A59A-10F5F7C4691E}"/>
    <cellStyle name="20% - Accent1 2 2 8 10 6" xfId="47458" xr:uid="{FFC00F0F-5DE0-42CD-A048-7D2AC12F0531}"/>
    <cellStyle name="20% - Accent1 2 2 8 10 7" xfId="54951" xr:uid="{120B1A5E-8BC8-4AD5-9E24-B997EFA30479}"/>
    <cellStyle name="20% - Accent1 2 2 8 11" xfId="9667" xr:uid="{F3406EED-C04F-4339-916C-EF9A66573A08}"/>
    <cellStyle name="20% - Accent1 2 2 8 11 2" xfId="24643" xr:uid="{80584C8D-0521-4E17-ACFA-EF883427A297}"/>
    <cellStyle name="20% - Accent1 2 2 8 12" xfId="17155" xr:uid="{19B300AF-C9FA-4B02-8B6A-B46500EF5554}"/>
    <cellStyle name="20% - Accent1 2 2 8 13" xfId="30301" xr:uid="{651F0EE0-736E-4B09-B471-B78F94BF25CE}"/>
    <cellStyle name="20% - Accent1 2 2 8 14" xfId="39574" xr:uid="{86E9E2A7-D522-4966-92B2-51A50806B651}"/>
    <cellStyle name="20% - Accent1 2 2 8 15" xfId="47457" xr:uid="{66B68C0E-03D1-46C1-A00F-AE3E380342E8}"/>
    <cellStyle name="20% - Accent1 2 2 8 16" xfId="54950" xr:uid="{947E65E4-5049-48D7-AC86-50FA01172987}"/>
    <cellStyle name="20% - Accent1 2 2 8 2" xfId="2129" xr:uid="{0D7E81B2-5A1B-46E2-8C9B-8B4674CA6DDE}"/>
    <cellStyle name="20% - Accent1 2 2 8 2 10" xfId="17157" xr:uid="{BA471663-703E-4024-AD24-0E6184AF8260}"/>
    <cellStyle name="20% - Accent1 2 2 8 2 11" xfId="30374" xr:uid="{D36FA4F6-48B3-49AB-A591-8559BBF97E1E}"/>
    <cellStyle name="20% - Accent1 2 2 8 2 12" xfId="39576" xr:uid="{33D3CAAA-2011-4852-B872-5B6103886199}"/>
    <cellStyle name="20% - Accent1 2 2 8 2 13" xfId="47459" xr:uid="{CD7BB1F7-FD65-4757-B572-A75CA676073D}"/>
    <cellStyle name="20% - Accent1 2 2 8 2 14" xfId="54952" xr:uid="{BF1DF176-F8A1-4CB7-A2E1-06E3E6D00122}"/>
    <cellStyle name="20% - Accent1 2 2 8 2 2" xfId="2130" xr:uid="{ECD487C7-C507-4497-8FFA-E5F102826C20}"/>
    <cellStyle name="20% - Accent1 2 2 8 2 2 10" xfId="39577" xr:uid="{F98B37D7-0D0C-4C19-BC48-82C2A8B01595}"/>
    <cellStyle name="20% - Accent1 2 2 8 2 2 11" xfId="47460" xr:uid="{33E6C1CB-2269-4D1A-959C-7AB3717FC228}"/>
    <cellStyle name="20% - Accent1 2 2 8 2 2 12" xfId="54953" xr:uid="{7C3F54C4-B78F-4B09-B8F2-F1EC6839AC7D}"/>
    <cellStyle name="20% - Accent1 2 2 8 2 2 2" xfId="2131" xr:uid="{7CC41CB2-04D4-4EA7-8436-4F2324B1FE6D}"/>
    <cellStyle name="20% - Accent1 2 2 8 2 2 2 10" xfId="47461" xr:uid="{3723DD87-0FBC-4807-8D48-F5F378420771}"/>
    <cellStyle name="20% - Accent1 2 2 8 2 2 2 11" xfId="54954" xr:uid="{B46A135B-EC8D-43AC-B2A0-40D954859FF8}"/>
    <cellStyle name="20% - Accent1 2 2 8 2 2 2 2" xfId="2132" xr:uid="{941E70B0-FB1F-4DCB-B28A-80D5B449EBD1}"/>
    <cellStyle name="20% - Accent1 2 2 8 2 2 2 2 10" xfId="54955" xr:uid="{2AA2AED4-871B-4593-8B17-8495CF8D1F30}"/>
    <cellStyle name="20% - Accent1 2 2 8 2 2 2 2 2" xfId="2133" xr:uid="{4D554F3B-6162-4117-8C6D-6DEA05319297}"/>
    <cellStyle name="20% - Accent1 2 2 8 2 2 2 2 2 2" xfId="9673" xr:uid="{ED015C3C-B657-4345-A185-79B4DADBAC2B}"/>
    <cellStyle name="20% - Accent1 2 2 8 2 2 2 2 2 2 2" xfId="24649" xr:uid="{EF9C92EC-9B20-4B9F-9755-EFD227066A6F}"/>
    <cellStyle name="20% - Accent1 2 2 8 2 2 2 2 2 3" xfId="17161" xr:uid="{ECBF4AA7-7E1C-4C39-B3B1-F5E7E2F5240C}"/>
    <cellStyle name="20% - Accent1 2 2 8 2 2 2 2 2 4" xfId="32561" xr:uid="{7AD5D9F8-AAE2-4B5D-91EE-84124E4BAEC6}"/>
    <cellStyle name="20% - Accent1 2 2 8 2 2 2 2 2 5" xfId="39580" xr:uid="{BE756DB7-EE24-4472-B54C-EFF2C09747E1}"/>
    <cellStyle name="20% - Accent1 2 2 8 2 2 2 2 2 6" xfId="47463" xr:uid="{BAC08DF4-E338-4EFE-8EA7-3FB49B28679B}"/>
    <cellStyle name="20% - Accent1 2 2 8 2 2 2 2 2 7" xfId="54956" xr:uid="{05A0FA42-C801-4466-86E5-835C8FE11677}"/>
    <cellStyle name="20% - Accent1 2 2 8 2 2 2 2 3" xfId="2134" xr:uid="{8A3BEDCF-BACA-496D-AF16-149A8EB08F9A}"/>
    <cellStyle name="20% - Accent1 2 2 8 2 2 2 2 3 2" xfId="9674" xr:uid="{DE9E7077-CC3C-4560-9C7E-4F8A8881EFE6}"/>
    <cellStyle name="20% - Accent1 2 2 8 2 2 2 2 3 2 2" xfId="24650" xr:uid="{A666CC74-6047-4832-AF7D-1C4742F3D498}"/>
    <cellStyle name="20% - Accent1 2 2 8 2 2 2 2 3 3" xfId="17162" xr:uid="{AA43F04A-D7D0-499D-BCA8-08C6BE4C0912}"/>
    <cellStyle name="20% - Accent1 2 2 8 2 2 2 2 3 4" xfId="34406" xr:uid="{18A184AF-E812-4E1D-9DD2-D616EE51A762}"/>
    <cellStyle name="20% - Accent1 2 2 8 2 2 2 2 3 5" xfId="39581" xr:uid="{696D8B6E-CBF7-43C2-9B1F-533A9503D0CA}"/>
    <cellStyle name="20% - Accent1 2 2 8 2 2 2 2 3 6" xfId="47464" xr:uid="{C3C107CF-7F8A-4C76-B7EB-6806E5232C81}"/>
    <cellStyle name="20% - Accent1 2 2 8 2 2 2 2 3 7" xfId="54957" xr:uid="{7276CC58-94CF-4996-9B77-93A7BE3488B3}"/>
    <cellStyle name="20% - Accent1 2 2 8 2 2 2 2 4" xfId="2135" xr:uid="{EEFA8B7E-DB28-4D04-BD6B-67092450E3BE}"/>
    <cellStyle name="20% - Accent1 2 2 8 2 2 2 2 4 2" xfId="9675" xr:uid="{8EDF4195-8DA9-4335-8F9A-41DCF998BA74}"/>
    <cellStyle name="20% - Accent1 2 2 8 2 2 2 2 4 2 2" xfId="24651" xr:uid="{17547B77-74CA-4954-9E36-CAB487234B6B}"/>
    <cellStyle name="20% - Accent1 2 2 8 2 2 2 2 4 3" xfId="17163" xr:uid="{32CAD704-2865-45BC-ABE9-472C6BAA3E73}"/>
    <cellStyle name="20% - Accent1 2 2 8 2 2 2 2 4 4" xfId="36249" xr:uid="{05144245-D7CF-453B-BE6D-7315A1E4885F}"/>
    <cellStyle name="20% - Accent1 2 2 8 2 2 2 2 4 5" xfId="39582" xr:uid="{A46FAFDF-2948-4A67-A52D-8E92FBD115C7}"/>
    <cellStyle name="20% - Accent1 2 2 8 2 2 2 2 4 6" xfId="47465" xr:uid="{80F5E1FD-EE68-4208-9EBF-791A137E6DF5}"/>
    <cellStyle name="20% - Accent1 2 2 8 2 2 2 2 4 7" xfId="54958" xr:uid="{5FC891CF-B5B4-438E-924B-6A562F10F323}"/>
    <cellStyle name="20% - Accent1 2 2 8 2 2 2 2 5" xfId="9672" xr:uid="{9A134E20-4E2F-4A4C-850F-9245EEEFE78E}"/>
    <cellStyle name="20% - Accent1 2 2 8 2 2 2 2 5 2" xfId="24648" xr:uid="{2B2D78F6-E804-4338-A95C-1A402BA992C4}"/>
    <cellStyle name="20% - Accent1 2 2 8 2 2 2 2 6" xfId="17160" xr:uid="{834209E2-4D61-48F6-8F78-4A23F416CA83}"/>
    <cellStyle name="20% - Accent1 2 2 8 2 2 2 2 7" xfId="31360" xr:uid="{22082603-4858-441E-B0DC-167A70EE382D}"/>
    <cellStyle name="20% - Accent1 2 2 8 2 2 2 2 8" xfId="39579" xr:uid="{59A04C60-514F-4C30-8720-D69C944BC62C}"/>
    <cellStyle name="20% - Accent1 2 2 8 2 2 2 2 9" xfId="47462" xr:uid="{63D33F1A-8384-4F9B-B090-6BEBD95C4FDE}"/>
    <cellStyle name="20% - Accent1 2 2 8 2 2 2 3" xfId="2136" xr:uid="{61014D1B-E01B-414E-A791-10ED536A39AA}"/>
    <cellStyle name="20% - Accent1 2 2 8 2 2 2 3 2" xfId="9676" xr:uid="{5FB5B3F0-0628-4D87-AAAC-CD8E26B2AAB3}"/>
    <cellStyle name="20% - Accent1 2 2 8 2 2 2 3 2 2" xfId="24652" xr:uid="{6A69C04C-2992-4CC4-B463-5B90384847C8}"/>
    <cellStyle name="20% - Accent1 2 2 8 2 2 2 3 3" xfId="17164" xr:uid="{FDFA89C8-567F-4B3C-8CEA-6F05E52F74DB}"/>
    <cellStyle name="20% - Accent1 2 2 8 2 2 2 3 4" xfId="32560" xr:uid="{18B3A85B-AF4F-4B84-B84E-914ADE0B21CF}"/>
    <cellStyle name="20% - Accent1 2 2 8 2 2 2 3 5" xfId="39583" xr:uid="{1C6B01AD-A196-470D-BD16-2A804D2049D5}"/>
    <cellStyle name="20% - Accent1 2 2 8 2 2 2 3 6" xfId="47466" xr:uid="{30EBC388-A67E-41C5-8DA7-52A643A4613D}"/>
    <cellStyle name="20% - Accent1 2 2 8 2 2 2 3 7" xfId="54959" xr:uid="{2EF52380-0A5F-476F-9CAC-929E952B0ED0}"/>
    <cellStyle name="20% - Accent1 2 2 8 2 2 2 4" xfId="2137" xr:uid="{58408CB1-784B-425F-A841-6660C78CA05B}"/>
    <cellStyle name="20% - Accent1 2 2 8 2 2 2 4 2" xfId="9677" xr:uid="{2D88DC55-8E52-4A49-92C5-18E4BC84F55A}"/>
    <cellStyle name="20% - Accent1 2 2 8 2 2 2 4 2 2" xfId="24653" xr:uid="{B118C015-408A-4694-9298-BE549609A6D5}"/>
    <cellStyle name="20% - Accent1 2 2 8 2 2 2 4 3" xfId="17165" xr:uid="{535B4AEA-55D3-44AC-B12A-71A8ED5ABF53}"/>
    <cellStyle name="20% - Accent1 2 2 8 2 2 2 4 4" xfId="34405" xr:uid="{04E723C5-14AA-419C-89A5-2D947C53BA56}"/>
    <cellStyle name="20% - Accent1 2 2 8 2 2 2 4 5" xfId="39584" xr:uid="{867CB543-EE85-4F64-A8C8-4AF249A87217}"/>
    <cellStyle name="20% - Accent1 2 2 8 2 2 2 4 6" xfId="47467" xr:uid="{176A356A-D6ED-4421-AE80-9A834A980173}"/>
    <cellStyle name="20% - Accent1 2 2 8 2 2 2 4 7" xfId="54960" xr:uid="{6DFA4537-AF58-4E68-B66C-3BF8AA89459D}"/>
    <cellStyle name="20% - Accent1 2 2 8 2 2 2 5" xfId="2138" xr:uid="{7FB754AA-5276-43B5-ABF3-3FFACC85FC31}"/>
    <cellStyle name="20% - Accent1 2 2 8 2 2 2 5 2" xfId="9678" xr:uid="{19AC5702-C3B3-44BA-B44C-AC1DA627CF67}"/>
    <cellStyle name="20% - Accent1 2 2 8 2 2 2 5 2 2" xfId="24654" xr:uid="{C9E0467E-BA86-495D-9E21-9721930E3E49}"/>
    <cellStyle name="20% - Accent1 2 2 8 2 2 2 5 3" xfId="17166" xr:uid="{D46D025F-0319-47CB-9FC7-406864AE2EEA}"/>
    <cellStyle name="20% - Accent1 2 2 8 2 2 2 5 4" xfId="36248" xr:uid="{308CC62D-B3FF-4F73-ACCC-339FB8FAB096}"/>
    <cellStyle name="20% - Accent1 2 2 8 2 2 2 5 5" xfId="39585" xr:uid="{464FCEC2-A6DE-4764-B700-90710235BDAD}"/>
    <cellStyle name="20% - Accent1 2 2 8 2 2 2 5 6" xfId="47468" xr:uid="{062BB70C-D09B-42F6-A91A-CE3A935EE078}"/>
    <cellStyle name="20% - Accent1 2 2 8 2 2 2 5 7" xfId="54961" xr:uid="{F11817B8-127E-4284-86EA-0140C3FC8A35}"/>
    <cellStyle name="20% - Accent1 2 2 8 2 2 2 6" xfId="9671" xr:uid="{6EB413C5-5462-40DC-BD52-2113B8847B9C}"/>
    <cellStyle name="20% - Accent1 2 2 8 2 2 2 6 2" xfId="24647" xr:uid="{2C565991-6A6A-4BAC-9F2A-0EC169EA5204}"/>
    <cellStyle name="20% - Accent1 2 2 8 2 2 2 7" xfId="17159" xr:uid="{21697D36-FFE1-4FD1-9ED7-C86822057CBF}"/>
    <cellStyle name="20% - Accent1 2 2 8 2 2 2 8" xfId="30836" xr:uid="{AC502B88-04C0-4880-8651-20C0A6C8C8A1}"/>
    <cellStyle name="20% - Accent1 2 2 8 2 2 2 9" xfId="39578" xr:uid="{274ACD30-9C1F-4DF1-A7BF-4C3A255735B0}"/>
    <cellStyle name="20% - Accent1 2 2 8 2 2 3" xfId="2139" xr:uid="{F839617C-FF01-4E2B-B0C4-72F46FBBE091}"/>
    <cellStyle name="20% - Accent1 2 2 8 2 2 3 10" xfId="54962" xr:uid="{CA10AAD5-45AC-4FC1-AD45-A5979B09B538}"/>
    <cellStyle name="20% - Accent1 2 2 8 2 2 3 2" xfId="2140" xr:uid="{D6E23FAC-75FD-431C-A16B-64FF7983DA9D}"/>
    <cellStyle name="20% - Accent1 2 2 8 2 2 3 2 2" xfId="9680" xr:uid="{85C03775-8681-4D72-8DBD-B38A5C0D6601}"/>
    <cellStyle name="20% - Accent1 2 2 8 2 2 3 2 2 2" xfId="24656" xr:uid="{8E002E2E-6E3F-4DB7-A660-AC76A0DCBFF6}"/>
    <cellStyle name="20% - Accent1 2 2 8 2 2 3 2 3" xfId="17168" xr:uid="{445F0252-44F3-4345-B61F-70533906E02E}"/>
    <cellStyle name="20% - Accent1 2 2 8 2 2 3 2 4" xfId="32562" xr:uid="{31E17337-EC2A-4005-91A7-E1DD16D05229}"/>
    <cellStyle name="20% - Accent1 2 2 8 2 2 3 2 5" xfId="39587" xr:uid="{4B850471-4F61-4769-8EAE-B60805DD8C2B}"/>
    <cellStyle name="20% - Accent1 2 2 8 2 2 3 2 6" xfId="47470" xr:uid="{6C6FEA82-07C1-4314-8285-74AC59A505C3}"/>
    <cellStyle name="20% - Accent1 2 2 8 2 2 3 2 7" xfId="54963" xr:uid="{13C8A437-9C34-468E-8604-85F81DACC7FD}"/>
    <cellStyle name="20% - Accent1 2 2 8 2 2 3 3" xfId="2141" xr:uid="{22ECD67D-84DF-4F83-BF07-8EDB130A1F18}"/>
    <cellStyle name="20% - Accent1 2 2 8 2 2 3 3 2" xfId="9681" xr:uid="{A3CAE7D6-75F7-4599-81DB-C8855423A487}"/>
    <cellStyle name="20% - Accent1 2 2 8 2 2 3 3 2 2" xfId="24657" xr:uid="{E3D79C42-8317-4AAB-82D7-E9D997391D9D}"/>
    <cellStyle name="20% - Accent1 2 2 8 2 2 3 3 3" xfId="17169" xr:uid="{600666F0-0EB8-4D39-A38A-9BFE065F76C3}"/>
    <cellStyle name="20% - Accent1 2 2 8 2 2 3 3 4" xfId="34407" xr:uid="{309852AA-E910-4243-98DE-76E5E49D9513}"/>
    <cellStyle name="20% - Accent1 2 2 8 2 2 3 3 5" xfId="39588" xr:uid="{F6520B2E-AA4B-4EAE-919A-57F39D7E9654}"/>
    <cellStyle name="20% - Accent1 2 2 8 2 2 3 3 6" xfId="47471" xr:uid="{EFB2DFAD-59FA-45AC-90F4-FA93991EF2E6}"/>
    <cellStyle name="20% - Accent1 2 2 8 2 2 3 3 7" xfId="54964" xr:uid="{E03ACE39-65C7-4F58-836B-F174EEB76249}"/>
    <cellStyle name="20% - Accent1 2 2 8 2 2 3 4" xfId="2142" xr:uid="{5D97966E-C937-4C79-B175-A0086ADC07CD}"/>
    <cellStyle name="20% - Accent1 2 2 8 2 2 3 4 2" xfId="9682" xr:uid="{A4193424-EDA9-414A-9018-BAAF394435CA}"/>
    <cellStyle name="20% - Accent1 2 2 8 2 2 3 4 2 2" xfId="24658" xr:uid="{2AA0E580-3A56-4A20-BAFF-50107DCE4647}"/>
    <cellStyle name="20% - Accent1 2 2 8 2 2 3 4 3" xfId="17170" xr:uid="{705F3C89-A9D7-4F8A-8FD7-23CB06439631}"/>
    <cellStyle name="20% - Accent1 2 2 8 2 2 3 4 4" xfId="36250" xr:uid="{D10072F9-D8DB-4BA6-85D1-9313936531B2}"/>
    <cellStyle name="20% - Accent1 2 2 8 2 2 3 4 5" xfId="39589" xr:uid="{1C53420C-20AB-45EC-8E67-DF69AA8F92F6}"/>
    <cellStyle name="20% - Accent1 2 2 8 2 2 3 4 6" xfId="47472" xr:uid="{860B5FD6-7F2A-40BE-949F-6E36CD70BA88}"/>
    <cellStyle name="20% - Accent1 2 2 8 2 2 3 4 7" xfId="54965" xr:uid="{FC190DD1-6AB1-40C3-9E43-0BAC027224D6}"/>
    <cellStyle name="20% - Accent1 2 2 8 2 2 3 5" xfId="9679" xr:uid="{780C3D24-5C8D-4A36-9600-FD02E6A06162}"/>
    <cellStyle name="20% - Accent1 2 2 8 2 2 3 5 2" xfId="24655" xr:uid="{E029F08C-A43F-4BD9-BCFF-E492952D3975}"/>
    <cellStyle name="20% - Accent1 2 2 8 2 2 3 6" xfId="17167" xr:uid="{8D9EC6BC-D816-4BDA-A521-05B15FD55602}"/>
    <cellStyle name="20% - Accent1 2 2 8 2 2 3 7" xfId="31359" xr:uid="{808D841D-2E82-410C-819C-82F5144BEC5B}"/>
    <cellStyle name="20% - Accent1 2 2 8 2 2 3 8" xfId="39586" xr:uid="{40A878CD-07CC-4C0A-B788-1D23814C059A}"/>
    <cellStyle name="20% - Accent1 2 2 8 2 2 3 9" xfId="47469" xr:uid="{697D9BF2-E7D9-4B97-8F23-93897F53F928}"/>
    <cellStyle name="20% - Accent1 2 2 8 2 2 4" xfId="2143" xr:uid="{EBC6E6D9-F494-4DA0-AD59-BCDD0FEE33F8}"/>
    <cellStyle name="20% - Accent1 2 2 8 2 2 4 2" xfId="9683" xr:uid="{45AE4E79-CE0D-473F-B723-2788F7C2AAF1}"/>
    <cellStyle name="20% - Accent1 2 2 8 2 2 4 2 2" xfId="24659" xr:uid="{E2E9A691-E1B7-445F-884F-4AD66099753A}"/>
    <cellStyle name="20% - Accent1 2 2 8 2 2 4 3" xfId="17171" xr:uid="{36F66B45-F04A-4336-A6FC-543BF959E918}"/>
    <cellStyle name="20% - Accent1 2 2 8 2 2 4 4" xfId="32559" xr:uid="{9BC37040-20B5-4DDD-9E3B-2D081A5C79B7}"/>
    <cellStyle name="20% - Accent1 2 2 8 2 2 4 5" xfId="39590" xr:uid="{15E68F19-5C67-4208-A1A8-316BBD8A63BA}"/>
    <cellStyle name="20% - Accent1 2 2 8 2 2 4 6" xfId="47473" xr:uid="{259E3E2C-CA95-4537-AF0A-81A5C839A27A}"/>
    <cellStyle name="20% - Accent1 2 2 8 2 2 4 7" xfId="54966" xr:uid="{50A10554-FAFB-4D36-9B0F-9DD27220D47D}"/>
    <cellStyle name="20% - Accent1 2 2 8 2 2 5" xfId="2144" xr:uid="{9D2917B6-470A-4230-82AC-2D9E6004E1A7}"/>
    <cellStyle name="20% - Accent1 2 2 8 2 2 5 2" xfId="9684" xr:uid="{F749D504-893E-4557-B1CA-8FF980698B41}"/>
    <cellStyle name="20% - Accent1 2 2 8 2 2 5 2 2" xfId="24660" xr:uid="{45BCCF88-FADA-4E1E-ADF8-9887ADB6740E}"/>
    <cellStyle name="20% - Accent1 2 2 8 2 2 5 3" xfId="17172" xr:uid="{ACE45D6B-A263-4C5C-AD03-DA10323B8C5B}"/>
    <cellStyle name="20% - Accent1 2 2 8 2 2 5 4" xfId="34404" xr:uid="{AF2C7B9D-4293-4487-83AF-AAB93E8B2585}"/>
    <cellStyle name="20% - Accent1 2 2 8 2 2 5 5" xfId="39591" xr:uid="{61EDB458-186D-4D95-826A-11988C4FB159}"/>
    <cellStyle name="20% - Accent1 2 2 8 2 2 5 6" xfId="47474" xr:uid="{D04638C5-9CB6-40CE-BF44-63D1EE199231}"/>
    <cellStyle name="20% - Accent1 2 2 8 2 2 5 7" xfId="54967" xr:uid="{76623C7B-2A6B-4AB6-BFF9-4AD23F88D182}"/>
    <cellStyle name="20% - Accent1 2 2 8 2 2 6" xfId="2145" xr:uid="{120BE96D-92C9-463E-8B28-031A6C88578F}"/>
    <cellStyle name="20% - Accent1 2 2 8 2 2 6 2" xfId="9685" xr:uid="{0CB7F763-DCB9-42B9-9E55-A2C1A106708F}"/>
    <cellStyle name="20% - Accent1 2 2 8 2 2 6 2 2" xfId="24661" xr:uid="{4643189A-CA43-4C7A-9489-CD5358D39AC2}"/>
    <cellStyle name="20% - Accent1 2 2 8 2 2 6 3" xfId="17173" xr:uid="{982B694B-9A5A-4F3E-A4F0-2CD2B284A24C}"/>
    <cellStyle name="20% - Accent1 2 2 8 2 2 6 4" xfId="36247" xr:uid="{51404447-749E-48F3-933A-207B3F8833CD}"/>
    <cellStyle name="20% - Accent1 2 2 8 2 2 6 5" xfId="39592" xr:uid="{795C557D-9855-4D19-B7AC-BB35FCD8530D}"/>
    <cellStyle name="20% - Accent1 2 2 8 2 2 6 6" xfId="47475" xr:uid="{D5DEB7F9-BF0F-4B1D-8A30-596B6784A6CC}"/>
    <cellStyle name="20% - Accent1 2 2 8 2 2 6 7" xfId="54968" xr:uid="{3745FA66-F0A8-4EB0-BDD2-89B33C21833B}"/>
    <cellStyle name="20% - Accent1 2 2 8 2 2 7" xfId="9670" xr:uid="{B0AA34AC-AD3E-4E32-9B5D-377D42A0D18F}"/>
    <cellStyle name="20% - Accent1 2 2 8 2 2 7 2" xfId="24646" xr:uid="{5599ABBD-9371-4F6C-9633-5706D15A8399}"/>
    <cellStyle name="20% - Accent1 2 2 8 2 2 8" xfId="17158" xr:uid="{E8B20D3E-4492-477D-AB29-36AA70FCDA0B}"/>
    <cellStyle name="20% - Accent1 2 2 8 2 2 9" xfId="30448" xr:uid="{518A8342-F03B-43FE-866C-03960F3C4325}"/>
    <cellStyle name="20% - Accent1 2 2 8 2 3" xfId="2146" xr:uid="{BE76B93E-E371-43D1-A735-0B8EED7D0812}"/>
    <cellStyle name="20% - Accent1 2 2 8 2 3 10" xfId="47476" xr:uid="{F8BB5C9D-B9A1-414E-BD20-14153970AC0A}"/>
    <cellStyle name="20% - Accent1 2 2 8 2 3 11" xfId="54969" xr:uid="{A9B62F47-458F-4AE6-930B-A0651336FA40}"/>
    <cellStyle name="20% - Accent1 2 2 8 2 3 2" xfId="2147" xr:uid="{4F33E3F6-956F-4201-9708-21F7913DB34F}"/>
    <cellStyle name="20% - Accent1 2 2 8 2 3 2 10" xfId="54970" xr:uid="{424C3DCE-4D92-467E-8357-B4BFA2C4FBEB}"/>
    <cellStyle name="20% - Accent1 2 2 8 2 3 2 2" xfId="2148" xr:uid="{A7D27434-0225-4BC9-8CD5-41348C6E21AD}"/>
    <cellStyle name="20% - Accent1 2 2 8 2 3 2 2 2" xfId="9688" xr:uid="{1BD3ED61-0EBF-4B04-9CF4-7CB6A4B00963}"/>
    <cellStyle name="20% - Accent1 2 2 8 2 3 2 2 2 2" xfId="24664" xr:uid="{FF07C648-8811-40B9-849B-D06332B9826D}"/>
    <cellStyle name="20% - Accent1 2 2 8 2 3 2 2 3" xfId="17176" xr:uid="{BB7BB76E-0D5D-4ECE-A0A6-A57AB2823802}"/>
    <cellStyle name="20% - Accent1 2 2 8 2 3 2 2 4" xfId="32564" xr:uid="{2DEC9096-B0E1-46DF-BCCB-FFF5D5ED5ABA}"/>
    <cellStyle name="20% - Accent1 2 2 8 2 3 2 2 5" xfId="39595" xr:uid="{1DBAE3AA-9F76-4045-B4C6-07238D9DCAE5}"/>
    <cellStyle name="20% - Accent1 2 2 8 2 3 2 2 6" xfId="47478" xr:uid="{EAFEB000-8858-47EA-9929-84C4026848AB}"/>
    <cellStyle name="20% - Accent1 2 2 8 2 3 2 2 7" xfId="54971" xr:uid="{CDFB1C1B-83DF-4ED1-AA98-CAA10E250E59}"/>
    <cellStyle name="20% - Accent1 2 2 8 2 3 2 3" xfId="2149" xr:uid="{4C9D214A-26AC-4185-911F-F419E47AEBD3}"/>
    <cellStyle name="20% - Accent1 2 2 8 2 3 2 3 2" xfId="9689" xr:uid="{BC8F898D-E824-4146-BA40-BD8EFC0FD3BD}"/>
    <cellStyle name="20% - Accent1 2 2 8 2 3 2 3 2 2" xfId="24665" xr:uid="{C2CDADBF-97C5-4B52-BFCD-50840500E5AE}"/>
    <cellStyle name="20% - Accent1 2 2 8 2 3 2 3 3" xfId="17177" xr:uid="{1589F4EE-787E-4C8B-99FA-4F9220576911}"/>
    <cellStyle name="20% - Accent1 2 2 8 2 3 2 3 4" xfId="34409" xr:uid="{3EBC3082-F27B-4D29-9D72-8F4799873E6E}"/>
    <cellStyle name="20% - Accent1 2 2 8 2 3 2 3 5" xfId="39596" xr:uid="{50F20B36-7506-4C6D-A8E4-F58F6FFD8947}"/>
    <cellStyle name="20% - Accent1 2 2 8 2 3 2 3 6" xfId="47479" xr:uid="{B94E7B4F-8F25-4B9F-89F7-78D58D69B965}"/>
    <cellStyle name="20% - Accent1 2 2 8 2 3 2 3 7" xfId="54972" xr:uid="{54F02744-8A9E-4430-89F3-97539D0864E2}"/>
    <cellStyle name="20% - Accent1 2 2 8 2 3 2 4" xfId="2150" xr:uid="{2C136018-D5A9-4E45-B7D9-A232C0A74D5E}"/>
    <cellStyle name="20% - Accent1 2 2 8 2 3 2 4 2" xfId="9690" xr:uid="{BC2538A1-5167-4338-B137-EF559DA053AF}"/>
    <cellStyle name="20% - Accent1 2 2 8 2 3 2 4 2 2" xfId="24666" xr:uid="{940D8AB3-37CB-4207-8532-7638DB821ADA}"/>
    <cellStyle name="20% - Accent1 2 2 8 2 3 2 4 3" xfId="17178" xr:uid="{0B7E8206-BD65-49C5-A93C-4BAA1652C3CE}"/>
    <cellStyle name="20% - Accent1 2 2 8 2 3 2 4 4" xfId="36252" xr:uid="{352C1F18-5BAD-4A94-ADA4-A8DB88B84C69}"/>
    <cellStyle name="20% - Accent1 2 2 8 2 3 2 4 5" xfId="39597" xr:uid="{3D49EE4F-B243-4318-9B72-B5901BF9BBB8}"/>
    <cellStyle name="20% - Accent1 2 2 8 2 3 2 4 6" xfId="47480" xr:uid="{AFD0ADA2-A187-4B76-AF5F-C70A3595A3CE}"/>
    <cellStyle name="20% - Accent1 2 2 8 2 3 2 4 7" xfId="54973" xr:uid="{3F623DCA-2B26-4E45-8ACF-148430A8FA1D}"/>
    <cellStyle name="20% - Accent1 2 2 8 2 3 2 5" xfId="9687" xr:uid="{94C1521C-4EAE-4B93-95EA-370544159E91}"/>
    <cellStyle name="20% - Accent1 2 2 8 2 3 2 5 2" xfId="24663" xr:uid="{02268953-A664-40B3-9F3D-C9C1B8D84209}"/>
    <cellStyle name="20% - Accent1 2 2 8 2 3 2 6" xfId="17175" xr:uid="{3F9130E0-6CC6-41B6-8AFC-F5EEE0DDCFE5}"/>
    <cellStyle name="20% - Accent1 2 2 8 2 3 2 7" xfId="31361" xr:uid="{012590C5-5275-41E5-BB08-F09C212F8846}"/>
    <cellStyle name="20% - Accent1 2 2 8 2 3 2 8" xfId="39594" xr:uid="{8F6CD425-D87D-4BFA-A01A-2BC105D279C9}"/>
    <cellStyle name="20% - Accent1 2 2 8 2 3 2 9" xfId="47477" xr:uid="{89055A33-CD24-4FF7-8765-C9533C7B6CB1}"/>
    <cellStyle name="20% - Accent1 2 2 8 2 3 3" xfId="2151" xr:uid="{5FBCCECC-DF00-407A-889A-8A014FE8DBEF}"/>
    <cellStyle name="20% - Accent1 2 2 8 2 3 3 2" xfId="9691" xr:uid="{5A4A929D-4E0E-49EF-89C8-1E2577175BB9}"/>
    <cellStyle name="20% - Accent1 2 2 8 2 3 3 2 2" xfId="24667" xr:uid="{FAC461A9-5EB8-4F11-86B5-8E5360092915}"/>
    <cellStyle name="20% - Accent1 2 2 8 2 3 3 3" xfId="17179" xr:uid="{415BD99D-25B0-4CFF-A1ED-BA27891110D0}"/>
    <cellStyle name="20% - Accent1 2 2 8 2 3 3 4" xfId="32563" xr:uid="{31F7250E-7086-4365-82F7-070A693CF02A}"/>
    <cellStyle name="20% - Accent1 2 2 8 2 3 3 5" xfId="39598" xr:uid="{0FCD623E-7D30-43FE-9B5C-8C783568AD67}"/>
    <cellStyle name="20% - Accent1 2 2 8 2 3 3 6" xfId="47481" xr:uid="{68B52123-6D8D-472F-9209-E60C318D675A}"/>
    <cellStyle name="20% - Accent1 2 2 8 2 3 3 7" xfId="54974" xr:uid="{DB5162AA-3F5D-4EC9-95DF-F77D6946CDB0}"/>
    <cellStyle name="20% - Accent1 2 2 8 2 3 4" xfId="2152" xr:uid="{4BCAADE5-9BB5-4083-9C68-95800F2905D8}"/>
    <cellStyle name="20% - Accent1 2 2 8 2 3 4 2" xfId="9692" xr:uid="{564BCD62-5E92-482F-9CFB-7952ECDA60C4}"/>
    <cellStyle name="20% - Accent1 2 2 8 2 3 4 2 2" xfId="24668" xr:uid="{2049AA53-0F2D-4C98-AF1B-195CA98CEB04}"/>
    <cellStyle name="20% - Accent1 2 2 8 2 3 4 3" xfId="17180" xr:uid="{03E3BAD3-A623-4CFE-8134-05E30D4D8E87}"/>
    <cellStyle name="20% - Accent1 2 2 8 2 3 4 4" xfId="34408" xr:uid="{71E36501-FBF9-487F-A8EF-518207ADBDA1}"/>
    <cellStyle name="20% - Accent1 2 2 8 2 3 4 5" xfId="39599" xr:uid="{DE2A482A-440D-41C0-930C-81A962AEA858}"/>
    <cellStyle name="20% - Accent1 2 2 8 2 3 4 6" xfId="47482" xr:uid="{B5E4E83C-2655-42D6-818C-CCB12A8D8158}"/>
    <cellStyle name="20% - Accent1 2 2 8 2 3 4 7" xfId="54975" xr:uid="{C827C0AE-A233-42B2-A550-F02FAA59B081}"/>
    <cellStyle name="20% - Accent1 2 2 8 2 3 5" xfId="2153" xr:uid="{AEDA8D0A-12CA-4E5F-8EBC-2B88F36839BE}"/>
    <cellStyle name="20% - Accent1 2 2 8 2 3 5 2" xfId="9693" xr:uid="{49D4549C-7009-41A0-9603-F2DAFA8B23FA}"/>
    <cellStyle name="20% - Accent1 2 2 8 2 3 5 2 2" xfId="24669" xr:uid="{88589D1D-BD65-45ED-979B-9F66009BE34A}"/>
    <cellStyle name="20% - Accent1 2 2 8 2 3 5 3" xfId="17181" xr:uid="{E47B0460-1F39-4D1E-8B83-E085CB86B776}"/>
    <cellStyle name="20% - Accent1 2 2 8 2 3 5 4" xfId="36251" xr:uid="{F4804565-2939-42A0-BF5A-851016C20819}"/>
    <cellStyle name="20% - Accent1 2 2 8 2 3 5 5" xfId="39600" xr:uid="{A740CFA4-8726-497A-B418-F4AE91DEBE80}"/>
    <cellStyle name="20% - Accent1 2 2 8 2 3 5 6" xfId="47483" xr:uid="{B8729AED-DC13-45C9-8E73-5AB12836400E}"/>
    <cellStyle name="20% - Accent1 2 2 8 2 3 5 7" xfId="54976" xr:uid="{8BFE23C1-AA3C-4AB3-B508-372DEA14FEF0}"/>
    <cellStyle name="20% - Accent1 2 2 8 2 3 6" xfId="9686" xr:uid="{9C07E5BB-FB24-4EFD-AA98-7477E959C96D}"/>
    <cellStyle name="20% - Accent1 2 2 8 2 3 6 2" xfId="24662" xr:uid="{E61CD17E-3934-4BFF-A794-0237BA87C4E6}"/>
    <cellStyle name="20% - Accent1 2 2 8 2 3 7" xfId="17174" xr:uid="{0CB85A8A-3614-4497-A7FA-3364E59116E3}"/>
    <cellStyle name="20% - Accent1 2 2 8 2 3 8" xfId="30649" xr:uid="{E0300120-54DE-49EC-ACAE-FB2AA61B4CB2}"/>
    <cellStyle name="20% - Accent1 2 2 8 2 3 9" xfId="39593" xr:uid="{16DF08C3-BDFD-464E-8A7B-1D9A23044514}"/>
    <cellStyle name="20% - Accent1 2 2 8 2 4" xfId="2154" xr:uid="{33917A55-BF89-4398-813A-01113FF56918}"/>
    <cellStyle name="20% - Accent1 2 2 8 2 4 10" xfId="47484" xr:uid="{A0E54193-F6EF-4043-AC21-CC098FD669EC}"/>
    <cellStyle name="20% - Accent1 2 2 8 2 4 11" xfId="54977" xr:uid="{2FD093A4-09C5-4966-AF2F-0E09472F825E}"/>
    <cellStyle name="20% - Accent1 2 2 8 2 4 2" xfId="2155" xr:uid="{9CA0DC80-EAE0-47BF-9AEE-E635DC2E634D}"/>
    <cellStyle name="20% - Accent1 2 2 8 2 4 2 10" xfId="54978" xr:uid="{5C67A0A8-F1D8-4DBF-A6E1-5D3B91446C58}"/>
    <cellStyle name="20% - Accent1 2 2 8 2 4 2 2" xfId="2156" xr:uid="{5DAEE14A-EE44-4356-A9B4-E2FB47F9B73E}"/>
    <cellStyle name="20% - Accent1 2 2 8 2 4 2 2 2" xfId="9696" xr:uid="{C6713CA4-B189-4338-B25B-D6144F82D09C}"/>
    <cellStyle name="20% - Accent1 2 2 8 2 4 2 2 2 2" xfId="24672" xr:uid="{3075BC09-36FB-415B-A230-CE00DA12D3A2}"/>
    <cellStyle name="20% - Accent1 2 2 8 2 4 2 2 3" xfId="17184" xr:uid="{2D70CEFB-1C4B-406E-999E-9D5561DE6709}"/>
    <cellStyle name="20% - Accent1 2 2 8 2 4 2 2 4" xfId="32566" xr:uid="{3E0CD864-DF37-4354-8645-EC661E669334}"/>
    <cellStyle name="20% - Accent1 2 2 8 2 4 2 2 5" xfId="39603" xr:uid="{25FF2F10-4227-4A1E-BEE7-26EF7C13B02A}"/>
    <cellStyle name="20% - Accent1 2 2 8 2 4 2 2 6" xfId="47486" xr:uid="{935E9589-B286-4D93-9231-D7E3A15CD88B}"/>
    <cellStyle name="20% - Accent1 2 2 8 2 4 2 2 7" xfId="54979" xr:uid="{1DD5DA8F-DAB8-4190-9BEA-11C206293386}"/>
    <cellStyle name="20% - Accent1 2 2 8 2 4 2 3" xfId="2157" xr:uid="{66730890-37F0-4A9A-8EDE-C96AC25FBFA0}"/>
    <cellStyle name="20% - Accent1 2 2 8 2 4 2 3 2" xfId="9697" xr:uid="{F2CD40A4-7F20-4C4C-AF2E-4442F3A5AB0A}"/>
    <cellStyle name="20% - Accent1 2 2 8 2 4 2 3 2 2" xfId="24673" xr:uid="{EF6ADAAE-97EE-4FEB-9EEC-83918B3606BB}"/>
    <cellStyle name="20% - Accent1 2 2 8 2 4 2 3 3" xfId="17185" xr:uid="{2203F3A2-DA1F-4E8A-8BA5-7F6A383408F5}"/>
    <cellStyle name="20% - Accent1 2 2 8 2 4 2 3 4" xfId="34411" xr:uid="{DF78C108-946E-4EE5-A978-BD9E224901CF}"/>
    <cellStyle name="20% - Accent1 2 2 8 2 4 2 3 5" xfId="39604" xr:uid="{7A16CDCE-AD17-4656-B178-11CCC256348F}"/>
    <cellStyle name="20% - Accent1 2 2 8 2 4 2 3 6" xfId="47487" xr:uid="{B496480B-C029-45F4-9951-1285039BCEED}"/>
    <cellStyle name="20% - Accent1 2 2 8 2 4 2 3 7" xfId="54980" xr:uid="{ECA3D354-12BE-45F1-94CC-54B2A9A1FEDB}"/>
    <cellStyle name="20% - Accent1 2 2 8 2 4 2 4" xfId="2158" xr:uid="{D8661A49-E084-47C6-B04B-DDD8F35C6823}"/>
    <cellStyle name="20% - Accent1 2 2 8 2 4 2 4 2" xfId="9698" xr:uid="{82F4E0C2-0878-4C9A-A51A-FCCEA628F7FB}"/>
    <cellStyle name="20% - Accent1 2 2 8 2 4 2 4 2 2" xfId="24674" xr:uid="{0AB6FCBF-412F-4EC9-BDAF-7CAF6B8FB489}"/>
    <cellStyle name="20% - Accent1 2 2 8 2 4 2 4 3" xfId="17186" xr:uid="{3DDAFD37-A79E-426F-B2DE-2174AD09D385}"/>
    <cellStyle name="20% - Accent1 2 2 8 2 4 2 4 4" xfId="36254" xr:uid="{3A48FC31-2FDF-4D47-B38A-6F52A7702797}"/>
    <cellStyle name="20% - Accent1 2 2 8 2 4 2 4 5" xfId="39605" xr:uid="{FDDD9F82-9D96-4873-BA05-AB24BC12F0DB}"/>
    <cellStyle name="20% - Accent1 2 2 8 2 4 2 4 6" xfId="47488" xr:uid="{57E2CF67-CC4D-406F-BD5C-14531DA1F2B9}"/>
    <cellStyle name="20% - Accent1 2 2 8 2 4 2 4 7" xfId="54981" xr:uid="{B077DAC6-F3CC-48E6-931C-11DED6908080}"/>
    <cellStyle name="20% - Accent1 2 2 8 2 4 2 5" xfId="9695" xr:uid="{F4482F1B-B71B-482B-A130-E18A4D7C9B3D}"/>
    <cellStyle name="20% - Accent1 2 2 8 2 4 2 5 2" xfId="24671" xr:uid="{C0F56B5A-A083-4D85-818A-32607E585764}"/>
    <cellStyle name="20% - Accent1 2 2 8 2 4 2 6" xfId="17183" xr:uid="{91DEEE0F-37A9-4557-8EA5-134B8AA0D1E1}"/>
    <cellStyle name="20% - Accent1 2 2 8 2 4 2 7" xfId="31362" xr:uid="{B0CF9FFC-D279-4279-B894-E99297757B4C}"/>
    <cellStyle name="20% - Accent1 2 2 8 2 4 2 8" xfId="39602" xr:uid="{9280154D-BA62-46CA-9A2F-EA7F1EB32325}"/>
    <cellStyle name="20% - Accent1 2 2 8 2 4 2 9" xfId="47485" xr:uid="{15D26595-F980-4E4B-9287-E3941BFECED9}"/>
    <cellStyle name="20% - Accent1 2 2 8 2 4 3" xfId="2159" xr:uid="{C161F218-D066-42BE-BB6B-EF07160B64F7}"/>
    <cellStyle name="20% - Accent1 2 2 8 2 4 3 2" xfId="9699" xr:uid="{187FFEC9-BDBC-44C0-A3C9-CACCCA593D2F}"/>
    <cellStyle name="20% - Accent1 2 2 8 2 4 3 2 2" xfId="24675" xr:uid="{F18358B1-ED23-4BB3-B57D-23887E75AAB2}"/>
    <cellStyle name="20% - Accent1 2 2 8 2 4 3 3" xfId="17187" xr:uid="{D693343A-D343-4932-9950-6CB60EAB2A27}"/>
    <cellStyle name="20% - Accent1 2 2 8 2 4 3 4" xfId="32565" xr:uid="{E9CDF0AA-3442-4B18-81D6-DB2D59CC46D0}"/>
    <cellStyle name="20% - Accent1 2 2 8 2 4 3 5" xfId="39606" xr:uid="{391B5F7A-17B3-43BD-83A9-59A63426AFC0}"/>
    <cellStyle name="20% - Accent1 2 2 8 2 4 3 6" xfId="47489" xr:uid="{D6A3D8D9-9C0D-47CD-8404-F3025964B30E}"/>
    <cellStyle name="20% - Accent1 2 2 8 2 4 3 7" xfId="54982" xr:uid="{7552433C-E5AE-4621-BDFD-55A97A809369}"/>
    <cellStyle name="20% - Accent1 2 2 8 2 4 4" xfId="2160" xr:uid="{A5C01FE4-957C-4832-83F9-86D03CAA38B4}"/>
    <cellStyle name="20% - Accent1 2 2 8 2 4 4 2" xfId="9700" xr:uid="{B1224096-0D72-4245-8EB2-F0D8989D40D1}"/>
    <cellStyle name="20% - Accent1 2 2 8 2 4 4 2 2" xfId="24676" xr:uid="{3D40B0DE-2873-40EA-A1B4-17B7A58C6CB7}"/>
    <cellStyle name="20% - Accent1 2 2 8 2 4 4 3" xfId="17188" xr:uid="{E1DA2D80-B068-4B1E-9C8E-45D322A39F03}"/>
    <cellStyle name="20% - Accent1 2 2 8 2 4 4 4" xfId="34410" xr:uid="{DA3AF74C-D889-4626-8028-2A21D57B35BB}"/>
    <cellStyle name="20% - Accent1 2 2 8 2 4 4 5" xfId="39607" xr:uid="{70233917-63A8-4726-97B2-982420A0F6E1}"/>
    <cellStyle name="20% - Accent1 2 2 8 2 4 4 6" xfId="47490" xr:uid="{A12D6A52-94AF-4777-B94A-860720DE44D7}"/>
    <cellStyle name="20% - Accent1 2 2 8 2 4 4 7" xfId="54983" xr:uid="{7463BB4D-F313-4B84-9A4B-BE2D6BD1D8D7}"/>
    <cellStyle name="20% - Accent1 2 2 8 2 4 5" xfId="2161" xr:uid="{5FFE11E1-D829-4817-B4CC-3A323C24136A}"/>
    <cellStyle name="20% - Accent1 2 2 8 2 4 5 2" xfId="9701" xr:uid="{C03572F8-744D-431B-B272-A70F70D99973}"/>
    <cellStyle name="20% - Accent1 2 2 8 2 4 5 2 2" xfId="24677" xr:uid="{B38C32A0-7F46-4E68-B028-3625070B2DB3}"/>
    <cellStyle name="20% - Accent1 2 2 8 2 4 5 3" xfId="17189" xr:uid="{0D71CFEF-CC19-4E49-8F15-822A540F58AF}"/>
    <cellStyle name="20% - Accent1 2 2 8 2 4 5 4" xfId="36253" xr:uid="{4E941BE3-6D18-43A0-BCE9-4F3D24E0F385}"/>
    <cellStyle name="20% - Accent1 2 2 8 2 4 5 5" xfId="39608" xr:uid="{BF007050-09ED-47E4-A627-E02C186B04C2}"/>
    <cellStyle name="20% - Accent1 2 2 8 2 4 5 6" xfId="47491" xr:uid="{FA5E4643-029D-4A7B-928C-BE5CCA8E05DC}"/>
    <cellStyle name="20% - Accent1 2 2 8 2 4 5 7" xfId="54984" xr:uid="{4C30D60C-3C90-481D-9842-80696A134E07}"/>
    <cellStyle name="20% - Accent1 2 2 8 2 4 6" xfId="9694" xr:uid="{EF9688A8-B238-416B-8E11-6DD18882DB38}"/>
    <cellStyle name="20% - Accent1 2 2 8 2 4 6 2" xfId="24670" xr:uid="{D0323FF3-69F3-496E-AAE4-7EFBE11AD2D5}"/>
    <cellStyle name="20% - Accent1 2 2 8 2 4 7" xfId="17182" xr:uid="{85898174-F6C8-48A6-A65D-E59A2871A20F}"/>
    <cellStyle name="20% - Accent1 2 2 8 2 4 8" xfId="30835" xr:uid="{1B3678D2-651F-46E7-857E-7578B1622167}"/>
    <cellStyle name="20% - Accent1 2 2 8 2 4 9" xfId="39601" xr:uid="{B585C238-8789-4EE3-AA14-A856D3AB9FCB}"/>
    <cellStyle name="20% - Accent1 2 2 8 2 5" xfId="2162" xr:uid="{47235165-4371-40D5-9563-5366507AFE86}"/>
    <cellStyle name="20% - Accent1 2 2 8 2 5 10" xfId="54985" xr:uid="{660F383F-A0DC-4137-B823-961B9F5E17EF}"/>
    <cellStyle name="20% - Accent1 2 2 8 2 5 2" xfId="2163" xr:uid="{74A18A1C-FFAE-482D-970A-83508B3459A7}"/>
    <cellStyle name="20% - Accent1 2 2 8 2 5 2 2" xfId="9703" xr:uid="{AC405136-33D4-4EB9-B5AA-6C345D93DAE0}"/>
    <cellStyle name="20% - Accent1 2 2 8 2 5 2 2 2" xfId="24679" xr:uid="{CAE4EFED-0BFF-4429-A67F-8069ED87F39C}"/>
    <cellStyle name="20% - Accent1 2 2 8 2 5 2 3" xfId="17191" xr:uid="{ED047F7E-D9EA-4408-B9DB-0CC2A3360276}"/>
    <cellStyle name="20% - Accent1 2 2 8 2 5 2 4" xfId="32567" xr:uid="{08EE50B1-BC65-485F-A5E6-E703830366C8}"/>
    <cellStyle name="20% - Accent1 2 2 8 2 5 2 5" xfId="39610" xr:uid="{55AD61F6-04FF-4C5E-9391-D3E7A72A8AB9}"/>
    <cellStyle name="20% - Accent1 2 2 8 2 5 2 6" xfId="47493" xr:uid="{D355484E-D0E1-476A-B092-0C8AD2EDD38C}"/>
    <cellStyle name="20% - Accent1 2 2 8 2 5 2 7" xfId="54986" xr:uid="{B00D16B3-225F-43CE-9CEE-8274FD2A3F06}"/>
    <cellStyle name="20% - Accent1 2 2 8 2 5 3" xfId="2164" xr:uid="{DD1718FA-4CA9-4075-9EE9-8F7DF8633372}"/>
    <cellStyle name="20% - Accent1 2 2 8 2 5 3 2" xfId="9704" xr:uid="{3E826C6F-AAB7-4DF5-9EBF-EA4A08F89683}"/>
    <cellStyle name="20% - Accent1 2 2 8 2 5 3 2 2" xfId="24680" xr:uid="{041A778F-7CF7-4458-9CE5-AF4D8BBE7944}"/>
    <cellStyle name="20% - Accent1 2 2 8 2 5 3 3" xfId="17192" xr:uid="{7D46E85F-3D87-46A8-A6E2-D882102C40EA}"/>
    <cellStyle name="20% - Accent1 2 2 8 2 5 3 4" xfId="34412" xr:uid="{05A3F9A8-AC08-40B2-A08E-E9DE454CCB98}"/>
    <cellStyle name="20% - Accent1 2 2 8 2 5 3 5" xfId="39611" xr:uid="{36C64A6C-1218-4B7F-9435-585620BD3CD6}"/>
    <cellStyle name="20% - Accent1 2 2 8 2 5 3 6" xfId="47494" xr:uid="{E2378A52-FA1B-4A01-AD60-01EB02B88D5C}"/>
    <cellStyle name="20% - Accent1 2 2 8 2 5 3 7" xfId="54987" xr:uid="{42D6F0CB-041B-4D98-946A-B86A45D60CC2}"/>
    <cellStyle name="20% - Accent1 2 2 8 2 5 4" xfId="2165" xr:uid="{1FD24F32-F0D3-4283-9490-00DC825E2D2C}"/>
    <cellStyle name="20% - Accent1 2 2 8 2 5 4 2" xfId="9705" xr:uid="{444CA32B-5D57-4A1E-912B-E7E364ADC484}"/>
    <cellStyle name="20% - Accent1 2 2 8 2 5 4 2 2" xfId="24681" xr:uid="{94EFBE05-912E-4BF9-B433-DC15FC80BB90}"/>
    <cellStyle name="20% - Accent1 2 2 8 2 5 4 3" xfId="17193" xr:uid="{8F4BD198-EE21-4A2C-98D1-CC387BE7C2D0}"/>
    <cellStyle name="20% - Accent1 2 2 8 2 5 4 4" xfId="36255" xr:uid="{BF1A670E-A99C-4D4C-ADD6-361CD0B4B601}"/>
    <cellStyle name="20% - Accent1 2 2 8 2 5 4 5" xfId="39612" xr:uid="{600C3BB7-26B9-43B6-A4AA-DCF623591803}"/>
    <cellStyle name="20% - Accent1 2 2 8 2 5 4 6" xfId="47495" xr:uid="{FEE81504-8060-4437-8A83-A7A24E0A1F41}"/>
    <cellStyle name="20% - Accent1 2 2 8 2 5 4 7" xfId="54988" xr:uid="{EE032FAB-4979-46F0-B38C-FD8BFFFB1ACA}"/>
    <cellStyle name="20% - Accent1 2 2 8 2 5 5" xfId="9702" xr:uid="{11B125CC-303D-4A13-81B8-6B3D85DA9332}"/>
    <cellStyle name="20% - Accent1 2 2 8 2 5 5 2" xfId="24678" xr:uid="{8AE7997B-FC4A-497A-9157-62CE7451DB0D}"/>
    <cellStyle name="20% - Accent1 2 2 8 2 5 6" xfId="17190" xr:uid="{61E1A854-A8C2-4FCA-B3B6-6EE999E32139}"/>
    <cellStyle name="20% - Accent1 2 2 8 2 5 7" xfId="31358" xr:uid="{22A890C2-1EA0-4532-97A7-D65636FD243F}"/>
    <cellStyle name="20% - Accent1 2 2 8 2 5 8" xfId="39609" xr:uid="{B8D02E2E-8F60-4B05-B2D6-F7ADF47592BA}"/>
    <cellStyle name="20% - Accent1 2 2 8 2 5 9" xfId="47492" xr:uid="{B465102F-ACC6-4B6A-9FBA-4991D082470F}"/>
    <cellStyle name="20% - Accent1 2 2 8 2 6" xfId="2166" xr:uid="{75E99186-14B5-4C12-AD98-D1716B100D91}"/>
    <cellStyle name="20% - Accent1 2 2 8 2 6 2" xfId="9706" xr:uid="{513B3003-952B-4118-A14B-8201D450C097}"/>
    <cellStyle name="20% - Accent1 2 2 8 2 6 2 2" xfId="24682" xr:uid="{61498918-154A-4FDF-ABC9-10DE5622D3B3}"/>
    <cellStyle name="20% - Accent1 2 2 8 2 6 3" xfId="17194" xr:uid="{623E2415-BBE0-42A3-81A5-902C021453B9}"/>
    <cellStyle name="20% - Accent1 2 2 8 2 6 4" xfId="32558" xr:uid="{EF9C0110-9BBB-40CC-AA49-9EA3BC52D728}"/>
    <cellStyle name="20% - Accent1 2 2 8 2 6 5" xfId="39613" xr:uid="{8E748A4D-4417-4C33-B982-C40380EBC7EB}"/>
    <cellStyle name="20% - Accent1 2 2 8 2 6 6" xfId="47496" xr:uid="{FC9E0B0C-991D-44CF-B080-3101CA7B13CE}"/>
    <cellStyle name="20% - Accent1 2 2 8 2 6 7" xfId="54989" xr:uid="{D45926A2-DBB2-405B-A5F2-C43A099F65B1}"/>
    <cellStyle name="20% - Accent1 2 2 8 2 7" xfId="2167" xr:uid="{85DABE4C-F0B0-4E0B-808F-30E6CB3B48A3}"/>
    <cellStyle name="20% - Accent1 2 2 8 2 7 2" xfId="9707" xr:uid="{AC66B163-7BA9-44C8-892C-A201CA6F03FC}"/>
    <cellStyle name="20% - Accent1 2 2 8 2 7 2 2" xfId="24683" xr:uid="{A2F60EEA-B077-4E8E-82A3-6E3EAE0AE6BF}"/>
    <cellStyle name="20% - Accent1 2 2 8 2 7 3" xfId="17195" xr:uid="{48B84DCC-AA82-40CC-A7F2-A371C4C04130}"/>
    <cellStyle name="20% - Accent1 2 2 8 2 7 4" xfId="34403" xr:uid="{288CDDD3-2E49-4F0F-A111-3606C0581451}"/>
    <cellStyle name="20% - Accent1 2 2 8 2 7 5" xfId="39614" xr:uid="{4FF4A338-3A11-4BDC-B3E8-6A3DD91C4D29}"/>
    <cellStyle name="20% - Accent1 2 2 8 2 7 6" xfId="47497" xr:uid="{DDB07AC8-86B2-49DA-B1DD-59DAC9B92F1D}"/>
    <cellStyle name="20% - Accent1 2 2 8 2 7 7" xfId="54990" xr:uid="{EC18C5B7-F300-4B00-A32E-A75A537BFF42}"/>
    <cellStyle name="20% - Accent1 2 2 8 2 8" xfId="2168" xr:uid="{CBBAA894-4A0F-4350-9736-0BDCCE147691}"/>
    <cellStyle name="20% - Accent1 2 2 8 2 8 2" xfId="9708" xr:uid="{8FCB8DAB-8C3F-44BD-9B13-679650A0DD3B}"/>
    <cellStyle name="20% - Accent1 2 2 8 2 8 2 2" xfId="24684" xr:uid="{22DB620A-A449-479F-8C71-9BD340150923}"/>
    <cellStyle name="20% - Accent1 2 2 8 2 8 3" xfId="17196" xr:uid="{952FC47B-E3DC-45B4-BB82-4F56549B8A84}"/>
    <cellStyle name="20% - Accent1 2 2 8 2 8 4" xfId="36246" xr:uid="{DA5E9197-E7CD-4A94-B9AE-86AEE3F03255}"/>
    <cellStyle name="20% - Accent1 2 2 8 2 8 5" xfId="39615" xr:uid="{B462C44C-7F19-4AD2-A874-A4CA81633CB9}"/>
    <cellStyle name="20% - Accent1 2 2 8 2 8 6" xfId="47498" xr:uid="{51127626-7984-4A9D-9F0C-AACA50D42EBF}"/>
    <cellStyle name="20% - Accent1 2 2 8 2 8 7" xfId="54991" xr:uid="{32970227-0681-45DE-8627-44C97D9BF1A8}"/>
    <cellStyle name="20% - Accent1 2 2 8 2 9" xfId="9669" xr:uid="{8BF3E2F0-A711-484C-981A-7E819BA9893F}"/>
    <cellStyle name="20% - Accent1 2 2 8 2 9 2" xfId="24645" xr:uid="{DACF1BEC-FBFE-4E9A-9708-782F01AFC64F}"/>
    <cellStyle name="20% - Accent1 2 2 8 3" xfId="2169" xr:uid="{2600C811-3F27-41CA-BB16-E588F945FA38}"/>
    <cellStyle name="20% - Accent1 2 2 8 3 10" xfId="39616" xr:uid="{FBF6D1F4-7F93-40E1-B79A-ECABAB6AA88E}"/>
    <cellStyle name="20% - Accent1 2 2 8 3 11" xfId="47499" xr:uid="{488870E0-91AE-4174-AC69-97D658EF972E}"/>
    <cellStyle name="20% - Accent1 2 2 8 3 12" xfId="54992" xr:uid="{B681BA4B-8641-46B3-BBDC-3D2288265582}"/>
    <cellStyle name="20% - Accent1 2 2 8 3 2" xfId="2170" xr:uid="{1D32C595-5DC2-407B-BEA6-2F0F53C90B29}"/>
    <cellStyle name="20% - Accent1 2 2 8 3 2 10" xfId="47500" xr:uid="{D675745F-8EEC-4B81-9520-39FFC34CAACE}"/>
    <cellStyle name="20% - Accent1 2 2 8 3 2 11" xfId="54993" xr:uid="{6C6BE37E-E2CC-4882-8C1F-86CD929D48A4}"/>
    <cellStyle name="20% - Accent1 2 2 8 3 2 2" xfId="2171" xr:uid="{9C045980-F078-4B7B-9CD0-4C06A91E0CDF}"/>
    <cellStyle name="20% - Accent1 2 2 8 3 2 2 10" xfId="54994" xr:uid="{1DD49281-88A2-43B0-B0C8-116FE892EB8C}"/>
    <cellStyle name="20% - Accent1 2 2 8 3 2 2 2" xfId="2172" xr:uid="{7C4F903C-E22C-44B8-ADBA-419AF77CE22B}"/>
    <cellStyle name="20% - Accent1 2 2 8 3 2 2 2 2" xfId="9712" xr:uid="{3BB6612B-6F23-4B15-86B9-FEA9BA6A4949}"/>
    <cellStyle name="20% - Accent1 2 2 8 3 2 2 2 2 2" xfId="24688" xr:uid="{6E9D8E7A-FC7B-4379-9C2C-4F4599B10C06}"/>
    <cellStyle name="20% - Accent1 2 2 8 3 2 2 2 3" xfId="17200" xr:uid="{39BD1FB2-A12D-4BBB-9F00-D35AC5F53680}"/>
    <cellStyle name="20% - Accent1 2 2 8 3 2 2 2 4" xfId="32570" xr:uid="{0F0579C8-A342-44E6-BACA-CDE5927A03A9}"/>
    <cellStyle name="20% - Accent1 2 2 8 3 2 2 2 5" xfId="39619" xr:uid="{C67FA971-BD5D-47A8-9319-E62A310A5F53}"/>
    <cellStyle name="20% - Accent1 2 2 8 3 2 2 2 6" xfId="47502" xr:uid="{D075FF54-1521-429F-881B-30C2E557988C}"/>
    <cellStyle name="20% - Accent1 2 2 8 3 2 2 2 7" xfId="54995" xr:uid="{A6EC0014-BB2E-4DDD-894A-0EED6426E71B}"/>
    <cellStyle name="20% - Accent1 2 2 8 3 2 2 3" xfId="2173" xr:uid="{D0BEDD7E-B3B8-45CF-8E79-381030C11300}"/>
    <cellStyle name="20% - Accent1 2 2 8 3 2 2 3 2" xfId="9713" xr:uid="{EC7A5CFD-D50A-4C6C-B787-4B45030FEF21}"/>
    <cellStyle name="20% - Accent1 2 2 8 3 2 2 3 2 2" xfId="24689" xr:uid="{791C31AA-0D3F-49C9-B37C-D6F772F807E2}"/>
    <cellStyle name="20% - Accent1 2 2 8 3 2 2 3 3" xfId="17201" xr:uid="{8793450A-54EC-4233-87AF-0CB91EB756AB}"/>
    <cellStyle name="20% - Accent1 2 2 8 3 2 2 3 4" xfId="34415" xr:uid="{D7D1B2C1-F36D-4E94-B5C8-431C2BC3A71F}"/>
    <cellStyle name="20% - Accent1 2 2 8 3 2 2 3 5" xfId="39620" xr:uid="{57622217-2968-498A-BCB0-5BD7839F665D}"/>
    <cellStyle name="20% - Accent1 2 2 8 3 2 2 3 6" xfId="47503" xr:uid="{09046D55-C0BF-4A2A-9E68-A5F550E7802D}"/>
    <cellStyle name="20% - Accent1 2 2 8 3 2 2 3 7" xfId="54996" xr:uid="{539823C4-37E8-4015-A1E1-4269149E7F13}"/>
    <cellStyle name="20% - Accent1 2 2 8 3 2 2 4" xfId="2174" xr:uid="{E6722527-856F-4B96-A874-31201C2766AB}"/>
    <cellStyle name="20% - Accent1 2 2 8 3 2 2 4 2" xfId="9714" xr:uid="{FFE23098-810E-4D4C-87B3-0580E303022F}"/>
    <cellStyle name="20% - Accent1 2 2 8 3 2 2 4 2 2" xfId="24690" xr:uid="{3A46CEC3-6303-42C2-A100-F7CF58DE9BF6}"/>
    <cellStyle name="20% - Accent1 2 2 8 3 2 2 4 3" xfId="17202" xr:uid="{C584D2EB-A75C-44EA-8EC8-8A5C4262D825}"/>
    <cellStyle name="20% - Accent1 2 2 8 3 2 2 4 4" xfId="36258" xr:uid="{D9901DB9-20A9-4FEC-9E06-36CD76617174}"/>
    <cellStyle name="20% - Accent1 2 2 8 3 2 2 4 5" xfId="39621" xr:uid="{A5DFF752-6B72-455E-B907-CD2E23019DB7}"/>
    <cellStyle name="20% - Accent1 2 2 8 3 2 2 4 6" xfId="47504" xr:uid="{AEA52C94-D1AA-4BBB-8776-1622FF1F5144}"/>
    <cellStyle name="20% - Accent1 2 2 8 3 2 2 4 7" xfId="54997" xr:uid="{75387AA5-269C-438F-9F10-9EBC46CBCC12}"/>
    <cellStyle name="20% - Accent1 2 2 8 3 2 2 5" xfId="9711" xr:uid="{74A132DD-5A79-45E5-B28A-3A468D8A41CC}"/>
    <cellStyle name="20% - Accent1 2 2 8 3 2 2 5 2" xfId="24687" xr:uid="{F23B5A21-0656-4014-85AF-1E562CB93002}"/>
    <cellStyle name="20% - Accent1 2 2 8 3 2 2 6" xfId="17199" xr:uid="{023D0BF3-1FB5-4503-BD2F-6E6F9917A215}"/>
    <cellStyle name="20% - Accent1 2 2 8 3 2 2 7" xfId="31364" xr:uid="{055AD02F-BEDE-4794-9259-4CDF62BAD684}"/>
    <cellStyle name="20% - Accent1 2 2 8 3 2 2 8" xfId="39618" xr:uid="{C53DB8B4-AAB8-4DB5-A5F4-F8D402D5261F}"/>
    <cellStyle name="20% - Accent1 2 2 8 3 2 2 9" xfId="47501" xr:uid="{EED60931-E22B-4C0C-A626-79FB8E54DF1D}"/>
    <cellStyle name="20% - Accent1 2 2 8 3 2 3" xfId="2175" xr:uid="{C966AB2A-8B20-4253-B842-8012BC0897E6}"/>
    <cellStyle name="20% - Accent1 2 2 8 3 2 3 2" xfId="9715" xr:uid="{6EA35088-FE93-428C-A830-1BDE63862DB6}"/>
    <cellStyle name="20% - Accent1 2 2 8 3 2 3 2 2" xfId="24691" xr:uid="{2D0743C9-478E-43B7-A330-830C5544ECD7}"/>
    <cellStyle name="20% - Accent1 2 2 8 3 2 3 3" xfId="17203" xr:uid="{D84E6348-3A71-44F3-9F23-C32F25802621}"/>
    <cellStyle name="20% - Accent1 2 2 8 3 2 3 4" xfId="32569" xr:uid="{17044F0C-9DEE-4E19-B0DD-79585E514CFE}"/>
    <cellStyle name="20% - Accent1 2 2 8 3 2 3 5" xfId="39622" xr:uid="{731CEC96-676B-4F8F-BED5-D207C913108C}"/>
    <cellStyle name="20% - Accent1 2 2 8 3 2 3 6" xfId="47505" xr:uid="{A49323AE-5E73-4821-A924-A8CC39521097}"/>
    <cellStyle name="20% - Accent1 2 2 8 3 2 3 7" xfId="54998" xr:uid="{1AF985E0-08E5-42B6-AC43-84C5BAE805B3}"/>
    <cellStyle name="20% - Accent1 2 2 8 3 2 4" xfId="2176" xr:uid="{DDBFDB48-0BF9-47CB-B0AA-043E1CA61438}"/>
    <cellStyle name="20% - Accent1 2 2 8 3 2 4 2" xfId="9716" xr:uid="{C0A062E4-3D01-4775-A0B0-A7B5A4419DA0}"/>
    <cellStyle name="20% - Accent1 2 2 8 3 2 4 2 2" xfId="24692" xr:uid="{2E6B45C0-F8CC-4B90-AB48-4B24BBA0C534}"/>
    <cellStyle name="20% - Accent1 2 2 8 3 2 4 3" xfId="17204" xr:uid="{D95D9F77-6C19-4A76-9B33-A37F4F6533A1}"/>
    <cellStyle name="20% - Accent1 2 2 8 3 2 4 4" xfId="34414" xr:uid="{D28D9ECA-E8BF-4566-B0C0-35DAA13C4A28}"/>
    <cellStyle name="20% - Accent1 2 2 8 3 2 4 5" xfId="39623" xr:uid="{1CB4BA2B-1CFE-4FA7-8471-1A145FB97F47}"/>
    <cellStyle name="20% - Accent1 2 2 8 3 2 4 6" xfId="47506" xr:uid="{65B78233-69EA-4D35-AFB5-87B96AF829DD}"/>
    <cellStyle name="20% - Accent1 2 2 8 3 2 4 7" xfId="54999" xr:uid="{8C294196-BC75-45EF-B4C8-E91B01DBE89B}"/>
    <cellStyle name="20% - Accent1 2 2 8 3 2 5" xfId="2177" xr:uid="{CF257AEC-8126-47F1-BBDE-5ECF4108BBC4}"/>
    <cellStyle name="20% - Accent1 2 2 8 3 2 5 2" xfId="9717" xr:uid="{749F5E8D-8F46-4CD5-873A-734C0C7CDC85}"/>
    <cellStyle name="20% - Accent1 2 2 8 3 2 5 2 2" xfId="24693" xr:uid="{EBF9DF58-1E4E-4A91-89C1-CFB71DFCF48E}"/>
    <cellStyle name="20% - Accent1 2 2 8 3 2 5 3" xfId="17205" xr:uid="{B8B09510-EC73-4064-8E0B-FB0225DF8EF7}"/>
    <cellStyle name="20% - Accent1 2 2 8 3 2 5 4" xfId="36257" xr:uid="{F934A9D0-56EC-4897-B00F-489F4FD05821}"/>
    <cellStyle name="20% - Accent1 2 2 8 3 2 5 5" xfId="39624" xr:uid="{C24241E7-3753-49D1-9BFF-48A62C72CA4E}"/>
    <cellStyle name="20% - Accent1 2 2 8 3 2 5 6" xfId="47507" xr:uid="{5A6B542C-12F3-4AC8-9454-75006A81804F}"/>
    <cellStyle name="20% - Accent1 2 2 8 3 2 5 7" xfId="55000" xr:uid="{5EBA72B6-249B-4B37-ACFB-93F188570BBB}"/>
    <cellStyle name="20% - Accent1 2 2 8 3 2 6" xfId="9710" xr:uid="{38101F92-4C2D-4216-9DA6-29DA21D469FB}"/>
    <cellStyle name="20% - Accent1 2 2 8 3 2 6 2" xfId="24686" xr:uid="{D9735266-7E4A-4D77-991A-C21E59F929E8}"/>
    <cellStyle name="20% - Accent1 2 2 8 3 2 7" xfId="17198" xr:uid="{B381F8B7-BD96-4EFF-8AD1-682AE019C7C7}"/>
    <cellStyle name="20% - Accent1 2 2 8 3 2 8" xfId="30837" xr:uid="{24C750C9-28DA-4EBF-B5D0-6701666E1E03}"/>
    <cellStyle name="20% - Accent1 2 2 8 3 2 9" xfId="39617" xr:uid="{F68614AF-5D39-4769-8E9A-0063AAE8FA81}"/>
    <cellStyle name="20% - Accent1 2 2 8 3 3" xfId="2178" xr:uid="{4FB451EB-F43A-47AC-9C0E-0F0573508BE5}"/>
    <cellStyle name="20% - Accent1 2 2 8 3 3 10" xfId="55001" xr:uid="{8D3347D4-79B4-4373-BC18-FE7A5436F4B3}"/>
    <cellStyle name="20% - Accent1 2 2 8 3 3 2" xfId="2179" xr:uid="{A0434451-F77B-4474-B1AD-CA919364C5FB}"/>
    <cellStyle name="20% - Accent1 2 2 8 3 3 2 2" xfId="9719" xr:uid="{00711509-0449-4E93-B87B-1E8851BE5E9B}"/>
    <cellStyle name="20% - Accent1 2 2 8 3 3 2 2 2" xfId="24695" xr:uid="{6AAEDB63-98B0-4422-B2E6-C8D75E1BD4A5}"/>
    <cellStyle name="20% - Accent1 2 2 8 3 3 2 3" xfId="17207" xr:uid="{5AF6A481-0DA8-47E0-8704-101970E99144}"/>
    <cellStyle name="20% - Accent1 2 2 8 3 3 2 4" xfId="32571" xr:uid="{B845D85A-169C-4810-AC3D-83A431669C3E}"/>
    <cellStyle name="20% - Accent1 2 2 8 3 3 2 5" xfId="39626" xr:uid="{1C0681BB-6DDD-4096-B3D1-A52373594A88}"/>
    <cellStyle name="20% - Accent1 2 2 8 3 3 2 6" xfId="47509" xr:uid="{4B8A5891-A03B-4C28-85F1-E4EEBBF76C51}"/>
    <cellStyle name="20% - Accent1 2 2 8 3 3 2 7" xfId="55002" xr:uid="{29BEED38-604B-4A36-ABC5-5C3AE55D83DB}"/>
    <cellStyle name="20% - Accent1 2 2 8 3 3 3" xfId="2180" xr:uid="{50F1D897-C022-4C69-B1B4-DC86E1D7A33F}"/>
    <cellStyle name="20% - Accent1 2 2 8 3 3 3 2" xfId="9720" xr:uid="{1C9CA95C-8683-4BC8-A0A3-13365EC96183}"/>
    <cellStyle name="20% - Accent1 2 2 8 3 3 3 2 2" xfId="24696" xr:uid="{A30E4E79-E5FE-4245-82D9-70DB7806068E}"/>
    <cellStyle name="20% - Accent1 2 2 8 3 3 3 3" xfId="17208" xr:uid="{5DB24D4E-1573-4735-84A3-F58F28188E3D}"/>
    <cellStyle name="20% - Accent1 2 2 8 3 3 3 4" xfId="34416" xr:uid="{42FD450D-71C7-417C-A0FE-9968E7EF0CC1}"/>
    <cellStyle name="20% - Accent1 2 2 8 3 3 3 5" xfId="39627" xr:uid="{2040A42B-5EC0-4F84-804A-B7AC2CD9ED3B}"/>
    <cellStyle name="20% - Accent1 2 2 8 3 3 3 6" xfId="47510" xr:uid="{941B864F-780E-4C0A-AE29-933C6D9F62EF}"/>
    <cellStyle name="20% - Accent1 2 2 8 3 3 3 7" xfId="55003" xr:uid="{1FCD2624-1255-4893-83EB-780B4225148C}"/>
    <cellStyle name="20% - Accent1 2 2 8 3 3 4" xfId="2181" xr:uid="{1D95FBAE-20C7-433F-BE59-CE8570F6E170}"/>
    <cellStyle name="20% - Accent1 2 2 8 3 3 4 2" xfId="9721" xr:uid="{8CA28360-F770-496D-B855-6C84D59FD05A}"/>
    <cellStyle name="20% - Accent1 2 2 8 3 3 4 2 2" xfId="24697" xr:uid="{5E76D470-C4EF-4B7A-B650-B3461AC7E18B}"/>
    <cellStyle name="20% - Accent1 2 2 8 3 3 4 3" xfId="17209" xr:uid="{B0F0105E-F91F-49C8-850C-AA0B350B90A2}"/>
    <cellStyle name="20% - Accent1 2 2 8 3 3 4 4" xfId="36259" xr:uid="{7445BAE8-1B1A-4A77-BE37-3683ED496ECF}"/>
    <cellStyle name="20% - Accent1 2 2 8 3 3 4 5" xfId="39628" xr:uid="{15176C36-635F-4FC6-AF86-C3775C549338}"/>
    <cellStyle name="20% - Accent1 2 2 8 3 3 4 6" xfId="47511" xr:uid="{7F44A4D1-2365-4B47-9FF7-22359B3A8758}"/>
    <cellStyle name="20% - Accent1 2 2 8 3 3 4 7" xfId="55004" xr:uid="{C46B90B8-2339-4C73-AE65-56A673F7532C}"/>
    <cellStyle name="20% - Accent1 2 2 8 3 3 5" xfId="9718" xr:uid="{9900866D-F85A-4432-BD4D-0E1F6C6AF584}"/>
    <cellStyle name="20% - Accent1 2 2 8 3 3 5 2" xfId="24694" xr:uid="{4FBF7277-ECA0-41D6-A449-8A09148A22CD}"/>
    <cellStyle name="20% - Accent1 2 2 8 3 3 6" xfId="17206" xr:uid="{FD869233-309C-4A74-BBAB-8736A1732526}"/>
    <cellStyle name="20% - Accent1 2 2 8 3 3 7" xfId="31363" xr:uid="{FDA9683E-53CC-42F9-98DF-A02F806E8547}"/>
    <cellStyle name="20% - Accent1 2 2 8 3 3 8" xfId="39625" xr:uid="{CC0B5746-A532-4B86-B3AF-89066108FE98}"/>
    <cellStyle name="20% - Accent1 2 2 8 3 3 9" xfId="47508" xr:uid="{EE4D1FAE-7457-460D-8D8B-41DB0505DB9A}"/>
    <cellStyle name="20% - Accent1 2 2 8 3 4" xfId="2182" xr:uid="{37E0E6AC-A69C-4989-990A-7943E0AD91BB}"/>
    <cellStyle name="20% - Accent1 2 2 8 3 4 2" xfId="9722" xr:uid="{4DB021AA-5F5C-4946-AF8D-66F2BD82AC9A}"/>
    <cellStyle name="20% - Accent1 2 2 8 3 4 2 2" xfId="24698" xr:uid="{6833FB55-1F58-4F3F-81D5-1A124E5130D7}"/>
    <cellStyle name="20% - Accent1 2 2 8 3 4 3" xfId="17210" xr:uid="{CFF2B2BE-D5CC-4200-BA81-C71704D76077}"/>
    <cellStyle name="20% - Accent1 2 2 8 3 4 4" xfId="32568" xr:uid="{BD3BB635-6BA7-4E63-AFF9-25581985A586}"/>
    <cellStyle name="20% - Accent1 2 2 8 3 4 5" xfId="39629" xr:uid="{CBA85FDF-35BD-4187-813A-494B6AF138C4}"/>
    <cellStyle name="20% - Accent1 2 2 8 3 4 6" xfId="47512" xr:uid="{8A9E3446-2E4F-470E-9BDC-2ED5A404F65D}"/>
    <cellStyle name="20% - Accent1 2 2 8 3 4 7" xfId="55005" xr:uid="{FAC2777D-2FD7-49A3-BDCE-7C4DD15D8F37}"/>
    <cellStyle name="20% - Accent1 2 2 8 3 5" xfId="2183" xr:uid="{8A7FC05F-F118-4550-BE48-9CFEE3654E6F}"/>
    <cellStyle name="20% - Accent1 2 2 8 3 5 2" xfId="9723" xr:uid="{96862287-709D-41C8-AE50-B135FF056821}"/>
    <cellStyle name="20% - Accent1 2 2 8 3 5 2 2" xfId="24699" xr:uid="{0E2FFA39-625F-422E-99A0-833FC6EA4692}"/>
    <cellStyle name="20% - Accent1 2 2 8 3 5 3" xfId="17211" xr:uid="{29A8E7C1-78A9-41DF-BD5A-4476AA772DB4}"/>
    <cellStyle name="20% - Accent1 2 2 8 3 5 4" xfId="34413" xr:uid="{44369CB7-12BE-49CE-8215-3760AF3A68CB}"/>
    <cellStyle name="20% - Accent1 2 2 8 3 5 5" xfId="39630" xr:uid="{005C60DC-4D4A-4B78-B04F-6329AEF1137B}"/>
    <cellStyle name="20% - Accent1 2 2 8 3 5 6" xfId="47513" xr:uid="{32B63CB5-C20E-432C-87C5-558246DBD833}"/>
    <cellStyle name="20% - Accent1 2 2 8 3 5 7" xfId="55006" xr:uid="{DD14E3EB-7C39-434C-9CC4-588634919162}"/>
    <cellStyle name="20% - Accent1 2 2 8 3 6" xfId="2184" xr:uid="{235B60DE-A591-4A33-A85A-5EE3F20ADF0E}"/>
    <cellStyle name="20% - Accent1 2 2 8 3 6 2" xfId="9724" xr:uid="{38145196-642D-4A68-8B7A-64C6A11BD248}"/>
    <cellStyle name="20% - Accent1 2 2 8 3 6 2 2" xfId="24700" xr:uid="{E8E99C57-984B-40F1-8B69-4E64D8AE0F7E}"/>
    <cellStyle name="20% - Accent1 2 2 8 3 6 3" xfId="17212" xr:uid="{128C283B-AE55-4720-B786-D678211FDB69}"/>
    <cellStyle name="20% - Accent1 2 2 8 3 6 4" xfId="36256" xr:uid="{F3EF91B1-0EC3-4EA3-B5C6-4C0F06CC33AE}"/>
    <cellStyle name="20% - Accent1 2 2 8 3 6 5" xfId="39631" xr:uid="{C02171C8-2CFE-4786-9747-317473540E4A}"/>
    <cellStyle name="20% - Accent1 2 2 8 3 6 6" xfId="47514" xr:uid="{69AED73F-63D9-476E-A7FF-52D9D4901F50}"/>
    <cellStyle name="20% - Accent1 2 2 8 3 6 7" xfId="55007" xr:uid="{9D0A97CA-486C-40C1-9DE9-125D77CDD2D9}"/>
    <cellStyle name="20% - Accent1 2 2 8 3 7" xfId="9709" xr:uid="{E336296D-6DAE-4946-A1AE-8F678A3D2573}"/>
    <cellStyle name="20% - Accent1 2 2 8 3 7 2" xfId="24685" xr:uid="{1343B42C-C614-4CCD-A26C-E17AF4D3DACC}"/>
    <cellStyle name="20% - Accent1 2 2 8 3 8" xfId="17197" xr:uid="{414DA2ED-E996-4F0F-8E86-458ACD8822B5}"/>
    <cellStyle name="20% - Accent1 2 2 8 3 9" xfId="30447" xr:uid="{E4BD09D5-9D00-4375-B925-2FA277477A7A}"/>
    <cellStyle name="20% - Accent1 2 2 8 4" xfId="2185" xr:uid="{CC64A8AF-F3B9-4D4B-91A5-95CA825AF069}"/>
    <cellStyle name="20% - Accent1 2 2 8 4 10" xfId="39632" xr:uid="{A3EA205C-7ACC-43EA-A67B-4755B1F0CCBA}"/>
    <cellStyle name="20% - Accent1 2 2 8 4 11" xfId="47515" xr:uid="{C72E8094-B70E-4A8E-9FCC-02FAC2061D97}"/>
    <cellStyle name="20% - Accent1 2 2 8 4 12" xfId="55008" xr:uid="{D6F24551-60E9-427F-A4A5-D376AB7BA309}"/>
    <cellStyle name="20% - Accent1 2 2 8 4 2" xfId="2186" xr:uid="{A549F388-6ADE-4887-A0C6-EC1F3707AD72}"/>
    <cellStyle name="20% - Accent1 2 2 8 4 2 10" xfId="47516" xr:uid="{8A2CA04A-C0C8-4ECF-8533-4E88A1AE80E0}"/>
    <cellStyle name="20% - Accent1 2 2 8 4 2 11" xfId="55009" xr:uid="{8BD12F6D-88B1-4339-9C63-E14542BD5084}"/>
    <cellStyle name="20% - Accent1 2 2 8 4 2 2" xfId="2187" xr:uid="{F1CF2DEC-2906-423A-84BA-3D6E7A234DC2}"/>
    <cellStyle name="20% - Accent1 2 2 8 4 2 2 10" xfId="55010" xr:uid="{29438E2B-E9CC-4599-960D-7022F96FBD8B}"/>
    <cellStyle name="20% - Accent1 2 2 8 4 2 2 2" xfId="2188" xr:uid="{D764A214-BFCB-42DD-8726-763BD04EA726}"/>
    <cellStyle name="20% - Accent1 2 2 8 4 2 2 2 2" xfId="9728" xr:uid="{941F5CCA-F28B-4CD0-B9A1-44EA9648DA4C}"/>
    <cellStyle name="20% - Accent1 2 2 8 4 2 2 2 2 2" xfId="24704" xr:uid="{7E1B76F2-6EFF-4978-A2EA-ADB1B46FA6EC}"/>
    <cellStyle name="20% - Accent1 2 2 8 4 2 2 2 3" xfId="17216" xr:uid="{AE13B036-F89E-4D65-9666-D9FACA99366C}"/>
    <cellStyle name="20% - Accent1 2 2 8 4 2 2 2 4" xfId="32574" xr:uid="{6D548952-883B-4D59-834C-49318A7D8B3B}"/>
    <cellStyle name="20% - Accent1 2 2 8 4 2 2 2 5" xfId="39635" xr:uid="{C9342007-9369-47A7-A309-CAC6383555D9}"/>
    <cellStyle name="20% - Accent1 2 2 8 4 2 2 2 6" xfId="47518" xr:uid="{7CEB3F76-3126-4883-AAE9-0BB423E0F301}"/>
    <cellStyle name="20% - Accent1 2 2 8 4 2 2 2 7" xfId="55011" xr:uid="{D7043BAB-38DB-4BC1-A59B-F7783FFA7685}"/>
    <cellStyle name="20% - Accent1 2 2 8 4 2 2 3" xfId="2189" xr:uid="{E8CEBE05-DB01-4A39-8F6A-40870544C51F}"/>
    <cellStyle name="20% - Accent1 2 2 8 4 2 2 3 2" xfId="9729" xr:uid="{FA854BB0-5361-4B9C-894E-EBA9463D58DA}"/>
    <cellStyle name="20% - Accent1 2 2 8 4 2 2 3 2 2" xfId="24705" xr:uid="{E20D2F65-19EC-48E0-A2C8-863D97C48F56}"/>
    <cellStyle name="20% - Accent1 2 2 8 4 2 2 3 3" xfId="17217" xr:uid="{A1CC68A9-8EBC-4617-BC46-41E71AECE69E}"/>
    <cellStyle name="20% - Accent1 2 2 8 4 2 2 3 4" xfId="34419" xr:uid="{27B01F40-742E-4AC7-BE97-D06B61A49526}"/>
    <cellStyle name="20% - Accent1 2 2 8 4 2 2 3 5" xfId="39636" xr:uid="{1EB204BC-508E-481C-AC82-61FE03CA7549}"/>
    <cellStyle name="20% - Accent1 2 2 8 4 2 2 3 6" xfId="47519" xr:uid="{9770AEF2-5049-440E-A9E7-A081F1FA475F}"/>
    <cellStyle name="20% - Accent1 2 2 8 4 2 2 3 7" xfId="55012" xr:uid="{ED06C07B-FAAF-4022-91B4-D345DE7AF6C8}"/>
    <cellStyle name="20% - Accent1 2 2 8 4 2 2 4" xfId="2190" xr:uid="{9FA11690-2B77-407C-8EAB-F984418BDBE5}"/>
    <cellStyle name="20% - Accent1 2 2 8 4 2 2 4 2" xfId="9730" xr:uid="{D86C0BEB-9AD0-481A-9DEE-1EF4DFA77C85}"/>
    <cellStyle name="20% - Accent1 2 2 8 4 2 2 4 2 2" xfId="24706" xr:uid="{BD497DD9-4BA1-4A9C-8587-EB3B7C1F0AA4}"/>
    <cellStyle name="20% - Accent1 2 2 8 4 2 2 4 3" xfId="17218" xr:uid="{BA3B9F69-CB8F-414A-876F-390BF00506A1}"/>
    <cellStyle name="20% - Accent1 2 2 8 4 2 2 4 4" xfId="36262" xr:uid="{F9164350-55ED-407E-9AA9-AE8FF47633EF}"/>
    <cellStyle name="20% - Accent1 2 2 8 4 2 2 4 5" xfId="39637" xr:uid="{0406482D-4A68-42BF-A946-88E4650C2010}"/>
    <cellStyle name="20% - Accent1 2 2 8 4 2 2 4 6" xfId="47520" xr:uid="{31825ED1-7DD1-4F2D-8022-6488F7EF8E65}"/>
    <cellStyle name="20% - Accent1 2 2 8 4 2 2 4 7" xfId="55013" xr:uid="{CDB270B0-EFF4-4C0B-A3F6-FDBD081D9804}"/>
    <cellStyle name="20% - Accent1 2 2 8 4 2 2 5" xfId="9727" xr:uid="{1F723E70-AD63-440F-A3CF-E9E8E55B6DA8}"/>
    <cellStyle name="20% - Accent1 2 2 8 4 2 2 5 2" xfId="24703" xr:uid="{C0B5287E-CFD6-4847-AE53-0805263A4AEA}"/>
    <cellStyle name="20% - Accent1 2 2 8 4 2 2 6" xfId="17215" xr:uid="{10E21F4D-D5B1-48AA-971D-D77E9739882C}"/>
    <cellStyle name="20% - Accent1 2 2 8 4 2 2 7" xfId="31366" xr:uid="{EAC570C3-50BF-40FA-90FA-94012E7F30A3}"/>
    <cellStyle name="20% - Accent1 2 2 8 4 2 2 8" xfId="39634" xr:uid="{ED2D85F3-6AEC-4F46-BF7A-7B5B3728C6E2}"/>
    <cellStyle name="20% - Accent1 2 2 8 4 2 2 9" xfId="47517" xr:uid="{95351979-AE61-4844-AB2F-CD146C0B3284}"/>
    <cellStyle name="20% - Accent1 2 2 8 4 2 3" xfId="2191" xr:uid="{0B1D3B08-BA03-4674-8AEB-65D6150C185A}"/>
    <cellStyle name="20% - Accent1 2 2 8 4 2 3 2" xfId="9731" xr:uid="{46BD640C-BCB4-4F25-B0BC-19FEB8CA875D}"/>
    <cellStyle name="20% - Accent1 2 2 8 4 2 3 2 2" xfId="24707" xr:uid="{800001CD-900F-40DA-B837-D231DD360E43}"/>
    <cellStyle name="20% - Accent1 2 2 8 4 2 3 3" xfId="17219" xr:uid="{A360137C-4824-4097-A54F-FB7941C096DE}"/>
    <cellStyle name="20% - Accent1 2 2 8 4 2 3 4" xfId="32573" xr:uid="{9318C176-122B-4D5F-BF86-9DAF2761E33F}"/>
    <cellStyle name="20% - Accent1 2 2 8 4 2 3 5" xfId="39638" xr:uid="{8F967AA6-E138-44AE-B0D9-6AE0350A9E99}"/>
    <cellStyle name="20% - Accent1 2 2 8 4 2 3 6" xfId="47521" xr:uid="{C26B8F9B-9347-4D32-B966-7B4B4878510E}"/>
    <cellStyle name="20% - Accent1 2 2 8 4 2 3 7" xfId="55014" xr:uid="{83BBB132-BDAF-492D-A217-77323A264564}"/>
    <cellStyle name="20% - Accent1 2 2 8 4 2 4" xfId="2192" xr:uid="{7617FF64-71F8-4CA8-82EC-D733B34A28AD}"/>
    <cellStyle name="20% - Accent1 2 2 8 4 2 4 2" xfId="9732" xr:uid="{CEB853C6-6ADF-4691-96D1-BA6861C06FE0}"/>
    <cellStyle name="20% - Accent1 2 2 8 4 2 4 2 2" xfId="24708" xr:uid="{FA76BB9A-D142-4B7F-B7B9-30B2E568103B}"/>
    <cellStyle name="20% - Accent1 2 2 8 4 2 4 3" xfId="17220" xr:uid="{CC98CD95-B313-4FF8-AA90-F7F1A599675A}"/>
    <cellStyle name="20% - Accent1 2 2 8 4 2 4 4" xfId="34418" xr:uid="{B231272C-032F-4212-A7F0-84EE8A69BE49}"/>
    <cellStyle name="20% - Accent1 2 2 8 4 2 4 5" xfId="39639" xr:uid="{D0B8B873-8ECE-4EDC-811B-BBBED309E131}"/>
    <cellStyle name="20% - Accent1 2 2 8 4 2 4 6" xfId="47522" xr:uid="{DC9A2D02-4C04-42B3-9F41-D8AC0874470A}"/>
    <cellStyle name="20% - Accent1 2 2 8 4 2 4 7" xfId="55015" xr:uid="{18243935-3796-4524-AD8F-102C533A83FB}"/>
    <cellStyle name="20% - Accent1 2 2 8 4 2 5" xfId="2193" xr:uid="{01EFD7D8-CA42-4683-93C4-1014CED15EE9}"/>
    <cellStyle name="20% - Accent1 2 2 8 4 2 5 2" xfId="9733" xr:uid="{5869D58C-4A60-4095-A370-B9939F2A08B2}"/>
    <cellStyle name="20% - Accent1 2 2 8 4 2 5 2 2" xfId="24709" xr:uid="{E7AE415A-05E6-413C-8372-BB3666BC1D8F}"/>
    <cellStyle name="20% - Accent1 2 2 8 4 2 5 3" xfId="17221" xr:uid="{0F9ED6E7-E17B-4AF9-94CE-4BE3734F3D87}"/>
    <cellStyle name="20% - Accent1 2 2 8 4 2 5 4" xfId="36261" xr:uid="{F68D553F-194A-400E-B9AF-26D8BCB9A162}"/>
    <cellStyle name="20% - Accent1 2 2 8 4 2 5 5" xfId="39640" xr:uid="{224733E8-8F34-4EB0-8AC4-563815211A25}"/>
    <cellStyle name="20% - Accent1 2 2 8 4 2 5 6" xfId="47523" xr:uid="{052674D7-8347-496B-937C-49F6207021D1}"/>
    <cellStyle name="20% - Accent1 2 2 8 4 2 5 7" xfId="55016" xr:uid="{922122A5-2FB4-4F5F-AF92-75123BA4A5D3}"/>
    <cellStyle name="20% - Accent1 2 2 8 4 2 6" xfId="9726" xr:uid="{D8040FEA-4DC2-445C-BAA0-4B3B7D2E4A1B}"/>
    <cellStyle name="20% - Accent1 2 2 8 4 2 6 2" xfId="24702" xr:uid="{F1406A7E-C41F-4831-8132-D12C178D0E57}"/>
    <cellStyle name="20% - Accent1 2 2 8 4 2 7" xfId="17214" xr:uid="{9032C40B-BB1A-48E1-8D54-C6A37A9155F8}"/>
    <cellStyle name="20% - Accent1 2 2 8 4 2 8" xfId="30838" xr:uid="{ACCFFB8F-2851-45CD-BB86-6084FF0B5C42}"/>
    <cellStyle name="20% - Accent1 2 2 8 4 2 9" xfId="39633" xr:uid="{99B44E10-213B-4026-9F7B-16E2088F7632}"/>
    <cellStyle name="20% - Accent1 2 2 8 4 3" xfId="2194" xr:uid="{7A2A3F0D-4DA6-4034-94D7-DEEB8EFE9F5D}"/>
    <cellStyle name="20% - Accent1 2 2 8 4 3 10" xfId="55017" xr:uid="{2868AA5D-D4F2-44C7-A466-628CEC51CC77}"/>
    <cellStyle name="20% - Accent1 2 2 8 4 3 2" xfId="2195" xr:uid="{E148BAF2-C285-474F-98A4-B645644DDDE8}"/>
    <cellStyle name="20% - Accent1 2 2 8 4 3 2 2" xfId="9735" xr:uid="{A515A15D-7566-4BBD-9E4C-A5609FD050F8}"/>
    <cellStyle name="20% - Accent1 2 2 8 4 3 2 2 2" xfId="24711" xr:uid="{3AF80E97-54F9-45BF-8098-C33CACA78C00}"/>
    <cellStyle name="20% - Accent1 2 2 8 4 3 2 3" xfId="17223" xr:uid="{1415A3C0-98DF-48B3-A0AD-6F1B825B7F94}"/>
    <cellStyle name="20% - Accent1 2 2 8 4 3 2 4" xfId="32575" xr:uid="{110A1D48-4523-4B3F-87C8-3865194B7659}"/>
    <cellStyle name="20% - Accent1 2 2 8 4 3 2 5" xfId="39642" xr:uid="{2E0B4FE6-A2CB-4C3D-90D4-7A0A718723E9}"/>
    <cellStyle name="20% - Accent1 2 2 8 4 3 2 6" xfId="47525" xr:uid="{89F2D049-F036-4242-9B41-89066208D4B8}"/>
    <cellStyle name="20% - Accent1 2 2 8 4 3 2 7" xfId="55018" xr:uid="{B6B65087-8513-4412-9635-EEC4D04D03E3}"/>
    <cellStyle name="20% - Accent1 2 2 8 4 3 3" xfId="2196" xr:uid="{78F069B6-D905-4234-B8DE-0FA47B5F88F3}"/>
    <cellStyle name="20% - Accent1 2 2 8 4 3 3 2" xfId="9736" xr:uid="{11F7F810-F3AA-48D7-B144-FB49DD652CEF}"/>
    <cellStyle name="20% - Accent1 2 2 8 4 3 3 2 2" xfId="24712" xr:uid="{F0AF99CF-0FFC-4788-B3DC-CEA425B741EE}"/>
    <cellStyle name="20% - Accent1 2 2 8 4 3 3 3" xfId="17224" xr:uid="{53DE298F-4A99-4EE6-A25D-825DEB1160B3}"/>
    <cellStyle name="20% - Accent1 2 2 8 4 3 3 4" xfId="34420" xr:uid="{6D5CFF3A-C924-47DD-ACC4-F4707D4280E2}"/>
    <cellStyle name="20% - Accent1 2 2 8 4 3 3 5" xfId="39643" xr:uid="{05CAABF1-AF62-4174-948A-B3ACA313F9DF}"/>
    <cellStyle name="20% - Accent1 2 2 8 4 3 3 6" xfId="47526" xr:uid="{D9816247-D0CE-45C1-8BB1-A062F1616973}"/>
    <cellStyle name="20% - Accent1 2 2 8 4 3 3 7" xfId="55019" xr:uid="{EEE34F1C-2101-405B-B4E3-FFC8AA6A1B50}"/>
    <cellStyle name="20% - Accent1 2 2 8 4 3 4" xfId="2197" xr:uid="{C798DCFE-E418-4F3A-9FCF-93C39E972AE3}"/>
    <cellStyle name="20% - Accent1 2 2 8 4 3 4 2" xfId="9737" xr:uid="{66AC1DDD-E323-42DA-AC73-98408464AC7D}"/>
    <cellStyle name="20% - Accent1 2 2 8 4 3 4 2 2" xfId="24713" xr:uid="{790E3420-8930-4AA3-9927-2998FD9438D6}"/>
    <cellStyle name="20% - Accent1 2 2 8 4 3 4 3" xfId="17225" xr:uid="{C456DC9A-8BBE-4279-BD07-00E57B6A8D49}"/>
    <cellStyle name="20% - Accent1 2 2 8 4 3 4 4" xfId="36263" xr:uid="{B24313EC-C5DF-49E0-8AF5-0B65B2F2ED20}"/>
    <cellStyle name="20% - Accent1 2 2 8 4 3 4 5" xfId="39644" xr:uid="{33C68268-692F-4591-9333-9D5F6C788155}"/>
    <cellStyle name="20% - Accent1 2 2 8 4 3 4 6" xfId="47527" xr:uid="{37DFE872-E29B-4221-B0F0-B1DFC80303F9}"/>
    <cellStyle name="20% - Accent1 2 2 8 4 3 4 7" xfId="55020" xr:uid="{EE1EF2C1-5213-4E54-A1E2-214F6BF32632}"/>
    <cellStyle name="20% - Accent1 2 2 8 4 3 5" xfId="9734" xr:uid="{23633065-9B8A-4C2F-989A-3656ED60F40C}"/>
    <cellStyle name="20% - Accent1 2 2 8 4 3 5 2" xfId="24710" xr:uid="{AB178A23-E701-4CA4-88E0-17451449D673}"/>
    <cellStyle name="20% - Accent1 2 2 8 4 3 6" xfId="17222" xr:uid="{7CD4D6AB-1AC2-4E1B-9C6A-B9B5C094EEC6}"/>
    <cellStyle name="20% - Accent1 2 2 8 4 3 7" xfId="31365" xr:uid="{B2866EB0-E352-480D-A00A-630FA09B2600}"/>
    <cellStyle name="20% - Accent1 2 2 8 4 3 8" xfId="39641" xr:uid="{37E7ECDC-07A1-4CDF-8334-6F3B13B0A040}"/>
    <cellStyle name="20% - Accent1 2 2 8 4 3 9" xfId="47524" xr:uid="{AB773D0A-C6C0-433E-B8FB-8F73C30D7FED}"/>
    <cellStyle name="20% - Accent1 2 2 8 4 4" xfId="2198" xr:uid="{16F8B221-E177-414C-8C9B-AB6C75316AC8}"/>
    <cellStyle name="20% - Accent1 2 2 8 4 4 2" xfId="9738" xr:uid="{4D615EC4-20BE-425E-995E-83E865656A00}"/>
    <cellStyle name="20% - Accent1 2 2 8 4 4 2 2" xfId="24714" xr:uid="{211A530E-251F-4A63-ADB9-CA1E2D600D8E}"/>
    <cellStyle name="20% - Accent1 2 2 8 4 4 3" xfId="17226" xr:uid="{46660947-DEC3-4C6A-92CB-B4856100E698}"/>
    <cellStyle name="20% - Accent1 2 2 8 4 4 4" xfId="32572" xr:uid="{B945F306-27DB-47A2-B883-8BD2C9DEBE3F}"/>
    <cellStyle name="20% - Accent1 2 2 8 4 4 5" xfId="39645" xr:uid="{85300A20-F520-47FA-ACC7-6F85E17D73FD}"/>
    <cellStyle name="20% - Accent1 2 2 8 4 4 6" xfId="47528" xr:uid="{419B453A-1663-437F-A347-0F71814BAFE5}"/>
    <cellStyle name="20% - Accent1 2 2 8 4 4 7" xfId="55021" xr:uid="{39863587-9A53-4AE2-89A5-B587B5C8E1EA}"/>
    <cellStyle name="20% - Accent1 2 2 8 4 5" xfId="2199" xr:uid="{BB013D4D-202A-4C8A-BE56-FAC2EF2399AD}"/>
    <cellStyle name="20% - Accent1 2 2 8 4 5 2" xfId="9739" xr:uid="{EAFB58EE-2549-4C45-A1B5-D31C89610DA8}"/>
    <cellStyle name="20% - Accent1 2 2 8 4 5 2 2" xfId="24715" xr:uid="{C9956875-D7F5-4962-857D-B5EE95E5C6C8}"/>
    <cellStyle name="20% - Accent1 2 2 8 4 5 3" xfId="17227" xr:uid="{E9F5FF30-4EE9-4F87-AB54-D2177DF7EF42}"/>
    <cellStyle name="20% - Accent1 2 2 8 4 5 4" xfId="34417" xr:uid="{5F028E1F-BF95-40E4-8876-DC7B171423C3}"/>
    <cellStyle name="20% - Accent1 2 2 8 4 5 5" xfId="39646" xr:uid="{3553212B-FBC2-4F9C-8E27-E94F6C1922B5}"/>
    <cellStyle name="20% - Accent1 2 2 8 4 5 6" xfId="47529" xr:uid="{C4E73439-D5E5-42C1-B0B3-BFD9B626FC73}"/>
    <cellStyle name="20% - Accent1 2 2 8 4 5 7" xfId="55022" xr:uid="{0C2295F8-9F5E-42C3-933F-DD7DD2E47B3E}"/>
    <cellStyle name="20% - Accent1 2 2 8 4 6" xfId="2200" xr:uid="{91147FE4-1E54-4A28-B250-903F1397C6B6}"/>
    <cellStyle name="20% - Accent1 2 2 8 4 6 2" xfId="9740" xr:uid="{BD3DC3F2-3923-4BC5-85AA-9330CBD8514D}"/>
    <cellStyle name="20% - Accent1 2 2 8 4 6 2 2" xfId="24716" xr:uid="{5D6FB9F9-40A1-4D1D-B596-7C2DF69C9807}"/>
    <cellStyle name="20% - Accent1 2 2 8 4 6 3" xfId="17228" xr:uid="{592E7661-770D-4977-8076-9E6354827971}"/>
    <cellStyle name="20% - Accent1 2 2 8 4 6 4" xfId="36260" xr:uid="{AC71C5A5-5117-44C3-A1DF-51A307CF2B95}"/>
    <cellStyle name="20% - Accent1 2 2 8 4 6 5" xfId="39647" xr:uid="{DAC1939E-12DB-467E-B909-3D33788E918C}"/>
    <cellStyle name="20% - Accent1 2 2 8 4 6 6" xfId="47530" xr:uid="{9DAF6F83-7A80-447E-BF93-E593CFCDE7B4}"/>
    <cellStyle name="20% - Accent1 2 2 8 4 6 7" xfId="55023" xr:uid="{84165011-E0C3-4BE1-AFF2-70D1617CAFDC}"/>
    <cellStyle name="20% - Accent1 2 2 8 4 7" xfId="9725" xr:uid="{2B5B33F5-BAE7-4A54-A2A5-CADA9E531FFE}"/>
    <cellStyle name="20% - Accent1 2 2 8 4 7 2" xfId="24701" xr:uid="{FB69E954-F43C-4B25-9684-2B55A7EE0ED8}"/>
    <cellStyle name="20% - Accent1 2 2 8 4 8" xfId="17213" xr:uid="{FEBA2350-7770-4E77-B9AE-4CB7AE8C2457}"/>
    <cellStyle name="20% - Accent1 2 2 8 4 9" xfId="30564" xr:uid="{6004D479-56F2-436C-B849-AC59409E8296}"/>
    <cellStyle name="20% - Accent1 2 2 8 5" xfId="2201" xr:uid="{B3D89C1E-644E-4930-A55E-142F70B177FC}"/>
    <cellStyle name="20% - Accent1 2 2 8 5 10" xfId="47531" xr:uid="{64118B27-9D9A-46CE-8962-A92FD32F68F4}"/>
    <cellStyle name="20% - Accent1 2 2 8 5 11" xfId="55024" xr:uid="{2018ED97-E3AA-4C13-B587-9B169681684D}"/>
    <cellStyle name="20% - Accent1 2 2 8 5 2" xfId="2202" xr:uid="{4BF2E4DD-5765-4FD4-8258-2278CD2C4CBF}"/>
    <cellStyle name="20% - Accent1 2 2 8 5 2 10" xfId="55025" xr:uid="{E7FFD952-F590-4335-B54E-025C10722BA2}"/>
    <cellStyle name="20% - Accent1 2 2 8 5 2 2" xfId="2203" xr:uid="{409B2A7A-562B-4AE3-8C97-EA41E0F32372}"/>
    <cellStyle name="20% - Accent1 2 2 8 5 2 2 2" xfId="9743" xr:uid="{3C34B1C4-F7B8-45C4-83B8-3333118BA4C7}"/>
    <cellStyle name="20% - Accent1 2 2 8 5 2 2 2 2" xfId="24719" xr:uid="{BAEA9F61-D69E-4C95-AED7-7E1815B9D56D}"/>
    <cellStyle name="20% - Accent1 2 2 8 5 2 2 3" xfId="17231" xr:uid="{9C9F3A5B-9890-4B82-A723-05C7E9ECEA7D}"/>
    <cellStyle name="20% - Accent1 2 2 8 5 2 2 4" xfId="32577" xr:uid="{16BCF993-1983-4DF8-AAE9-87B4D8EAA6FA}"/>
    <cellStyle name="20% - Accent1 2 2 8 5 2 2 5" xfId="39650" xr:uid="{885DF455-3364-4451-8547-A792EBC5A3ED}"/>
    <cellStyle name="20% - Accent1 2 2 8 5 2 2 6" xfId="47533" xr:uid="{137A1462-0675-4162-9DB6-DE08330993A8}"/>
    <cellStyle name="20% - Accent1 2 2 8 5 2 2 7" xfId="55026" xr:uid="{630A276B-D778-474B-BF53-A9C069FFBD08}"/>
    <cellStyle name="20% - Accent1 2 2 8 5 2 3" xfId="2204" xr:uid="{C18BC627-4FBA-465B-9201-0F3C643FFEF8}"/>
    <cellStyle name="20% - Accent1 2 2 8 5 2 3 2" xfId="9744" xr:uid="{E8769B0C-0838-4EC7-8A68-EE7B6933E741}"/>
    <cellStyle name="20% - Accent1 2 2 8 5 2 3 2 2" xfId="24720" xr:uid="{F14E4C26-8E78-4573-AE6B-51A480164A04}"/>
    <cellStyle name="20% - Accent1 2 2 8 5 2 3 3" xfId="17232" xr:uid="{1508DB70-538A-40A6-96F0-FFFF314A27BF}"/>
    <cellStyle name="20% - Accent1 2 2 8 5 2 3 4" xfId="34422" xr:uid="{912A5256-C1F4-4FC9-A6E6-489725D017DA}"/>
    <cellStyle name="20% - Accent1 2 2 8 5 2 3 5" xfId="39651" xr:uid="{B23E2C77-0255-4F78-93F0-3596CECEC949}"/>
    <cellStyle name="20% - Accent1 2 2 8 5 2 3 6" xfId="47534" xr:uid="{D9038340-09F6-43A4-A4FB-499E26D3A3A3}"/>
    <cellStyle name="20% - Accent1 2 2 8 5 2 3 7" xfId="55027" xr:uid="{9B367B68-A503-479B-BE6F-A580249ED5FB}"/>
    <cellStyle name="20% - Accent1 2 2 8 5 2 4" xfId="2205" xr:uid="{077B4A15-E897-406B-B89D-56268A5F32AE}"/>
    <cellStyle name="20% - Accent1 2 2 8 5 2 4 2" xfId="9745" xr:uid="{8001216B-F149-4B7A-91FB-D25211CD19A0}"/>
    <cellStyle name="20% - Accent1 2 2 8 5 2 4 2 2" xfId="24721" xr:uid="{69665328-F3EF-446F-BE19-DDB712E7381C}"/>
    <cellStyle name="20% - Accent1 2 2 8 5 2 4 3" xfId="17233" xr:uid="{4DFBAEED-29FA-4673-9367-93197CEA8864}"/>
    <cellStyle name="20% - Accent1 2 2 8 5 2 4 4" xfId="36265" xr:uid="{A693B828-15D6-4202-8519-2C842B31D75C}"/>
    <cellStyle name="20% - Accent1 2 2 8 5 2 4 5" xfId="39652" xr:uid="{A3427625-3B23-46AC-98EA-066E7EDD528D}"/>
    <cellStyle name="20% - Accent1 2 2 8 5 2 4 6" xfId="47535" xr:uid="{DA22CD48-869B-476E-AB63-4EF21DBBC143}"/>
    <cellStyle name="20% - Accent1 2 2 8 5 2 4 7" xfId="55028" xr:uid="{4920EA12-8423-4616-BB1A-199667F96370}"/>
    <cellStyle name="20% - Accent1 2 2 8 5 2 5" xfId="9742" xr:uid="{C6823BF0-D88C-47AF-9470-2ADC850EC454}"/>
    <cellStyle name="20% - Accent1 2 2 8 5 2 5 2" xfId="24718" xr:uid="{3D65767A-C4C8-4C41-BBBC-96D29F335AD9}"/>
    <cellStyle name="20% - Accent1 2 2 8 5 2 6" xfId="17230" xr:uid="{D4CB0F22-E6F6-4113-960B-8E463A959EB6}"/>
    <cellStyle name="20% - Accent1 2 2 8 5 2 7" xfId="31367" xr:uid="{7140883F-E817-4DFA-9ECD-0E1A8D264A84}"/>
    <cellStyle name="20% - Accent1 2 2 8 5 2 8" xfId="39649" xr:uid="{4729706D-568F-46BB-8AC8-C64E83BD18D7}"/>
    <cellStyle name="20% - Accent1 2 2 8 5 2 9" xfId="47532" xr:uid="{A9A50F3E-DC59-47DE-A501-EA18246985A3}"/>
    <cellStyle name="20% - Accent1 2 2 8 5 3" xfId="2206" xr:uid="{012CB66E-0C9B-4856-9106-77589632FB9E}"/>
    <cellStyle name="20% - Accent1 2 2 8 5 3 2" xfId="9746" xr:uid="{2796EB96-9783-4838-94BE-8D8F63EA52EE}"/>
    <cellStyle name="20% - Accent1 2 2 8 5 3 2 2" xfId="24722" xr:uid="{322EB8FA-B379-440F-9FA2-6AF66E4A4189}"/>
    <cellStyle name="20% - Accent1 2 2 8 5 3 3" xfId="17234" xr:uid="{4C522A60-70D1-4E36-96D8-56D08EDCE6E1}"/>
    <cellStyle name="20% - Accent1 2 2 8 5 3 4" xfId="32576" xr:uid="{FAD5D29D-67F7-401C-B59A-7AA459E3D8D2}"/>
    <cellStyle name="20% - Accent1 2 2 8 5 3 5" xfId="39653" xr:uid="{2CE18CD0-028F-41ED-A0B5-B1340D446847}"/>
    <cellStyle name="20% - Accent1 2 2 8 5 3 6" xfId="47536" xr:uid="{5E194708-99DE-4101-9F75-DE18A4E66729}"/>
    <cellStyle name="20% - Accent1 2 2 8 5 3 7" xfId="55029" xr:uid="{73A6967F-2699-4D0B-8FF5-3D7AA757E26C}"/>
    <cellStyle name="20% - Accent1 2 2 8 5 4" xfId="2207" xr:uid="{8D0F8EA9-2D25-4868-84D2-8C3EBAC392AC}"/>
    <cellStyle name="20% - Accent1 2 2 8 5 4 2" xfId="9747" xr:uid="{B1AEEE17-482F-4F25-B073-F45745342EDC}"/>
    <cellStyle name="20% - Accent1 2 2 8 5 4 2 2" xfId="24723" xr:uid="{E554401D-83CF-4B79-BB52-4A80777F04E1}"/>
    <cellStyle name="20% - Accent1 2 2 8 5 4 3" xfId="17235" xr:uid="{B5214288-DA09-4F4C-AAB7-3745D87C46DA}"/>
    <cellStyle name="20% - Accent1 2 2 8 5 4 4" xfId="34421" xr:uid="{3264F0C8-BE33-42B7-8658-B6869DF0A2F6}"/>
    <cellStyle name="20% - Accent1 2 2 8 5 4 5" xfId="39654" xr:uid="{C4B8AAB4-D6B1-4C1B-862E-CD1005583B98}"/>
    <cellStyle name="20% - Accent1 2 2 8 5 4 6" xfId="47537" xr:uid="{E86D9377-672C-4EAA-9D6C-6025FD6086B3}"/>
    <cellStyle name="20% - Accent1 2 2 8 5 4 7" xfId="55030" xr:uid="{BEA35822-10B7-4DB4-9E81-0A72F7B4C24D}"/>
    <cellStyle name="20% - Accent1 2 2 8 5 5" xfId="2208" xr:uid="{B27689B8-A1DA-420F-8A1E-BBE577EB279E}"/>
    <cellStyle name="20% - Accent1 2 2 8 5 5 2" xfId="9748" xr:uid="{0E6C1710-501C-44B6-84D0-73CD9FB8D1CC}"/>
    <cellStyle name="20% - Accent1 2 2 8 5 5 2 2" xfId="24724" xr:uid="{1DD4D6C1-9E83-4D37-BCF5-6F1A1D2E6616}"/>
    <cellStyle name="20% - Accent1 2 2 8 5 5 3" xfId="17236" xr:uid="{7D2CFE47-85D9-4C98-8039-F19514708D86}"/>
    <cellStyle name="20% - Accent1 2 2 8 5 5 4" xfId="36264" xr:uid="{442E5090-EC00-4045-BE9F-6B76940B1C54}"/>
    <cellStyle name="20% - Accent1 2 2 8 5 5 5" xfId="39655" xr:uid="{3AB2A2BB-AAFD-4AF7-973C-F47BC563916C}"/>
    <cellStyle name="20% - Accent1 2 2 8 5 5 6" xfId="47538" xr:uid="{1013F6B3-EC2B-455D-9C51-87CCB5A86211}"/>
    <cellStyle name="20% - Accent1 2 2 8 5 5 7" xfId="55031" xr:uid="{0B6C0F22-A8A1-4999-99AE-EDEFC0D4D5D7}"/>
    <cellStyle name="20% - Accent1 2 2 8 5 6" xfId="9741" xr:uid="{81238099-A03B-42CA-9869-77298E30C26C}"/>
    <cellStyle name="20% - Accent1 2 2 8 5 6 2" xfId="24717" xr:uid="{3C7B1766-D409-4392-BBBC-651830B8A6B8}"/>
    <cellStyle name="20% - Accent1 2 2 8 5 7" xfId="17229" xr:uid="{45DA5D36-71D6-4F93-9C51-8A8933C66FD4}"/>
    <cellStyle name="20% - Accent1 2 2 8 5 8" xfId="30648" xr:uid="{A15C10F0-3028-4CB0-841C-37A20FC88213}"/>
    <cellStyle name="20% - Accent1 2 2 8 5 9" xfId="39648" xr:uid="{43F46BFE-3EFF-4550-B292-2CEDC75EE172}"/>
    <cellStyle name="20% - Accent1 2 2 8 6" xfId="2209" xr:uid="{CB172A49-6493-4DBD-BA21-154FC77817F8}"/>
    <cellStyle name="20% - Accent1 2 2 8 6 10" xfId="47539" xr:uid="{325BF46B-1C36-4408-AAA0-A6F2461855A5}"/>
    <cellStyle name="20% - Accent1 2 2 8 6 11" xfId="55032" xr:uid="{F42776C7-67EC-4C43-852D-2579F8BCBDA8}"/>
    <cellStyle name="20% - Accent1 2 2 8 6 2" xfId="2210" xr:uid="{4AF39031-BB97-4A23-9D91-C5DC7B8FB63A}"/>
    <cellStyle name="20% - Accent1 2 2 8 6 2 10" xfId="55033" xr:uid="{0B918441-A065-4174-8F39-4976A1BD8108}"/>
    <cellStyle name="20% - Accent1 2 2 8 6 2 2" xfId="2211" xr:uid="{CFDBB16A-627B-4B6A-8763-EE00DB78698C}"/>
    <cellStyle name="20% - Accent1 2 2 8 6 2 2 2" xfId="9751" xr:uid="{31ABC938-B1A9-46B1-84B7-8C7D1163FE33}"/>
    <cellStyle name="20% - Accent1 2 2 8 6 2 2 2 2" xfId="24727" xr:uid="{62B9BEB8-C70D-4408-8807-14D7D7FB041C}"/>
    <cellStyle name="20% - Accent1 2 2 8 6 2 2 3" xfId="17239" xr:uid="{E88F722A-2E6A-4E1B-BCD5-4223BDF9B4C7}"/>
    <cellStyle name="20% - Accent1 2 2 8 6 2 2 4" xfId="32579" xr:uid="{8AA7D21F-E8FC-4355-AEB7-F189484D3C04}"/>
    <cellStyle name="20% - Accent1 2 2 8 6 2 2 5" xfId="39658" xr:uid="{87646411-8349-4C3A-A7E3-234DA70B27F1}"/>
    <cellStyle name="20% - Accent1 2 2 8 6 2 2 6" xfId="47541" xr:uid="{A3B5DD0C-30E0-486F-AE25-7AA13CE3AAFD}"/>
    <cellStyle name="20% - Accent1 2 2 8 6 2 2 7" xfId="55034" xr:uid="{5933F432-6216-44F1-A21B-575C8413C77B}"/>
    <cellStyle name="20% - Accent1 2 2 8 6 2 3" xfId="2212" xr:uid="{5D16B220-D5A8-430C-A830-B2B808025E8D}"/>
    <cellStyle name="20% - Accent1 2 2 8 6 2 3 2" xfId="9752" xr:uid="{E2BB1662-D111-4546-91F3-90AC6DEB5C37}"/>
    <cellStyle name="20% - Accent1 2 2 8 6 2 3 2 2" xfId="24728" xr:uid="{5B404962-CAC0-40E2-BD04-16D6436A0963}"/>
    <cellStyle name="20% - Accent1 2 2 8 6 2 3 3" xfId="17240" xr:uid="{C267E376-188E-435D-875B-F5DA9F859E44}"/>
    <cellStyle name="20% - Accent1 2 2 8 6 2 3 4" xfId="34424" xr:uid="{A064D5D7-6E9B-4899-A25B-0A0DACF08732}"/>
    <cellStyle name="20% - Accent1 2 2 8 6 2 3 5" xfId="39659" xr:uid="{D382A4BA-22C7-47E7-9A17-41A18FC67ECA}"/>
    <cellStyle name="20% - Accent1 2 2 8 6 2 3 6" xfId="47542" xr:uid="{DEA300A7-8483-41B3-BC32-E0FAE27A73F1}"/>
    <cellStyle name="20% - Accent1 2 2 8 6 2 3 7" xfId="55035" xr:uid="{3CDB6B1E-4947-4F02-9A75-0C4A645B56DC}"/>
    <cellStyle name="20% - Accent1 2 2 8 6 2 4" xfId="2213" xr:uid="{088B0570-45D7-4986-928E-BA28F759ED77}"/>
    <cellStyle name="20% - Accent1 2 2 8 6 2 4 2" xfId="9753" xr:uid="{A2360EA5-6550-4024-9A25-60781182081F}"/>
    <cellStyle name="20% - Accent1 2 2 8 6 2 4 2 2" xfId="24729" xr:uid="{B852E8B6-9988-4B0B-A69C-8E5C9F967A79}"/>
    <cellStyle name="20% - Accent1 2 2 8 6 2 4 3" xfId="17241" xr:uid="{838E6051-EF28-4940-AC77-B5098EC9D94C}"/>
    <cellStyle name="20% - Accent1 2 2 8 6 2 4 4" xfId="36267" xr:uid="{B1C5DF57-4D85-49F0-9CD0-EB8C444F985C}"/>
    <cellStyle name="20% - Accent1 2 2 8 6 2 4 5" xfId="39660" xr:uid="{22A8C26D-97F1-444A-A6E4-7B75D1D12651}"/>
    <cellStyle name="20% - Accent1 2 2 8 6 2 4 6" xfId="47543" xr:uid="{298333B4-C7C3-4945-BA85-BDDE20DFCC66}"/>
    <cellStyle name="20% - Accent1 2 2 8 6 2 4 7" xfId="55036" xr:uid="{23BA5BF6-AF76-4451-BBFB-73B8E91AF19B}"/>
    <cellStyle name="20% - Accent1 2 2 8 6 2 5" xfId="9750" xr:uid="{56609F7F-EEAC-4E17-9252-D77EC23D8B3E}"/>
    <cellStyle name="20% - Accent1 2 2 8 6 2 5 2" xfId="24726" xr:uid="{5A7EA00F-0ACD-41DB-97E0-52B667B2913C}"/>
    <cellStyle name="20% - Accent1 2 2 8 6 2 6" xfId="17238" xr:uid="{A8D52296-D87E-4E0D-A4F2-B11133108142}"/>
    <cellStyle name="20% - Accent1 2 2 8 6 2 7" xfId="31368" xr:uid="{C8FA830D-EAB0-4C14-A9E8-EB3C052E9E7E}"/>
    <cellStyle name="20% - Accent1 2 2 8 6 2 8" xfId="39657" xr:uid="{F382C36A-E9C5-497A-AF1A-92628AAE35F8}"/>
    <cellStyle name="20% - Accent1 2 2 8 6 2 9" xfId="47540" xr:uid="{50B4A125-21FC-413F-A3CE-60235AA0CEC1}"/>
    <cellStyle name="20% - Accent1 2 2 8 6 3" xfId="2214" xr:uid="{FEEB876B-7503-4DC5-9F8C-445F8B9E76AD}"/>
    <cellStyle name="20% - Accent1 2 2 8 6 3 2" xfId="9754" xr:uid="{A7E85BCB-E76D-4F39-AF35-BDB49858C866}"/>
    <cellStyle name="20% - Accent1 2 2 8 6 3 2 2" xfId="24730" xr:uid="{764077B6-5FED-44E9-AC61-3D1B1A0A64EE}"/>
    <cellStyle name="20% - Accent1 2 2 8 6 3 3" xfId="17242" xr:uid="{D12933EB-2101-452F-9BC5-941374A3CE98}"/>
    <cellStyle name="20% - Accent1 2 2 8 6 3 4" xfId="32578" xr:uid="{D27FF113-3B4E-4933-9204-270C2B7CE07F}"/>
    <cellStyle name="20% - Accent1 2 2 8 6 3 5" xfId="39661" xr:uid="{09BCF890-EDEB-4EC2-BEFF-78E9155FA5C3}"/>
    <cellStyle name="20% - Accent1 2 2 8 6 3 6" xfId="47544" xr:uid="{BBC71CEA-24FF-49A1-B9D9-D76FF6BC5F37}"/>
    <cellStyle name="20% - Accent1 2 2 8 6 3 7" xfId="55037" xr:uid="{D49FF3D1-B656-467A-8A5B-00D6E4AD61BA}"/>
    <cellStyle name="20% - Accent1 2 2 8 6 4" xfId="2215" xr:uid="{51E2DC0F-F73F-4CD6-935A-D6B6004F5964}"/>
    <cellStyle name="20% - Accent1 2 2 8 6 4 2" xfId="9755" xr:uid="{E091833D-CEE1-49DD-9A34-97CE253CB6E4}"/>
    <cellStyle name="20% - Accent1 2 2 8 6 4 2 2" xfId="24731" xr:uid="{651D6F9A-3E8E-464E-9F0F-D51C015E3F78}"/>
    <cellStyle name="20% - Accent1 2 2 8 6 4 3" xfId="17243" xr:uid="{D056CD7E-14F5-4337-9318-5C6501E88929}"/>
    <cellStyle name="20% - Accent1 2 2 8 6 4 4" xfId="34423" xr:uid="{C2410E7B-B1B0-4746-9E83-5DB79917A30D}"/>
    <cellStyle name="20% - Accent1 2 2 8 6 4 5" xfId="39662" xr:uid="{3A4C59A9-72E6-4EC9-AD86-5FB6A0C958CA}"/>
    <cellStyle name="20% - Accent1 2 2 8 6 4 6" xfId="47545" xr:uid="{72E95205-FD50-4593-B6D3-EFFC94657925}"/>
    <cellStyle name="20% - Accent1 2 2 8 6 4 7" xfId="55038" xr:uid="{DA63F70C-4109-4163-9ED2-94AA610DD700}"/>
    <cellStyle name="20% - Accent1 2 2 8 6 5" xfId="2216" xr:uid="{F370D88C-45AF-4E50-A584-754AA31B1528}"/>
    <cellStyle name="20% - Accent1 2 2 8 6 5 2" xfId="9756" xr:uid="{BE12FDAC-4BE9-44FA-9D89-7BCCB5816FA8}"/>
    <cellStyle name="20% - Accent1 2 2 8 6 5 2 2" xfId="24732" xr:uid="{9A919B50-1EDA-41D1-BE59-841F6B170FD5}"/>
    <cellStyle name="20% - Accent1 2 2 8 6 5 3" xfId="17244" xr:uid="{78380657-2DAA-41CB-A0A9-FDCFCD3817B4}"/>
    <cellStyle name="20% - Accent1 2 2 8 6 5 4" xfId="36266" xr:uid="{FBE2AFEF-AC03-438E-A4E8-48D9A19A8647}"/>
    <cellStyle name="20% - Accent1 2 2 8 6 5 5" xfId="39663" xr:uid="{C4F934AE-BAA2-4196-BE84-1EAB1A2FAFBB}"/>
    <cellStyle name="20% - Accent1 2 2 8 6 5 6" xfId="47546" xr:uid="{ABF65C96-90B0-42BA-8B3F-89D57DB74A98}"/>
    <cellStyle name="20% - Accent1 2 2 8 6 5 7" xfId="55039" xr:uid="{4C7066BC-2168-468D-AEAA-E8324F66375C}"/>
    <cellStyle name="20% - Accent1 2 2 8 6 6" xfId="9749" xr:uid="{16ADE1B9-86AB-413C-BAE0-6725AF3BF6A2}"/>
    <cellStyle name="20% - Accent1 2 2 8 6 6 2" xfId="24725" xr:uid="{2A9F0289-209B-4FC6-ACBE-60C7178E2F48}"/>
    <cellStyle name="20% - Accent1 2 2 8 6 7" xfId="17237" xr:uid="{98D9057A-2FCA-4B1E-8F56-703D4716ACED}"/>
    <cellStyle name="20% - Accent1 2 2 8 6 8" xfId="30834" xr:uid="{5E85664B-8ABD-47B6-95A2-D5E7310554D2}"/>
    <cellStyle name="20% - Accent1 2 2 8 6 9" xfId="39656" xr:uid="{89DBAD66-A1DC-4617-A3F3-15E79E22F55B}"/>
    <cellStyle name="20% - Accent1 2 2 8 7" xfId="2217" xr:uid="{055862DC-AC03-48AD-9D07-268D91F5EBF2}"/>
    <cellStyle name="20% - Accent1 2 2 8 7 10" xfId="55040" xr:uid="{C5DFCD97-8AB0-4EA2-9A38-83B44181F0B2}"/>
    <cellStyle name="20% - Accent1 2 2 8 7 2" xfId="2218" xr:uid="{01F32F7F-FA54-4D47-BC09-979497E0AF85}"/>
    <cellStyle name="20% - Accent1 2 2 8 7 2 2" xfId="9758" xr:uid="{23A46BE3-7C18-4107-9A93-76F0DB61E1D7}"/>
    <cellStyle name="20% - Accent1 2 2 8 7 2 2 2" xfId="24734" xr:uid="{B891D369-1FE5-4302-A483-EED5F14CB71D}"/>
    <cellStyle name="20% - Accent1 2 2 8 7 2 3" xfId="17246" xr:uid="{21336857-C528-494C-BFAC-C5CDE3FA0625}"/>
    <cellStyle name="20% - Accent1 2 2 8 7 2 4" xfId="32580" xr:uid="{4842E4FA-932B-45B9-9E11-C4640821E50C}"/>
    <cellStyle name="20% - Accent1 2 2 8 7 2 5" xfId="39665" xr:uid="{6DC5A5E7-BE42-4C23-ADA5-121F64D1AEC3}"/>
    <cellStyle name="20% - Accent1 2 2 8 7 2 6" xfId="47548" xr:uid="{2776E871-0BE8-4EEF-AD57-65F9B65942E9}"/>
    <cellStyle name="20% - Accent1 2 2 8 7 2 7" xfId="55041" xr:uid="{2F56AF65-C351-4786-8E59-A1BF427B85C3}"/>
    <cellStyle name="20% - Accent1 2 2 8 7 3" xfId="2219" xr:uid="{3159F812-B281-475B-8D9C-D7A757B6AA78}"/>
    <cellStyle name="20% - Accent1 2 2 8 7 3 2" xfId="9759" xr:uid="{D3F8F958-95EF-4971-80CE-169051D9003B}"/>
    <cellStyle name="20% - Accent1 2 2 8 7 3 2 2" xfId="24735" xr:uid="{F7F6B917-4600-4A3C-9951-7A91993FFC97}"/>
    <cellStyle name="20% - Accent1 2 2 8 7 3 3" xfId="17247" xr:uid="{440C54EC-2F9F-410F-8548-B4A3B04E3B29}"/>
    <cellStyle name="20% - Accent1 2 2 8 7 3 4" xfId="34425" xr:uid="{50FA22B0-2F13-41CB-BDEB-710B11A0491B}"/>
    <cellStyle name="20% - Accent1 2 2 8 7 3 5" xfId="39666" xr:uid="{C66DE8C9-9A78-45E5-8E2F-92A9DF1FE680}"/>
    <cellStyle name="20% - Accent1 2 2 8 7 3 6" xfId="47549" xr:uid="{E0FE33EE-A192-452B-AA3A-CECB9473A750}"/>
    <cellStyle name="20% - Accent1 2 2 8 7 3 7" xfId="55042" xr:uid="{786C64E2-D063-4FAF-9C43-F48FFAF7CF67}"/>
    <cellStyle name="20% - Accent1 2 2 8 7 4" xfId="2220" xr:uid="{F95EE735-F65A-40E6-AADF-0A04AB716F59}"/>
    <cellStyle name="20% - Accent1 2 2 8 7 4 2" xfId="9760" xr:uid="{011EAE5E-CC27-4924-8A7B-D6E785902FA0}"/>
    <cellStyle name="20% - Accent1 2 2 8 7 4 2 2" xfId="24736" xr:uid="{1CB771DB-0A7E-4C36-8075-901A05D3CD5D}"/>
    <cellStyle name="20% - Accent1 2 2 8 7 4 3" xfId="17248" xr:uid="{EFFD93ED-F07A-43D1-8F46-88DC227AF2BD}"/>
    <cellStyle name="20% - Accent1 2 2 8 7 4 4" xfId="36268" xr:uid="{59E4CFF3-4277-4E87-ACF6-9193AD16BF25}"/>
    <cellStyle name="20% - Accent1 2 2 8 7 4 5" xfId="39667" xr:uid="{1F147161-823C-41E8-A83A-E6F17B42AB39}"/>
    <cellStyle name="20% - Accent1 2 2 8 7 4 6" xfId="47550" xr:uid="{BF704AF1-FCEB-41FC-A4F6-496585BD5A43}"/>
    <cellStyle name="20% - Accent1 2 2 8 7 4 7" xfId="55043" xr:uid="{4400DD8C-4009-4A97-B3B8-ACE211617BCF}"/>
    <cellStyle name="20% - Accent1 2 2 8 7 5" xfId="9757" xr:uid="{2612FA80-5238-4387-9A0B-87D83B7077F6}"/>
    <cellStyle name="20% - Accent1 2 2 8 7 5 2" xfId="24733" xr:uid="{40BE3D57-F2FB-42E1-AF75-115847456433}"/>
    <cellStyle name="20% - Accent1 2 2 8 7 6" xfId="17245" xr:uid="{EDA9E3CC-47B3-48D0-9A99-488B9E161DF4}"/>
    <cellStyle name="20% - Accent1 2 2 8 7 7" xfId="31357" xr:uid="{1B66738D-CCA7-4ECC-9B90-64CA2E770EA7}"/>
    <cellStyle name="20% - Accent1 2 2 8 7 8" xfId="39664" xr:uid="{44250897-5F41-4846-9722-147E61A59053}"/>
    <cellStyle name="20% - Accent1 2 2 8 7 9" xfId="47547" xr:uid="{10AFC0A5-403A-4221-A5C7-A6737FE37767}"/>
    <cellStyle name="20% - Accent1 2 2 8 8" xfId="2221" xr:uid="{56617AD2-C6F9-492F-B9EC-94F6CE6DCC9D}"/>
    <cellStyle name="20% - Accent1 2 2 8 8 2" xfId="9761" xr:uid="{A7418E2E-B832-491A-A24D-CF13B7A52048}"/>
    <cellStyle name="20% - Accent1 2 2 8 8 2 2" xfId="24737" xr:uid="{47F05950-3FD2-4C9C-A11C-2E0EE6D72737}"/>
    <cellStyle name="20% - Accent1 2 2 8 8 3" xfId="17249" xr:uid="{92E80B02-5D4A-4358-A645-4CDC784D1523}"/>
    <cellStyle name="20% - Accent1 2 2 8 8 4" xfId="32557" xr:uid="{B8B7EAC7-9184-4762-882B-A989221C81D3}"/>
    <cellStyle name="20% - Accent1 2 2 8 8 5" xfId="39668" xr:uid="{67DB7842-E8FC-4D58-9676-5337B0A05192}"/>
    <cellStyle name="20% - Accent1 2 2 8 8 6" xfId="47551" xr:uid="{385638D2-290B-4A34-9FD7-864F811E72EE}"/>
    <cellStyle name="20% - Accent1 2 2 8 8 7" xfId="55044" xr:uid="{03C9CC1E-764B-4969-A77D-8CA752E8EE43}"/>
    <cellStyle name="20% - Accent1 2 2 8 9" xfId="2222" xr:uid="{74C2F3AB-927F-4449-B9C2-FEBD4B5E1C17}"/>
    <cellStyle name="20% - Accent1 2 2 8 9 2" xfId="9762" xr:uid="{4280CEF8-14BE-451D-A927-156B998CCD3C}"/>
    <cellStyle name="20% - Accent1 2 2 8 9 2 2" xfId="24738" xr:uid="{4F975A1E-DF43-43EB-AE34-19D8AE3CE5E2}"/>
    <cellStyle name="20% - Accent1 2 2 8 9 3" xfId="17250" xr:uid="{F7683BE1-03A7-46D9-A93F-D89AF1436466}"/>
    <cellStyle name="20% - Accent1 2 2 8 9 4" xfId="34402" xr:uid="{7C57579C-B648-444E-8A29-75A143E300D5}"/>
    <cellStyle name="20% - Accent1 2 2 8 9 5" xfId="39669" xr:uid="{302EB7D6-4999-422F-A51F-45B50D6456C6}"/>
    <cellStyle name="20% - Accent1 2 2 8 9 6" xfId="47552" xr:uid="{B799C171-2258-4ACA-AF4B-EBFE65F9628C}"/>
    <cellStyle name="20% - Accent1 2 2 8 9 7" xfId="55045" xr:uid="{B1E873E4-8645-4FBA-ADE5-A679049D832F}"/>
    <cellStyle name="20% - Accent1 2 2 9" xfId="2223" xr:uid="{56198113-E377-43ED-8E29-8AAE9493101F}"/>
    <cellStyle name="20% - Accent1 2 2 9 10" xfId="2224" xr:uid="{2237DC75-D078-4635-A82D-FC78408DCA98}"/>
    <cellStyle name="20% - Accent1 2 2 9 10 2" xfId="9764" xr:uid="{3E17A51F-010B-4B58-A5B8-CD8F04F7A3EC}"/>
    <cellStyle name="20% - Accent1 2 2 9 10 2 2" xfId="24740" xr:uid="{B6B88725-819E-4254-A82E-04E5AF1E1C05}"/>
    <cellStyle name="20% - Accent1 2 2 9 10 3" xfId="17252" xr:uid="{7EF5C36A-151E-4454-AAA2-6620FAC88FA6}"/>
    <cellStyle name="20% - Accent1 2 2 9 10 4" xfId="36269" xr:uid="{01C93639-4DDB-4E32-9B4B-A582154B1867}"/>
    <cellStyle name="20% - Accent1 2 2 9 10 5" xfId="39671" xr:uid="{E3B1683A-CA39-4651-A81D-748713F847EA}"/>
    <cellStyle name="20% - Accent1 2 2 9 10 6" xfId="47554" xr:uid="{44CFC542-7D77-4940-82E4-D3D3DEB9AA3A}"/>
    <cellStyle name="20% - Accent1 2 2 9 10 7" xfId="55047" xr:uid="{1F4B250A-94CF-4C2D-930B-1029CC08ABE0}"/>
    <cellStyle name="20% - Accent1 2 2 9 11" xfId="9763" xr:uid="{EE94A8AA-693E-4ECC-AD40-4B9FDF5EDFC4}"/>
    <cellStyle name="20% - Accent1 2 2 9 11 2" xfId="24739" xr:uid="{CA9D8642-FC90-4226-B1A1-C0B9768AFA9C}"/>
    <cellStyle name="20% - Accent1 2 2 9 12" xfId="17251" xr:uid="{358E656D-CA75-4DC7-AAA2-6F840C6D2FD2}"/>
    <cellStyle name="20% - Accent1 2 2 9 13" xfId="30307" xr:uid="{E02AE0FC-56FE-4AA1-82FE-86A1B3ACFC69}"/>
    <cellStyle name="20% - Accent1 2 2 9 14" xfId="39670" xr:uid="{0C5A77FA-1522-42F6-A177-846614D759F9}"/>
    <cellStyle name="20% - Accent1 2 2 9 15" xfId="47553" xr:uid="{5E2D9F5B-B465-43F8-BE4D-CDD7FF4C5C71}"/>
    <cellStyle name="20% - Accent1 2 2 9 16" xfId="55046" xr:uid="{9547A605-ABBA-496F-8C66-34A610969BB9}"/>
    <cellStyle name="20% - Accent1 2 2 9 2" xfId="2225" xr:uid="{E4236E88-1D5D-424E-BCB9-382D3BAE08F9}"/>
    <cellStyle name="20% - Accent1 2 2 9 2 10" xfId="17253" xr:uid="{92E7F94A-91DA-4DC2-88F5-8F535B8162A5}"/>
    <cellStyle name="20% - Accent1 2 2 9 2 11" xfId="30378" xr:uid="{04213948-5B54-4F86-A284-F040636E1E49}"/>
    <cellStyle name="20% - Accent1 2 2 9 2 12" xfId="39672" xr:uid="{CB49E5DA-7522-4CE1-BB02-06FF7AA03C57}"/>
    <cellStyle name="20% - Accent1 2 2 9 2 13" xfId="47555" xr:uid="{B18E7019-B2CD-43E7-926D-E06ABB1DFF35}"/>
    <cellStyle name="20% - Accent1 2 2 9 2 14" xfId="55048" xr:uid="{38C9AD45-21A2-43C5-A3BB-026701B0C06F}"/>
    <cellStyle name="20% - Accent1 2 2 9 2 2" xfId="2226" xr:uid="{E8CC1DB6-AAD2-4F69-8CF1-0B5C98C06CA6}"/>
    <cellStyle name="20% - Accent1 2 2 9 2 2 10" xfId="39673" xr:uid="{1DEF2DC5-CED5-44B1-A0D3-762FCD411571}"/>
    <cellStyle name="20% - Accent1 2 2 9 2 2 11" xfId="47556" xr:uid="{3627C0D3-9279-4F16-96D0-678FE2D64DF5}"/>
    <cellStyle name="20% - Accent1 2 2 9 2 2 12" xfId="55049" xr:uid="{E2645C89-F973-41F8-B98A-CBF5B7540B11}"/>
    <cellStyle name="20% - Accent1 2 2 9 2 2 2" xfId="2227" xr:uid="{E71CE570-AE64-4E65-ACD6-2F588D8D11E0}"/>
    <cellStyle name="20% - Accent1 2 2 9 2 2 2 10" xfId="47557" xr:uid="{9B9734F4-4C68-40EA-A10B-3F6AC300FD4F}"/>
    <cellStyle name="20% - Accent1 2 2 9 2 2 2 11" xfId="55050" xr:uid="{8FD150C2-91B4-4687-9AA3-9A5F52413E78}"/>
    <cellStyle name="20% - Accent1 2 2 9 2 2 2 2" xfId="2228" xr:uid="{98456D7E-678C-44E7-B2FE-CE3FEDDB4B0A}"/>
    <cellStyle name="20% - Accent1 2 2 9 2 2 2 2 10" xfId="55051" xr:uid="{75ADA146-1CA4-4D4F-BB86-03B68F108D82}"/>
    <cellStyle name="20% - Accent1 2 2 9 2 2 2 2 2" xfId="2229" xr:uid="{D2A43BC9-846B-4E5A-A2A0-7B984AF05102}"/>
    <cellStyle name="20% - Accent1 2 2 9 2 2 2 2 2 2" xfId="9769" xr:uid="{52789F15-45D7-47D8-8D0B-484136A88311}"/>
    <cellStyle name="20% - Accent1 2 2 9 2 2 2 2 2 2 2" xfId="24745" xr:uid="{6C5F43A2-172C-4BC4-A3A5-19C3A9D28231}"/>
    <cellStyle name="20% - Accent1 2 2 9 2 2 2 2 2 3" xfId="17257" xr:uid="{A0D30D12-E476-4052-85CA-0C2E8CE6D751}"/>
    <cellStyle name="20% - Accent1 2 2 9 2 2 2 2 2 4" xfId="32585" xr:uid="{E4F8E79C-347C-4966-883A-BB4F6E7DD34C}"/>
    <cellStyle name="20% - Accent1 2 2 9 2 2 2 2 2 5" xfId="39676" xr:uid="{F6B8A0FB-9424-4EAF-828A-3D5BE67D08A9}"/>
    <cellStyle name="20% - Accent1 2 2 9 2 2 2 2 2 6" xfId="47559" xr:uid="{743A36EB-11CE-4E06-8B40-880BAD9C3730}"/>
    <cellStyle name="20% - Accent1 2 2 9 2 2 2 2 2 7" xfId="55052" xr:uid="{B5BDA12E-A611-447F-BCD9-03DB6D6B998E}"/>
    <cellStyle name="20% - Accent1 2 2 9 2 2 2 2 3" xfId="2230" xr:uid="{B01465B4-B4CA-4F65-A123-723EFA7E8338}"/>
    <cellStyle name="20% - Accent1 2 2 9 2 2 2 2 3 2" xfId="9770" xr:uid="{248715B7-DAEC-4F22-991E-71C6C46BE205}"/>
    <cellStyle name="20% - Accent1 2 2 9 2 2 2 2 3 2 2" xfId="24746" xr:uid="{1B7C9777-8C80-45F0-943E-416E7AC361C1}"/>
    <cellStyle name="20% - Accent1 2 2 9 2 2 2 2 3 3" xfId="17258" xr:uid="{EA9A23F7-F53D-4BE5-A23A-BC4F1721A012}"/>
    <cellStyle name="20% - Accent1 2 2 9 2 2 2 2 3 4" xfId="34430" xr:uid="{B78716D4-1848-4C86-82A4-AC983EEA48B4}"/>
    <cellStyle name="20% - Accent1 2 2 9 2 2 2 2 3 5" xfId="39677" xr:uid="{BA6D9C3D-6261-4881-AF13-9EAA58E1D652}"/>
    <cellStyle name="20% - Accent1 2 2 9 2 2 2 2 3 6" xfId="47560" xr:uid="{DAE38954-AACA-4AD0-976E-5328C9735DAA}"/>
    <cellStyle name="20% - Accent1 2 2 9 2 2 2 2 3 7" xfId="55053" xr:uid="{3118D3C0-BD42-4568-9051-BBB810F6469E}"/>
    <cellStyle name="20% - Accent1 2 2 9 2 2 2 2 4" xfId="2231" xr:uid="{61BC3F7D-80B1-4084-B42B-984B72676311}"/>
    <cellStyle name="20% - Accent1 2 2 9 2 2 2 2 4 2" xfId="9771" xr:uid="{61441548-3DE5-4790-AC27-50FE3C598D30}"/>
    <cellStyle name="20% - Accent1 2 2 9 2 2 2 2 4 2 2" xfId="24747" xr:uid="{8FC69300-C79E-46E6-AB37-580319124A93}"/>
    <cellStyle name="20% - Accent1 2 2 9 2 2 2 2 4 3" xfId="17259" xr:uid="{5F61D62F-918E-432A-8423-B20057973E0C}"/>
    <cellStyle name="20% - Accent1 2 2 9 2 2 2 2 4 4" xfId="36273" xr:uid="{6C7DC160-3015-4080-8FCC-45441AF6A21D}"/>
    <cellStyle name="20% - Accent1 2 2 9 2 2 2 2 4 5" xfId="39678" xr:uid="{D7329E92-68C2-4A80-A7B4-94ED3930D963}"/>
    <cellStyle name="20% - Accent1 2 2 9 2 2 2 2 4 6" xfId="47561" xr:uid="{BE23036E-679F-4B27-99AE-B8C2799C8D97}"/>
    <cellStyle name="20% - Accent1 2 2 9 2 2 2 2 4 7" xfId="55054" xr:uid="{2832377F-EB0E-405F-817D-FBB2EA19D2EE}"/>
    <cellStyle name="20% - Accent1 2 2 9 2 2 2 2 5" xfId="9768" xr:uid="{A362C0AB-392D-4436-9420-81FAF7BBA8E9}"/>
    <cellStyle name="20% - Accent1 2 2 9 2 2 2 2 5 2" xfId="24744" xr:uid="{E20C4E1E-9FE4-4033-9B15-B5EB3B5A1302}"/>
    <cellStyle name="20% - Accent1 2 2 9 2 2 2 2 6" xfId="17256" xr:uid="{C36E43D3-3F4B-4734-A7CF-180BB7D48AA9}"/>
    <cellStyle name="20% - Accent1 2 2 9 2 2 2 2 7" xfId="31372" xr:uid="{E65E9887-E9EF-43BD-89BF-F3BF947D5656}"/>
    <cellStyle name="20% - Accent1 2 2 9 2 2 2 2 8" xfId="39675" xr:uid="{D73CE4B7-0D31-4AF3-B1FB-599476CA732B}"/>
    <cellStyle name="20% - Accent1 2 2 9 2 2 2 2 9" xfId="47558" xr:uid="{73DEB505-1251-4488-AE38-3D07C7AB8F43}"/>
    <cellStyle name="20% - Accent1 2 2 9 2 2 2 3" xfId="2232" xr:uid="{E42BCCED-C7F3-4444-B1BF-FBA1D977D686}"/>
    <cellStyle name="20% - Accent1 2 2 9 2 2 2 3 2" xfId="9772" xr:uid="{A1E9CDA6-FF28-4D7E-BEAF-B67F0B53BE4B}"/>
    <cellStyle name="20% - Accent1 2 2 9 2 2 2 3 2 2" xfId="24748" xr:uid="{8B40DF20-7199-45A1-ABDE-CA228F0B4572}"/>
    <cellStyle name="20% - Accent1 2 2 9 2 2 2 3 3" xfId="17260" xr:uid="{B875E402-D12C-405E-8C0D-6389BFACD331}"/>
    <cellStyle name="20% - Accent1 2 2 9 2 2 2 3 4" xfId="32584" xr:uid="{DE13719B-EB88-41D2-8A7F-2635ACC85D2A}"/>
    <cellStyle name="20% - Accent1 2 2 9 2 2 2 3 5" xfId="39679" xr:uid="{9D2319AC-A2BE-4327-91D0-999B251C2D73}"/>
    <cellStyle name="20% - Accent1 2 2 9 2 2 2 3 6" xfId="47562" xr:uid="{CD140DDD-8D28-4F2C-998A-7E968B01EEEF}"/>
    <cellStyle name="20% - Accent1 2 2 9 2 2 2 3 7" xfId="55055" xr:uid="{F87F174F-ADF3-4C9E-A815-4CCAB3951C2D}"/>
    <cellStyle name="20% - Accent1 2 2 9 2 2 2 4" xfId="2233" xr:uid="{604D7268-0B16-4FBE-AE06-125E77F8D312}"/>
    <cellStyle name="20% - Accent1 2 2 9 2 2 2 4 2" xfId="9773" xr:uid="{35499C6E-799F-4797-80AD-B3DE2582320D}"/>
    <cellStyle name="20% - Accent1 2 2 9 2 2 2 4 2 2" xfId="24749" xr:uid="{DEC6777E-FCC6-40EC-9DFB-57E003EC71DD}"/>
    <cellStyle name="20% - Accent1 2 2 9 2 2 2 4 3" xfId="17261" xr:uid="{276CC0A3-63A7-4E20-932F-4BF99C7CB683}"/>
    <cellStyle name="20% - Accent1 2 2 9 2 2 2 4 4" xfId="34429" xr:uid="{F59AA87B-996D-41EB-B555-D8DA487715E9}"/>
    <cellStyle name="20% - Accent1 2 2 9 2 2 2 4 5" xfId="39680" xr:uid="{3245738A-2665-44A6-AD7C-EB98442A0F04}"/>
    <cellStyle name="20% - Accent1 2 2 9 2 2 2 4 6" xfId="47563" xr:uid="{7EDDFE0F-5410-408D-AF00-01FA4A17FC72}"/>
    <cellStyle name="20% - Accent1 2 2 9 2 2 2 4 7" xfId="55056" xr:uid="{A8E6EAFE-4A56-4F32-B6D5-F0BF0E736B1B}"/>
    <cellStyle name="20% - Accent1 2 2 9 2 2 2 5" xfId="2234" xr:uid="{A26E113E-08CA-483E-B26E-4F961B944366}"/>
    <cellStyle name="20% - Accent1 2 2 9 2 2 2 5 2" xfId="9774" xr:uid="{CA851756-A162-4EC8-802B-25111D8993D4}"/>
    <cellStyle name="20% - Accent1 2 2 9 2 2 2 5 2 2" xfId="24750" xr:uid="{C2A7F887-CF60-4057-8FA5-226E04D346D9}"/>
    <cellStyle name="20% - Accent1 2 2 9 2 2 2 5 3" xfId="17262" xr:uid="{0A2AD120-C782-425C-B440-BB3C49AC134E}"/>
    <cellStyle name="20% - Accent1 2 2 9 2 2 2 5 4" xfId="36272" xr:uid="{DD716C7C-364E-4822-BFE7-1906AE904A19}"/>
    <cellStyle name="20% - Accent1 2 2 9 2 2 2 5 5" xfId="39681" xr:uid="{90140456-F244-4029-A7D6-F81DBFAF7793}"/>
    <cellStyle name="20% - Accent1 2 2 9 2 2 2 5 6" xfId="47564" xr:uid="{30C84BFE-DBC6-416E-9C15-945D49D0A15B}"/>
    <cellStyle name="20% - Accent1 2 2 9 2 2 2 5 7" xfId="55057" xr:uid="{7F26B255-981A-4C38-9DD9-80B1FA541EDC}"/>
    <cellStyle name="20% - Accent1 2 2 9 2 2 2 6" xfId="9767" xr:uid="{F37C8664-A35C-4116-B8E1-D31D44A9D53B}"/>
    <cellStyle name="20% - Accent1 2 2 9 2 2 2 6 2" xfId="24743" xr:uid="{78E060A5-8BD5-4817-A361-21E6D9D0805E}"/>
    <cellStyle name="20% - Accent1 2 2 9 2 2 2 7" xfId="17255" xr:uid="{E54A754A-0727-42F2-8969-28BA2ADB49A8}"/>
    <cellStyle name="20% - Accent1 2 2 9 2 2 2 8" xfId="30841" xr:uid="{A9D379CA-2B42-40B0-9A37-864A343B8915}"/>
    <cellStyle name="20% - Accent1 2 2 9 2 2 2 9" xfId="39674" xr:uid="{5CB99DEE-9695-41D5-927F-1753D0E6964A}"/>
    <cellStyle name="20% - Accent1 2 2 9 2 2 3" xfId="2235" xr:uid="{C971B9A1-448A-4D7C-A45C-F3C5B4873B7E}"/>
    <cellStyle name="20% - Accent1 2 2 9 2 2 3 10" xfId="55058" xr:uid="{AFF22A15-D779-4400-96C6-85AD519BE8A7}"/>
    <cellStyle name="20% - Accent1 2 2 9 2 2 3 2" xfId="2236" xr:uid="{5F6B3E7E-FCFB-41C0-A2DF-2B61D2541746}"/>
    <cellStyle name="20% - Accent1 2 2 9 2 2 3 2 2" xfId="9776" xr:uid="{71E070B9-2F2A-45A1-8897-8DF24BCA6ED6}"/>
    <cellStyle name="20% - Accent1 2 2 9 2 2 3 2 2 2" xfId="24752" xr:uid="{187E33E3-D3FA-446A-95CD-F628268D7B4B}"/>
    <cellStyle name="20% - Accent1 2 2 9 2 2 3 2 3" xfId="17264" xr:uid="{C5E4768B-8878-4DE5-913D-0AD353CCC3BD}"/>
    <cellStyle name="20% - Accent1 2 2 9 2 2 3 2 4" xfId="32586" xr:uid="{CD66470D-9C7B-410A-AC32-B5C70853BB86}"/>
    <cellStyle name="20% - Accent1 2 2 9 2 2 3 2 5" xfId="39683" xr:uid="{ED5F0091-BCFB-460D-9BBE-9C3194BC558F}"/>
    <cellStyle name="20% - Accent1 2 2 9 2 2 3 2 6" xfId="47566" xr:uid="{595172F1-0A32-4985-A8D9-F734081FDBF8}"/>
    <cellStyle name="20% - Accent1 2 2 9 2 2 3 2 7" xfId="55059" xr:uid="{C606F39B-6D8D-41AF-8512-6648C1295C29}"/>
    <cellStyle name="20% - Accent1 2 2 9 2 2 3 3" xfId="2237" xr:uid="{5BF895ED-5457-4254-B698-6638C670D886}"/>
    <cellStyle name="20% - Accent1 2 2 9 2 2 3 3 2" xfId="9777" xr:uid="{73AA1D74-424C-4229-A874-522E25C38987}"/>
    <cellStyle name="20% - Accent1 2 2 9 2 2 3 3 2 2" xfId="24753" xr:uid="{3AEA5C94-0079-4A4E-9210-C324CD31CAAA}"/>
    <cellStyle name="20% - Accent1 2 2 9 2 2 3 3 3" xfId="17265" xr:uid="{2B32246E-C02A-46DD-A37C-3ECC47481AFF}"/>
    <cellStyle name="20% - Accent1 2 2 9 2 2 3 3 4" xfId="34431" xr:uid="{73982DB1-B894-4AAC-8D58-9989E5BF5909}"/>
    <cellStyle name="20% - Accent1 2 2 9 2 2 3 3 5" xfId="39684" xr:uid="{6F51CC8E-E9D5-4B61-80FB-2B92E4E10A1F}"/>
    <cellStyle name="20% - Accent1 2 2 9 2 2 3 3 6" xfId="47567" xr:uid="{2B1518EA-6FE9-4017-BD97-86C1E5C18B69}"/>
    <cellStyle name="20% - Accent1 2 2 9 2 2 3 3 7" xfId="55060" xr:uid="{9C4CF777-BB01-4C6B-BB4F-F015FF5B2982}"/>
    <cellStyle name="20% - Accent1 2 2 9 2 2 3 4" xfId="2238" xr:uid="{9C74B8BC-3E5C-4A99-BA6D-F39F7D057460}"/>
    <cellStyle name="20% - Accent1 2 2 9 2 2 3 4 2" xfId="9778" xr:uid="{187DB742-CDFC-41A3-A189-03C81053EEA7}"/>
    <cellStyle name="20% - Accent1 2 2 9 2 2 3 4 2 2" xfId="24754" xr:uid="{FC3291F7-ED0E-442C-8131-F326ED204D61}"/>
    <cellStyle name="20% - Accent1 2 2 9 2 2 3 4 3" xfId="17266" xr:uid="{1CACE81A-7716-40EE-BA3E-81B02A00CE06}"/>
    <cellStyle name="20% - Accent1 2 2 9 2 2 3 4 4" xfId="36274" xr:uid="{1EB71B74-3DCA-4A09-92EE-6C0510C02933}"/>
    <cellStyle name="20% - Accent1 2 2 9 2 2 3 4 5" xfId="39685" xr:uid="{56301311-1C39-44E7-99DA-43DBFAD294B3}"/>
    <cellStyle name="20% - Accent1 2 2 9 2 2 3 4 6" xfId="47568" xr:uid="{A4ACB87B-7C59-479A-9B20-B6ADB11BFD5B}"/>
    <cellStyle name="20% - Accent1 2 2 9 2 2 3 4 7" xfId="55061" xr:uid="{4DF2DB0A-E01F-4A75-A61D-44DB49251838}"/>
    <cellStyle name="20% - Accent1 2 2 9 2 2 3 5" xfId="9775" xr:uid="{D531B158-9E9D-4442-BC24-8C890975C69C}"/>
    <cellStyle name="20% - Accent1 2 2 9 2 2 3 5 2" xfId="24751" xr:uid="{19E0C3A4-F00B-4BD1-8583-E7CDD3ADFFED}"/>
    <cellStyle name="20% - Accent1 2 2 9 2 2 3 6" xfId="17263" xr:uid="{E380B8F0-878E-4D07-95F0-25632585B3E8}"/>
    <cellStyle name="20% - Accent1 2 2 9 2 2 3 7" xfId="31371" xr:uid="{D0569CA8-B1A9-426D-B2D0-EE3FED6D046B}"/>
    <cellStyle name="20% - Accent1 2 2 9 2 2 3 8" xfId="39682" xr:uid="{345AE044-FE75-4070-927F-15F24DDB18FB}"/>
    <cellStyle name="20% - Accent1 2 2 9 2 2 3 9" xfId="47565" xr:uid="{BBC995C2-4BEB-4048-822B-5356C029E7D1}"/>
    <cellStyle name="20% - Accent1 2 2 9 2 2 4" xfId="2239" xr:uid="{00BBF6B0-1DF3-4305-B951-633EDA3B3507}"/>
    <cellStyle name="20% - Accent1 2 2 9 2 2 4 2" xfId="9779" xr:uid="{C753632B-4740-41F1-A399-7E78869C9A49}"/>
    <cellStyle name="20% - Accent1 2 2 9 2 2 4 2 2" xfId="24755" xr:uid="{4A16B46A-CA58-4C86-835B-0CC819F2C09A}"/>
    <cellStyle name="20% - Accent1 2 2 9 2 2 4 3" xfId="17267" xr:uid="{590DDA88-8F26-4D7B-A73F-BA9DA9C6517B}"/>
    <cellStyle name="20% - Accent1 2 2 9 2 2 4 4" xfId="32583" xr:uid="{2EA4A9CE-E45F-4EF2-86F1-0BC202BE1C86}"/>
    <cellStyle name="20% - Accent1 2 2 9 2 2 4 5" xfId="39686" xr:uid="{2C9C886C-3CDD-4FA9-9B1A-5C57D4BC1B17}"/>
    <cellStyle name="20% - Accent1 2 2 9 2 2 4 6" xfId="47569" xr:uid="{DFCBD0D1-A0F6-4A56-8FD6-145503A3282B}"/>
    <cellStyle name="20% - Accent1 2 2 9 2 2 4 7" xfId="55062" xr:uid="{F0765374-5EFA-4C6F-B84F-80E7DD39AAEE}"/>
    <cellStyle name="20% - Accent1 2 2 9 2 2 5" xfId="2240" xr:uid="{57EE8227-C328-46D6-B26C-564028CC35D6}"/>
    <cellStyle name="20% - Accent1 2 2 9 2 2 5 2" xfId="9780" xr:uid="{43B89F92-4D4E-43E6-AFCE-766A2EF813FD}"/>
    <cellStyle name="20% - Accent1 2 2 9 2 2 5 2 2" xfId="24756" xr:uid="{CB752EE0-1E03-457C-94D4-4B310BED2BA3}"/>
    <cellStyle name="20% - Accent1 2 2 9 2 2 5 3" xfId="17268" xr:uid="{51D91D84-C315-4C6E-B59C-3DD8042F550E}"/>
    <cellStyle name="20% - Accent1 2 2 9 2 2 5 4" xfId="34428" xr:uid="{47BF277E-41E3-44DD-B191-EA20B0DE443E}"/>
    <cellStyle name="20% - Accent1 2 2 9 2 2 5 5" xfId="39687" xr:uid="{3DBA3BA2-5F0A-49E7-A21D-657C559681E6}"/>
    <cellStyle name="20% - Accent1 2 2 9 2 2 5 6" xfId="47570" xr:uid="{28CF5E83-BAEB-4AEF-9714-BFB17CB2CC61}"/>
    <cellStyle name="20% - Accent1 2 2 9 2 2 5 7" xfId="55063" xr:uid="{BD9D2E64-023A-45DA-92EC-5BA87449D07E}"/>
    <cellStyle name="20% - Accent1 2 2 9 2 2 6" xfId="2241" xr:uid="{DD94E1D5-03A7-4D6F-9937-959621AB46AB}"/>
    <cellStyle name="20% - Accent1 2 2 9 2 2 6 2" xfId="9781" xr:uid="{2A211DB3-7931-4F8C-9C9D-29947CFA5C1A}"/>
    <cellStyle name="20% - Accent1 2 2 9 2 2 6 2 2" xfId="24757" xr:uid="{7B62ACF1-DC30-4945-974E-25492FB239C2}"/>
    <cellStyle name="20% - Accent1 2 2 9 2 2 6 3" xfId="17269" xr:uid="{45A9A293-A452-4238-9187-218A4340319D}"/>
    <cellStyle name="20% - Accent1 2 2 9 2 2 6 4" xfId="36271" xr:uid="{57914E05-EF48-407F-91BA-925CD90245A0}"/>
    <cellStyle name="20% - Accent1 2 2 9 2 2 6 5" xfId="39688" xr:uid="{EA7E0B08-7E82-481D-B700-4F1C933541A2}"/>
    <cellStyle name="20% - Accent1 2 2 9 2 2 6 6" xfId="47571" xr:uid="{B6EFB54D-3214-402B-8E61-7A182AC99DE4}"/>
    <cellStyle name="20% - Accent1 2 2 9 2 2 6 7" xfId="55064" xr:uid="{46DD0570-3A59-4FD7-92D4-D7BC7890A533}"/>
    <cellStyle name="20% - Accent1 2 2 9 2 2 7" xfId="9766" xr:uid="{1BD23F26-0EB1-4CA2-8FE7-FC4891A84134}"/>
    <cellStyle name="20% - Accent1 2 2 9 2 2 7 2" xfId="24742" xr:uid="{9DD2F167-4B89-4D67-9A38-F4BBC253A19B}"/>
    <cellStyle name="20% - Accent1 2 2 9 2 2 8" xfId="17254" xr:uid="{056065CA-2576-478E-923D-BBE30237D9D2}"/>
    <cellStyle name="20% - Accent1 2 2 9 2 2 9" xfId="30450" xr:uid="{7E080A04-82A6-45F9-A730-CA8773A20DFF}"/>
    <cellStyle name="20% - Accent1 2 2 9 2 3" xfId="2242" xr:uid="{CBA5D89A-F2C1-4207-8725-E4FDECE4E55F}"/>
    <cellStyle name="20% - Accent1 2 2 9 2 3 10" xfId="47572" xr:uid="{A544236D-3492-4BC0-86BF-12AE4B4F7DAC}"/>
    <cellStyle name="20% - Accent1 2 2 9 2 3 11" xfId="55065" xr:uid="{741AD4E6-CA08-41E1-9324-3D5005B36239}"/>
    <cellStyle name="20% - Accent1 2 2 9 2 3 2" xfId="2243" xr:uid="{EB23A625-8B77-4159-ABD1-E57013F42754}"/>
    <cellStyle name="20% - Accent1 2 2 9 2 3 2 10" xfId="55066" xr:uid="{10DEA204-1D47-44AC-B110-91E4730755E3}"/>
    <cellStyle name="20% - Accent1 2 2 9 2 3 2 2" xfId="2244" xr:uid="{C29A96D0-2C82-4B89-814D-06C2BD6AD194}"/>
    <cellStyle name="20% - Accent1 2 2 9 2 3 2 2 2" xfId="9784" xr:uid="{FDB1A71D-AA95-4163-B4B3-FD498E1EDB37}"/>
    <cellStyle name="20% - Accent1 2 2 9 2 3 2 2 2 2" xfId="24760" xr:uid="{EF92655D-B6F0-47E0-94FB-95669272CBB7}"/>
    <cellStyle name="20% - Accent1 2 2 9 2 3 2 2 3" xfId="17272" xr:uid="{F1FD7C4D-0C5D-44AD-AF8B-34714921B80B}"/>
    <cellStyle name="20% - Accent1 2 2 9 2 3 2 2 4" xfId="32588" xr:uid="{89662F45-E5F2-4058-8053-1AD3846804CA}"/>
    <cellStyle name="20% - Accent1 2 2 9 2 3 2 2 5" xfId="39691" xr:uid="{BE7E7D0B-90EB-4776-98EA-736DAB2525C9}"/>
    <cellStyle name="20% - Accent1 2 2 9 2 3 2 2 6" xfId="47574" xr:uid="{D75B1CE2-D93F-4097-8C73-598AA9A08B77}"/>
    <cellStyle name="20% - Accent1 2 2 9 2 3 2 2 7" xfId="55067" xr:uid="{8F584C0C-99DD-41CC-91F1-C72004A9C9F8}"/>
    <cellStyle name="20% - Accent1 2 2 9 2 3 2 3" xfId="2245" xr:uid="{B87556E3-3706-497E-A9E2-2CCE2B9EB077}"/>
    <cellStyle name="20% - Accent1 2 2 9 2 3 2 3 2" xfId="9785" xr:uid="{24481A7C-C9D6-4084-903E-924A94907144}"/>
    <cellStyle name="20% - Accent1 2 2 9 2 3 2 3 2 2" xfId="24761" xr:uid="{B7E1353A-34EE-438E-8443-2CA8B9117574}"/>
    <cellStyle name="20% - Accent1 2 2 9 2 3 2 3 3" xfId="17273" xr:uid="{0FADAF98-B377-4DB7-9E4B-2C8A8F92DF85}"/>
    <cellStyle name="20% - Accent1 2 2 9 2 3 2 3 4" xfId="34433" xr:uid="{08AA2883-0B92-4E3B-A311-3697F53CCD9A}"/>
    <cellStyle name="20% - Accent1 2 2 9 2 3 2 3 5" xfId="39692" xr:uid="{B101AB8C-2010-4740-AF0E-C395E5424C5A}"/>
    <cellStyle name="20% - Accent1 2 2 9 2 3 2 3 6" xfId="47575" xr:uid="{09BF1329-72A2-4108-B301-0B84519D3CB0}"/>
    <cellStyle name="20% - Accent1 2 2 9 2 3 2 3 7" xfId="55068" xr:uid="{80BB4155-778E-47AB-A6E2-BE71E388E6DD}"/>
    <cellStyle name="20% - Accent1 2 2 9 2 3 2 4" xfId="2246" xr:uid="{D9218BBD-6998-4210-A749-BF8D4A5A3BF3}"/>
    <cellStyle name="20% - Accent1 2 2 9 2 3 2 4 2" xfId="9786" xr:uid="{6A8B237F-027B-4E48-AAFA-39EA77E3B939}"/>
    <cellStyle name="20% - Accent1 2 2 9 2 3 2 4 2 2" xfId="24762" xr:uid="{E977212B-7063-4082-A39E-9CCE75290084}"/>
    <cellStyle name="20% - Accent1 2 2 9 2 3 2 4 3" xfId="17274" xr:uid="{403C5246-AD23-4B1F-AB3C-E36CC12DBACD}"/>
    <cellStyle name="20% - Accent1 2 2 9 2 3 2 4 4" xfId="36276" xr:uid="{450F835B-A5E3-4ED8-9F6F-82BEED106B15}"/>
    <cellStyle name="20% - Accent1 2 2 9 2 3 2 4 5" xfId="39693" xr:uid="{DA1CCFEF-4A11-4F12-8F8B-5E304A5280E2}"/>
    <cellStyle name="20% - Accent1 2 2 9 2 3 2 4 6" xfId="47576" xr:uid="{D460DD29-2433-40D9-A548-353D753F9CA9}"/>
    <cellStyle name="20% - Accent1 2 2 9 2 3 2 4 7" xfId="55069" xr:uid="{90005588-719C-4A63-876B-BA6F8BF6C223}"/>
    <cellStyle name="20% - Accent1 2 2 9 2 3 2 5" xfId="9783" xr:uid="{54DE2C34-840C-49D9-8166-2A8349A3E879}"/>
    <cellStyle name="20% - Accent1 2 2 9 2 3 2 5 2" xfId="24759" xr:uid="{09E2178F-6BDE-4518-9137-90944E47E999}"/>
    <cellStyle name="20% - Accent1 2 2 9 2 3 2 6" xfId="17271" xr:uid="{1ACDC8CC-EC4A-435B-8FDF-494068CFC086}"/>
    <cellStyle name="20% - Accent1 2 2 9 2 3 2 7" xfId="31373" xr:uid="{FAD8CE16-9DB6-46E3-B602-3E67BC34D29C}"/>
    <cellStyle name="20% - Accent1 2 2 9 2 3 2 8" xfId="39690" xr:uid="{95D75066-D56F-499A-83C2-A24AE9AF350A}"/>
    <cellStyle name="20% - Accent1 2 2 9 2 3 2 9" xfId="47573" xr:uid="{5C0BFB04-B6E9-4F3D-995E-B59AA50F4B6D}"/>
    <cellStyle name="20% - Accent1 2 2 9 2 3 3" xfId="2247" xr:uid="{EAC68BF1-B35E-4689-BE47-4ED35ADA2F35}"/>
    <cellStyle name="20% - Accent1 2 2 9 2 3 3 2" xfId="9787" xr:uid="{B1C7F878-C938-42E1-BD59-6A91988B69CD}"/>
    <cellStyle name="20% - Accent1 2 2 9 2 3 3 2 2" xfId="24763" xr:uid="{2AC6C5CC-7A48-4457-A9E8-13B92F314CE0}"/>
    <cellStyle name="20% - Accent1 2 2 9 2 3 3 3" xfId="17275" xr:uid="{DB4E89D6-82A0-4C7C-9E73-8D3DA9D524C3}"/>
    <cellStyle name="20% - Accent1 2 2 9 2 3 3 4" xfId="32587" xr:uid="{DB3B70A6-6955-4564-9EF7-8F9BD98FD933}"/>
    <cellStyle name="20% - Accent1 2 2 9 2 3 3 5" xfId="39694" xr:uid="{BC787D8A-2589-43C9-BF7D-8F8D38B6849E}"/>
    <cellStyle name="20% - Accent1 2 2 9 2 3 3 6" xfId="47577" xr:uid="{41C9E791-E16B-465C-9D8C-9BEF33BDCBEA}"/>
    <cellStyle name="20% - Accent1 2 2 9 2 3 3 7" xfId="55070" xr:uid="{58DB37F3-0134-4F80-83D2-57FEE37CF5B7}"/>
    <cellStyle name="20% - Accent1 2 2 9 2 3 4" xfId="2248" xr:uid="{EF854972-5553-4E5F-AAA4-4AA11E023519}"/>
    <cellStyle name="20% - Accent1 2 2 9 2 3 4 2" xfId="9788" xr:uid="{901F9E52-437D-482E-87D2-33D6DC848762}"/>
    <cellStyle name="20% - Accent1 2 2 9 2 3 4 2 2" xfId="24764" xr:uid="{108483A9-49EE-43F8-9F54-862F1B9D09C3}"/>
    <cellStyle name="20% - Accent1 2 2 9 2 3 4 3" xfId="17276" xr:uid="{34DFBB74-E1A8-455B-A1E2-EFDCE2D355A5}"/>
    <cellStyle name="20% - Accent1 2 2 9 2 3 4 4" xfId="34432" xr:uid="{AF76103D-5CD7-41D0-BDEC-AB76810025E7}"/>
    <cellStyle name="20% - Accent1 2 2 9 2 3 4 5" xfId="39695" xr:uid="{4C29A770-E246-458B-AF25-2BD7B4A1EB83}"/>
    <cellStyle name="20% - Accent1 2 2 9 2 3 4 6" xfId="47578" xr:uid="{E942BB95-23AB-4E8A-8BB4-9FC6314C2151}"/>
    <cellStyle name="20% - Accent1 2 2 9 2 3 4 7" xfId="55071" xr:uid="{FD253243-54F9-4AA1-896A-3136B9A881CA}"/>
    <cellStyle name="20% - Accent1 2 2 9 2 3 5" xfId="2249" xr:uid="{8E205E66-09AD-4129-84A8-1E6A3EF1F745}"/>
    <cellStyle name="20% - Accent1 2 2 9 2 3 5 2" xfId="9789" xr:uid="{4C3B63EA-CDE9-4B4B-AFF5-BC23CFE745ED}"/>
    <cellStyle name="20% - Accent1 2 2 9 2 3 5 2 2" xfId="24765" xr:uid="{EDEB95E6-63E8-4379-9796-8F7DC64AFCA1}"/>
    <cellStyle name="20% - Accent1 2 2 9 2 3 5 3" xfId="17277" xr:uid="{EF8B0F2C-FDBF-4EEE-BC6F-67392C29E453}"/>
    <cellStyle name="20% - Accent1 2 2 9 2 3 5 4" xfId="36275" xr:uid="{562E80E3-EFFC-4DBF-9DC1-58519A9CFBC5}"/>
    <cellStyle name="20% - Accent1 2 2 9 2 3 5 5" xfId="39696" xr:uid="{B96656B3-BC00-4942-8466-43E15015B844}"/>
    <cellStyle name="20% - Accent1 2 2 9 2 3 5 6" xfId="47579" xr:uid="{0DD82C39-C50E-4D83-BE79-66F20CB7377F}"/>
    <cellStyle name="20% - Accent1 2 2 9 2 3 5 7" xfId="55072" xr:uid="{62A967DB-6E34-468E-B46E-3632B88ED14D}"/>
    <cellStyle name="20% - Accent1 2 2 9 2 3 6" xfId="9782" xr:uid="{53EF2F61-3400-4F53-B03D-F04D35E794B3}"/>
    <cellStyle name="20% - Accent1 2 2 9 2 3 6 2" xfId="24758" xr:uid="{F2F1156F-660E-40C4-AC63-86F1A4E94041}"/>
    <cellStyle name="20% - Accent1 2 2 9 2 3 7" xfId="17270" xr:uid="{4B53FFE6-DA65-42EE-9C47-12B7FDF4FFC9}"/>
    <cellStyle name="20% - Accent1 2 2 9 2 3 8" xfId="30651" xr:uid="{4350E0CF-FB24-4265-8996-B4E07F935EC7}"/>
    <cellStyle name="20% - Accent1 2 2 9 2 3 9" xfId="39689" xr:uid="{11F58351-F68E-4AE0-AA44-31994D316C4B}"/>
    <cellStyle name="20% - Accent1 2 2 9 2 4" xfId="2250" xr:uid="{0DE90CEC-1384-4C7C-90B7-02E9F9BFF2B4}"/>
    <cellStyle name="20% - Accent1 2 2 9 2 4 10" xfId="47580" xr:uid="{A3CAB121-6811-4375-B22F-5BDC28FDFCAC}"/>
    <cellStyle name="20% - Accent1 2 2 9 2 4 11" xfId="55073" xr:uid="{4FE785A6-E1F3-429A-86BC-FBF70A1150A3}"/>
    <cellStyle name="20% - Accent1 2 2 9 2 4 2" xfId="2251" xr:uid="{E6DB4E95-C37B-4903-A2A5-3B9E01053AC0}"/>
    <cellStyle name="20% - Accent1 2 2 9 2 4 2 10" xfId="55074" xr:uid="{BF24EB28-A9AD-4D5F-9A1D-7C6EF12B1366}"/>
    <cellStyle name="20% - Accent1 2 2 9 2 4 2 2" xfId="2252" xr:uid="{2D5DED9E-1667-443C-9561-58DCB869C174}"/>
    <cellStyle name="20% - Accent1 2 2 9 2 4 2 2 2" xfId="9792" xr:uid="{CA3B1A0E-CD9A-4531-BD30-34ECC747DFB9}"/>
    <cellStyle name="20% - Accent1 2 2 9 2 4 2 2 2 2" xfId="24768" xr:uid="{C7C0C73B-1294-45CC-A927-E7A1C0FCDA06}"/>
    <cellStyle name="20% - Accent1 2 2 9 2 4 2 2 3" xfId="17280" xr:uid="{3AD3E7EF-37E4-4C41-98C3-631272EE8B1D}"/>
    <cellStyle name="20% - Accent1 2 2 9 2 4 2 2 4" xfId="32590" xr:uid="{D5AB6303-7CF1-499A-B815-1DB2CE8A9281}"/>
    <cellStyle name="20% - Accent1 2 2 9 2 4 2 2 5" xfId="39699" xr:uid="{1FF917F5-45A1-416E-977C-94EC91B09B94}"/>
    <cellStyle name="20% - Accent1 2 2 9 2 4 2 2 6" xfId="47582" xr:uid="{F8674A38-7009-4698-AE6C-6F74835C698A}"/>
    <cellStyle name="20% - Accent1 2 2 9 2 4 2 2 7" xfId="55075" xr:uid="{90F200A4-C11B-49D7-95AC-671BFA9B2BBA}"/>
    <cellStyle name="20% - Accent1 2 2 9 2 4 2 3" xfId="2253" xr:uid="{12EFE50D-530C-49D2-A479-3EF5DF048262}"/>
    <cellStyle name="20% - Accent1 2 2 9 2 4 2 3 2" xfId="9793" xr:uid="{2690B138-01D0-4D15-9138-57049F7A138F}"/>
    <cellStyle name="20% - Accent1 2 2 9 2 4 2 3 2 2" xfId="24769" xr:uid="{1047AF14-085D-4629-AB2D-63531174AA4B}"/>
    <cellStyle name="20% - Accent1 2 2 9 2 4 2 3 3" xfId="17281" xr:uid="{6AD52F62-8756-4D02-961F-FCD99C31C32A}"/>
    <cellStyle name="20% - Accent1 2 2 9 2 4 2 3 4" xfId="34435" xr:uid="{5D485101-9022-4910-A40F-A629E041BB1F}"/>
    <cellStyle name="20% - Accent1 2 2 9 2 4 2 3 5" xfId="39700" xr:uid="{5C0EDFD4-3309-4DF6-89FC-B65060EEB6DB}"/>
    <cellStyle name="20% - Accent1 2 2 9 2 4 2 3 6" xfId="47583" xr:uid="{BC1517F7-1F07-4404-AA7D-DB3AB648513F}"/>
    <cellStyle name="20% - Accent1 2 2 9 2 4 2 3 7" xfId="55076" xr:uid="{C5278E5A-16AB-40C5-9503-F4740FF47C0A}"/>
    <cellStyle name="20% - Accent1 2 2 9 2 4 2 4" xfId="2254" xr:uid="{6DE10913-9A07-4FB8-9584-07056844702B}"/>
    <cellStyle name="20% - Accent1 2 2 9 2 4 2 4 2" xfId="9794" xr:uid="{141BC24E-3FDB-494B-994D-630DF39675B1}"/>
    <cellStyle name="20% - Accent1 2 2 9 2 4 2 4 2 2" xfId="24770" xr:uid="{861FBA12-CBE0-43F5-8495-F89B9398ED1F}"/>
    <cellStyle name="20% - Accent1 2 2 9 2 4 2 4 3" xfId="17282" xr:uid="{1F72CAE4-4616-4C1F-93AA-2057B381E934}"/>
    <cellStyle name="20% - Accent1 2 2 9 2 4 2 4 4" xfId="36278" xr:uid="{8AA32C41-899C-479D-911D-1BB1418163F6}"/>
    <cellStyle name="20% - Accent1 2 2 9 2 4 2 4 5" xfId="39701" xr:uid="{C9ED7F46-7CF7-492E-8AEE-C1BF2481668F}"/>
    <cellStyle name="20% - Accent1 2 2 9 2 4 2 4 6" xfId="47584" xr:uid="{FC9FFAA3-D129-4618-B812-70C81CCDC832}"/>
    <cellStyle name="20% - Accent1 2 2 9 2 4 2 4 7" xfId="55077" xr:uid="{E99AA5EC-D0B8-4568-B9C2-03D94F43D5A4}"/>
    <cellStyle name="20% - Accent1 2 2 9 2 4 2 5" xfId="9791" xr:uid="{9B4C4D62-A4F7-4D57-85A6-58703D636109}"/>
    <cellStyle name="20% - Accent1 2 2 9 2 4 2 5 2" xfId="24767" xr:uid="{8207BBB2-EE47-44F7-A93D-8075D0D67F57}"/>
    <cellStyle name="20% - Accent1 2 2 9 2 4 2 6" xfId="17279" xr:uid="{E67A6D4F-BF11-4117-9BAD-3F38C85A4BAF}"/>
    <cellStyle name="20% - Accent1 2 2 9 2 4 2 7" xfId="31374" xr:uid="{E6B7B544-0750-4545-A7E6-C8FA59AC7264}"/>
    <cellStyle name="20% - Accent1 2 2 9 2 4 2 8" xfId="39698" xr:uid="{0A1A4238-5D9F-497E-8B59-2C92EF746A11}"/>
    <cellStyle name="20% - Accent1 2 2 9 2 4 2 9" xfId="47581" xr:uid="{32935F47-8A43-466D-BB6B-D865BA344BB2}"/>
    <cellStyle name="20% - Accent1 2 2 9 2 4 3" xfId="2255" xr:uid="{8BB9F35A-A842-4B44-80CA-2BC26AE5FC20}"/>
    <cellStyle name="20% - Accent1 2 2 9 2 4 3 2" xfId="9795" xr:uid="{5D4282CA-1EC8-45A8-ABE3-9EF4CEDF0AC5}"/>
    <cellStyle name="20% - Accent1 2 2 9 2 4 3 2 2" xfId="24771" xr:uid="{610EA388-1DCB-4D66-96F9-43037E6C18BC}"/>
    <cellStyle name="20% - Accent1 2 2 9 2 4 3 3" xfId="17283" xr:uid="{2F04984A-6CBE-47D3-9739-9EF332D82E1C}"/>
    <cellStyle name="20% - Accent1 2 2 9 2 4 3 4" xfId="32589" xr:uid="{ECFAA833-212A-43BD-9DCF-39BC203E81D0}"/>
    <cellStyle name="20% - Accent1 2 2 9 2 4 3 5" xfId="39702" xr:uid="{54E2B5FE-5678-4226-B36C-1C9202EFD19F}"/>
    <cellStyle name="20% - Accent1 2 2 9 2 4 3 6" xfId="47585" xr:uid="{6B81A9B6-F924-41EC-83A1-A2766AFB7B75}"/>
    <cellStyle name="20% - Accent1 2 2 9 2 4 3 7" xfId="55078" xr:uid="{5AFF84E9-4666-4E89-96D6-233EF58018EF}"/>
    <cellStyle name="20% - Accent1 2 2 9 2 4 4" xfId="2256" xr:uid="{5AEB7003-2DDF-4391-8783-0236F1DE48E0}"/>
    <cellStyle name="20% - Accent1 2 2 9 2 4 4 2" xfId="9796" xr:uid="{93DD1F14-16F5-4A6B-BBC0-217709DD85A6}"/>
    <cellStyle name="20% - Accent1 2 2 9 2 4 4 2 2" xfId="24772" xr:uid="{A1924334-C4F3-4A21-AFE9-877D6BCB6200}"/>
    <cellStyle name="20% - Accent1 2 2 9 2 4 4 3" xfId="17284" xr:uid="{61FA4CED-DAD0-4039-949C-0375766BE94C}"/>
    <cellStyle name="20% - Accent1 2 2 9 2 4 4 4" xfId="34434" xr:uid="{53004109-87CD-4D6A-B801-0ED5E0CEEF3B}"/>
    <cellStyle name="20% - Accent1 2 2 9 2 4 4 5" xfId="39703" xr:uid="{1281C000-5D1F-4B08-821E-C6CFF8E38878}"/>
    <cellStyle name="20% - Accent1 2 2 9 2 4 4 6" xfId="47586" xr:uid="{9CA7A3E0-734E-427F-82CF-AFD88DAB979D}"/>
    <cellStyle name="20% - Accent1 2 2 9 2 4 4 7" xfId="55079" xr:uid="{D396E56D-C726-4616-90BF-CD6BC53EB19F}"/>
    <cellStyle name="20% - Accent1 2 2 9 2 4 5" xfId="2257" xr:uid="{559C08B3-385A-48AE-9FF0-50F46063902B}"/>
    <cellStyle name="20% - Accent1 2 2 9 2 4 5 2" xfId="9797" xr:uid="{D227C473-17D2-4B69-AA7E-078A1E657E9E}"/>
    <cellStyle name="20% - Accent1 2 2 9 2 4 5 2 2" xfId="24773" xr:uid="{D6D8C810-9BEA-4B25-8500-A33D6783FB30}"/>
    <cellStyle name="20% - Accent1 2 2 9 2 4 5 3" xfId="17285" xr:uid="{2C9EA54E-93E4-4B6B-85E4-043F7A31C801}"/>
    <cellStyle name="20% - Accent1 2 2 9 2 4 5 4" xfId="36277" xr:uid="{6CDE1E98-C685-4FFC-A888-DEEBE9C10A0E}"/>
    <cellStyle name="20% - Accent1 2 2 9 2 4 5 5" xfId="39704" xr:uid="{BF0C3A28-D470-4426-843C-00C9B90CD7C5}"/>
    <cellStyle name="20% - Accent1 2 2 9 2 4 5 6" xfId="47587" xr:uid="{7A4E47C1-06DD-43C3-92FC-8CF5E34FD740}"/>
    <cellStyle name="20% - Accent1 2 2 9 2 4 5 7" xfId="55080" xr:uid="{C655B984-8925-4CDC-837C-88422A4E5CEC}"/>
    <cellStyle name="20% - Accent1 2 2 9 2 4 6" xfId="9790" xr:uid="{B6E66AA6-B946-4EBB-B6D4-875B97CEC871}"/>
    <cellStyle name="20% - Accent1 2 2 9 2 4 6 2" xfId="24766" xr:uid="{B8F3F824-CE21-4D63-91C6-5D2C013D4469}"/>
    <cellStyle name="20% - Accent1 2 2 9 2 4 7" xfId="17278" xr:uid="{DFF573E5-F9FE-4709-AB50-79D23DD16361}"/>
    <cellStyle name="20% - Accent1 2 2 9 2 4 8" xfId="30840" xr:uid="{8DB550B8-F630-472C-8A8D-007361191D0D}"/>
    <cellStyle name="20% - Accent1 2 2 9 2 4 9" xfId="39697" xr:uid="{D515383C-4DDC-4314-8503-2EFB55F50AE6}"/>
    <cellStyle name="20% - Accent1 2 2 9 2 5" xfId="2258" xr:uid="{A6406209-FECB-4ED2-B885-B53C16F96D50}"/>
    <cellStyle name="20% - Accent1 2 2 9 2 5 10" xfId="55081" xr:uid="{33A5B083-115B-45E7-B1CC-B96E089F1AA5}"/>
    <cellStyle name="20% - Accent1 2 2 9 2 5 2" xfId="2259" xr:uid="{5F5E3571-CC50-4B3C-906E-29F1289A9FA2}"/>
    <cellStyle name="20% - Accent1 2 2 9 2 5 2 2" xfId="9799" xr:uid="{376A70DF-FB34-4CE0-A635-155154F6D1D0}"/>
    <cellStyle name="20% - Accent1 2 2 9 2 5 2 2 2" xfId="24775" xr:uid="{AAC08388-8BCB-49A1-9A1C-72168CACE176}"/>
    <cellStyle name="20% - Accent1 2 2 9 2 5 2 3" xfId="17287" xr:uid="{B9895DC0-661D-4C8F-AF94-05EF8548C60E}"/>
    <cellStyle name="20% - Accent1 2 2 9 2 5 2 4" xfId="32591" xr:uid="{DAC9C8CC-747F-4EB7-9A3B-6CA80DE99D88}"/>
    <cellStyle name="20% - Accent1 2 2 9 2 5 2 5" xfId="39706" xr:uid="{BF59EF0F-9912-476E-9EB6-BCDD2D94C7CF}"/>
    <cellStyle name="20% - Accent1 2 2 9 2 5 2 6" xfId="47589" xr:uid="{88B56777-1578-4681-9DFB-F9D3CAD651E8}"/>
    <cellStyle name="20% - Accent1 2 2 9 2 5 2 7" xfId="55082" xr:uid="{CDC98850-772E-49AC-AC89-47619646479A}"/>
    <cellStyle name="20% - Accent1 2 2 9 2 5 3" xfId="2260" xr:uid="{0950F856-40E0-46F2-B0E1-A78E10633DF7}"/>
    <cellStyle name="20% - Accent1 2 2 9 2 5 3 2" xfId="9800" xr:uid="{E80E1DCC-2CFC-4566-AA30-3642386710C5}"/>
    <cellStyle name="20% - Accent1 2 2 9 2 5 3 2 2" xfId="24776" xr:uid="{F2BCF9E1-516D-43D4-ABEA-3EA352862589}"/>
    <cellStyle name="20% - Accent1 2 2 9 2 5 3 3" xfId="17288" xr:uid="{D42BC4FE-18D9-48EE-A4F6-84E84CD219F9}"/>
    <cellStyle name="20% - Accent1 2 2 9 2 5 3 4" xfId="34436" xr:uid="{ECBB77E2-5DCF-466A-807C-DD25410C5BF3}"/>
    <cellStyle name="20% - Accent1 2 2 9 2 5 3 5" xfId="39707" xr:uid="{D920F5AE-F517-40DC-A806-6E3127750B88}"/>
    <cellStyle name="20% - Accent1 2 2 9 2 5 3 6" xfId="47590" xr:uid="{7EE94E59-7AC5-40C9-A6C7-FE56FA64C43C}"/>
    <cellStyle name="20% - Accent1 2 2 9 2 5 3 7" xfId="55083" xr:uid="{85F31B0D-E9B6-4B04-B425-E793FD9D4A43}"/>
    <cellStyle name="20% - Accent1 2 2 9 2 5 4" xfId="2261" xr:uid="{8D82EF4B-AE6A-4C7B-B049-E028EB168124}"/>
    <cellStyle name="20% - Accent1 2 2 9 2 5 4 2" xfId="9801" xr:uid="{6A6EA9B2-55D8-421B-AF54-6D601B96B70A}"/>
    <cellStyle name="20% - Accent1 2 2 9 2 5 4 2 2" xfId="24777" xr:uid="{6783993E-3EF9-4D77-BA27-BF817CD86ED1}"/>
    <cellStyle name="20% - Accent1 2 2 9 2 5 4 3" xfId="17289" xr:uid="{94120BC4-93F6-4E30-ABA5-7E2B4CE8C0DA}"/>
    <cellStyle name="20% - Accent1 2 2 9 2 5 4 4" xfId="36279" xr:uid="{4C4652A7-9140-4062-A529-EA00844B8539}"/>
    <cellStyle name="20% - Accent1 2 2 9 2 5 4 5" xfId="39708" xr:uid="{1318B701-7DB9-4CB3-8567-7E25B81835CB}"/>
    <cellStyle name="20% - Accent1 2 2 9 2 5 4 6" xfId="47591" xr:uid="{653464C7-BB69-44D2-8F1E-294B724616B9}"/>
    <cellStyle name="20% - Accent1 2 2 9 2 5 4 7" xfId="55084" xr:uid="{8F6DD688-C341-4751-BF65-0B004D927C15}"/>
    <cellStyle name="20% - Accent1 2 2 9 2 5 5" xfId="9798" xr:uid="{4392085E-E20D-45E7-8E7D-7C5B7D90DD60}"/>
    <cellStyle name="20% - Accent1 2 2 9 2 5 5 2" xfId="24774" xr:uid="{8D6F4C47-BBFE-4A9E-A599-F351B5B99742}"/>
    <cellStyle name="20% - Accent1 2 2 9 2 5 6" xfId="17286" xr:uid="{995DCD5C-305B-41AA-B3A1-6026DE0A54DD}"/>
    <cellStyle name="20% - Accent1 2 2 9 2 5 7" xfId="31370" xr:uid="{0685C317-C2EF-4F22-A1EA-6C923233EDDD}"/>
    <cellStyle name="20% - Accent1 2 2 9 2 5 8" xfId="39705" xr:uid="{C14A418C-EDBD-497C-9004-BAC1F108DA7F}"/>
    <cellStyle name="20% - Accent1 2 2 9 2 5 9" xfId="47588" xr:uid="{225A47E0-0A7F-4E97-B8C2-F6B3958512B2}"/>
    <cellStyle name="20% - Accent1 2 2 9 2 6" xfId="2262" xr:uid="{753B3AEB-787D-44FC-9D04-8551899F4B28}"/>
    <cellStyle name="20% - Accent1 2 2 9 2 6 2" xfId="9802" xr:uid="{78129F21-1BC9-4182-915D-2D6B59B75FAC}"/>
    <cellStyle name="20% - Accent1 2 2 9 2 6 2 2" xfId="24778" xr:uid="{684C299F-B65C-4A27-AD41-11BD36AC504D}"/>
    <cellStyle name="20% - Accent1 2 2 9 2 6 3" xfId="17290" xr:uid="{787FF87E-DE23-473F-88A6-5A6F6E5D5CB0}"/>
    <cellStyle name="20% - Accent1 2 2 9 2 6 4" xfId="32582" xr:uid="{2B7ABE33-DCD1-446D-88B8-8F94D70822E0}"/>
    <cellStyle name="20% - Accent1 2 2 9 2 6 5" xfId="39709" xr:uid="{37FD7DA4-5FC4-4CAB-A046-1EA7FE3C4C59}"/>
    <cellStyle name="20% - Accent1 2 2 9 2 6 6" xfId="47592" xr:uid="{63B7C414-A645-4904-9519-8E84D2499C77}"/>
    <cellStyle name="20% - Accent1 2 2 9 2 6 7" xfId="55085" xr:uid="{FDD7FEB8-5FBC-439E-AFE5-623BB3AFF712}"/>
    <cellStyle name="20% - Accent1 2 2 9 2 7" xfId="2263" xr:uid="{6F06076C-2967-40D2-8BFD-537B14EB8CEB}"/>
    <cellStyle name="20% - Accent1 2 2 9 2 7 2" xfId="9803" xr:uid="{85DDC426-AAB6-47FE-9AC2-88743D675CF5}"/>
    <cellStyle name="20% - Accent1 2 2 9 2 7 2 2" xfId="24779" xr:uid="{1D600FDF-8265-43EC-AB64-49CE285BBB37}"/>
    <cellStyle name="20% - Accent1 2 2 9 2 7 3" xfId="17291" xr:uid="{263335F8-7B61-4409-8804-16B7E8D5B20C}"/>
    <cellStyle name="20% - Accent1 2 2 9 2 7 4" xfId="34427" xr:uid="{76B7B055-AD17-4290-916C-568CCC06F4FC}"/>
    <cellStyle name="20% - Accent1 2 2 9 2 7 5" xfId="39710" xr:uid="{E3586A37-4F1B-4E8F-A371-54F85EC1307D}"/>
    <cellStyle name="20% - Accent1 2 2 9 2 7 6" xfId="47593" xr:uid="{CC6DB60F-93C3-4A80-8097-FDA42D841D35}"/>
    <cellStyle name="20% - Accent1 2 2 9 2 7 7" xfId="55086" xr:uid="{FD0F6604-E2AE-46AA-A386-85BCA58C70FC}"/>
    <cellStyle name="20% - Accent1 2 2 9 2 8" xfId="2264" xr:uid="{833577CD-38B2-4CBF-A91B-55964C40670A}"/>
    <cellStyle name="20% - Accent1 2 2 9 2 8 2" xfId="9804" xr:uid="{92D12ECB-32F7-4001-8B3A-9F595D7061B9}"/>
    <cellStyle name="20% - Accent1 2 2 9 2 8 2 2" xfId="24780" xr:uid="{81DEBBF7-7740-4F2F-AD96-8356BCD91814}"/>
    <cellStyle name="20% - Accent1 2 2 9 2 8 3" xfId="17292" xr:uid="{51F09AFD-D329-48B7-A8A0-7E12BB640C57}"/>
    <cellStyle name="20% - Accent1 2 2 9 2 8 4" xfId="36270" xr:uid="{E5732DE7-28AD-4FB4-BB76-FD3C283BE13B}"/>
    <cellStyle name="20% - Accent1 2 2 9 2 8 5" xfId="39711" xr:uid="{832C3609-B47D-40CF-B2BA-B12035A92A46}"/>
    <cellStyle name="20% - Accent1 2 2 9 2 8 6" xfId="47594" xr:uid="{7906677B-C12E-4C78-B606-ECEB955C5729}"/>
    <cellStyle name="20% - Accent1 2 2 9 2 8 7" xfId="55087" xr:uid="{D9D5F092-4A1D-4FD6-B13B-EBF1D733FB06}"/>
    <cellStyle name="20% - Accent1 2 2 9 2 9" xfId="9765" xr:uid="{19072E9B-6BB9-4634-84E7-B3D474E7DE37}"/>
    <cellStyle name="20% - Accent1 2 2 9 2 9 2" xfId="24741" xr:uid="{0274327B-0F3C-40DE-9C2A-34D7F8FC24F9}"/>
    <cellStyle name="20% - Accent1 2 2 9 3" xfId="2265" xr:uid="{1BE502F3-42E0-491A-9E3A-73E697356B09}"/>
    <cellStyle name="20% - Accent1 2 2 9 3 10" xfId="39712" xr:uid="{F4E5EB95-0142-4EC5-B529-A0631EF2997C}"/>
    <cellStyle name="20% - Accent1 2 2 9 3 11" xfId="47595" xr:uid="{A06D7075-DF6E-4825-B024-B79638D507A9}"/>
    <cellStyle name="20% - Accent1 2 2 9 3 12" xfId="55088" xr:uid="{D15C984D-A185-406C-9B2B-CB653D9801C9}"/>
    <cellStyle name="20% - Accent1 2 2 9 3 2" xfId="2266" xr:uid="{BE175EC9-E662-49E1-833C-171C5DF3E3D3}"/>
    <cellStyle name="20% - Accent1 2 2 9 3 2 10" xfId="47596" xr:uid="{CD0EFFB7-06F4-44F5-8A6B-C6C481F9537D}"/>
    <cellStyle name="20% - Accent1 2 2 9 3 2 11" xfId="55089" xr:uid="{B9E353F7-F293-479C-9824-1629B587FC71}"/>
    <cellStyle name="20% - Accent1 2 2 9 3 2 2" xfId="2267" xr:uid="{E57F3298-66FE-4F3B-B0E9-184EBA03848E}"/>
    <cellStyle name="20% - Accent1 2 2 9 3 2 2 10" xfId="55090" xr:uid="{7A52F19E-E911-4E31-9873-30CF37B3974E}"/>
    <cellStyle name="20% - Accent1 2 2 9 3 2 2 2" xfId="2268" xr:uid="{F689B124-AB9C-4B3E-8252-41E44AA2F415}"/>
    <cellStyle name="20% - Accent1 2 2 9 3 2 2 2 2" xfId="9808" xr:uid="{986A7A57-6EB9-4C53-A1C9-657A52BD73DE}"/>
    <cellStyle name="20% - Accent1 2 2 9 3 2 2 2 2 2" xfId="24784" xr:uid="{6CA489BD-C745-439A-ABC4-D72A00A7DF15}"/>
    <cellStyle name="20% - Accent1 2 2 9 3 2 2 2 3" xfId="17296" xr:uid="{E0684B54-1F4F-4EA6-A042-EAA75AC582D6}"/>
    <cellStyle name="20% - Accent1 2 2 9 3 2 2 2 4" xfId="32594" xr:uid="{6E3B6830-A60C-42AA-8AE8-CEF6664B0523}"/>
    <cellStyle name="20% - Accent1 2 2 9 3 2 2 2 5" xfId="39715" xr:uid="{E13BEEBE-4309-442A-B2D6-A6673D7EB189}"/>
    <cellStyle name="20% - Accent1 2 2 9 3 2 2 2 6" xfId="47598" xr:uid="{3749A9E4-C7C9-4381-8905-A332A444A872}"/>
    <cellStyle name="20% - Accent1 2 2 9 3 2 2 2 7" xfId="55091" xr:uid="{B991384C-4BD8-425E-BC4B-A0F129297927}"/>
    <cellStyle name="20% - Accent1 2 2 9 3 2 2 3" xfId="2269" xr:uid="{C9172FDE-244B-4C38-91E6-0136FD11A72D}"/>
    <cellStyle name="20% - Accent1 2 2 9 3 2 2 3 2" xfId="9809" xr:uid="{163EB3C4-D1C1-4A4E-8EF4-CCB1DC736217}"/>
    <cellStyle name="20% - Accent1 2 2 9 3 2 2 3 2 2" xfId="24785" xr:uid="{C2D01C47-843A-4204-AED5-334F488A1A85}"/>
    <cellStyle name="20% - Accent1 2 2 9 3 2 2 3 3" xfId="17297" xr:uid="{7CF04095-07B9-4899-9B9A-A339C5541755}"/>
    <cellStyle name="20% - Accent1 2 2 9 3 2 2 3 4" xfId="34439" xr:uid="{06AB8484-708D-42C9-B8DE-29F036D397A0}"/>
    <cellStyle name="20% - Accent1 2 2 9 3 2 2 3 5" xfId="39716" xr:uid="{5BCC3899-0585-4B09-A33C-F726AF50718F}"/>
    <cellStyle name="20% - Accent1 2 2 9 3 2 2 3 6" xfId="47599" xr:uid="{DF79CE5B-2002-4886-B090-F30E401CC949}"/>
    <cellStyle name="20% - Accent1 2 2 9 3 2 2 3 7" xfId="55092" xr:uid="{C23EB20C-B89E-4CD8-A8CA-542FEFF7DAE9}"/>
    <cellStyle name="20% - Accent1 2 2 9 3 2 2 4" xfId="2270" xr:uid="{EA2E3BAA-378D-460E-A595-A5CFD013C8B4}"/>
    <cellStyle name="20% - Accent1 2 2 9 3 2 2 4 2" xfId="9810" xr:uid="{9C72FEB8-7A93-46FB-AA87-09C515D7D499}"/>
    <cellStyle name="20% - Accent1 2 2 9 3 2 2 4 2 2" xfId="24786" xr:uid="{FBE020C9-AA05-40EC-8556-4096B8E648A9}"/>
    <cellStyle name="20% - Accent1 2 2 9 3 2 2 4 3" xfId="17298" xr:uid="{49C0B55F-9FAC-478E-9AE2-D8456766B4A6}"/>
    <cellStyle name="20% - Accent1 2 2 9 3 2 2 4 4" xfId="36282" xr:uid="{4730E72D-4537-4E1F-B1C4-4A9C3930055B}"/>
    <cellStyle name="20% - Accent1 2 2 9 3 2 2 4 5" xfId="39717" xr:uid="{1E82F2F9-B0DD-456B-8501-B31A000793E8}"/>
    <cellStyle name="20% - Accent1 2 2 9 3 2 2 4 6" xfId="47600" xr:uid="{3A4BDD7E-0116-44F0-8B26-4C69DC8FB9F2}"/>
    <cellStyle name="20% - Accent1 2 2 9 3 2 2 4 7" xfId="55093" xr:uid="{67B4890F-2A41-4D6C-A444-AA07FD6FD308}"/>
    <cellStyle name="20% - Accent1 2 2 9 3 2 2 5" xfId="9807" xr:uid="{6D4AD7BE-FA91-452E-9366-EBBB3FF39D83}"/>
    <cellStyle name="20% - Accent1 2 2 9 3 2 2 5 2" xfId="24783" xr:uid="{96818C57-1E07-4F57-BC4D-EFAA1BC77171}"/>
    <cellStyle name="20% - Accent1 2 2 9 3 2 2 6" xfId="17295" xr:uid="{2E2446D1-ABAB-4F26-9DAF-F7C66094D8E2}"/>
    <cellStyle name="20% - Accent1 2 2 9 3 2 2 7" xfId="31376" xr:uid="{71EB670A-F936-44B1-9E9C-7F2DE0912881}"/>
    <cellStyle name="20% - Accent1 2 2 9 3 2 2 8" xfId="39714" xr:uid="{C0977A95-3517-42E2-89EA-A60E731ECE72}"/>
    <cellStyle name="20% - Accent1 2 2 9 3 2 2 9" xfId="47597" xr:uid="{3082DAC4-95F6-41A9-9540-F4017B60DBFF}"/>
    <cellStyle name="20% - Accent1 2 2 9 3 2 3" xfId="2271" xr:uid="{70D43DE3-E3F3-4DBE-9169-69747058BF96}"/>
    <cellStyle name="20% - Accent1 2 2 9 3 2 3 2" xfId="9811" xr:uid="{193DAAB6-09D6-4BF3-A2CF-AF5ACDFD647C}"/>
    <cellStyle name="20% - Accent1 2 2 9 3 2 3 2 2" xfId="24787" xr:uid="{AD1583EC-871F-484D-9D5A-6382567C4CBA}"/>
    <cellStyle name="20% - Accent1 2 2 9 3 2 3 3" xfId="17299" xr:uid="{59FD0CCC-9BA9-4D22-98EA-FEDD578A792B}"/>
    <cellStyle name="20% - Accent1 2 2 9 3 2 3 4" xfId="32593" xr:uid="{C7D4D484-8BA2-4EE3-B925-B049C2D1CAE2}"/>
    <cellStyle name="20% - Accent1 2 2 9 3 2 3 5" xfId="39718" xr:uid="{3F533B26-DEC8-4696-B96C-9B36604129F9}"/>
    <cellStyle name="20% - Accent1 2 2 9 3 2 3 6" xfId="47601" xr:uid="{707E8074-DC77-42CA-A735-6F8F75A86D62}"/>
    <cellStyle name="20% - Accent1 2 2 9 3 2 3 7" xfId="55094" xr:uid="{48E78C33-9EB2-46D6-AADE-1652EFA2D722}"/>
    <cellStyle name="20% - Accent1 2 2 9 3 2 4" xfId="2272" xr:uid="{01752855-E080-4999-A9FD-AF06421FC18D}"/>
    <cellStyle name="20% - Accent1 2 2 9 3 2 4 2" xfId="9812" xr:uid="{25E047AD-90C4-460A-935F-60EBE74BC6B2}"/>
    <cellStyle name="20% - Accent1 2 2 9 3 2 4 2 2" xfId="24788" xr:uid="{A873F9C2-E881-48B9-9A12-95B4C74FB42A}"/>
    <cellStyle name="20% - Accent1 2 2 9 3 2 4 3" xfId="17300" xr:uid="{48CEB51F-A939-4E09-A388-CC9FA07D1C49}"/>
    <cellStyle name="20% - Accent1 2 2 9 3 2 4 4" xfId="34438" xr:uid="{25A4EFDC-389C-4CBB-BDCB-679E315AA759}"/>
    <cellStyle name="20% - Accent1 2 2 9 3 2 4 5" xfId="39719" xr:uid="{E42A2609-5B6D-4D95-9BC3-54B874AA52E8}"/>
    <cellStyle name="20% - Accent1 2 2 9 3 2 4 6" xfId="47602" xr:uid="{83A68104-FA06-4627-8E6B-FC9EE514921E}"/>
    <cellStyle name="20% - Accent1 2 2 9 3 2 4 7" xfId="55095" xr:uid="{F3DF8FAD-4E32-4BAF-B857-039DB8109D55}"/>
    <cellStyle name="20% - Accent1 2 2 9 3 2 5" xfId="2273" xr:uid="{E09DCFCC-2522-4547-A14B-CE22E51C27FA}"/>
    <cellStyle name="20% - Accent1 2 2 9 3 2 5 2" xfId="9813" xr:uid="{7616BDC7-27A9-46BC-A2A6-00E3AC59DDB9}"/>
    <cellStyle name="20% - Accent1 2 2 9 3 2 5 2 2" xfId="24789" xr:uid="{DF857100-7C0F-432D-87DC-B147A1477916}"/>
    <cellStyle name="20% - Accent1 2 2 9 3 2 5 3" xfId="17301" xr:uid="{5A1E9090-0DF6-455B-BD31-E88FADF5AB5E}"/>
    <cellStyle name="20% - Accent1 2 2 9 3 2 5 4" xfId="36281" xr:uid="{1200CA69-67BA-4342-9C4C-44F569559156}"/>
    <cellStyle name="20% - Accent1 2 2 9 3 2 5 5" xfId="39720" xr:uid="{CE96E99F-8235-4344-8239-0F3BC82D3912}"/>
    <cellStyle name="20% - Accent1 2 2 9 3 2 5 6" xfId="47603" xr:uid="{FFEFC76A-4E62-416C-8BDE-7CB78A672111}"/>
    <cellStyle name="20% - Accent1 2 2 9 3 2 5 7" xfId="55096" xr:uid="{EB88DB60-CB32-4B0E-BD8C-0A4A0C99BE19}"/>
    <cellStyle name="20% - Accent1 2 2 9 3 2 6" xfId="9806" xr:uid="{8B8B7145-8BA3-4C2B-8408-E9E78A285645}"/>
    <cellStyle name="20% - Accent1 2 2 9 3 2 6 2" xfId="24782" xr:uid="{1136DEE7-5FF4-4CD5-A13B-136E12F9A4E2}"/>
    <cellStyle name="20% - Accent1 2 2 9 3 2 7" xfId="17294" xr:uid="{6191DA85-A8E9-4DB9-A82B-1F6C4675BD02}"/>
    <cellStyle name="20% - Accent1 2 2 9 3 2 8" xfId="30842" xr:uid="{71EB5B54-299C-4601-9D18-2196053AAA17}"/>
    <cellStyle name="20% - Accent1 2 2 9 3 2 9" xfId="39713" xr:uid="{33C31A94-DA26-438A-BF8F-70C19553BEC0}"/>
    <cellStyle name="20% - Accent1 2 2 9 3 3" xfId="2274" xr:uid="{334A0E45-046D-4372-929D-74E056E79392}"/>
    <cellStyle name="20% - Accent1 2 2 9 3 3 10" xfId="55097" xr:uid="{26779595-7E53-4E03-816D-416504621ABB}"/>
    <cellStyle name="20% - Accent1 2 2 9 3 3 2" xfId="2275" xr:uid="{0CBA2C91-C9C6-4B7F-A105-659BEF4FACB9}"/>
    <cellStyle name="20% - Accent1 2 2 9 3 3 2 2" xfId="9815" xr:uid="{471D896F-2856-44C6-8A63-168DDFADEEF5}"/>
    <cellStyle name="20% - Accent1 2 2 9 3 3 2 2 2" xfId="24791" xr:uid="{8B7CA329-D358-417B-997B-D884B6FFB80F}"/>
    <cellStyle name="20% - Accent1 2 2 9 3 3 2 3" xfId="17303" xr:uid="{F8C188FD-F41D-42BB-B1FD-2F457BCA741E}"/>
    <cellStyle name="20% - Accent1 2 2 9 3 3 2 4" xfId="32595" xr:uid="{F9454742-A00C-44A1-9D1B-E49AF4E8229B}"/>
    <cellStyle name="20% - Accent1 2 2 9 3 3 2 5" xfId="39722" xr:uid="{EE79EDA8-BFDE-4687-A380-0AAB4248B854}"/>
    <cellStyle name="20% - Accent1 2 2 9 3 3 2 6" xfId="47605" xr:uid="{87248C72-9C66-4E83-86C2-C351CA0FE1D7}"/>
    <cellStyle name="20% - Accent1 2 2 9 3 3 2 7" xfId="55098" xr:uid="{A5808F17-7F37-4DD0-B134-C68FFF02D239}"/>
    <cellStyle name="20% - Accent1 2 2 9 3 3 3" xfId="2276" xr:uid="{FDCC3A34-77FA-4100-9980-D5E3315DC050}"/>
    <cellStyle name="20% - Accent1 2 2 9 3 3 3 2" xfId="9816" xr:uid="{E90E866F-D322-4913-8548-3CE8BF90A4CC}"/>
    <cellStyle name="20% - Accent1 2 2 9 3 3 3 2 2" xfId="24792" xr:uid="{E5090D10-D32E-46B4-90BE-35D9488CB425}"/>
    <cellStyle name="20% - Accent1 2 2 9 3 3 3 3" xfId="17304" xr:uid="{2B077ACE-DAA1-4A17-980A-F3A3386E4059}"/>
    <cellStyle name="20% - Accent1 2 2 9 3 3 3 4" xfId="34440" xr:uid="{7BC5B8D7-B1DF-44E9-90AE-B081A091109B}"/>
    <cellStyle name="20% - Accent1 2 2 9 3 3 3 5" xfId="39723" xr:uid="{F8A7284E-4AE2-4AA5-85D6-956EB1C24710}"/>
    <cellStyle name="20% - Accent1 2 2 9 3 3 3 6" xfId="47606" xr:uid="{09487F4E-105A-4B18-A6E4-2C1A7637E06A}"/>
    <cellStyle name="20% - Accent1 2 2 9 3 3 3 7" xfId="55099" xr:uid="{E4664806-5D1C-41EF-BA89-8E4368E8A0FD}"/>
    <cellStyle name="20% - Accent1 2 2 9 3 3 4" xfId="2277" xr:uid="{EDB4A79E-7B7D-4981-89A6-7ADAA92D78A8}"/>
    <cellStyle name="20% - Accent1 2 2 9 3 3 4 2" xfId="9817" xr:uid="{A0DCD253-991E-40E1-8CD9-F917C90AEFAB}"/>
    <cellStyle name="20% - Accent1 2 2 9 3 3 4 2 2" xfId="24793" xr:uid="{083CF3A2-4C20-45C0-94C4-AA8887BC2D37}"/>
    <cellStyle name="20% - Accent1 2 2 9 3 3 4 3" xfId="17305" xr:uid="{B19EA5E4-361C-4F13-8E09-E3FAFE1ED342}"/>
    <cellStyle name="20% - Accent1 2 2 9 3 3 4 4" xfId="36283" xr:uid="{5509ABE5-8293-47C3-8BCA-EC7C34F2F081}"/>
    <cellStyle name="20% - Accent1 2 2 9 3 3 4 5" xfId="39724" xr:uid="{13ED78F7-3D87-432D-877C-E4FC1C27D568}"/>
    <cellStyle name="20% - Accent1 2 2 9 3 3 4 6" xfId="47607" xr:uid="{50AC01B1-C225-4798-BFD3-E3A58CC7E182}"/>
    <cellStyle name="20% - Accent1 2 2 9 3 3 4 7" xfId="55100" xr:uid="{370696DF-68F8-4114-8B8F-C8B6302B2C27}"/>
    <cellStyle name="20% - Accent1 2 2 9 3 3 5" xfId="9814" xr:uid="{11B855DC-EAA0-446C-AD8F-D82ECE9A1388}"/>
    <cellStyle name="20% - Accent1 2 2 9 3 3 5 2" xfId="24790" xr:uid="{C07A1ACF-8903-49B4-8661-8D3B3C0DE5C8}"/>
    <cellStyle name="20% - Accent1 2 2 9 3 3 6" xfId="17302" xr:uid="{A6681816-193E-4A4B-A64C-1BD44CDB675A}"/>
    <cellStyle name="20% - Accent1 2 2 9 3 3 7" xfId="31375" xr:uid="{E1CBABC1-7A6A-4596-A54F-36D8FBF41CDD}"/>
    <cellStyle name="20% - Accent1 2 2 9 3 3 8" xfId="39721" xr:uid="{D300755E-4A12-4DCA-8BF0-9F37C34ABA8A}"/>
    <cellStyle name="20% - Accent1 2 2 9 3 3 9" xfId="47604" xr:uid="{2BBA3B5E-166F-480B-9BBB-25772F74598C}"/>
    <cellStyle name="20% - Accent1 2 2 9 3 4" xfId="2278" xr:uid="{F8AA60B4-A3E5-499A-A87C-77F9B416BC9F}"/>
    <cellStyle name="20% - Accent1 2 2 9 3 4 2" xfId="9818" xr:uid="{5AA83BD2-FB6C-40D4-874F-639CE9D0A239}"/>
    <cellStyle name="20% - Accent1 2 2 9 3 4 2 2" xfId="24794" xr:uid="{60C46E3C-5FED-4404-B7A6-02AC797A0C95}"/>
    <cellStyle name="20% - Accent1 2 2 9 3 4 3" xfId="17306" xr:uid="{CA3B438E-8D44-49CA-A1E6-66DDA9FC86E6}"/>
    <cellStyle name="20% - Accent1 2 2 9 3 4 4" xfId="32592" xr:uid="{0550859A-02C8-42CE-98EC-A3C1779490CA}"/>
    <cellStyle name="20% - Accent1 2 2 9 3 4 5" xfId="39725" xr:uid="{E7348ECC-91A7-4792-9123-3AD6EC75C446}"/>
    <cellStyle name="20% - Accent1 2 2 9 3 4 6" xfId="47608" xr:uid="{C6F5DE54-1139-4B1E-9183-1C1CC230AC91}"/>
    <cellStyle name="20% - Accent1 2 2 9 3 4 7" xfId="55101" xr:uid="{640D1565-8AF7-4CF5-8072-3B06A01E6BD2}"/>
    <cellStyle name="20% - Accent1 2 2 9 3 5" xfId="2279" xr:uid="{60377830-81D4-45DA-B680-121660FAB94E}"/>
    <cellStyle name="20% - Accent1 2 2 9 3 5 2" xfId="9819" xr:uid="{215755CB-6877-4B93-9C71-BE2BA77E78D4}"/>
    <cellStyle name="20% - Accent1 2 2 9 3 5 2 2" xfId="24795" xr:uid="{A9483516-69E2-469C-9CDC-024F4B154EE9}"/>
    <cellStyle name="20% - Accent1 2 2 9 3 5 3" xfId="17307" xr:uid="{0CD52EEE-05D7-4DAE-B769-A4E9A04AEDC4}"/>
    <cellStyle name="20% - Accent1 2 2 9 3 5 4" xfId="34437" xr:uid="{D77FCAF8-6484-49E8-AB7A-7BDEA1EA754E}"/>
    <cellStyle name="20% - Accent1 2 2 9 3 5 5" xfId="39726" xr:uid="{2B777EFA-AA71-40F1-81E1-87940470A763}"/>
    <cellStyle name="20% - Accent1 2 2 9 3 5 6" xfId="47609" xr:uid="{5E2BFB9B-F693-4489-8C27-F13547EBF74E}"/>
    <cellStyle name="20% - Accent1 2 2 9 3 5 7" xfId="55102" xr:uid="{6FAD7C01-44DA-40BD-ABA7-5FE9D29E103C}"/>
    <cellStyle name="20% - Accent1 2 2 9 3 6" xfId="2280" xr:uid="{69921EC5-77AE-41BD-AA37-CD3452739381}"/>
    <cellStyle name="20% - Accent1 2 2 9 3 6 2" xfId="9820" xr:uid="{0C469D47-04C6-4810-91E2-0C6934E0DDFC}"/>
    <cellStyle name="20% - Accent1 2 2 9 3 6 2 2" xfId="24796" xr:uid="{F4881CFD-9952-40D5-838A-39306DF4857B}"/>
    <cellStyle name="20% - Accent1 2 2 9 3 6 3" xfId="17308" xr:uid="{DF6D3C63-EA31-403E-BA65-855C0B3D4510}"/>
    <cellStyle name="20% - Accent1 2 2 9 3 6 4" xfId="36280" xr:uid="{31DA1C3C-AB34-40A9-B273-CEDB2E9CBAF2}"/>
    <cellStyle name="20% - Accent1 2 2 9 3 6 5" xfId="39727" xr:uid="{E2401CBF-AE6E-4EEC-A59E-975CDB8E6A66}"/>
    <cellStyle name="20% - Accent1 2 2 9 3 6 6" xfId="47610" xr:uid="{E5996C7F-7F63-400A-A01A-03DC83475EC7}"/>
    <cellStyle name="20% - Accent1 2 2 9 3 6 7" xfId="55103" xr:uid="{0E2B05BF-998A-4F1C-A5D5-518C62A73C95}"/>
    <cellStyle name="20% - Accent1 2 2 9 3 7" xfId="9805" xr:uid="{1A9C955E-4775-4F84-8ADD-BB88240D43C1}"/>
    <cellStyle name="20% - Accent1 2 2 9 3 7 2" xfId="24781" xr:uid="{595E36D5-EC18-4717-9CFF-A1037B9D7239}"/>
    <cellStyle name="20% - Accent1 2 2 9 3 8" xfId="17293" xr:uid="{53B30AE0-541A-4123-94A2-27159C0CA5FE}"/>
    <cellStyle name="20% - Accent1 2 2 9 3 9" xfId="30449" xr:uid="{E101B863-C7B7-47BA-8DF8-9361C631C489}"/>
    <cellStyle name="20% - Accent1 2 2 9 4" xfId="2281" xr:uid="{6596C463-B05D-452A-AFE7-DD53BF0B9E15}"/>
    <cellStyle name="20% - Accent1 2 2 9 4 10" xfId="39728" xr:uid="{AAC98FD2-8951-4066-9856-4C14F5E146F5}"/>
    <cellStyle name="20% - Accent1 2 2 9 4 11" xfId="47611" xr:uid="{E3C927BF-BDCA-4C51-B4E2-A01EEE829A29}"/>
    <cellStyle name="20% - Accent1 2 2 9 4 12" xfId="55104" xr:uid="{A5BF2C35-F017-4E3B-87D7-3BB199CEA4B7}"/>
    <cellStyle name="20% - Accent1 2 2 9 4 2" xfId="2282" xr:uid="{63823982-6969-46B2-BF9B-41B423065352}"/>
    <cellStyle name="20% - Accent1 2 2 9 4 2 10" xfId="47612" xr:uid="{0F65B832-2428-4BC8-B1F7-3ADDED7A8E7A}"/>
    <cellStyle name="20% - Accent1 2 2 9 4 2 11" xfId="55105" xr:uid="{23E3C9C8-0971-4C33-8DC5-86E803452F37}"/>
    <cellStyle name="20% - Accent1 2 2 9 4 2 2" xfId="2283" xr:uid="{160519DE-D5D8-49AE-A966-F2775292A752}"/>
    <cellStyle name="20% - Accent1 2 2 9 4 2 2 10" xfId="55106" xr:uid="{B168BFF3-E4E5-4D34-AFD6-126B15F6C877}"/>
    <cellStyle name="20% - Accent1 2 2 9 4 2 2 2" xfId="2284" xr:uid="{CE0EE53F-16AD-4055-B0DA-22CA3BC0956F}"/>
    <cellStyle name="20% - Accent1 2 2 9 4 2 2 2 2" xfId="9824" xr:uid="{A755BC24-29FA-4812-94E6-A5BF7B1470C0}"/>
    <cellStyle name="20% - Accent1 2 2 9 4 2 2 2 2 2" xfId="24800" xr:uid="{735A5AA3-3343-47E5-9B53-348580DC3742}"/>
    <cellStyle name="20% - Accent1 2 2 9 4 2 2 2 3" xfId="17312" xr:uid="{11C68EBB-C05F-40B6-B1D3-34AD52649F19}"/>
    <cellStyle name="20% - Accent1 2 2 9 4 2 2 2 4" xfId="32598" xr:uid="{D68F23E8-A339-4E54-9B03-7A99E63A1C58}"/>
    <cellStyle name="20% - Accent1 2 2 9 4 2 2 2 5" xfId="39731" xr:uid="{03947796-616F-41FC-9578-6C63AE9DD430}"/>
    <cellStyle name="20% - Accent1 2 2 9 4 2 2 2 6" xfId="47614" xr:uid="{29C87CB1-46CE-4FBE-8DE9-6287BF4F9A3A}"/>
    <cellStyle name="20% - Accent1 2 2 9 4 2 2 2 7" xfId="55107" xr:uid="{7704CF81-053C-477E-AF8C-74AC6D960C3B}"/>
    <cellStyle name="20% - Accent1 2 2 9 4 2 2 3" xfId="2285" xr:uid="{F0E30FB9-EBCA-426B-9738-4314D5431ADF}"/>
    <cellStyle name="20% - Accent1 2 2 9 4 2 2 3 2" xfId="9825" xr:uid="{A8FBD913-80F8-4AFC-BE0B-984A2AFBA461}"/>
    <cellStyle name="20% - Accent1 2 2 9 4 2 2 3 2 2" xfId="24801" xr:uid="{665E44E7-1B02-4D13-9023-AD4A4021BE2E}"/>
    <cellStyle name="20% - Accent1 2 2 9 4 2 2 3 3" xfId="17313" xr:uid="{DE0E4D62-E10E-42E0-9A50-3CA5EC6DF89C}"/>
    <cellStyle name="20% - Accent1 2 2 9 4 2 2 3 4" xfId="34443" xr:uid="{59C22358-B259-4ADA-B426-F05127380C2C}"/>
    <cellStyle name="20% - Accent1 2 2 9 4 2 2 3 5" xfId="39732" xr:uid="{EA19BDFA-A768-4D35-BF0A-0FFC79734A01}"/>
    <cellStyle name="20% - Accent1 2 2 9 4 2 2 3 6" xfId="47615" xr:uid="{5ACECA19-2E31-4DFD-8CDF-6C6156A46072}"/>
    <cellStyle name="20% - Accent1 2 2 9 4 2 2 3 7" xfId="55108" xr:uid="{6EB47518-9248-41A0-B4D4-76D05A6E111A}"/>
    <cellStyle name="20% - Accent1 2 2 9 4 2 2 4" xfId="2286" xr:uid="{158ACD3E-2337-419C-AEED-E1E611F14F53}"/>
    <cellStyle name="20% - Accent1 2 2 9 4 2 2 4 2" xfId="9826" xr:uid="{7AA4B10D-50CC-478B-9716-76E8547D7A0F}"/>
    <cellStyle name="20% - Accent1 2 2 9 4 2 2 4 2 2" xfId="24802" xr:uid="{0133D86B-583C-419A-9DE3-C42E7129818E}"/>
    <cellStyle name="20% - Accent1 2 2 9 4 2 2 4 3" xfId="17314" xr:uid="{12DE1A34-7360-487A-8C81-165467AD36D5}"/>
    <cellStyle name="20% - Accent1 2 2 9 4 2 2 4 4" xfId="36286" xr:uid="{A9408B93-5F50-4B56-8EED-31647B7EC99E}"/>
    <cellStyle name="20% - Accent1 2 2 9 4 2 2 4 5" xfId="39733" xr:uid="{A1D20D14-C58D-4351-BD5E-C416D716F40A}"/>
    <cellStyle name="20% - Accent1 2 2 9 4 2 2 4 6" xfId="47616" xr:uid="{ACFBFC3F-710C-4BD8-8319-3C71F73686CA}"/>
    <cellStyle name="20% - Accent1 2 2 9 4 2 2 4 7" xfId="55109" xr:uid="{E76E3A00-959A-4F70-BC03-219357022E44}"/>
    <cellStyle name="20% - Accent1 2 2 9 4 2 2 5" xfId="9823" xr:uid="{1E0044F4-45F5-4556-AAD1-8AC885A08235}"/>
    <cellStyle name="20% - Accent1 2 2 9 4 2 2 5 2" xfId="24799" xr:uid="{785592F7-F622-4844-A12B-02A2003FFAE6}"/>
    <cellStyle name="20% - Accent1 2 2 9 4 2 2 6" xfId="17311" xr:uid="{B353F908-2F5D-4493-9B42-C61CEB7E34B7}"/>
    <cellStyle name="20% - Accent1 2 2 9 4 2 2 7" xfId="31378" xr:uid="{9117D4C9-C971-4CE9-B962-18484587B448}"/>
    <cellStyle name="20% - Accent1 2 2 9 4 2 2 8" xfId="39730" xr:uid="{C01F4B01-689E-47AD-B060-A6C7541796FC}"/>
    <cellStyle name="20% - Accent1 2 2 9 4 2 2 9" xfId="47613" xr:uid="{A5FF4705-9864-43FE-951A-EC68DF5699F9}"/>
    <cellStyle name="20% - Accent1 2 2 9 4 2 3" xfId="2287" xr:uid="{625917EB-254C-4FB7-A096-F5E82C7D5B72}"/>
    <cellStyle name="20% - Accent1 2 2 9 4 2 3 2" xfId="9827" xr:uid="{6347DCA8-B7A3-4CC1-A590-0732BC841301}"/>
    <cellStyle name="20% - Accent1 2 2 9 4 2 3 2 2" xfId="24803" xr:uid="{7E7FE85D-48D3-4055-B463-1875E630214B}"/>
    <cellStyle name="20% - Accent1 2 2 9 4 2 3 3" xfId="17315" xr:uid="{FEFB9DB2-83D1-41C3-B5A1-85F0F1259A87}"/>
    <cellStyle name="20% - Accent1 2 2 9 4 2 3 4" xfId="32597" xr:uid="{B2DDA0A3-DCAC-4292-B8EA-91E19A07656A}"/>
    <cellStyle name="20% - Accent1 2 2 9 4 2 3 5" xfId="39734" xr:uid="{19793708-53A1-4610-9326-B33FCBC0E940}"/>
    <cellStyle name="20% - Accent1 2 2 9 4 2 3 6" xfId="47617" xr:uid="{16C87D31-710A-458D-A546-F0ADE0EA0D67}"/>
    <cellStyle name="20% - Accent1 2 2 9 4 2 3 7" xfId="55110" xr:uid="{EE67C023-1064-41C6-8D12-24BD5E44A7DF}"/>
    <cellStyle name="20% - Accent1 2 2 9 4 2 4" xfId="2288" xr:uid="{90FA13DF-F4BE-4041-8D35-E85224B02904}"/>
    <cellStyle name="20% - Accent1 2 2 9 4 2 4 2" xfId="9828" xr:uid="{211A97AE-AEA5-4B05-942A-B0886B56D988}"/>
    <cellStyle name="20% - Accent1 2 2 9 4 2 4 2 2" xfId="24804" xr:uid="{998F8216-5548-4EE7-A981-CC34BF6F80C8}"/>
    <cellStyle name="20% - Accent1 2 2 9 4 2 4 3" xfId="17316" xr:uid="{375109CD-66E8-48A1-B643-DD9E88D89965}"/>
    <cellStyle name="20% - Accent1 2 2 9 4 2 4 4" xfId="34442" xr:uid="{B0DA1450-7ABB-4281-87EB-C2FF6CD19AEC}"/>
    <cellStyle name="20% - Accent1 2 2 9 4 2 4 5" xfId="39735" xr:uid="{CA3F25FF-B1F1-4DCC-A1F8-B155B4272D95}"/>
    <cellStyle name="20% - Accent1 2 2 9 4 2 4 6" xfId="47618" xr:uid="{1D737468-947C-42B8-80DA-46B1261ACC04}"/>
    <cellStyle name="20% - Accent1 2 2 9 4 2 4 7" xfId="55111" xr:uid="{20364022-90AD-4A39-BD97-1782DEC0A624}"/>
    <cellStyle name="20% - Accent1 2 2 9 4 2 5" xfId="2289" xr:uid="{F8B6EAF3-4E5D-480D-A9CF-99D53B93B483}"/>
    <cellStyle name="20% - Accent1 2 2 9 4 2 5 2" xfId="9829" xr:uid="{DBE038BA-F41C-4BD4-91BA-BCCDCD1C14F8}"/>
    <cellStyle name="20% - Accent1 2 2 9 4 2 5 2 2" xfId="24805" xr:uid="{843D3DEF-EFDA-4D17-B315-1DF9A0C23CA4}"/>
    <cellStyle name="20% - Accent1 2 2 9 4 2 5 3" xfId="17317" xr:uid="{0B175730-3961-4996-9CA3-542C970F1E1F}"/>
    <cellStyle name="20% - Accent1 2 2 9 4 2 5 4" xfId="36285" xr:uid="{B94E8CF5-D2DF-4705-9DC0-EF9353AE58AE}"/>
    <cellStyle name="20% - Accent1 2 2 9 4 2 5 5" xfId="39736" xr:uid="{9E395469-A214-445B-BEC2-9EAAD6E868E4}"/>
    <cellStyle name="20% - Accent1 2 2 9 4 2 5 6" xfId="47619" xr:uid="{4916C5CD-6986-4D3C-A4D8-7A1F5EB3BFA7}"/>
    <cellStyle name="20% - Accent1 2 2 9 4 2 5 7" xfId="55112" xr:uid="{F2C7246A-FC6C-45F0-9114-30575FA667CF}"/>
    <cellStyle name="20% - Accent1 2 2 9 4 2 6" xfId="9822" xr:uid="{24D47F20-D250-4E57-B805-78ED377DAE9B}"/>
    <cellStyle name="20% - Accent1 2 2 9 4 2 6 2" xfId="24798" xr:uid="{3B9818F3-166B-4234-8184-78440DC9107E}"/>
    <cellStyle name="20% - Accent1 2 2 9 4 2 7" xfId="17310" xr:uid="{F460ED0F-BB33-4A01-8208-749E22E1DCF9}"/>
    <cellStyle name="20% - Accent1 2 2 9 4 2 8" xfId="30843" xr:uid="{D68D24AA-A0D3-4333-B952-0668EF7DA193}"/>
    <cellStyle name="20% - Accent1 2 2 9 4 2 9" xfId="39729" xr:uid="{6A1368D5-3257-4BA4-8BBF-6CC5E31D6624}"/>
    <cellStyle name="20% - Accent1 2 2 9 4 3" xfId="2290" xr:uid="{58DA43DA-0A3C-4D51-AAD4-CEFD84BCA010}"/>
    <cellStyle name="20% - Accent1 2 2 9 4 3 10" xfId="55113" xr:uid="{83835D25-12FD-43E9-AABF-0ECA10968741}"/>
    <cellStyle name="20% - Accent1 2 2 9 4 3 2" xfId="2291" xr:uid="{FCC28D8F-E0D9-40DF-ACBB-3D6E53FDDFDC}"/>
    <cellStyle name="20% - Accent1 2 2 9 4 3 2 2" xfId="9831" xr:uid="{B1DE93A2-0723-487A-A887-4A83765BF504}"/>
    <cellStyle name="20% - Accent1 2 2 9 4 3 2 2 2" xfId="24807" xr:uid="{9542AFFC-C8B8-44EA-86F2-33960CAB68F3}"/>
    <cellStyle name="20% - Accent1 2 2 9 4 3 2 3" xfId="17319" xr:uid="{82916F17-7BB0-4F37-8C3F-EE5FBAFE5321}"/>
    <cellStyle name="20% - Accent1 2 2 9 4 3 2 4" xfId="32599" xr:uid="{D1C9A15D-8CB5-4043-AD34-06A7657FE390}"/>
    <cellStyle name="20% - Accent1 2 2 9 4 3 2 5" xfId="39738" xr:uid="{5AA14175-34A0-4EC8-82FB-245E3812E697}"/>
    <cellStyle name="20% - Accent1 2 2 9 4 3 2 6" xfId="47621" xr:uid="{9109331D-B4C7-43D3-91A5-55A544D4426B}"/>
    <cellStyle name="20% - Accent1 2 2 9 4 3 2 7" xfId="55114" xr:uid="{94D0C06B-8967-45B6-87C8-6EDDFCAD5565}"/>
    <cellStyle name="20% - Accent1 2 2 9 4 3 3" xfId="2292" xr:uid="{021C6F33-9A2B-44F4-8AF7-FBEADA31592C}"/>
    <cellStyle name="20% - Accent1 2 2 9 4 3 3 2" xfId="9832" xr:uid="{BB88531E-1F11-4443-9FCF-21196F13AE86}"/>
    <cellStyle name="20% - Accent1 2 2 9 4 3 3 2 2" xfId="24808" xr:uid="{4496881C-4CC3-4D9E-96EB-2ED72634A56E}"/>
    <cellStyle name="20% - Accent1 2 2 9 4 3 3 3" xfId="17320" xr:uid="{9AEE168B-D18B-4E81-9A60-F93637A173D6}"/>
    <cellStyle name="20% - Accent1 2 2 9 4 3 3 4" xfId="34444" xr:uid="{62A33D5D-E297-44DB-A67B-F9879FCBB82E}"/>
    <cellStyle name="20% - Accent1 2 2 9 4 3 3 5" xfId="39739" xr:uid="{F08F6279-F079-4F15-8031-A21C2C122984}"/>
    <cellStyle name="20% - Accent1 2 2 9 4 3 3 6" xfId="47622" xr:uid="{66068241-B842-49B0-8CCB-FABC0B27CEEC}"/>
    <cellStyle name="20% - Accent1 2 2 9 4 3 3 7" xfId="55115" xr:uid="{B5A69318-0A9D-4BB2-8AB0-F9FB7104F86C}"/>
    <cellStyle name="20% - Accent1 2 2 9 4 3 4" xfId="2293" xr:uid="{66E287C1-F17A-4651-BDEF-41C8EAA984F1}"/>
    <cellStyle name="20% - Accent1 2 2 9 4 3 4 2" xfId="9833" xr:uid="{E8FFAE91-442B-4F4B-B437-C7D9FC23E9BA}"/>
    <cellStyle name="20% - Accent1 2 2 9 4 3 4 2 2" xfId="24809" xr:uid="{1B2701E2-9B61-488B-9EC8-F8C69CF154C8}"/>
    <cellStyle name="20% - Accent1 2 2 9 4 3 4 3" xfId="17321" xr:uid="{0F45EFCD-552B-4D91-83CB-291F37737648}"/>
    <cellStyle name="20% - Accent1 2 2 9 4 3 4 4" xfId="36287" xr:uid="{8F76572B-79C0-4A31-8010-90A264D8F4EC}"/>
    <cellStyle name="20% - Accent1 2 2 9 4 3 4 5" xfId="39740" xr:uid="{89CD8AE6-D621-4880-82F0-820F0576FB9F}"/>
    <cellStyle name="20% - Accent1 2 2 9 4 3 4 6" xfId="47623" xr:uid="{027E40A8-99B7-4526-9B4E-23F9140B6EC8}"/>
    <cellStyle name="20% - Accent1 2 2 9 4 3 4 7" xfId="55116" xr:uid="{95D9F4F2-32F7-42ED-A621-A0077F749F90}"/>
    <cellStyle name="20% - Accent1 2 2 9 4 3 5" xfId="9830" xr:uid="{D9993FF9-D971-4544-BFA0-960BC5B5901C}"/>
    <cellStyle name="20% - Accent1 2 2 9 4 3 5 2" xfId="24806" xr:uid="{D6B030F2-C11F-4D8A-B5BB-A953B17C309A}"/>
    <cellStyle name="20% - Accent1 2 2 9 4 3 6" xfId="17318" xr:uid="{E8DC44D9-9627-4959-B576-46A97F169218}"/>
    <cellStyle name="20% - Accent1 2 2 9 4 3 7" xfId="31377" xr:uid="{1AAD26FA-94FC-4FF3-8E0F-031609046530}"/>
    <cellStyle name="20% - Accent1 2 2 9 4 3 8" xfId="39737" xr:uid="{1233B5C1-6C09-4C3F-911E-8A17CB4BCDD5}"/>
    <cellStyle name="20% - Accent1 2 2 9 4 3 9" xfId="47620" xr:uid="{BBF1AFDA-BC00-4CB6-B33F-903CE2AB66FB}"/>
    <cellStyle name="20% - Accent1 2 2 9 4 4" xfId="2294" xr:uid="{42380672-87FB-4E41-975E-A7F58A1F1D7F}"/>
    <cellStyle name="20% - Accent1 2 2 9 4 4 2" xfId="9834" xr:uid="{AD5F5350-3080-4626-B182-734DD42ABE2C}"/>
    <cellStyle name="20% - Accent1 2 2 9 4 4 2 2" xfId="24810" xr:uid="{06115A30-6AA5-4DD8-9A93-5100275D020E}"/>
    <cellStyle name="20% - Accent1 2 2 9 4 4 3" xfId="17322" xr:uid="{BA28EBA3-F438-431F-907F-6B20EF820E63}"/>
    <cellStyle name="20% - Accent1 2 2 9 4 4 4" xfId="32596" xr:uid="{497DA3EE-C0B7-405A-A3F7-0C57419B78CB}"/>
    <cellStyle name="20% - Accent1 2 2 9 4 4 5" xfId="39741" xr:uid="{1CAE4549-AA06-444D-B14D-3903E403DC50}"/>
    <cellStyle name="20% - Accent1 2 2 9 4 4 6" xfId="47624" xr:uid="{BF36991E-80C8-456D-8964-94C872A46B08}"/>
    <cellStyle name="20% - Accent1 2 2 9 4 4 7" xfId="55117" xr:uid="{CA4545A3-677F-4243-A15A-C2751A09C50B}"/>
    <cellStyle name="20% - Accent1 2 2 9 4 5" xfId="2295" xr:uid="{3DA37FB8-C738-456F-AD66-89A51F630731}"/>
    <cellStyle name="20% - Accent1 2 2 9 4 5 2" xfId="9835" xr:uid="{113D6617-BB25-4860-BAC9-B4D83068A904}"/>
    <cellStyle name="20% - Accent1 2 2 9 4 5 2 2" xfId="24811" xr:uid="{B33127AC-699A-4414-B085-5BDDF9EF50B3}"/>
    <cellStyle name="20% - Accent1 2 2 9 4 5 3" xfId="17323" xr:uid="{6CAE234A-D646-4CFF-97D4-91311B6CA620}"/>
    <cellStyle name="20% - Accent1 2 2 9 4 5 4" xfId="34441" xr:uid="{BB02485C-DD09-4735-8A0C-D7C76473A919}"/>
    <cellStyle name="20% - Accent1 2 2 9 4 5 5" xfId="39742" xr:uid="{F35CAAD8-B2DD-44DB-8554-1EAFDA4ACB52}"/>
    <cellStyle name="20% - Accent1 2 2 9 4 5 6" xfId="47625" xr:uid="{64B18B7D-72A2-4257-AC3E-5C1A2637131A}"/>
    <cellStyle name="20% - Accent1 2 2 9 4 5 7" xfId="55118" xr:uid="{18C07334-C7C4-422B-92C1-4CFA677B1E5B}"/>
    <cellStyle name="20% - Accent1 2 2 9 4 6" xfId="2296" xr:uid="{4C21D523-8D5A-4B62-8803-769A5FDF4259}"/>
    <cellStyle name="20% - Accent1 2 2 9 4 6 2" xfId="9836" xr:uid="{F92EC1B1-3C07-4DB3-92CC-EAB1C86A6CE8}"/>
    <cellStyle name="20% - Accent1 2 2 9 4 6 2 2" xfId="24812" xr:uid="{3BB96A5F-8400-4239-B738-A1395BBDC781}"/>
    <cellStyle name="20% - Accent1 2 2 9 4 6 3" xfId="17324" xr:uid="{6836835E-537C-49EC-88A4-4856DB195444}"/>
    <cellStyle name="20% - Accent1 2 2 9 4 6 4" xfId="36284" xr:uid="{8879C812-7848-4A7A-AE7C-CFB0AC888FCE}"/>
    <cellStyle name="20% - Accent1 2 2 9 4 6 5" xfId="39743" xr:uid="{C68FDEE9-DA5F-4EF2-B5AA-0C203B875E36}"/>
    <cellStyle name="20% - Accent1 2 2 9 4 6 6" xfId="47626" xr:uid="{7C8CA206-D947-4840-8B05-718196439086}"/>
    <cellStyle name="20% - Accent1 2 2 9 4 6 7" xfId="55119" xr:uid="{64062F99-0F46-4899-913E-532FEC6C580E}"/>
    <cellStyle name="20% - Accent1 2 2 9 4 7" xfId="9821" xr:uid="{7040B493-6C3D-4FB1-9442-51D61B4439D6}"/>
    <cellStyle name="20% - Accent1 2 2 9 4 7 2" xfId="24797" xr:uid="{8EB55960-4418-44AC-AC18-E503AA99A6A4}"/>
    <cellStyle name="20% - Accent1 2 2 9 4 8" xfId="17309" xr:uid="{44BC0475-2B76-4E47-9AD8-78EAE996D26C}"/>
    <cellStyle name="20% - Accent1 2 2 9 4 9" xfId="30565" xr:uid="{9B4A6837-384C-49B5-938D-06309024373D}"/>
    <cellStyle name="20% - Accent1 2 2 9 5" xfId="2297" xr:uid="{262BDEB7-15F3-414B-9021-DF52FEE34E1D}"/>
    <cellStyle name="20% - Accent1 2 2 9 5 10" xfId="47627" xr:uid="{F793BB77-DF0A-4801-BC83-FB249747A4F0}"/>
    <cellStyle name="20% - Accent1 2 2 9 5 11" xfId="55120" xr:uid="{77C586AC-E738-4F69-AD51-DEB818CA4C86}"/>
    <cellStyle name="20% - Accent1 2 2 9 5 2" xfId="2298" xr:uid="{5D5C18CF-7A7F-4188-873C-D3C28FD3F96F}"/>
    <cellStyle name="20% - Accent1 2 2 9 5 2 10" xfId="55121" xr:uid="{15B2E6FC-4DE5-4C38-ACFF-B774CAE51C22}"/>
    <cellStyle name="20% - Accent1 2 2 9 5 2 2" xfId="2299" xr:uid="{A048B001-CDF4-428E-A26F-FB879CDC3EB8}"/>
    <cellStyle name="20% - Accent1 2 2 9 5 2 2 2" xfId="9839" xr:uid="{109D13D3-45B3-4FD6-BBE5-EEAB818ABC83}"/>
    <cellStyle name="20% - Accent1 2 2 9 5 2 2 2 2" xfId="24815" xr:uid="{A519EBC6-C49F-473C-ADAE-5A7F11E1FAED}"/>
    <cellStyle name="20% - Accent1 2 2 9 5 2 2 3" xfId="17327" xr:uid="{7C88D5FF-39FB-4D4E-8E55-CD8CAC3BF9D3}"/>
    <cellStyle name="20% - Accent1 2 2 9 5 2 2 4" xfId="32601" xr:uid="{4835A416-A7A2-43FD-B647-03D05882380F}"/>
    <cellStyle name="20% - Accent1 2 2 9 5 2 2 5" xfId="39746" xr:uid="{D32104B8-DD4A-4F17-9477-8DDEE486C9BC}"/>
    <cellStyle name="20% - Accent1 2 2 9 5 2 2 6" xfId="47629" xr:uid="{3B31E37C-2EED-473F-A741-8CA2F43D6CA7}"/>
    <cellStyle name="20% - Accent1 2 2 9 5 2 2 7" xfId="55122" xr:uid="{C85C4297-25EB-481E-BE45-1DE3A685D00C}"/>
    <cellStyle name="20% - Accent1 2 2 9 5 2 3" xfId="2300" xr:uid="{A3B5A7D4-13B4-4544-96E1-80C676BF8EB8}"/>
    <cellStyle name="20% - Accent1 2 2 9 5 2 3 2" xfId="9840" xr:uid="{A6BAE5E4-9398-4712-AA60-9257188E9653}"/>
    <cellStyle name="20% - Accent1 2 2 9 5 2 3 2 2" xfId="24816" xr:uid="{BEF6EE29-CF2D-4F2B-8286-85DEEE15E03E}"/>
    <cellStyle name="20% - Accent1 2 2 9 5 2 3 3" xfId="17328" xr:uid="{B97BD0F5-9009-40B5-AB06-0EEF601681CB}"/>
    <cellStyle name="20% - Accent1 2 2 9 5 2 3 4" xfId="34446" xr:uid="{12D3A34B-FC99-4F2E-8862-3E52A03A704B}"/>
    <cellStyle name="20% - Accent1 2 2 9 5 2 3 5" xfId="39747" xr:uid="{1481D054-0D25-4221-9C1C-22AF58C1079A}"/>
    <cellStyle name="20% - Accent1 2 2 9 5 2 3 6" xfId="47630" xr:uid="{B16ECD63-21F8-47F0-87ED-C547274BA331}"/>
    <cellStyle name="20% - Accent1 2 2 9 5 2 3 7" xfId="55123" xr:uid="{24ADA8CA-A639-4C6C-BD9C-7A1B451B6FA6}"/>
    <cellStyle name="20% - Accent1 2 2 9 5 2 4" xfId="2301" xr:uid="{2DF3C95B-F826-49F5-8B2B-7691B25540D4}"/>
    <cellStyle name="20% - Accent1 2 2 9 5 2 4 2" xfId="9841" xr:uid="{D6ADC7E5-8062-46A7-B202-EF8B239BC52F}"/>
    <cellStyle name="20% - Accent1 2 2 9 5 2 4 2 2" xfId="24817" xr:uid="{E96B372E-D12A-4781-B927-08BFBA47A8D4}"/>
    <cellStyle name="20% - Accent1 2 2 9 5 2 4 3" xfId="17329" xr:uid="{C4395EA1-A069-4929-B179-E320A32E8C31}"/>
    <cellStyle name="20% - Accent1 2 2 9 5 2 4 4" xfId="36289" xr:uid="{802761FE-548E-474C-AF0E-6726A6A6857A}"/>
    <cellStyle name="20% - Accent1 2 2 9 5 2 4 5" xfId="39748" xr:uid="{ED77E6DD-5B29-4CE0-8516-7F6661A10BE4}"/>
    <cellStyle name="20% - Accent1 2 2 9 5 2 4 6" xfId="47631" xr:uid="{01701389-2504-4F0D-8530-27174525BFE6}"/>
    <cellStyle name="20% - Accent1 2 2 9 5 2 4 7" xfId="55124" xr:uid="{01F854D0-C9C0-473A-8966-C4CDCBEDD19C}"/>
    <cellStyle name="20% - Accent1 2 2 9 5 2 5" xfId="9838" xr:uid="{1FF54CD4-42E6-4DE7-AB54-812C9D67E321}"/>
    <cellStyle name="20% - Accent1 2 2 9 5 2 5 2" xfId="24814" xr:uid="{05360C8B-1ADA-451D-BB86-B7B5B7625E6C}"/>
    <cellStyle name="20% - Accent1 2 2 9 5 2 6" xfId="17326" xr:uid="{A161E309-CE26-4C9C-B631-28617AE1A157}"/>
    <cellStyle name="20% - Accent1 2 2 9 5 2 7" xfId="31379" xr:uid="{4A008080-BE1F-4304-B1ED-A2F20CB124BB}"/>
    <cellStyle name="20% - Accent1 2 2 9 5 2 8" xfId="39745" xr:uid="{35DA4549-D1CD-4EC8-B1E6-90952A4D8B87}"/>
    <cellStyle name="20% - Accent1 2 2 9 5 2 9" xfId="47628" xr:uid="{0876C120-B05A-4F08-A1CA-238BAFD2E486}"/>
    <cellStyle name="20% - Accent1 2 2 9 5 3" xfId="2302" xr:uid="{34AA1DEF-621C-4257-A8D5-2F18F4ECADC8}"/>
    <cellStyle name="20% - Accent1 2 2 9 5 3 2" xfId="9842" xr:uid="{37E6DD54-95DB-4DFD-B82A-13FC636C1358}"/>
    <cellStyle name="20% - Accent1 2 2 9 5 3 2 2" xfId="24818" xr:uid="{230900F9-4E6E-47EB-974D-BDEBDEFC5937}"/>
    <cellStyle name="20% - Accent1 2 2 9 5 3 3" xfId="17330" xr:uid="{37B68C11-5CF4-4C22-B802-7160AFD80A26}"/>
    <cellStyle name="20% - Accent1 2 2 9 5 3 4" xfId="32600" xr:uid="{E2BD1FFD-C573-4CA7-A3B1-5E75CA0CC795}"/>
    <cellStyle name="20% - Accent1 2 2 9 5 3 5" xfId="39749" xr:uid="{303E74B0-28EA-4E59-B1B1-B228643A461D}"/>
    <cellStyle name="20% - Accent1 2 2 9 5 3 6" xfId="47632" xr:uid="{973CEFB6-6CCF-46C8-9FD6-DD6A247F96DF}"/>
    <cellStyle name="20% - Accent1 2 2 9 5 3 7" xfId="55125" xr:uid="{BF07D64E-389E-4347-8E97-F5A2A2C37B8B}"/>
    <cellStyle name="20% - Accent1 2 2 9 5 4" xfId="2303" xr:uid="{622B1B30-7722-4DD2-9A08-FBC5B8FB48DA}"/>
    <cellStyle name="20% - Accent1 2 2 9 5 4 2" xfId="9843" xr:uid="{CF9FBC54-78B8-4857-AF13-848A6F9263C1}"/>
    <cellStyle name="20% - Accent1 2 2 9 5 4 2 2" xfId="24819" xr:uid="{8FE6D65F-7090-443A-94F0-E36DC58C17F0}"/>
    <cellStyle name="20% - Accent1 2 2 9 5 4 3" xfId="17331" xr:uid="{4659C33E-FEFC-4093-90DC-5189AF34B998}"/>
    <cellStyle name="20% - Accent1 2 2 9 5 4 4" xfId="34445" xr:uid="{FDE345D2-9AC2-4036-9868-882F6BB5B715}"/>
    <cellStyle name="20% - Accent1 2 2 9 5 4 5" xfId="39750" xr:uid="{6CE3DBC9-E9D9-44FF-9A0F-497BA6099B47}"/>
    <cellStyle name="20% - Accent1 2 2 9 5 4 6" xfId="47633" xr:uid="{88D73538-A6C8-4A41-8B3C-AFBD8A2E932D}"/>
    <cellStyle name="20% - Accent1 2 2 9 5 4 7" xfId="55126" xr:uid="{E32B8E0E-30F7-46BE-9107-061DC0ECECAA}"/>
    <cellStyle name="20% - Accent1 2 2 9 5 5" xfId="2304" xr:uid="{02EDF7C7-1A51-406A-B41A-98C4EE505960}"/>
    <cellStyle name="20% - Accent1 2 2 9 5 5 2" xfId="9844" xr:uid="{3C659025-93FA-41DC-AFD1-E026B68498C6}"/>
    <cellStyle name="20% - Accent1 2 2 9 5 5 2 2" xfId="24820" xr:uid="{0D7CF061-3CC6-4975-9977-019861BC9663}"/>
    <cellStyle name="20% - Accent1 2 2 9 5 5 3" xfId="17332" xr:uid="{EA48B9BB-58B5-4CF7-ABF4-539E7B96C807}"/>
    <cellStyle name="20% - Accent1 2 2 9 5 5 4" xfId="36288" xr:uid="{C9AA8E1C-5F8D-49D9-8B34-49E5974FF92C}"/>
    <cellStyle name="20% - Accent1 2 2 9 5 5 5" xfId="39751" xr:uid="{EB76E9E1-B7D9-478C-9FE6-27070BE18473}"/>
    <cellStyle name="20% - Accent1 2 2 9 5 5 6" xfId="47634" xr:uid="{06D1A320-1BF2-4831-A751-6FD46F180F01}"/>
    <cellStyle name="20% - Accent1 2 2 9 5 5 7" xfId="55127" xr:uid="{D91CAEB3-E7EE-4701-8FAE-64EF9E9E7E5B}"/>
    <cellStyle name="20% - Accent1 2 2 9 5 6" xfId="9837" xr:uid="{267F68CB-4AF0-4728-B297-F29DDD8CA781}"/>
    <cellStyle name="20% - Accent1 2 2 9 5 6 2" xfId="24813" xr:uid="{FE83B623-13D1-45CC-B7B1-AF29C9E3E602}"/>
    <cellStyle name="20% - Accent1 2 2 9 5 7" xfId="17325" xr:uid="{320403DF-BC72-4A94-A60F-181A1F74CAB4}"/>
    <cellStyle name="20% - Accent1 2 2 9 5 8" xfId="30650" xr:uid="{4F2D6893-34DF-4660-A888-B83406285A8C}"/>
    <cellStyle name="20% - Accent1 2 2 9 5 9" xfId="39744" xr:uid="{846FB20D-07CB-454E-A8F2-DE02B912DCCE}"/>
    <cellStyle name="20% - Accent1 2 2 9 6" xfId="2305" xr:uid="{3D1AE09B-97AE-4578-94B0-98046874010F}"/>
    <cellStyle name="20% - Accent1 2 2 9 6 10" xfId="47635" xr:uid="{6356EFD1-7AAF-4906-AC67-10066584DDA1}"/>
    <cellStyle name="20% - Accent1 2 2 9 6 11" xfId="55128" xr:uid="{ADD23712-9600-44BF-BDFD-4A185AD573E6}"/>
    <cellStyle name="20% - Accent1 2 2 9 6 2" xfId="2306" xr:uid="{99984561-FFDB-4593-B3C5-44FBCF54E9F2}"/>
    <cellStyle name="20% - Accent1 2 2 9 6 2 10" xfId="55129" xr:uid="{E6619FF0-D11D-41D9-A926-043839711A3B}"/>
    <cellStyle name="20% - Accent1 2 2 9 6 2 2" xfId="2307" xr:uid="{85EB62C0-D2E0-4623-9A78-2D727A709FA7}"/>
    <cellStyle name="20% - Accent1 2 2 9 6 2 2 2" xfId="9847" xr:uid="{F31B39C2-2387-4127-B34E-BBA11060CEB1}"/>
    <cellStyle name="20% - Accent1 2 2 9 6 2 2 2 2" xfId="24823" xr:uid="{4BF0A3D6-38C4-4F9E-988D-0CF7E67409A1}"/>
    <cellStyle name="20% - Accent1 2 2 9 6 2 2 3" xfId="17335" xr:uid="{DA831884-1577-4E28-8D48-1071BFFC0128}"/>
    <cellStyle name="20% - Accent1 2 2 9 6 2 2 4" xfId="32603" xr:uid="{E44BA473-D473-4576-B8C2-A7EF0C358FF5}"/>
    <cellStyle name="20% - Accent1 2 2 9 6 2 2 5" xfId="39754" xr:uid="{6DB4B6A8-3D75-4428-872C-8A4FAA8041E9}"/>
    <cellStyle name="20% - Accent1 2 2 9 6 2 2 6" xfId="47637" xr:uid="{D6DB10CA-A4A9-4F8D-92CA-122A7425208C}"/>
    <cellStyle name="20% - Accent1 2 2 9 6 2 2 7" xfId="55130" xr:uid="{728F55B7-6CA4-464E-9F1E-95961D6A7B25}"/>
    <cellStyle name="20% - Accent1 2 2 9 6 2 3" xfId="2308" xr:uid="{F8E733F9-64B9-4355-940A-C3358F453EC6}"/>
    <cellStyle name="20% - Accent1 2 2 9 6 2 3 2" xfId="9848" xr:uid="{E67DAC93-3954-457D-8773-6334FEEC3074}"/>
    <cellStyle name="20% - Accent1 2 2 9 6 2 3 2 2" xfId="24824" xr:uid="{2DBCD0F4-21B7-402C-B0C6-002C4BC90301}"/>
    <cellStyle name="20% - Accent1 2 2 9 6 2 3 3" xfId="17336" xr:uid="{6BB20034-13B1-4F5F-A714-0BDBAE21E888}"/>
    <cellStyle name="20% - Accent1 2 2 9 6 2 3 4" xfId="34448" xr:uid="{4D730C03-866D-4BD7-9F1F-45D1A1CE3855}"/>
    <cellStyle name="20% - Accent1 2 2 9 6 2 3 5" xfId="39755" xr:uid="{C49E9D2D-252F-4A0E-BAB3-7465B311827E}"/>
    <cellStyle name="20% - Accent1 2 2 9 6 2 3 6" xfId="47638" xr:uid="{007E798F-34AB-4B3B-B0BF-1BF6CD01C907}"/>
    <cellStyle name="20% - Accent1 2 2 9 6 2 3 7" xfId="55131" xr:uid="{CD95257C-1180-4259-9E79-099B23907BA5}"/>
    <cellStyle name="20% - Accent1 2 2 9 6 2 4" xfId="2309" xr:uid="{A5FCB2E3-5AC3-49FE-8A37-BFE93549C25A}"/>
    <cellStyle name="20% - Accent1 2 2 9 6 2 4 2" xfId="9849" xr:uid="{3946ACBC-E2C3-4812-84C8-4260D0F3685E}"/>
    <cellStyle name="20% - Accent1 2 2 9 6 2 4 2 2" xfId="24825" xr:uid="{7BFEA45C-C51B-4497-8ADD-9A625BAE5A50}"/>
    <cellStyle name="20% - Accent1 2 2 9 6 2 4 3" xfId="17337" xr:uid="{D70F2268-D70C-4C72-BD47-AFB432D3FAA9}"/>
    <cellStyle name="20% - Accent1 2 2 9 6 2 4 4" xfId="36291" xr:uid="{E639965F-94B1-4E5F-B32E-16539BA7FEB2}"/>
    <cellStyle name="20% - Accent1 2 2 9 6 2 4 5" xfId="39756" xr:uid="{611565B4-E6DD-4B83-964A-65AFF364064C}"/>
    <cellStyle name="20% - Accent1 2 2 9 6 2 4 6" xfId="47639" xr:uid="{A26A8BA4-3D7E-4D58-89AC-6E783DF82507}"/>
    <cellStyle name="20% - Accent1 2 2 9 6 2 4 7" xfId="55132" xr:uid="{F97AF069-ED77-4A90-B1DD-64BA06C2B00E}"/>
    <cellStyle name="20% - Accent1 2 2 9 6 2 5" xfId="9846" xr:uid="{5E701F17-417F-479A-90F5-8BF484B698D9}"/>
    <cellStyle name="20% - Accent1 2 2 9 6 2 5 2" xfId="24822" xr:uid="{FB41D890-94F9-46A5-8DEB-D5A443B9007C}"/>
    <cellStyle name="20% - Accent1 2 2 9 6 2 6" xfId="17334" xr:uid="{50E778EB-7A83-4EA4-B73E-9FE8B1892060}"/>
    <cellStyle name="20% - Accent1 2 2 9 6 2 7" xfId="31380" xr:uid="{5FC6E194-61A9-4752-A7DC-FA63CF0395D8}"/>
    <cellStyle name="20% - Accent1 2 2 9 6 2 8" xfId="39753" xr:uid="{1B7B4A50-34D9-47BE-A668-1CA7864F90FC}"/>
    <cellStyle name="20% - Accent1 2 2 9 6 2 9" xfId="47636" xr:uid="{EC92B05F-A904-4740-8B4F-F22EABD9029C}"/>
    <cellStyle name="20% - Accent1 2 2 9 6 3" xfId="2310" xr:uid="{DFA94E59-0C47-44D1-999B-A94093973E58}"/>
    <cellStyle name="20% - Accent1 2 2 9 6 3 2" xfId="9850" xr:uid="{13FD57E2-35AB-49A7-81ED-FB10D75BFDE5}"/>
    <cellStyle name="20% - Accent1 2 2 9 6 3 2 2" xfId="24826" xr:uid="{8C5050AB-7F80-47B7-A273-1BF4ABB9BD6C}"/>
    <cellStyle name="20% - Accent1 2 2 9 6 3 3" xfId="17338" xr:uid="{92C362DB-07FA-4462-9374-AEAF9D192E94}"/>
    <cellStyle name="20% - Accent1 2 2 9 6 3 4" xfId="32602" xr:uid="{4026DCF0-DA24-4548-8948-29A409830099}"/>
    <cellStyle name="20% - Accent1 2 2 9 6 3 5" xfId="39757" xr:uid="{22209360-D053-472A-A222-C8D3417D162F}"/>
    <cellStyle name="20% - Accent1 2 2 9 6 3 6" xfId="47640" xr:uid="{0740B168-D9A8-4DED-8437-124520631825}"/>
    <cellStyle name="20% - Accent1 2 2 9 6 3 7" xfId="55133" xr:uid="{1DEDFF86-F417-4EF0-B19D-9092447CBC7F}"/>
    <cellStyle name="20% - Accent1 2 2 9 6 4" xfId="2311" xr:uid="{68F13A51-768B-4734-BD93-C2BDC9F7EF97}"/>
    <cellStyle name="20% - Accent1 2 2 9 6 4 2" xfId="9851" xr:uid="{B3A023B3-AA35-4B11-9E26-2984B811A163}"/>
    <cellStyle name="20% - Accent1 2 2 9 6 4 2 2" xfId="24827" xr:uid="{B0600355-3BFE-4826-B97B-DF5739BD9928}"/>
    <cellStyle name="20% - Accent1 2 2 9 6 4 3" xfId="17339" xr:uid="{952C0399-93AF-418E-B1AE-80BD1995BB13}"/>
    <cellStyle name="20% - Accent1 2 2 9 6 4 4" xfId="34447" xr:uid="{F46A76CD-3577-4CD2-BCDC-8D62D06FECDA}"/>
    <cellStyle name="20% - Accent1 2 2 9 6 4 5" xfId="39758" xr:uid="{E6F4718B-79F8-4EC0-8468-FCF5F62B769C}"/>
    <cellStyle name="20% - Accent1 2 2 9 6 4 6" xfId="47641" xr:uid="{2704EB61-49D0-4BF5-89D8-B081A65F19B3}"/>
    <cellStyle name="20% - Accent1 2 2 9 6 4 7" xfId="55134" xr:uid="{D44FD4B8-1C61-4DFB-A5E8-00C131171341}"/>
    <cellStyle name="20% - Accent1 2 2 9 6 5" xfId="2312" xr:uid="{7D2B4AA5-7BC9-452E-AA8F-259BAD6EABE4}"/>
    <cellStyle name="20% - Accent1 2 2 9 6 5 2" xfId="9852" xr:uid="{BD49CAFA-E171-46E3-B0DD-AC9885362953}"/>
    <cellStyle name="20% - Accent1 2 2 9 6 5 2 2" xfId="24828" xr:uid="{2E3222CA-0037-4DD4-B664-3F60BD62B4E7}"/>
    <cellStyle name="20% - Accent1 2 2 9 6 5 3" xfId="17340" xr:uid="{94EB0CBB-9562-4F9F-ACF8-6132032C6B6D}"/>
    <cellStyle name="20% - Accent1 2 2 9 6 5 4" xfId="36290" xr:uid="{91816BFB-B303-46F9-B784-73282E7E9E3E}"/>
    <cellStyle name="20% - Accent1 2 2 9 6 5 5" xfId="39759" xr:uid="{AA8DAEC2-89B8-4E86-B1BA-8A6F432866FD}"/>
    <cellStyle name="20% - Accent1 2 2 9 6 5 6" xfId="47642" xr:uid="{9887AA66-6CB4-4E27-945B-0778564C79C6}"/>
    <cellStyle name="20% - Accent1 2 2 9 6 5 7" xfId="55135" xr:uid="{3A3F8031-0AB4-4435-A8B6-883CF7418912}"/>
    <cellStyle name="20% - Accent1 2 2 9 6 6" xfId="9845" xr:uid="{4330EAD4-5304-478B-BAB8-4CED4703B5C9}"/>
    <cellStyle name="20% - Accent1 2 2 9 6 6 2" xfId="24821" xr:uid="{83F9F3EB-A095-4A45-B359-9DC784BCF18B}"/>
    <cellStyle name="20% - Accent1 2 2 9 6 7" xfId="17333" xr:uid="{9C81676A-61FA-4604-96A2-F7C32A9DAA01}"/>
    <cellStyle name="20% - Accent1 2 2 9 6 8" xfId="30839" xr:uid="{5FC15583-AC67-4B0A-BD34-D4E857564053}"/>
    <cellStyle name="20% - Accent1 2 2 9 6 9" xfId="39752" xr:uid="{6AA00906-238D-405A-9E11-1B5D41C327CA}"/>
    <cellStyle name="20% - Accent1 2 2 9 7" xfId="2313" xr:uid="{52E2E049-B31B-4CC7-AA86-7D70EAFCF8F7}"/>
    <cellStyle name="20% - Accent1 2 2 9 7 10" xfId="55136" xr:uid="{FA0A608E-6095-429D-B885-BA54E7B921D0}"/>
    <cellStyle name="20% - Accent1 2 2 9 7 2" xfId="2314" xr:uid="{A3CF7AFD-384C-4B19-89EC-1384A3008D8E}"/>
    <cellStyle name="20% - Accent1 2 2 9 7 2 2" xfId="9854" xr:uid="{E19DB62C-6B1E-4419-ABB0-C6890CE963FF}"/>
    <cellStyle name="20% - Accent1 2 2 9 7 2 2 2" xfId="24830" xr:uid="{822D8FF9-E394-4367-AE35-0EE40768F3AA}"/>
    <cellStyle name="20% - Accent1 2 2 9 7 2 3" xfId="17342" xr:uid="{D062C2A0-7F11-479B-A29A-8A4F7DAD36BB}"/>
    <cellStyle name="20% - Accent1 2 2 9 7 2 4" xfId="32604" xr:uid="{4922961B-3B60-4778-982E-B8995F8D10DD}"/>
    <cellStyle name="20% - Accent1 2 2 9 7 2 5" xfId="39761" xr:uid="{99A3BE99-0300-4B60-A6B2-BFED95472A77}"/>
    <cellStyle name="20% - Accent1 2 2 9 7 2 6" xfId="47644" xr:uid="{38A6528D-50E2-42C1-9164-A14284A1B2A7}"/>
    <cellStyle name="20% - Accent1 2 2 9 7 2 7" xfId="55137" xr:uid="{6BBF7168-B078-44E3-8E32-8EFF40706766}"/>
    <cellStyle name="20% - Accent1 2 2 9 7 3" xfId="2315" xr:uid="{6AE9E791-AAA1-42D7-BE89-31B89DBB0913}"/>
    <cellStyle name="20% - Accent1 2 2 9 7 3 2" xfId="9855" xr:uid="{EE561810-5A16-4FEA-835F-59D3341C1C90}"/>
    <cellStyle name="20% - Accent1 2 2 9 7 3 2 2" xfId="24831" xr:uid="{78071C74-F6BA-45A6-931C-8D753C0CC61B}"/>
    <cellStyle name="20% - Accent1 2 2 9 7 3 3" xfId="17343" xr:uid="{EC2C0C64-6D86-445E-9917-7EF403CA43E6}"/>
    <cellStyle name="20% - Accent1 2 2 9 7 3 4" xfId="34449" xr:uid="{F075DD38-1FC3-4FC8-878B-86F46DFB3A70}"/>
    <cellStyle name="20% - Accent1 2 2 9 7 3 5" xfId="39762" xr:uid="{6913BAA6-2968-4A52-9DE6-31FB96B5D21F}"/>
    <cellStyle name="20% - Accent1 2 2 9 7 3 6" xfId="47645" xr:uid="{2E3B3073-95F9-4DF1-AE42-3150E9E4533D}"/>
    <cellStyle name="20% - Accent1 2 2 9 7 3 7" xfId="55138" xr:uid="{EC7C6A35-5D82-4E44-8D05-EB47268DEA07}"/>
    <cellStyle name="20% - Accent1 2 2 9 7 4" xfId="2316" xr:uid="{B2590187-03A1-43FB-87AB-A94FDEB7C1FD}"/>
    <cellStyle name="20% - Accent1 2 2 9 7 4 2" xfId="9856" xr:uid="{B1D3452C-00FC-4214-A093-E9BA40657F1E}"/>
    <cellStyle name="20% - Accent1 2 2 9 7 4 2 2" xfId="24832" xr:uid="{05A0C907-9FBF-47D7-AD89-9E579E7EBA33}"/>
    <cellStyle name="20% - Accent1 2 2 9 7 4 3" xfId="17344" xr:uid="{62260B0E-8952-4CA0-8129-614224271706}"/>
    <cellStyle name="20% - Accent1 2 2 9 7 4 4" xfId="36292" xr:uid="{F56D3102-996B-4A30-B228-6925517B7966}"/>
    <cellStyle name="20% - Accent1 2 2 9 7 4 5" xfId="39763" xr:uid="{4E100002-C628-4BA7-8359-F844E38AB202}"/>
    <cellStyle name="20% - Accent1 2 2 9 7 4 6" xfId="47646" xr:uid="{56EAD6F2-4BEE-4A3E-835B-38A178E0CBAB}"/>
    <cellStyle name="20% - Accent1 2 2 9 7 4 7" xfId="55139" xr:uid="{410F5CD0-AEA5-4B07-A701-E2A4C9F90CB7}"/>
    <cellStyle name="20% - Accent1 2 2 9 7 5" xfId="9853" xr:uid="{BB79BDB2-7DAD-4D65-B95B-19E96AB0692F}"/>
    <cellStyle name="20% - Accent1 2 2 9 7 5 2" xfId="24829" xr:uid="{8E0B50F1-D038-4A6E-BB1F-580CAAC4118D}"/>
    <cellStyle name="20% - Accent1 2 2 9 7 6" xfId="17341" xr:uid="{46A0C16E-B222-431F-887B-5ADB8F33FB39}"/>
    <cellStyle name="20% - Accent1 2 2 9 7 7" xfId="31369" xr:uid="{DF1D8C31-51F8-4ACC-BED3-3706FCC97B62}"/>
    <cellStyle name="20% - Accent1 2 2 9 7 8" xfId="39760" xr:uid="{01F8CA20-C392-4318-BD61-E4FD281B3F96}"/>
    <cellStyle name="20% - Accent1 2 2 9 7 9" xfId="47643" xr:uid="{47035DFD-BC55-4F98-A90C-3236CB44ADF2}"/>
    <cellStyle name="20% - Accent1 2 2 9 8" xfId="2317" xr:uid="{6501A9E2-C622-4388-8E22-B57A7C70AAD7}"/>
    <cellStyle name="20% - Accent1 2 2 9 8 2" xfId="9857" xr:uid="{903190CF-CE39-46ED-91FF-60B9E05820E7}"/>
    <cellStyle name="20% - Accent1 2 2 9 8 2 2" xfId="24833" xr:uid="{44C813CB-8B26-4BF0-8A3E-3A96A04641D5}"/>
    <cellStyle name="20% - Accent1 2 2 9 8 3" xfId="17345" xr:uid="{997FE99B-EA0C-4881-B7F8-E72545796F6E}"/>
    <cellStyle name="20% - Accent1 2 2 9 8 4" xfId="32581" xr:uid="{6C06EF1F-76CA-4327-ABDD-96F6698DE485}"/>
    <cellStyle name="20% - Accent1 2 2 9 8 5" xfId="39764" xr:uid="{2A30A3AD-FBE6-44F6-A017-059BC0D7C083}"/>
    <cellStyle name="20% - Accent1 2 2 9 8 6" xfId="47647" xr:uid="{341CCCA1-9566-4EA4-867B-583F4DC4F481}"/>
    <cellStyle name="20% - Accent1 2 2 9 8 7" xfId="55140" xr:uid="{5C764583-4641-4104-9B69-4D98E585134B}"/>
    <cellStyle name="20% - Accent1 2 2 9 9" xfId="2318" xr:uid="{BC9F707F-6E67-4B1D-B1D7-5750A1547EAD}"/>
    <cellStyle name="20% - Accent1 2 2 9 9 2" xfId="9858" xr:uid="{A44A2091-6CCD-4E2F-9465-83FE7B620F95}"/>
    <cellStyle name="20% - Accent1 2 2 9 9 2 2" xfId="24834" xr:uid="{EC621D18-6BA3-4354-9912-53772403413B}"/>
    <cellStyle name="20% - Accent1 2 2 9 9 3" xfId="17346" xr:uid="{9058D67C-FBF0-45DC-AAA6-347D6BA6D2C9}"/>
    <cellStyle name="20% - Accent1 2 2 9 9 4" xfId="34426" xr:uid="{CDBF30B9-803E-44EA-9416-5E99F88D823A}"/>
    <cellStyle name="20% - Accent1 2 2 9 9 5" xfId="39765" xr:uid="{9BCC8F09-CA05-4A8B-B698-C836AA3344B7}"/>
    <cellStyle name="20% - Accent1 2 2 9 9 6" xfId="47648" xr:uid="{34A46A0D-FC74-4DA5-B873-EF4579A7EED5}"/>
    <cellStyle name="20% - Accent1 2 2 9 9 7" xfId="55141" xr:uid="{4AB439F8-4599-4F9D-97FC-C6E20A445215}"/>
    <cellStyle name="20% - Accent1_Resultat" xfId="60580" xr:uid="{20FEE44F-61EE-4804-8069-8CE91F808567}"/>
    <cellStyle name="20% - Accent2 2" xfId="73" xr:uid="{4FFD430F-20CB-432F-AE2B-8C619055C9A2}"/>
    <cellStyle name="20% - Accent3 2" xfId="74" xr:uid="{63118196-D0A3-4BA2-A64E-21E9EDEDF44D}"/>
    <cellStyle name="20% - Accent4 2" xfId="75" xr:uid="{D8558A95-BD88-4216-8806-4A8C5E2BD19D}"/>
    <cellStyle name="20% - Accent5 2" xfId="76" xr:uid="{AFF37612-2FDD-4D9D-9AA5-2F76F618593B}"/>
    <cellStyle name="20% - Accent5 3" xfId="114" xr:uid="{4F9A60F5-1942-4B7B-9C91-4BA2DBC6CEFB}"/>
    <cellStyle name="20% - Accent5 3 10" xfId="2319" xr:uid="{395518DF-BFB3-49BC-AC05-058B918CBF18}"/>
    <cellStyle name="20% - Accent5 3 10 10" xfId="2320" xr:uid="{AE31E73D-17A9-4ECB-9489-8E24EB5A6C5D}"/>
    <cellStyle name="20% - Accent5 3 10 10 2" xfId="9860" xr:uid="{B05F1671-69C8-41E3-AC7C-1492F5D9A517}"/>
    <cellStyle name="20% - Accent5 3 10 10 2 2" xfId="24836" xr:uid="{7076F698-886E-4744-94A0-1443A99FCB4F}"/>
    <cellStyle name="20% - Accent5 3 10 10 3" xfId="17348" xr:uid="{D0EC3131-F219-48E9-A23C-D5C2D8918FAD}"/>
    <cellStyle name="20% - Accent5 3 10 10 4" xfId="36294" xr:uid="{F12FBCF6-3677-4339-8DF9-74329A29C5FD}"/>
    <cellStyle name="20% - Accent5 3 10 10 5" xfId="39767" xr:uid="{D953C94C-FC81-4D70-813C-52B27A75F246}"/>
    <cellStyle name="20% - Accent5 3 10 10 6" xfId="47650" xr:uid="{AD97A91B-3671-4995-9D94-A2866172F097}"/>
    <cellStyle name="20% - Accent5 3 10 10 7" xfId="55143" xr:uid="{1ED320F8-AE45-4FD5-8C76-A42ECA390A1E}"/>
    <cellStyle name="20% - Accent5 3 10 11" xfId="9859" xr:uid="{C1FEBC3D-E768-40B6-8A94-323880A31D4B}"/>
    <cellStyle name="20% - Accent5 3 10 11 2" xfId="24835" xr:uid="{EE5511CF-6BFA-4B9D-B41A-68980C318E55}"/>
    <cellStyle name="20% - Accent5 3 10 12" xfId="17347" xr:uid="{814054C2-419B-4D35-B221-21ECDE7EC1E2}"/>
    <cellStyle name="20% - Accent5 3 10 13" xfId="30316" xr:uid="{E81E9244-50CC-4F68-9912-52280BCEAF4A}"/>
    <cellStyle name="20% - Accent5 3 10 14" xfId="39766" xr:uid="{3101ED11-E81D-4776-8F73-C021FA4FB487}"/>
    <cellStyle name="20% - Accent5 3 10 15" xfId="47649" xr:uid="{F9B6DFDB-0D9C-4014-8CC3-C355D0B3322D}"/>
    <cellStyle name="20% - Accent5 3 10 16" xfId="55142" xr:uid="{A05275CC-CE9A-4E13-BDB5-5E4EA9A39E82}"/>
    <cellStyle name="20% - Accent5 3 10 2" xfId="2321" xr:uid="{6AFCC01A-D947-45ED-8FFC-1334AE2C6339}"/>
    <cellStyle name="20% - Accent5 3 10 2 10" xfId="17349" xr:uid="{9B922855-54B9-484A-B877-3212F45633C5}"/>
    <cellStyle name="20% - Accent5 3 10 2 11" xfId="30386" xr:uid="{C9389F5E-AF11-4010-8625-1417D1610C18}"/>
    <cellStyle name="20% - Accent5 3 10 2 12" xfId="39768" xr:uid="{A5B5B223-C499-4328-81A9-4A849CE4EF53}"/>
    <cellStyle name="20% - Accent5 3 10 2 13" xfId="47651" xr:uid="{CFBA02FB-911F-4584-8D57-47B03E3632D1}"/>
    <cellStyle name="20% - Accent5 3 10 2 14" xfId="55144" xr:uid="{E7E8BD98-8917-4D67-967B-FDED0D0A7953}"/>
    <cellStyle name="20% - Accent5 3 10 2 2" xfId="2322" xr:uid="{A5BEC956-0364-41E8-A97B-F33961FD5807}"/>
    <cellStyle name="20% - Accent5 3 10 2 2 10" xfId="39769" xr:uid="{7695E779-5B46-412C-8AF8-FBD70443628A}"/>
    <cellStyle name="20% - Accent5 3 10 2 2 11" xfId="47652" xr:uid="{DCBD4CE3-A55C-403F-B65E-EABB1FED7565}"/>
    <cellStyle name="20% - Accent5 3 10 2 2 12" xfId="55145" xr:uid="{3526D62F-E411-47A2-B541-90697AE0DE20}"/>
    <cellStyle name="20% - Accent5 3 10 2 2 2" xfId="2323" xr:uid="{43E6D163-E136-4AF8-A62F-3ED6EDB28EFE}"/>
    <cellStyle name="20% - Accent5 3 10 2 2 2 10" xfId="47653" xr:uid="{75AAA625-9EF9-4B1E-A111-2F209DA2B130}"/>
    <cellStyle name="20% - Accent5 3 10 2 2 2 11" xfId="55146" xr:uid="{4B4937FD-2D69-40BF-BC2E-15D29A459B0B}"/>
    <cellStyle name="20% - Accent5 3 10 2 2 2 2" xfId="2324" xr:uid="{37FA5B78-BD7E-44CD-94DF-11BC76F46A24}"/>
    <cellStyle name="20% - Accent5 3 10 2 2 2 2 10" xfId="55147" xr:uid="{3973049F-FD8A-494F-9ED6-7745D0AA0281}"/>
    <cellStyle name="20% - Accent5 3 10 2 2 2 2 2" xfId="2325" xr:uid="{7372C606-9E57-42F5-90F8-37C2B7670CE5}"/>
    <cellStyle name="20% - Accent5 3 10 2 2 2 2 2 2" xfId="9865" xr:uid="{E937FBF4-94F0-43C4-A4EC-9E6E26FA3F94}"/>
    <cellStyle name="20% - Accent5 3 10 2 2 2 2 2 2 2" xfId="24841" xr:uid="{A480ADA5-2244-4351-9538-75AD3813C9C6}"/>
    <cellStyle name="20% - Accent5 3 10 2 2 2 2 2 3" xfId="17353" xr:uid="{DB2F47B9-401A-49A4-B155-56F53A0FAEDF}"/>
    <cellStyle name="20% - Accent5 3 10 2 2 2 2 2 4" xfId="32610" xr:uid="{AF0EFAEC-7C3B-4066-BD05-65080A55E539}"/>
    <cellStyle name="20% - Accent5 3 10 2 2 2 2 2 5" xfId="39772" xr:uid="{6ED18BE1-F05B-4BC6-B5D3-8E78676419D4}"/>
    <cellStyle name="20% - Accent5 3 10 2 2 2 2 2 6" xfId="47655" xr:uid="{D099FA6A-7BF7-496E-BA2D-57658387B0E0}"/>
    <cellStyle name="20% - Accent5 3 10 2 2 2 2 2 7" xfId="55148" xr:uid="{FB020C7F-A7E3-44D5-A4A1-AA9A245F0AFD}"/>
    <cellStyle name="20% - Accent5 3 10 2 2 2 2 3" xfId="2326" xr:uid="{E7DF7CF2-9D8B-4527-873B-B138BFEB01EA}"/>
    <cellStyle name="20% - Accent5 3 10 2 2 2 2 3 2" xfId="9866" xr:uid="{BD5D05CD-4B6A-42AA-8DA7-49705F038CAF}"/>
    <cellStyle name="20% - Accent5 3 10 2 2 2 2 3 2 2" xfId="24842" xr:uid="{8ECC3D66-2BB4-47C1-93C3-96DDDBDA2D3F}"/>
    <cellStyle name="20% - Accent5 3 10 2 2 2 2 3 3" xfId="17354" xr:uid="{4C8258C1-19AE-4046-BEC8-D8F3C10650AB}"/>
    <cellStyle name="20% - Accent5 3 10 2 2 2 2 3 4" xfId="34455" xr:uid="{7D236EFE-37E7-4554-ADA6-F79892E569B5}"/>
    <cellStyle name="20% - Accent5 3 10 2 2 2 2 3 5" xfId="39773" xr:uid="{6957E804-AFAD-47ED-85B4-8CFEBA598BC3}"/>
    <cellStyle name="20% - Accent5 3 10 2 2 2 2 3 6" xfId="47656" xr:uid="{711AF45F-5809-4537-A39D-E06A9BE99C8F}"/>
    <cellStyle name="20% - Accent5 3 10 2 2 2 2 3 7" xfId="55149" xr:uid="{6E0B81E3-418C-4874-8DC8-00B84B3B1091}"/>
    <cellStyle name="20% - Accent5 3 10 2 2 2 2 4" xfId="2327" xr:uid="{962CAB39-1100-4041-974C-4278A565C241}"/>
    <cellStyle name="20% - Accent5 3 10 2 2 2 2 4 2" xfId="9867" xr:uid="{BABDE264-29CC-4753-BB70-78DD7A10DBC5}"/>
    <cellStyle name="20% - Accent5 3 10 2 2 2 2 4 2 2" xfId="24843" xr:uid="{056F703B-6B12-4555-8745-99446522F18F}"/>
    <cellStyle name="20% - Accent5 3 10 2 2 2 2 4 3" xfId="17355" xr:uid="{FBAC1412-D4FC-4967-9BC8-5CE38DAEFE70}"/>
    <cellStyle name="20% - Accent5 3 10 2 2 2 2 4 4" xfId="36298" xr:uid="{E45B7485-0426-4C37-A6C8-4094DE1D3495}"/>
    <cellStyle name="20% - Accent5 3 10 2 2 2 2 4 5" xfId="39774" xr:uid="{8B8ADB82-413B-4C35-8577-BEEEA192733F}"/>
    <cellStyle name="20% - Accent5 3 10 2 2 2 2 4 6" xfId="47657" xr:uid="{88B9A6B3-EA53-4D57-81A6-4B8B5665BC97}"/>
    <cellStyle name="20% - Accent5 3 10 2 2 2 2 4 7" xfId="55150" xr:uid="{238A6ED7-FC85-4BC4-8F90-0A76630A90E8}"/>
    <cellStyle name="20% - Accent5 3 10 2 2 2 2 5" xfId="9864" xr:uid="{457A1D93-17EE-48FE-A681-50B8C59A80B9}"/>
    <cellStyle name="20% - Accent5 3 10 2 2 2 2 5 2" xfId="24840" xr:uid="{3B229B42-2730-4411-994D-2E0F62C3E283}"/>
    <cellStyle name="20% - Accent5 3 10 2 2 2 2 6" xfId="17352" xr:uid="{E91C0463-FB5C-4968-906A-557CA0B38508}"/>
    <cellStyle name="20% - Accent5 3 10 2 2 2 2 7" xfId="31385" xr:uid="{D33B4DA8-C9D7-4D6E-8F3D-B6B1256F8A5F}"/>
    <cellStyle name="20% - Accent5 3 10 2 2 2 2 8" xfId="39771" xr:uid="{D7C7158F-3A13-4E20-9293-902FC2477AE3}"/>
    <cellStyle name="20% - Accent5 3 10 2 2 2 2 9" xfId="47654" xr:uid="{633CA4F1-5FB6-4DC7-89E1-AB58EFF50F34}"/>
    <cellStyle name="20% - Accent5 3 10 2 2 2 3" xfId="2328" xr:uid="{09BA48FB-1263-4132-9681-DC99420EF2CB}"/>
    <cellStyle name="20% - Accent5 3 10 2 2 2 3 2" xfId="9868" xr:uid="{4A79D4F2-35F9-4339-948B-66790A3F45E2}"/>
    <cellStyle name="20% - Accent5 3 10 2 2 2 3 2 2" xfId="24844" xr:uid="{9DE4C503-187D-460D-942E-F1520867427D}"/>
    <cellStyle name="20% - Accent5 3 10 2 2 2 3 3" xfId="17356" xr:uid="{8E481CEA-B2FC-416D-B65F-A8BDDB07FCAD}"/>
    <cellStyle name="20% - Accent5 3 10 2 2 2 3 4" xfId="32609" xr:uid="{420CE496-526C-4F0A-B5EA-2E37692EEE65}"/>
    <cellStyle name="20% - Accent5 3 10 2 2 2 3 5" xfId="39775" xr:uid="{3559827C-7F13-4470-9BC7-2BBE4F911B36}"/>
    <cellStyle name="20% - Accent5 3 10 2 2 2 3 6" xfId="47658" xr:uid="{E7AE6736-0938-4E2A-B2BB-523773D49F40}"/>
    <cellStyle name="20% - Accent5 3 10 2 2 2 3 7" xfId="55151" xr:uid="{855CABB5-7E43-43D9-9EFB-FF0BBE937F0B}"/>
    <cellStyle name="20% - Accent5 3 10 2 2 2 4" xfId="2329" xr:uid="{4D972FB7-A98E-4DD4-A29A-29FDF71F9207}"/>
    <cellStyle name="20% - Accent5 3 10 2 2 2 4 2" xfId="9869" xr:uid="{872C5AFC-5900-4051-AA58-3645DF3C8C1F}"/>
    <cellStyle name="20% - Accent5 3 10 2 2 2 4 2 2" xfId="24845" xr:uid="{9302B127-D501-4AF9-99C0-9B948DA81A92}"/>
    <cellStyle name="20% - Accent5 3 10 2 2 2 4 3" xfId="17357" xr:uid="{782EF0AB-30D8-417D-8778-57970321D1AC}"/>
    <cellStyle name="20% - Accent5 3 10 2 2 2 4 4" xfId="34454" xr:uid="{18B4C888-8F7F-49E9-BDBB-F3AE87E25BE7}"/>
    <cellStyle name="20% - Accent5 3 10 2 2 2 4 5" xfId="39776" xr:uid="{8E9C4FAA-F9B2-4DAE-AC65-266A56249D70}"/>
    <cellStyle name="20% - Accent5 3 10 2 2 2 4 6" xfId="47659" xr:uid="{9AB0F44D-CA2D-4C05-BAB1-03A637CF5708}"/>
    <cellStyle name="20% - Accent5 3 10 2 2 2 4 7" xfId="55152" xr:uid="{B2BD9710-5ADD-4286-B13F-953A484FE285}"/>
    <cellStyle name="20% - Accent5 3 10 2 2 2 5" xfId="2330" xr:uid="{72A8AADA-73E8-408B-A169-82DF2ADC0654}"/>
    <cellStyle name="20% - Accent5 3 10 2 2 2 5 2" xfId="9870" xr:uid="{19E03A97-6562-4CEF-BF47-1DF09B51F8D0}"/>
    <cellStyle name="20% - Accent5 3 10 2 2 2 5 2 2" xfId="24846" xr:uid="{AF406EDB-5B7F-4125-BBE9-FA2FE8A6A93F}"/>
    <cellStyle name="20% - Accent5 3 10 2 2 2 5 3" xfId="17358" xr:uid="{5617037F-4F1D-4813-997B-6A8D9F399084}"/>
    <cellStyle name="20% - Accent5 3 10 2 2 2 5 4" xfId="36297" xr:uid="{7DAFCBC3-3EB3-4DC0-94FC-DCD29C40AFC8}"/>
    <cellStyle name="20% - Accent5 3 10 2 2 2 5 5" xfId="39777" xr:uid="{6AE4C044-A284-4CCC-BDAC-33F04BFCB308}"/>
    <cellStyle name="20% - Accent5 3 10 2 2 2 5 6" xfId="47660" xr:uid="{910CFDCD-4EEB-4665-8C3B-857FF9C8329E}"/>
    <cellStyle name="20% - Accent5 3 10 2 2 2 5 7" xfId="55153" xr:uid="{DC94F2D4-54BD-4E5D-9040-5FA500F27B64}"/>
    <cellStyle name="20% - Accent5 3 10 2 2 2 6" xfId="9863" xr:uid="{03C4DCB6-CEA0-419E-82D2-C21D19EABE5B}"/>
    <cellStyle name="20% - Accent5 3 10 2 2 2 6 2" xfId="24839" xr:uid="{C75FE104-EF87-4DDB-84C7-7268AFF5965B}"/>
    <cellStyle name="20% - Accent5 3 10 2 2 2 7" xfId="17351" xr:uid="{1E3A83B8-9E23-44C4-95F5-EE5520A18C70}"/>
    <cellStyle name="20% - Accent5 3 10 2 2 2 8" xfId="30847" xr:uid="{EEB76E0C-A1C8-457D-8056-DC9DF74B9E42}"/>
    <cellStyle name="20% - Accent5 3 10 2 2 2 9" xfId="39770" xr:uid="{D316195C-8522-428B-AC68-45546706C754}"/>
    <cellStyle name="20% - Accent5 3 10 2 2 3" xfId="2331" xr:uid="{7A81D751-478E-4905-8F81-7DA5DA010446}"/>
    <cellStyle name="20% - Accent5 3 10 2 2 3 10" xfId="55154" xr:uid="{DBE8B340-F09A-4981-89B1-863DC4A1EF08}"/>
    <cellStyle name="20% - Accent5 3 10 2 2 3 2" xfId="2332" xr:uid="{DB138FAA-BE8A-4256-B4FF-55D2F6DCBC6D}"/>
    <cellStyle name="20% - Accent5 3 10 2 2 3 2 2" xfId="9872" xr:uid="{EE8CD5BB-8FA0-4AB6-9F11-D9557A84D372}"/>
    <cellStyle name="20% - Accent5 3 10 2 2 3 2 2 2" xfId="24848" xr:uid="{452DA197-CAF9-4714-897D-163D5F3E6F30}"/>
    <cellStyle name="20% - Accent5 3 10 2 2 3 2 3" xfId="17360" xr:uid="{F67AF464-44B5-416B-A00C-9EFE1657E87F}"/>
    <cellStyle name="20% - Accent5 3 10 2 2 3 2 4" xfId="32611" xr:uid="{FF025A5C-CA12-4368-B5DA-73B2E54A1E4D}"/>
    <cellStyle name="20% - Accent5 3 10 2 2 3 2 5" xfId="39779" xr:uid="{EBF7ABE1-5DB8-432B-A4B3-FB78D0ED6F6B}"/>
    <cellStyle name="20% - Accent5 3 10 2 2 3 2 6" xfId="47662" xr:uid="{2C270197-59D0-45A8-B8F9-AA9B5FCF9724}"/>
    <cellStyle name="20% - Accent5 3 10 2 2 3 2 7" xfId="55155" xr:uid="{29980182-8608-4135-85E6-706B441E4C5F}"/>
    <cellStyle name="20% - Accent5 3 10 2 2 3 3" xfId="2333" xr:uid="{D0A69013-FCDD-4252-99DA-B1A86E1CF45F}"/>
    <cellStyle name="20% - Accent5 3 10 2 2 3 3 2" xfId="9873" xr:uid="{7ABA7F10-2072-4773-942D-2B6B297FF5ED}"/>
    <cellStyle name="20% - Accent5 3 10 2 2 3 3 2 2" xfId="24849" xr:uid="{9F2C66EC-FB4F-4992-BFEA-49C772EFC883}"/>
    <cellStyle name="20% - Accent5 3 10 2 2 3 3 3" xfId="17361" xr:uid="{C7876BB7-8C1C-48F7-8AD2-B6F349134E8F}"/>
    <cellStyle name="20% - Accent5 3 10 2 2 3 3 4" xfId="34456" xr:uid="{D5024CB6-7D45-4210-8D94-51795DE385AB}"/>
    <cellStyle name="20% - Accent5 3 10 2 2 3 3 5" xfId="39780" xr:uid="{781B7767-8C00-492F-8E30-FDB4F032CD10}"/>
    <cellStyle name="20% - Accent5 3 10 2 2 3 3 6" xfId="47663" xr:uid="{C4A7F5C2-EB7A-423F-A343-58F12A0D685A}"/>
    <cellStyle name="20% - Accent5 3 10 2 2 3 3 7" xfId="55156" xr:uid="{FC9FC9CC-2853-43AA-B32B-88F924400D48}"/>
    <cellStyle name="20% - Accent5 3 10 2 2 3 4" xfId="2334" xr:uid="{3ABFC124-37F6-4B4E-BE45-55C5CCC1F852}"/>
    <cellStyle name="20% - Accent5 3 10 2 2 3 4 2" xfId="9874" xr:uid="{2C6F5914-742D-404E-A82E-C97FC90FA912}"/>
    <cellStyle name="20% - Accent5 3 10 2 2 3 4 2 2" xfId="24850" xr:uid="{89775A2A-4AB1-42A5-B702-19F78D9107B2}"/>
    <cellStyle name="20% - Accent5 3 10 2 2 3 4 3" xfId="17362" xr:uid="{99DC7306-15DD-4600-9FED-6286C445280C}"/>
    <cellStyle name="20% - Accent5 3 10 2 2 3 4 4" xfId="36299" xr:uid="{72D65EF4-EDBB-4A99-A99B-1FD570BAAD2D}"/>
    <cellStyle name="20% - Accent5 3 10 2 2 3 4 5" xfId="39781" xr:uid="{DBA961CC-8AFE-4F9B-B12B-6861E16363EC}"/>
    <cellStyle name="20% - Accent5 3 10 2 2 3 4 6" xfId="47664" xr:uid="{CF661922-D54D-4E1D-AF4F-7A57CC524817}"/>
    <cellStyle name="20% - Accent5 3 10 2 2 3 4 7" xfId="55157" xr:uid="{13621131-452A-43BD-876D-4FFC539A3980}"/>
    <cellStyle name="20% - Accent5 3 10 2 2 3 5" xfId="9871" xr:uid="{52B63469-646C-4788-8563-13AB2C516616}"/>
    <cellStyle name="20% - Accent5 3 10 2 2 3 5 2" xfId="24847" xr:uid="{5670F998-59A8-45C0-9BC1-8215AF0248EA}"/>
    <cellStyle name="20% - Accent5 3 10 2 2 3 6" xfId="17359" xr:uid="{EA916A3A-4927-4602-836C-F8CA83266976}"/>
    <cellStyle name="20% - Accent5 3 10 2 2 3 7" xfId="31384" xr:uid="{77282527-9FC6-429C-884D-1E4D1B581D77}"/>
    <cellStyle name="20% - Accent5 3 10 2 2 3 8" xfId="39778" xr:uid="{86EB0B7B-1701-493A-840F-BDE7537FA9E9}"/>
    <cellStyle name="20% - Accent5 3 10 2 2 3 9" xfId="47661" xr:uid="{DC1D3614-87FF-43BD-BB69-62EC94D52018}"/>
    <cellStyle name="20% - Accent5 3 10 2 2 4" xfId="2335" xr:uid="{069C7783-A06A-4F63-9D82-6E6F13922774}"/>
    <cellStyle name="20% - Accent5 3 10 2 2 4 2" xfId="9875" xr:uid="{465EDA5F-76A9-4D56-A33C-0BD44026741D}"/>
    <cellStyle name="20% - Accent5 3 10 2 2 4 2 2" xfId="24851" xr:uid="{788EA39B-FA1E-4262-B082-70CDBF4BB85A}"/>
    <cellStyle name="20% - Accent5 3 10 2 2 4 3" xfId="17363" xr:uid="{36E9DB3A-E3AB-4719-A315-DD93A21737A2}"/>
    <cellStyle name="20% - Accent5 3 10 2 2 4 4" xfId="32608" xr:uid="{8BD4F747-3ADC-4848-8DD6-146531E2E116}"/>
    <cellStyle name="20% - Accent5 3 10 2 2 4 5" xfId="39782" xr:uid="{F9CFAF25-AC56-4B32-A3F0-326AABC00DC1}"/>
    <cellStyle name="20% - Accent5 3 10 2 2 4 6" xfId="47665" xr:uid="{0AF201A1-B663-4DA7-B604-75B0848C28FC}"/>
    <cellStyle name="20% - Accent5 3 10 2 2 4 7" xfId="55158" xr:uid="{C8F62C18-D0E8-45D4-9188-C73550DA9F57}"/>
    <cellStyle name="20% - Accent5 3 10 2 2 5" xfId="2336" xr:uid="{69214212-4454-493F-AB5B-E72941BF00AC}"/>
    <cellStyle name="20% - Accent5 3 10 2 2 5 2" xfId="9876" xr:uid="{54EA2D46-50F8-4DE6-A2CB-C81507BFA92C}"/>
    <cellStyle name="20% - Accent5 3 10 2 2 5 2 2" xfId="24852" xr:uid="{011FEAD3-C136-487E-BAF2-A545C70546B0}"/>
    <cellStyle name="20% - Accent5 3 10 2 2 5 3" xfId="17364" xr:uid="{A4CE41CA-F2B8-4E66-8D07-829D97FFED9F}"/>
    <cellStyle name="20% - Accent5 3 10 2 2 5 4" xfId="34453" xr:uid="{796CBE9A-48DC-4521-8AAF-D0BBEF94C001}"/>
    <cellStyle name="20% - Accent5 3 10 2 2 5 5" xfId="39783" xr:uid="{8F9D8AA8-C517-49B0-99B5-03E68156DF7F}"/>
    <cellStyle name="20% - Accent5 3 10 2 2 5 6" xfId="47666" xr:uid="{B577653A-8D6D-4BB0-8341-C18C7C3C94C8}"/>
    <cellStyle name="20% - Accent5 3 10 2 2 5 7" xfId="55159" xr:uid="{BFC38BFC-BCFB-4FE2-9A81-64CDE2B5B262}"/>
    <cellStyle name="20% - Accent5 3 10 2 2 6" xfId="2337" xr:uid="{5E01B858-CB27-4F25-AD1B-233C8AF5654E}"/>
    <cellStyle name="20% - Accent5 3 10 2 2 6 2" xfId="9877" xr:uid="{2F3A644C-F34A-487B-B81D-35FE714E3FD9}"/>
    <cellStyle name="20% - Accent5 3 10 2 2 6 2 2" xfId="24853" xr:uid="{6064F198-01C6-4BC6-B65F-266DDD871D62}"/>
    <cellStyle name="20% - Accent5 3 10 2 2 6 3" xfId="17365" xr:uid="{24134248-BD25-46FD-BEE4-9F5C1D3991D2}"/>
    <cellStyle name="20% - Accent5 3 10 2 2 6 4" xfId="36296" xr:uid="{73188660-2AF8-40C8-A923-FC1C9E56F144}"/>
    <cellStyle name="20% - Accent5 3 10 2 2 6 5" xfId="39784" xr:uid="{1D8CDFF4-4358-4C2B-A4B4-7187A1AF213D}"/>
    <cellStyle name="20% - Accent5 3 10 2 2 6 6" xfId="47667" xr:uid="{F96E4696-2DF0-47CC-8FAC-C8FBE8450818}"/>
    <cellStyle name="20% - Accent5 3 10 2 2 6 7" xfId="55160" xr:uid="{3BB722C5-4279-475D-A1F5-C67DE25648FF}"/>
    <cellStyle name="20% - Accent5 3 10 2 2 7" xfId="9862" xr:uid="{4E89962C-0DF3-45A4-B56D-F83C24BE1772}"/>
    <cellStyle name="20% - Accent5 3 10 2 2 7 2" xfId="24838" xr:uid="{40590DDF-F39E-43EE-909D-AD02822CDB05}"/>
    <cellStyle name="20% - Accent5 3 10 2 2 8" xfId="17350" xr:uid="{4E07C730-5404-43A8-9497-3B2339E3549F}"/>
    <cellStyle name="20% - Accent5 3 10 2 2 9" xfId="30453" xr:uid="{F0938BC0-BA7B-4EA1-A3E0-7A9C2FB33A10}"/>
    <cellStyle name="20% - Accent5 3 10 2 3" xfId="2338" xr:uid="{FF593F78-C227-4DA8-9E83-9530C354CB8C}"/>
    <cellStyle name="20% - Accent5 3 10 2 3 10" xfId="47668" xr:uid="{855D0859-EF8E-4774-B321-C1D02167D52F}"/>
    <cellStyle name="20% - Accent5 3 10 2 3 11" xfId="55161" xr:uid="{94EE4A7C-DFF2-4A72-BEB9-BE80CBA879EE}"/>
    <cellStyle name="20% - Accent5 3 10 2 3 2" xfId="2339" xr:uid="{5FEA1B75-6929-434E-B346-4C7B8D4179A9}"/>
    <cellStyle name="20% - Accent5 3 10 2 3 2 10" xfId="55162" xr:uid="{20DF6B97-25B6-4F2F-B2F0-CF1C4BFEF616}"/>
    <cellStyle name="20% - Accent5 3 10 2 3 2 2" xfId="2340" xr:uid="{EB71CE3C-7532-4C38-9E2A-711BBBF7BDE1}"/>
    <cellStyle name="20% - Accent5 3 10 2 3 2 2 2" xfId="9880" xr:uid="{F813D3D2-B193-4A68-AF5B-CB6A2B17140B}"/>
    <cellStyle name="20% - Accent5 3 10 2 3 2 2 2 2" xfId="24856" xr:uid="{4A9F1211-6069-4AAA-82EE-F3335168074C}"/>
    <cellStyle name="20% - Accent5 3 10 2 3 2 2 3" xfId="17368" xr:uid="{A20C2D67-C0C2-438C-A838-66BD099DB6D7}"/>
    <cellStyle name="20% - Accent5 3 10 2 3 2 2 4" xfId="32613" xr:uid="{70435EB3-5799-46EF-8C8B-B4A000710D54}"/>
    <cellStyle name="20% - Accent5 3 10 2 3 2 2 5" xfId="39787" xr:uid="{40125604-5549-4085-B2A0-CD6C510ECEE2}"/>
    <cellStyle name="20% - Accent5 3 10 2 3 2 2 6" xfId="47670" xr:uid="{3F0B7F90-6206-4526-96F3-ACA6C9212B69}"/>
    <cellStyle name="20% - Accent5 3 10 2 3 2 2 7" xfId="55163" xr:uid="{75A16313-9F32-410C-B19C-A5C2C9BAB73C}"/>
    <cellStyle name="20% - Accent5 3 10 2 3 2 3" xfId="2341" xr:uid="{A9C6BF5F-C822-4F47-AC4B-FCB0B9732F47}"/>
    <cellStyle name="20% - Accent5 3 10 2 3 2 3 2" xfId="9881" xr:uid="{A1D23A16-C230-47D5-A449-AF20AEA7D7C6}"/>
    <cellStyle name="20% - Accent5 3 10 2 3 2 3 2 2" xfId="24857" xr:uid="{A91EB332-C173-48E6-B22C-5B1C7F6C9D90}"/>
    <cellStyle name="20% - Accent5 3 10 2 3 2 3 3" xfId="17369" xr:uid="{44D3590B-9DDE-4928-B4A5-4B37691D9B2F}"/>
    <cellStyle name="20% - Accent5 3 10 2 3 2 3 4" xfId="34458" xr:uid="{6D74749E-3340-47E6-8984-BA03A1260D21}"/>
    <cellStyle name="20% - Accent5 3 10 2 3 2 3 5" xfId="39788" xr:uid="{30405DFE-60DB-4B92-ACA3-A21799C86AA0}"/>
    <cellStyle name="20% - Accent5 3 10 2 3 2 3 6" xfId="47671" xr:uid="{9718A3A9-C000-43C1-B5CB-542ABA0DE4E8}"/>
    <cellStyle name="20% - Accent5 3 10 2 3 2 3 7" xfId="55164" xr:uid="{B291C8DF-C9B6-4880-A3BB-C1B23F6DF4D5}"/>
    <cellStyle name="20% - Accent5 3 10 2 3 2 4" xfId="2342" xr:uid="{6A987F98-16EC-4524-BFEE-F6F23FD9F59E}"/>
    <cellStyle name="20% - Accent5 3 10 2 3 2 4 2" xfId="9882" xr:uid="{A976739E-3FFF-46FF-9098-CBA7B0B463EF}"/>
    <cellStyle name="20% - Accent5 3 10 2 3 2 4 2 2" xfId="24858" xr:uid="{22E4BB9E-AAE3-446C-AFB5-1588957F8F85}"/>
    <cellStyle name="20% - Accent5 3 10 2 3 2 4 3" xfId="17370" xr:uid="{B09864A2-A1CA-412C-809E-E6C96921F4C8}"/>
    <cellStyle name="20% - Accent5 3 10 2 3 2 4 4" xfId="36301" xr:uid="{61AB8420-6087-43DE-8372-768C42F93F24}"/>
    <cellStyle name="20% - Accent5 3 10 2 3 2 4 5" xfId="39789" xr:uid="{8FE3765B-0E0F-4053-988C-15F91D7A1FF4}"/>
    <cellStyle name="20% - Accent5 3 10 2 3 2 4 6" xfId="47672" xr:uid="{45A340FF-EAEA-452F-B6BC-51F381F40FF6}"/>
    <cellStyle name="20% - Accent5 3 10 2 3 2 4 7" xfId="55165" xr:uid="{00E61AA0-A659-4876-A385-99456ADEDC4C}"/>
    <cellStyle name="20% - Accent5 3 10 2 3 2 5" xfId="9879" xr:uid="{A0ABEE04-8247-4E3F-B33A-BAE023689354}"/>
    <cellStyle name="20% - Accent5 3 10 2 3 2 5 2" xfId="24855" xr:uid="{46C07B84-74FB-4BF2-BF83-115D2EAFD85D}"/>
    <cellStyle name="20% - Accent5 3 10 2 3 2 6" xfId="17367" xr:uid="{AC7D6A1C-775D-462C-B3B3-1C22A2D6B523}"/>
    <cellStyle name="20% - Accent5 3 10 2 3 2 7" xfId="31386" xr:uid="{FF150216-A191-451D-9EB6-AE6E3F065AA6}"/>
    <cellStyle name="20% - Accent5 3 10 2 3 2 8" xfId="39786" xr:uid="{F594811A-EE1A-40F2-93B4-F5DB686F0B3C}"/>
    <cellStyle name="20% - Accent5 3 10 2 3 2 9" xfId="47669" xr:uid="{5CDCF73D-6D9A-4BC5-AA2C-8D803D61C251}"/>
    <cellStyle name="20% - Accent5 3 10 2 3 3" xfId="2343" xr:uid="{805DA91A-62EE-475F-BB75-E7CE0526BBF7}"/>
    <cellStyle name="20% - Accent5 3 10 2 3 3 2" xfId="9883" xr:uid="{05583A52-3C83-41DF-BEBA-A9A6CBBB7528}"/>
    <cellStyle name="20% - Accent5 3 10 2 3 3 2 2" xfId="24859" xr:uid="{244E65CA-7D21-407F-990A-34681F58224B}"/>
    <cellStyle name="20% - Accent5 3 10 2 3 3 3" xfId="17371" xr:uid="{27A3B09F-286C-40D3-8162-1DFFB3DABAA5}"/>
    <cellStyle name="20% - Accent5 3 10 2 3 3 4" xfId="32612" xr:uid="{00B8747A-491C-494B-A39A-44628FDA3C8A}"/>
    <cellStyle name="20% - Accent5 3 10 2 3 3 5" xfId="39790" xr:uid="{48CAEAAD-9D56-40E2-B2D8-F0C69EB94656}"/>
    <cellStyle name="20% - Accent5 3 10 2 3 3 6" xfId="47673" xr:uid="{F21DB50F-3BCE-4CB9-AD63-5B329DD28F9E}"/>
    <cellStyle name="20% - Accent5 3 10 2 3 3 7" xfId="55166" xr:uid="{B6DE249E-A348-48A6-B559-DCCEAAF975FE}"/>
    <cellStyle name="20% - Accent5 3 10 2 3 4" xfId="2344" xr:uid="{4436A3CE-3727-4ABB-8611-13E881C89F54}"/>
    <cellStyle name="20% - Accent5 3 10 2 3 4 2" xfId="9884" xr:uid="{36AB68D9-113A-4CF6-A8F1-1803A4DC9156}"/>
    <cellStyle name="20% - Accent5 3 10 2 3 4 2 2" xfId="24860" xr:uid="{9B27321E-C77B-425C-9AB3-38B97BD15104}"/>
    <cellStyle name="20% - Accent5 3 10 2 3 4 3" xfId="17372" xr:uid="{598AF38F-8BC7-41F4-B84E-046FC6849B2F}"/>
    <cellStyle name="20% - Accent5 3 10 2 3 4 4" xfId="34457" xr:uid="{DF55D3AD-4AE2-4753-A56E-0A1C64408DC5}"/>
    <cellStyle name="20% - Accent5 3 10 2 3 4 5" xfId="39791" xr:uid="{CEC5D261-EB06-44AF-A64D-EAF3C6E605F8}"/>
    <cellStyle name="20% - Accent5 3 10 2 3 4 6" xfId="47674" xr:uid="{F323546F-3119-401B-B7D8-3671A06FA592}"/>
    <cellStyle name="20% - Accent5 3 10 2 3 4 7" xfId="55167" xr:uid="{39B212C1-B833-447C-9902-BF3011CA34EF}"/>
    <cellStyle name="20% - Accent5 3 10 2 3 5" xfId="2345" xr:uid="{C11A2E55-9F4C-4F3E-A8FC-D9479745307F}"/>
    <cellStyle name="20% - Accent5 3 10 2 3 5 2" xfId="9885" xr:uid="{1A87E74B-247E-47D2-9E0B-56159600EEFE}"/>
    <cellStyle name="20% - Accent5 3 10 2 3 5 2 2" xfId="24861" xr:uid="{96A9C10F-3466-45AE-9EDE-E4CFF418ACC9}"/>
    <cellStyle name="20% - Accent5 3 10 2 3 5 3" xfId="17373" xr:uid="{60420F3A-69EB-440F-8359-79DC81F7CD25}"/>
    <cellStyle name="20% - Accent5 3 10 2 3 5 4" xfId="36300" xr:uid="{FD874A78-B241-480A-93CD-159DBE50897C}"/>
    <cellStyle name="20% - Accent5 3 10 2 3 5 5" xfId="39792" xr:uid="{B401B8A7-BDAB-46EC-BABB-0530EEE3981F}"/>
    <cellStyle name="20% - Accent5 3 10 2 3 5 6" xfId="47675" xr:uid="{53325CAB-F803-43CC-81F1-68056EAED60B}"/>
    <cellStyle name="20% - Accent5 3 10 2 3 5 7" xfId="55168" xr:uid="{48C46933-1300-47D1-889F-53914B9CC3E9}"/>
    <cellStyle name="20% - Accent5 3 10 2 3 6" xfId="9878" xr:uid="{C6B5DB12-CDC5-4366-9235-2C689B27ED6D}"/>
    <cellStyle name="20% - Accent5 3 10 2 3 6 2" xfId="24854" xr:uid="{75E8726F-FD96-4FCE-9133-1BB0E1DC5687}"/>
    <cellStyle name="20% - Accent5 3 10 2 3 7" xfId="17366" xr:uid="{86581F0E-2C8D-48FC-994A-F935AC83318B}"/>
    <cellStyle name="20% - Accent5 3 10 2 3 8" xfId="30654" xr:uid="{9CE9B7FA-74A5-4994-A529-F08D7B0E2695}"/>
    <cellStyle name="20% - Accent5 3 10 2 3 9" xfId="39785" xr:uid="{21E96BA3-E712-4A21-95AA-86260AF7638F}"/>
    <cellStyle name="20% - Accent5 3 10 2 4" xfId="2346" xr:uid="{874BDFA1-57C7-4506-B686-1698E819BF55}"/>
    <cellStyle name="20% - Accent5 3 10 2 4 10" xfId="47676" xr:uid="{5379BFFB-8ABF-4E27-AF3C-F40C32D7469F}"/>
    <cellStyle name="20% - Accent5 3 10 2 4 11" xfId="55169" xr:uid="{F51CDCCF-6613-4548-8ACA-5653F82C0D86}"/>
    <cellStyle name="20% - Accent5 3 10 2 4 2" xfId="2347" xr:uid="{8DCDE299-98E7-4EC7-9380-DF9019D22F6D}"/>
    <cellStyle name="20% - Accent5 3 10 2 4 2 10" xfId="55170" xr:uid="{98FE906E-88C5-445B-981D-58F77632A66F}"/>
    <cellStyle name="20% - Accent5 3 10 2 4 2 2" xfId="2348" xr:uid="{2FB6A213-E340-43E9-B0AC-0CA66188813A}"/>
    <cellStyle name="20% - Accent5 3 10 2 4 2 2 2" xfId="9888" xr:uid="{C15F5CAC-5F4D-487A-A859-58DCEA99C58F}"/>
    <cellStyle name="20% - Accent5 3 10 2 4 2 2 2 2" xfId="24864" xr:uid="{48BFF587-63C6-45DA-8A46-EEB3D05C0734}"/>
    <cellStyle name="20% - Accent5 3 10 2 4 2 2 3" xfId="17376" xr:uid="{FB1BB341-0EB2-47D7-907A-9D5B7D551FDB}"/>
    <cellStyle name="20% - Accent5 3 10 2 4 2 2 4" xfId="32615" xr:uid="{60978787-1117-4741-8F0B-B2FD8A531EF0}"/>
    <cellStyle name="20% - Accent5 3 10 2 4 2 2 5" xfId="39795" xr:uid="{4EA694D5-D236-421F-BD42-CB2367FD782B}"/>
    <cellStyle name="20% - Accent5 3 10 2 4 2 2 6" xfId="47678" xr:uid="{15CBB6D1-DDB1-43FC-A07F-AA88D3F65459}"/>
    <cellStyle name="20% - Accent5 3 10 2 4 2 2 7" xfId="55171" xr:uid="{555299F7-059C-4F23-9586-1ACA2C51370B}"/>
    <cellStyle name="20% - Accent5 3 10 2 4 2 3" xfId="2349" xr:uid="{06989D9D-8576-4F95-A382-6F5647AEFAC3}"/>
    <cellStyle name="20% - Accent5 3 10 2 4 2 3 2" xfId="9889" xr:uid="{0504C537-AFA5-481A-81BB-FEF53E1F25F1}"/>
    <cellStyle name="20% - Accent5 3 10 2 4 2 3 2 2" xfId="24865" xr:uid="{2C99669F-9867-4A07-BFEB-F0D704EC24AF}"/>
    <cellStyle name="20% - Accent5 3 10 2 4 2 3 3" xfId="17377" xr:uid="{54C7508F-E19E-4357-BC70-1967FA269D1E}"/>
    <cellStyle name="20% - Accent5 3 10 2 4 2 3 4" xfId="34460" xr:uid="{842C6FD3-911A-44EC-91C5-DC7D22A6A1AD}"/>
    <cellStyle name="20% - Accent5 3 10 2 4 2 3 5" xfId="39796" xr:uid="{D53FCBB0-7405-4FC2-A662-2AE77A49CE2D}"/>
    <cellStyle name="20% - Accent5 3 10 2 4 2 3 6" xfId="47679" xr:uid="{FD511449-080C-42D8-8B33-6CBC3CF25970}"/>
    <cellStyle name="20% - Accent5 3 10 2 4 2 3 7" xfId="55172" xr:uid="{B136ADC0-5246-45C9-ACE2-58330FCAF039}"/>
    <cellStyle name="20% - Accent5 3 10 2 4 2 4" xfId="2350" xr:uid="{34758506-A45B-4C38-9E46-604EF82BE8B9}"/>
    <cellStyle name="20% - Accent5 3 10 2 4 2 4 2" xfId="9890" xr:uid="{7A26329F-7BE2-41CD-ABB9-CFF0CA8D6B22}"/>
    <cellStyle name="20% - Accent5 3 10 2 4 2 4 2 2" xfId="24866" xr:uid="{79349B59-19F7-45AF-9841-9A383EDA27F7}"/>
    <cellStyle name="20% - Accent5 3 10 2 4 2 4 3" xfId="17378" xr:uid="{AA58C50B-49F3-4860-9AEA-18CD84828C92}"/>
    <cellStyle name="20% - Accent5 3 10 2 4 2 4 4" xfId="36303" xr:uid="{A85F492F-6BCE-441D-9CF1-8098E5C4B396}"/>
    <cellStyle name="20% - Accent5 3 10 2 4 2 4 5" xfId="39797" xr:uid="{29F68A7E-7074-48E8-8A14-D6FA3EDAD4A9}"/>
    <cellStyle name="20% - Accent5 3 10 2 4 2 4 6" xfId="47680" xr:uid="{EB9004DE-1065-4AB4-B7ED-8F942DA88EAA}"/>
    <cellStyle name="20% - Accent5 3 10 2 4 2 4 7" xfId="55173" xr:uid="{2924C3E3-A6C2-4E8C-82B3-1BA1DACD6B9A}"/>
    <cellStyle name="20% - Accent5 3 10 2 4 2 5" xfId="9887" xr:uid="{2B3396E7-8132-42E8-8088-7F03322F9984}"/>
    <cellStyle name="20% - Accent5 3 10 2 4 2 5 2" xfId="24863" xr:uid="{17E0AF01-5514-4457-8044-020D5EE89AEC}"/>
    <cellStyle name="20% - Accent5 3 10 2 4 2 6" xfId="17375" xr:uid="{5075A8C5-F37C-423E-9D61-95525ED4F09A}"/>
    <cellStyle name="20% - Accent5 3 10 2 4 2 7" xfId="31387" xr:uid="{E1ED1666-C27B-4111-8BDD-020A0920A26B}"/>
    <cellStyle name="20% - Accent5 3 10 2 4 2 8" xfId="39794" xr:uid="{B247FFE7-0257-442A-B0B3-E199B9103810}"/>
    <cellStyle name="20% - Accent5 3 10 2 4 2 9" xfId="47677" xr:uid="{872B6AA0-BE37-46BD-9ADE-8D62DB3C4CCD}"/>
    <cellStyle name="20% - Accent5 3 10 2 4 3" xfId="2351" xr:uid="{D173E097-E0F1-498C-AF7F-CC532CF747D9}"/>
    <cellStyle name="20% - Accent5 3 10 2 4 3 2" xfId="9891" xr:uid="{0D86EF7C-1BF6-4362-BDBA-BE5D346A6061}"/>
    <cellStyle name="20% - Accent5 3 10 2 4 3 2 2" xfId="24867" xr:uid="{06ED544E-8D64-4D42-8822-7CCFB04946D6}"/>
    <cellStyle name="20% - Accent5 3 10 2 4 3 3" xfId="17379" xr:uid="{9D8F7A6F-6730-4D6C-BDC2-A696886DF6CD}"/>
    <cellStyle name="20% - Accent5 3 10 2 4 3 4" xfId="32614" xr:uid="{B8ADE889-76DA-42B7-B927-1C1B82B28383}"/>
    <cellStyle name="20% - Accent5 3 10 2 4 3 5" xfId="39798" xr:uid="{E0526DAC-CCA5-4C10-9742-D9A18E80CEFD}"/>
    <cellStyle name="20% - Accent5 3 10 2 4 3 6" xfId="47681" xr:uid="{BA174BAB-393E-4623-87D5-39029DA2B533}"/>
    <cellStyle name="20% - Accent5 3 10 2 4 3 7" xfId="55174" xr:uid="{33993DA5-0E70-4DD7-88E7-8E2EEC2F0418}"/>
    <cellStyle name="20% - Accent5 3 10 2 4 4" xfId="2352" xr:uid="{C46A1C64-D807-4937-9BD4-06708DC07BED}"/>
    <cellStyle name="20% - Accent5 3 10 2 4 4 2" xfId="9892" xr:uid="{F53837A2-90B4-4F5B-A525-5D0B0FD50DEA}"/>
    <cellStyle name="20% - Accent5 3 10 2 4 4 2 2" xfId="24868" xr:uid="{58741869-26F0-4F8E-960E-388769006266}"/>
    <cellStyle name="20% - Accent5 3 10 2 4 4 3" xfId="17380" xr:uid="{E40FA359-2C71-41FB-A341-B8590980C974}"/>
    <cellStyle name="20% - Accent5 3 10 2 4 4 4" xfId="34459" xr:uid="{F3FF3185-576E-4FF4-9E1B-3511AEEAAD27}"/>
    <cellStyle name="20% - Accent5 3 10 2 4 4 5" xfId="39799" xr:uid="{B83E9D54-76AB-4517-8277-D780F55A5BE5}"/>
    <cellStyle name="20% - Accent5 3 10 2 4 4 6" xfId="47682" xr:uid="{1637AF56-1D09-451A-8144-922FA681FAD4}"/>
    <cellStyle name="20% - Accent5 3 10 2 4 4 7" xfId="55175" xr:uid="{1DAE39B4-5D71-4CF4-B377-DE940B3057EC}"/>
    <cellStyle name="20% - Accent5 3 10 2 4 5" xfId="2353" xr:uid="{09442242-4553-4B7A-981F-4F8F5B1F8491}"/>
    <cellStyle name="20% - Accent5 3 10 2 4 5 2" xfId="9893" xr:uid="{9A81D757-F60E-439F-BEC7-8CB1CC7FB06F}"/>
    <cellStyle name="20% - Accent5 3 10 2 4 5 2 2" xfId="24869" xr:uid="{15609B2A-3749-4386-AB48-5CABD0904487}"/>
    <cellStyle name="20% - Accent5 3 10 2 4 5 3" xfId="17381" xr:uid="{888E871B-AEC2-48EB-BFF1-27144FA5C0F9}"/>
    <cellStyle name="20% - Accent5 3 10 2 4 5 4" xfId="36302" xr:uid="{A01CA6A0-AED3-48E2-B616-21B243094342}"/>
    <cellStyle name="20% - Accent5 3 10 2 4 5 5" xfId="39800" xr:uid="{0E0B64D5-FA0D-497A-B8C7-7B5C5B880B1B}"/>
    <cellStyle name="20% - Accent5 3 10 2 4 5 6" xfId="47683" xr:uid="{0EDE4F64-3A50-4E59-B886-8C70EF841C25}"/>
    <cellStyle name="20% - Accent5 3 10 2 4 5 7" xfId="55176" xr:uid="{FC5003EB-D2D7-4081-8622-65DB74C8BA53}"/>
    <cellStyle name="20% - Accent5 3 10 2 4 6" xfId="9886" xr:uid="{157D9347-AD42-444F-8393-B4C04B2840F9}"/>
    <cellStyle name="20% - Accent5 3 10 2 4 6 2" xfId="24862" xr:uid="{509F4197-25B6-479C-B120-FF177B28BACE}"/>
    <cellStyle name="20% - Accent5 3 10 2 4 7" xfId="17374" xr:uid="{F85DBA21-570C-478B-8411-5D401D025ED6}"/>
    <cellStyle name="20% - Accent5 3 10 2 4 8" xfId="30846" xr:uid="{843A23B3-5B5C-4B8C-8A7F-9DAB17504B50}"/>
    <cellStyle name="20% - Accent5 3 10 2 4 9" xfId="39793" xr:uid="{169B2DED-6B33-4ACA-9227-8D5934DA7B59}"/>
    <cellStyle name="20% - Accent5 3 10 2 5" xfId="2354" xr:uid="{E0636AE6-1467-4FC8-903F-F59B9A560334}"/>
    <cellStyle name="20% - Accent5 3 10 2 5 10" xfId="55177" xr:uid="{4076C73F-EB29-42A8-A1BE-8FD6A7BBC179}"/>
    <cellStyle name="20% - Accent5 3 10 2 5 2" xfId="2355" xr:uid="{28B10F88-6452-4E11-957C-A10944517433}"/>
    <cellStyle name="20% - Accent5 3 10 2 5 2 2" xfId="9895" xr:uid="{15F07E7D-E6B2-4371-9CB2-126F5A216D26}"/>
    <cellStyle name="20% - Accent5 3 10 2 5 2 2 2" xfId="24871" xr:uid="{87D2C99D-5015-4676-BD58-40A82556C672}"/>
    <cellStyle name="20% - Accent5 3 10 2 5 2 3" xfId="17383" xr:uid="{E01132CE-2F21-49AC-B63F-CF11FD0DCAC6}"/>
    <cellStyle name="20% - Accent5 3 10 2 5 2 4" xfId="32616" xr:uid="{42011F66-D729-4B28-A2DF-35482312D2C6}"/>
    <cellStyle name="20% - Accent5 3 10 2 5 2 5" xfId="39802" xr:uid="{3464BA55-9313-4F60-96C8-AB0C6CE716C8}"/>
    <cellStyle name="20% - Accent5 3 10 2 5 2 6" xfId="47685" xr:uid="{7FAF41E6-8314-41F1-846F-618C2893BAA6}"/>
    <cellStyle name="20% - Accent5 3 10 2 5 2 7" xfId="55178" xr:uid="{7737E277-36E6-4C27-BF67-74284B41A556}"/>
    <cellStyle name="20% - Accent5 3 10 2 5 3" xfId="2356" xr:uid="{A0083B14-72BC-4365-9261-919797D690B4}"/>
    <cellStyle name="20% - Accent5 3 10 2 5 3 2" xfId="9896" xr:uid="{CBB29E77-623F-476C-9782-4F7DE661C76F}"/>
    <cellStyle name="20% - Accent5 3 10 2 5 3 2 2" xfId="24872" xr:uid="{2DF9DF82-D08D-47FD-B8EE-EC1C1BCEB7EA}"/>
    <cellStyle name="20% - Accent5 3 10 2 5 3 3" xfId="17384" xr:uid="{89A46819-45E3-4036-AF71-2510264FD222}"/>
    <cellStyle name="20% - Accent5 3 10 2 5 3 4" xfId="34461" xr:uid="{987920D2-5645-48AC-B3E8-4595BE0AA467}"/>
    <cellStyle name="20% - Accent5 3 10 2 5 3 5" xfId="39803" xr:uid="{271E3BAC-05B6-48A2-A5F6-796A31C53339}"/>
    <cellStyle name="20% - Accent5 3 10 2 5 3 6" xfId="47686" xr:uid="{86F8F09B-38C7-4F99-A2F5-F10A4A23B669}"/>
    <cellStyle name="20% - Accent5 3 10 2 5 3 7" xfId="55179" xr:uid="{C9E3BFB5-0A76-4C2D-8FBD-5F7846AE53E2}"/>
    <cellStyle name="20% - Accent5 3 10 2 5 4" xfId="2357" xr:uid="{A3A2CAE2-6A33-495B-A3CB-7E6A4EDD30C9}"/>
    <cellStyle name="20% - Accent5 3 10 2 5 4 2" xfId="9897" xr:uid="{CB601ED4-52CB-45A8-9DFE-F0503B2390F5}"/>
    <cellStyle name="20% - Accent5 3 10 2 5 4 2 2" xfId="24873" xr:uid="{BB78EB60-5B14-4EB1-A41F-CDFD1611EF8C}"/>
    <cellStyle name="20% - Accent5 3 10 2 5 4 3" xfId="17385" xr:uid="{2F2C524D-ABFB-473A-A26C-951510CD8F59}"/>
    <cellStyle name="20% - Accent5 3 10 2 5 4 4" xfId="36304" xr:uid="{18A205C2-7E43-4248-BD7D-1E6F3E3E3263}"/>
    <cellStyle name="20% - Accent5 3 10 2 5 4 5" xfId="39804" xr:uid="{030C389C-C46A-4DFE-9137-F70DD68BD81A}"/>
    <cellStyle name="20% - Accent5 3 10 2 5 4 6" xfId="47687" xr:uid="{9F964A57-42BE-4530-AE9E-D1964989AC6A}"/>
    <cellStyle name="20% - Accent5 3 10 2 5 4 7" xfId="55180" xr:uid="{75E3D2F6-DA0B-43C4-9753-2A8A5D9441BF}"/>
    <cellStyle name="20% - Accent5 3 10 2 5 5" xfId="9894" xr:uid="{CA00809F-569C-4297-96F6-D8EA8728C37E}"/>
    <cellStyle name="20% - Accent5 3 10 2 5 5 2" xfId="24870" xr:uid="{7A88FCB6-7CA8-4C8B-9AB3-5CE23DE8027B}"/>
    <cellStyle name="20% - Accent5 3 10 2 5 6" xfId="17382" xr:uid="{88081C36-C363-40FA-B5E0-4EA4A03F3CEF}"/>
    <cellStyle name="20% - Accent5 3 10 2 5 7" xfId="31383" xr:uid="{AD71CC3E-AE9A-4825-8D5F-9A2B1005BF8F}"/>
    <cellStyle name="20% - Accent5 3 10 2 5 8" xfId="39801" xr:uid="{B0348BCA-9AD1-4BAD-BC0E-A0F2645904EC}"/>
    <cellStyle name="20% - Accent5 3 10 2 5 9" xfId="47684" xr:uid="{5C62C879-1F98-45A3-AB51-F24141FCC09C}"/>
    <cellStyle name="20% - Accent5 3 10 2 6" xfId="2358" xr:uid="{D8872E1C-599B-4C09-887F-BE527C909B12}"/>
    <cellStyle name="20% - Accent5 3 10 2 6 2" xfId="9898" xr:uid="{5D243BB0-0805-444D-9866-DC5C2B69787E}"/>
    <cellStyle name="20% - Accent5 3 10 2 6 2 2" xfId="24874" xr:uid="{4E9BAE9B-9C9C-4A4A-B763-A3BF08213258}"/>
    <cellStyle name="20% - Accent5 3 10 2 6 3" xfId="17386" xr:uid="{CDB0B400-0529-4A02-8DFB-2A9A61B129EA}"/>
    <cellStyle name="20% - Accent5 3 10 2 6 4" xfId="32607" xr:uid="{32E832FE-8B97-4041-89EA-55F5A4FA149C}"/>
    <cellStyle name="20% - Accent5 3 10 2 6 5" xfId="39805" xr:uid="{4226C492-808C-43CD-BDB0-ACC989D738AE}"/>
    <cellStyle name="20% - Accent5 3 10 2 6 6" xfId="47688" xr:uid="{87344D02-5359-4B24-BFD6-BBF17E8B2B4E}"/>
    <cellStyle name="20% - Accent5 3 10 2 6 7" xfId="55181" xr:uid="{0A1BD3A0-974E-41A7-8DE3-D43F895DA355}"/>
    <cellStyle name="20% - Accent5 3 10 2 7" xfId="2359" xr:uid="{40C27526-32A6-48DF-AD0D-F82158C2E940}"/>
    <cellStyle name="20% - Accent5 3 10 2 7 2" xfId="9899" xr:uid="{96D9FD3C-9E6E-4CA7-BD93-4C276D135109}"/>
    <cellStyle name="20% - Accent5 3 10 2 7 2 2" xfId="24875" xr:uid="{24D01D70-0536-4D20-924E-D8641DACFAF9}"/>
    <cellStyle name="20% - Accent5 3 10 2 7 3" xfId="17387" xr:uid="{FD662CF7-4DDE-4E36-8FE9-797E2A37A51B}"/>
    <cellStyle name="20% - Accent5 3 10 2 7 4" xfId="34452" xr:uid="{CC681047-3B20-4C42-9812-375CEBAFA0D1}"/>
    <cellStyle name="20% - Accent5 3 10 2 7 5" xfId="39806" xr:uid="{617CA3CA-C41E-4D51-BF32-7E72202EC596}"/>
    <cellStyle name="20% - Accent5 3 10 2 7 6" xfId="47689" xr:uid="{330D6D1C-703D-44E5-9D2D-DE51A371C108}"/>
    <cellStyle name="20% - Accent5 3 10 2 7 7" xfId="55182" xr:uid="{B343F6F0-27B5-4D9A-999F-65C53A460C9E}"/>
    <cellStyle name="20% - Accent5 3 10 2 8" xfId="2360" xr:uid="{34034CF8-FB33-4259-A610-7E4CFF081517}"/>
    <cellStyle name="20% - Accent5 3 10 2 8 2" xfId="9900" xr:uid="{7176453F-D513-4396-863D-1BD18EBC86BD}"/>
    <cellStyle name="20% - Accent5 3 10 2 8 2 2" xfId="24876" xr:uid="{44454BF1-8CC9-47C3-9A1C-F0A83E06D4CC}"/>
    <cellStyle name="20% - Accent5 3 10 2 8 3" xfId="17388" xr:uid="{81117B05-67E5-4433-9823-B26C246BFAFA}"/>
    <cellStyle name="20% - Accent5 3 10 2 8 4" xfId="36295" xr:uid="{F40BC366-FFE3-42AD-B03A-83E5E4AC8C15}"/>
    <cellStyle name="20% - Accent5 3 10 2 8 5" xfId="39807" xr:uid="{61C38788-3F4C-49AA-92D8-430C6EFEDDA6}"/>
    <cellStyle name="20% - Accent5 3 10 2 8 6" xfId="47690" xr:uid="{753174EF-F95D-4985-BB70-F75291D4A5BB}"/>
    <cellStyle name="20% - Accent5 3 10 2 8 7" xfId="55183" xr:uid="{B05B85A4-A358-4A60-A2D0-858927F6A89F}"/>
    <cellStyle name="20% - Accent5 3 10 2 9" xfId="9861" xr:uid="{FCCF571C-372F-4877-9462-4BE5AEEBA5E9}"/>
    <cellStyle name="20% - Accent5 3 10 2 9 2" xfId="24837" xr:uid="{0F37EB63-1A42-437D-92E8-FB68A1E82E4D}"/>
    <cellStyle name="20% - Accent5 3 10 3" xfId="2361" xr:uid="{60FBF4B8-6A22-42EF-B47E-6FFA4A2163AC}"/>
    <cellStyle name="20% - Accent5 3 10 3 10" xfId="39808" xr:uid="{7FD19FFE-296C-45FC-A87B-E6ED4FB6727C}"/>
    <cellStyle name="20% - Accent5 3 10 3 11" xfId="47691" xr:uid="{20030225-0E67-43B1-9769-B31A3A5F18C9}"/>
    <cellStyle name="20% - Accent5 3 10 3 12" xfId="55184" xr:uid="{A68B3FB8-4B23-4A98-A023-3AC5BDCDC8C6}"/>
    <cellStyle name="20% - Accent5 3 10 3 2" xfId="2362" xr:uid="{1E755535-0D92-4545-A253-4B9658E41754}"/>
    <cellStyle name="20% - Accent5 3 10 3 2 10" xfId="47692" xr:uid="{0EFBDE2B-C918-43F7-8001-19753FD8CA98}"/>
    <cellStyle name="20% - Accent5 3 10 3 2 11" xfId="55185" xr:uid="{5EE61E97-6305-478E-ABE1-329B708112F8}"/>
    <cellStyle name="20% - Accent5 3 10 3 2 2" xfId="2363" xr:uid="{5179DD01-ED60-4DA2-9F46-F6548B0EF0AC}"/>
    <cellStyle name="20% - Accent5 3 10 3 2 2 10" xfId="55186" xr:uid="{21948F82-1F37-4807-ABDE-AED3645C89EB}"/>
    <cellStyle name="20% - Accent5 3 10 3 2 2 2" xfId="2364" xr:uid="{AC45A37D-8C3F-4082-B566-68F3B6797D9F}"/>
    <cellStyle name="20% - Accent5 3 10 3 2 2 2 2" xfId="9904" xr:uid="{745793A4-71BB-4E69-814E-58690A8C41D6}"/>
    <cellStyle name="20% - Accent5 3 10 3 2 2 2 2 2" xfId="24880" xr:uid="{A76AE242-D9D6-4A48-8649-20D52F403E0C}"/>
    <cellStyle name="20% - Accent5 3 10 3 2 2 2 3" xfId="17392" xr:uid="{FF9B3FBD-716E-4BAC-983A-1C46DF9DDC07}"/>
    <cellStyle name="20% - Accent5 3 10 3 2 2 2 4" xfId="32619" xr:uid="{FE1FF3EE-B3D7-4A32-BE2C-0580877EB341}"/>
    <cellStyle name="20% - Accent5 3 10 3 2 2 2 5" xfId="39811" xr:uid="{404699BF-947E-4DF1-8E8C-5CF09D3BCC65}"/>
    <cellStyle name="20% - Accent5 3 10 3 2 2 2 6" xfId="47694" xr:uid="{92DE225B-8AB7-44D7-B085-F4D3C647D401}"/>
    <cellStyle name="20% - Accent5 3 10 3 2 2 2 7" xfId="55187" xr:uid="{CC6AED28-F503-4348-B9AC-6F09B04FA0C0}"/>
    <cellStyle name="20% - Accent5 3 10 3 2 2 3" xfId="2365" xr:uid="{ECECF2BB-4CF0-4027-A21A-EE34CCF10973}"/>
    <cellStyle name="20% - Accent5 3 10 3 2 2 3 2" xfId="9905" xr:uid="{D2F0CCF4-23E9-4E41-9921-4AB32C917E48}"/>
    <cellStyle name="20% - Accent5 3 10 3 2 2 3 2 2" xfId="24881" xr:uid="{69208CFF-7F79-40A4-8ED1-F4A67CB0532F}"/>
    <cellStyle name="20% - Accent5 3 10 3 2 2 3 3" xfId="17393" xr:uid="{F79B18E2-F1EF-493E-BF51-544C76385FF8}"/>
    <cellStyle name="20% - Accent5 3 10 3 2 2 3 4" xfId="34464" xr:uid="{86D51F90-4A85-410B-90F8-79389C31FFBE}"/>
    <cellStyle name="20% - Accent5 3 10 3 2 2 3 5" xfId="39812" xr:uid="{CF7B92A7-F30F-4C38-89D7-DA71CF7A48CF}"/>
    <cellStyle name="20% - Accent5 3 10 3 2 2 3 6" xfId="47695" xr:uid="{D9EE1690-1273-4914-9B29-0DFB99A04F66}"/>
    <cellStyle name="20% - Accent5 3 10 3 2 2 3 7" xfId="55188" xr:uid="{7C4887F6-1CE4-4181-9ADE-56AA1C839F74}"/>
    <cellStyle name="20% - Accent5 3 10 3 2 2 4" xfId="2366" xr:uid="{3ACBA0B7-AC81-4EAF-A1B8-A52CABCB0467}"/>
    <cellStyle name="20% - Accent5 3 10 3 2 2 4 2" xfId="9906" xr:uid="{4343983B-82AC-4D4D-BFAC-A27B875AAC29}"/>
    <cellStyle name="20% - Accent5 3 10 3 2 2 4 2 2" xfId="24882" xr:uid="{E4DEBEDB-581C-4EE9-A5DD-E55D44BF0C9D}"/>
    <cellStyle name="20% - Accent5 3 10 3 2 2 4 3" xfId="17394" xr:uid="{E8350D72-40F0-4075-AC7B-51C5DF86000F}"/>
    <cellStyle name="20% - Accent5 3 10 3 2 2 4 4" xfId="36307" xr:uid="{F3B32CDD-509B-49EC-9AF5-64A21A42DFAB}"/>
    <cellStyle name="20% - Accent5 3 10 3 2 2 4 5" xfId="39813" xr:uid="{10A5C9DE-6CDC-44A2-8398-9E315F73ECEE}"/>
    <cellStyle name="20% - Accent5 3 10 3 2 2 4 6" xfId="47696" xr:uid="{8ABA59E4-7CE2-43A9-99FC-45BC59F22A75}"/>
    <cellStyle name="20% - Accent5 3 10 3 2 2 4 7" xfId="55189" xr:uid="{D527DA08-5CD5-42B6-A7AA-5639AAE8828D}"/>
    <cellStyle name="20% - Accent5 3 10 3 2 2 5" xfId="9903" xr:uid="{C6CCC7DC-1EA8-4544-838A-5E0D4A28B680}"/>
    <cellStyle name="20% - Accent5 3 10 3 2 2 5 2" xfId="24879" xr:uid="{38F44642-39DB-4081-831C-94601259B1C7}"/>
    <cellStyle name="20% - Accent5 3 10 3 2 2 6" xfId="17391" xr:uid="{8E3EE2A9-8C11-43EF-9292-3095560703DA}"/>
    <cellStyle name="20% - Accent5 3 10 3 2 2 7" xfId="31389" xr:uid="{B452A854-51B9-415E-B886-B056163A841B}"/>
    <cellStyle name="20% - Accent5 3 10 3 2 2 8" xfId="39810" xr:uid="{9FEAFBD6-E470-4D42-BBE6-BAAA1893B97E}"/>
    <cellStyle name="20% - Accent5 3 10 3 2 2 9" xfId="47693" xr:uid="{9AA3F5BD-CAC4-4A5E-9650-1C8ED1CECF55}"/>
    <cellStyle name="20% - Accent5 3 10 3 2 3" xfId="2367" xr:uid="{88AE8419-F0D8-4B5C-8E03-8F2B85D42554}"/>
    <cellStyle name="20% - Accent5 3 10 3 2 3 2" xfId="9907" xr:uid="{7EA46E25-4768-4324-9E6E-C76A9CDA8CF3}"/>
    <cellStyle name="20% - Accent5 3 10 3 2 3 2 2" xfId="24883" xr:uid="{F29F8935-0A79-4DD5-A1F4-6E6A2E874284}"/>
    <cellStyle name="20% - Accent5 3 10 3 2 3 3" xfId="17395" xr:uid="{6307C41A-F4B0-4F50-9388-5780D5AE7C3B}"/>
    <cellStyle name="20% - Accent5 3 10 3 2 3 4" xfId="32618" xr:uid="{7903C3F6-C3E2-4529-AEE4-4FEB2226FA35}"/>
    <cellStyle name="20% - Accent5 3 10 3 2 3 5" xfId="39814" xr:uid="{67511D5A-09FF-435F-890A-CAE51EEAFF8E}"/>
    <cellStyle name="20% - Accent5 3 10 3 2 3 6" xfId="47697" xr:uid="{408E6742-AB93-402E-AD34-9C503DD8BF40}"/>
    <cellStyle name="20% - Accent5 3 10 3 2 3 7" xfId="55190" xr:uid="{8112526B-202D-4A45-8698-3E4B442C05D3}"/>
    <cellStyle name="20% - Accent5 3 10 3 2 4" xfId="2368" xr:uid="{3C967042-7162-463B-88BB-C2379D939930}"/>
    <cellStyle name="20% - Accent5 3 10 3 2 4 2" xfId="9908" xr:uid="{702398E3-B5A4-4818-9514-0A49824141F5}"/>
    <cellStyle name="20% - Accent5 3 10 3 2 4 2 2" xfId="24884" xr:uid="{E574ADC8-E88F-4A4D-AF3B-E9E3A5F4ED14}"/>
    <cellStyle name="20% - Accent5 3 10 3 2 4 3" xfId="17396" xr:uid="{D53CA6B3-B3E8-4C3C-90CB-3D11F52C9557}"/>
    <cellStyle name="20% - Accent5 3 10 3 2 4 4" xfId="34463" xr:uid="{06A46808-844B-4A53-BE05-4A09DC180775}"/>
    <cellStyle name="20% - Accent5 3 10 3 2 4 5" xfId="39815" xr:uid="{EBABFB69-D07C-46C7-B33C-0910E0142AF7}"/>
    <cellStyle name="20% - Accent5 3 10 3 2 4 6" xfId="47698" xr:uid="{77681266-F1BF-4835-904A-54471CC657DF}"/>
    <cellStyle name="20% - Accent5 3 10 3 2 4 7" xfId="55191" xr:uid="{BBFB3B14-C256-4DF5-922B-3FF2E2B7E8A8}"/>
    <cellStyle name="20% - Accent5 3 10 3 2 5" xfId="2369" xr:uid="{0E3CDB2D-FED7-44D0-BA38-CAFD22568803}"/>
    <cellStyle name="20% - Accent5 3 10 3 2 5 2" xfId="9909" xr:uid="{ACD72DAD-C85D-4DA0-8B96-DD3EBEA2FE06}"/>
    <cellStyle name="20% - Accent5 3 10 3 2 5 2 2" xfId="24885" xr:uid="{DCFC1ED4-AB2E-4B9A-AD95-373FAA5EA075}"/>
    <cellStyle name="20% - Accent5 3 10 3 2 5 3" xfId="17397" xr:uid="{4C1C39A4-A01E-4CD1-8DEF-23F68D59629D}"/>
    <cellStyle name="20% - Accent5 3 10 3 2 5 4" xfId="36306" xr:uid="{C1AA63C4-A36A-42C2-B666-C74777AF155F}"/>
    <cellStyle name="20% - Accent5 3 10 3 2 5 5" xfId="39816" xr:uid="{46D86EEE-0F49-40B6-A76C-79E0DF2091AB}"/>
    <cellStyle name="20% - Accent5 3 10 3 2 5 6" xfId="47699" xr:uid="{E49C9A17-0CDF-4E94-83D4-F42A933A99BB}"/>
    <cellStyle name="20% - Accent5 3 10 3 2 5 7" xfId="55192" xr:uid="{18062B88-5132-4890-8604-43E844E72F47}"/>
    <cellStyle name="20% - Accent5 3 10 3 2 6" xfId="9902" xr:uid="{CB40D5F8-08C8-4CDF-98DA-CFEDB13039B5}"/>
    <cellStyle name="20% - Accent5 3 10 3 2 6 2" xfId="24878" xr:uid="{E4518BBC-1A38-4813-BD63-41C4490400C0}"/>
    <cellStyle name="20% - Accent5 3 10 3 2 7" xfId="17390" xr:uid="{D30E0AE3-FA4E-4A8D-AEAC-2D6E94351BA5}"/>
    <cellStyle name="20% - Accent5 3 10 3 2 8" xfId="30848" xr:uid="{FF6C93DB-6FE3-4D65-8BF3-3C27E855AAF5}"/>
    <cellStyle name="20% - Accent5 3 10 3 2 9" xfId="39809" xr:uid="{FB225CD7-A7A4-4012-AEF5-886E0ECB3F92}"/>
    <cellStyle name="20% - Accent5 3 10 3 3" xfId="2370" xr:uid="{A713CF14-43AE-4416-B6DF-C2724EA1E1C4}"/>
    <cellStyle name="20% - Accent5 3 10 3 3 10" xfId="55193" xr:uid="{B9981FC0-C5A1-48FF-B5E8-1653E2DA1BBF}"/>
    <cellStyle name="20% - Accent5 3 10 3 3 2" xfId="2371" xr:uid="{BBBF47F5-A8E5-4518-B291-B8AB4D4BB8C7}"/>
    <cellStyle name="20% - Accent5 3 10 3 3 2 2" xfId="9911" xr:uid="{42516316-13C6-49C7-8331-FBB846F673DB}"/>
    <cellStyle name="20% - Accent5 3 10 3 3 2 2 2" xfId="24887" xr:uid="{C5D58D58-3995-4B50-97FA-0179F72AC418}"/>
    <cellStyle name="20% - Accent5 3 10 3 3 2 3" xfId="17399" xr:uid="{A8587E3A-85C9-439B-A45D-D1B15B09FEA5}"/>
    <cellStyle name="20% - Accent5 3 10 3 3 2 4" xfId="32620" xr:uid="{537426F1-2E05-4130-A371-FD5C47E81A1E}"/>
    <cellStyle name="20% - Accent5 3 10 3 3 2 5" xfId="39818" xr:uid="{2419735F-AAEE-4ECA-91C1-46053B0965B3}"/>
    <cellStyle name="20% - Accent5 3 10 3 3 2 6" xfId="47701" xr:uid="{E6B2B990-F62F-41E8-967C-6904F914EDB2}"/>
    <cellStyle name="20% - Accent5 3 10 3 3 2 7" xfId="55194" xr:uid="{4BCC1B54-7AFC-4167-9BFB-76EF534506E1}"/>
    <cellStyle name="20% - Accent5 3 10 3 3 3" xfId="2372" xr:uid="{A3794F59-BCCD-429F-9161-37BCC6E5EE22}"/>
    <cellStyle name="20% - Accent5 3 10 3 3 3 2" xfId="9912" xr:uid="{E13C4B4B-B9ED-4D83-9DD9-8250078A05DA}"/>
    <cellStyle name="20% - Accent5 3 10 3 3 3 2 2" xfId="24888" xr:uid="{07E2D998-6DE3-4519-8B35-9ED47634651A}"/>
    <cellStyle name="20% - Accent5 3 10 3 3 3 3" xfId="17400" xr:uid="{36B8E7F4-10A0-4EE9-809B-F69DB0829137}"/>
    <cellStyle name="20% - Accent5 3 10 3 3 3 4" xfId="34465" xr:uid="{B7230254-E374-4CB9-B6AD-9AE56E719178}"/>
    <cellStyle name="20% - Accent5 3 10 3 3 3 5" xfId="39819" xr:uid="{14C3E023-DC74-4A37-81EA-49E019F01FD9}"/>
    <cellStyle name="20% - Accent5 3 10 3 3 3 6" xfId="47702" xr:uid="{F6639EC3-9878-4023-B7D0-61B981B8F009}"/>
    <cellStyle name="20% - Accent5 3 10 3 3 3 7" xfId="55195" xr:uid="{183EFE9D-23B8-4A23-A4B1-95B1110FE087}"/>
    <cellStyle name="20% - Accent5 3 10 3 3 4" xfId="2373" xr:uid="{3503E8CD-8CF6-4545-A0F7-7DE844F689A7}"/>
    <cellStyle name="20% - Accent5 3 10 3 3 4 2" xfId="9913" xr:uid="{B729F191-B515-4F9E-B709-8CCE11A494AF}"/>
    <cellStyle name="20% - Accent5 3 10 3 3 4 2 2" xfId="24889" xr:uid="{24F1EE04-0801-43C7-942B-35E0289CAED1}"/>
    <cellStyle name="20% - Accent5 3 10 3 3 4 3" xfId="17401" xr:uid="{E8135C1D-A902-4E0E-88D4-A2671C58EFAA}"/>
    <cellStyle name="20% - Accent5 3 10 3 3 4 4" xfId="36308" xr:uid="{9C967E41-9D6F-46EB-9BD2-CAA0C3F68F85}"/>
    <cellStyle name="20% - Accent5 3 10 3 3 4 5" xfId="39820" xr:uid="{DBC2688A-A24E-4748-B96D-84B8DA71E372}"/>
    <cellStyle name="20% - Accent5 3 10 3 3 4 6" xfId="47703" xr:uid="{8E8A1268-2743-44C9-AE57-9EE565749C9D}"/>
    <cellStyle name="20% - Accent5 3 10 3 3 4 7" xfId="55196" xr:uid="{F67ACCE1-FE17-4BBB-B2AF-B0B08FF84C57}"/>
    <cellStyle name="20% - Accent5 3 10 3 3 5" xfId="9910" xr:uid="{F209CA55-7EF9-411D-85E4-E43C554334B7}"/>
    <cellStyle name="20% - Accent5 3 10 3 3 5 2" xfId="24886" xr:uid="{F07D1CA2-A58E-477F-B741-08BA7181450C}"/>
    <cellStyle name="20% - Accent5 3 10 3 3 6" xfId="17398" xr:uid="{146B3D05-89BB-459A-A64B-6C4E15398310}"/>
    <cellStyle name="20% - Accent5 3 10 3 3 7" xfId="31388" xr:uid="{AFF93704-C947-4185-9513-B576BE586C8D}"/>
    <cellStyle name="20% - Accent5 3 10 3 3 8" xfId="39817" xr:uid="{16E8BB80-90FA-4725-998A-694A0C21CBF9}"/>
    <cellStyle name="20% - Accent5 3 10 3 3 9" xfId="47700" xr:uid="{FB5D1445-65D0-4890-8A88-151C8F4BFB54}"/>
    <cellStyle name="20% - Accent5 3 10 3 4" xfId="2374" xr:uid="{56C31EB2-4CEE-4962-B087-D68C30F4AEC3}"/>
    <cellStyle name="20% - Accent5 3 10 3 4 2" xfId="9914" xr:uid="{5CE1C244-1F73-45F8-B8F6-7A0993B3F586}"/>
    <cellStyle name="20% - Accent5 3 10 3 4 2 2" xfId="24890" xr:uid="{43EFAF56-3E9B-4C55-AB27-A597C0EE7A1A}"/>
    <cellStyle name="20% - Accent5 3 10 3 4 3" xfId="17402" xr:uid="{DE2A93B5-B6DC-4510-A004-AE72C02856FE}"/>
    <cellStyle name="20% - Accent5 3 10 3 4 4" xfId="32617" xr:uid="{02AC4716-64ED-42BE-822E-23A4A185CC81}"/>
    <cellStyle name="20% - Accent5 3 10 3 4 5" xfId="39821" xr:uid="{D3FA72C0-6BB8-4071-BD2B-910F9C85A031}"/>
    <cellStyle name="20% - Accent5 3 10 3 4 6" xfId="47704" xr:uid="{74DDFC74-7383-495B-95C5-324CD05880DE}"/>
    <cellStyle name="20% - Accent5 3 10 3 4 7" xfId="55197" xr:uid="{4D623913-F460-4602-A7E6-9CC616398B0C}"/>
    <cellStyle name="20% - Accent5 3 10 3 5" xfId="2375" xr:uid="{9E712FEC-329A-4E60-A297-DDDB23EEB537}"/>
    <cellStyle name="20% - Accent5 3 10 3 5 2" xfId="9915" xr:uid="{294277BE-724A-4C3B-871D-1A7F5CA48FCD}"/>
    <cellStyle name="20% - Accent5 3 10 3 5 2 2" xfId="24891" xr:uid="{55A1557A-7DC6-4199-860F-DC0EA60439D7}"/>
    <cellStyle name="20% - Accent5 3 10 3 5 3" xfId="17403" xr:uid="{24BFF586-8683-420A-9EAB-92A1518772CB}"/>
    <cellStyle name="20% - Accent5 3 10 3 5 4" xfId="34462" xr:uid="{A2850A57-27F8-4D91-845F-F8D66AD043D3}"/>
    <cellStyle name="20% - Accent5 3 10 3 5 5" xfId="39822" xr:uid="{FD400F52-1424-4968-9317-BBADE8E71321}"/>
    <cellStyle name="20% - Accent5 3 10 3 5 6" xfId="47705" xr:uid="{71132B1F-B844-4A2B-B5AC-39E3EA88BCBA}"/>
    <cellStyle name="20% - Accent5 3 10 3 5 7" xfId="55198" xr:uid="{3603BB5F-93A2-4350-AB87-E67CD014A7DA}"/>
    <cellStyle name="20% - Accent5 3 10 3 6" xfId="2376" xr:uid="{7514132A-E25D-4771-91E5-A5EF62007693}"/>
    <cellStyle name="20% - Accent5 3 10 3 6 2" xfId="9916" xr:uid="{9F0EC5E2-FDD2-483D-9672-73743EF6C929}"/>
    <cellStyle name="20% - Accent5 3 10 3 6 2 2" xfId="24892" xr:uid="{F1D56F02-4A43-4FEA-ABA5-F0E45B6C4C6F}"/>
    <cellStyle name="20% - Accent5 3 10 3 6 3" xfId="17404" xr:uid="{E8597B69-0876-406F-8C25-5C969DABEB1A}"/>
    <cellStyle name="20% - Accent5 3 10 3 6 4" xfId="36305" xr:uid="{7C9A0E56-4DD0-4E9D-A9CA-CFACDB79D012}"/>
    <cellStyle name="20% - Accent5 3 10 3 6 5" xfId="39823" xr:uid="{11854B85-A953-40D8-8595-F68AB711335B}"/>
    <cellStyle name="20% - Accent5 3 10 3 6 6" xfId="47706" xr:uid="{DAC15633-876D-4E8E-94A5-4F452EBEF668}"/>
    <cellStyle name="20% - Accent5 3 10 3 6 7" xfId="55199" xr:uid="{8DB0FAFF-CC4F-46FC-83CD-FBA99D55C32E}"/>
    <cellStyle name="20% - Accent5 3 10 3 7" xfId="9901" xr:uid="{E3729B9E-92F2-4FD2-9006-7EDC32FAADDE}"/>
    <cellStyle name="20% - Accent5 3 10 3 7 2" xfId="24877" xr:uid="{20981245-84DA-4810-8099-B7EDF9266573}"/>
    <cellStyle name="20% - Accent5 3 10 3 8" xfId="17389" xr:uid="{88200B96-E811-4AFD-959A-DB546843048C}"/>
    <cellStyle name="20% - Accent5 3 10 3 9" xfId="30452" xr:uid="{FE156764-40C2-46E1-8ADA-1CA9CD327D30}"/>
    <cellStyle name="20% - Accent5 3 10 4" xfId="2377" xr:uid="{FBEFFD26-172F-405A-ADFA-A402FFCDF2C6}"/>
    <cellStyle name="20% - Accent5 3 10 4 10" xfId="39824" xr:uid="{37D2699A-1574-4FFB-BBAF-2A11C724328D}"/>
    <cellStyle name="20% - Accent5 3 10 4 11" xfId="47707" xr:uid="{0EFF721A-E0E5-419B-9C33-FBCF85F8420E}"/>
    <cellStyle name="20% - Accent5 3 10 4 12" xfId="55200" xr:uid="{E52E282A-A1F3-4E7D-BB5A-B70BBC7AE736}"/>
    <cellStyle name="20% - Accent5 3 10 4 2" xfId="2378" xr:uid="{C20087B7-A97E-4F25-88F4-734B1D8CD78D}"/>
    <cellStyle name="20% - Accent5 3 10 4 2 10" xfId="47708" xr:uid="{C0A4B687-4B11-4CE1-8B9A-F501D1D8F841}"/>
    <cellStyle name="20% - Accent5 3 10 4 2 11" xfId="55201" xr:uid="{C0A48EA9-AAEF-4074-BE86-4DCB5D7FF91E}"/>
    <cellStyle name="20% - Accent5 3 10 4 2 2" xfId="2379" xr:uid="{6530D491-7980-43A2-B648-EDAE3E17ACAD}"/>
    <cellStyle name="20% - Accent5 3 10 4 2 2 10" xfId="55202" xr:uid="{2BE5F3EE-8CA3-4A97-827F-4758331B5FF5}"/>
    <cellStyle name="20% - Accent5 3 10 4 2 2 2" xfId="2380" xr:uid="{982058B1-5CDC-4AA8-940B-006EB20B9D38}"/>
    <cellStyle name="20% - Accent5 3 10 4 2 2 2 2" xfId="9920" xr:uid="{2961A6E8-8443-483C-B610-21B46C639157}"/>
    <cellStyle name="20% - Accent5 3 10 4 2 2 2 2 2" xfId="24896" xr:uid="{B0A9E8B9-7CBD-4024-85DB-74725478C018}"/>
    <cellStyle name="20% - Accent5 3 10 4 2 2 2 3" xfId="17408" xr:uid="{53079D59-151A-4CD3-82F4-44A42AAEFEAC}"/>
    <cellStyle name="20% - Accent5 3 10 4 2 2 2 4" xfId="32623" xr:uid="{3866A184-3936-4C94-BA20-4CCBFFFE8715}"/>
    <cellStyle name="20% - Accent5 3 10 4 2 2 2 5" xfId="39827" xr:uid="{81639380-2F78-4610-8A3A-9FF107397B53}"/>
    <cellStyle name="20% - Accent5 3 10 4 2 2 2 6" xfId="47710" xr:uid="{98997443-9AB0-4911-87D8-DDE48E838948}"/>
    <cellStyle name="20% - Accent5 3 10 4 2 2 2 7" xfId="55203" xr:uid="{09A3049B-A1C5-49D0-95A3-E7EFF6321E0D}"/>
    <cellStyle name="20% - Accent5 3 10 4 2 2 3" xfId="2381" xr:uid="{D4B2DE20-6D92-43AD-A34E-FB06677F48AD}"/>
    <cellStyle name="20% - Accent5 3 10 4 2 2 3 2" xfId="9921" xr:uid="{831196B5-E9B8-4DC7-A5BF-CB6492C45545}"/>
    <cellStyle name="20% - Accent5 3 10 4 2 2 3 2 2" xfId="24897" xr:uid="{9DE6B174-E6CC-40C9-8A58-A7052C24D333}"/>
    <cellStyle name="20% - Accent5 3 10 4 2 2 3 3" xfId="17409" xr:uid="{3C695432-1476-489C-9FD0-17DF68F8CEE7}"/>
    <cellStyle name="20% - Accent5 3 10 4 2 2 3 4" xfId="34468" xr:uid="{1E50BB2A-B87F-4A72-A545-4390A2A8DD1A}"/>
    <cellStyle name="20% - Accent5 3 10 4 2 2 3 5" xfId="39828" xr:uid="{15887D5D-1AFA-4431-8A0E-6C29598216F6}"/>
    <cellStyle name="20% - Accent5 3 10 4 2 2 3 6" xfId="47711" xr:uid="{F1FC4BBF-9AA9-4D72-8C09-951E1C261073}"/>
    <cellStyle name="20% - Accent5 3 10 4 2 2 3 7" xfId="55204" xr:uid="{52C9BFDD-D4E2-4DA7-999B-7ABAF9900B10}"/>
    <cellStyle name="20% - Accent5 3 10 4 2 2 4" xfId="2382" xr:uid="{BFA9C953-2D52-4252-91FD-D98739FAB6E8}"/>
    <cellStyle name="20% - Accent5 3 10 4 2 2 4 2" xfId="9922" xr:uid="{8F7BC77F-BDA9-4838-99CC-BA753A31118F}"/>
    <cellStyle name="20% - Accent5 3 10 4 2 2 4 2 2" xfId="24898" xr:uid="{9A89EC6C-E949-421F-BF22-4EDE45375FF8}"/>
    <cellStyle name="20% - Accent5 3 10 4 2 2 4 3" xfId="17410" xr:uid="{C6F432AF-9B4F-47A7-A362-B45FAE2F2211}"/>
    <cellStyle name="20% - Accent5 3 10 4 2 2 4 4" xfId="36311" xr:uid="{99CDBFE1-F9E8-4C48-8FC8-EB93DF07AA52}"/>
    <cellStyle name="20% - Accent5 3 10 4 2 2 4 5" xfId="39829" xr:uid="{647B5EEA-D649-4A87-A240-2B34FBE49216}"/>
    <cellStyle name="20% - Accent5 3 10 4 2 2 4 6" xfId="47712" xr:uid="{D8030207-8A58-4AB7-8932-2C017ADEDBE4}"/>
    <cellStyle name="20% - Accent5 3 10 4 2 2 4 7" xfId="55205" xr:uid="{34084881-6A92-4739-92F0-D37F2D911F2F}"/>
    <cellStyle name="20% - Accent5 3 10 4 2 2 5" xfId="9919" xr:uid="{AB6A48C3-1E73-459D-87EB-D02851076416}"/>
    <cellStyle name="20% - Accent5 3 10 4 2 2 5 2" xfId="24895" xr:uid="{EA7AF2A3-7729-4A4B-9A19-012D56C49A45}"/>
    <cellStyle name="20% - Accent5 3 10 4 2 2 6" xfId="17407" xr:uid="{6EEE685D-9803-427D-9ED6-0277B4FE339A}"/>
    <cellStyle name="20% - Accent5 3 10 4 2 2 7" xfId="31391" xr:uid="{7A81DCCA-2014-49CC-A072-00E46A03C9CD}"/>
    <cellStyle name="20% - Accent5 3 10 4 2 2 8" xfId="39826" xr:uid="{FA6AF830-3C26-453B-9362-D66680A212FD}"/>
    <cellStyle name="20% - Accent5 3 10 4 2 2 9" xfId="47709" xr:uid="{151D0CDC-5427-4B32-A5C6-E0F78C741CCC}"/>
    <cellStyle name="20% - Accent5 3 10 4 2 3" xfId="2383" xr:uid="{40FF6736-482D-4B61-949B-E1E44E71AE8D}"/>
    <cellStyle name="20% - Accent5 3 10 4 2 3 2" xfId="9923" xr:uid="{97EFF1B4-E425-4EB1-AC51-0CD78365F8DE}"/>
    <cellStyle name="20% - Accent5 3 10 4 2 3 2 2" xfId="24899" xr:uid="{406C96CA-ACB5-4AB4-A78B-9ABC19FF687D}"/>
    <cellStyle name="20% - Accent5 3 10 4 2 3 3" xfId="17411" xr:uid="{BBA64808-4FB6-4742-AE18-F572B1E4266C}"/>
    <cellStyle name="20% - Accent5 3 10 4 2 3 4" xfId="32622" xr:uid="{0615963E-4FF1-4150-B71D-2FB76D4F7C0C}"/>
    <cellStyle name="20% - Accent5 3 10 4 2 3 5" xfId="39830" xr:uid="{D9B24F91-1238-485F-B92F-25E629D43A1C}"/>
    <cellStyle name="20% - Accent5 3 10 4 2 3 6" xfId="47713" xr:uid="{B62737BD-118A-4684-843B-E643AFC97148}"/>
    <cellStyle name="20% - Accent5 3 10 4 2 3 7" xfId="55206" xr:uid="{7D3B98E4-C3B6-495A-A5FE-D81765615766}"/>
    <cellStyle name="20% - Accent5 3 10 4 2 4" xfId="2384" xr:uid="{EF86E95B-FD67-4288-B9E9-499413F62A01}"/>
    <cellStyle name="20% - Accent5 3 10 4 2 4 2" xfId="9924" xr:uid="{9C45B2ED-47E4-42C3-B249-0E43770768E8}"/>
    <cellStyle name="20% - Accent5 3 10 4 2 4 2 2" xfId="24900" xr:uid="{BDB31511-EEE3-40A2-A06B-E131A34A533B}"/>
    <cellStyle name="20% - Accent5 3 10 4 2 4 3" xfId="17412" xr:uid="{8E9C5D5E-28CE-44A4-AE15-B7204295CC87}"/>
    <cellStyle name="20% - Accent5 3 10 4 2 4 4" xfId="34467" xr:uid="{9A4FC79E-F9BB-4AEA-96BC-36471E1B5AB0}"/>
    <cellStyle name="20% - Accent5 3 10 4 2 4 5" xfId="39831" xr:uid="{90FE0C30-7E96-40A3-AF45-03A997592D91}"/>
    <cellStyle name="20% - Accent5 3 10 4 2 4 6" xfId="47714" xr:uid="{C9AB8533-CC6E-43B4-B075-4109727FCF82}"/>
    <cellStyle name="20% - Accent5 3 10 4 2 4 7" xfId="55207" xr:uid="{0AAB07C8-D3D1-4D0B-BED5-775B747EDD0D}"/>
    <cellStyle name="20% - Accent5 3 10 4 2 5" xfId="2385" xr:uid="{8966F91A-3F90-4C26-9D90-D45DC81B8DC0}"/>
    <cellStyle name="20% - Accent5 3 10 4 2 5 2" xfId="9925" xr:uid="{07BF187A-F858-4524-8843-754019E7D877}"/>
    <cellStyle name="20% - Accent5 3 10 4 2 5 2 2" xfId="24901" xr:uid="{3F887216-3AB6-47A1-899C-BBE810221B3A}"/>
    <cellStyle name="20% - Accent5 3 10 4 2 5 3" xfId="17413" xr:uid="{7A908F17-EBA2-4A92-B812-AB9BA49F81D1}"/>
    <cellStyle name="20% - Accent5 3 10 4 2 5 4" xfId="36310" xr:uid="{DE0B716B-1A46-4511-9AC3-6C0C1F810A0A}"/>
    <cellStyle name="20% - Accent5 3 10 4 2 5 5" xfId="39832" xr:uid="{3C6A5A71-C984-45E8-8C63-EB891FA68CEA}"/>
    <cellStyle name="20% - Accent5 3 10 4 2 5 6" xfId="47715" xr:uid="{F1CD9C60-FF6A-473B-9AAB-625C7AFFA1A7}"/>
    <cellStyle name="20% - Accent5 3 10 4 2 5 7" xfId="55208" xr:uid="{C62D1487-2A3D-4643-8EAD-B102C8874A96}"/>
    <cellStyle name="20% - Accent5 3 10 4 2 6" xfId="9918" xr:uid="{204A8FD1-0C7B-4CD0-980D-03CD56A3009B}"/>
    <cellStyle name="20% - Accent5 3 10 4 2 6 2" xfId="24894" xr:uid="{8D16A2B9-499E-47DF-A378-982FE7B12756}"/>
    <cellStyle name="20% - Accent5 3 10 4 2 7" xfId="17406" xr:uid="{B5DCADF4-17F3-4181-A5EA-9617FD3388BD}"/>
    <cellStyle name="20% - Accent5 3 10 4 2 8" xfId="30849" xr:uid="{E4807781-B96F-498E-8D5D-6B3BE9A19B89}"/>
    <cellStyle name="20% - Accent5 3 10 4 2 9" xfId="39825" xr:uid="{0242C698-4D08-4D53-B13F-6F9F0269AACA}"/>
    <cellStyle name="20% - Accent5 3 10 4 3" xfId="2386" xr:uid="{425ED8A5-B471-4A57-9B4F-DCD96DF22B3F}"/>
    <cellStyle name="20% - Accent5 3 10 4 3 10" xfId="55209" xr:uid="{3A53CD60-FAF3-4638-BB38-BCD018949ADF}"/>
    <cellStyle name="20% - Accent5 3 10 4 3 2" xfId="2387" xr:uid="{0A685654-47E3-460D-B469-88B50EA81A63}"/>
    <cellStyle name="20% - Accent5 3 10 4 3 2 2" xfId="9927" xr:uid="{C6FAFD04-47F0-40BC-9654-24210344A0D4}"/>
    <cellStyle name="20% - Accent5 3 10 4 3 2 2 2" xfId="24903" xr:uid="{11622604-050A-407B-92A3-6E4280B0A3A0}"/>
    <cellStyle name="20% - Accent5 3 10 4 3 2 3" xfId="17415" xr:uid="{02CB9E16-5B23-4E11-AD08-C72A89C5437B}"/>
    <cellStyle name="20% - Accent5 3 10 4 3 2 4" xfId="32624" xr:uid="{C8282127-DF62-4583-B091-5E1F187933EA}"/>
    <cellStyle name="20% - Accent5 3 10 4 3 2 5" xfId="39834" xr:uid="{86C5ABA3-4BCB-477A-BE1E-FD85E7A29E5D}"/>
    <cellStyle name="20% - Accent5 3 10 4 3 2 6" xfId="47717" xr:uid="{D06547DE-4ACB-47D8-A0B2-7C18A46CBBE3}"/>
    <cellStyle name="20% - Accent5 3 10 4 3 2 7" xfId="55210" xr:uid="{E33714E1-F1F2-4ADE-8383-B44058B83567}"/>
    <cellStyle name="20% - Accent5 3 10 4 3 3" xfId="2388" xr:uid="{70604C7A-1A7D-4E75-8BBF-6C72E7E2BBE6}"/>
    <cellStyle name="20% - Accent5 3 10 4 3 3 2" xfId="9928" xr:uid="{D8F58057-165B-4080-8ECC-2D5D5AD75930}"/>
    <cellStyle name="20% - Accent5 3 10 4 3 3 2 2" xfId="24904" xr:uid="{5034DAA4-352B-46DE-B609-1BD8C792129F}"/>
    <cellStyle name="20% - Accent5 3 10 4 3 3 3" xfId="17416" xr:uid="{647B85E3-30C8-4A4C-B30B-6A2783A99565}"/>
    <cellStyle name="20% - Accent5 3 10 4 3 3 4" xfId="34469" xr:uid="{840E4040-34D7-4D67-B4ED-C14343D2CF83}"/>
    <cellStyle name="20% - Accent5 3 10 4 3 3 5" xfId="39835" xr:uid="{724F46F4-980A-4737-9830-FC4292287E99}"/>
    <cellStyle name="20% - Accent5 3 10 4 3 3 6" xfId="47718" xr:uid="{0CB2FFAB-9156-4E03-9E17-A5003F443775}"/>
    <cellStyle name="20% - Accent5 3 10 4 3 3 7" xfId="55211" xr:uid="{9A84B4A4-85D3-46C1-8798-301AB2789BDA}"/>
    <cellStyle name="20% - Accent5 3 10 4 3 4" xfId="2389" xr:uid="{D267D93B-52AC-4F10-A323-8F28C070AC14}"/>
    <cellStyle name="20% - Accent5 3 10 4 3 4 2" xfId="9929" xr:uid="{160A57CE-CA57-4915-ACAC-C3A6181D732B}"/>
    <cellStyle name="20% - Accent5 3 10 4 3 4 2 2" xfId="24905" xr:uid="{381CADB5-433D-4AEF-BF99-479E6A71A929}"/>
    <cellStyle name="20% - Accent5 3 10 4 3 4 3" xfId="17417" xr:uid="{4675E17C-3F75-4891-9BF6-AA846403EDF1}"/>
    <cellStyle name="20% - Accent5 3 10 4 3 4 4" xfId="36312" xr:uid="{3AF0CA52-8BE3-4AD0-AAD7-899238BBEA68}"/>
    <cellStyle name="20% - Accent5 3 10 4 3 4 5" xfId="39836" xr:uid="{731E05FB-DB72-4883-95F2-7E692C68AE3E}"/>
    <cellStyle name="20% - Accent5 3 10 4 3 4 6" xfId="47719" xr:uid="{96DBEC66-6EAF-4326-80F2-8951921DCEC8}"/>
    <cellStyle name="20% - Accent5 3 10 4 3 4 7" xfId="55212" xr:uid="{28ADDC6A-BC9E-4FCD-9206-09DE9B849140}"/>
    <cellStyle name="20% - Accent5 3 10 4 3 5" xfId="9926" xr:uid="{D357BE82-35E6-4C83-981C-383579352303}"/>
    <cellStyle name="20% - Accent5 3 10 4 3 5 2" xfId="24902" xr:uid="{3697CCED-F20D-4345-AF7C-0A6B4BEB78DF}"/>
    <cellStyle name="20% - Accent5 3 10 4 3 6" xfId="17414" xr:uid="{3682868A-86CB-4452-B02A-142709EF2A17}"/>
    <cellStyle name="20% - Accent5 3 10 4 3 7" xfId="31390" xr:uid="{D877FBFC-B033-4529-8A95-50D7359AAE4A}"/>
    <cellStyle name="20% - Accent5 3 10 4 3 8" xfId="39833" xr:uid="{6987C6B4-D570-44D4-9697-9EBB045B2702}"/>
    <cellStyle name="20% - Accent5 3 10 4 3 9" xfId="47716" xr:uid="{47591CC8-BA6D-486A-BA29-0EFBA474E475}"/>
    <cellStyle name="20% - Accent5 3 10 4 4" xfId="2390" xr:uid="{209B2A11-06BA-41DC-8F1B-B8E92A0112F1}"/>
    <cellStyle name="20% - Accent5 3 10 4 4 2" xfId="9930" xr:uid="{A8719A2D-1EAF-4BD2-B422-E4BD46D05A49}"/>
    <cellStyle name="20% - Accent5 3 10 4 4 2 2" xfId="24906" xr:uid="{53C4000F-B2B1-43FB-A71D-2EE56A1DE716}"/>
    <cellStyle name="20% - Accent5 3 10 4 4 3" xfId="17418" xr:uid="{BD483A14-A5D1-468F-821B-5D68C73FE88E}"/>
    <cellStyle name="20% - Accent5 3 10 4 4 4" xfId="32621" xr:uid="{338F58A5-732D-45CB-97AD-1DBC826C6253}"/>
    <cellStyle name="20% - Accent5 3 10 4 4 5" xfId="39837" xr:uid="{2C81E8E2-BBA5-45A3-8A8D-87D965380230}"/>
    <cellStyle name="20% - Accent5 3 10 4 4 6" xfId="47720" xr:uid="{D7826396-5B57-4D37-8A7B-6A3024179018}"/>
    <cellStyle name="20% - Accent5 3 10 4 4 7" xfId="55213" xr:uid="{814A5012-E1CF-402A-852B-18E7EC3897A5}"/>
    <cellStyle name="20% - Accent5 3 10 4 5" xfId="2391" xr:uid="{EFEB13F0-791B-4A7F-9EC8-C006CF3A040D}"/>
    <cellStyle name="20% - Accent5 3 10 4 5 2" xfId="9931" xr:uid="{51907931-32CE-43B1-A1C0-D486DD61AB09}"/>
    <cellStyle name="20% - Accent5 3 10 4 5 2 2" xfId="24907" xr:uid="{D7EC9FD0-BB28-417C-92B4-4F59E2662BBB}"/>
    <cellStyle name="20% - Accent5 3 10 4 5 3" xfId="17419" xr:uid="{86F715D2-1D8F-42C7-A744-9A9D3DB2006F}"/>
    <cellStyle name="20% - Accent5 3 10 4 5 4" xfId="34466" xr:uid="{20422381-62FE-4BF0-9729-73DF4ADF1CF0}"/>
    <cellStyle name="20% - Accent5 3 10 4 5 5" xfId="39838" xr:uid="{CAB5914B-5AE8-4F39-BF96-F890FD198618}"/>
    <cellStyle name="20% - Accent5 3 10 4 5 6" xfId="47721" xr:uid="{E7B4CD0B-2003-44DA-B316-AB564F555B6A}"/>
    <cellStyle name="20% - Accent5 3 10 4 5 7" xfId="55214" xr:uid="{8851630A-CE9C-4453-91AE-8AF5BB5D4F4D}"/>
    <cellStyle name="20% - Accent5 3 10 4 6" xfId="2392" xr:uid="{5863BBE8-638C-4F16-8EBC-77D20F3FE883}"/>
    <cellStyle name="20% - Accent5 3 10 4 6 2" xfId="9932" xr:uid="{E4DF1BFD-7133-43D8-9154-9BC8F36B6ABD}"/>
    <cellStyle name="20% - Accent5 3 10 4 6 2 2" xfId="24908" xr:uid="{6E880A81-695A-4821-A3EF-ACF71EAC4319}"/>
    <cellStyle name="20% - Accent5 3 10 4 6 3" xfId="17420" xr:uid="{09FAF4F0-FB0C-4EB1-9D19-810C1606BAB6}"/>
    <cellStyle name="20% - Accent5 3 10 4 6 4" xfId="36309" xr:uid="{D60A0050-F83B-40D6-BAA1-83EF9B305DD8}"/>
    <cellStyle name="20% - Accent5 3 10 4 6 5" xfId="39839" xr:uid="{F268F1D2-E8AC-4727-A57F-D8944654C978}"/>
    <cellStyle name="20% - Accent5 3 10 4 6 6" xfId="47722" xr:uid="{1CBC7B5B-512D-4484-9D05-C0EA9215A23D}"/>
    <cellStyle name="20% - Accent5 3 10 4 6 7" xfId="55215" xr:uid="{83300982-31F2-4E0A-AABD-068600D6BF79}"/>
    <cellStyle name="20% - Accent5 3 10 4 7" xfId="9917" xr:uid="{0EA9FE71-F9BC-4605-9051-CAE523788C20}"/>
    <cellStyle name="20% - Accent5 3 10 4 7 2" xfId="24893" xr:uid="{1254E4BA-AD3A-4FAD-92FA-19659C123DE7}"/>
    <cellStyle name="20% - Accent5 3 10 4 8" xfId="17405" xr:uid="{63EF4E90-DC55-40D9-B77D-1929D5D0617E}"/>
    <cellStyle name="20% - Accent5 3 10 4 9" xfId="30566" xr:uid="{84F51DF2-5724-42CC-B8AB-F9919B902FC9}"/>
    <cellStyle name="20% - Accent5 3 10 5" xfId="2393" xr:uid="{6B8CB63D-0CB0-40E5-9BEF-F29FF0FB5EBF}"/>
    <cellStyle name="20% - Accent5 3 10 5 10" xfId="47723" xr:uid="{C7BE56BB-C5EF-4905-A30C-2F59F92A858F}"/>
    <cellStyle name="20% - Accent5 3 10 5 11" xfId="55216" xr:uid="{D33B3972-19D1-447C-B1CB-47510CCD2DE5}"/>
    <cellStyle name="20% - Accent5 3 10 5 2" xfId="2394" xr:uid="{D9E44A23-0173-4275-9F1E-03B27E3A5A5C}"/>
    <cellStyle name="20% - Accent5 3 10 5 2 10" xfId="55217" xr:uid="{5D48F8FB-3717-4199-8F86-9F8AAFFAD4B0}"/>
    <cellStyle name="20% - Accent5 3 10 5 2 2" xfId="2395" xr:uid="{1C5AA82C-19FB-462F-B66C-C2263FAAED5E}"/>
    <cellStyle name="20% - Accent5 3 10 5 2 2 2" xfId="9935" xr:uid="{A6F7B73D-430F-4FFF-917D-4CD3B8092DB0}"/>
    <cellStyle name="20% - Accent5 3 10 5 2 2 2 2" xfId="24911" xr:uid="{2EA7BB32-FDCF-43C4-9953-11A0A7A73DC3}"/>
    <cellStyle name="20% - Accent5 3 10 5 2 2 3" xfId="17423" xr:uid="{B3871D53-0D96-499D-93D0-2639DAB74290}"/>
    <cellStyle name="20% - Accent5 3 10 5 2 2 4" xfId="32626" xr:uid="{543E87AA-2032-46F7-8C95-D79DEC82CFEE}"/>
    <cellStyle name="20% - Accent5 3 10 5 2 2 5" xfId="39842" xr:uid="{EB6614AD-0276-4146-949D-2645FF71A4BF}"/>
    <cellStyle name="20% - Accent5 3 10 5 2 2 6" xfId="47725" xr:uid="{1E1D2B0A-48AB-4006-AC7F-22FBB6A4B092}"/>
    <cellStyle name="20% - Accent5 3 10 5 2 2 7" xfId="55218" xr:uid="{34791A0F-EC6D-438E-A341-AEB3E19AE982}"/>
    <cellStyle name="20% - Accent5 3 10 5 2 3" xfId="2396" xr:uid="{144E4181-0D77-4136-959E-BE74CF3710FC}"/>
    <cellStyle name="20% - Accent5 3 10 5 2 3 2" xfId="9936" xr:uid="{0D96BCEE-9E44-4788-B7E0-340784DE5399}"/>
    <cellStyle name="20% - Accent5 3 10 5 2 3 2 2" xfId="24912" xr:uid="{64ADA602-2B9A-4420-9A6E-3AC3CD6070E6}"/>
    <cellStyle name="20% - Accent5 3 10 5 2 3 3" xfId="17424" xr:uid="{390BD522-1453-4A20-84DA-CC80C99B29ED}"/>
    <cellStyle name="20% - Accent5 3 10 5 2 3 4" xfId="34471" xr:uid="{E38C585F-0651-4C6E-B7F8-7EEBD8026BD7}"/>
    <cellStyle name="20% - Accent5 3 10 5 2 3 5" xfId="39843" xr:uid="{EF53A9DD-4F4A-4FF6-AFE8-D9E6F1513831}"/>
    <cellStyle name="20% - Accent5 3 10 5 2 3 6" xfId="47726" xr:uid="{5E6BBB18-31C8-412D-BDE4-F75021DF2264}"/>
    <cellStyle name="20% - Accent5 3 10 5 2 3 7" xfId="55219" xr:uid="{BE1637BF-6262-4A6C-8CEB-EB3E946BFD28}"/>
    <cellStyle name="20% - Accent5 3 10 5 2 4" xfId="2397" xr:uid="{3EF847B6-A585-4A61-B8B7-A8497607A4D8}"/>
    <cellStyle name="20% - Accent5 3 10 5 2 4 2" xfId="9937" xr:uid="{236E7BD7-E87E-4C10-BADB-8E8FD17405B0}"/>
    <cellStyle name="20% - Accent5 3 10 5 2 4 2 2" xfId="24913" xr:uid="{91F1DF06-6E9A-451D-BA9F-14F27E4A3828}"/>
    <cellStyle name="20% - Accent5 3 10 5 2 4 3" xfId="17425" xr:uid="{F4CA8D62-95D9-48BD-9FBF-11F2EBC5B67D}"/>
    <cellStyle name="20% - Accent5 3 10 5 2 4 4" xfId="36314" xr:uid="{9A594D65-4874-4C22-80D0-A4D5917BDB85}"/>
    <cellStyle name="20% - Accent5 3 10 5 2 4 5" xfId="39844" xr:uid="{5C553AC6-ED62-446E-9A4C-DE7284307DBF}"/>
    <cellStyle name="20% - Accent5 3 10 5 2 4 6" xfId="47727" xr:uid="{01E501C5-4D99-4419-9140-7268FADCC012}"/>
    <cellStyle name="20% - Accent5 3 10 5 2 4 7" xfId="55220" xr:uid="{061290D8-75EF-4828-A848-7FB9FC23BD28}"/>
    <cellStyle name="20% - Accent5 3 10 5 2 5" xfId="9934" xr:uid="{8BEFC098-BA74-419D-9105-33108A9EB224}"/>
    <cellStyle name="20% - Accent5 3 10 5 2 5 2" xfId="24910" xr:uid="{7437EE5D-2F21-44F7-9085-1152BDBFF07E}"/>
    <cellStyle name="20% - Accent5 3 10 5 2 6" xfId="17422" xr:uid="{7C2A228E-E0F3-4DC2-BD1B-A2F1B025A2E7}"/>
    <cellStyle name="20% - Accent5 3 10 5 2 7" xfId="31392" xr:uid="{9384C283-DA08-4643-9CF3-32320F76B493}"/>
    <cellStyle name="20% - Accent5 3 10 5 2 8" xfId="39841" xr:uid="{461C334A-27E6-4EA3-8E7C-4F32A4D64B87}"/>
    <cellStyle name="20% - Accent5 3 10 5 2 9" xfId="47724" xr:uid="{5D84E649-3CB8-47D8-B39A-99EFC3857A11}"/>
    <cellStyle name="20% - Accent5 3 10 5 3" xfId="2398" xr:uid="{1AC87B93-F384-49AC-9436-C7C4DC68EBB3}"/>
    <cellStyle name="20% - Accent5 3 10 5 3 2" xfId="9938" xr:uid="{09A9742E-6503-4C72-A098-DE09982FBB95}"/>
    <cellStyle name="20% - Accent5 3 10 5 3 2 2" xfId="24914" xr:uid="{CE06ACC7-2CFF-4226-8CCE-AADFE3231C2A}"/>
    <cellStyle name="20% - Accent5 3 10 5 3 3" xfId="17426" xr:uid="{5698E1E3-7876-499F-917C-BD7471066DC8}"/>
    <cellStyle name="20% - Accent5 3 10 5 3 4" xfId="32625" xr:uid="{B323A57C-2CA8-4BD4-8F27-635A3C4610C3}"/>
    <cellStyle name="20% - Accent5 3 10 5 3 5" xfId="39845" xr:uid="{7BAA50B8-F790-4C35-B532-B382C4E65405}"/>
    <cellStyle name="20% - Accent5 3 10 5 3 6" xfId="47728" xr:uid="{617C78B2-720D-4D8C-B059-5579AC932179}"/>
    <cellStyle name="20% - Accent5 3 10 5 3 7" xfId="55221" xr:uid="{DA3809B3-BC16-4F9F-BFF7-7B189341DB5B}"/>
    <cellStyle name="20% - Accent5 3 10 5 4" xfId="2399" xr:uid="{9E1C0104-2CDB-402D-B02B-A94129D7A35A}"/>
    <cellStyle name="20% - Accent5 3 10 5 4 2" xfId="9939" xr:uid="{475335DA-F484-45DA-9B66-8F854A6093EC}"/>
    <cellStyle name="20% - Accent5 3 10 5 4 2 2" xfId="24915" xr:uid="{356E3CAC-25D2-4085-AE83-A864540BC8B6}"/>
    <cellStyle name="20% - Accent5 3 10 5 4 3" xfId="17427" xr:uid="{78FD6BE0-1F32-4FA9-BD17-D4C3940704E1}"/>
    <cellStyle name="20% - Accent5 3 10 5 4 4" xfId="34470" xr:uid="{31822267-1F0C-4EAA-86DB-269366EE161F}"/>
    <cellStyle name="20% - Accent5 3 10 5 4 5" xfId="39846" xr:uid="{1BA365AE-5168-4567-BA48-E196657AD703}"/>
    <cellStyle name="20% - Accent5 3 10 5 4 6" xfId="47729" xr:uid="{54B72B6D-1E1E-4E3C-B52C-C11AC7B06111}"/>
    <cellStyle name="20% - Accent5 3 10 5 4 7" xfId="55222" xr:uid="{661BFE68-ABF6-4FE1-81CC-890ED7C24743}"/>
    <cellStyle name="20% - Accent5 3 10 5 5" xfId="2400" xr:uid="{204FA5BF-6938-4056-8AE8-6A7375E7EAEA}"/>
    <cellStyle name="20% - Accent5 3 10 5 5 2" xfId="9940" xr:uid="{1A15AF18-2026-48E7-8925-666230FAA29B}"/>
    <cellStyle name="20% - Accent5 3 10 5 5 2 2" xfId="24916" xr:uid="{3505B333-17F6-48A3-A500-47EEA34C3769}"/>
    <cellStyle name="20% - Accent5 3 10 5 5 3" xfId="17428" xr:uid="{41303D1D-1957-42EB-B5A5-0FA3D04C9544}"/>
    <cellStyle name="20% - Accent5 3 10 5 5 4" xfId="36313" xr:uid="{1CBF0F38-67B4-461C-9618-CD8E071C31C2}"/>
    <cellStyle name="20% - Accent5 3 10 5 5 5" xfId="39847" xr:uid="{9C08ED89-EC0D-4CDC-998D-30D2697922A3}"/>
    <cellStyle name="20% - Accent5 3 10 5 5 6" xfId="47730" xr:uid="{D09521E1-EFB4-4105-80A1-639AFBD6E013}"/>
    <cellStyle name="20% - Accent5 3 10 5 5 7" xfId="55223" xr:uid="{837F829A-A017-4051-9675-2D58157450E8}"/>
    <cellStyle name="20% - Accent5 3 10 5 6" xfId="9933" xr:uid="{1D3D652E-78B8-4226-B640-EB87453AE51C}"/>
    <cellStyle name="20% - Accent5 3 10 5 6 2" xfId="24909" xr:uid="{1766C941-37CB-4A6A-B9C7-B59C113161E0}"/>
    <cellStyle name="20% - Accent5 3 10 5 7" xfId="17421" xr:uid="{760E9FF3-532D-4628-BB01-EB1DB595A5B2}"/>
    <cellStyle name="20% - Accent5 3 10 5 8" xfId="30653" xr:uid="{D5B66366-CC1D-47C5-B010-4F3485E8BC1C}"/>
    <cellStyle name="20% - Accent5 3 10 5 9" xfId="39840" xr:uid="{0FB4B658-2328-46CA-913B-821067F6F434}"/>
    <cellStyle name="20% - Accent5 3 10 6" xfId="2401" xr:uid="{7DD0EF7F-7620-4DE8-BC0D-850C68F6679B}"/>
    <cellStyle name="20% - Accent5 3 10 6 10" xfId="47731" xr:uid="{329323A8-5C01-4F3A-B7B4-CACEDFBD9020}"/>
    <cellStyle name="20% - Accent5 3 10 6 11" xfId="55224" xr:uid="{50BFA3DB-293E-419A-9316-9894069B7026}"/>
    <cellStyle name="20% - Accent5 3 10 6 2" xfId="2402" xr:uid="{BCF24905-D7BA-4203-8D4A-B0DA225410A7}"/>
    <cellStyle name="20% - Accent5 3 10 6 2 10" xfId="55225" xr:uid="{4A5A1817-BB45-49A5-8708-00770F3E50E3}"/>
    <cellStyle name="20% - Accent5 3 10 6 2 2" xfId="2403" xr:uid="{5453FD20-D2AA-4A73-A5D2-09AB29BDCCF7}"/>
    <cellStyle name="20% - Accent5 3 10 6 2 2 2" xfId="9943" xr:uid="{B72ED265-5D37-4F33-B397-E3B29243C08F}"/>
    <cellStyle name="20% - Accent5 3 10 6 2 2 2 2" xfId="24919" xr:uid="{E275C863-BF0F-46A7-B17F-D7594F130332}"/>
    <cellStyle name="20% - Accent5 3 10 6 2 2 3" xfId="17431" xr:uid="{02ADE31E-EFC4-4412-B0D5-42B76653EA9E}"/>
    <cellStyle name="20% - Accent5 3 10 6 2 2 4" xfId="32628" xr:uid="{4E35EC6E-4046-4547-9BB7-D2EEA9057E5A}"/>
    <cellStyle name="20% - Accent5 3 10 6 2 2 5" xfId="39850" xr:uid="{C68DDCF8-9B31-498C-8782-F9E600CD6F18}"/>
    <cellStyle name="20% - Accent5 3 10 6 2 2 6" xfId="47733" xr:uid="{D9C6F7B7-77E7-4B1B-818D-33CC5B6FC957}"/>
    <cellStyle name="20% - Accent5 3 10 6 2 2 7" xfId="55226" xr:uid="{4D1F3B18-9D9A-4421-8E72-CFBB77F20AEE}"/>
    <cellStyle name="20% - Accent5 3 10 6 2 3" xfId="2404" xr:uid="{2AA1FA2C-7582-49CC-82CB-50DBDB4AC6AD}"/>
    <cellStyle name="20% - Accent5 3 10 6 2 3 2" xfId="9944" xr:uid="{B341562A-5227-4502-BC99-338FF54F17FA}"/>
    <cellStyle name="20% - Accent5 3 10 6 2 3 2 2" xfId="24920" xr:uid="{9A23DB70-D557-4EA4-BF8D-029A2B7D8762}"/>
    <cellStyle name="20% - Accent5 3 10 6 2 3 3" xfId="17432" xr:uid="{3574855D-38D5-4E75-AA14-7A79881D3733}"/>
    <cellStyle name="20% - Accent5 3 10 6 2 3 4" xfId="34473" xr:uid="{04CBBF60-2801-4AC3-AC39-FD46F966C3FE}"/>
    <cellStyle name="20% - Accent5 3 10 6 2 3 5" xfId="39851" xr:uid="{1B798997-111F-4EC1-A130-99AB47FD2009}"/>
    <cellStyle name="20% - Accent5 3 10 6 2 3 6" xfId="47734" xr:uid="{1C4F90BC-2964-499A-8FA9-30E40ABB4930}"/>
    <cellStyle name="20% - Accent5 3 10 6 2 3 7" xfId="55227" xr:uid="{38C2F2F8-FDC8-4513-9E07-A2A8CDD31B8C}"/>
    <cellStyle name="20% - Accent5 3 10 6 2 4" xfId="2405" xr:uid="{F0EB6EED-6988-4F05-BBBD-10C8C409CAF8}"/>
    <cellStyle name="20% - Accent5 3 10 6 2 4 2" xfId="9945" xr:uid="{FB66A13A-ADD9-4555-B490-D26BEA0E5666}"/>
    <cellStyle name="20% - Accent5 3 10 6 2 4 2 2" xfId="24921" xr:uid="{34BFC87D-8A01-40DE-871D-9095B012FA3F}"/>
    <cellStyle name="20% - Accent5 3 10 6 2 4 3" xfId="17433" xr:uid="{FB5BE047-DC91-4826-9286-4437B32ECB7F}"/>
    <cellStyle name="20% - Accent5 3 10 6 2 4 4" xfId="36316" xr:uid="{CE1AC8C2-08A6-4EC4-8267-ACD7392330B2}"/>
    <cellStyle name="20% - Accent5 3 10 6 2 4 5" xfId="39852" xr:uid="{73BD0716-1FD2-409E-B888-39241F60315F}"/>
    <cellStyle name="20% - Accent5 3 10 6 2 4 6" xfId="47735" xr:uid="{13811210-586E-405D-9287-ABA5CA365D9E}"/>
    <cellStyle name="20% - Accent5 3 10 6 2 4 7" xfId="55228" xr:uid="{E84036E2-F4D9-47A9-9FD1-C19774A0AC03}"/>
    <cellStyle name="20% - Accent5 3 10 6 2 5" xfId="9942" xr:uid="{BFE5EF0E-4776-477B-A717-C9D92123D034}"/>
    <cellStyle name="20% - Accent5 3 10 6 2 5 2" xfId="24918" xr:uid="{CF37208C-38CC-4F6E-803E-E9AE56B837B3}"/>
    <cellStyle name="20% - Accent5 3 10 6 2 6" xfId="17430" xr:uid="{354EB552-6642-4DDD-B366-A4AE0E7F8910}"/>
    <cellStyle name="20% - Accent5 3 10 6 2 7" xfId="31393" xr:uid="{C68E7AC4-914F-40F3-BB06-3DCF3D47FE64}"/>
    <cellStyle name="20% - Accent5 3 10 6 2 8" xfId="39849" xr:uid="{B8BCBB14-8F1A-42C4-8297-2331C1386D7F}"/>
    <cellStyle name="20% - Accent5 3 10 6 2 9" xfId="47732" xr:uid="{9FE5109D-D4F6-403F-9FB1-27055497717A}"/>
    <cellStyle name="20% - Accent5 3 10 6 3" xfId="2406" xr:uid="{9C423631-1ABB-4050-8C26-8C75DCAAA0A3}"/>
    <cellStyle name="20% - Accent5 3 10 6 3 2" xfId="9946" xr:uid="{25A8F9FD-2A70-4FB5-AA31-A6D8C4B8F64C}"/>
    <cellStyle name="20% - Accent5 3 10 6 3 2 2" xfId="24922" xr:uid="{36A69716-B06B-4D4B-93C9-F766B6F76340}"/>
    <cellStyle name="20% - Accent5 3 10 6 3 3" xfId="17434" xr:uid="{81234E74-882E-40D3-998C-4B0829809386}"/>
    <cellStyle name="20% - Accent5 3 10 6 3 4" xfId="32627" xr:uid="{9C4F1AA5-D607-4966-B7EE-8788FA53017E}"/>
    <cellStyle name="20% - Accent5 3 10 6 3 5" xfId="39853" xr:uid="{81AD5E53-67DC-47CD-A980-5463B1BA2B46}"/>
    <cellStyle name="20% - Accent5 3 10 6 3 6" xfId="47736" xr:uid="{D63BAE4C-736D-477D-A213-BBA5F6B6405E}"/>
    <cellStyle name="20% - Accent5 3 10 6 3 7" xfId="55229" xr:uid="{27B355F6-2CF3-487E-A599-F32302D8195E}"/>
    <cellStyle name="20% - Accent5 3 10 6 4" xfId="2407" xr:uid="{03D0184E-7E94-4CF9-B50E-9E8679CF29EB}"/>
    <cellStyle name="20% - Accent5 3 10 6 4 2" xfId="9947" xr:uid="{EA402547-BBD5-4766-8791-0CAE8CE4A963}"/>
    <cellStyle name="20% - Accent5 3 10 6 4 2 2" xfId="24923" xr:uid="{19FB48C8-B15D-48E8-A112-918CD5413BF5}"/>
    <cellStyle name="20% - Accent5 3 10 6 4 3" xfId="17435" xr:uid="{E429AF93-1676-49F2-AC65-F023A9F1AACE}"/>
    <cellStyle name="20% - Accent5 3 10 6 4 4" xfId="34472" xr:uid="{CFA9EE81-C9D5-4981-A838-D8E23A1EA75E}"/>
    <cellStyle name="20% - Accent5 3 10 6 4 5" xfId="39854" xr:uid="{559A5CF0-3A87-48CB-9189-21CD6D1306B9}"/>
    <cellStyle name="20% - Accent5 3 10 6 4 6" xfId="47737" xr:uid="{7D672829-7BD0-44E6-A38F-5BFA2EE61F83}"/>
    <cellStyle name="20% - Accent5 3 10 6 4 7" xfId="55230" xr:uid="{E5FC26DB-3AB0-4120-AAE6-C061C583F4A0}"/>
    <cellStyle name="20% - Accent5 3 10 6 5" xfId="2408" xr:uid="{5A4C6C83-7265-452C-991A-C3BD11684F8A}"/>
    <cellStyle name="20% - Accent5 3 10 6 5 2" xfId="9948" xr:uid="{844243B2-E99C-4B31-BE0C-A99E6790188D}"/>
    <cellStyle name="20% - Accent5 3 10 6 5 2 2" xfId="24924" xr:uid="{35032509-DBD3-4298-BE98-46ADCBFF8625}"/>
    <cellStyle name="20% - Accent5 3 10 6 5 3" xfId="17436" xr:uid="{BEF5B541-F2A7-4D4D-ADDA-C6F4BAD0E7DF}"/>
    <cellStyle name="20% - Accent5 3 10 6 5 4" xfId="36315" xr:uid="{90A6AB50-1EDA-4BBB-AC36-01DFCEAED773}"/>
    <cellStyle name="20% - Accent5 3 10 6 5 5" xfId="39855" xr:uid="{D1E5B857-8238-48DD-966A-C6A47382D50E}"/>
    <cellStyle name="20% - Accent5 3 10 6 5 6" xfId="47738" xr:uid="{CF1410A9-7954-4AE7-943D-FEFB00A27A95}"/>
    <cellStyle name="20% - Accent5 3 10 6 5 7" xfId="55231" xr:uid="{A09DEF01-8863-4D48-8460-1C33CFCB5340}"/>
    <cellStyle name="20% - Accent5 3 10 6 6" xfId="9941" xr:uid="{D285708A-5EE8-484D-9C25-15FFD710D871}"/>
    <cellStyle name="20% - Accent5 3 10 6 6 2" xfId="24917" xr:uid="{1465CE51-0CE6-4F5A-8643-601566EADCC8}"/>
    <cellStyle name="20% - Accent5 3 10 6 7" xfId="17429" xr:uid="{6238ABFE-2447-4CC0-B630-196BF45AC882}"/>
    <cellStyle name="20% - Accent5 3 10 6 8" xfId="30845" xr:uid="{F7E90053-2792-480E-A583-EF7F4C58099A}"/>
    <cellStyle name="20% - Accent5 3 10 6 9" xfId="39848" xr:uid="{703E59C7-7115-41C8-9575-AEEA8A5D0D19}"/>
    <cellStyle name="20% - Accent5 3 10 7" xfId="2409" xr:uid="{C837D6D8-C0E5-46B9-A8BF-3B3AD8C70315}"/>
    <cellStyle name="20% - Accent5 3 10 7 10" xfId="55232" xr:uid="{34400B9E-9DCB-4F63-B1AD-734423619B07}"/>
    <cellStyle name="20% - Accent5 3 10 7 2" xfId="2410" xr:uid="{2756A2D1-D6F1-4AE4-AA5C-2C1D87765D29}"/>
    <cellStyle name="20% - Accent5 3 10 7 2 2" xfId="9950" xr:uid="{E0FE0B12-3108-44A0-9DCC-756362CC249E}"/>
    <cellStyle name="20% - Accent5 3 10 7 2 2 2" xfId="24926" xr:uid="{F554E77B-5706-4A63-931B-7D4E4CD7285E}"/>
    <cellStyle name="20% - Accent5 3 10 7 2 3" xfId="17438" xr:uid="{6AAE854C-D531-4248-8EA4-D0371D7A8B99}"/>
    <cellStyle name="20% - Accent5 3 10 7 2 4" xfId="32629" xr:uid="{71F2DBA8-DCA8-4934-A9F0-024F33AC4C1B}"/>
    <cellStyle name="20% - Accent5 3 10 7 2 5" xfId="39857" xr:uid="{C90C39EE-9FAC-4F8A-85D4-D27B3F49C0AC}"/>
    <cellStyle name="20% - Accent5 3 10 7 2 6" xfId="47740" xr:uid="{8125E24B-EF84-4226-BE87-A0D393073F54}"/>
    <cellStyle name="20% - Accent5 3 10 7 2 7" xfId="55233" xr:uid="{5DEAC8BC-4C0C-4E1E-ACAA-17836B66C8F9}"/>
    <cellStyle name="20% - Accent5 3 10 7 3" xfId="2411" xr:uid="{8777EC9F-7967-4E1E-9F4E-506E71C149F2}"/>
    <cellStyle name="20% - Accent5 3 10 7 3 2" xfId="9951" xr:uid="{9338CC99-2F96-4E24-A5C9-3722BF5E3491}"/>
    <cellStyle name="20% - Accent5 3 10 7 3 2 2" xfId="24927" xr:uid="{5E1BE310-2E4D-49AE-8509-31690669330E}"/>
    <cellStyle name="20% - Accent5 3 10 7 3 3" xfId="17439" xr:uid="{04202E8D-FA5B-4243-9A28-68B222A8EB48}"/>
    <cellStyle name="20% - Accent5 3 10 7 3 4" xfId="34474" xr:uid="{51249080-6859-4273-BD95-645173A92DF8}"/>
    <cellStyle name="20% - Accent5 3 10 7 3 5" xfId="39858" xr:uid="{F61AF6FB-9B68-4D84-B1AC-724E3A43B2D1}"/>
    <cellStyle name="20% - Accent5 3 10 7 3 6" xfId="47741" xr:uid="{C3139A1E-E7F5-4576-BDF7-95C83A2C5FC9}"/>
    <cellStyle name="20% - Accent5 3 10 7 3 7" xfId="55234" xr:uid="{9F1ECC72-4400-4C6E-8359-3E5B047A75D1}"/>
    <cellStyle name="20% - Accent5 3 10 7 4" xfId="2412" xr:uid="{A09143CF-3F68-4C0B-AE68-F9A7003885FA}"/>
    <cellStyle name="20% - Accent5 3 10 7 4 2" xfId="9952" xr:uid="{8B630739-C8BE-4E54-BF64-6FBC048A3185}"/>
    <cellStyle name="20% - Accent5 3 10 7 4 2 2" xfId="24928" xr:uid="{122E3C7B-B2D6-4BE1-8902-EA0FC44194B3}"/>
    <cellStyle name="20% - Accent5 3 10 7 4 3" xfId="17440" xr:uid="{5D66EB53-62B3-4A8C-97A5-096C0DF9E8E5}"/>
    <cellStyle name="20% - Accent5 3 10 7 4 4" xfId="36317" xr:uid="{6C334D33-C146-48D4-9A69-769DBD43FE49}"/>
    <cellStyle name="20% - Accent5 3 10 7 4 5" xfId="39859" xr:uid="{7FF53652-B0DC-4F5C-A375-C63BAEBAE980}"/>
    <cellStyle name="20% - Accent5 3 10 7 4 6" xfId="47742" xr:uid="{9E2C5BDA-453F-471A-A159-1EA6BA2548AE}"/>
    <cellStyle name="20% - Accent5 3 10 7 4 7" xfId="55235" xr:uid="{7A442ECA-BCAA-4414-89DF-424058E6E9B4}"/>
    <cellStyle name="20% - Accent5 3 10 7 5" xfId="9949" xr:uid="{F0C221E8-E149-4F72-A49A-F1D0D3B58E39}"/>
    <cellStyle name="20% - Accent5 3 10 7 5 2" xfId="24925" xr:uid="{280B6601-1F3E-4AAD-9854-5CEF7B46899E}"/>
    <cellStyle name="20% - Accent5 3 10 7 6" xfId="17437" xr:uid="{8E0794AA-13B4-4F99-80A9-16331991C963}"/>
    <cellStyle name="20% - Accent5 3 10 7 7" xfId="31382" xr:uid="{EE9ED7C8-E1CB-40CB-B44C-6484B43F4482}"/>
    <cellStyle name="20% - Accent5 3 10 7 8" xfId="39856" xr:uid="{79F89625-F940-4625-8957-E1C0A96DF5A7}"/>
    <cellStyle name="20% - Accent5 3 10 7 9" xfId="47739" xr:uid="{07C2C66E-D2E8-4A37-8E60-4973F045B822}"/>
    <cellStyle name="20% - Accent5 3 10 8" xfId="2413" xr:uid="{A2A63049-B3A1-4D0D-9593-5D906149CBA5}"/>
    <cellStyle name="20% - Accent5 3 10 8 2" xfId="9953" xr:uid="{C1D41F56-16CE-4F69-84C9-F92679984F33}"/>
    <cellStyle name="20% - Accent5 3 10 8 2 2" xfId="24929" xr:uid="{FC93F756-B331-4855-9334-E11BE2D0721E}"/>
    <cellStyle name="20% - Accent5 3 10 8 3" xfId="17441" xr:uid="{94B573D5-CC25-4869-AE0B-A22C4C077CAE}"/>
    <cellStyle name="20% - Accent5 3 10 8 4" xfId="32606" xr:uid="{49EE3650-8F09-43C1-A605-83A0CF2C5218}"/>
    <cellStyle name="20% - Accent5 3 10 8 5" xfId="39860" xr:uid="{69652B19-8CA1-47B3-B525-78665E6080C1}"/>
    <cellStyle name="20% - Accent5 3 10 8 6" xfId="47743" xr:uid="{6EB9103F-5E30-42EE-90F9-06EDF1DF38F8}"/>
    <cellStyle name="20% - Accent5 3 10 8 7" xfId="55236" xr:uid="{00D1BE3A-8D57-4568-A239-BFC000C9C063}"/>
    <cellStyle name="20% - Accent5 3 10 9" xfId="2414" xr:uid="{D31687BA-F199-4A8C-955F-D8F50802F8D4}"/>
    <cellStyle name="20% - Accent5 3 10 9 2" xfId="9954" xr:uid="{1CA8C11F-8973-4862-AC23-3405F1C9D138}"/>
    <cellStyle name="20% - Accent5 3 10 9 2 2" xfId="24930" xr:uid="{A697E9E1-1DEC-43D3-B0FB-30519044E84B}"/>
    <cellStyle name="20% - Accent5 3 10 9 3" xfId="17442" xr:uid="{FDC296D0-9BD9-4F78-8BFE-144C8949C1EB}"/>
    <cellStyle name="20% - Accent5 3 10 9 4" xfId="34451" xr:uid="{4FC463B9-D49E-4FA2-91E0-0A4F4EA58CA2}"/>
    <cellStyle name="20% - Accent5 3 10 9 5" xfId="39861" xr:uid="{99083FA4-002C-4F4B-BD69-13AAFD3216D3}"/>
    <cellStyle name="20% - Accent5 3 10 9 6" xfId="47744" xr:uid="{13475C99-0503-46AC-95A9-61D7016857E8}"/>
    <cellStyle name="20% - Accent5 3 10 9 7" xfId="55237" xr:uid="{34CC572D-D2BD-4FD5-8965-CD73D3D4FA9B}"/>
    <cellStyle name="20% - Accent5 3 11" xfId="2415" xr:uid="{5923C5A0-B9DA-4D1B-AB0D-4EF090AA4F9F}"/>
    <cellStyle name="20% - Accent5 3 11 10" xfId="2416" xr:uid="{AF9931EA-C5BC-452D-821B-84BA519B80B9}"/>
    <cellStyle name="20% - Accent5 3 11 10 2" xfId="9956" xr:uid="{DDE4381F-3188-4DBF-BB11-01A69D41F7A3}"/>
    <cellStyle name="20% - Accent5 3 11 10 2 2" xfId="24932" xr:uid="{03627473-8329-4AE5-9126-45A451547726}"/>
    <cellStyle name="20% - Accent5 3 11 10 3" xfId="17444" xr:uid="{2CACDFEC-1DF7-4814-B895-F98CBE570CF3}"/>
    <cellStyle name="20% - Accent5 3 11 10 4" xfId="36318" xr:uid="{044F84E6-98F5-4FC8-83AF-E430A0A34F8E}"/>
    <cellStyle name="20% - Accent5 3 11 10 5" xfId="39863" xr:uid="{93FBE69D-4241-4DBC-BE15-35579CBF742E}"/>
    <cellStyle name="20% - Accent5 3 11 10 6" xfId="47746" xr:uid="{7C537CC4-B55B-4F0B-A83E-CD8D9D8C3E96}"/>
    <cellStyle name="20% - Accent5 3 11 10 7" xfId="55239" xr:uid="{84C533B1-D9CC-4E57-B5D4-D255CD556DCE}"/>
    <cellStyle name="20% - Accent5 3 11 11" xfId="9955" xr:uid="{9FE13507-9E59-4E12-BFBF-0934281895D8}"/>
    <cellStyle name="20% - Accent5 3 11 11 2" xfId="24931" xr:uid="{F0C78F3B-ACD9-4401-B629-5190234351AC}"/>
    <cellStyle name="20% - Accent5 3 11 12" xfId="17443" xr:uid="{2359CA0D-C2FF-4004-BBC6-8DDBC7A0D354}"/>
    <cellStyle name="20% - Accent5 3 11 13" xfId="30322" xr:uid="{11B759DE-552F-4A75-AE90-27676AB6DED2}"/>
    <cellStyle name="20% - Accent5 3 11 14" xfId="39862" xr:uid="{74BA1DCF-B9FC-4699-A7EE-99BDCF34875D}"/>
    <cellStyle name="20% - Accent5 3 11 15" xfId="47745" xr:uid="{4C2803F7-E72E-4AF0-93B1-5AA12CAE8FE7}"/>
    <cellStyle name="20% - Accent5 3 11 16" xfId="55238" xr:uid="{F6694CC0-932F-479B-97FF-B6027DD10F1A}"/>
    <cellStyle name="20% - Accent5 3 11 2" xfId="2417" xr:uid="{A280BDDE-155A-4752-B6D4-AE5B88514416}"/>
    <cellStyle name="20% - Accent5 3 11 2 10" xfId="17445" xr:uid="{5B668D28-BCAB-4DA2-97C5-507F79AD1165}"/>
    <cellStyle name="20% - Accent5 3 11 2 11" xfId="30390" xr:uid="{57092DA6-BC25-46DD-B11D-88D4B92B2785}"/>
    <cellStyle name="20% - Accent5 3 11 2 12" xfId="39864" xr:uid="{44C701C4-4051-4F62-B3D3-6F3B7A40469D}"/>
    <cellStyle name="20% - Accent5 3 11 2 13" xfId="47747" xr:uid="{7C39A9E5-0D39-40A8-920E-2AF08707A43F}"/>
    <cellStyle name="20% - Accent5 3 11 2 14" xfId="55240" xr:uid="{F91A7AA3-B134-42D8-AF6B-54DCC687AB59}"/>
    <cellStyle name="20% - Accent5 3 11 2 2" xfId="2418" xr:uid="{6854D435-ED8B-4B2C-84CF-9E14B42F771B}"/>
    <cellStyle name="20% - Accent5 3 11 2 2 10" xfId="39865" xr:uid="{C788F4A3-2C2F-4D63-841F-85F29247EA11}"/>
    <cellStyle name="20% - Accent5 3 11 2 2 11" xfId="47748" xr:uid="{E0999828-F8D9-4387-9777-AE5E8105E943}"/>
    <cellStyle name="20% - Accent5 3 11 2 2 12" xfId="55241" xr:uid="{88B9B5A6-14D0-4140-A83B-12F203E20E32}"/>
    <cellStyle name="20% - Accent5 3 11 2 2 2" xfId="2419" xr:uid="{976A9956-E6B5-4EEE-B8AA-BEBFCCC2AFD5}"/>
    <cellStyle name="20% - Accent5 3 11 2 2 2 10" xfId="47749" xr:uid="{F09BF7CE-5DDC-4CC8-ACE2-A91E82AAE183}"/>
    <cellStyle name="20% - Accent5 3 11 2 2 2 11" xfId="55242" xr:uid="{635CB0B1-2F17-43B3-B0BF-25641CAE5655}"/>
    <cellStyle name="20% - Accent5 3 11 2 2 2 2" xfId="2420" xr:uid="{C3AE6E83-F655-4168-8C00-6BE56C3C1E36}"/>
    <cellStyle name="20% - Accent5 3 11 2 2 2 2 10" xfId="55243" xr:uid="{4D4F215E-8360-46CF-A487-5AE54337040D}"/>
    <cellStyle name="20% - Accent5 3 11 2 2 2 2 2" xfId="2421" xr:uid="{6DF1D59C-2619-442A-A6F7-B1BA8F2CB1FF}"/>
    <cellStyle name="20% - Accent5 3 11 2 2 2 2 2 2" xfId="9961" xr:uid="{1CB0AD2F-6ADE-4297-BBC2-C99B3E661E94}"/>
    <cellStyle name="20% - Accent5 3 11 2 2 2 2 2 2 2" xfId="24937" xr:uid="{DF73089A-C2A4-4730-8758-BB05B1E052CF}"/>
    <cellStyle name="20% - Accent5 3 11 2 2 2 2 2 3" xfId="17449" xr:uid="{1BFD374A-5EDF-4DEC-A42B-AB1881669DAF}"/>
    <cellStyle name="20% - Accent5 3 11 2 2 2 2 2 4" xfId="32634" xr:uid="{B26A2163-797A-49CC-AE3D-ADF13E2C8361}"/>
    <cellStyle name="20% - Accent5 3 11 2 2 2 2 2 5" xfId="39868" xr:uid="{2AAB2E99-F097-4E08-9C67-0ADE0B751084}"/>
    <cellStyle name="20% - Accent5 3 11 2 2 2 2 2 6" xfId="47751" xr:uid="{4EFA9D12-C8BD-4B83-9153-4A8B456EEDCF}"/>
    <cellStyle name="20% - Accent5 3 11 2 2 2 2 2 7" xfId="55244" xr:uid="{CBBDD968-08F2-4011-9ABC-7B372B0E2C70}"/>
    <cellStyle name="20% - Accent5 3 11 2 2 2 2 3" xfId="2422" xr:uid="{58AA46D7-B770-4107-9507-9B57B3472DB3}"/>
    <cellStyle name="20% - Accent5 3 11 2 2 2 2 3 2" xfId="9962" xr:uid="{3C3717A5-74E7-4B75-AF47-EC38CE2A7157}"/>
    <cellStyle name="20% - Accent5 3 11 2 2 2 2 3 2 2" xfId="24938" xr:uid="{7AD5C5D6-5F60-476B-8B25-968932007A68}"/>
    <cellStyle name="20% - Accent5 3 11 2 2 2 2 3 3" xfId="17450" xr:uid="{F9D0DBF0-94A9-4EF5-8F1A-E5292E5102F1}"/>
    <cellStyle name="20% - Accent5 3 11 2 2 2 2 3 4" xfId="34479" xr:uid="{1D3AB78C-7294-4C8E-A852-11E67770CA06}"/>
    <cellStyle name="20% - Accent5 3 11 2 2 2 2 3 5" xfId="39869" xr:uid="{B17FC958-BA1B-4722-8F69-9E34B26C0DAC}"/>
    <cellStyle name="20% - Accent5 3 11 2 2 2 2 3 6" xfId="47752" xr:uid="{DC2C0030-C342-4D3B-9801-812A635A1306}"/>
    <cellStyle name="20% - Accent5 3 11 2 2 2 2 3 7" xfId="55245" xr:uid="{56C35145-7895-4B70-9C52-38C53A7ADFBC}"/>
    <cellStyle name="20% - Accent5 3 11 2 2 2 2 4" xfId="2423" xr:uid="{44FCCB50-F88D-45CF-83F9-B8903BD6BCB2}"/>
    <cellStyle name="20% - Accent5 3 11 2 2 2 2 4 2" xfId="9963" xr:uid="{E53542AB-664D-4C87-AD6B-099F0DE1BAF0}"/>
    <cellStyle name="20% - Accent5 3 11 2 2 2 2 4 2 2" xfId="24939" xr:uid="{1EA870B0-06D2-474E-BE6C-B448BBD57AEA}"/>
    <cellStyle name="20% - Accent5 3 11 2 2 2 2 4 3" xfId="17451" xr:uid="{2A27847C-DA51-4A2A-BFEC-99360967402B}"/>
    <cellStyle name="20% - Accent5 3 11 2 2 2 2 4 4" xfId="36322" xr:uid="{3B2342BF-64B0-403D-B2F8-E9A0D7A7A193}"/>
    <cellStyle name="20% - Accent5 3 11 2 2 2 2 4 5" xfId="39870" xr:uid="{65980001-92E4-4BAC-8738-277E7E502FB8}"/>
    <cellStyle name="20% - Accent5 3 11 2 2 2 2 4 6" xfId="47753" xr:uid="{EA4ED489-D110-4919-88C4-19DB6977FD3B}"/>
    <cellStyle name="20% - Accent5 3 11 2 2 2 2 4 7" xfId="55246" xr:uid="{CC3CD489-47F9-4674-BE27-973FEE237C41}"/>
    <cellStyle name="20% - Accent5 3 11 2 2 2 2 5" xfId="9960" xr:uid="{860B9798-93C3-4645-A3EA-5B43A5747FD2}"/>
    <cellStyle name="20% - Accent5 3 11 2 2 2 2 5 2" xfId="24936" xr:uid="{FD32C085-D0A2-43A9-B9B6-2538DD9BD51D}"/>
    <cellStyle name="20% - Accent5 3 11 2 2 2 2 6" xfId="17448" xr:uid="{9558450E-7F09-4272-8995-10660C5BAD4E}"/>
    <cellStyle name="20% - Accent5 3 11 2 2 2 2 7" xfId="31397" xr:uid="{07A10510-6B3F-4FBC-B7FA-3601E1D18B52}"/>
    <cellStyle name="20% - Accent5 3 11 2 2 2 2 8" xfId="39867" xr:uid="{2D20C0FB-DD11-4C2B-86BA-12756EDD445A}"/>
    <cellStyle name="20% - Accent5 3 11 2 2 2 2 9" xfId="47750" xr:uid="{CD18093F-BA07-43A4-A67C-1B3CAB9BFF28}"/>
    <cellStyle name="20% - Accent5 3 11 2 2 2 3" xfId="2424" xr:uid="{9157BD53-9E60-4655-BC76-61FE5183DF9F}"/>
    <cellStyle name="20% - Accent5 3 11 2 2 2 3 2" xfId="9964" xr:uid="{FE2D160A-ABAE-4335-A0CC-C982079E3DC4}"/>
    <cellStyle name="20% - Accent5 3 11 2 2 2 3 2 2" xfId="24940" xr:uid="{A6998E32-1007-4592-8842-8116656F242C}"/>
    <cellStyle name="20% - Accent5 3 11 2 2 2 3 3" xfId="17452" xr:uid="{FB2AAD91-6F78-4D21-85E1-C8664130297D}"/>
    <cellStyle name="20% - Accent5 3 11 2 2 2 3 4" xfId="32633" xr:uid="{CFBE061A-ECF3-4DC6-B153-2FCCD292066B}"/>
    <cellStyle name="20% - Accent5 3 11 2 2 2 3 5" xfId="39871" xr:uid="{F88865E3-CC6D-4E3A-B287-164065AC3666}"/>
    <cellStyle name="20% - Accent5 3 11 2 2 2 3 6" xfId="47754" xr:uid="{9B45225D-1F8F-4B6B-942F-6DE6ACD7A192}"/>
    <cellStyle name="20% - Accent5 3 11 2 2 2 3 7" xfId="55247" xr:uid="{C9241011-ED47-4E65-96B2-6842057C87F2}"/>
    <cellStyle name="20% - Accent5 3 11 2 2 2 4" xfId="2425" xr:uid="{8ED96D0A-7013-4907-8C6B-6F0D70C322CA}"/>
    <cellStyle name="20% - Accent5 3 11 2 2 2 4 2" xfId="9965" xr:uid="{19AC8CA1-AB6A-42B4-8127-B8A797AE8A43}"/>
    <cellStyle name="20% - Accent5 3 11 2 2 2 4 2 2" xfId="24941" xr:uid="{0BFD5790-1028-4E49-BEC9-C2B83233FCD1}"/>
    <cellStyle name="20% - Accent5 3 11 2 2 2 4 3" xfId="17453" xr:uid="{411B31EE-0C13-4466-8778-E4365E6A8DC0}"/>
    <cellStyle name="20% - Accent5 3 11 2 2 2 4 4" xfId="34478" xr:uid="{4270BE1E-06CB-4B94-96B9-59B75B79B4F6}"/>
    <cellStyle name="20% - Accent5 3 11 2 2 2 4 5" xfId="39872" xr:uid="{A1C76321-33B5-4003-965B-4BEBC5651FA0}"/>
    <cellStyle name="20% - Accent5 3 11 2 2 2 4 6" xfId="47755" xr:uid="{5167101F-572C-4FBC-8E48-04D85BC21824}"/>
    <cellStyle name="20% - Accent5 3 11 2 2 2 4 7" xfId="55248" xr:uid="{F5275C82-BE9B-484B-B8FF-33F68E855775}"/>
    <cellStyle name="20% - Accent5 3 11 2 2 2 5" xfId="2426" xr:uid="{B749D34E-1886-4881-B7C6-E729210A62EC}"/>
    <cellStyle name="20% - Accent5 3 11 2 2 2 5 2" xfId="9966" xr:uid="{47B012AE-DCCB-49D2-B72D-0B569FD0964E}"/>
    <cellStyle name="20% - Accent5 3 11 2 2 2 5 2 2" xfId="24942" xr:uid="{D1D96BE4-4581-4AD4-950B-920E6EC4A6CA}"/>
    <cellStyle name="20% - Accent5 3 11 2 2 2 5 3" xfId="17454" xr:uid="{D7FC598B-0187-4077-98B8-893F9D205E29}"/>
    <cellStyle name="20% - Accent5 3 11 2 2 2 5 4" xfId="36321" xr:uid="{D3789DEC-8275-4D3D-830D-EBF852995894}"/>
    <cellStyle name="20% - Accent5 3 11 2 2 2 5 5" xfId="39873" xr:uid="{2A3DA088-FE3F-4FE0-B579-8D090AA66E1D}"/>
    <cellStyle name="20% - Accent5 3 11 2 2 2 5 6" xfId="47756" xr:uid="{22D7E9FA-1617-419C-9942-164F207563A7}"/>
    <cellStyle name="20% - Accent5 3 11 2 2 2 5 7" xfId="55249" xr:uid="{2FB1ED08-5CAD-4D39-B5AA-388C2D244351}"/>
    <cellStyle name="20% - Accent5 3 11 2 2 2 6" xfId="9959" xr:uid="{052B2E5E-EE21-4B13-BA98-F17C13BCEED1}"/>
    <cellStyle name="20% - Accent5 3 11 2 2 2 6 2" xfId="24935" xr:uid="{CBBA0186-3014-4902-9FDF-B2BBA85B3842}"/>
    <cellStyle name="20% - Accent5 3 11 2 2 2 7" xfId="17447" xr:uid="{59909704-1B81-4683-8922-56100DD899C5}"/>
    <cellStyle name="20% - Accent5 3 11 2 2 2 8" xfId="30852" xr:uid="{351720E7-587F-491D-838C-392471362287}"/>
    <cellStyle name="20% - Accent5 3 11 2 2 2 9" xfId="39866" xr:uid="{3CE87E96-D494-480A-A210-37C3E45FFA60}"/>
    <cellStyle name="20% - Accent5 3 11 2 2 3" xfId="2427" xr:uid="{EFB1F4A3-A82E-4142-AB8E-F992E8D006E9}"/>
    <cellStyle name="20% - Accent5 3 11 2 2 3 10" xfId="55250" xr:uid="{2D4FAB32-A8BF-46DC-88DC-B6952FED278D}"/>
    <cellStyle name="20% - Accent5 3 11 2 2 3 2" xfId="2428" xr:uid="{DBF769AE-80F6-4635-9C63-C52C9E6EE4B8}"/>
    <cellStyle name="20% - Accent5 3 11 2 2 3 2 2" xfId="9968" xr:uid="{56088F84-2582-4C76-AE2B-8619F85330B3}"/>
    <cellStyle name="20% - Accent5 3 11 2 2 3 2 2 2" xfId="24944" xr:uid="{1AC9DF19-AEB6-4B0C-8669-98AC3B444AFB}"/>
    <cellStyle name="20% - Accent5 3 11 2 2 3 2 3" xfId="17456" xr:uid="{0B6F2D85-680C-4BC6-AECF-84A7A41D8693}"/>
    <cellStyle name="20% - Accent5 3 11 2 2 3 2 4" xfId="32635" xr:uid="{721EB579-FB82-4241-B1BF-8B54A374CB37}"/>
    <cellStyle name="20% - Accent5 3 11 2 2 3 2 5" xfId="39875" xr:uid="{CC57F111-FF89-40E2-ABB8-209ACC9FAE5F}"/>
    <cellStyle name="20% - Accent5 3 11 2 2 3 2 6" xfId="47758" xr:uid="{4734D73D-6F52-4CA0-9EA6-7BEEF125305B}"/>
    <cellStyle name="20% - Accent5 3 11 2 2 3 2 7" xfId="55251" xr:uid="{95D3B840-771A-4AC6-BD10-644ABE477C1A}"/>
    <cellStyle name="20% - Accent5 3 11 2 2 3 3" xfId="2429" xr:uid="{0D07A964-B17F-4895-98DE-544EB1A1FD3F}"/>
    <cellStyle name="20% - Accent5 3 11 2 2 3 3 2" xfId="9969" xr:uid="{CCD82278-5926-4CE8-911A-3E1CD9762FC3}"/>
    <cellStyle name="20% - Accent5 3 11 2 2 3 3 2 2" xfId="24945" xr:uid="{C237F0DA-2DE8-4199-B2AE-3FC839ECB930}"/>
    <cellStyle name="20% - Accent5 3 11 2 2 3 3 3" xfId="17457" xr:uid="{E6A76D9A-4E94-4ACB-9A2A-29747FDC1570}"/>
    <cellStyle name="20% - Accent5 3 11 2 2 3 3 4" xfId="34480" xr:uid="{9CFA5D06-5BF3-4629-9A90-531F694CFB98}"/>
    <cellStyle name="20% - Accent5 3 11 2 2 3 3 5" xfId="39876" xr:uid="{79BA8462-EF1B-48F5-BEC9-C42447636203}"/>
    <cellStyle name="20% - Accent5 3 11 2 2 3 3 6" xfId="47759" xr:uid="{C0473A42-C046-49A4-8611-3B1413A95FAA}"/>
    <cellStyle name="20% - Accent5 3 11 2 2 3 3 7" xfId="55252" xr:uid="{F5218E5E-24CF-4962-9DF7-717FCB06CDC5}"/>
    <cellStyle name="20% - Accent5 3 11 2 2 3 4" xfId="2430" xr:uid="{C33B1EEB-D4FF-4954-A747-8FB95AE738DD}"/>
    <cellStyle name="20% - Accent5 3 11 2 2 3 4 2" xfId="9970" xr:uid="{CE65DEBD-0C45-4135-8EED-3FD9DE1C1957}"/>
    <cellStyle name="20% - Accent5 3 11 2 2 3 4 2 2" xfId="24946" xr:uid="{9795EDF5-669A-4595-B186-2F2301128353}"/>
    <cellStyle name="20% - Accent5 3 11 2 2 3 4 3" xfId="17458" xr:uid="{D3E6DE29-5427-414A-B11F-495E7A05A273}"/>
    <cellStyle name="20% - Accent5 3 11 2 2 3 4 4" xfId="36323" xr:uid="{89122719-D662-4ACE-AF95-D79FA85781D1}"/>
    <cellStyle name="20% - Accent5 3 11 2 2 3 4 5" xfId="39877" xr:uid="{1DC48C0C-7719-451D-8E27-8F5465094731}"/>
    <cellStyle name="20% - Accent5 3 11 2 2 3 4 6" xfId="47760" xr:uid="{E564F3AF-01F0-4577-AABB-A5974C45B064}"/>
    <cellStyle name="20% - Accent5 3 11 2 2 3 4 7" xfId="55253" xr:uid="{A7CEC9AC-92AF-4534-8396-6AF14B568B60}"/>
    <cellStyle name="20% - Accent5 3 11 2 2 3 5" xfId="9967" xr:uid="{47C2F19A-E35D-4ADC-8654-2E5E71D5D7D0}"/>
    <cellStyle name="20% - Accent5 3 11 2 2 3 5 2" xfId="24943" xr:uid="{68DE4CFA-6FA5-492D-99CD-5D6D6D29F955}"/>
    <cellStyle name="20% - Accent5 3 11 2 2 3 6" xfId="17455" xr:uid="{2D38A5C6-CCE4-4885-A2F8-3F51543A34B8}"/>
    <cellStyle name="20% - Accent5 3 11 2 2 3 7" xfId="31396" xr:uid="{1F26A700-988C-43E2-BBC8-971F96604B0F}"/>
    <cellStyle name="20% - Accent5 3 11 2 2 3 8" xfId="39874" xr:uid="{D6A6345B-BD4F-4864-81B6-E8381173F880}"/>
    <cellStyle name="20% - Accent5 3 11 2 2 3 9" xfId="47757" xr:uid="{F615D5AC-1A1C-40AA-B91D-51E368A31199}"/>
    <cellStyle name="20% - Accent5 3 11 2 2 4" xfId="2431" xr:uid="{01BEF515-57BC-4791-81E6-069F96B65F21}"/>
    <cellStyle name="20% - Accent5 3 11 2 2 4 2" xfId="9971" xr:uid="{8BEC3065-8809-4046-9586-42D19295C269}"/>
    <cellStyle name="20% - Accent5 3 11 2 2 4 2 2" xfId="24947" xr:uid="{07DC247D-79F4-44C6-B9ED-1A7CC7D3F040}"/>
    <cellStyle name="20% - Accent5 3 11 2 2 4 3" xfId="17459" xr:uid="{5D1B81FF-A46E-48B9-889B-F41C6E169A12}"/>
    <cellStyle name="20% - Accent5 3 11 2 2 4 4" xfId="32632" xr:uid="{2E09FEAE-9C5E-44E8-B1AE-7DC9BD4CB0B2}"/>
    <cellStyle name="20% - Accent5 3 11 2 2 4 5" xfId="39878" xr:uid="{2DB2AB39-09A4-4DA3-9963-E9DB73118949}"/>
    <cellStyle name="20% - Accent5 3 11 2 2 4 6" xfId="47761" xr:uid="{95746BA0-B6DC-4340-825A-60D0B0CF5B20}"/>
    <cellStyle name="20% - Accent5 3 11 2 2 4 7" xfId="55254" xr:uid="{3DCA6260-E5F8-49E4-B1CD-29F507C6EFCC}"/>
    <cellStyle name="20% - Accent5 3 11 2 2 5" xfId="2432" xr:uid="{566A7A18-2CBE-4E15-99EA-102EA1E796A7}"/>
    <cellStyle name="20% - Accent5 3 11 2 2 5 2" xfId="9972" xr:uid="{4C2BFEA2-B4C5-4119-A1D6-E0C806AD95DA}"/>
    <cellStyle name="20% - Accent5 3 11 2 2 5 2 2" xfId="24948" xr:uid="{C9FD82AF-1D01-4B15-B8F4-60F36D26241A}"/>
    <cellStyle name="20% - Accent5 3 11 2 2 5 3" xfId="17460" xr:uid="{BA34F250-452A-4CFF-AE02-3C9F3B85CE2E}"/>
    <cellStyle name="20% - Accent5 3 11 2 2 5 4" xfId="34477" xr:uid="{D79D3279-7D51-43A4-B336-1D9B7DA0D8CD}"/>
    <cellStyle name="20% - Accent5 3 11 2 2 5 5" xfId="39879" xr:uid="{284666D7-FC29-4D61-A104-4D8A63CF08BF}"/>
    <cellStyle name="20% - Accent5 3 11 2 2 5 6" xfId="47762" xr:uid="{D18BB605-DF98-44AB-8EAD-948802CBC5C2}"/>
    <cellStyle name="20% - Accent5 3 11 2 2 5 7" xfId="55255" xr:uid="{9C6A76ED-802F-4A64-AB1B-8D928B88BF77}"/>
    <cellStyle name="20% - Accent5 3 11 2 2 6" xfId="2433" xr:uid="{780D548C-EEBC-4436-9DF4-BA8523D80402}"/>
    <cellStyle name="20% - Accent5 3 11 2 2 6 2" xfId="9973" xr:uid="{11A876B6-5E60-4667-AE3B-A015E1A5EEA8}"/>
    <cellStyle name="20% - Accent5 3 11 2 2 6 2 2" xfId="24949" xr:uid="{4146CB81-408E-471D-83A7-B7D9EE09D198}"/>
    <cellStyle name="20% - Accent5 3 11 2 2 6 3" xfId="17461" xr:uid="{F467EFE0-54CB-49AC-B75A-DCC4BDC7BFFF}"/>
    <cellStyle name="20% - Accent5 3 11 2 2 6 4" xfId="36320" xr:uid="{F3EFB52E-0425-492E-B4FF-FFCC972EB07B}"/>
    <cellStyle name="20% - Accent5 3 11 2 2 6 5" xfId="39880" xr:uid="{88F53493-35AC-4B75-81CF-504CD2DC7108}"/>
    <cellStyle name="20% - Accent5 3 11 2 2 6 6" xfId="47763" xr:uid="{75B02B4B-45A9-4BC3-9159-B51AA190D933}"/>
    <cellStyle name="20% - Accent5 3 11 2 2 6 7" xfId="55256" xr:uid="{105E9E39-DA37-4A5A-A789-37D3DE7F3523}"/>
    <cellStyle name="20% - Accent5 3 11 2 2 7" xfId="9958" xr:uid="{0A0467E3-08F3-4380-9CF7-1A1DAC7C70DF}"/>
    <cellStyle name="20% - Accent5 3 11 2 2 7 2" xfId="24934" xr:uid="{7EF40706-4BA4-41F0-93B8-F2E0A754B43B}"/>
    <cellStyle name="20% - Accent5 3 11 2 2 8" xfId="17446" xr:uid="{BF514944-1272-4317-9D9C-F441CAFDC9F9}"/>
    <cellStyle name="20% - Accent5 3 11 2 2 9" xfId="30455" xr:uid="{EC1FA4B3-5B07-4844-A008-59C9440FD4A0}"/>
    <cellStyle name="20% - Accent5 3 11 2 3" xfId="2434" xr:uid="{E64FB6FD-174A-4F1B-A5C3-D86022E8646E}"/>
    <cellStyle name="20% - Accent5 3 11 2 3 10" xfId="47764" xr:uid="{6BF27060-C453-4E7C-A9AF-F8014395AB18}"/>
    <cellStyle name="20% - Accent5 3 11 2 3 11" xfId="55257" xr:uid="{7930E4F4-0678-4D0E-AC06-37DB34F9BD21}"/>
    <cellStyle name="20% - Accent5 3 11 2 3 2" xfId="2435" xr:uid="{8435DC78-A8BC-4607-905D-0E0170BB80E0}"/>
    <cellStyle name="20% - Accent5 3 11 2 3 2 10" xfId="55258" xr:uid="{DB8E27D6-B460-4A77-BDC8-B6DC84BD6561}"/>
    <cellStyle name="20% - Accent5 3 11 2 3 2 2" xfId="2436" xr:uid="{140B1BFD-C6A7-4DE7-970B-38777F42DCF4}"/>
    <cellStyle name="20% - Accent5 3 11 2 3 2 2 2" xfId="9976" xr:uid="{6A8BFEBA-BA11-4A49-B570-71F8127327FB}"/>
    <cellStyle name="20% - Accent5 3 11 2 3 2 2 2 2" xfId="24952" xr:uid="{FCD0EB90-BEA0-4DE1-9D45-7696310D7A71}"/>
    <cellStyle name="20% - Accent5 3 11 2 3 2 2 3" xfId="17464" xr:uid="{828E345F-FC08-4D50-B713-73534C091A28}"/>
    <cellStyle name="20% - Accent5 3 11 2 3 2 2 4" xfId="32637" xr:uid="{49950207-D879-4CB4-B422-3B383BD4417C}"/>
    <cellStyle name="20% - Accent5 3 11 2 3 2 2 5" xfId="39883" xr:uid="{FE836E59-F72C-47FD-B7DA-1311CFE84E16}"/>
    <cellStyle name="20% - Accent5 3 11 2 3 2 2 6" xfId="47766" xr:uid="{8B7D4117-8BB5-46BD-AD79-FA62884E347B}"/>
    <cellStyle name="20% - Accent5 3 11 2 3 2 2 7" xfId="55259" xr:uid="{6C164180-8386-4898-918E-80187F00BAF8}"/>
    <cellStyle name="20% - Accent5 3 11 2 3 2 3" xfId="2437" xr:uid="{6E55ED20-2713-421D-A722-8CB8DCC4271E}"/>
    <cellStyle name="20% - Accent5 3 11 2 3 2 3 2" xfId="9977" xr:uid="{F4557491-8CF4-478C-AE63-EE88B083941C}"/>
    <cellStyle name="20% - Accent5 3 11 2 3 2 3 2 2" xfId="24953" xr:uid="{FFB7AC4C-F635-4DB5-9CF1-5FEAF25AA020}"/>
    <cellStyle name="20% - Accent5 3 11 2 3 2 3 3" xfId="17465" xr:uid="{9B77BE4E-179D-4A42-8F79-3C366D12E7B6}"/>
    <cellStyle name="20% - Accent5 3 11 2 3 2 3 4" xfId="34482" xr:uid="{220E640D-F7CA-4E4F-9473-CE2CFBF121FC}"/>
    <cellStyle name="20% - Accent5 3 11 2 3 2 3 5" xfId="39884" xr:uid="{42E4B441-A507-4DED-BBAD-C884D7849423}"/>
    <cellStyle name="20% - Accent5 3 11 2 3 2 3 6" xfId="47767" xr:uid="{2D5D54FD-0071-4361-AE82-D9BA01635AF6}"/>
    <cellStyle name="20% - Accent5 3 11 2 3 2 3 7" xfId="55260" xr:uid="{ED2576A9-CEF7-4AFB-B0E5-7B5ABA9B0006}"/>
    <cellStyle name="20% - Accent5 3 11 2 3 2 4" xfId="2438" xr:uid="{E279D423-7A34-4BC6-A7B5-C0EEC58C4052}"/>
    <cellStyle name="20% - Accent5 3 11 2 3 2 4 2" xfId="9978" xr:uid="{B9AF31B4-4F27-4878-8227-850E3E02586E}"/>
    <cellStyle name="20% - Accent5 3 11 2 3 2 4 2 2" xfId="24954" xr:uid="{A86A446D-EE2A-458F-A7F6-11EA5DFA338A}"/>
    <cellStyle name="20% - Accent5 3 11 2 3 2 4 3" xfId="17466" xr:uid="{870CB078-D1A3-47BD-BACA-A2B3E612AE91}"/>
    <cellStyle name="20% - Accent5 3 11 2 3 2 4 4" xfId="36325" xr:uid="{70E215D9-1E8F-4F0D-AA44-4B9C6A043F53}"/>
    <cellStyle name="20% - Accent5 3 11 2 3 2 4 5" xfId="39885" xr:uid="{8148C484-403A-4375-8C34-EFE9F795227F}"/>
    <cellStyle name="20% - Accent5 3 11 2 3 2 4 6" xfId="47768" xr:uid="{9E1CA2FF-9A26-4175-9577-D921ED58E70C}"/>
    <cellStyle name="20% - Accent5 3 11 2 3 2 4 7" xfId="55261" xr:uid="{B452D8F4-40BE-46F2-BD53-D76F77356DD3}"/>
    <cellStyle name="20% - Accent5 3 11 2 3 2 5" xfId="9975" xr:uid="{59A4B4AC-B449-48BE-8557-589B003AFCB6}"/>
    <cellStyle name="20% - Accent5 3 11 2 3 2 5 2" xfId="24951" xr:uid="{0346169E-BFF0-443A-A55E-FBB8E141C65D}"/>
    <cellStyle name="20% - Accent5 3 11 2 3 2 6" xfId="17463" xr:uid="{FABFBFB2-B199-4B5B-9683-6C19E2B2A34D}"/>
    <cellStyle name="20% - Accent5 3 11 2 3 2 7" xfId="31398" xr:uid="{4C2971D5-A45E-486C-88DF-CA9908D178A4}"/>
    <cellStyle name="20% - Accent5 3 11 2 3 2 8" xfId="39882" xr:uid="{A80141FE-8F18-460B-8DA0-C1616C599139}"/>
    <cellStyle name="20% - Accent5 3 11 2 3 2 9" xfId="47765" xr:uid="{D6AE78C6-A2E2-4B2F-8C91-3AC8659DF36C}"/>
    <cellStyle name="20% - Accent5 3 11 2 3 3" xfId="2439" xr:uid="{1DEE83C5-7D43-4CDB-81E5-F0C736633E1B}"/>
    <cellStyle name="20% - Accent5 3 11 2 3 3 2" xfId="9979" xr:uid="{DDBAF621-E050-4DD1-AFEC-FDF4C2429803}"/>
    <cellStyle name="20% - Accent5 3 11 2 3 3 2 2" xfId="24955" xr:uid="{5CF93F89-EE3A-4A4B-A43E-6F14B2D4AA70}"/>
    <cellStyle name="20% - Accent5 3 11 2 3 3 3" xfId="17467" xr:uid="{5FE75428-88F5-4D48-A77D-D2ACF361409B}"/>
    <cellStyle name="20% - Accent5 3 11 2 3 3 4" xfId="32636" xr:uid="{26B66C39-0ADC-4AEF-9993-F46709BFD4C2}"/>
    <cellStyle name="20% - Accent5 3 11 2 3 3 5" xfId="39886" xr:uid="{06BF5A04-4B1E-494E-98C5-C9FC183DF8E5}"/>
    <cellStyle name="20% - Accent5 3 11 2 3 3 6" xfId="47769" xr:uid="{F999D038-200F-48C1-9A91-458AF554232B}"/>
    <cellStyle name="20% - Accent5 3 11 2 3 3 7" xfId="55262" xr:uid="{8A96FA08-0A4C-41D4-BC2A-9939F1B0C39D}"/>
    <cellStyle name="20% - Accent5 3 11 2 3 4" xfId="2440" xr:uid="{1C6BECBD-4CF3-4A75-8824-216BBFA8F44F}"/>
    <cellStyle name="20% - Accent5 3 11 2 3 4 2" xfId="9980" xr:uid="{CF5CCFA2-0923-49B6-9335-7855298A619A}"/>
    <cellStyle name="20% - Accent5 3 11 2 3 4 2 2" xfId="24956" xr:uid="{EFDF147D-289C-4A80-8688-1FE943124CC6}"/>
    <cellStyle name="20% - Accent5 3 11 2 3 4 3" xfId="17468" xr:uid="{5C4D5CA9-4AFB-458A-9B84-AA963F981887}"/>
    <cellStyle name="20% - Accent5 3 11 2 3 4 4" xfId="34481" xr:uid="{327D6861-5E24-4C23-B701-E0E248700757}"/>
    <cellStyle name="20% - Accent5 3 11 2 3 4 5" xfId="39887" xr:uid="{4EA7B088-C008-4D6A-A792-FE97695B8A05}"/>
    <cellStyle name="20% - Accent5 3 11 2 3 4 6" xfId="47770" xr:uid="{591AA783-E143-45D0-9D77-66E04A3AE0E9}"/>
    <cellStyle name="20% - Accent5 3 11 2 3 4 7" xfId="55263" xr:uid="{0D68CB08-59C4-4D88-B985-1BA10FC1A699}"/>
    <cellStyle name="20% - Accent5 3 11 2 3 5" xfId="2441" xr:uid="{A8B345FD-83EC-4273-BE17-3991B891F6BB}"/>
    <cellStyle name="20% - Accent5 3 11 2 3 5 2" xfId="9981" xr:uid="{D58A1C94-F2D6-40BC-92D1-780C06DA11FF}"/>
    <cellStyle name="20% - Accent5 3 11 2 3 5 2 2" xfId="24957" xr:uid="{5C8A6A23-51AF-44BF-B27D-046EDD162E2C}"/>
    <cellStyle name="20% - Accent5 3 11 2 3 5 3" xfId="17469" xr:uid="{269B7CA7-8968-47B3-8388-BD3CF88CF748}"/>
    <cellStyle name="20% - Accent5 3 11 2 3 5 4" xfId="36324" xr:uid="{674BCDC0-D5A3-41B3-9D34-C03FEA75A620}"/>
    <cellStyle name="20% - Accent5 3 11 2 3 5 5" xfId="39888" xr:uid="{9A85427F-10D3-4B9C-9016-A0B602004748}"/>
    <cellStyle name="20% - Accent5 3 11 2 3 5 6" xfId="47771" xr:uid="{9D07A173-A9E0-4AC8-9986-81F8B551E878}"/>
    <cellStyle name="20% - Accent5 3 11 2 3 5 7" xfId="55264" xr:uid="{35FEC661-13F7-425A-AA0A-9D4B6F8268A2}"/>
    <cellStyle name="20% - Accent5 3 11 2 3 6" xfId="9974" xr:uid="{C6C6DED6-C23E-4B66-AE0B-E08FED5F693A}"/>
    <cellStyle name="20% - Accent5 3 11 2 3 6 2" xfId="24950" xr:uid="{5B0289CB-301C-4904-9269-7C9F8722B566}"/>
    <cellStyle name="20% - Accent5 3 11 2 3 7" xfId="17462" xr:uid="{1F26BD56-A6EA-445D-A966-F97A8BB3CE86}"/>
    <cellStyle name="20% - Accent5 3 11 2 3 8" xfId="30656" xr:uid="{45BA06AD-52F4-41DC-BC8F-795283F7894D}"/>
    <cellStyle name="20% - Accent5 3 11 2 3 9" xfId="39881" xr:uid="{B0B5940E-02ED-482D-AEE5-4A6171898B68}"/>
    <cellStyle name="20% - Accent5 3 11 2 4" xfId="2442" xr:uid="{7961D4BC-0025-422A-AD9D-59933A955092}"/>
    <cellStyle name="20% - Accent5 3 11 2 4 10" xfId="47772" xr:uid="{9A2468B6-B105-4732-AE30-46CB52FCB17D}"/>
    <cellStyle name="20% - Accent5 3 11 2 4 11" xfId="55265" xr:uid="{2F2F6457-82C6-4AA0-8B21-A371D95382B0}"/>
    <cellStyle name="20% - Accent5 3 11 2 4 2" xfId="2443" xr:uid="{899522CA-D92E-48E1-A5E2-1ED7AF8796BD}"/>
    <cellStyle name="20% - Accent5 3 11 2 4 2 10" xfId="55266" xr:uid="{B3D6A442-C840-4C13-955A-DA01E32EB3DF}"/>
    <cellStyle name="20% - Accent5 3 11 2 4 2 2" xfId="2444" xr:uid="{AB0FFE6C-FFDA-42AA-AE21-BCD18F93D2C3}"/>
    <cellStyle name="20% - Accent5 3 11 2 4 2 2 2" xfId="9984" xr:uid="{055EA24F-C3A2-48A3-83BC-95A092DCAB68}"/>
    <cellStyle name="20% - Accent5 3 11 2 4 2 2 2 2" xfId="24960" xr:uid="{3BD5DF46-3ACD-4E09-9B43-1A1847D60133}"/>
    <cellStyle name="20% - Accent5 3 11 2 4 2 2 3" xfId="17472" xr:uid="{36D989C5-0381-4093-BB96-9AB814EDEFBC}"/>
    <cellStyle name="20% - Accent5 3 11 2 4 2 2 4" xfId="32639" xr:uid="{784A6FD0-34F2-4DB0-9F51-02167BC601E2}"/>
    <cellStyle name="20% - Accent5 3 11 2 4 2 2 5" xfId="39891" xr:uid="{F951D41B-B662-4689-AA27-8DBF050D844F}"/>
    <cellStyle name="20% - Accent5 3 11 2 4 2 2 6" xfId="47774" xr:uid="{4B8491CF-36CD-47D8-9FCF-18D12A84AFDF}"/>
    <cellStyle name="20% - Accent5 3 11 2 4 2 2 7" xfId="55267" xr:uid="{7831D370-EF06-4FBC-B408-27AB00DDAFCD}"/>
    <cellStyle name="20% - Accent5 3 11 2 4 2 3" xfId="2445" xr:uid="{490C262B-13B5-41A6-9055-65D7DE41CA6F}"/>
    <cellStyle name="20% - Accent5 3 11 2 4 2 3 2" xfId="9985" xr:uid="{DB181CC6-CD7D-43DD-A362-BE96EF76BF54}"/>
    <cellStyle name="20% - Accent5 3 11 2 4 2 3 2 2" xfId="24961" xr:uid="{70600118-241E-46EE-8063-EDC73A899C66}"/>
    <cellStyle name="20% - Accent5 3 11 2 4 2 3 3" xfId="17473" xr:uid="{3C7B9B27-DD28-476D-B99E-07BB523C4CDF}"/>
    <cellStyle name="20% - Accent5 3 11 2 4 2 3 4" xfId="34484" xr:uid="{E5D7D404-B499-4E66-8D2E-D6B724C3D71F}"/>
    <cellStyle name="20% - Accent5 3 11 2 4 2 3 5" xfId="39892" xr:uid="{9D63963A-F2C3-4E44-9EA9-2BA8FECC9936}"/>
    <cellStyle name="20% - Accent5 3 11 2 4 2 3 6" xfId="47775" xr:uid="{51B3A4BF-6B0D-4F9A-9953-EE59CF80DBB8}"/>
    <cellStyle name="20% - Accent5 3 11 2 4 2 3 7" xfId="55268" xr:uid="{7ACC812C-A6C6-4199-BEB9-08FABF4253B7}"/>
    <cellStyle name="20% - Accent5 3 11 2 4 2 4" xfId="2446" xr:uid="{34A8809A-A347-4540-92A2-B4ED2F1CFDFE}"/>
    <cellStyle name="20% - Accent5 3 11 2 4 2 4 2" xfId="9986" xr:uid="{AA14AB7E-ABE3-4B57-A9B6-C61A77B5147F}"/>
    <cellStyle name="20% - Accent5 3 11 2 4 2 4 2 2" xfId="24962" xr:uid="{66D08BA0-A41D-49EA-BEAC-6CBD6DCF8340}"/>
    <cellStyle name="20% - Accent5 3 11 2 4 2 4 3" xfId="17474" xr:uid="{E9098CA6-7874-47A3-861D-CBB8D0A533F8}"/>
    <cellStyle name="20% - Accent5 3 11 2 4 2 4 4" xfId="36327" xr:uid="{645A814F-255D-4391-9571-EDAD582C789E}"/>
    <cellStyle name="20% - Accent5 3 11 2 4 2 4 5" xfId="39893" xr:uid="{9E8C1398-0B7F-4F26-BF44-3BDE575EC049}"/>
    <cellStyle name="20% - Accent5 3 11 2 4 2 4 6" xfId="47776" xr:uid="{F0DF1178-3FEB-4730-88A9-180BD8B921EC}"/>
    <cellStyle name="20% - Accent5 3 11 2 4 2 4 7" xfId="55269" xr:uid="{ED5D9A35-F2F6-4569-924D-E1F71F1E5548}"/>
    <cellStyle name="20% - Accent5 3 11 2 4 2 5" xfId="9983" xr:uid="{BD306170-D07C-48CC-9609-E97BF3F030E6}"/>
    <cellStyle name="20% - Accent5 3 11 2 4 2 5 2" xfId="24959" xr:uid="{B17EC8E0-CC6F-4D03-B2C8-80F3642169B4}"/>
    <cellStyle name="20% - Accent5 3 11 2 4 2 6" xfId="17471" xr:uid="{634E4BE9-78B3-4D64-BCDB-10BC3923EF26}"/>
    <cellStyle name="20% - Accent5 3 11 2 4 2 7" xfId="31399" xr:uid="{319119C6-F0CC-4D63-8010-9720C0E0F8ED}"/>
    <cellStyle name="20% - Accent5 3 11 2 4 2 8" xfId="39890" xr:uid="{E8EA1029-769D-443F-9942-787CE164C8CA}"/>
    <cellStyle name="20% - Accent5 3 11 2 4 2 9" xfId="47773" xr:uid="{E30EE33E-735F-4AD7-9A41-841CA0C6CECC}"/>
    <cellStyle name="20% - Accent5 3 11 2 4 3" xfId="2447" xr:uid="{5206BBE6-6B83-4358-847A-16C1A12E1D91}"/>
    <cellStyle name="20% - Accent5 3 11 2 4 3 2" xfId="9987" xr:uid="{6156217F-2C85-4476-90F5-F3E917B725BF}"/>
    <cellStyle name="20% - Accent5 3 11 2 4 3 2 2" xfId="24963" xr:uid="{C4775638-E87F-4C4B-864E-4CEF951EDFEE}"/>
    <cellStyle name="20% - Accent5 3 11 2 4 3 3" xfId="17475" xr:uid="{01C88373-9227-4C68-89D4-48BFE54B2979}"/>
    <cellStyle name="20% - Accent5 3 11 2 4 3 4" xfId="32638" xr:uid="{BD3DC405-008E-4B64-9F73-F02004B4ADE9}"/>
    <cellStyle name="20% - Accent5 3 11 2 4 3 5" xfId="39894" xr:uid="{CC1ACA86-39CF-46D9-A053-4B2C746DA890}"/>
    <cellStyle name="20% - Accent5 3 11 2 4 3 6" xfId="47777" xr:uid="{29F988CE-AB50-4AB1-A09B-58C9C57E39E6}"/>
    <cellStyle name="20% - Accent5 3 11 2 4 3 7" xfId="55270" xr:uid="{5D277CB6-CEB6-40AA-99E3-D5F288C0C9A6}"/>
    <cellStyle name="20% - Accent5 3 11 2 4 4" xfId="2448" xr:uid="{C8959FD8-C1A1-4E2C-BD50-3F7C9B9048EC}"/>
    <cellStyle name="20% - Accent5 3 11 2 4 4 2" xfId="9988" xr:uid="{C1902397-EBF6-4633-8DC4-66B03E49DA77}"/>
    <cellStyle name="20% - Accent5 3 11 2 4 4 2 2" xfId="24964" xr:uid="{7D99F3D0-383C-426D-922C-36987ECB44F9}"/>
    <cellStyle name="20% - Accent5 3 11 2 4 4 3" xfId="17476" xr:uid="{3FA08BF9-C05F-47B4-A854-1001396E1FE8}"/>
    <cellStyle name="20% - Accent5 3 11 2 4 4 4" xfId="34483" xr:uid="{CC590BCB-B294-4FD1-A5DE-28B7C9321292}"/>
    <cellStyle name="20% - Accent5 3 11 2 4 4 5" xfId="39895" xr:uid="{B47FF261-69BF-4459-B1A6-99A22AE16FE0}"/>
    <cellStyle name="20% - Accent5 3 11 2 4 4 6" xfId="47778" xr:uid="{B3FF015C-5A9A-497B-B20C-70552D4F5E75}"/>
    <cellStyle name="20% - Accent5 3 11 2 4 4 7" xfId="55271" xr:uid="{34F55877-9D21-41F6-87E5-32E3CF01423D}"/>
    <cellStyle name="20% - Accent5 3 11 2 4 5" xfId="2449" xr:uid="{D74D5053-E034-4C6C-B581-5D20A9764E72}"/>
    <cellStyle name="20% - Accent5 3 11 2 4 5 2" xfId="9989" xr:uid="{9FE3A2BA-6592-4AAE-B90E-3B27909DB440}"/>
    <cellStyle name="20% - Accent5 3 11 2 4 5 2 2" xfId="24965" xr:uid="{9918E5FA-8766-4518-B59C-E9D00704163B}"/>
    <cellStyle name="20% - Accent5 3 11 2 4 5 3" xfId="17477" xr:uid="{70D27726-F522-4DA4-8CE7-B02A9AF19D5A}"/>
    <cellStyle name="20% - Accent5 3 11 2 4 5 4" xfId="36326" xr:uid="{FEE912CC-9B7A-4C66-B78B-CB58460EC53B}"/>
    <cellStyle name="20% - Accent5 3 11 2 4 5 5" xfId="39896" xr:uid="{A24E264A-E9A2-466B-9E6D-5699A675C9BC}"/>
    <cellStyle name="20% - Accent5 3 11 2 4 5 6" xfId="47779" xr:uid="{6173F8EF-667F-4760-B629-8C3BCCD6798F}"/>
    <cellStyle name="20% - Accent5 3 11 2 4 5 7" xfId="55272" xr:uid="{13823CB2-463F-4828-941E-FADFAB65E879}"/>
    <cellStyle name="20% - Accent5 3 11 2 4 6" xfId="9982" xr:uid="{677B30D3-D596-4933-A7D7-FD56AE67D02B}"/>
    <cellStyle name="20% - Accent5 3 11 2 4 6 2" xfId="24958" xr:uid="{47EECD05-8F00-40BF-BE93-7312F45D48BB}"/>
    <cellStyle name="20% - Accent5 3 11 2 4 7" xfId="17470" xr:uid="{194B885C-123D-405C-99B5-A8534B794A7F}"/>
    <cellStyle name="20% - Accent5 3 11 2 4 8" xfId="30851" xr:uid="{752ADF9D-CBEA-4A9D-A65A-02F4E0574850}"/>
    <cellStyle name="20% - Accent5 3 11 2 4 9" xfId="39889" xr:uid="{16B52432-C155-43A0-941F-C9F8588B33E5}"/>
    <cellStyle name="20% - Accent5 3 11 2 5" xfId="2450" xr:uid="{249A4FDE-6125-46F6-95A3-EFDEC972B781}"/>
    <cellStyle name="20% - Accent5 3 11 2 5 10" xfId="55273" xr:uid="{1D998B61-E247-4772-B17D-CDB3A4F315C0}"/>
    <cellStyle name="20% - Accent5 3 11 2 5 2" xfId="2451" xr:uid="{C60722F6-BD79-4E76-980E-D0DEEA528B69}"/>
    <cellStyle name="20% - Accent5 3 11 2 5 2 2" xfId="9991" xr:uid="{363DD800-371F-4F24-B1F5-2D0E49DF6AA2}"/>
    <cellStyle name="20% - Accent5 3 11 2 5 2 2 2" xfId="24967" xr:uid="{9A74B0B2-AE48-4952-A6FB-C9F330175647}"/>
    <cellStyle name="20% - Accent5 3 11 2 5 2 3" xfId="17479" xr:uid="{D84D5C15-385F-4243-8FEA-8D02E0661D49}"/>
    <cellStyle name="20% - Accent5 3 11 2 5 2 4" xfId="32640" xr:uid="{8B4A0A2B-FC57-42A7-AA9C-0E31791BB7D1}"/>
    <cellStyle name="20% - Accent5 3 11 2 5 2 5" xfId="39898" xr:uid="{9724C357-A432-49DE-9B3A-84C4D64A19AB}"/>
    <cellStyle name="20% - Accent5 3 11 2 5 2 6" xfId="47781" xr:uid="{EFE19051-F8C6-4303-8AF1-E818158C72DD}"/>
    <cellStyle name="20% - Accent5 3 11 2 5 2 7" xfId="55274" xr:uid="{A0DB3D07-E4E2-48D4-A047-2041872E799B}"/>
    <cellStyle name="20% - Accent5 3 11 2 5 3" xfId="2452" xr:uid="{C66DB700-0E94-4B71-80FA-D4EA108D5BD0}"/>
    <cellStyle name="20% - Accent5 3 11 2 5 3 2" xfId="9992" xr:uid="{C2A9A48C-DA09-4C50-8898-406F0941363F}"/>
    <cellStyle name="20% - Accent5 3 11 2 5 3 2 2" xfId="24968" xr:uid="{D2A47A19-560C-4603-AD73-12381FD05D5A}"/>
    <cellStyle name="20% - Accent5 3 11 2 5 3 3" xfId="17480" xr:uid="{1357337C-2029-4231-9D91-8718068211D3}"/>
    <cellStyle name="20% - Accent5 3 11 2 5 3 4" xfId="34485" xr:uid="{F10AD824-5FA7-4B58-809F-C8065C3BC289}"/>
    <cellStyle name="20% - Accent5 3 11 2 5 3 5" xfId="39899" xr:uid="{0194DFEB-7E28-44AB-8DF0-851DB652EC42}"/>
    <cellStyle name="20% - Accent5 3 11 2 5 3 6" xfId="47782" xr:uid="{E589144F-6EF2-4FE2-BDAE-6A932E5358D0}"/>
    <cellStyle name="20% - Accent5 3 11 2 5 3 7" xfId="55275" xr:uid="{1B4D9C0A-A9E6-44D5-AA47-AA000356FE19}"/>
    <cellStyle name="20% - Accent5 3 11 2 5 4" xfId="2453" xr:uid="{82709337-8AA8-4BE4-ABEE-247C8BFFAB4E}"/>
    <cellStyle name="20% - Accent5 3 11 2 5 4 2" xfId="9993" xr:uid="{82B65438-D344-42B3-8BE9-2B9CF9DBD972}"/>
    <cellStyle name="20% - Accent5 3 11 2 5 4 2 2" xfId="24969" xr:uid="{720F73C7-C7C7-4349-AAED-43D30C3901E7}"/>
    <cellStyle name="20% - Accent5 3 11 2 5 4 3" xfId="17481" xr:uid="{ED5EE2C7-6C1F-40E9-96DF-386DFAC442D3}"/>
    <cellStyle name="20% - Accent5 3 11 2 5 4 4" xfId="36328" xr:uid="{F1CCEDBD-ED31-4A49-B462-65940E1A22F3}"/>
    <cellStyle name="20% - Accent5 3 11 2 5 4 5" xfId="39900" xr:uid="{18A1D408-E15C-4982-86B6-5E75F2F9C85D}"/>
    <cellStyle name="20% - Accent5 3 11 2 5 4 6" xfId="47783" xr:uid="{9FA79668-D660-43AD-8D7B-76A785630C75}"/>
    <cellStyle name="20% - Accent5 3 11 2 5 4 7" xfId="55276" xr:uid="{EAE07410-64D8-483E-95F9-D7CB8CE1D9C4}"/>
    <cellStyle name="20% - Accent5 3 11 2 5 5" xfId="9990" xr:uid="{D5FBEE71-1732-491C-8B5B-49028C9EEDD0}"/>
    <cellStyle name="20% - Accent5 3 11 2 5 5 2" xfId="24966" xr:uid="{5BEE628D-A6C9-4FB1-AB4A-0B090B3D3F3D}"/>
    <cellStyle name="20% - Accent5 3 11 2 5 6" xfId="17478" xr:uid="{7A94E6A7-C8DE-400D-831C-6EFF227A5023}"/>
    <cellStyle name="20% - Accent5 3 11 2 5 7" xfId="31395" xr:uid="{C8326477-9661-4607-BAE5-46DBE0193907}"/>
    <cellStyle name="20% - Accent5 3 11 2 5 8" xfId="39897" xr:uid="{728B0375-395C-489E-BD24-ED522764C617}"/>
    <cellStyle name="20% - Accent5 3 11 2 5 9" xfId="47780" xr:uid="{0B0269BD-F4DC-4759-8197-A05070FBDF04}"/>
    <cellStyle name="20% - Accent5 3 11 2 6" xfId="2454" xr:uid="{B7D3591B-203A-4ACF-98CC-7673272BA11B}"/>
    <cellStyle name="20% - Accent5 3 11 2 6 2" xfId="9994" xr:uid="{3BB5DEE1-3691-4ECB-A13C-47DE392A1D11}"/>
    <cellStyle name="20% - Accent5 3 11 2 6 2 2" xfId="24970" xr:uid="{15208537-3E0A-4535-9EB5-4D76CA6D39CD}"/>
    <cellStyle name="20% - Accent5 3 11 2 6 3" xfId="17482" xr:uid="{956F7BE8-F884-4984-990C-5A8A40542CAE}"/>
    <cellStyle name="20% - Accent5 3 11 2 6 4" xfId="32631" xr:uid="{25E31FE5-10A0-4FC8-A457-8221018B3494}"/>
    <cellStyle name="20% - Accent5 3 11 2 6 5" xfId="39901" xr:uid="{12B72D72-28B2-4BD4-93B8-3CAF80E88D93}"/>
    <cellStyle name="20% - Accent5 3 11 2 6 6" xfId="47784" xr:uid="{CAEBEADF-6E6F-4774-A198-79BF9653B70B}"/>
    <cellStyle name="20% - Accent5 3 11 2 6 7" xfId="55277" xr:uid="{559A1DBA-E037-4231-88A4-EB4BCA6FA76C}"/>
    <cellStyle name="20% - Accent5 3 11 2 7" xfId="2455" xr:uid="{1A36F31D-D3B3-469D-83BD-9B8A7CA36735}"/>
    <cellStyle name="20% - Accent5 3 11 2 7 2" xfId="9995" xr:uid="{F407F430-4408-4D17-999D-83440EBA2DD0}"/>
    <cellStyle name="20% - Accent5 3 11 2 7 2 2" xfId="24971" xr:uid="{B6355959-8B3E-42A9-8678-1EBF1041498A}"/>
    <cellStyle name="20% - Accent5 3 11 2 7 3" xfId="17483" xr:uid="{C2C46AD3-1D18-4702-8F9E-C5D65E0F371A}"/>
    <cellStyle name="20% - Accent5 3 11 2 7 4" xfId="34476" xr:uid="{2D466349-D7CA-4578-B718-9C270C99B724}"/>
    <cellStyle name="20% - Accent5 3 11 2 7 5" xfId="39902" xr:uid="{D0C42078-D173-43BC-BA89-E9B3D8694728}"/>
    <cellStyle name="20% - Accent5 3 11 2 7 6" xfId="47785" xr:uid="{24A22DFE-5591-4BD9-9230-404059D7E82A}"/>
    <cellStyle name="20% - Accent5 3 11 2 7 7" xfId="55278" xr:uid="{11D06C01-F914-44AB-8365-0B89D06C890E}"/>
    <cellStyle name="20% - Accent5 3 11 2 8" xfId="2456" xr:uid="{0DE53591-3A16-4B2B-B058-4E8FB73E9F55}"/>
    <cellStyle name="20% - Accent5 3 11 2 8 2" xfId="9996" xr:uid="{9EFAE84C-7B4F-4C76-939A-EF0898C515E8}"/>
    <cellStyle name="20% - Accent5 3 11 2 8 2 2" xfId="24972" xr:uid="{A4EFC60A-9163-4885-8DE3-DA10E3298EC1}"/>
    <cellStyle name="20% - Accent5 3 11 2 8 3" xfId="17484" xr:uid="{5678414B-0F44-46D0-91AD-665357353484}"/>
    <cellStyle name="20% - Accent5 3 11 2 8 4" xfId="36319" xr:uid="{13090848-C27D-46D6-ACAD-0B43D199DD13}"/>
    <cellStyle name="20% - Accent5 3 11 2 8 5" xfId="39903" xr:uid="{5B660619-258F-4777-A93D-C95A82D6D8F4}"/>
    <cellStyle name="20% - Accent5 3 11 2 8 6" xfId="47786" xr:uid="{3B7DB6C0-0F01-4240-BBCA-ABD5A1F92DBB}"/>
    <cellStyle name="20% - Accent5 3 11 2 8 7" xfId="55279" xr:uid="{135B03A7-8E8A-4F76-8BA3-41A6F4BBA210}"/>
    <cellStyle name="20% - Accent5 3 11 2 9" xfId="9957" xr:uid="{572C7F63-EA77-48D6-B5F5-54BA5D091ED7}"/>
    <cellStyle name="20% - Accent5 3 11 2 9 2" xfId="24933" xr:uid="{B70C2151-CADE-4F5B-ADF6-915CE4A4EB6A}"/>
    <cellStyle name="20% - Accent5 3 11 3" xfId="2457" xr:uid="{AFD21504-84E2-448F-9AA6-EE14FA833BBA}"/>
    <cellStyle name="20% - Accent5 3 11 3 10" xfId="39904" xr:uid="{8BB5DC5C-E645-471A-8090-EA12BCCCC047}"/>
    <cellStyle name="20% - Accent5 3 11 3 11" xfId="47787" xr:uid="{C07B7C7F-2216-40D3-ADE4-AA817D36DF96}"/>
    <cellStyle name="20% - Accent5 3 11 3 12" xfId="55280" xr:uid="{0100E122-6A5F-4620-BDC1-C1484F3519C3}"/>
    <cellStyle name="20% - Accent5 3 11 3 2" xfId="2458" xr:uid="{B02CFF2B-AA87-4319-AB0F-991896117B1F}"/>
    <cellStyle name="20% - Accent5 3 11 3 2 10" xfId="47788" xr:uid="{6A2B18F8-ADDD-4B80-BF12-98546981FFE9}"/>
    <cellStyle name="20% - Accent5 3 11 3 2 11" xfId="55281" xr:uid="{0717E81B-1F0D-45AC-A756-132970BB2909}"/>
    <cellStyle name="20% - Accent5 3 11 3 2 2" xfId="2459" xr:uid="{39F3B514-F4F5-405E-A2CA-76A84F0E0BA8}"/>
    <cellStyle name="20% - Accent5 3 11 3 2 2 10" xfId="55282" xr:uid="{0CB2366B-050C-43FE-BD5B-C8346A111A9B}"/>
    <cellStyle name="20% - Accent5 3 11 3 2 2 2" xfId="2460" xr:uid="{E51FB813-11C3-4E37-9B0B-E0621E79B29D}"/>
    <cellStyle name="20% - Accent5 3 11 3 2 2 2 2" xfId="10000" xr:uid="{901152C4-6316-42DB-A73C-1600E525CFF6}"/>
    <cellStyle name="20% - Accent5 3 11 3 2 2 2 2 2" xfId="24976" xr:uid="{E73963C1-7F58-4802-854E-6537A923D933}"/>
    <cellStyle name="20% - Accent5 3 11 3 2 2 2 3" xfId="17488" xr:uid="{99D77840-C607-4F24-B76A-6DA582024B77}"/>
    <cellStyle name="20% - Accent5 3 11 3 2 2 2 4" xfId="32643" xr:uid="{F4DD1CEC-BAC2-43D7-A067-1F4ACE10E1D4}"/>
    <cellStyle name="20% - Accent5 3 11 3 2 2 2 5" xfId="39907" xr:uid="{77E10026-1C0F-4FFC-B3F8-193D93D74A2B}"/>
    <cellStyle name="20% - Accent5 3 11 3 2 2 2 6" xfId="47790" xr:uid="{67E93139-96AE-43A4-96F5-4A978D5CB5B3}"/>
    <cellStyle name="20% - Accent5 3 11 3 2 2 2 7" xfId="55283" xr:uid="{2100DF44-7F01-43FD-A6BB-B729B33DF4EC}"/>
    <cellStyle name="20% - Accent5 3 11 3 2 2 3" xfId="2461" xr:uid="{2CF09C9F-4D76-4162-BA17-6B6F405F848D}"/>
    <cellStyle name="20% - Accent5 3 11 3 2 2 3 2" xfId="10001" xr:uid="{20ABFCBD-D258-4168-8C3F-8D5775FCE2F2}"/>
    <cellStyle name="20% - Accent5 3 11 3 2 2 3 2 2" xfId="24977" xr:uid="{D4B1A6A7-3A6B-4C08-8417-19F3DF157E86}"/>
    <cellStyle name="20% - Accent5 3 11 3 2 2 3 3" xfId="17489" xr:uid="{93608396-9D4F-4DE4-9611-D56F9064355B}"/>
    <cellStyle name="20% - Accent5 3 11 3 2 2 3 4" xfId="34488" xr:uid="{A456BF74-BE08-43BB-BEEC-583397830C5C}"/>
    <cellStyle name="20% - Accent5 3 11 3 2 2 3 5" xfId="39908" xr:uid="{77B77F1F-2959-4669-BA6C-AAEA6250EA65}"/>
    <cellStyle name="20% - Accent5 3 11 3 2 2 3 6" xfId="47791" xr:uid="{83F337CD-75CA-4728-9834-4AC6309EC540}"/>
    <cellStyle name="20% - Accent5 3 11 3 2 2 3 7" xfId="55284" xr:uid="{67847AD4-A44F-4042-BCC1-314D84ECF618}"/>
    <cellStyle name="20% - Accent5 3 11 3 2 2 4" xfId="2462" xr:uid="{32A4BD60-545E-43B6-8D98-EB894F7A3821}"/>
    <cellStyle name="20% - Accent5 3 11 3 2 2 4 2" xfId="10002" xr:uid="{17FD7022-B68F-41A3-A29B-D50A8A315AD8}"/>
    <cellStyle name="20% - Accent5 3 11 3 2 2 4 2 2" xfId="24978" xr:uid="{37D43EE1-FFAF-4AAD-A50C-C547F07A2BD7}"/>
    <cellStyle name="20% - Accent5 3 11 3 2 2 4 3" xfId="17490" xr:uid="{0D7C7C6B-9CE2-4390-8098-B84C06551EF7}"/>
    <cellStyle name="20% - Accent5 3 11 3 2 2 4 4" xfId="36331" xr:uid="{DACAF0C1-BBFA-472B-B27D-36CD925E79AF}"/>
    <cellStyle name="20% - Accent5 3 11 3 2 2 4 5" xfId="39909" xr:uid="{CD04F4A8-9EB3-4939-B281-47E7D0E4D8C6}"/>
    <cellStyle name="20% - Accent5 3 11 3 2 2 4 6" xfId="47792" xr:uid="{C9DB8B38-B38C-433F-A2C1-3A73C46DAC8A}"/>
    <cellStyle name="20% - Accent5 3 11 3 2 2 4 7" xfId="55285" xr:uid="{0BD8CD9E-7D5F-4246-8B26-5A86847E50FB}"/>
    <cellStyle name="20% - Accent5 3 11 3 2 2 5" xfId="9999" xr:uid="{63122E28-4BE0-4DAB-B923-E9C5EE64C1B0}"/>
    <cellStyle name="20% - Accent5 3 11 3 2 2 5 2" xfId="24975" xr:uid="{6CA95D98-0107-40ED-8367-5ECAB4857324}"/>
    <cellStyle name="20% - Accent5 3 11 3 2 2 6" xfId="17487" xr:uid="{B12C7861-5527-4A49-9609-BB48CD5671E0}"/>
    <cellStyle name="20% - Accent5 3 11 3 2 2 7" xfId="31401" xr:uid="{8F0F5410-A4E9-4149-9CBF-3BFC9E30CB7D}"/>
    <cellStyle name="20% - Accent5 3 11 3 2 2 8" xfId="39906" xr:uid="{9B0A7A7D-1BFC-49E1-A898-90432B292C57}"/>
    <cellStyle name="20% - Accent5 3 11 3 2 2 9" xfId="47789" xr:uid="{85ED4CB8-56F7-456A-8322-50DDDF7D0FE3}"/>
    <cellStyle name="20% - Accent5 3 11 3 2 3" xfId="2463" xr:uid="{71B887A3-CB96-4507-948B-1D6E29879F09}"/>
    <cellStyle name="20% - Accent5 3 11 3 2 3 2" xfId="10003" xr:uid="{03B9F2E6-E29D-4B33-AE12-C2F94EE5DC15}"/>
    <cellStyle name="20% - Accent5 3 11 3 2 3 2 2" xfId="24979" xr:uid="{722CA6DC-D75B-4418-A3A1-672C5510CE10}"/>
    <cellStyle name="20% - Accent5 3 11 3 2 3 3" xfId="17491" xr:uid="{3EAC8770-DEAD-4DC3-8C57-DAD242ECD948}"/>
    <cellStyle name="20% - Accent5 3 11 3 2 3 4" xfId="32642" xr:uid="{9758D590-1FC8-4DCE-99A7-3987417A1D7A}"/>
    <cellStyle name="20% - Accent5 3 11 3 2 3 5" xfId="39910" xr:uid="{503E7F29-5886-4F38-90BD-6FEEEA5E8643}"/>
    <cellStyle name="20% - Accent5 3 11 3 2 3 6" xfId="47793" xr:uid="{8B89DC4B-A780-4267-B4F3-1CD0741E07B4}"/>
    <cellStyle name="20% - Accent5 3 11 3 2 3 7" xfId="55286" xr:uid="{5ACCD093-5C21-44BA-8A29-41C2831D8608}"/>
    <cellStyle name="20% - Accent5 3 11 3 2 4" xfId="2464" xr:uid="{298470E6-0873-4D0F-84D4-150C3CB9B41F}"/>
    <cellStyle name="20% - Accent5 3 11 3 2 4 2" xfId="10004" xr:uid="{02B5D2BB-5300-4282-9F11-4437334C3652}"/>
    <cellStyle name="20% - Accent5 3 11 3 2 4 2 2" xfId="24980" xr:uid="{C26707BF-BC6F-4047-AA6A-931028CB7A2B}"/>
    <cellStyle name="20% - Accent5 3 11 3 2 4 3" xfId="17492" xr:uid="{5E428BA7-0C5B-44F8-8F08-D5F6060EDFF9}"/>
    <cellStyle name="20% - Accent5 3 11 3 2 4 4" xfId="34487" xr:uid="{5E444A0B-2C03-4609-B973-E9B36B95C69D}"/>
    <cellStyle name="20% - Accent5 3 11 3 2 4 5" xfId="39911" xr:uid="{AE5A0D92-5512-4AAE-8BE5-E17C6550FAAC}"/>
    <cellStyle name="20% - Accent5 3 11 3 2 4 6" xfId="47794" xr:uid="{96BAD221-B47F-4ABE-8E5E-29E5532DA8BD}"/>
    <cellStyle name="20% - Accent5 3 11 3 2 4 7" xfId="55287" xr:uid="{7C92F58D-C8CC-43AE-BBC4-D0419D9DADBD}"/>
    <cellStyle name="20% - Accent5 3 11 3 2 5" xfId="2465" xr:uid="{F6A4A66D-2495-42E9-A9B4-EF89AFBEF676}"/>
    <cellStyle name="20% - Accent5 3 11 3 2 5 2" xfId="10005" xr:uid="{2FEE4CFF-AF3C-40D8-9A8A-4A8343FB07AD}"/>
    <cellStyle name="20% - Accent5 3 11 3 2 5 2 2" xfId="24981" xr:uid="{2C4695FD-D85D-46C8-8923-EBBB141BA6C9}"/>
    <cellStyle name="20% - Accent5 3 11 3 2 5 3" xfId="17493" xr:uid="{EAFC1CE4-D06A-4893-AD97-AD6386AB44E3}"/>
    <cellStyle name="20% - Accent5 3 11 3 2 5 4" xfId="36330" xr:uid="{08754E56-EE4C-416E-B114-D2761F7A53D7}"/>
    <cellStyle name="20% - Accent5 3 11 3 2 5 5" xfId="39912" xr:uid="{37A88C53-5183-490C-9D53-663544FD6605}"/>
    <cellStyle name="20% - Accent5 3 11 3 2 5 6" xfId="47795" xr:uid="{7276AE3D-6CC3-4FCF-8D56-806926F26D46}"/>
    <cellStyle name="20% - Accent5 3 11 3 2 5 7" xfId="55288" xr:uid="{4663E871-907A-4846-BBFB-9AD00CEB9D8C}"/>
    <cellStyle name="20% - Accent5 3 11 3 2 6" xfId="9998" xr:uid="{9F3622EE-CF88-4627-AF90-7AB35B557EBD}"/>
    <cellStyle name="20% - Accent5 3 11 3 2 6 2" xfId="24974" xr:uid="{9DC2A197-9ED5-46FD-ACEB-BF99A5CF777C}"/>
    <cellStyle name="20% - Accent5 3 11 3 2 7" xfId="17486" xr:uid="{A61488BF-0D7F-4AFD-87B1-C83ADB324C45}"/>
    <cellStyle name="20% - Accent5 3 11 3 2 8" xfId="30853" xr:uid="{EAE4C473-F65A-45DB-AB37-EA163557B902}"/>
    <cellStyle name="20% - Accent5 3 11 3 2 9" xfId="39905" xr:uid="{BBAD7A1D-D46C-419C-AF60-7876E969FBD9}"/>
    <cellStyle name="20% - Accent5 3 11 3 3" xfId="2466" xr:uid="{1350253F-4616-4452-A478-CAAA2DD58E5D}"/>
    <cellStyle name="20% - Accent5 3 11 3 3 10" xfId="55289" xr:uid="{F45B15CB-B890-4A45-B5D4-D7279AEF9498}"/>
    <cellStyle name="20% - Accent5 3 11 3 3 2" xfId="2467" xr:uid="{0DACFA8A-AB9D-4471-9307-C7A20052C21F}"/>
    <cellStyle name="20% - Accent5 3 11 3 3 2 2" xfId="10007" xr:uid="{381C03A0-CAA4-47CC-989A-CC6A062D7A57}"/>
    <cellStyle name="20% - Accent5 3 11 3 3 2 2 2" xfId="24983" xr:uid="{5F88827D-A0AA-4866-BC0F-CA571A2E2DCC}"/>
    <cellStyle name="20% - Accent5 3 11 3 3 2 3" xfId="17495" xr:uid="{2E89B553-AC56-483E-A80F-0F2259B8B3E7}"/>
    <cellStyle name="20% - Accent5 3 11 3 3 2 4" xfId="32644" xr:uid="{C11FC594-8F22-47A0-9720-BEEAEA03673D}"/>
    <cellStyle name="20% - Accent5 3 11 3 3 2 5" xfId="39914" xr:uid="{DEB4E370-5D36-491F-A52B-1005AC51C350}"/>
    <cellStyle name="20% - Accent5 3 11 3 3 2 6" xfId="47797" xr:uid="{FC9BBF34-4E47-4FDB-9811-BC1EFB4E2774}"/>
    <cellStyle name="20% - Accent5 3 11 3 3 2 7" xfId="55290" xr:uid="{844CDD38-2DE3-4B87-B930-4DB8E33F6340}"/>
    <cellStyle name="20% - Accent5 3 11 3 3 3" xfId="2468" xr:uid="{AED5E366-4A71-41B8-BD12-91C57D05B974}"/>
    <cellStyle name="20% - Accent5 3 11 3 3 3 2" xfId="10008" xr:uid="{0344FF22-604C-4CB9-9042-E73DC74E4CAE}"/>
    <cellStyle name="20% - Accent5 3 11 3 3 3 2 2" xfId="24984" xr:uid="{D04A0385-59BD-4E24-81E3-1E0F34CE9E5B}"/>
    <cellStyle name="20% - Accent5 3 11 3 3 3 3" xfId="17496" xr:uid="{6725872A-D7E0-4DBA-9ACC-3A8DE8B852DA}"/>
    <cellStyle name="20% - Accent5 3 11 3 3 3 4" xfId="34489" xr:uid="{BE93341E-63B5-43DF-BB96-1EC8B1502A85}"/>
    <cellStyle name="20% - Accent5 3 11 3 3 3 5" xfId="39915" xr:uid="{DAA2BB51-ED77-46F3-B9CA-9A1957E3C50C}"/>
    <cellStyle name="20% - Accent5 3 11 3 3 3 6" xfId="47798" xr:uid="{403BA80D-7BE1-432B-8482-094AF9388D63}"/>
    <cellStyle name="20% - Accent5 3 11 3 3 3 7" xfId="55291" xr:uid="{794DD88A-2DEB-468A-9A37-CD30191E6E93}"/>
    <cellStyle name="20% - Accent5 3 11 3 3 4" xfId="2469" xr:uid="{15E8180C-1FC7-4433-A943-70B24599128C}"/>
    <cellStyle name="20% - Accent5 3 11 3 3 4 2" xfId="10009" xr:uid="{89830C6B-ACC2-48B7-BD7F-BBCD9EA4DB25}"/>
    <cellStyle name="20% - Accent5 3 11 3 3 4 2 2" xfId="24985" xr:uid="{F512FB82-3220-4060-8960-E70556B9F122}"/>
    <cellStyle name="20% - Accent5 3 11 3 3 4 3" xfId="17497" xr:uid="{3A993D2E-E0A3-4582-A640-7076FA9D7C2F}"/>
    <cellStyle name="20% - Accent5 3 11 3 3 4 4" xfId="36332" xr:uid="{703800B7-3406-44E1-9C46-F944D53A6016}"/>
    <cellStyle name="20% - Accent5 3 11 3 3 4 5" xfId="39916" xr:uid="{6C25BE52-65A4-4DA0-9AE4-37363FF1E2B2}"/>
    <cellStyle name="20% - Accent5 3 11 3 3 4 6" xfId="47799" xr:uid="{86744DA2-E03C-4F68-A468-8EAED5F54337}"/>
    <cellStyle name="20% - Accent5 3 11 3 3 4 7" xfId="55292" xr:uid="{3A937401-540E-4EE1-B627-4B85C0CC2FA9}"/>
    <cellStyle name="20% - Accent5 3 11 3 3 5" xfId="10006" xr:uid="{A6B996F9-0B40-40A9-9DCE-F1C0CCAEF5C3}"/>
    <cellStyle name="20% - Accent5 3 11 3 3 5 2" xfId="24982" xr:uid="{DD2F7705-5B3B-4EA6-83B4-E404B92BA59E}"/>
    <cellStyle name="20% - Accent5 3 11 3 3 6" xfId="17494" xr:uid="{564EF75E-1F6D-4B07-9DD2-1193297532FC}"/>
    <cellStyle name="20% - Accent5 3 11 3 3 7" xfId="31400" xr:uid="{A0797A72-0CCB-40C8-8B7D-9D39C38EE687}"/>
    <cellStyle name="20% - Accent5 3 11 3 3 8" xfId="39913" xr:uid="{5BE2D7D6-2A98-4891-B169-A83D6FD62B34}"/>
    <cellStyle name="20% - Accent5 3 11 3 3 9" xfId="47796" xr:uid="{2587DD30-69F9-431E-9E05-0AFE0E4DED20}"/>
    <cellStyle name="20% - Accent5 3 11 3 4" xfId="2470" xr:uid="{81D047C8-D74B-4D96-9619-9C40B102DDE7}"/>
    <cellStyle name="20% - Accent5 3 11 3 4 2" xfId="10010" xr:uid="{65F176E5-2C32-4A14-9A55-592713A8693B}"/>
    <cellStyle name="20% - Accent5 3 11 3 4 2 2" xfId="24986" xr:uid="{86A17262-162C-4368-83FE-3279A11FAA13}"/>
    <cellStyle name="20% - Accent5 3 11 3 4 3" xfId="17498" xr:uid="{25A33D28-81E3-43D8-9E4A-0A79E10DE947}"/>
    <cellStyle name="20% - Accent5 3 11 3 4 4" xfId="32641" xr:uid="{CA725382-A64A-40DA-A811-F29C3512D784}"/>
    <cellStyle name="20% - Accent5 3 11 3 4 5" xfId="39917" xr:uid="{FBFCAAB0-F61A-4FB2-BCAE-BDEE47DBCFD5}"/>
    <cellStyle name="20% - Accent5 3 11 3 4 6" xfId="47800" xr:uid="{C79010B7-8F18-4EC3-9481-23FD62F489D8}"/>
    <cellStyle name="20% - Accent5 3 11 3 4 7" xfId="55293" xr:uid="{92C0FC0A-7673-4F92-AEC6-C9409B7F532D}"/>
    <cellStyle name="20% - Accent5 3 11 3 5" xfId="2471" xr:uid="{B1244A1E-BF88-4F43-A397-91311E3218EC}"/>
    <cellStyle name="20% - Accent5 3 11 3 5 2" xfId="10011" xr:uid="{3C44D4E9-1D35-4B2F-A867-24A8F42A8A9A}"/>
    <cellStyle name="20% - Accent5 3 11 3 5 2 2" xfId="24987" xr:uid="{AD492028-A8EF-4DA8-87DA-64BD6549E917}"/>
    <cellStyle name="20% - Accent5 3 11 3 5 3" xfId="17499" xr:uid="{84E4612A-B751-43CB-9B63-1F6A76B664FB}"/>
    <cellStyle name="20% - Accent5 3 11 3 5 4" xfId="34486" xr:uid="{715255FB-67B5-4E99-94BF-E25307B1F165}"/>
    <cellStyle name="20% - Accent5 3 11 3 5 5" xfId="39918" xr:uid="{0D8FE771-5C3A-4981-8A59-4DB8D699C97D}"/>
    <cellStyle name="20% - Accent5 3 11 3 5 6" xfId="47801" xr:uid="{80E8B8A7-C5C0-4A1C-9824-C4E3CCCFD58B}"/>
    <cellStyle name="20% - Accent5 3 11 3 5 7" xfId="55294" xr:uid="{FB17E04C-B213-407C-A547-87E1D28EB8C2}"/>
    <cellStyle name="20% - Accent5 3 11 3 6" xfId="2472" xr:uid="{0323E674-ED72-4BF6-8B61-5F3B726C4420}"/>
    <cellStyle name="20% - Accent5 3 11 3 6 2" xfId="10012" xr:uid="{5FD24C60-258D-4AA6-89FB-1BE01B7BB67A}"/>
    <cellStyle name="20% - Accent5 3 11 3 6 2 2" xfId="24988" xr:uid="{E527A6C1-A14C-47B4-B837-0A9AE8DF75C4}"/>
    <cellStyle name="20% - Accent5 3 11 3 6 3" xfId="17500" xr:uid="{AF19F2D7-45E9-4E1D-B7B6-3F93DC15445A}"/>
    <cellStyle name="20% - Accent5 3 11 3 6 4" xfId="36329" xr:uid="{B1DB24FE-08E0-4F49-92A4-DFD0E060BE08}"/>
    <cellStyle name="20% - Accent5 3 11 3 6 5" xfId="39919" xr:uid="{23A389A2-D5B1-4901-B28F-0C13EE91C109}"/>
    <cellStyle name="20% - Accent5 3 11 3 6 6" xfId="47802" xr:uid="{AE775FC9-F96E-451A-9045-FE8D998E9294}"/>
    <cellStyle name="20% - Accent5 3 11 3 6 7" xfId="55295" xr:uid="{ABA8C52B-E64D-407C-BC3B-68DF5FBDFC55}"/>
    <cellStyle name="20% - Accent5 3 11 3 7" xfId="9997" xr:uid="{ED2B88AE-B86A-4B05-A3B7-EBFE2A30B817}"/>
    <cellStyle name="20% - Accent5 3 11 3 7 2" xfId="24973" xr:uid="{AACB8E37-F9E2-433F-BFEB-69CF549970BA}"/>
    <cellStyle name="20% - Accent5 3 11 3 8" xfId="17485" xr:uid="{9ED0DF4F-E3B3-4BD2-8732-D48A0AF63048}"/>
    <cellStyle name="20% - Accent5 3 11 3 9" xfId="30454" xr:uid="{A90298D1-B0C1-4412-AD81-3F06F31BCBF9}"/>
    <cellStyle name="20% - Accent5 3 11 4" xfId="2473" xr:uid="{47FFE0FE-FFB3-4EDE-A2B1-B927B4BA0403}"/>
    <cellStyle name="20% - Accent5 3 11 4 10" xfId="39920" xr:uid="{2F2EDDE5-F06E-4515-9592-E832724F71C5}"/>
    <cellStyle name="20% - Accent5 3 11 4 11" xfId="47803" xr:uid="{26E43EA8-C9B7-4186-9022-9B4D4869E013}"/>
    <cellStyle name="20% - Accent5 3 11 4 12" xfId="55296" xr:uid="{CC652A9E-7067-4385-90D9-3A974CDD14EB}"/>
    <cellStyle name="20% - Accent5 3 11 4 2" xfId="2474" xr:uid="{839DAC98-5D55-4BC9-8957-0494AEF0602A}"/>
    <cellStyle name="20% - Accent5 3 11 4 2 10" xfId="47804" xr:uid="{03D73399-78C2-48F3-B8A3-7EB5FC0E72E6}"/>
    <cellStyle name="20% - Accent5 3 11 4 2 11" xfId="55297" xr:uid="{55E65A84-92B9-4DBE-AE42-C4152B589A6C}"/>
    <cellStyle name="20% - Accent5 3 11 4 2 2" xfId="2475" xr:uid="{F8D0424E-DE6F-4D76-B962-139CD2D71D2F}"/>
    <cellStyle name="20% - Accent5 3 11 4 2 2 10" xfId="55298" xr:uid="{B3BFFD42-6B7B-434F-A0F3-5EE2FE2F70E5}"/>
    <cellStyle name="20% - Accent5 3 11 4 2 2 2" xfId="2476" xr:uid="{DDCDE218-D8C7-4B04-88EA-D3730C9E17A2}"/>
    <cellStyle name="20% - Accent5 3 11 4 2 2 2 2" xfId="10016" xr:uid="{31FA506C-1AF5-4C6B-9711-5B6E2EEDFC4C}"/>
    <cellStyle name="20% - Accent5 3 11 4 2 2 2 2 2" xfId="24992" xr:uid="{51969FF2-3BFF-4A18-B86F-7F7513BE83ED}"/>
    <cellStyle name="20% - Accent5 3 11 4 2 2 2 3" xfId="17504" xr:uid="{84A47A34-F70B-4989-BA85-0A7F675D93C2}"/>
    <cellStyle name="20% - Accent5 3 11 4 2 2 2 4" xfId="32647" xr:uid="{73785252-F5F6-46A8-8B9F-92B41673E946}"/>
    <cellStyle name="20% - Accent5 3 11 4 2 2 2 5" xfId="39923" xr:uid="{A4084632-F1A6-4E0B-9DE1-4B837A87EE9E}"/>
    <cellStyle name="20% - Accent5 3 11 4 2 2 2 6" xfId="47806" xr:uid="{BA97522E-08B3-4813-A271-53E4A0036B99}"/>
    <cellStyle name="20% - Accent5 3 11 4 2 2 2 7" xfId="55299" xr:uid="{D9FB679F-6373-4D3D-8594-E38CE340A0F8}"/>
    <cellStyle name="20% - Accent5 3 11 4 2 2 3" xfId="2477" xr:uid="{1461D189-3FE0-4F5D-BF8C-554ED70D3D87}"/>
    <cellStyle name="20% - Accent5 3 11 4 2 2 3 2" xfId="10017" xr:uid="{D60E975D-8822-4834-ABEE-3AAE6941C7AF}"/>
    <cellStyle name="20% - Accent5 3 11 4 2 2 3 2 2" xfId="24993" xr:uid="{64B53C43-316E-4504-87B9-2BCA5841ED6C}"/>
    <cellStyle name="20% - Accent5 3 11 4 2 2 3 3" xfId="17505" xr:uid="{B2FBE9C5-6853-4706-B292-B597BD82C7C5}"/>
    <cellStyle name="20% - Accent5 3 11 4 2 2 3 4" xfId="34492" xr:uid="{F0F97647-D4DD-4112-93CC-F136FEF1614A}"/>
    <cellStyle name="20% - Accent5 3 11 4 2 2 3 5" xfId="39924" xr:uid="{1014CE8B-0D52-4F17-A0B2-12684FA830C8}"/>
    <cellStyle name="20% - Accent5 3 11 4 2 2 3 6" xfId="47807" xr:uid="{DD995804-9B7C-4B2E-8296-C6260C5716D6}"/>
    <cellStyle name="20% - Accent5 3 11 4 2 2 3 7" xfId="55300" xr:uid="{98078489-C94C-4ECF-9F2F-DFE030FBA1CA}"/>
    <cellStyle name="20% - Accent5 3 11 4 2 2 4" xfId="2478" xr:uid="{4C926767-FE40-48BD-A005-D07368E76FC1}"/>
    <cellStyle name="20% - Accent5 3 11 4 2 2 4 2" xfId="10018" xr:uid="{AD71291F-AD6E-40BB-8AB4-17A8BE362EE9}"/>
    <cellStyle name="20% - Accent5 3 11 4 2 2 4 2 2" xfId="24994" xr:uid="{EB1090CA-E4A1-43A6-A126-895E8C1333CD}"/>
    <cellStyle name="20% - Accent5 3 11 4 2 2 4 3" xfId="17506" xr:uid="{D2BBA051-4037-4466-9B38-40A07D849B11}"/>
    <cellStyle name="20% - Accent5 3 11 4 2 2 4 4" xfId="36335" xr:uid="{DBF959FB-20BF-4F76-B2CF-A03F11733DFE}"/>
    <cellStyle name="20% - Accent5 3 11 4 2 2 4 5" xfId="39925" xr:uid="{946313CE-7F3B-4BB6-8E80-1B6908D91AC0}"/>
    <cellStyle name="20% - Accent5 3 11 4 2 2 4 6" xfId="47808" xr:uid="{697AC87A-3101-43D7-88C3-F59F7E2BC8E1}"/>
    <cellStyle name="20% - Accent5 3 11 4 2 2 4 7" xfId="55301" xr:uid="{8715AB79-3E93-46F3-9661-FD4C3EC2C508}"/>
    <cellStyle name="20% - Accent5 3 11 4 2 2 5" xfId="10015" xr:uid="{5669EBF5-72E4-4437-8313-3A9DE551FF54}"/>
    <cellStyle name="20% - Accent5 3 11 4 2 2 5 2" xfId="24991" xr:uid="{70CF1AD2-0E5D-424A-B8A8-6DACFE9937CD}"/>
    <cellStyle name="20% - Accent5 3 11 4 2 2 6" xfId="17503" xr:uid="{DF8D684E-5C74-4C7F-8A66-393627D62004}"/>
    <cellStyle name="20% - Accent5 3 11 4 2 2 7" xfId="31403" xr:uid="{5C5FEC63-8ADB-4C2C-AEDB-B1FC9223FC1C}"/>
    <cellStyle name="20% - Accent5 3 11 4 2 2 8" xfId="39922" xr:uid="{9CCB7F16-04D8-43A1-83E0-1D6C29FCEDBC}"/>
    <cellStyle name="20% - Accent5 3 11 4 2 2 9" xfId="47805" xr:uid="{F40A39DD-3CE3-4447-851D-B422E3D214BD}"/>
    <cellStyle name="20% - Accent5 3 11 4 2 3" xfId="2479" xr:uid="{811DE59D-FBFB-4845-8BA4-6FF54AA724C0}"/>
    <cellStyle name="20% - Accent5 3 11 4 2 3 2" xfId="10019" xr:uid="{8E66C90C-0318-4035-B51D-AE025D4AEACC}"/>
    <cellStyle name="20% - Accent5 3 11 4 2 3 2 2" xfId="24995" xr:uid="{7EA0B7A1-A361-4416-A5B5-7E073E6D46B3}"/>
    <cellStyle name="20% - Accent5 3 11 4 2 3 3" xfId="17507" xr:uid="{4F864E1E-B1EC-47A7-BD59-8E0796AEB916}"/>
    <cellStyle name="20% - Accent5 3 11 4 2 3 4" xfId="32646" xr:uid="{3FF038EE-C6D6-4F0D-B082-A338504F9758}"/>
    <cellStyle name="20% - Accent5 3 11 4 2 3 5" xfId="39926" xr:uid="{57D3CBAE-F4D5-49BC-A7FA-2870AE7679C1}"/>
    <cellStyle name="20% - Accent5 3 11 4 2 3 6" xfId="47809" xr:uid="{AEB4E88E-1931-4B28-B12B-0AAF3E119CC1}"/>
    <cellStyle name="20% - Accent5 3 11 4 2 3 7" xfId="55302" xr:uid="{C6F8B090-5BFE-4C9A-839E-D6D2D338543A}"/>
    <cellStyle name="20% - Accent5 3 11 4 2 4" xfId="2480" xr:uid="{DCA68537-A1AC-44FF-8DC9-29939334C234}"/>
    <cellStyle name="20% - Accent5 3 11 4 2 4 2" xfId="10020" xr:uid="{A3D928B6-23D1-48FB-A30D-5F39D8FE79CF}"/>
    <cellStyle name="20% - Accent5 3 11 4 2 4 2 2" xfId="24996" xr:uid="{4D89B59D-EE03-4A0E-9453-F4A2E68FC8E5}"/>
    <cellStyle name="20% - Accent5 3 11 4 2 4 3" xfId="17508" xr:uid="{C33B7F74-17FC-40D5-9757-A3BEC60B7699}"/>
    <cellStyle name="20% - Accent5 3 11 4 2 4 4" xfId="34491" xr:uid="{BAA1ABFF-8CFC-4DA9-87D1-D24E6F900DE1}"/>
    <cellStyle name="20% - Accent5 3 11 4 2 4 5" xfId="39927" xr:uid="{661F83D8-4397-4299-B33C-140CDAC81375}"/>
    <cellStyle name="20% - Accent5 3 11 4 2 4 6" xfId="47810" xr:uid="{D87253A7-17E0-47D6-A41E-065724B1789E}"/>
    <cellStyle name="20% - Accent5 3 11 4 2 4 7" xfId="55303" xr:uid="{18661E87-24B1-4EC5-896E-542C7B11F3B3}"/>
    <cellStyle name="20% - Accent5 3 11 4 2 5" xfId="2481" xr:uid="{EBE1C3EB-1C92-472B-A208-672D4F928BE9}"/>
    <cellStyle name="20% - Accent5 3 11 4 2 5 2" xfId="10021" xr:uid="{5CE1E06E-4533-4A7E-9493-F870BA86D865}"/>
    <cellStyle name="20% - Accent5 3 11 4 2 5 2 2" xfId="24997" xr:uid="{4CD39D20-95B4-4726-8892-97C094589D4E}"/>
    <cellStyle name="20% - Accent5 3 11 4 2 5 3" xfId="17509" xr:uid="{49B51852-7F8D-42AA-A47E-5A9B94FFDD26}"/>
    <cellStyle name="20% - Accent5 3 11 4 2 5 4" xfId="36334" xr:uid="{0A9D2146-A93E-4F95-A24F-DE229B89EF59}"/>
    <cellStyle name="20% - Accent5 3 11 4 2 5 5" xfId="39928" xr:uid="{F6332192-0157-4CFC-A100-EE56F1788D65}"/>
    <cellStyle name="20% - Accent5 3 11 4 2 5 6" xfId="47811" xr:uid="{2F31D993-F9C1-48F7-A6EC-02C558E9B627}"/>
    <cellStyle name="20% - Accent5 3 11 4 2 5 7" xfId="55304" xr:uid="{B9D9B72F-477B-4DD0-BF05-12FA7BF8E42A}"/>
    <cellStyle name="20% - Accent5 3 11 4 2 6" xfId="10014" xr:uid="{4FD4F63F-DAD6-4779-83CB-A54A71FDEECE}"/>
    <cellStyle name="20% - Accent5 3 11 4 2 6 2" xfId="24990" xr:uid="{40682A86-68D1-4F3F-84DF-2DD4087976FF}"/>
    <cellStyle name="20% - Accent5 3 11 4 2 7" xfId="17502" xr:uid="{FF4D6514-949B-4033-BF2E-B2F3D1E24671}"/>
    <cellStyle name="20% - Accent5 3 11 4 2 8" xfId="30854" xr:uid="{0865712F-6410-4CF6-BA9C-6EAA48582503}"/>
    <cellStyle name="20% - Accent5 3 11 4 2 9" xfId="39921" xr:uid="{F9F3C16D-E21F-47AE-9162-441DE0DDE2BB}"/>
    <cellStyle name="20% - Accent5 3 11 4 3" xfId="2482" xr:uid="{A88F28FD-50C9-4701-8361-4D367F121F8C}"/>
    <cellStyle name="20% - Accent5 3 11 4 3 10" xfId="55305" xr:uid="{9C04FAB5-85DD-437C-A2E4-F1739D5A94CA}"/>
    <cellStyle name="20% - Accent5 3 11 4 3 2" xfId="2483" xr:uid="{154013C1-5163-401E-B138-B59B7CF44D90}"/>
    <cellStyle name="20% - Accent5 3 11 4 3 2 2" xfId="10023" xr:uid="{5E6852EE-2534-4FD1-85BE-25B0015B71AB}"/>
    <cellStyle name="20% - Accent5 3 11 4 3 2 2 2" xfId="24999" xr:uid="{B8D053B5-EF04-48FB-A0B7-4CE1C6ADCEAD}"/>
    <cellStyle name="20% - Accent5 3 11 4 3 2 3" xfId="17511" xr:uid="{0A74FD09-62CE-40AF-A95B-5BE74B50A6BE}"/>
    <cellStyle name="20% - Accent5 3 11 4 3 2 4" xfId="32648" xr:uid="{62CDFE62-E3AF-462B-BDE5-F11AE434AFB4}"/>
    <cellStyle name="20% - Accent5 3 11 4 3 2 5" xfId="39930" xr:uid="{A0529736-2765-4BE5-8975-26403D5F1BF9}"/>
    <cellStyle name="20% - Accent5 3 11 4 3 2 6" xfId="47813" xr:uid="{1F660882-34C3-4314-9F7C-C7BB9E2D6C0A}"/>
    <cellStyle name="20% - Accent5 3 11 4 3 2 7" xfId="55306" xr:uid="{226B70D4-DC77-443F-8C1B-358DF978378D}"/>
    <cellStyle name="20% - Accent5 3 11 4 3 3" xfId="2484" xr:uid="{17DDAF41-F05F-4D2A-96A8-CC0A11C3E93C}"/>
    <cellStyle name="20% - Accent5 3 11 4 3 3 2" xfId="10024" xr:uid="{1CDAB49B-2184-4A47-ACD8-472C167938CA}"/>
    <cellStyle name="20% - Accent5 3 11 4 3 3 2 2" xfId="25000" xr:uid="{642F8033-23D4-4BA1-8079-2C92209D3A58}"/>
    <cellStyle name="20% - Accent5 3 11 4 3 3 3" xfId="17512" xr:uid="{8A99D31D-7CB1-4EE7-B661-C7B872AE0CBF}"/>
    <cellStyle name="20% - Accent5 3 11 4 3 3 4" xfId="34493" xr:uid="{9778C471-6394-46B4-BE19-C71BDB100940}"/>
    <cellStyle name="20% - Accent5 3 11 4 3 3 5" xfId="39931" xr:uid="{B492EB2C-CCCD-4B17-A923-990B00E86D7A}"/>
    <cellStyle name="20% - Accent5 3 11 4 3 3 6" xfId="47814" xr:uid="{FC14FD2F-CE58-4398-8C87-F46527CB868E}"/>
    <cellStyle name="20% - Accent5 3 11 4 3 3 7" xfId="55307" xr:uid="{AFAC5062-EDA1-414B-A911-4C8001A8CD77}"/>
    <cellStyle name="20% - Accent5 3 11 4 3 4" xfId="2485" xr:uid="{EB7F998F-73DD-4B87-AF93-2B7C3B6A7B5F}"/>
    <cellStyle name="20% - Accent5 3 11 4 3 4 2" xfId="10025" xr:uid="{1A043496-9E3B-42D8-B94B-246CB07BC589}"/>
    <cellStyle name="20% - Accent5 3 11 4 3 4 2 2" xfId="25001" xr:uid="{BA0B6F0D-ACD6-4780-A6AC-52C7E46E9CF1}"/>
    <cellStyle name="20% - Accent5 3 11 4 3 4 3" xfId="17513" xr:uid="{E73F313B-D50B-4812-85D0-1E649E790C7A}"/>
    <cellStyle name="20% - Accent5 3 11 4 3 4 4" xfId="36336" xr:uid="{9A9EEA8E-0C42-44DC-BE7E-20E91E630AFC}"/>
    <cellStyle name="20% - Accent5 3 11 4 3 4 5" xfId="39932" xr:uid="{8BC1E883-4035-420F-8631-F4837F9D7206}"/>
    <cellStyle name="20% - Accent5 3 11 4 3 4 6" xfId="47815" xr:uid="{E3AF88AB-330E-437F-B2BA-D77AB4520A5A}"/>
    <cellStyle name="20% - Accent5 3 11 4 3 4 7" xfId="55308" xr:uid="{009A6EA2-8530-4264-A58A-47F713CFDE2C}"/>
    <cellStyle name="20% - Accent5 3 11 4 3 5" xfId="10022" xr:uid="{53211D4E-7BC8-4801-B9FA-A14FA024AAAC}"/>
    <cellStyle name="20% - Accent5 3 11 4 3 5 2" xfId="24998" xr:uid="{F3D76DCA-D7A8-45FC-937F-02C72475F846}"/>
    <cellStyle name="20% - Accent5 3 11 4 3 6" xfId="17510" xr:uid="{D0FF0516-978C-4C33-888C-A7C58770E89B}"/>
    <cellStyle name="20% - Accent5 3 11 4 3 7" xfId="31402" xr:uid="{886D6019-60C8-4020-944B-0275CCE8F6B8}"/>
    <cellStyle name="20% - Accent5 3 11 4 3 8" xfId="39929" xr:uid="{B9A0E1B7-494F-49E7-90B0-DF20007076ED}"/>
    <cellStyle name="20% - Accent5 3 11 4 3 9" xfId="47812" xr:uid="{38FE4CDB-782D-436E-9BF6-ED95A58E534C}"/>
    <cellStyle name="20% - Accent5 3 11 4 4" xfId="2486" xr:uid="{1C390606-3211-4403-998C-10C8054ED79D}"/>
    <cellStyle name="20% - Accent5 3 11 4 4 2" xfId="10026" xr:uid="{DE869EA1-1A07-4202-930A-A519590B24BA}"/>
    <cellStyle name="20% - Accent5 3 11 4 4 2 2" xfId="25002" xr:uid="{97C2D670-84C1-4B20-BA7E-D06A8A1917F6}"/>
    <cellStyle name="20% - Accent5 3 11 4 4 3" xfId="17514" xr:uid="{85D5B6A3-E8D9-420C-969A-A931BF51B30F}"/>
    <cellStyle name="20% - Accent5 3 11 4 4 4" xfId="32645" xr:uid="{E7704949-54D4-4206-8A92-35114994CD2D}"/>
    <cellStyle name="20% - Accent5 3 11 4 4 5" xfId="39933" xr:uid="{A39D2E83-FCB4-4461-90FE-9FB41A82BF68}"/>
    <cellStyle name="20% - Accent5 3 11 4 4 6" xfId="47816" xr:uid="{8AA179C0-A7D0-484F-994D-B4E69AD6DFBE}"/>
    <cellStyle name="20% - Accent5 3 11 4 4 7" xfId="55309" xr:uid="{DD6C6C39-E1D9-49E2-8B22-4C78C9BBDEAA}"/>
    <cellStyle name="20% - Accent5 3 11 4 5" xfId="2487" xr:uid="{CA976C9B-BA42-4E01-B260-2E910AD5A71B}"/>
    <cellStyle name="20% - Accent5 3 11 4 5 2" xfId="10027" xr:uid="{58670A96-FFCD-44F3-91B6-DA01BF51EAD7}"/>
    <cellStyle name="20% - Accent5 3 11 4 5 2 2" xfId="25003" xr:uid="{F753F509-71B5-4C6B-9534-12E7A6197046}"/>
    <cellStyle name="20% - Accent5 3 11 4 5 3" xfId="17515" xr:uid="{50BDB01B-D6AC-4304-8A5A-445C9178C93B}"/>
    <cellStyle name="20% - Accent5 3 11 4 5 4" xfId="34490" xr:uid="{1011F646-AC46-4343-B2D1-06175AFA2511}"/>
    <cellStyle name="20% - Accent5 3 11 4 5 5" xfId="39934" xr:uid="{BA2BAED2-1487-4333-8546-868B7F92852E}"/>
    <cellStyle name="20% - Accent5 3 11 4 5 6" xfId="47817" xr:uid="{B1E34BCB-A537-4DAD-A0C8-90C165EE67FA}"/>
    <cellStyle name="20% - Accent5 3 11 4 5 7" xfId="55310" xr:uid="{6C2F8EF0-0959-4761-91D1-453D5C20CFE0}"/>
    <cellStyle name="20% - Accent5 3 11 4 6" xfId="2488" xr:uid="{3DF97847-38A8-403B-9C29-03F9CE64CC93}"/>
    <cellStyle name="20% - Accent5 3 11 4 6 2" xfId="10028" xr:uid="{FC5F2B7B-1CCB-44D9-88FF-7F360BDF5472}"/>
    <cellStyle name="20% - Accent5 3 11 4 6 2 2" xfId="25004" xr:uid="{37596668-26DF-4131-8982-3F28375E2895}"/>
    <cellStyle name="20% - Accent5 3 11 4 6 3" xfId="17516" xr:uid="{99588F73-9B88-40C6-AEEC-1CEEF46ACAC7}"/>
    <cellStyle name="20% - Accent5 3 11 4 6 4" xfId="36333" xr:uid="{B1F1BF3B-F823-4453-BC09-00DEF1CC4ADC}"/>
    <cellStyle name="20% - Accent5 3 11 4 6 5" xfId="39935" xr:uid="{33461FF6-145E-4768-B8BA-CC80D4C097EB}"/>
    <cellStyle name="20% - Accent5 3 11 4 6 6" xfId="47818" xr:uid="{816F6F69-8173-4639-99A2-0C5EE5C8FDDC}"/>
    <cellStyle name="20% - Accent5 3 11 4 6 7" xfId="55311" xr:uid="{13EF2997-949C-4D70-92BB-B394AB6C5149}"/>
    <cellStyle name="20% - Accent5 3 11 4 7" xfId="10013" xr:uid="{7E4B70AD-DAB2-4667-BA6E-F1F4DECB2578}"/>
    <cellStyle name="20% - Accent5 3 11 4 7 2" xfId="24989" xr:uid="{623D972D-6976-4F8A-8B32-AA3599215291}"/>
    <cellStyle name="20% - Accent5 3 11 4 8" xfId="17501" xr:uid="{F272E29D-76AF-4D99-A6D0-574A0F3A32D9}"/>
    <cellStyle name="20% - Accent5 3 11 4 9" xfId="30567" xr:uid="{C4A9BC6D-F9C2-4F0F-9BED-BBC88EF49E23}"/>
    <cellStyle name="20% - Accent5 3 11 5" xfId="2489" xr:uid="{6675B4AA-7787-4FB2-AF76-955DB8DA60F2}"/>
    <cellStyle name="20% - Accent5 3 11 5 10" xfId="47819" xr:uid="{D67E150B-0FFA-4EFC-BEB5-138B5ECDB68E}"/>
    <cellStyle name="20% - Accent5 3 11 5 11" xfId="55312" xr:uid="{CB4E65ED-8A8A-462E-B6A5-33E14CD6269E}"/>
    <cellStyle name="20% - Accent5 3 11 5 2" xfId="2490" xr:uid="{06723E78-CE51-4AC6-8DA1-F10756289448}"/>
    <cellStyle name="20% - Accent5 3 11 5 2 10" xfId="55313" xr:uid="{4150DE3C-745D-4801-8C6E-11FDB7BFE0E2}"/>
    <cellStyle name="20% - Accent5 3 11 5 2 2" xfId="2491" xr:uid="{235D075F-2C08-41E4-8533-707A72248951}"/>
    <cellStyle name="20% - Accent5 3 11 5 2 2 2" xfId="10031" xr:uid="{FDE4FD1F-464A-4975-8DE4-0EF824ABFFC3}"/>
    <cellStyle name="20% - Accent5 3 11 5 2 2 2 2" xfId="25007" xr:uid="{4502E018-6343-4632-99D2-C03EF9B41FBE}"/>
    <cellStyle name="20% - Accent5 3 11 5 2 2 3" xfId="17519" xr:uid="{79F33CF9-325F-464D-9696-8CA629E43931}"/>
    <cellStyle name="20% - Accent5 3 11 5 2 2 4" xfId="32650" xr:uid="{2499A57D-772B-4B99-8F7B-A1CCF19DDE05}"/>
    <cellStyle name="20% - Accent5 3 11 5 2 2 5" xfId="39938" xr:uid="{7769D5C1-DB25-4EFE-88FE-EBC56920FAEA}"/>
    <cellStyle name="20% - Accent5 3 11 5 2 2 6" xfId="47821" xr:uid="{0F2B83DA-612E-4224-B2E6-CFBFAA5470AA}"/>
    <cellStyle name="20% - Accent5 3 11 5 2 2 7" xfId="55314" xr:uid="{136E640D-8879-4E39-9D8D-134C33A76AEA}"/>
    <cellStyle name="20% - Accent5 3 11 5 2 3" xfId="2492" xr:uid="{A36D4E3A-CB20-4DDB-826B-02E9C3931A9F}"/>
    <cellStyle name="20% - Accent5 3 11 5 2 3 2" xfId="10032" xr:uid="{A99EA109-1583-4936-954A-ED3CA92F495A}"/>
    <cellStyle name="20% - Accent5 3 11 5 2 3 2 2" xfId="25008" xr:uid="{AC768AD4-221A-43AC-9D35-BEDDFCBA18C9}"/>
    <cellStyle name="20% - Accent5 3 11 5 2 3 3" xfId="17520" xr:uid="{8170A37B-BB5E-4A0F-A511-59259C7C3AEE}"/>
    <cellStyle name="20% - Accent5 3 11 5 2 3 4" xfId="34495" xr:uid="{05815152-AFE5-4A68-81C9-85000B3B94EF}"/>
    <cellStyle name="20% - Accent5 3 11 5 2 3 5" xfId="39939" xr:uid="{B17FFDBA-C25D-4EA4-B4FB-96E85BFEE481}"/>
    <cellStyle name="20% - Accent5 3 11 5 2 3 6" xfId="47822" xr:uid="{0FD1C377-0A2A-446B-AE0E-40726D92A32E}"/>
    <cellStyle name="20% - Accent5 3 11 5 2 3 7" xfId="55315" xr:uid="{449041F8-5A65-4050-A1E4-8D6808D27FFC}"/>
    <cellStyle name="20% - Accent5 3 11 5 2 4" xfId="2493" xr:uid="{00C0162E-BC7C-4912-99A2-28F90E06AC2D}"/>
    <cellStyle name="20% - Accent5 3 11 5 2 4 2" xfId="10033" xr:uid="{82D894AB-FD8D-4018-B6DD-C22ED16494E5}"/>
    <cellStyle name="20% - Accent5 3 11 5 2 4 2 2" xfId="25009" xr:uid="{1A8698E3-C9C3-4816-B19F-C546F76064D2}"/>
    <cellStyle name="20% - Accent5 3 11 5 2 4 3" xfId="17521" xr:uid="{98C40C5B-6921-4813-BC86-2D36831F8E68}"/>
    <cellStyle name="20% - Accent5 3 11 5 2 4 4" xfId="36338" xr:uid="{61D8DF5F-0C33-4A5F-8077-3E441259D3C6}"/>
    <cellStyle name="20% - Accent5 3 11 5 2 4 5" xfId="39940" xr:uid="{AB831743-66D7-4568-80BC-C5C54F618BC4}"/>
    <cellStyle name="20% - Accent5 3 11 5 2 4 6" xfId="47823" xr:uid="{62718861-62D7-4F3C-93D3-B6350219389F}"/>
    <cellStyle name="20% - Accent5 3 11 5 2 4 7" xfId="55316" xr:uid="{4C75C6AB-F5AE-4744-9DF9-5AF1F2DA190F}"/>
    <cellStyle name="20% - Accent5 3 11 5 2 5" xfId="10030" xr:uid="{331AC344-CF7B-4CA2-957C-1BC5E9A5E205}"/>
    <cellStyle name="20% - Accent5 3 11 5 2 5 2" xfId="25006" xr:uid="{CC482FF5-0597-4A80-B3E5-F9736731BFB1}"/>
    <cellStyle name="20% - Accent5 3 11 5 2 6" xfId="17518" xr:uid="{EDC8BBFC-069D-4EE5-AD11-F859992F0BD5}"/>
    <cellStyle name="20% - Accent5 3 11 5 2 7" xfId="31404" xr:uid="{E881286C-844E-4C85-951C-804644A795A0}"/>
    <cellStyle name="20% - Accent5 3 11 5 2 8" xfId="39937" xr:uid="{60675E72-A7F5-4B9D-82EB-310C0CA911A3}"/>
    <cellStyle name="20% - Accent5 3 11 5 2 9" xfId="47820" xr:uid="{E5BF197D-0385-42BC-81F0-9C78BE40419C}"/>
    <cellStyle name="20% - Accent5 3 11 5 3" xfId="2494" xr:uid="{E902959D-1779-468F-8252-F55CB606504E}"/>
    <cellStyle name="20% - Accent5 3 11 5 3 2" xfId="10034" xr:uid="{E8FF184A-5462-4555-A974-8CB6A8470927}"/>
    <cellStyle name="20% - Accent5 3 11 5 3 2 2" xfId="25010" xr:uid="{4631A9C0-9354-425F-93FD-897A200996E0}"/>
    <cellStyle name="20% - Accent5 3 11 5 3 3" xfId="17522" xr:uid="{4251EFE1-E24B-4C15-92C8-19AD76C1AEDC}"/>
    <cellStyle name="20% - Accent5 3 11 5 3 4" xfId="32649" xr:uid="{318D8475-BE18-40B5-B814-908E819100F6}"/>
    <cellStyle name="20% - Accent5 3 11 5 3 5" xfId="39941" xr:uid="{9D13A7AE-8E9D-4751-9765-11D0FCB10467}"/>
    <cellStyle name="20% - Accent5 3 11 5 3 6" xfId="47824" xr:uid="{768AA863-BEB5-4ACA-85E2-27FFAC8EFF31}"/>
    <cellStyle name="20% - Accent5 3 11 5 3 7" xfId="55317" xr:uid="{AA32E5F7-8142-4FF9-A953-7F3311794287}"/>
    <cellStyle name="20% - Accent5 3 11 5 4" xfId="2495" xr:uid="{F5815772-3A33-4895-85BA-A14523D57C55}"/>
    <cellStyle name="20% - Accent5 3 11 5 4 2" xfId="10035" xr:uid="{E3DED461-A048-460D-AAF8-B39C3A1D7B54}"/>
    <cellStyle name="20% - Accent5 3 11 5 4 2 2" xfId="25011" xr:uid="{66DDFC44-1C93-4734-8FB8-95824CE6D2E2}"/>
    <cellStyle name="20% - Accent5 3 11 5 4 3" xfId="17523" xr:uid="{7F66F2D6-8DF6-4EF7-8651-8492F138C138}"/>
    <cellStyle name="20% - Accent5 3 11 5 4 4" xfId="34494" xr:uid="{36AED72D-6BAE-4A21-8475-AB9F68A824A9}"/>
    <cellStyle name="20% - Accent5 3 11 5 4 5" xfId="39942" xr:uid="{91C2C69F-B4CA-4E09-9797-925885CF2DF7}"/>
    <cellStyle name="20% - Accent5 3 11 5 4 6" xfId="47825" xr:uid="{B975A5F4-BAF1-4BBA-88F0-D8688C0D2160}"/>
    <cellStyle name="20% - Accent5 3 11 5 4 7" xfId="55318" xr:uid="{510C5D90-9543-41E6-89A1-20738B3CC75B}"/>
    <cellStyle name="20% - Accent5 3 11 5 5" xfId="2496" xr:uid="{F0FC5EF7-7B89-4440-96DC-B56357583D49}"/>
    <cellStyle name="20% - Accent5 3 11 5 5 2" xfId="10036" xr:uid="{F098D9E3-B7B4-41BD-A4B3-6F0C8D992E32}"/>
    <cellStyle name="20% - Accent5 3 11 5 5 2 2" xfId="25012" xr:uid="{1CDB4E1D-2F13-4E1C-992E-C4F57E20B75C}"/>
    <cellStyle name="20% - Accent5 3 11 5 5 3" xfId="17524" xr:uid="{B48DD09D-E2B2-4D0C-9A67-296BA672B631}"/>
    <cellStyle name="20% - Accent5 3 11 5 5 4" xfId="36337" xr:uid="{6116DBF6-EAE1-4E6D-88FF-53938A37D0AF}"/>
    <cellStyle name="20% - Accent5 3 11 5 5 5" xfId="39943" xr:uid="{8ADC9D01-F067-4853-AEDE-9AE0581213BA}"/>
    <cellStyle name="20% - Accent5 3 11 5 5 6" xfId="47826" xr:uid="{48A82983-957F-449E-8539-D4E57D8B3D39}"/>
    <cellStyle name="20% - Accent5 3 11 5 5 7" xfId="55319" xr:uid="{43D8B850-39E1-4E63-BF02-941B464F0837}"/>
    <cellStyle name="20% - Accent5 3 11 5 6" xfId="10029" xr:uid="{17D4A631-DFAF-48DB-8C75-21DC2C7A55F7}"/>
    <cellStyle name="20% - Accent5 3 11 5 6 2" xfId="25005" xr:uid="{6C4CBCD7-1BDF-4B55-BAE9-E83C86F8AB27}"/>
    <cellStyle name="20% - Accent5 3 11 5 7" xfId="17517" xr:uid="{BC31E0FC-EA91-4A5A-A5F8-380615A5B340}"/>
    <cellStyle name="20% - Accent5 3 11 5 8" xfId="30655" xr:uid="{039D679F-477C-4BB7-9449-2491EBE583C0}"/>
    <cellStyle name="20% - Accent5 3 11 5 9" xfId="39936" xr:uid="{331B4764-F53D-4782-92FA-9DF7A112E98E}"/>
    <cellStyle name="20% - Accent5 3 11 6" xfId="2497" xr:uid="{3A04AFC1-306A-43FC-A66E-737EE4532975}"/>
    <cellStyle name="20% - Accent5 3 11 6 10" xfId="47827" xr:uid="{01E4A72D-7C19-4962-B421-611D4ED4FAD7}"/>
    <cellStyle name="20% - Accent5 3 11 6 11" xfId="55320" xr:uid="{4A681A2A-4DD9-42C0-983B-CCB0B8893A05}"/>
    <cellStyle name="20% - Accent5 3 11 6 2" xfId="2498" xr:uid="{548623B9-6E93-48C7-8A53-C07DB3DF15A8}"/>
    <cellStyle name="20% - Accent5 3 11 6 2 10" xfId="55321" xr:uid="{2D0BF38C-2EC3-4B49-AED0-1289C356D605}"/>
    <cellStyle name="20% - Accent5 3 11 6 2 2" xfId="2499" xr:uid="{CBBF10CA-DC40-4524-80D1-D589BEBEBED1}"/>
    <cellStyle name="20% - Accent5 3 11 6 2 2 2" xfId="10039" xr:uid="{21713DD0-BB1E-4D48-ABE3-28A21A1BC9DE}"/>
    <cellStyle name="20% - Accent5 3 11 6 2 2 2 2" xfId="25015" xr:uid="{2AC8A2A2-FE0F-4933-9627-63F9C000639E}"/>
    <cellStyle name="20% - Accent5 3 11 6 2 2 3" xfId="17527" xr:uid="{7A68C31E-CDD8-4D17-80C6-8C90565E02AE}"/>
    <cellStyle name="20% - Accent5 3 11 6 2 2 4" xfId="32652" xr:uid="{331064F1-11B4-44F7-A440-F823093E4864}"/>
    <cellStyle name="20% - Accent5 3 11 6 2 2 5" xfId="39946" xr:uid="{A11019DA-9B2E-4566-BCF6-E8B368A695AC}"/>
    <cellStyle name="20% - Accent5 3 11 6 2 2 6" xfId="47829" xr:uid="{BF22011E-97CB-4D0D-8AB4-7F3DBC37E9C4}"/>
    <cellStyle name="20% - Accent5 3 11 6 2 2 7" xfId="55322" xr:uid="{79220E06-95CE-4DB8-AD65-EA605055EFC0}"/>
    <cellStyle name="20% - Accent5 3 11 6 2 3" xfId="2500" xr:uid="{C29B349E-08BA-4057-885B-F5888A288EC2}"/>
    <cellStyle name="20% - Accent5 3 11 6 2 3 2" xfId="10040" xr:uid="{9890A37A-40A9-4003-8CAD-D39CC8DFF7A4}"/>
    <cellStyle name="20% - Accent5 3 11 6 2 3 2 2" xfId="25016" xr:uid="{77401F8D-4E26-46C5-B757-C7AD7C97D8E6}"/>
    <cellStyle name="20% - Accent5 3 11 6 2 3 3" xfId="17528" xr:uid="{71E9253C-4916-4D02-9ACD-B26898ADAEC6}"/>
    <cellStyle name="20% - Accent5 3 11 6 2 3 4" xfId="34497" xr:uid="{BC4C44CF-B012-45B5-AF71-BFEB78AB8EA1}"/>
    <cellStyle name="20% - Accent5 3 11 6 2 3 5" xfId="39947" xr:uid="{F8F980AF-D3B1-4368-84AA-D9B07B7BAE0C}"/>
    <cellStyle name="20% - Accent5 3 11 6 2 3 6" xfId="47830" xr:uid="{0CA3A047-A9E7-466D-A3FF-46F80EE08872}"/>
    <cellStyle name="20% - Accent5 3 11 6 2 3 7" xfId="55323" xr:uid="{8AD6FCBA-81B5-433D-AF59-E51F40345AF8}"/>
    <cellStyle name="20% - Accent5 3 11 6 2 4" xfId="2501" xr:uid="{81D5B249-9E02-4893-B83A-EC4232F0D453}"/>
    <cellStyle name="20% - Accent5 3 11 6 2 4 2" xfId="10041" xr:uid="{6BB23A3B-46DF-47B3-864B-CDD4BAC92B07}"/>
    <cellStyle name="20% - Accent5 3 11 6 2 4 2 2" xfId="25017" xr:uid="{1B6CE267-34DD-476E-A34D-93D6898C4143}"/>
    <cellStyle name="20% - Accent5 3 11 6 2 4 3" xfId="17529" xr:uid="{A01BCB19-269C-4572-9EC2-6471C2756AAC}"/>
    <cellStyle name="20% - Accent5 3 11 6 2 4 4" xfId="36340" xr:uid="{2988CD35-D7FD-4636-9EEA-C3DC5C078996}"/>
    <cellStyle name="20% - Accent5 3 11 6 2 4 5" xfId="39948" xr:uid="{F66D3BD3-8B56-4066-A2AC-F331AD506C09}"/>
    <cellStyle name="20% - Accent5 3 11 6 2 4 6" xfId="47831" xr:uid="{DD8F67B2-EB22-4FC3-8038-2F58C2A77706}"/>
    <cellStyle name="20% - Accent5 3 11 6 2 4 7" xfId="55324" xr:uid="{E5AD163B-7870-41EC-93BD-7BFED62A924D}"/>
    <cellStyle name="20% - Accent5 3 11 6 2 5" xfId="10038" xr:uid="{696F29C5-87C9-49F0-8E73-CE44CF20CE7A}"/>
    <cellStyle name="20% - Accent5 3 11 6 2 5 2" xfId="25014" xr:uid="{221B24F6-884F-4DE2-A9E1-051FDB24C223}"/>
    <cellStyle name="20% - Accent5 3 11 6 2 6" xfId="17526" xr:uid="{C95BF487-4263-4AFE-8E04-D2CD0F5FE0ED}"/>
    <cellStyle name="20% - Accent5 3 11 6 2 7" xfId="31405" xr:uid="{6CDDA845-3A9D-4790-A757-7E2E94C70505}"/>
    <cellStyle name="20% - Accent5 3 11 6 2 8" xfId="39945" xr:uid="{6487D00B-EB51-4AC6-A2C6-952FB7F7C392}"/>
    <cellStyle name="20% - Accent5 3 11 6 2 9" xfId="47828" xr:uid="{59331988-0E34-4CB6-9A16-4835DE47EEDA}"/>
    <cellStyle name="20% - Accent5 3 11 6 3" xfId="2502" xr:uid="{001FA73C-06F5-4FC7-AD25-512DC2CD2588}"/>
    <cellStyle name="20% - Accent5 3 11 6 3 2" xfId="10042" xr:uid="{19A4F060-39CF-4900-B4A2-40B80864904C}"/>
    <cellStyle name="20% - Accent5 3 11 6 3 2 2" xfId="25018" xr:uid="{3C9B6B0C-92BD-4588-89C9-E9A918983F65}"/>
    <cellStyle name="20% - Accent5 3 11 6 3 3" xfId="17530" xr:uid="{262DD625-C1BC-4278-9D69-C32AFCBEE1A8}"/>
    <cellStyle name="20% - Accent5 3 11 6 3 4" xfId="32651" xr:uid="{9CA6D4AD-5F6E-4DBF-B989-5A9CAE70A19A}"/>
    <cellStyle name="20% - Accent5 3 11 6 3 5" xfId="39949" xr:uid="{9275E574-396B-499B-98FC-F350FDAD30E3}"/>
    <cellStyle name="20% - Accent5 3 11 6 3 6" xfId="47832" xr:uid="{CC1CCEEC-7B16-4575-894F-A160B7FBF02C}"/>
    <cellStyle name="20% - Accent5 3 11 6 3 7" xfId="55325" xr:uid="{82A7E3BC-DCC8-4F63-87A2-939AF44650BD}"/>
    <cellStyle name="20% - Accent5 3 11 6 4" xfId="2503" xr:uid="{2439398C-1010-4E69-A18C-6C0398813BB6}"/>
    <cellStyle name="20% - Accent5 3 11 6 4 2" xfId="10043" xr:uid="{02483293-4944-4C18-AF8E-DD089494E7C4}"/>
    <cellStyle name="20% - Accent5 3 11 6 4 2 2" xfId="25019" xr:uid="{1BA09DCA-9AF0-4151-A2E3-54EED9AEBB5C}"/>
    <cellStyle name="20% - Accent5 3 11 6 4 3" xfId="17531" xr:uid="{0861C77B-C266-46B1-B3A6-BC8705116BD9}"/>
    <cellStyle name="20% - Accent5 3 11 6 4 4" xfId="34496" xr:uid="{AA5A3200-A398-41B0-BE11-6AA115FFB5FF}"/>
    <cellStyle name="20% - Accent5 3 11 6 4 5" xfId="39950" xr:uid="{A2378967-2D4B-4AF8-8B50-E4E7598A5309}"/>
    <cellStyle name="20% - Accent5 3 11 6 4 6" xfId="47833" xr:uid="{D6A8FA38-8E8E-43AA-BAE0-5BE89C41F137}"/>
    <cellStyle name="20% - Accent5 3 11 6 4 7" xfId="55326" xr:uid="{38BB97C7-D9C0-4F3A-B647-941AE9ECA0DC}"/>
    <cellStyle name="20% - Accent5 3 11 6 5" xfId="2504" xr:uid="{0BE6E35A-A87B-4D5C-B9A8-A7A341DCEF15}"/>
    <cellStyle name="20% - Accent5 3 11 6 5 2" xfId="10044" xr:uid="{7A45DAC6-C88B-4BAA-A55C-832724B916D3}"/>
    <cellStyle name="20% - Accent5 3 11 6 5 2 2" xfId="25020" xr:uid="{FDC292BE-A78A-4583-B2E4-B3898AE740BE}"/>
    <cellStyle name="20% - Accent5 3 11 6 5 3" xfId="17532" xr:uid="{9AE64D7F-3D2B-4E13-9768-C06930829C83}"/>
    <cellStyle name="20% - Accent5 3 11 6 5 4" xfId="36339" xr:uid="{22671B4B-515F-4220-9A66-2D411AD43ABF}"/>
    <cellStyle name="20% - Accent5 3 11 6 5 5" xfId="39951" xr:uid="{912D8BBB-89DE-4F51-A1EF-41F4B0F39DAC}"/>
    <cellStyle name="20% - Accent5 3 11 6 5 6" xfId="47834" xr:uid="{814E7436-B0E2-4AEA-90C8-22A1700C563E}"/>
    <cellStyle name="20% - Accent5 3 11 6 5 7" xfId="55327" xr:uid="{32AC79A4-74D5-49B3-AB63-500A02CC1D1A}"/>
    <cellStyle name="20% - Accent5 3 11 6 6" xfId="10037" xr:uid="{A83E6B41-2917-4996-8553-ECAD61BF94CE}"/>
    <cellStyle name="20% - Accent5 3 11 6 6 2" xfId="25013" xr:uid="{9743F3F6-83E4-4468-88B4-5FF99EF1BAAC}"/>
    <cellStyle name="20% - Accent5 3 11 6 7" xfId="17525" xr:uid="{325DAE1D-C983-49A5-845E-8A6FD4C3F974}"/>
    <cellStyle name="20% - Accent5 3 11 6 8" xfId="30850" xr:uid="{4B1F832D-A238-4CF4-BBAB-925A27796439}"/>
    <cellStyle name="20% - Accent5 3 11 6 9" xfId="39944" xr:uid="{02C9184F-D293-4903-B474-5C7FB119390F}"/>
    <cellStyle name="20% - Accent5 3 11 7" xfId="2505" xr:uid="{969AC370-664A-4133-A55F-C463281C1BFD}"/>
    <cellStyle name="20% - Accent5 3 11 7 10" xfId="55328" xr:uid="{279526F8-903F-4C88-80F9-D4DC0CA2A502}"/>
    <cellStyle name="20% - Accent5 3 11 7 2" xfId="2506" xr:uid="{BCAB09F3-754D-4F1F-9884-AE9876F3D85E}"/>
    <cellStyle name="20% - Accent5 3 11 7 2 2" xfId="10046" xr:uid="{E899B2D0-7F87-4F21-9DA7-815F9E4B6859}"/>
    <cellStyle name="20% - Accent5 3 11 7 2 2 2" xfId="25022" xr:uid="{7DFF637E-5895-4299-A74D-759DAD53921E}"/>
    <cellStyle name="20% - Accent5 3 11 7 2 3" xfId="17534" xr:uid="{F6BD4772-6E26-40A8-ACEB-CEB41D56947F}"/>
    <cellStyle name="20% - Accent5 3 11 7 2 4" xfId="32653" xr:uid="{92E40543-320C-4586-878F-0E1E0268A6CD}"/>
    <cellStyle name="20% - Accent5 3 11 7 2 5" xfId="39953" xr:uid="{EBA72AE7-23AE-4A06-94BA-7AC1B87C8532}"/>
    <cellStyle name="20% - Accent5 3 11 7 2 6" xfId="47836" xr:uid="{4DA8BF78-FFF1-44A2-8F81-68211E57F029}"/>
    <cellStyle name="20% - Accent5 3 11 7 2 7" xfId="55329" xr:uid="{12C49838-FFA8-46D8-A0F7-037AA794DEF6}"/>
    <cellStyle name="20% - Accent5 3 11 7 3" xfId="2507" xr:uid="{9BE399A1-2766-43B8-9569-6D567FA8D02A}"/>
    <cellStyle name="20% - Accent5 3 11 7 3 2" xfId="10047" xr:uid="{70EE50A0-2C52-4B19-99E5-7AA43AF1D361}"/>
    <cellStyle name="20% - Accent5 3 11 7 3 2 2" xfId="25023" xr:uid="{52F1EEA5-009A-4C2D-B957-3AA700A0D8F9}"/>
    <cellStyle name="20% - Accent5 3 11 7 3 3" xfId="17535" xr:uid="{44F2E79C-DB74-4C7A-8C4E-8D838EAE087E}"/>
    <cellStyle name="20% - Accent5 3 11 7 3 4" xfId="34498" xr:uid="{2C48026B-0185-4809-9F94-E13C47239958}"/>
    <cellStyle name="20% - Accent5 3 11 7 3 5" xfId="39954" xr:uid="{B06D8DA7-F5C3-4BB5-BA21-E62A5EA4CEF0}"/>
    <cellStyle name="20% - Accent5 3 11 7 3 6" xfId="47837" xr:uid="{CD35883D-60D5-4B45-A30C-37166E212F0F}"/>
    <cellStyle name="20% - Accent5 3 11 7 3 7" xfId="55330" xr:uid="{48777123-5911-4672-9662-5C3AFA1A99EE}"/>
    <cellStyle name="20% - Accent5 3 11 7 4" xfId="2508" xr:uid="{C37771B7-9C07-4D3A-A480-A75503A65C18}"/>
    <cellStyle name="20% - Accent5 3 11 7 4 2" xfId="10048" xr:uid="{4E8C01D0-2787-48D8-A318-8019496B7BE4}"/>
    <cellStyle name="20% - Accent5 3 11 7 4 2 2" xfId="25024" xr:uid="{AE28F6E1-17CD-4DAA-9763-6C642F6561A0}"/>
    <cellStyle name="20% - Accent5 3 11 7 4 3" xfId="17536" xr:uid="{4574AB9F-708C-40B3-8306-B4065FB79C8B}"/>
    <cellStyle name="20% - Accent5 3 11 7 4 4" xfId="36341" xr:uid="{6D628468-C757-483E-87EE-7AD08D7F24EC}"/>
    <cellStyle name="20% - Accent5 3 11 7 4 5" xfId="39955" xr:uid="{24335E8A-1F52-46C5-A80C-49B517D988BD}"/>
    <cellStyle name="20% - Accent5 3 11 7 4 6" xfId="47838" xr:uid="{C334AE20-311D-4413-B67C-F37A0434247F}"/>
    <cellStyle name="20% - Accent5 3 11 7 4 7" xfId="55331" xr:uid="{4FB55B60-A15F-4B55-8288-010164FE7902}"/>
    <cellStyle name="20% - Accent5 3 11 7 5" xfId="10045" xr:uid="{91F6A7C2-3628-40A5-85FC-BBE005FE206F}"/>
    <cellStyle name="20% - Accent5 3 11 7 5 2" xfId="25021" xr:uid="{C19D18F1-C092-4097-B436-B2BB280EF4F5}"/>
    <cellStyle name="20% - Accent5 3 11 7 6" xfId="17533" xr:uid="{B85F439D-6577-4EFE-8679-3C26D8528276}"/>
    <cellStyle name="20% - Accent5 3 11 7 7" xfId="31394" xr:uid="{F9D03BA9-EB22-43FE-8CED-5F64964EAE32}"/>
    <cellStyle name="20% - Accent5 3 11 7 8" xfId="39952" xr:uid="{52BC9AF2-6A95-402E-B34C-4BE048A6CCD5}"/>
    <cellStyle name="20% - Accent5 3 11 7 9" xfId="47835" xr:uid="{A53E8338-A59B-420A-9ED5-FB99668C2FEE}"/>
    <cellStyle name="20% - Accent5 3 11 8" xfId="2509" xr:uid="{852CDBB0-212C-49B4-B656-5C5BE5F56AE4}"/>
    <cellStyle name="20% - Accent5 3 11 8 2" xfId="10049" xr:uid="{33254674-6532-4822-9E75-728BFDFA2517}"/>
    <cellStyle name="20% - Accent5 3 11 8 2 2" xfId="25025" xr:uid="{D869E8DA-8473-426A-93E0-7FAC75973E19}"/>
    <cellStyle name="20% - Accent5 3 11 8 3" xfId="17537" xr:uid="{3831D413-6A23-49DB-AD4D-1559D9E09375}"/>
    <cellStyle name="20% - Accent5 3 11 8 4" xfId="32630" xr:uid="{D94933BF-6CE4-4F50-BE60-AA5C1E34B238}"/>
    <cellStyle name="20% - Accent5 3 11 8 5" xfId="39956" xr:uid="{129B260C-40C6-4B64-A975-33849255972D}"/>
    <cellStyle name="20% - Accent5 3 11 8 6" xfId="47839" xr:uid="{087FE8E4-3A59-4C03-AB4E-B19820984FBE}"/>
    <cellStyle name="20% - Accent5 3 11 8 7" xfId="55332" xr:uid="{0A08E834-39AC-4914-8041-854C3B09B9F8}"/>
    <cellStyle name="20% - Accent5 3 11 9" xfId="2510" xr:uid="{DE02F3BE-8B5B-4EE1-892B-42487D357741}"/>
    <cellStyle name="20% - Accent5 3 11 9 2" xfId="10050" xr:uid="{9CFF2208-908E-45D5-A185-3B4675927AA0}"/>
    <cellStyle name="20% - Accent5 3 11 9 2 2" xfId="25026" xr:uid="{26866CE3-A867-46B5-878E-87FD2F956455}"/>
    <cellStyle name="20% - Accent5 3 11 9 3" xfId="17538" xr:uid="{FE2960DA-763B-4745-9730-1E3CDE047E18}"/>
    <cellStyle name="20% - Accent5 3 11 9 4" xfId="34475" xr:uid="{4FA317E7-1706-4866-9402-FD03C080BC7F}"/>
    <cellStyle name="20% - Accent5 3 11 9 5" xfId="39957" xr:uid="{A0E0B2A7-94BD-4BC8-91F9-2A3AE28D0485}"/>
    <cellStyle name="20% - Accent5 3 11 9 6" xfId="47840" xr:uid="{2C63C281-592E-43A1-B962-261B76F28F4F}"/>
    <cellStyle name="20% - Accent5 3 11 9 7" xfId="55333" xr:uid="{99C20C46-E4B0-4A6A-BC80-35B7C9F1573B}"/>
    <cellStyle name="20% - Accent5 3 12" xfId="2511" xr:uid="{BF1A3F13-5F98-4472-A5F7-1B5B4F1C8613}"/>
    <cellStyle name="20% - Accent5 3 12 10" xfId="17539" xr:uid="{46E1EC87-6D70-497B-9E8E-5A4A8D9FD3CA}"/>
    <cellStyle name="20% - Accent5 3 12 11" xfId="30346" xr:uid="{FECC3316-5A71-4CDC-B6D8-1D6A193CFDAE}"/>
    <cellStyle name="20% - Accent5 3 12 12" xfId="39958" xr:uid="{41258678-9284-4EAC-8698-2DA1CE03CAEF}"/>
    <cellStyle name="20% - Accent5 3 12 13" xfId="47841" xr:uid="{6B0F9843-99B3-4732-9E6D-B98DCDC5CFF4}"/>
    <cellStyle name="20% - Accent5 3 12 14" xfId="55334" xr:uid="{F1D89396-1EE6-4A25-9C36-831A56346FB6}"/>
    <cellStyle name="20% - Accent5 3 12 2" xfId="2512" xr:uid="{3D548123-546D-4A97-8CBA-3AEE64C10126}"/>
    <cellStyle name="20% - Accent5 3 12 2 10" xfId="39959" xr:uid="{54299798-0180-4E0D-B2CD-5268CC3ED8F2}"/>
    <cellStyle name="20% - Accent5 3 12 2 11" xfId="47842" xr:uid="{8150CB42-30F6-43A9-B83D-09ADCD90A9F4}"/>
    <cellStyle name="20% - Accent5 3 12 2 12" xfId="55335" xr:uid="{9E59FC31-527D-4B48-93BD-AE26520246E4}"/>
    <cellStyle name="20% - Accent5 3 12 2 2" xfId="2513" xr:uid="{B76119E4-13F2-464C-AAAB-85E119A5F764}"/>
    <cellStyle name="20% - Accent5 3 12 2 2 10" xfId="47843" xr:uid="{856F42CF-71FD-4950-967B-8E213E977EFA}"/>
    <cellStyle name="20% - Accent5 3 12 2 2 11" xfId="55336" xr:uid="{BFECEAB8-C2FD-414F-A2B9-576C392CB6CD}"/>
    <cellStyle name="20% - Accent5 3 12 2 2 2" xfId="2514" xr:uid="{B0F026A8-20CA-4854-A080-57A78FC727A8}"/>
    <cellStyle name="20% - Accent5 3 12 2 2 2 10" xfId="55337" xr:uid="{31D4134D-F69F-46C8-AE26-7A3B8B1F2880}"/>
    <cellStyle name="20% - Accent5 3 12 2 2 2 2" xfId="2515" xr:uid="{EABFD13A-CFF0-4EF4-91A1-03D52B3187EC}"/>
    <cellStyle name="20% - Accent5 3 12 2 2 2 2 2" xfId="10055" xr:uid="{3CC299D7-7201-40B2-92B7-B904FC3063E2}"/>
    <cellStyle name="20% - Accent5 3 12 2 2 2 2 2 2" xfId="25031" xr:uid="{94710D1A-6A41-45CA-81C3-A43C4CE46E4A}"/>
    <cellStyle name="20% - Accent5 3 12 2 2 2 2 3" xfId="17543" xr:uid="{966B4359-0D5D-4976-B0C3-1945E7CE320D}"/>
    <cellStyle name="20% - Accent5 3 12 2 2 2 2 4" xfId="32657" xr:uid="{8982FF41-7FD5-4A33-9EDC-D84537A3AEB4}"/>
    <cellStyle name="20% - Accent5 3 12 2 2 2 2 5" xfId="39962" xr:uid="{19D91CAD-7FEC-4E3F-B929-8F009D4787C0}"/>
    <cellStyle name="20% - Accent5 3 12 2 2 2 2 6" xfId="47845" xr:uid="{1AD24A79-8F66-458E-AA79-7264B1C9C3D7}"/>
    <cellStyle name="20% - Accent5 3 12 2 2 2 2 7" xfId="55338" xr:uid="{2DAAC8B3-B6F4-4F23-A909-B0456D755682}"/>
    <cellStyle name="20% - Accent5 3 12 2 2 2 3" xfId="2516" xr:uid="{D8388F04-E523-4D6D-9877-1B7C6ABDB01B}"/>
    <cellStyle name="20% - Accent5 3 12 2 2 2 3 2" xfId="10056" xr:uid="{7EA8B568-4936-44E8-B77B-5654B3B4992C}"/>
    <cellStyle name="20% - Accent5 3 12 2 2 2 3 2 2" xfId="25032" xr:uid="{4754F488-D0D1-498D-A130-12E7A069A3FE}"/>
    <cellStyle name="20% - Accent5 3 12 2 2 2 3 3" xfId="17544" xr:uid="{CDC21BC9-3C0C-4BDE-87D5-C3D0DEB0232A}"/>
    <cellStyle name="20% - Accent5 3 12 2 2 2 3 4" xfId="34502" xr:uid="{4C1893A5-6CA3-4B70-97E1-BEF9E29F117C}"/>
    <cellStyle name="20% - Accent5 3 12 2 2 2 3 5" xfId="39963" xr:uid="{143172A7-91F9-4DB8-858D-2FB2B10217BB}"/>
    <cellStyle name="20% - Accent5 3 12 2 2 2 3 6" xfId="47846" xr:uid="{9794C939-1060-4E32-8FEB-96CBEA3126AD}"/>
    <cellStyle name="20% - Accent5 3 12 2 2 2 3 7" xfId="55339" xr:uid="{E27294E7-747D-4D57-8D30-A25154092988}"/>
    <cellStyle name="20% - Accent5 3 12 2 2 2 4" xfId="2517" xr:uid="{4D5D4D2B-19CA-456E-9F88-4690FB802C0A}"/>
    <cellStyle name="20% - Accent5 3 12 2 2 2 4 2" xfId="10057" xr:uid="{B3DD6F0D-D444-4727-97A0-39AB89E3382F}"/>
    <cellStyle name="20% - Accent5 3 12 2 2 2 4 2 2" xfId="25033" xr:uid="{FCCFB6CF-95B3-49FA-9E7F-793FAFA06719}"/>
    <cellStyle name="20% - Accent5 3 12 2 2 2 4 3" xfId="17545" xr:uid="{F7A3769B-7D80-4018-B184-10FB51EED9F2}"/>
    <cellStyle name="20% - Accent5 3 12 2 2 2 4 4" xfId="36345" xr:uid="{336A3C63-9824-43C9-B101-9F58E4CB3339}"/>
    <cellStyle name="20% - Accent5 3 12 2 2 2 4 5" xfId="39964" xr:uid="{F3E981DA-F21A-4FCE-9C0E-131196C02389}"/>
    <cellStyle name="20% - Accent5 3 12 2 2 2 4 6" xfId="47847" xr:uid="{036F4C43-8BC6-4E87-8BCD-CC043B6DCA4D}"/>
    <cellStyle name="20% - Accent5 3 12 2 2 2 4 7" xfId="55340" xr:uid="{EFD0A657-70EB-4DB0-8A5D-1247CCB01857}"/>
    <cellStyle name="20% - Accent5 3 12 2 2 2 5" xfId="10054" xr:uid="{B401A2AC-2857-4131-8E39-F0294164E50A}"/>
    <cellStyle name="20% - Accent5 3 12 2 2 2 5 2" xfId="25030" xr:uid="{E3698FBF-F7F6-4DF4-BEF6-1F6F5983C132}"/>
    <cellStyle name="20% - Accent5 3 12 2 2 2 6" xfId="17542" xr:uid="{112FD5CC-393C-4D19-925C-91E822213A84}"/>
    <cellStyle name="20% - Accent5 3 12 2 2 2 7" xfId="31408" xr:uid="{28E1F464-660D-4580-8C5E-39F62C63CC62}"/>
    <cellStyle name="20% - Accent5 3 12 2 2 2 8" xfId="39961" xr:uid="{C6C278D6-9C21-4627-9093-B44D271D5988}"/>
    <cellStyle name="20% - Accent5 3 12 2 2 2 9" xfId="47844" xr:uid="{514FA37C-6A77-4029-A69E-5730BB84D52F}"/>
    <cellStyle name="20% - Accent5 3 12 2 2 3" xfId="2518" xr:uid="{EE5B5993-4912-4A4B-A0D6-C92E72493AB9}"/>
    <cellStyle name="20% - Accent5 3 12 2 2 3 2" xfId="10058" xr:uid="{AC583D12-C3EE-4820-B1E7-6B3D976F031F}"/>
    <cellStyle name="20% - Accent5 3 12 2 2 3 2 2" xfId="25034" xr:uid="{615B5BF9-693C-4BEA-B347-686871E76BF0}"/>
    <cellStyle name="20% - Accent5 3 12 2 2 3 3" xfId="17546" xr:uid="{9A1F158C-33D2-49FC-A919-84A94E12BD60}"/>
    <cellStyle name="20% - Accent5 3 12 2 2 3 4" xfId="32656" xr:uid="{28AD9BAF-763B-4BBE-A535-2D3AD6C39F99}"/>
    <cellStyle name="20% - Accent5 3 12 2 2 3 5" xfId="39965" xr:uid="{519EF8D5-7180-4A81-A350-11E53CC8E297}"/>
    <cellStyle name="20% - Accent5 3 12 2 2 3 6" xfId="47848" xr:uid="{42C65978-15EA-478D-9BAE-AF502F8433F5}"/>
    <cellStyle name="20% - Accent5 3 12 2 2 3 7" xfId="55341" xr:uid="{5137F0BA-3F03-44B8-82CB-EE51C45F04A3}"/>
    <cellStyle name="20% - Accent5 3 12 2 2 4" xfId="2519" xr:uid="{A4EC8933-763E-4AB9-A562-1CE5A4D33F81}"/>
    <cellStyle name="20% - Accent5 3 12 2 2 4 2" xfId="10059" xr:uid="{D13627A1-32A0-47BB-BD71-FAF90D4E2DB4}"/>
    <cellStyle name="20% - Accent5 3 12 2 2 4 2 2" xfId="25035" xr:uid="{A2546FD9-A985-4CF0-8D99-C4C9FFFB891B}"/>
    <cellStyle name="20% - Accent5 3 12 2 2 4 3" xfId="17547" xr:uid="{E57A77DC-35F5-449C-9AA3-7F4E523D85B3}"/>
    <cellStyle name="20% - Accent5 3 12 2 2 4 4" xfId="34501" xr:uid="{65E9BA38-04FD-46F2-AE4A-28DEDAC985E7}"/>
    <cellStyle name="20% - Accent5 3 12 2 2 4 5" xfId="39966" xr:uid="{770BFB70-3154-420D-8C9E-57AB70A51452}"/>
    <cellStyle name="20% - Accent5 3 12 2 2 4 6" xfId="47849" xr:uid="{1907AD31-31C5-4C86-95F7-4E760FD4ADC3}"/>
    <cellStyle name="20% - Accent5 3 12 2 2 4 7" xfId="55342" xr:uid="{7E846A8B-2799-40B0-BE3A-29430565CDCE}"/>
    <cellStyle name="20% - Accent5 3 12 2 2 5" xfId="2520" xr:uid="{4A421A89-3C5C-460D-9D82-C82830A719CB}"/>
    <cellStyle name="20% - Accent5 3 12 2 2 5 2" xfId="10060" xr:uid="{2A1A35CA-1EB8-47DE-A5FD-23204076E10F}"/>
    <cellStyle name="20% - Accent5 3 12 2 2 5 2 2" xfId="25036" xr:uid="{537C67BA-566E-46AD-BDB7-D2650021FAA6}"/>
    <cellStyle name="20% - Accent5 3 12 2 2 5 3" xfId="17548" xr:uid="{72E6ECC9-D454-48E4-BA6E-FCE99AB40698}"/>
    <cellStyle name="20% - Accent5 3 12 2 2 5 4" xfId="36344" xr:uid="{FB36CD42-EEBB-42B7-B69B-7D0AD9532D28}"/>
    <cellStyle name="20% - Accent5 3 12 2 2 5 5" xfId="39967" xr:uid="{7965794A-7AF9-4D31-B237-BD913BDF1CCE}"/>
    <cellStyle name="20% - Accent5 3 12 2 2 5 6" xfId="47850" xr:uid="{5910EE9A-125B-4376-B139-FD8A21441E21}"/>
    <cellStyle name="20% - Accent5 3 12 2 2 5 7" xfId="55343" xr:uid="{C573ED8F-10A2-4FD4-B67D-F8062A1DCA31}"/>
    <cellStyle name="20% - Accent5 3 12 2 2 6" xfId="10053" xr:uid="{8A198774-D09F-4739-A4C9-C0A4F166DF7B}"/>
    <cellStyle name="20% - Accent5 3 12 2 2 6 2" xfId="25029" xr:uid="{BF1C75C6-4A32-4828-91CB-D72E4B588E81}"/>
    <cellStyle name="20% - Accent5 3 12 2 2 7" xfId="17541" xr:uid="{66FFDC71-025C-4725-A924-8A6E3CA6DA08}"/>
    <cellStyle name="20% - Accent5 3 12 2 2 8" xfId="30856" xr:uid="{98A5EF97-5A42-44B5-AA7E-465D1CBB9C28}"/>
    <cellStyle name="20% - Accent5 3 12 2 2 9" xfId="39960" xr:uid="{AB45DF51-9628-4840-8356-CADC8F32FF6C}"/>
    <cellStyle name="20% - Accent5 3 12 2 3" xfId="2521" xr:uid="{E5EE636A-2194-4190-AFA0-9F9B058B39CC}"/>
    <cellStyle name="20% - Accent5 3 12 2 3 10" xfId="55344" xr:uid="{AD6366D5-3E34-48C9-AE43-A0404B2FD6AB}"/>
    <cellStyle name="20% - Accent5 3 12 2 3 2" xfId="2522" xr:uid="{B4AB7D7B-40A6-40E2-8FB6-CFAF87487257}"/>
    <cellStyle name="20% - Accent5 3 12 2 3 2 2" xfId="10062" xr:uid="{2F0D0788-890A-4972-8A04-6F9A81E7B92E}"/>
    <cellStyle name="20% - Accent5 3 12 2 3 2 2 2" xfId="25038" xr:uid="{43D9A792-4EAE-4FC5-A606-3AC9FE5BC946}"/>
    <cellStyle name="20% - Accent5 3 12 2 3 2 3" xfId="17550" xr:uid="{2A94A2A3-4785-4F76-877E-97C2630FF86A}"/>
    <cellStyle name="20% - Accent5 3 12 2 3 2 4" xfId="32658" xr:uid="{DA9E798C-531B-43C0-A1F6-0B0B849C293B}"/>
    <cellStyle name="20% - Accent5 3 12 2 3 2 5" xfId="39969" xr:uid="{BAE26E6C-E3F2-4EF1-B67A-FCB5316320ED}"/>
    <cellStyle name="20% - Accent5 3 12 2 3 2 6" xfId="47852" xr:uid="{9AE41EF4-70FF-468D-9068-94CE3959E104}"/>
    <cellStyle name="20% - Accent5 3 12 2 3 2 7" xfId="55345" xr:uid="{AE9D279D-3C8C-46E4-9155-D061BAB50098}"/>
    <cellStyle name="20% - Accent5 3 12 2 3 3" xfId="2523" xr:uid="{BA50164B-6940-4662-AA34-3486375C3174}"/>
    <cellStyle name="20% - Accent5 3 12 2 3 3 2" xfId="10063" xr:uid="{A9DB7EED-90DC-4D46-959F-2EB4DA7DAD1B}"/>
    <cellStyle name="20% - Accent5 3 12 2 3 3 2 2" xfId="25039" xr:uid="{31BD74A2-61BC-46F2-BEA4-A93E52FE7F45}"/>
    <cellStyle name="20% - Accent5 3 12 2 3 3 3" xfId="17551" xr:uid="{A770D50E-130D-4B57-9C16-002C17DD6A0A}"/>
    <cellStyle name="20% - Accent5 3 12 2 3 3 4" xfId="34503" xr:uid="{848AFFD5-F2CE-4862-B27A-1016C9BF3D0B}"/>
    <cellStyle name="20% - Accent5 3 12 2 3 3 5" xfId="39970" xr:uid="{FA55BFB0-92CC-42F0-AF1B-7071C945C63A}"/>
    <cellStyle name="20% - Accent5 3 12 2 3 3 6" xfId="47853" xr:uid="{B2594E2F-F46C-424D-B5FD-E4675FC13751}"/>
    <cellStyle name="20% - Accent5 3 12 2 3 3 7" xfId="55346" xr:uid="{41D58D42-3374-43A0-94A1-D0D58E07F231}"/>
    <cellStyle name="20% - Accent5 3 12 2 3 4" xfId="2524" xr:uid="{6CE7F523-CDA4-450D-8DCC-F780D09503D7}"/>
    <cellStyle name="20% - Accent5 3 12 2 3 4 2" xfId="10064" xr:uid="{70857516-10AD-4FDC-B971-080EFC000512}"/>
    <cellStyle name="20% - Accent5 3 12 2 3 4 2 2" xfId="25040" xr:uid="{9FD3F2CE-52AD-4B1D-99FA-B148D9A9FC9D}"/>
    <cellStyle name="20% - Accent5 3 12 2 3 4 3" xfId="17552" xr:uid="{F194BFC7-EE26-4D5E-AF6F-F6520B015E57}"/>
    <cellStyle name="20% - Accent5 3 12 2 3 4 4" xfId="36346" xr:uid="{C0A3CBB9-F58D-49FE-8AE1-1E559B2B2C35}"/>
    <cellStyle name="20% - Accent5 3 12 2 3 4 5" xfId="39971" xr:uid="{2D91A900-2675-480B-83BC-FDC94D3E2416}"/>
    <cellStyle name="20% - Accent5 3 12 2 3 4 6" xfId="47854" xr:uid="{5D5B6ABE-86E5-44BD-B849-D7E3AC8F83B0}"/>
    <cellStyle name="20% - Accent5 3 12 2 3 4 7" xfId="55347" xr:uid="{73362857-C0DE-4E62-9AC0-B8E0BC4E1B4E}"/>
    <cellStyle name="20% - Accent5 3 12 2 3 5" xfId="10061" xr:uid="{6C0E2F56-57AC-4F69-9F77-424D862DB126}"/>
    <cellStyle name="20% - Accent5 3 12 2 3 5 2" xfId="25037" xr:uid="{62CF4BA4-CD1C-4C42-9308-089CB6AAEC47}"/>
    <cellStyle name="20% - Accent5 3 12 2 3 6" xfId="17549" xr:uid="{A3D3AFFF-FDA9-45A4-8E42-ACA1E0B28D17}"/>
    <cellStyle name="20% - Accent5 3 12 2 3 7" xfId="31407" xr:uid="{80FB35C4-6583-4267-860A-2B3CA8EE3247}"/>
    <cellStyle name="20% - Accent5 3 12 2 3 8" xfId="39968" xr:uid="{0A48BABF-AEC2-4561-8093-F12F8B72B579}"/>
    <cellStyle name="20% - Accent5 3 12 2 3 9" xfId="47851" xr:uid="{97D3780F-70D2-4757-888E-25F7D3546AD4}"/>
    <cellStyle name="20% - Accent5 3 12 2 4" xfId="2525" xr:uid="{12A5D52D-6DF0-4775-A406-5DEEEEBD25E0}"/>
    <cellStyle name="20% - Accent5 3 12 2 4 2" xfId="10065" xr:uid="{2493BB29-56ED-48C7-87DC-ECB2B5144612}"/>
    <cellStyle name="20% - Accent5 3 12 2 4 2 2" xfId="25041" xr:uid="{AEBEDE3B-7A4A-4C31-8A84-A915DE403DE3}"/>
    <cellStyle name="20% - Accent5 3 12 2 4 3" xfId="17553" xr:uid="{4C9B26F0-3BB9-439D-B8E1-6D4646AECB00}"/>
    <cellStyle name="20% - Accent5 3 12 2 4 4" xfId="32655" xr:uid="{6087882A-D802-4644-A63F-4A22D6DC2CE0}"/>
    <cellStyle name="20% - Accent5 3 12 2 4 5" xfId="39972" xr:uid="{D0AB4989-45BB-4C9D-98F7-E731A7D7A795}"/>
    <cellStyle name="20% - Accent5 3 12 2 4 6" xfId="47855" xr:uid="{D5AC96B3-0088-42A4-A230-FFD199583A54}"/>
    <cellStyle name="20% - Accent5 3 12 2 4 7" xfId="55348" xr:uid="{5386C648-73F0-4CF7-89FB-CB4BF18ACE9A}"/>
    <cellStyle name="20% - Accent5 3 12 2 5" xfId="2526" xr:uid="{FE0F586C-2BFD-4167-9D90-5B1B427A4996}"/>
    <cellStyle name="20% - Accent5 3 12 2 5 2" xfId="10066" xr:uid="{CF4B58D9-07C8-46B7-BBEC-341A7F87CBF5}"/>
    <cellStyle name="20% - Accent5 3 12 2 5 2 2" xfId="25042" xr:uid="{6E32D066-CAAB-4C15-9BBF-7DEFB71EC71A}"/>
    <cellStyle name="20% - Accent5 3 12 2 5 3" xfId="17554" xr:uid="{86D08700-1DDA-43A3-9106-EA0FD14D9C9F}"/>
    <cellStyle name="20% - Accent5 3 12 2 5 4" xfId="34500" xr:uid="{A0BBC8ED-676C-4A1F-8990-721E4D94F03A}"/>
    <cellStyle name="20% - Accent5 3 12 2 5 5" xfId="39973" xr:uid="{F7B6765F-BEB8-416A-90D3-F3DE8B943EAC}"/>
    <cellStyle name="20% - Accent5 3 12 2 5 6" xfId="47856" xr:uid="{E78B8D9F-1D4C-490C-86B6-4F986E771355}"/>
    <cellStyle name="20% - Accent5 3 12 2 5 7" xfId="55349" xr:uid="{18BCCF1C-CE05-46D2-8A16-98B96D4B8AD1}"/>
    <cellStyle name="20% - Accent5 3 12 2 6" xfId="2527" xr:uid="{6E500490-7222-4C99-834A-B8F9F1FDE3BE}"/>
    <cellStyle name="20% - Accent5 3 12 2 6 2" xfId="10067" xr:uid="{C65CDA75-D403-413E-8065-BE3F80A446E0}"/>
    <cellStyle name="20% - Accent5 3 12 2 6 2 2" xfId="25043" xr:uid="{4091CF7F-A879-47ED-8C00-83372F764082}"/>
    <cellStyle name="20% - Accent5 3 12 2 6 3" xfId="17555" xr:uid="{41BFBA68-75DE-428A-8401-B90A8E0BE930}"/>
    <cellStyle name="20% - Accent5 3 12 2 6 4" xfId="36343" xr:uid="{09FE133A-B7E4-4BE1-9765-46FD81A14939}"/>
    <cellStyle name="20% - Accent5 3 12 2 6 5" xfId="39974" xr:uid="{C257C99A-47DA-41B7-AC5F-DB077F8EF133}"/>
    <cellStyle name="20% - Accent5 3 12 2 6 6" xfId="47857" xr:uid="{5DE27C9B-C942-42F3-A464-8135147DC0AC}"/>
    <cellStyle name="20% - Accent5 3 12 2 6 7" xfId="55350" xr:uid="{F7C6B057-C8B5-46BE-AE36-2584F8E7812E}"/>
    <cellStyle name="20% - Accent5 3 12 2 7" xfId="10052" xr:uid="{4BE181EA-B19D-4709-A472-303976628BB3}"/>
    <cellStyle name="20% - Accent5 3 12 2 7 2" xfId="25028" xr:uid="{915351C7-E19C-4403-B9A5-6672ADBE0C6D}"/>
    <cellStyle name="20% - Accent5 3 12 2 8" xfId="17540" xr:uid="{B7BCD07F-31C6-4D6E-97E9-7C2E1E3F714E}"/>
    <cellStyle name="20% - Accent5 3 12 2 9" xfId="30456" xr:uid="{BEBF1FD2-6E6B-4A38-9FA7-74AA5BF75340}"/>
    <cellStyle name="20% - Accent5 3 12 3" xfId="2528" xr:uid="{750D7269-D8DB-4957-A49C-C43462FCE548}"/>
    <cellStyle name="20% - Accent5 3 12 3 10" xfId="47858" xr:uid="{DA3B67C4-4C5E-4056-A32D-1E598A054AD3}"/>
    <cellStyle name="20% - Accent5 3 12 3 11" xfId="55351" xr:uid="{D03AE740-2A86-4099-AC9C-FBC7E568B909}"/>
    <cellStyle name="20% - Accent5 3 12 3 2" xfId="2529" xr:uid="{E43F6760-96BC-44EA-998B-34ECD7DDA079}"/>
    <cellStyle name="20% - Accent5 3 12 3 2 10" xfId="55352" xr:uid="{E158BCEB-ADF5-4AAD-AC32-17C3D00BEC23}"/>
    <cellStyle name="20% - Accent5 3 12 3 2 2" xfId="2530" xr:uid="{F99ED027-320F-4E97-96BC-154CB84994CF}"/>
    <cellStyle name="20% - Accent5 3 12 3 2 2 2" xfId="10070" xr:uid="{451FB0BC-3FD3-417C-9F13-2AAE05D35FA4}"/>
    <cellStyle name="20% - Accent5 3 12 3 2 2 2 2" xfId="25046" xr:uid="{C8583752-D1EB-4EFD-9588-1AF27136D7F0}"/>
    <cellStyle name="20% - Accent5 3 12 3 2 2 3" xfId="17558" xr:uid="{5C5001C4-4755-409D-A553-1B0EBEA23125}"/>
    <cellStyle name="20% - Accent5 3 12 3 2 2 4" xfId="32660" xr:uid="{6E824F4A-E639-46DA-BD99-4ED1CDD2BB69}"/>
    <cellStyle name="20% - Accent5 3 12 3 2 2 5" xfId="39977" xr:uid="{414D35C1-371E-473C-9179-FE3E891B5759}"/>
    <cellStyle name="20% - Accent5 3 12 3 2 2 6" xfId="47860" xr:uid="{75AF2461-01D3-4DDB-AE80-089F49F04E8F}"/>
    <cellStyle name="20% - Accent5 3 12 3 2 2 7" xfId="55353" xr:uid="{A69C0247-8773-4070-909B-D517DE95C039}"/>
    <cellStyle name="20% - Accent5 3 12 3 2 3" xfId="2531" xr:uid="{0D8E30C5-4755-4F8A-88B1-F8DD2FF91153}"/>
    <cellStyle name="20% - Accent5 3 12 3 2 3 2" xfId="10071" xr:uid="{997E3033-3549-46F0-89B7-F2A64005EB98}"/>
    <cellStyle name="20% - Accent5 3 12 3 2 3 2 2" xfId="25047" xr:uid="{25CC64B0-7D22-45F0-B8A2-0B0EEB604505}"/>
    <cellStyle name="20% - Accent5 3 12 3 2 3 3" xfId="17559" xr:uid="{8FCD8B01-E67B-475F-94E9-B5B874A5B252}"/>
    <cellStyle name="20% - Accent5 3 12 3 2 3 4" xfId="34505" xr:uid="{C7F8BDD0-E917-414A-97A0-CE190B75D586}"/>
    <cellStyle name="20% - Accent5 3 12 3 2 3 5" xfId="39978" xr:uid="{EC682347-7A76-4BA0-8D9F-F5FCAB37921C}"/>
    <cellStyle name="20% - Accent5 3 12 3 2 3 6" xfId="47861" xr:uid="{7CC5E212-9119-4D40-828A-0DC7D78BB661}"/>
    <cellStyle name="20% - Accent5 3 12 3 2 3 7" xfId="55354" xr:uid="{DC649723-7B95-4B77-8285-C4A47AC203F5}"/>
    <cellStyle name="20% - Accent5 3 12 3 2 4" xfId="2532" xr:uid="{15508429-9FEB-4C6B-8168-7EBE42A7468D}"/>
    <cellStyle name="20% - Accent5 3 12 3 2 4 2" xfId="10072" xr:uid="{9DFA46EE-BCC5-4B48-8482-2D4F000D36AB}"/>
    <cellStyle name="20% - Accent5 3 12 3 2 4 2 2" xfId="25048" xr:uid="{DB2DB346-F76F-4B03-B144-7C44F1DD934D}"/>
    <cellStyle name="20% - Accent5 3 12 3 2 4 3" xfId="17560" xr:uid="{0A8CD34E-C556-4325-82CA-8E51E56142B8}"/>
    <cellStyle name="20% - Accent5 3 12 3 2 4 4" xfId="36348" xr:uid="{52EE5632-3A07-47A5-ABB3-56DC5B10178C}"/>
    <cellStyle name="20% - Accent5 3 12 3 2 4 5" xfId="39979" xr:uid="{341D2898-5DD4-48C9-B802-D1364A64181F}"/>
    <cellStyle name="20% - Accent5 3 12 3 2 4 6" xfId="47862" xr:uid="{09E145F3-9400-4DDB-AB48-F8E532477F14}"/>
    <cellStyle name="20% - Accent5 3 12 3 2 4 7" xfId="55355" xr:uid="{15BFE829-18CD-49D5-BD5B-D55E40D33603}"/>
    <cellStyle name="20% - Accent5 3 12 3 2 5" xfId="10069" xr:uid="{37352C89-1811-4D3C-B93A-4A157CB4EBB8}"/>
    <cellStyle name="20% - Accent5 3 12 3 2 5 2" xfId="25045" xr:uid="{B5FA7D6A-3022-4C00-A2C8-591A23DAB9A8}"/>
    <cellStyle name="20% - Accent5 3 12 3 2 6" xfId="17557" xr:uid="{4C7024EF-8E75-4850-A7CE-82518F15056D}"/>
    <cellStyle name="20% - Accent5 3 12 3 2 7" xfId="31409" xr:uid="{7ABDE2EE-3228-4522-9F34-8E69512675C4}"/>
    <cellStyle name="20% - Accent5 3 12 3 2 8" xfId="39976" xr:uid="{0436D4F5-ADBF-47FB-89F1-94FFC9E9BCFB}"/>
    <cellStyle name="20% - Accent5 3 12 3 2 9" xfId="47859" xr:uid="{984072C7-BB87-4AB9-A4E6-D0419ECC38E8}"/>
    <cellStyle name="20% - Accent5 3 12 3 3" xfId="2533" xr:uid="{32A59B36-3405-456F-BF10-262BCCEC1218}"/>
    <cellStyle name="20% - Accent5 3 12 3 3 2" xfId="10073" xr:uid="{11E54BE6-4A2B-4DFE-8E22-1D121A19DEF9}"/>
    <cellStyle name="20% - Accent5 3 12 3 3 2 2" xfId="25049" xr:uid="{46D1A3C3-DDCE-463A-8CCE-B04573A8D418}"/>
    <cellStyle name="20% - Accent5 3 12 3 3 3" xfId="17561" xr:uid="{7CBB8434-4A4E-4F4F-B563-39959EB0641A}"/>
    <cellStyle name="20% - Accent5 3 12 3 3 4" xfId="32659" xr:uid="{83F40948-FD90-4679-A705-7E468699BB7B}"/>
    <cellStyle name="20% - Accent5 3 12 3 3 5" xfId="39980" xr:uid="{A60A2AC9-A58C-4392-9D09-5DE8C4A844FE}"/>
    <cellStyle name="20% - Accent5 3 12 3 3 6" xfId="47863" xr:uid="{ED364D8F-1221-4C38-B08D-9CC839B13112}"/>
    <cellStyle name="20% - Accent5 3 12 3 3 7" xfId="55356" xr:uid="{6EA7E2AB-3993-4DF6-8F36-A2A8552BD8FD}"/>
    <cellStyle name="20% - Accent5 3 12 3 4" xfId="2534" xr:uid="{118E5EF6-D80A-4EBF-B3B5-4FCEB7A3F3D6}"/>
    <cellStyle name="20% - Accent5 3 12 3 4 2" xfId="10074" xr:uid="{E8AF32D2-8B91-4281-88DD-9E0F44D003FC}"/>
    <cellStyle name="20% - Accent5 3 12 3 4 2 2" xfId="25050" xr:uid="{55D18E0A-77C7-458C-94C8-5A2CA9DEA744}"/>
    <cellStyle name="20% - Accent5 3 12 3 4 3" xfId="17562" xr:uid="{3F154428-15B5-4DB7-99AC-4A5D6E7FD9EA}"/>
    <cellStyle name="20% - Accent5 3 12 3 4 4" xfId="34504" xr:uid="{E8783E8D-40AD-43D2-AE08-67716D38B2B9}"/>
    <cellStyle name="20% - Accent5 3 12 3 4 5" xfId="39981" xr:uid="{498010CB-2D28-4E25-AEA8-0EF91485226F}"/>
    <cellStyle name="20% - Accent5 3 12 3 4 6" xfId="47864" xr:uid="{DFAB10B2-FF6A-4C63-B508-25DEB3417BB8}"/>
    <cellStyle name="20% - Accent5 3 12 3 4 7" xfId="55357" xr:uid="{5B6E7ADD-5D7E-4895-8857-CC2E09F8B758}"/>
    <cellStyle name="20% - Accent5 3 12 3 5" xfId="2535" xr:uid="{2A77C094-45C2-4EFA-8E54-55C33C07AC51}"/>
    <cellStyle name="20% - Accent5 3 12 3 5 2" xfId="10075" xr:uid="{D0373935-EA61-4E0A-A66D-6F02FD65C037}"/>
    <cellStyle name="20% - Accent5 3 12 3 5 2 2" xfId="25051" xr:uid="{683D75FB-0E56-4E1B-BC16-ACFBAC010923}"/>
    <cellStyle name="20% - Accent5 3 12 3 5 3" xfId="17563" xr:uid="{B1AF28BC-3577-4C06-8466-87C4AACF0F2D}"/>
    <cellStyle name="20% - Accent5 3 12 3 5 4" xfId="36347" xr:uid="{41E25F15-8FB5-461D-A356-CEEF1B6345D1}"/>
    <cellStyle name="20% - Accent5 3 12 3 5 5" xfId="39982" xr:uid="{8697EA71-17B8-4023-B994-267B7A3AEA28}"/>
    <cellStyle name="20% - Accent5 3 12 3 5 6" xfId="47865" xr:uid="{5E22F68F-9C0D-40D7-AB6A-57F918FC2E1B}"/>
    <cellStyle name="20% - Accent5 3 12 3 5 7" xfId="55358" xr:uid="{328A1888-1758-46DD-8959-AB1B79761684}"/>
    <cellStyle name="20% - Accent5 3 12 3 6" xfId="10068" xr:uid="{7A70A2B4-75C3-4610-9BC4-A7BCB5E27FD1}"/>
    <cellStyle name="20% - Accent5 3 12 3 6 2" xfId="25044" xr:uid="{7EF41A94-B3AB-49B1-8334-AB5B05D5622B}"/>
    <cellStyle name="20% - Accent5 3 12 3 7" xfId="17556" xr:uid="{6FBFF8A1-7A96-4D81-9569-CFE026647F1C}"/>
    <cellStyle name="20% - Accent5 3 12 3 8" xfId="30657" xr:uid="{F5885E68-9D4F-4160-8EFE-17841647E27A}"/>
    <cellStyle name="20% - Accent5 3 12 3 9" xfId="39975" xr:uid="{B64407AC-5A5E-4CEB-96D6-E3E1DB315891}"/>
    <cellStyle name="20% - Accent5 3 12 4" xfId="2536" xr:uid="{1AC73B23-F693-403F-AED8-5649D9F55E5A}"/>
    <cellStyle name="20% - Accent5 3 12 4 10" xfId="47866" xr:uid="{7275C3F1-BA17-49A3-83CC-C0E54896CFC8}"/>
    <cellStyle name="20% - Accent5 3 12 4 11" xfId="55359" xr:uid="{BE16A6E2-8E5B-46CE-BDCA-F7AE3FE1C5B0}"/>
    <cellStyle name="20% - Accent5 3 12 4 2" xfId="2537" xr:uid="{71B4461C-C6D4-444D-BF3E-66A405E08FDA}"/>
    <cellStyle name="20% - Accent5 3 12 4 2 10" xfId="55360" xr:uid="{51E00792-F765-4026-AC0E-F999772F4047}"/>
    <cellStyle name="20% - Accent5 3 12 4 2 2" xfId="2538" xr:uid="{2903E5EA-D61B-4CFE-8E59-9F9420398D48}"/>
    <cellStyle name="20% - Accent5 3 12 4 2 2 2" xfId="10078" xr:uid="{4974A7DB-4068-45B4-9F30-29A89FDED611}"/>
    <cellStyle name="20% - Accent5 3 12 4 2 2 2 2" xfId="25054" xr:uid="{78DA7B30-C2FB-4BD4-9C93-2DF0D4E979B2}"/>
    <cellStyle name="20% - Accent5 3 12 4 2 2 3" xfId="17566" xr:uid="{8BFA5015-2196-498A-9B2E-F4BAD994653F}"/>
    <cellStyle name="20% - Accent5 3 12 4 2 2 4" xfId="32662" xr:uid="{05802102-A6E7-4FBE-990F-CF4C9406FBE8}"/>
    <cellStyle name="20% - Accent5 3 12 4 2 2 5" xfId="39985" xr:uid="{AC84C972-1A85-490A-A13A-71F4B7004AC2}"/>
    <cellStyle name="20% - Accent5 3 12 4 2 2 6" xfId="47868" xr:uid="{5E6D8887-EC33-46B7-96A4-65FE5943EF7A}"/>
    <cellStyle name="20% - Accent5 3 12 4 2 2 7" xfId="55361" xr:uid="{34DDA98E-C0B4-4EAD-91F3-F13836140D65}"/>
    <cellStyle name="20% - Accent5 3 12 4 2 3" xfId="2539" xr:uid="{A0319391-8B45-4BD8-913C-E986240AFDA3}"/>
    <cellStyle name="20% - Accent5 3 12 4 2 3 2" xfId="10079" xr:uid="{44B85249-124A-4B2E-B73A-0671D04221CE}"/>
    <cellStyle name="20% - Accent5 3 12 4 2 3 2 2" xfId="25055" xr:uid="{C5BA1114-3B74-41BE-85F7-EBCA3510083B}"/>
    <cellStyle name="20% - Accent5 3 12 4 2 3 3" xfId="17567" xr:uid="{2D94E086-571C-413F-898F-D599734AB4C2}"/>
    <cellStyle name="20% - Accent5 3 12 4 2 3 4" xfId="34507" xr:uid="{80112CBB-76DA-46E3-93D2-4DDD01A60EC7}"/>
    <cellStyle name="20% - Accent5 3 12 4 2 3 5" xfId="39986" xr:uid="{E2CC6E95-3C7E-4465-B3BE-B91FADE2D106}"/>
    <cellStyle name="20% - Accent5 3 12 4 2 3 6" xfId="47869" xr:uid="{479614C7-453E-45F7-8802-7C625457B758}"/>
    <cellStyle name="20% - Accent5 3 12 4 2 3 7" xfId="55362" xr:uid="{90014591-645D-4B63-9E23-E9738EF9E6BE}"/>
    <cellStyle name="20% - Accent5 3 12 4 2 4" xfId="2540" xr:uid="{71967C05-ACC7-4DB9-A728-41AFA24AC7C8}"/>
    <cellStyle name="20% - Accent5 3 12 4 2 4 2" xfId="10080" xr:uid="{53875BB6-2D0F-4E9D-9B1D-FDFCBB97D682}"/>
    <cellStyle name="20% - Accent5 3 12 4 2 4 2 2" xfId="25056" xr:uid="{DEF5F9EE-34D0-485C-89AF-8575269898F3}"/>
    <cellStyle name="20% - Accent5 3 12 4 2 4 3" xfId="17568" xr:uid="{A0490870-02B0-4DC4-B43B-662F0D412F6D}"/>
    <cellStyle name="20% - Accent5 3 12 4 2 4 4" xfId="36350" xr:uid="{920270D4-0AA0-4B8D-BE37-576EF6A9C59A}"/>
    <cellStyle name="20% - Accent5 3 12 4 2 4 5" xfId="39987" xr:uid="{CE240B0D-0C53-4ADA-B005-DB93752D43FF}"/>
    <cellStyle name="20% - Accent5 3 12 4 2 4 6" xfId="47870" xr:uid="{0956ADE3-3266-444B-9A9C-14685183869D}"/>
    <cellStyle name="20% - Accent5 3 12 4 2 4 7" xfId="55363" xr:uid="{67224A5F-133B-4EDA-B309-0529AD44A4DF}"/>
    <cellStyle name="20% - Accent5 3 12 4 2 5" xfId="10077" xr:uid="{EBA7069A-E888-490E-839A-16ACE215DED9}"/>
    <cellStyle name="20% - Accent5 3 12 4 2 5 2" xfId="25053" xr:uid="{FDB45C02-2FB9-4470-A3BE-66F720568B48}"/>
    <cellStyle name="20% - Accent5 3 12 4 2 6" xfId="17565" xr:uid="{D35AB675-6260-411C-AA08-434D079891BE}"/>
    <cellStyle name="20% - Accent5 3 12 4 2 7" xfId="31410" xr:uid="{A4786B65-9674-4F4D-8C33-14A3C4228D94}"/>
    <cellStyle name="20% - Accent5 3 12 4 2 8" xfId="39984" xr:uid="{B8928D48-7841-481C-88A4-5BE785B4484A}"/>
    <cellStyle name="20% - Accent5 3 12 4 2 9" xfId="47867" xr:uid="{2CFAA9AD-FD89-4423-AF8A-302D6208D728}"/>
    <cellStyle name="20% - Accent5 3 12 4 3" xfId="2541" xr:uid="{47BFAC29-0019-4062-B1E9-0B884F8F4B7F}"/>
    <cellStyle name="20% - Accent5 3 12 4 3 2" xfId="10081" xr:uid="{EAC43617-F7B7-43F3-B2AF-0314B4EBDADF}"/>
    <cellStyle name="20% - Accent5 3 12 4 3 2 2" xfId="25057" xr:uid="{707A6676-801D-4987-9012-791ED78C49B4}"/>
    <cellStyle name="20% - Accent5 3 12 4 3 3" xfId="17569" xr:uid="{26458663-0B37-4703-8DF9-23A840F6813F}"/>
    <cellStyle name="20% - Accent5 3 12 4 3 4" xfId="32661" xr:uid="{58BD3ED5-2C0B-456F-BE45-94CAE583FA3B}"/>
    <cellStyle name="20% - Accent5 3 12 4 3 5" xfId="39988" xr:uid="{4F38CD76-6C98-4DED-A7A6-BE6242DDA9C5}"/>
    <cellStyle name="20% - Accent5 3 12 4 3 6" xfId="47871" xr:uid="{CE1D6B20-1A5E-45A3-B0CC-03A9E5D1CDB6}"/>
    <cellStyle name="20% - Accent5 3 12 4 3 7" xfId="55364" xr:uid="{8D8B418D-D8FA-4F74-9165-BA0E2A4D64E1}"/>
    <cellStyle name="20% - Accent5 3 12 4 4" xfId="2542" xr:uid="{997E804C-4442-458D-9EF1-AF4CA42AFC20}"/>
    <cellStyle name="20% - Accent5 3 12 4 4 2" xfId="10082" xr:uid="{CD0E6D7B-4870-4BBD-803F-AEFF6123C220}"/>
    <cellStyle name="20% - Accent5 3 12 4 4 2 2" xfId="25058" xr:uid="{E6E7DD42-201F-4ED3-A5BB-FBC78106B49B}"/>
    <cellStyle name="20% - Accent5 3 12 4 4 3" xfId="17570" xr:uid="{0828D507-2B6C-43BF-A680-0C2B786E36FE}"/>
    <cellStyle name="20% - Accent5 3 12 4 4 4" xfId="34506" xr:uid="{11E0F9F0-5EDC-41FF-8C19-D979295D7656}"/>
    <cellStyle name="20% - Accent5 3 12 4 4 5" xfId="39989" xr:uid="{F270396C-4539-43F1-B845-AE7A18C639CB}"/>
    <cellStyle name="20% - Accent5 3 12 4 4 6" xfId="47872" xr:uid="{13C949AE-8A18-4E4A-BEF4-5F4A1529C44D}"/>
    <cellStyle name="20% - Accent5 3 12 4 4 7" xfId="55365" xr:uid="{B7566032-AF8C-4C53-8633-CE618CFFEAF7}"/>
    <cellStyle name="20% - Accent5 3 12 4 5" xfId="2543" xr:uid="{9BCE99D3-19F5-4B13-A35E-01229C6E864B}"/>
    <cellStyle name="20% - Accent5 3 12 4 5 2" xfId="10083" xr:uid="{F211F464-8400-4CEB-9C58-7F5834FDFC47}"/>
    <cellStyle name="20% - Accent5 3 12 4 5 2 2" xfId="25059" xr:uid="{CF312989-5EB1-4840-8756-203CE4A1F4B3}"/>
    <cellStyle name="20% - Accent5 3 12 4 5 3" xfId="17571" xr:uid="{F0A2C7C8-0AD8-4184-844D-B92A407FE887}"/>
    <cellStyle name="20% - Accent5 3 12 4 5 4" xfId="36349" xr:uid="{7B0C061C-685A-4E06-8992-63C8F9EC8971}"/>
    <cellStyle name="20% - Accent5 3 12 4 5 5" xfId="39990" xr:uid="{CEB0DD5A-EDD6-48C6-AEE2-26747B55A891}"/>
    <cellStyle name="20% - Accent5 3 12 4 5 6" xfId="47873" xr:uid="{427E4E38-F774-4CAA-97A8-95B97E8B19B4}"/>
    <cellStyle name="20% - Accent5 3 12 4 5 7" xfId="55366" xr:uid="{E2C61A3C-1A7F-43D7-82B3-F3F8032D1763}"/>
    <cellStyle name="20% - Accent5 3 12 4 6" xfId="10076" xr:uid="{1B942733-8CA1-4A9E-9F72-5490020F4CA5}"/>
    <cellStyle name="20% - Accent5 3 12 4 6 2" xfId="25052" xr:uid="{F3286B21-EA63-4E1E-8C9C-D7BD21E200D5}"/>
    <cellStyle name="20% - Accent5 3 12 4 7" xfId="17564" xr:uid="{2413F328-4070-443D-AD33-BF3A9C1E8F31}"/>
    <cellStyle name="20% - Accent5 3 12 4 8" xfId="30855" xr:uid="{2F3269E6-5E4D-41CE-9B4C-8259D4A2CD2A}"/>
    <cellStyle name="20% - Accent5 3 12 4 9" xfId="39983" xr:uid="{AE997D9F-DBC8-4E88-B9DF-2E7DE043E66D}"/>
    <cellStyle name="20% - Accent5 3 12 5" xfId="2544" xr:uid="{D66A47AB-A7E2-4319-A4E5-FBF9EC69C198}"/>
    <cellStyle name="20% - Accent5 3 12 5 10" xfId="55367" xr:uid="{0512AD2D-1B48-4255-AF17-9F668F942722}"/>
    <cellStyle name="20% - Accent5 3 12 5 2" xfId="2545" xr:uid="{EB2A9467-62C1-497B-936E-E54C36029FE9}"/>
    <cellStyle name="20% - Accent5 3 12 5 2 2" xfId="10085" xr:uid="{4FD287EC-8F80-4BB1-A631-605F7DEB3E52}"/>
    <cellStyle name="20% - Accent5 3 12 5 2 2 2" xfId="25061" xr:uid="{0519C0D6-9322-49B5-93C1-DB1066CFDFA9}"/>
    <cellStyle name="20% - Accent5 3 12 5 2 3" xfId="17573" xr:uid="{74547AD7-CF5A-4271-A2AF-BC42824CFFCF}"/>
    <cellStyle name="20% - Accent5 3 12 5 2 4" xfId="32663" xr:uid="{74BA5494-76DB-46CD-9B97-7E464D5A3A36}"/>
    <cellStyle name="20% - Accent5 3 12 5 2 5" xfId="39992" xr:uid="{86B0E5F2-22A5-4E2E-AB93-55E6939FA92C}"/>
    <cellStyle name="20% - Accent5 3 12 5 2 6" xfId="47875" xr:uid="{C8C09ECA-DCDF-4622-A99F-03C48FFD30CD}"/>
    <cellStyle name="20% - Accent5 3 12 5 2 7" xfId="55368" xr:uid="{3EDC28F5-189E-4891-B39E-ED64540DD360}"/>
    <cellStyle name="20% - Accent5 3 12 5 3" xfId="2546" xr:uid="{81536201-58B4-454B-AEEB-81197F001DD0}"/>
    <cellStyle name="20% - Accent5 3 12 5 3 2" xfId="10086" xr:uid="{31636A29-17C8-4EF0-B8D9-98D0573A662C}"/>
    <cellStyle name="20% - Accent5 3 12 5 3 2 2" xfId="25062" xr:uid="{BA17593A-6395-4D8C-84E5-E58535601F05}"/>
    <cellStyle name="20% - Accent5 3 12 5 3 3" xfId="17574" xr:uid="{7A4854A3-DD63-4FB6-9A07-902F44BDC9D4}"/>
    <cellStyle name="20% - Accent5 3 12 5 3 4" xfId="34508" xr:uid="{AF0FC125-4BA3-41D8-9DE4-186952B380C7}"/>
    <cellStyle name="20% - Accent5 3 12 5 3 5" xfId="39993" xr:uid="{3DDF00DD-B5FB-49EB-9FA9-06E093994147}"/>
    <cellStyle name="20% - Accent5 3 12 5 3 6" xfId="47876" xr:uid="{C81E839A-172A-424F-A70A-56450070EAB5}"/>
    <cellStyle name="20% - Accent5 3 12 5 3 7" xfId="55369" xr:uid="{E7C78938-5AF2-4AFD-B462-857CDC8C8CA2}"/>
    <cellStyle name="20% - Accent5 3 12 5 4" xfId="2547" xr:uid="{549E65EC-D1FB-4389-B45A-420B6751465A}"/>
    <cellStyle name="20% - Accent5 3 12 5 4 2" xfId="10087" xr:uid="{633876C1-E013-4BA4-9760-B204270A6361}"/>
    <cellStyle name="20% - Accent5 3 12 5 4 2 2" xfId="25063" xr:uid="{4069CDDE-BAFD-4DB4-9928-7ACAFFF387CF}"/>
    <cellStyle name="20% - Accent5 3 12 5 4 3" xfId="17575" xr:uid="{29DBEF09-60D0-451D-A762-9C5B302B601B}"/>
    <cellStyle name="20% - Accent5 3 12 5 4 4" xfId="36351" xr:uid="{F6F5AB7E-DF05-418C-8097-213DB475846A}"/>
    <cellStyle name="20% - Accent5 3 12 5 4 5" xfId="39994" xr:uid="{D913E311-B420-41DE-A666-F2D17842AD71}"/>
    <cellStyle name="20% - Accent5 3 12 5 4 6" xfId="47877" xr:uid="{8B66AE14-9514-4A18-A46A-B19B9F9CE4AD}"/>
    <cellStyle name="20% - Accent5 3 12 5 4 7" xfId="55370" xr:uid="{47854FD0-AA6C-452C-AA39-A63944AAD519}"/>
    <cellStyle name="20% - Accent5 3 12 5 5" xfId="10084" xr:uid="{B2EE4B57-A5FB-47B8-B0DF-A54F37FC08B9}"/>
    <cellStyle name="20% - Accent5 3 12 5 5 2" xfId="25060" xr:uid="{FD8BFF63-2EAA-4281-8863-A427A0205034}"/>
    <cellStyle name="20% - Accent5 3 12 5 6" xfId="17572" xr:uid="{2DFA663B-AFD0-48E8-80A1-ACBF0BE5E84D}"/>
    <cellStyle name="20% - Accent5 3 12 5 7" xfId="31406" xr:uid="{BCEB9E39-F282-485D-9899-501588185EE5}"/>
    <cellStyle name="20% - Accent5 3 12 5 8" xfId="39991" xr:uid="{93CD98B0-C11A-48F2-B5C3-CC6F0036B3B0}"/>
    <cellStyle name="20% - Accent5 3 12 5 9" xfId="47874" xr:uid="{860A0044-48FB-4413-9986-DFA81B1B2138}"/>
    <cellStyle name="20% - Accent5 3 12 6" xfId="2548" xr:uid="{C5773311-CC66-426F-97CA-E99B9AE47FAB}"/>
    <cellStyle name="20% - Accent5 3 12 6 2" xfId="10088" xr:uid="{D35CA07E-0C11-49D7-9138-7DFA2A039013}"/>
    <cellStyle name="20% - Accent5 3 12 6 2 2" xfId="25064" xr:uid="{5E31432C-943D-4A79-B088-04A34EBE0334}"/>
    <cellStyle name="20% - Accent5 3 12 6 3" xfId="17576" xr:uid="{F436CA32-EB1F-425F-8AB7-E90FA8F15D78}"/>
    <cellStyle name="20% - Accent5 3 12 6 4" xfId="32654" xr:uid="{DABA229D-37A7-481E-9CC8-00FCD22CDAF1}"/>
    <cellStyle name="20% - Accent5 3 12 6 5" xfId="39995" xr:uid="{3A937718-26EE-467C-8552-2E59573303C8}"/>
    <cellStyle name="20% - Accent5 3 12 6 6" xfId="47878" xr:uid="{A4513D5F-9B6A-4103-84D3-2F1DAF7C5E0C}"/>
    <cellStyle name="20% - Accent5 3 12 6 7" xfId="55371" xr:uid="{39A7E225-9022-4DCD-A115-0DD3B23514F0}"/>
    <cellStyle name="20% - Accent5 3 12 7" xfId="2549" xr:uid="{5BBD6DF2-15DE-4407-B442-C47F47B6A221}"/>
    <cellStyle name="20% - Accent5 3 12 7 2" xfId="10089" xr:uid="{9F69188C-D332-4BA1-80D0-122E9A4020BC}"/>
    <cellStyle name="20% - Accent5 3 12 7 2 2" xfId="25065" xr:uid="{3315BA18-DB1E-45AB-B40D-3BFB12E364E4}"/>
    <cellStyle name="20% - Accent5 3 12 7 3" xfId="17577" xr:uid="{D7215DAE-1C33-4FBA-A387-1F53C6561CBE}"/>
    <cellStyle name="20% - Accent5 3 12 7 4" xfId="34499" xr:uid="{4B15049D-8899-4D73-BC7F-24BD6040EBFE}"/>
    <cellStyle name="20% - Accent5 3 12 7 5" xfId="39996" xr:uid="{330049C3-0695-499C-BEE2-C32B4A8F2DE1}"/>
    <cellStyle name="20% - Accent5 3 12 7 6" xfId="47879" xr:uid="{E6A536EF-8322-49E8-A51E-9F8761F3C68F}"/>
    <cellStyle name="20% - Accent5 3 12 7 7" xfId="55372" xr:uid="{06A9043D-0C12-4972-95ED-A9E1A482481B}"/>
    <cellStyle name="20% - Accent5 3 12 8" xfId="2550" xr:uid="{3897B38F-3143-4302-A67E-F40EFFBA7E64}"/>
    <cellStyle name="20% - Accent5 3 12 8 2" xfId="10090" xr:uid="{70E55DA4-CFFE-4512-A591-028389F4AD01}"/>
    <cellStyle name="20% - Accent5 3 12 8 2 2" xfId="25066" xr:uid="{E39A0995-0255-4B54-AC61-7E5EECE99B7B}"/>
    <cellStyle name="20% - Accent5 3 12 8 3" xfId="17578" xr:uid="{AEE66822-AE70-4726-9B1B-78EBED655422}"/>
    <cellStyle name="20% - Accent5 3 12 8 4" xfId="36342" xr:uid="{2EB2A530-A826-4EC0-8F65-685C8AD4809E}"/>
    <cellStyle name="20% - Accent5 3 12 8 5" xfId="39997" xr:uid="{1F21F64C-59E1-4909-966B-93D2CF935917}"/>
    <cellStyle name="20% - Accent5 3 12 8 6" xfId="47880" xr:uid="{9CD190E0-6BFE-4053-9219-4EE27E720357}"/>
    <cellStyle name="20% - Accent5 3 12 8 7" xfId="55373" xr:uid="{BBEDFBE5-8E29-4F5F-86D2-33EB776CC803}"/>
    <cellStyle name="20% - Accent5 3 12 9" xfId="10051" xr:uid="{50F8E25E-DDCE-4686-AF76-BDFEEAB7C85B}"/>
    <cellStyle name="20% - Accent5 3 12 9 2" xfId="25027" xr:uid="{DC622681-ADB4-4031-B2DF-DE649B22EA8D}"/>
    <cellStyle name="20% - Accent5 3 13" xfId="2551" xr:uid="{CF70D262-2015-486B-9799-B47191036B7A}"/>
    <cellStyle name="20% - Accent5 3 13 10" xfId="39998" xr:uid="{4932543F-BDF5-4EC9-B350-E0B4FCA2C15E}"/>
    <cellStyle name="20% - Accent5 3 13 11" xfId="47881" xr:uid="{C3FD8FD5-04B1-4A1D-89A5-C0FBEBE8D289}"/>
    <cellStyle name="20% - Accent5 3 13 12" xfId="55374" xr:uid="{8AAB0659-D2C0-46B8-B91B-E1B830ADABF7}"/>
    <cellStyle name="20% - Accent5 3 13 2" xfId="2552" xr:uid="{4328FD2A-EF86-48DB-A7AD-697BE2836428}"/>
    <cellStyle name="20% - Accent5 3 13 2 10" xfId="47882" xr:uid="{BF12522E-0345-490D-81DE-003F14C87892}"/>
    <cellStyle name="20% - Accent5 3 13 2 11" xfId="55375" xr:uid="{ECCB802C-1FAE-4E67-BD6A-DAD0E543B491}"/>
    <cellStyle name="20% - Accent5 3 13 2 2" xfId="2553" xr:uid="{C9755E02-CDE9-4EAF-873D-29BF9F203542}"/>
    <cellStyle name="20% - Accent5 3 13 2 2 10" xfId="55376" xr:uid="{16613CB3-0D34-4272-9319-6CC599E4C304}"/>
    <cellStyle name="20% - Accent5 3 13 2 2 2" xfId="2554" xr:uid="{E98CD88A-97CF-4DE2-AFFC-FCB8EF342094}"/>
    <cellStyle name="20% - Accent5 3 13 2 2 2 2" xfId="10094" xr:uid="{CD753255-C08B-4BAF-8BF3-63917DA40390}"/>
    <cellStyle name="20% - Accent5 3 13 2 2 2 2 2" xfId="25070" xr:uid="{956920F7-22D0-4374-BCE6-67E11D27464A}"/>
    <cellStyle name="20% - Accent5 3 13 2 2 2 3" xfId="17582" xr:uid="{DA239C0F-4E73-4A0B-94C7-1F065CD2FE73}"/>
    <cellStyle name="20% - Accent5 3 13 2 2 2 4" xfId="32666" xr:uid="{4F5FEE35-7D8A-4713-8718-E3546F7563C4}"/>
    <cellStyle name="20% - Accent5 3 13 2 2 2 5" xfId="40001" xr:uid="{32EF6413-063D-494A-9515-B2D1FF575B49}"/>
    <cellStyle name="20% - Accent5 3 13 2 2 2 6" xfId="47884" xr:uid="{B7FC89F5-45D6-4227-A7DB-C98B53A629B5}"/>
    <cellStyle name="20% - Accent5 3 13 2 2 2 7" xfId="55377" xr:uid="{A952C405-A38F-4F99-A6BB-D167C3F01ACC}"/>
    <cellStyle name="20% - Accent5 3 13 2 2 3" xfId="2555" xr:uid="{BC724B21-2150-4DA2-8193-779DC4C6867C}"/>
    <cellStyle name="20% - Accent5 3 13 2 2 3 2" xfId="10095" xr:uid="{BAFE65F0-C538-4A40-A0B8-2799A23DB86E}"/>
    <cellStyle name="20% - Accent5 3 13 2 2 3 2 2" xfId="25071" xr:uid="{94105468-4FDB-484B-A51C-C36AB41C2403}"/>
    <cellStyle name="20% - Accent5 3 13 2 2 3 3" xfId="17583" xr:uid="{B0D6B6F1-1595-4BEE-9FCF-301730DF9678}"/>
    <cellStyle name="20% - Accent5 3 13 2 2 3 4" xfId="34511" xr:uid="{20DBE375-E636-497E-86AE-F1390AFB75C9}"/>
    <cellStyle name="20% - Accent5 3 13 2 2 3 5" xfId="40002" xr:uid="{72B59D72-BBE7-4F77-80C6-A033ED28A64B}"/>
    <cellStyle name="20% - Accent5 3 13 2 2 3 6" xfId="47885" xr:uid="{F34ED8B5-0AE3-406C-8647-D1680A1D6536}"/>
    <cellStyle name="20% - Accent5 3 13 2 2 3 7" xfId="55378" xr:uid="{59358EBE-5860-4A5A-BB23-FAB3AAFDEF3C}"/>
    <cellStyle name="20% - Accent5 3 13 2 2 4" xfId="2556" xr:uid="{C82753D9-C2DE-4631-8214-2F06881D8474}"/>
    <cellStyle name="20% - Accent5 3 13 2 2 4 2" xfId="10096" xr:uid="{C7972C67-A1BF-4245-A440-2E3EE0A4F5AF}"/>
    <cellStyle name="20% - Accent5 3 13 2 2 4 2 2" xfId="25072" xr:uid="{0BA2ED70-EE38-4159-AE19-C3428B9DF7C1}"/>
    <cellStyle name="20% - Accent5 3 13 2 2 4 3" xfId="17584" xr:uid="{CC40DCE3-B428-46F4-8891-8E5072866AD0}"/>
    <cellStyle name="20% - Accent5 3 13 2 2 4 4" xfId="36354" xr:uid="{FD47C9B4-4D66-4730-A1F6-08DD6D716407}"/>
    <cellStyle name="20% - Accent5 3 13 2 2 4 5" xfId="40003" xr:uid="{9555E8D2-AEED-4282-953B-D878725FFDA3}"/>
    <cellStyle name="20% - Accent5 3 13 2 2 4 6" xfId="47886" xr:uid="{E942A3D7-B121-4887-A020-53C00355B23A}"/>
    <cellStyle name="20% - Accent5 3 13 2 2 4 7" xfId="55379" xr:uid="{8D044FDD-8456-4534-94D7-C538CD3511B4}"/>
    <cellStyle name="20% - Accent5 3 13 2 2 5" xfId="10093" xr:uid="{6627FBDC-BCB1-4376-9C24-B6D1DFA52941}"/>
    <cellStyle name="20% - Accent5 3 13 2 2 5 2" xfId="25069" xr:uid="{1B390929-D059-48E1-8CB8-5DFD6C431D0C}"/>
    <cellStyle name="20% - Accent5 3 13 2 2 6" xfId="17581" xr:uid="{8963373B-20E5-44E6-AB91-1BFA59369256}"/>
    <cellStyle name="20% - Accent5 3 13 2 2 7" xfId="31412" xr:uid="{3060B973-CF9F-4AB7-8C73-689C72DB2888}"/>
    <cellStyle name="20% - Accent5 3 13 2 2 8" xfId="40000" xr:uid="{A754076B-9EB2-4304-86B7-F63F24BAF156}"/>
    <cellStyle name="20% - Accent5 3 13 2 2 9" xfId="47883" xr:uid="{AFE7C20E-D293-4EAB-B9BF-B8E34EF9F6F5}"/>
    <cellStyle name="20% - Accent5 3 13 2 3" xfId="2557" xr:uid="{CE9882EC-A39C-444E-8061-5BCDC6071DD8}"/>
    <cellStyle name="20% - Accent5 3 13 2 3 2" xfId="10097" xr:uid="{E1480A53-2069-4601-855B-7BE123DA77A6}"/>
    <cellStyle name="20% - Accent5 3 13 2 3 2 2" xfId="25073" xr:uid="{26F34A2E-76D0-45B3-B382-F351C4F7951F}"/>
    <cellStyle name="20% - Accent5 3 13 2 3 3" xfId="17585" xr:uid="{C21B16EB-0FF3-45C9-B8BD-2261000C3F3E}"/>
    <cellStyle name="20% - Accent5 3 13 2 3 4" xfId="32665" xr:uid="{4470CA21-F061-452B-9718-C3674C35DECE}"/>
    <cellStyle name="20% - Accent5 3 13 2 3 5" xfId="40004" xr:uid="{45B852F5-BFCE-4FBB-A1A1-B08503BDC05C}"/>
    <cellStyle name="20% - Accent5 3 13 2 3 6" xfId="47887" xr:uid="{9A7C6D53-7D3D-4907-826F-1D525AB07A5D}"/>
    <cellStyle name="20% - Accent5 3 13 2 3 7" xfId="55380" xr:uid="{46E01DA8-56A2-4BEC-A178-93E70E106D5B}"/>
    <cellStyle name="20% - Accent5 3 13 2 4" xfId="2558" xr:uid="{3B92BF8C-6CAD-43FB-8BBC-F08B4D906194}"/>
    <cellStyle name="20% - Accent5 3 13 2 4 2" xfId="10098" xr:uid="{8DB7BF48-09FC-4DA8-8987-C4CF23BE2F12}"/>
    <cellStyle name="20% - Accent5 3 13 2 4 2 2" xfId="25074" xr:uid="{9699952D-44F9-4C58-9C9A-B73615B082A7}"/>
    <cellStyle name="20% - Accent5 3 13 2 4 3" xfId="17586" xr:uid="{5BBA6125-2973-4EFE-B610-E8FE4CA4E61C}"/>
    <cellStyle name="20% - Accent5 3 13 2 4 4" xfId="34510" xr:uid="{E5C13F61-4216-4123-B3AC-89347FD8AEB6}"/>
    <cellStyle name="20% - Accent5 3 13 2 4 5" xfId="40005" xr:uid="{30A0191C-5A64-49DD-9849-632B6FE77F3B}"/>
    <cellStyle name="20% - Accent5 3 13 2 4 6" xfId="47888" xr:uid="{03F8DA98-305C-46D8-9F99-8DBB8428F0D6}"/>
    <cellStyle name="20% - Accent5 3 13 2 4 7" xfId="55381" xr:uid="{A8301A45-36C4-46C3-BCD5-B3453A4664F5}"/>
    <cellStyle name="20% - Accent5 3 13 2 5" xfId="2559" xr:uid="{F40221DA-7723-4B30-918C-62577EE8BB97}"/>
    <cellStyle name="20% - Accent5 3 13 2 5 2" xfId="10099" xr:uid="{A82FE48D-2321-4145-BC42-1E48C9A576B0}"/>
    <cellStyle name="20% - Accent5 3 13 2 5 2 2" xfId="25075" xr:uid="{75B00199-C904-404A-B1A8-EE43024A26D9}"/>
    <cellStyle name="20% - Accent5 3 13 2 5 3" xfId="17587" xr:uid="{30E583F8-6D6D-4C85-AA61-8ECEC3E0391C}"/>
    <cellStyle name="20% - Accent5 3 13 2 5 4" xfId="36353" xr:uid="{21328CB8-6B89-4794-8281-7FE48407EE13}"/>
    <cellStyle name="20% - Accent5 3 13 2 5 5" xfId="40006" xr:uid="{A4AD15BB-2CB6-4D64-B349-649FC3A626CE}"/>
    <cellStyle name="20% - Accent5 3 13 2 5 6" xfId="47889" xr:uid="{D35EDD94-8FDD-4B3F-87EC-6A298C8386D6}"/>
    <cellStyle name="20% - Accent5 3 13 2 5 7" xfId="55382" xr:uid="{7B136BF8-F490-49F4-A917-A1ADC76BF179}"/>
    <cellStyle name="20% - Accent5 3 13 2 6" xfId="10092" xr:uid="{9FC21D8A-7850-4E30-ACEE-14C42170F7C5}"/>
    <cellStyle name="20% - Accent5 3 13 2 6 2" xfId="25068" xr:uid="{74FACB1D-3603-41EC-96D1-5FA025D53B45}"/>
    <cellStyle name="20% - Accent5 3 13 2 7" xfId="17580" xr:uid="{B63AE9E5-326F-4240-846B-B23F1073626B}"/>
    <cellStyle name="20% - Accent5 3 13 2 8" xfId="30857" xr:uid="{0332F609-2A64-4067-80FF-CF96F1CF3DC3}"/>
    <cellStyle name="20% - Accent5 3 13 2 9" xfId="39999" xr:uid="{2B079DC3-B128-4C68-9613-16134989ED0A}"/>
    <cellStyle name="20% - Accent5 3 13 3" xfId="2560" xr:uid="{DDF69DAE-45E0-4521-B12D-7B9FB9A83900}"/>
    <cellStyle name="20% - Accent5 3 13 3 10" xfId="55383" xr:uid="{9B0D9481-DAAE-4304-AA96-FED2BCFC5720}"/>
    <cellStyle name="20% - Accent5 3 13 3 2" xfId="2561" xr:uid="{48A382F4-7AFE-42C3-AED8-597A23FA9570}"/>
    <cellStyle name="20% - Accent5 3 13 3 2 2" xfId="10101" xr:uid="{9A6E1E87-0A1A-48E9-B2AF-9D09B618F0E7}"/>
    <cellStyle name="20% - Accent5 3 13 3 2 2 2" xfId="25077" xr:uid="{7E54D790-17BE-486B-9DDE-76BF664EEE4E}"/>
    <cellStyle name="20% - Accent5 3 13 3 2 3" xfId="17589" xr:uid="{D07C411F-A00A-4770-9654-337B5A4E4ECD}"/>
    <cellStyle name="20% - Accent5 3 13 3 2 4" xfId="32667" xr:uid="{8D3E1AAB-695A-4899-85FB-D2F25DAB4B28}"/>
    <cellStyle name="20% - Accent5 3 13 3 2 5" xfId="40008" xr:uid="{E14EE3F8-3B6D-47EF-917E-6E7C4E50F395}"/>
    <cellStyle name="20% - Accent5 3 13 3 2 6" xfId="47891" xr:uid="{16AF0316-783B-4E2B-B388-6C10D1278701}"/>
    <cellStyle name="20% - Accent5 3 13 3 2 7" xfId="55384" xr:uid="{C62CEFBE-687D-482F-B185-C0F54D37E41A}"/>
    <cellStyle name="20% - Accent5 3 13 3 3" xfId="2562" xr:uid="{AE394C4B-54F3-42C8-9485-EE0862ADB749}"/>
    <cellStyle name="20% - Accent5 3 13 3 3 2" xfId="10102" xr:uid="{D5A57774-6F81-4B60-80B5-1A6E5899DAD5}"/>
    <cellStyle name="20% - Accent5 3 13 3 3 2 2" xfId="25078" xr:uid="{3E061171-1734-419A-A5AA-11EFB6778873}"/>
    <cellStyle name="20% - Accent5 3 13 3 3 3" xfId="17590" xr:uid="{DE213F83-7D3E-4B1E-B017-69FD44BDA556}"/>
    <cellStyle name="20% - Accent5 3 13 3 3 4" xfId="34512" xr:uid="{55A06256-2308-4B95-B5BD-E07312FF8491}"/>
    <cellStyle name="20% - Accent5 3 13 3 3 5" xfId="40009" xr:uid="{EAAFB20B-A4B0-4B36-B8AD-4CC887A1BBDA}"/>
    <cellStyle name="20% - Accent5 3 13 3 3 6" xfId="47892" xr:uid="{1A99A546-266A-4725-AF10-8A8814D3D3E4}"/>
    <cellStyle name="20% - Accent5 3 13 3 3 7" xfId="55385" xr:uid="{1F95D113-0019-41ED-8F31-8E87400350A1}"/>
    <cellStyle name="20% - Accent5 3 13 3 4" xfId="2563" xr:uid="{9F71DC1E-2E0E-4532-B0ED-5A2C02921198}"/>
    <cellStyle name="20% - Accent5 3 13 3 4 2" xfId="10103" xr:uid="{0B1029BD-5362-4220-8ED1-D8CD39DE3092}"/>
    <cellStyle name="20% - Accent5 3 13 3 4 2 2" xfId="25079" xr:uid="{23CE76BC-32E1-47AB-B573-B826DF1BE7DA}"/>
    <cellStyle name="20% - Accent5 3 13 3 4 3" xfId="17591" xr:uid="{37E7E9CA-075C-4778-B03C-44D174199B5D}"/>
    <cellStyle name="20% - Accent5 3 13 3 4 4" xfId="36355" xr:uid="{35140A1B-7F16-4CAA-88E6-9A82182FDA79}"/>
    <cellStyle name="20% - Accent5 3 13 3 4 5" xfId="40010" xr:uid="{A3C05DFA-3ED6-4C23-AED0-D0E7958330DB}"/>
    <cellStyle name="20% - Accent5 3 13 3 4 6" xfId="47893" xr:uid="{60F795EE-00CF-4004-8006-12D240711046}"/>
    <cellStyle name="20% - Accent5 3 13 3 4 7" xfId="55386" xr:uid="{B7732F2C-A543-466A-BCD1-B0571182E1B3}"/>
    <cellStyle name="20% - Accent5 3 13 3 5" xfId="10100" xr:uid="{3F324ADA-0618-4B80-B6B4-DAA30C4A47FA}"/>
    <cellStyle name="20% - Accent5 3 13 3 5 2" xfId="25076" xr:uid="{2D7B2147-A50B-4C51-847A-0C7430451EB5}"/>
    <cellStyle name="20% - Accent5 3 13 3 6" xfId="17588" xr:uid="{77532F6E-F80D-4C68-8F3D-C374864D4968}"/>
    <cellStyle name="20% - Accent5 3 13 3 7" xfId="31411" xr:uid="{A12A1903-5E86-4632-8FF7-5E4F495CCB00}"/>
    <cellStyle name="20% - Accent5 3 13 3 8" xfId="40007" xr:uid="{449A9FE3-180F-4503-8D46-137D7382C8A8}"/>
    <cellStyle name="20% - Accent5 3 13 3 9" xfId="47890" xr:uid="{69CBB04D-A9C2-4B85-9DB3-C31F9666FA07}"/>
    <cellStyle name="20% - Accent5 3 13 4" xfId="2564" xr:uid="{4F21314E-3F05-4C88-9FE5-F21960B87905}"/>
    <cellStyle name="20% - Accent5 3 13 4 2" xfId="10104" xr:uid="{9DE2D061-7CD7-4124-A131-471069AF93DD}"/>
    <cellStyle name="20% - Accent5 3 13 4 2 2" xfId="25080" xr:uid="{E19FBCC0-5BA6-4FAA-9BCA-403BB92DDD28}"/>
    <cellStyle name="20% - Accent5 3 13 4 3" xfId="17592" xr:uid="{131E1559-7809-42F3-A06C-E5531C7F467B}"/>
    <cellStyle name="20% - Accent5 3 13 4 4" xfId="32664" xr:uid="{C9EAC6A1-5D6A-4675-A710-FBD1D521A9C6}"/>
    <cellStyle name="20% - Accent5 3 13 4 5" xfId="40011" xr:uid="{55F0727A-D794-46DD-8BD5-88C9EFF7D6E4}"/>
    <cellStyle name="20% - Accent5 3 13 4 6" xfId="47894" xr:uid="{007BC82E-FE87-465C-9EEF-BC7EE0BCBBE7}"/>
    <cellStyle name="20% - Accent5 3 13 4 7" xfId="55387" xr:uid="{6D9CCC3D-1F79-4015-BC0F-C4BF1D2E5D06}"/>
    <cellStyle name="20% - Accent5 3 13 5" xfId="2565" xr:uid="{8A4989F3-949F-4E74-BC3F-FAE0AE3F5ACC}"/>
    <cellStyle name="20% - Accent5 3 13 5 2" xfId="10105" xr:uid="{E035823F-0E53-44C3-9B28-D40D2DAEB33C}"/>
    <cellStyle name="20% - Accent5 3 13 5 2 2" xfId="25081" xr:uid="{18229759-91F5-439F-9997-8990D0A2C7DB}"/>
    <cellStyle name="20% - Accent5 3 13 5 3" xfId="17593" xr:uid="{F75C3478-7D0D-43C0-B429-515C62CD9AE4}"/>
    <cellStyle name="20% - Accent5 3 13 5 4" xfId="34509" xr:uid="{7AFD5BD8-80C1-421E-949C-D741CE5E94F5}"/>
    <cellStyle name="20% - Accent5 3 13 5 5" xfId="40012" xr:uid="{A2EDF859-5B75-4A4F-ADDA-65AC892AD957}"/>
    <cellStyle name="20% - Accent5 3 13 5 6" xfId="47895" xr:uid="{B28DCC02-91C4-4ABE-8814-5E32947D6D60}"/>
    <cellStyle name="20% - Accent5 3 13 5 7" xfId="55388" xr:uid="{ECD67006-7C85-49EE-9B48-FA0362C43846}"/>
    <cellStyle name="20% - Accent5 3 13 6" xfId="2566" xr:uid="{BE1C93A1-7707-496A-BA22-AD43A329F5D1}"/>
    <cellStyle name="20% - Accent5 3 13 6 2" xfId="10106" xr:uid="{5D90E07F-DD95-41CD-8374-92B257757D7C}"/>
    <cellStyle name="20% - Accent5 3 13 6 2 2" xfId="25082" xr:uid="{770C8431-A7B9-4EA8-8588-D24FFD7BE37D}"/>
    <cellStyle name="20% - Accent5 3 13 6 3" xfId="17594" xr:uid="{48FE3CF8-BFC4-4BAB-9148-CD77EB281067}"/>
    <cellStyle name="20% - Accent5 3 13 6 4" xfId="36352" xr:uid="{452069CA-4B08-49EE-839F-160025470FBF}"/>
    <cellStyle name="20% - Accent5 3 13 6 5" xfId="40013" xr:uid="{F900FDFA-BE5D-4104-8366-CA3319B14227}"/>
    <cellStyle name="20% - Accent5 3 13 6 6" xfId="47896" xr:uid="{E14D1F6C-E3A1-48F0-90A0-D2CBCB10E691}"/>
    <cellStyle name="20% - Accent5 3 13 6 7" xfId="55389" xr:uid="{32A66B1A-2093-4F3F-AF3A-B2193B48537F}"/>
    <cellStyle name="20% - Accent5 3 13 7" xfId="10091" xr:uid="{3E3F429E-85A8-4449-A4A6-8BA41114151A}"/>
    <cellStyle name="20% - Accent5 3 13 7 2" xfId="25067" xr:uid="{82187C20-D356-4DA4-9663-D7F072930D9C}"/>
    <cellStyle name="20% - Accent5 3 13 8" xfId="17579" xr:uid="{BB9AFB04-4F58-4A43-82C9-4745F092951F}"/>
    <cellStyle name="20% - Accent5 3 13 9" xfId="30451" xr:uid="{99F8AF7C-5016-4599-B33C-DCF2D4E9E06C}"/>
    <cellStyle name="20% - Accent5 3 14" xfId="2567" xr:uid="{159A4619-9B28-452E-91EF-D6B324D2359C}"/>
    <cellStyle name="20% - Accent5 3 14 10" xfId="40014" xr:uid="{08AB18F5-CF03-4871-B40B-F9F249F47178}"/>
    <cellStyle name="20% - Accent5 3 14 11" xfId="47897" xr:uid="{4ED0B934-5079-4117-ACE1-AB69A5F251F7}"/>
    <cellStyle name="20% - Accent5 3 14 12" xfId="55390" xr:uid="{7D4C8584-A7D3-498A-8F9A-5C6281C71163}"/>
    <cellStyle name="20% - Accent5 3 14 2" xfId="2568" xr:uid="{8A3BE608-EA8B-4E6D-B80C-BF61EC97E65D}"/>
    <cellStyle name="20% - Accent5 3 14 2 10" xfId="47898" xr:uid="{6A81593F-A552-4900-9EDD-E15669392C1F}"/>
    <cellStyle name="20% - Accent5 3 14 2 11" xfId="55391" xr:uid="{3F30AE43-15A6-475C-A5B5-8D7FC8105B77}"/>
    <cellStyle name="20% - Accent5 3 14 2 2" xfId="2569" xr:uid="{5D3EA5AE-CD0D-4CA7-BA73-A7CDBE205CFC}"/>
    <cellStyle name="20% - Accent5 3 14 2 2 10" xfId="55392" xr:uid="{947B791D-7DD2-4199-B717-BD7125B0F0FB}"/>
    <cellStyle name="20% - Accent5 3 14 2 2 2" xfId="2570" xr:uid="{1A0FDC99-2BEE-4E58-9F95-9D51F6B40CBB}"/>
    <cellStyle name="20% - Accent5 3 14 2 2 2 2" xfId="10110" xr:uid="{97A5A8B0-FA99-470F-A36E-600243A46E37}"/>
    <cellStyle name="20% - Accent5 3 14 2 2 2 2 2" xfId="25086" xr:uid="{4444FE30-9F41-4F4D-8396-BD3B905F69AA}"/>
    <cellStyle name="20% - Accent5 3 14 2 2 2 3" xfId="17598" xr:uid="{04CF501C-9D78-4AF6-925C-41C1A1E56F2D}"/>
    <cellStyle name="20% - Accent5 3 14 2 2 2 4" xfId="32670" xr:uid="{0A881007-E4D8-4BC8-8889-0A588ED40D1B}"/>
    <cellStyle name="20% - Accent5 3 14 2 2 2 5" xfId="40017" xr:uid="{A9D0142C-FC84-4D8F-941C-FE07C1996B1F}"/>
    <cellStyle name="20% - Accent5 3 14 2 2 2 6" xfId="47900" xr:uid="{5D3C6386-A43C-4039-8537-6601F2087829}"/>
    <cellStyle name="20% - Accent5 3 14 2 2 2 7" xfId="55393" xr:uid="{1675B6F7-1882-47F5-A787-25B2C37767FE}"/>
    <cellStyle name="20% - Accent5 3 14 2 2 3" xfId="2571" xr:uid="{1BED69B1-5EAE-4632-82B1-C632687886F2}"/>
    <cellStyle name="20% - Accent5 3 14 2 2 3 2" xfId="10111" xr:uid="{2F53FCD6-F87C-4C4D-B2AB-B3554AAC6C3A}"/>
    <cellStyle name="20% - Accent5 3 14 2 2 3 2 2" xfId="25087" xr:uid="{C23D1DE9-6D77-4D58-9487-5FB1DAE0904B}"/>
    <cellStyle name="20% - Accent5 3 14 2 2 3 3" xfId="17599" xr:uid="{17793E6E-CFFE-41B9-8D25-4FCCE736AD8F}"/>
    <cellStyle name="20% - Accent5 3 14 2 2 3 4" xfId="34515" xr:uid="{9F237E00-0146-413C-9A2E-6706693B5241}"/>
    <cellStyle name="20% - Accent5 3 14 2 2 3 5" xfId="40018" xr:uid="{3DD4B01A-42CE-4436-8C5E-F8C9993841EE}"/>
    <cellStyle name="20% - Accent5 3 14 2 2 3 6" xfId="47901" xr:uid="{25A8D91A-F540-4583-BECA-5DA5B69873EF}"/>
    <cellStyle name="20% - Accent5 3 14 2 2 3 7" xfId="55394" xr:uid="{0FC883AB-7E40-478E-A3E3-5B73A046F222}"/>
    <cellStyle name="20% - Accent5 3 14 2 2 4" xfId="2572" xr:uid="{A620DD69-E38F-4D69-988D-2CB557F9833B}"/>
    <cellStyle name="20% - Accent5 3 14 2 2 4 2" xfId="10112" xr:uid="{1186012C-4817-4C0E-BD86-D40E2D6B9FF0}"/>
    <cellStyle name="20% - Accent5 3 14 2 2 4 2 2" xfId="25088" xr:uid="{16264C28-0627-4777-9624-F87BEF4ABA4E}"/>
    <cellStyle name="20% - Accent5 3 14 2 2 4 3" xfId="17600" xr:uid="{62FEAB38-4156-4CE9-8DE7-EB4EDCFE5B1A}"/>
    <cellStyle name="20% - Accent5 3 14 2 2 4 4" xfId="36358" xr:uid="{43ADFD55-2394-48B9-997B-EB0D11798864}"/>
    <cellStyle name="20% - Accent5 3 14 2 2 4 5" xfId="40019" xr:uid="{2DB2C7D3-F73A-415C-AAEB-2925904448E5}"/>
    <cellStyle name="20% - Accent5 3 14 2 2 4 6" xfId="47902" xr:uid="{3863288F-77E9-42DA-A6D5-5E6CEDA1659D}"/>
    <cellStyle name="20% - Accent5 3 14 2 2 4 7" xfId="55395" xr:uid="{FF855796-6BAB-4C3C-99FD-3AC890129A9E}"/>
    <cellStyle name="20% - Accent5 3 14 2 2 5" xfId="10109" xr:uid="{4723139C-74EB-4F29-A9EC-39FFBAE19D7B}"/>
    <cellStyle name="20% - Accent5 3 14 2 2 5 2" xfId="25085" xr:uid="{F1B53995-C6C3-4FB7-9E42-67BB8D2AEF27}"/>
    <cellStyle name="20% - Accent5 3 14 2 2 6" xfId="17597" xr:uid="{4D72EFDC-662B-42B5-9996-A41FC1E44414}"/>
    <cellStyle name="20% - Accent5 3 14 2 2 7" xfId="31414" xr:uid="{EADA8995-E89E-42D1-ADC3-E7DF3525B997}"/>
    <cellStyle name="20% - Accent5 3 14 2 2 8" xfId="40016" xr:uid="{84E4B5AE-F299-43F7-BB9A-554F3371EE8E}"/>
    <cellStyle name="20% - Accent5 3 14 2 2 9" xfId="47899" xr:uid="{42108C87-1146-49BC-AA37-1F14944D429E}"/>
    <cellStyle name="20% - Accent5 3 14 2 3" xfId="2573" xr:uid="{9F4FEF3B-0963-40FC-A07B-E7A779381BF6}"/>
    <cellStyle name="20% - Accent5 3 14 2 3 2" xfId="10113" xr:uid="{DCE2741E-D992-4062-A018-4F1FE9EDA55D}"/>
    <cellStyle name="20% - Accent5 3 14 2 3 2 2" xfId="25089" xr:uid="{2C5E9525-8BC3-4B11-8809-81D2FA82A2E2}"/>
    <cellStyle name="20% - Accent5 3 14 2 3 3" xfId="17601" xr:uid="{0C5EDE6C-835A-45E3-8017-5F7EDA4C27B0}"/>
    <cellStyle name="20% - Accent5 3 14 2 3 4" xfId="32669" xr:uid="{9768DD25-0E1A-478B-BB6E-889E5940477B}"/>
    <cellStyle name="20% - Accent5 3 14 2 3 5" xfId="40020" xr:uid="{33AB28CE-174F-4333-BC17-F5EA97BDCA92}"/>
    <cellStyle name="20% - Accent5 3 14 2 3 6" xfId="47903" xr:uid="{EA79FEDC-0F90-45CE-A8CB-79B343BA71B1}"/>
    <cellStyle name="20% - Accent5 3 14 2 3 7" xfId="55396" xr:uid="{B77CB736-44AF-49C7-8D16-C1216A643970}"/>
    <cellStyle name="20% - Accent5 3 14 2 4" xfId="2574" xr:uid="{7586E4BA-3B67-44A9-B154-7A891396D621}"/>
    <cellStyle name="20% - Accent5 3 14 2 4 2" xfId="10114" xr:uid="{22DED0AA-69E6-4F2D-85ED-F7B77FD084BA}"/>
    <cellStyle name="20% - Accent5 3 14 2 4 2 2" xfId="25090" xr:uid="{FACFF8CA-5FCD-4338-8CBB-3698397F88F1}"/>
    <cellStyle name="20% - Accent5 3 14 2 4 3" xfId="17602" xr:uid="{DA4E0BBB-84F6-46A7-9136-B943F507B4F1}"/>
    <cellStyle name="20% - Accent5 3 14 2 4 4" xfId="34514" xr:uid="{3AAA0FC6-E42A-462E-B23D-18640B97B237}"/>
    <cellStyle name="20% - Accent5 3 14 2 4 5" xfId="40021" xr:uid="{A434A170-F171-4E13-A4D4-7D18C828A475}"/>
    <cellStyle name="20% - Accent5 3 14 2 4 6" xfId="47904" xr:uid="{8BBC6E6A-D33E-4EDF-8FA6-90EBD59779BD}"/>
    <cellStyle name="20% - Accent5 3 14 2 4 7" xfId="55397" xr:uid="{C8311BD4-256B-4F6C-A26E-893D0D8A83A0}"/>
    <cellStyle name="20% - Accent5 3 14 2 5" xfId="2575" xr:uid="{E1A51280-1F3F-4A0E-9FAE-EC708393F8D6}"/>
    <cellStyle name="20% - Accent5 3 14 2 5 2" xfId="10115" xr:uid="{79C1F224-ABB7-4DB3-BCC6-55E79702B522}"/>
    <cellStyle name="20% - Accent5 3 14 2 5 2 2" xfId="25091" xr:uid="{081CA41D-3D2A-4528-B871-9900817CC049}"/>
    <cellStyle name="20% - Accent5 3 14 2 5 3" xfId="17603" xr:uid="{5E3704B6-0564-4439-ACFE-A606565C31D6}"/>
    <cellStyle name="20% - Accent5 3 14 2 5 4" xfId="36357" xr:uid="{43A750C7-EB62-4241-A296-D71F440330E4}"/>
    <cellStyle name="20% - Accent5 3 14 2 5 5" xfId="40022" xr:uid="{850C2F68-D4BC-4DB8-B511-48F4C1C48669}"/>
    <cellStyle name="20% - Accent5 3 14 2 5 6" xfId="47905" xr:uid="{EF29DF92-964D-4ACB-9192-0EE306CEFA90}"/>
    <cellStyle name="20% - Accent5 3 14 2 5 7" xfId="55398" xr:uid="{58B555B7-C370-4CE5-A23F-BE310CF544FD}"/>
    <cellStyle name="20% - Accent5 3 14 2 6" xfId="10108" xr:uid="{89E2B624-4A11-458B-AA5E-F002A7D2740E}"/>
    <cellStyle name="20% - Accent5 3 14 2 6 2" xfId="25084" xr:uid="{091AC61B-5920-4B8A-A8FC-ABCCA14C4658}"/>
    <cellStyle name="20% - Accent5 3 14 2 7" xfId="17596" xr:uid="{2EC62A98-F315-4447-8F9E-582060EB10BC}"/>
    <cellStyle name="20% - Accent5 3 14 2 8" xfId="30858" xr:uid="{D6FE1FA1-DF7A-4DFF-87D7-A45DC66A8ABE}"/>
    <cellStyle name="20% - Accent5 3 14 2 9" xfId="40015" xr:uid="{04CFD3A1-4978-43A8-919C-C058D06DCFF3}"/>
    <cellStyle name="20% - Accent5 3 14 3" xfId="2576" xr:uid="{1C848ADD-A936-4A97-A8C4-1F04FFE5F532}"/>
    <cellStyle name="20% - Accent5 3 14 3 10" xfId="55399" xr:uid="{E8D3920B-0CF0-4532-B1D6-72D748E9D10A}"/>
    <cellStyle name="20% - Accent5 3 14 3 2" xfId="2577" xr:uid="{4F08F5D0-01A7-4333-80A0-71E933635D5A}"/>
    <cellStyle name="20% - Accent5 3 14 3 2 2" xfId="10117" xr:uid="{4EC64EF6-FFA5-46ED-861A-0560C9778C12}"/>
    <cellStyle name="20% - Accent5 3 14 3 2 2 2" xfId="25093" xr:uid="{1DED6CCC-299C-4935-BF64-0F8D78031F49}"/>
    <cellStyle name="20% - Accent5 3 14 3 2 3" xfId="17605" xr:uid="{7B09C067-A7D6-4B9F-BCE8-5CA83442E81F}"/>
    <cellStyle name="20% - Accent5 3 14 3 2 4" xfId="32671" xr:uid="{E211A954-57F5-4785-9ACD-676FC2E080E7}"/>
    <cellStyle name="20% - Accent5 3 14 3 2 5" xfId="40024" xr:uid="{9B880B82-2392-4946-9A9B-F3D110A5457F}"/>
    <cellStyle name="20% - Accent5 3 14 3 2 6" xfId="47907" xr:uid="{21D7174D-3276-4759-A2D3-8FFCD4A041C2}"/>
    <cellStyle name="20% - Accent5 3 14 3 2 7" xfId="55400" xr:uid="{889E292D-C816-40AA-8BA6-6030F195ECA2}"/>
    <cellStyle name="20% - Accent5 3 14 3 3" xfId="2578" xr:uid="{24D99ED9-55D3-4F00-898F-8760C62144AC}"/>
    <cellStyle name="20% - Accent5 3 14 3 3 2" xfId="10118" xr:uid="{40B3867B-630B-4926-BA7F-DEA5D3C367B4}"/>
    <cellStyle name="20% - Accent5 3 14 3 3 2 2" xfId="25094" xr:uid="{9FBBEC8A-8222-4D46-AAE2-B73BF6826FBF}"/>
    <cellStyle name="20% - Accent5 3 14 3 3 3" xfId="17606" xr:uid="{1157BEB2-7F11-4F19-A697-B787BD9E3C34}"/>
    <cellStyle name="20% - Accent5 3 14 3 3 4" xfId="34516" xr:uid="{B789C2CC-A16D-4B8E-B4CD-FDFFD41E3A3E}"/>
    <cellStyle name="20% - Accent5 3 14 3 3 5" xfId="40025" xr:uid="{7C924A70-DD32-47F3-A4B8-B78EE45E2391}"/>
    <cellStyle name="20% - Accent5 3 14 3 3 6" xfId="47908" xr:uid="{00F52FC7-B311-406B-8CA2-8EE5C3704347}"/>
    <cellStyle name="20% - Accent5 3 14 3 3 7" xfId="55401" xr:uid="{78062771-A009-4CB8-8A7B-3B326F43015D}"/>
    <cellStyle name="20% - Accent5 3 14 3 4" xfId="2579" xr:uid="{7DEBEEB6-AFE7-4787-B205-B1E28A5EC117}"/>
    <cellStyle name="20% - Accent5 3 14 3 4 2" xfId="10119" xr:uid="{772DED98-6790-4B31-8BE8-2C36FCBF3598}"/>
    <cellStyle name="20% - Accent5 3 14 3 4 2 2" xfId="25095" xr:uid="{4C7E2BEC-E976-4AA7-9CCB-B7026A3488C3}"/>
    <cellStyle name="20% - Accent5 3 14 3 4 3" xfId="17607" xr:uid="{21B9678C-5F5A-49B5-9D7D-B4DF6E2CDC8A}"/>
    <cellStyle name="20% - Accent5 3 14 3 4 4" xfId="36359" xr:uid="{415E1063-A3FD-469E-AE5F-EE1FFFAE3DE0}"/>
    <cellStyle name="20% - Accent5 3 14 3 4 5" xfId="40026" xr:uid="{2C028252-2C6F-4711-9006-C7B33B2A9A5A}"/>
    <cellStyle name="20% - Accent5 3 14 3 4 6" xfId="47909" xr:uid="{15662EA1-D840-4054-84DC-0BE13A556736}"/>
    <cellStyle name="20% - Accent5 3 14 3 4 7" xfId="55402" xr:uid="{16BCC685-24F0-48D5-81C7-22862E36990B}"/>
    <cellStyle name="20% - Accent5 3 14 3 5" xfId="10116" xr:uid="{8BB9A63C-42FA-4A92-A110-B3615EDC6F91}"/>
    <cellStyle name="20% - Accent5 3 14 3 5 2" xfId="25092" xr:uid="{850EA88D-4FC3-4B6F-990D-0D50FC881467}"/>
    <cellStyle name="20% - Accent5 3 14 3 6" xfId="17604" xr:uid="{1056C16F-2084-47D8-8495-FA2F36404BF4}"/>
    <cellStyle name="20% - Accent5 3 14 3 7" xfId="31413" xr:uid="{C1CCA3D0-EB8D-48BC-8F70-FD9965717D8A}"/>
    <cellStyle name="20% - Accent5 3 14 3 8" xfId="40023" xr:uid="{E0CDC081-86B9-42C6-9C23-132B536DBDDE}"/>
    <cellStyle name="20% - Accent5 3 14 3 9" xfId="47906" xr:uid="{72DF3DC1-3E55-45CD-BCD2-70B83D5B422C}"/>
    <cellStyle name="20% - Accent5 3 14 4" xfId="2580" xr:uid="{25C0CABA-A62D-4184-A3E6-B73A1476F0CB}"/>
    <cellStyle name="20% - Accent5 3 14 4 2" xfId="10120" xr:uid="{B01B903E-69E4-4A31-9320-36B3055A7B91}"/>
    <cellStyle name="20% - Accent5 3 14 4 2 2" xfId="25096" xr:uid="{9F8B3A30-4457-4C10-A6B7-A7BA6B57F0A7}"/>
    <cellStyle name="20% - Accent5 3 14 4 3" xfId="17608" xr:uid="{9B5B4B8A-32E2-49A6-87AA-14CF45078C5C}"/>
    <cellStyle name="20% - Accent5 3 14 4 4" xfId="32668" xr:uid="{8B02AD6F-021B-4127-9B55-1A39857C693E}"/>
    <cellStyle name="20% - Accent5 3 14 4 5" xfId="40027" xr:uid="{B3397714-3BF7-4688-B634-7DBDBCA7A134}"/>
    <cellStyle name="20% - Accent5 3 14 4 6" xfId="47910" xr:uid="{24EDAF5A-84F3-499D-BF04-FECB207A62C3}"/>
    <cellStyle name="20% - Accent5 3 14 4 7" xfId="55403" xr:uid="{38BCA44C-467F-4370-91C4-23C9EA956611}"/>
    <cellStyle name="20% - Accent5 3 14 5" xfId="2581" xr:uid="{4E1521DF-4DBA-4D3F-A438-C456D5D15A7F}"/>
    <cellStyle name="20% - Accent5 3 14 5 2" xfId="10121" xr:uid="{B68074CE-DE15-44B7-A4C7-7849C4CFCE37}"/>
    <cellStyle name="20% - Accent5 3 14 5 2 2" xfId="25097" xr:uid="{948AF038-D0A9-4E7B-BC5C-DABC73B9BA72}"/>
    <cellStyle name="20% - Accent5 3 14 5 3" xfId="17609" xr:uid="{6DA023E7-83BF-4F53-970C-58EAA094F10E}"/>
    <cellStyle name="20% - Accent5 3 14 5 4" xfId="34513" xr:uid="{46E9CDC5-74A6-433C-989C-FDA9F8BEF39E}"/>
    <cellStyle name="20% - Accent5 3 14 5 5" xfId="40028" xr:uid="{21E447EF-6164-4371-95AF-0612D022DC83}"/>
    <cellStyle name="20% - Accent5 3 14 5 6" xfId="47911" xr:uid="{2CAC4E32-A271-4E7E-9BBC-8DF671BF6A26}"/>
    <cellStyle name="20% - Accent5 3 14 5 7" xfId="55404" xr:uid="{B163E136-38CA-4EBF-A15C-CE54929EA5B0}"/>
    <cellStyle name="20% - Accent5 3 14 6" xfId="2582" xr:uid="{B1FD5497-0713-4980-A004-CB2683B22938}"/>
    <cellStyle name="20% - Accent5 3 14 6 2" xfId="10122" xr:uid="{5FD3E9C2-06E7-42F6-A40A-8F4B5475C985}"/>
    <cellStyle name="20% - Accent5 3 14 6 2 2" xfId="25098" xr:uid="{28820039-9231-4F77-802D-4EB0A9D2353A}"/>
    <cellStyle name="20% - Accent5 3 14 6 3" xfId="17610" xr:uid="{797695D0-01AC-4F48-825D-479C1D79041C}"/>
    <cellStyle name="20% - Accent5 3 14 6 4" xfId="36356" xr:uid="{A66B5504-8E7D-4BC8-981E-01AB9693261D}"/>
    <cellStyle name="20% - Accent5 3 14 6 5" xfId="40029" xr:uid="{9D6D039F-2F3B-41E5-B407-E14C7A739EBB}"/>
    <cellStyle name="20% - Accent5 3 14 6 6" xfId="47912" xr:uid="{316A9586-4749-425E-953B-DCFB5800029A}"/>
    <cellStyle name="20% - Accent5 3 14 6 7" xfId="55405" xr:uid="{1721B0A2-AE70-4CA0-8A73-856CA4D2C65D}"/>
    <cellStyle name="20% - Accent5 3 14 7" xfId="10107" xr:uid="{AEDFBAF1-262B-4DC8-BEDC-DDA83CE8F709}"/>
    <cellStyle name="20% - Accent5 3 14 7 2" xfId="25083" xr:uid="{D289D2A5-AB0E-43AF-831E-425955817A96}"/>
    <cellStyle name="20% - Accent5 3 14 8" xfId="17595" xr:uid="{842B12D4-1709-4413-A295-2206DEC8DFD8}"/>
    <cellStyle name="20% - Accent5 3 14 9" xfId="30568" xr:uid="{5AB7FC53-CBA3-4203-8012-5DABCBCE0FFD}"/>
    <cellStyle name="20% - Accent5 3 15" xfId="2583" xr:uid="{11871C30-FE82-4E49-B89B-5DEA42802303}"/>
    <cellStyle name="20% - Accent5 3 15 10" xfId="47913" xr:uid="{075B7B60-2F38-4DDF-963C-3A8B1DDF6EC1}"/>
    <cellStyle name="20% - Accent5 3 15 11" xfId="55406" xr:uid="{1D1BB1B5-E749-4E72-A472-CAF5163C7F90}"/>
    <cellStyle name="20% - Accent5 3 15 2" xfId="2584" xr:uid="{7E023997-DC23-4233-ACDA-62E9F8D4192D}"/>
    <cellStyle name="20% - Accent5 3 15 2 10" xfId="55407" xr:uid="{BEC7968D-4609-4DDE-9657-05EA3855282C}"/>
    <cellStyle name="20% - Accent5 3 15 2 2" xfId="2585" xr:uid="{E8D26042-A678-458C-BD28-C122A5FCC488}"/>
    <cellStyle name="20% - Accent5 3 15 2 2 2" xfId="10125" xr:uid="{CE82C6E7-7D23-4D5E-92FC-53D1466CFC43}"/>
    <cellStyle name="20% - Accent5 3 15 2 2 2 2" xfId="25101" xr:uid="{515B09A8-293F-4A46-B3DD-3743E88D2FD9}"/>
    <cellStyle name="20% - Accent5 3 15 2 2 3" xfId="17613" xr:uid="{D0726C08-0A22-4EE5-A125-0E2571404412}"/>
    <cellStyle name="20% - Accent5 3 15 2 2 4" xfId="32673" xr:uid="{BA885E21-E8C6-42EC-A7F7-55A58446E175}"/>
    <cellStyle name="20% - Accent5 3 15 2 2 5" xfId="40032" xr:uid="{3FEB210A-9C76-4DE9-AD04-EA1F1E54958A}"/>
    <cellStyle name="20% - Accent5 3 15 2 2 6" xfId="47915" xr:uid="{E5843508-A714-40B7-80E9-9413E7C63219}"/>
    <cellStyle name="20% - Accent5 3 15 2 2 7" xfId="55408" xr:uid="{F4C0E27B-9E12-440B-AF48-F55B19BCC70B}"/>
    <cellStyle name="20% - Accent5 3 15 2 3" xfId="2586" xr:uid="{68D290B2-BAF0-40A4-9725-3E5F52CEEB67}"/>
    <cellStyle name="20% - Accent5 3 15 2 3 2" xfId="10126" xr:uid="{322341AA-5EEA-4DCE-92D7-949E23A1C328}"/>
    <cellStyle name="20% - Accent5 3 15 2 3 2 2" xfId="25102" xr:uid="{E5AF570C-9DBF-4DBE-80C4-52FEDE017C0D}"/>
    <cellStyle name="20% - Accent5 3 15 2 3 3" xfId="17614" xr:uid="{D0DB18DC-29DB-4A09-BF81-065D2CF57428}"/>
    <cellStyle name="20% - Accent5 3 15 2 3 4" xfId="34518" xr:uid="{EAE93564-4C02-4DA7-87AB-106DE7A40BF5}"/>
    <cellStyle name="20% - Accent5 3 15 2 3 5" xfId="40033" xr:uid="{AFE801E9-ABD1-4D09-92A2-DC0D0BC09E66}"/>
    <cellStyle name="20% - Accent5 3 15 2 3 6" xfId="47916" xr:uid="{7A5099E9-535E-43DF-930C-517C0353BC1D}"/>
    <cellStyle name="20% - Accent5 3 15 2 3 7" xfId="55409" xr:uid="{89D95C4D-F91F-4C91-B6F2-2441C659C583}"/>
    <cellStyle name="20% - Accent5 3 15 2 4" xfId="2587" xr:uid="{5A564B91-E9D8-4060-891D-4813AA3E2778}"/>
    <cellStyle name="20% - Accent5 3 15 2 4 2" xfId="10127" xr:uid="{AA86C609-7D7F-4EAE-B100-A249A5F420F9}"/>
    <cellStyle name="20% - Accent5 3 15 2 4 2 2" xfId="25103" xr:uid="{FD29AB6E-43BE-4F7E-BCAB-A7406F36D54B}"/>
    <cellStyle name="20% - Accent5 3 15 2 4 3" xfId="17615" xr:uid="{E8F8DDCD-E99F-4367-975A-3A83CF4B5D08}"/>
    <cellStyle name="20% - Accent5 3 15 2 4 4" xfId="36361" xr:uid="{266BDAFE-ACFF-421B-9FE0-64722D09FE9C}"/>
    <cellStyle name="20% - Accent5 3 15 2 4 5" xfId="40034" xr:uid="{0BF330A8-36C2-4CD1-AA93-CC96B1DB14F4}"/>
    <cellStyle name="20% - Accent5 3 15 2 4 6" xfId="47917" xr:uid="{D4CF6D26-FEAA-40AE-9FF2-54A5462B591F}"/>
    <cellStyle name="20% - Accent5 3 15 2 4 7" xfId="55410" xr:uid="{5C5E5727-F2D5-4574-9E7C-BD2740CAD643}"/>
    <cellStyle name="20% - Accent5 3 15 2 5" xfId="10124" xr:uid="{E6B14994-CAA3-437E-8BA8-C1A6BDA4BEB6}"/>
    <cellStyle name="20% - Accent5 3 15 2 5 2" xfId="25100" xr:uid="{5B9490A4-70A0-4C3C-B477-94A8CDB501EB}"/>
    <cellStyle name="20% - Accent5 3 15 2 6" xfId="17612" xr:uid="{9B5A88BB-8A25-47F8-B66B-54B065173C8B}"/>
    <cellStyle name="20% - Accent5 3 15 2 7" xfId="31415" xr:uid="{FE3634A5-3E7D-4B4E-B309-7E08F36A904E}"/>
    <cellStyle name="20% - Accent5 3 15 2 8" xfId="40031" xr:uid="{09912983-16B8-41DC-B57E-C8B25942C215}"/>
    <cellStyle name="20% - Accent5 3 15 2 9" xfId="47914" xr:uid="{9E335C1D-A701-48F3-B21B-6279A095F502}"/>
    <cellStyle name="20% - Accent5 3 15 3" xfId="2588" xr:uid="{9F0123AD-2C2C-4F86-B2D6-481806168269}"/>
    <cellStyle name="20% - Accent5 3 15 3 2" xfId="10128" xr:uid="{61012F35-9360-4469-8F55-EF6ED9F0733F}"/>
    <cellStyle name="20% - Accent5 3 15 3 2 2" xfId="25104" xr:uid="{B8728A6E-A7C2-4348-8D28-434324142CF4}"/>
    <cellStyle name="20% - Accent5 3 15 3 3" xfId="17616" xr:uid="{7D4D9B0C-7B0C-4C10-9705-979A9C64301B}"/>
    <cellStyle name="20% - Accent5 3 15 3 4" xfId="32672" xr:uid="{3B4EE6F5-4734-42FE-99FE-F488B9C2FF31}"/>
    <cellStyle name="20% - Accent5 3 15 3 5" xfId="40035" xr:uid="{A5A18FB8-402B-48CB-BCF2-B59D8D82A148}"/>
    <cellStyle name="20% - Accent5 3 15 3 6" xfId="47918" xr:uid="{BFE9408C-3BBE-490B-8DA9-128010D00EDB}"/>
    <cellStyle name="20% - Accent5 3 15 3 7" xfId="55411" xr:uid="{8B9509C5-3867-4A68-A4CB-1D6F3575630C}"/>
    <cellStyle name="20% - Accent5 3 15 4" xfId="2589" xr:uid="{C3BCC495-D8D7-443B-BBBC-E911677C40D7}"/>
    <cellStyle name="20% - Accent5 3 15 4 2" xfId="10129" xr:uid="{77EB6CB8-CF48-4A01-91B1-585A3E408B3F}"/>
    <cellStyle name="20% - Accent5 3 15 4 2 2" xfId="25105" xr:uid="{6148CB92-8E94-484F-B5D1-67619B3E842A}"/>
    <cellStyle name="20% - Accent5 3 15 4 3" xfId="17617" xr:uid="{6502308F-4247-486B-B69A-A04B31128D35}"/>
    <cellStyle name="20% - Accent5 3 15 4 4" xfId="34517" xr:uid="{3B223CF9-4B5B-4212-A37E-4F95F3389C31}"/>
    <cellStyle name="20% - Accent5 3 15 4 5" xfId="40036" xr:uid="{B35FDAAF-DBE1-48BE-B572-3F3560170FBF}"/>
    <cellStyle name="20% - Accent5 3 15 4 6" xfId="47919" xr:uid="{568EEBCD-EEF0-4767-BCC7-A0EAD3DF16B8}"/>
    <cellStyle name="20% - Accent5 3 15 4 7" xfId="55412" xr:uid="{816CD795-EADD-4D81-9174-11FC2DB80374}"/>
    <cellStyle name="20% - Accent5 3 15 5" xfId="2590" xr:uid="{AAEEA487-7E49-46DB-A24F-8BA41E18DDA6}"/>
    <cellStyle name="20% - Accent5 3 15 5 2" xfId="10130" xr:uid="{4A02B141-BA49-4C97-8D19-88E7073F0B9E}"/>
    <cellStyle name="20% - Accent5 3 15 5 2 2" xfId="25106" xr:uid="{D71C9D73-1F20-4A41-833B-A7F751FA50CB}"/>
    <cellStyle name="20% - Accent5 3 15 5 3" xfId="17618" xr:uid="{01ECA910-CA33-47DB-984E-D035578BB4F7}"/>
    <cellStyle name="20% - Accent5 3 15 5 4" xfId="36360" xr:uid="{6142D897-0FD8-4EAE-9D91-55E3F08F634B}"/>
    <cellStyle name="20% - Accent5 3 15 5 5" xfId="40037" xr:uid="{B54DAB8A-7298-4E41-A3F8-09A623821CAF}"/>
    <cellStyle name="20% - Accent5 3 15 5 6" xfId="47920" xr:uid="{D621AD38-7C5A-48ED-9530-8D79A45735D4}"/>
    <cellStyle name="20% - Accent5 3 15 5 7" xfId="55413" xr:uid="{28810214-906E-46F1-94C6-2E584B9137DB}"/>
    <cellStyle name="20% - Accent5 3 15 6" xfId="10123" xr:uid="{49F7B2C2-CE1A-49CB-86A4-54B16CC3172E}"/>
    <cellStyle name="20% - Accent5 3 15 6 2" xfId="25099" xr:uid="{35C14262-34B1-4FBB-871C-E44B90A50DC9}"/>
    <cellStyle name="20% - Accent5 3 15 7" xfId="17611" xr:uid="{D4947DD6-A090-47B6-9474-B289858212C8}"/>
    <cellStyle name="20% - Accent5 3 15 8" xfId="30652" xr:uid="{CFE17131-173E-47AF-8DB8-F02AC797DBED}"/>
    <cellStyle name="20% - Accent5 3 15 9" xfId="40030" xr:uid="{A2FB201C-92BC-456F-A5C8-12EE017C1371}"/>
    <cellStyle name="20% - Accent5 3 16" xfId="2591" xr:uid="{B29CDEEA-10AF-4CCD-A062-8FF66C973E33}"/>
    <cellStyle name="20% - Accent5 3 16 10" xfId="47921" xr:uid="{FF5C2389-1D27-49B8-851B-74C3F7E1D6E9}"/>
    <cellStyle name="20% - Accent5 3 16 11" xfId="55414" xr:uid="{2156AB25-F645-45A8-8D3B-DA380FA86E80}"/>
    <cellStyle name="20% - Accent5 3 16 2" xfId="2592" xr:uid="{071CAD21-77A9-4AC0-8EF7-1F065364BA08}"/>
    <cellStyle name="20% - Accent5 3 16 2 10" xfId="55415" xr:uid="{047E1296-D5FE-4638-AAC1-B3EA75E54152}"/>
    <cellStyle name="20% - Accent5 3 16 2 2" xfId="2593" xr:uid="{FAE81747-AF8D-474C-9A89-12623A3F5F0E}"/>
    <cellStyle name="20% - Accent5 3 16 2 2 2" xfId="10133" xr:uid="{0F24CC39-569B-422B-B71A-24D076383C3F}"/>
    <cellStyle name="20% - Accent5 3 16 2 2 2 2" xfId="25109" xr:uid="{5B394ACC-4840-4E9C-B71C-59E7E92C9009}"/>
    <cellStyle name="20% - Accent5 3 16 2 2 3" xfId="17621" xr:uid="{DAD78C81-622B-41A8-9B76-E5D59F4CC29E}"/>
    <cellStyle name="20% - Accent5 3 16 2 2 4" xfId="32675" xr:uid="{A758FB8E-7ACC-4C97-853E-211E64F9D64C}"/>
    <cellStyle name="20% - Accent5 3 16 2 2 5" xfId="40040" xr:uid="{DA7260EC-6CA6-4279-BF82-E4254B0DBAC9}"/>
    <cellStyle name="20% - Accent5 3 16 2 2 6" xfId="47923" xr:uid="{14080908-FA56-43DD-85AF-0832A207CB7F}"/>
    <cellStyle name="20% - Accent5 3 16 2 2 7" xfId="55416" xr:uid="{CA42FADA-AB8A-499E-825B-145AF9C5FB29}"/>
    <cellStyle name="20% - Accent5 3 16 2 3" xfId="2594" xr:uid="{E5692455-1627-4E34-A48D-90C37633C8B1}"/>
    <cellStyle name="20% - Accent5 3 16 2 3 2" xfId="10134" xr:uid="{E902A83F-C0FB-4BBD-A2B0-14C98CF8AA5E}"/>
    <cellStyle name="20% - Accent5 3 16 2 3 2 2" xfId="25110" xr:uid="{321B4B09-9F61-480B-8211-FFE09D90FDEB}"/>
    <cellStyle name="20% - Accent5 3 16 2 3 3" xfId="17622" xr:uid="{418C89B4-35F2-4BA6-9B6B-3F0637639229}"/>
    <cellStyle name="20% - Accent5 3 16 2 3 4" xfId="34520" xr:uid="{5E2009DE-3339-4C12-B700-37AFFFC1AC29}"/>
    <cellStyle name="20% - Accent5 3 16 2 3 5" xfId="40041" xr:uid="{54335A12-16F9-409C-B56B-91A7AB8CA079}"/>
    <cellStyle name="20% - Accent5 3 16 2 3 6" xfId="47924" xr:uid="{892A4D8B-F8AD-47F6-91B9-1AE92C8E8395}"/>
    <cellStyle name="20% - Accent5 3 16 2 3 7" xfId="55417" xr:uid="{029A159F-8D8F-492F-A4FC-C70A731216CE}"/>
    <cellStyle name="20% - Accent5 3 16 2 4" xfId="2595" xr:uid="{0DA9EB1C-4CFB-4F11-9598-B281992ADEA2}"/>
    <cellStyle name="20% - Accent5 3 16 2 4 2" xfId="10135" xr:uid="{C65E4AD7-E850-4876-ABEF-FF2F799DEAE1}"/>
    <cellStyle name="20% - Accent5 3 16 2 4 2 2" xfId="25111" xr:uid="{D6D6825F-A2E1-4969-9463-F5532A2B17DB}"/>
    <cellStyle name="20% - Accent5 3 16 2 4 3" xfId="17623" xr:uid="{9F2C856F-6ADE-4496-ABC3-F4FA1154C6D1}"/>
    <cellStyle name="20% - Accent5 3 16 2 4 4" xfId="36363" xr:uid="{999E0937-42F6-46BF-A665-F98163F51714}"/>
    <cellStyle name="20% - Accent5 3 16 2 4 5" xfId="40042" xr:uid="{5A990F70-E1F1-4378-93F2-76F93B865616}"/>
    <cellStyle name="20% - Accent5 3 16 2 4 6" xfId="47925" xr:uid="{D7F183D6-AD56-4394-A3DD-F1082B7A1893}"/>
    <cellStyle name="20% - Accent5 3 16 2 4 7" xfId="55418" xr:uid="{5D308485-C01B-4166-916F-2D56B0A7A5C3}"/>
    <cellStyle name="20% - Accent5 3 16 2 5" xfId="10132" xr:uid="{4FC9B346-9AA5-4CE2-8B5A-A23D8101C308}"/>
    <cellStyle name="20% - Accent5 3 16 2 5 2" xfId="25108" xr:uid="{71F6E1B5-FA20-4D87-A9CB-53B4E9DFEA3F}"/>
    <cellStyle name="20% - Accent5 3 16 2 6" xfId="17620" xr:uid="{4865BE11-BDE8-4246-B9E8-727CC06667D6}"/>
    <cellStyle name="20% - Accent5 3 16 2 7" xfId="31416" xr:uid="{9BC00B8D-DBE5-4D94-A697-B2E9152F10FC}"/>
    <cellStyle name="20% - Accent5 3 16 2 8" xfId="40039" xr:uid="{B03270D9-243F-4451-87B8-C85AAD536380}"/>
    <cellStyle name="20% - Accent5 3 16 2 9" xfId="47922" xr:uid="{DEF72154-3B71-46D1-BA36-90F075E7874B}"/>
    <cellStyle name="20% - Accent5 3 16 3" xfId="2596" xr:uid="{7A5D03CF-6B48-48C8-8BC0-57D564184FDB}"/>
    <cellStyle name="20% - Accent5 3 16 3 2" xfId="10136" xr:uid="{2729C462-37D6-4F4A-8B60-26B5572C9CB5}"/>
    <cellStyle name="20% - Accent5 3 16 3 2 2" xfId="25112" xr:uid="{C007F7EB-86E0-4655-AD98-B04C54864B2E}"/>
    <cellStyle name="20% - Accent5 3 16 3 3" xfId="17624" xr:uid="{C87E1A46-FF7F-404F-9124-ED47D93712C4}"/>
    <cellStyle name="20% - Accent5 3 16 3 4" xfId="32674" xr:uid="{69B1E029-93DE-4519-9738-7CDC511A9F9C}"/>
    <cellStyle name="20% - Accent5 3 16 3 5" xfId="40043" xr:uid="{B0813E81-37F6-40AB-AE73-E29E02EFCCB6}"/>
    <cellStyle name="20% - Accent5 3 16 3 6" xfId="47926" xr:uid="{5C06EE08-BB4C-4731-A43F-4389ED19D3F7}"/>
    <cellStyle name="20% - Accent5 3 16 3 7" xfId="55419" xr:uid="{79CCA73B-D9FB-4707-8956-C018A4223E20}"/>
    <cellStyle name="20% - Accent5 3 16 4" xfId="2597" xr:uid="{8B8602CB-A232-4A29-AC60-1D83AE9295C2}"/>
    <cellStyle name="20% - Accent5 3 16 4 2" xfId="10137" xr:uid="{1352E452-53FF-4022-818E-C1955C449B4E}"/>
    <cellStyle name="20% - Accent5 3 16 4 2 2" xfId="25113" xr:uid="{54CC4432-6754-4981-94C4-F2C362021405}"/>
    <cellStyle name="20% - Accent5 3 16 4 3" xfId="17625" xr:uid="{40497632-7596-4AEB-99B1-EF13F1F51510}"/>
    <cellStyle name="20% - Accent5 3 16 4 4" xfId="34519" xr:uid="{60115E41-0CAB-4067-9CFD-6DE5C275F6FB}"/>
    <cellStyle name="20% - Accent5 3 16 4 5" xfId="40044" xr:uid="{19BE168E-B2AF-41E6-8DD4-CBA4E3E24CE8}"/>
    <cellStyle name="20% - Accent5 3 16 4 6" xfId="47927" xr:uid="{32EB0192-DD78-4603-8B40-6E1E318BE30E}"/>
    <cellStyle name="20% - Accent5 3 16 4 7" xfId="55420" xr:uid="{BB5F1F46-56B8-4B18-AED2-467E72EC2084}"/>
    <cellStyle name="20% - Accent5 3 16 5" xfId="2598" xr:uid="{F9B84545-0904-48B9-A959-163269B6C670}"/>
    <cellStyle name="20% - Accent5 3 16 5 2" xfId="10138" xr:uid="{211F485E-9BA8-4B85-8428-8BF26D0B7581}"/>
    <cellStyle name="20% - Accent5 3 16 5 2 2" xfId="25114" xr:uid="{359C2079-3E25-43DB-9291-93B9E37D96DA}"/>
    <cellStyle name="20% - Accent5 3 16 5 3" xfId="17626" xr:uid="{01591615-D923-4624-9A9A-449F2EB64E4E}"/>
    <cellStyle name="20% - Accent5 3 16 5 4" xfId="36362" xr:uid="{9F0084B8-ACCA-49DD-87B8-9C53F364DD3B}"/>
    <cellStyle name="20% - Accent5 3 16 5 5" xfId="40045" xr:uid="{5D7F68DB-3455-4A13-9296-FDC9DEFE94C9}"/>
    <cellStyle name="20% - Accent5 3 16 5 6" xfId="47928" xr:uid="{D8A5AA51-0865-4738-BD1C-DF4148D7BE65}"/>
    <cellStyle name="20% - Accent5 3 16 5 7" xfId="55421" xr:uid="{A3D2B9C7-FC51-4292-BB50-353CEB33571D}"/>
    <cellStyle name="20% - Accent5 3 16 6" xfId="10131" xr:uid="{69DD1D1F-34F0-43AD-B671-FED54083E86F}"/>
    <cellStyle name="20% - Accent5 3 16 6 2" xfId="25107" xr:uid="{87C926AA-46C5-4DAF-9E7C-AE18B0BFDB78}"/>
    <cellStyle name="20% - Accent5 3 16 7" xfId="17619" xr:uid="{BB32B793-A6AA-45C6-9030-6FE9B2310C60}"/>
    <cellStyle name="20% - Accent5 3 16 8" xfId="30844" xr:uid="{BDDAEB99-20B5-4691-BC90-717362081671}"/>
    <cellStyle name="20% - Accent5 3 16 9" xfId="40038" xr:uid="{FD059ABF-2A2F-420E-94CE-E7AD87C42FC9}"/>
    <cellStyle name="20% - Accent5 3 17" xfId="2599" xr:uid="{449A0D27-3E2E-4049-8FA3-9006FC6E543B}"/>
    <cellStyle name="20% - Accent5 3 17 10" xfId="47929" xr:uid="{EC61CA28-1CC9-4DE2-AE5F-939DEB846556}"/>
    <cellStyle name="20% - Accent5 3 17 11" xfId="55422" xr:uid="{35211310-4CBD-4FD7-9C1D-FD3B92130E2A}"/>
    <cellStyle name="20% - Accent5 3 17 2" xfId="2600" xr:uid="{C2C84379-0971-4164-AE17-C1A176E7D3E0}"/>
    <cellStyle name="20% - Accent5 3 17 2 10" xfId="55423" xr:uid="{E059EC50-2B27-4986-B762-785BBE07F13C}"/>
    <cellStyle name="20% - Accent5 3 17 2 2" xfId="2601" xr:uid="{B8031DDB-F012-4F6B-94D4-5DB4B32052B9}"/>
    <cellStyle name="20% - Accent5 3 17 2 2 2" xfId="10141" xr:uid="{5247BEAF-FB49-40A0-97C3-A2FE3D24C307}"/>
    <cellStyle name="20% - Accent5 3 17 2 2 2 2" xfId="25117" xr:uid="{18D673CA-8EF2-4063-A10E-4D3BE4257233}"/>
    <cellStyle name="20% - Accent5 3 17 2 2 3" xfId="17629" xr:uid="{0022CFF8-D1B5-4F40-BD41-57F635B295B8}"/>
    <cellStyle name="20% - Accent5 3 17 2 2 4" xfId="32677" xr:uid="{ADA2D9F3-CCD6-419B-95B9-C42B51B4BA80}"/>
    <cellStyle name="20% - Accent5 3 17 2 2 5" xfId="40048" xr:uid="{262D245B-1361-480C-BEF4-064FD622E498}"/>
    <cellStyle name="20% - Accent5 3 17 2 2 6" xfId="47931" xr:uid="{8A67DDFD-B7CB-471F-B8C4-7A496C338783}"/>
    <cellStyle name="20% - Accent5 3 17 2 2 7" xfId="55424" xr:uid="{7971688A-394C-478B-B0DF-19D90301D1BC}"/>
    <cellStyle name="20% - Accent5 3 17 2 3" xfId="2602" xr:uid="{BA2D867F-F8EE-4AD6-A24A-D7B838C8D00D}"/>
    <cellStyle name="20% - Accent5 3 17 2 3 2" xfId="10142" xr:uid="{6C92F274-460F-4256-AC94-413B62275F36}"/>
    <cellStyle name="20% - Accent5 3 17 2 3 2 2" xfId="25118" xr:uid="{07A044CE-A957-4F38-B15E-23373C525852}"/>
    <cellStyle name="20% - Accent5 3 17 2 3 3" xfId="17630" xr:uid="{F897F2E9-65ED-4881-B995-460A72934E04}"/>
    <cellStyle name="20% - Accent5 3 17 2 3 4" xfId="34522" xr:uid="{41CC50FE-FBA4-478A-AF57-5A57726CD973}"/>
    <cellStyle name="20% - Accent5 3 17 2 3 5" xfId="40049" xr:uid="{8AD68D33-F358-40C6-BBA6-14AF6016A3B6}"/>
    <cellStyle name="20% - Accent5 3 17 2 3 6" xfId="47932" xr:uid="{85F6ECB4-8BA5-4284-A722-C85FA6041DA2}"/>
    <cellStyle name="20% - Accent5 3 17 2 3 7" xfId="55425" xr:uid="{33F49955-106A-43CA-B839-F0A7B2DDEA9C}"/>
    <cellStyle name="20% - Accent5 3 17 2 4" xfId="2603" xr:uid="{C7904339-801A-428B-A8B5-A107DB211964}"/>
    <cellStyle name="20% - Accent5 3 17 2 4 2" xfId="10143" xr:uid="{4251EE1D-2134-4068-975F-FBE5BD152951}"/>
    <cellStyle name="20% - Accent5 3 17 2 4 2 2" xfId="25119" xr:uid="{65FC4CAE-D8BE-49CD-8DB6-2E1F5E9FF930}"/>
    <cellStyle name="20% - Accent5 3 17 2 4 3" xfId="17631" xr:uid="{78881F11-63DF-49FA-855D-97234AA1A3B0}"/>
    <cellStyle name="20% - Accent5 3 17 2 4 4" xfId="36365" xr:uid="{4FF07DA5-27C6-4DDF-ADEE-CA9D29D5AA1A}"/>
    <cellStyle name="20% - Accent5 3 17 2 4 5" xfId="40050" xr:uid="{072DCFA6-F0DC-46F0-8C70-C3ACE0BC6BAD}"/>
    <cellStyle name="20% - Accent5 3 17 2 4 6" xfId="47933" xr:uid="{6C7DAB44-D77F-4DC5-9E36-659DCF4543C0}"/>
    <cellStyle name="20% - Accent5 3 17 2 4 7" xfId="55426" xr:uid="{3F0AEEB3-7ED6-4AB3-BA53-BAC6C248A32A}"/>
    <cellStyle name="20% - Accent5 3 17 2 5" xfId="10140" xr:uid="{86CF6260-2598-493D-B223-42EA4A31857F}"/>
    <cellStyle name="20% - Accent5 3 17 2 5 2" xfId="25116" xr:uid="{987A128D-5A28-452F-8264-93290464247C}"/>
    <cellStyle name="20% - Accent5 3 17 2 6" xfId="17628" xr:uid="{47EC8068-A1BC-4091-B11A-012A4D7B8D63}"/>
    <cellStyle name="20% - Accent5 3 17 2 7" xfId="31417" xr:uid="{D64374BF-318F-40F7-BC14-28C7486B92E0}"/>
    <cellStyle name="20% - Accent5 3 17 2 8" xfId="40047" xr:uid="{CBFCA738-B007-413F-9BEF-6177428221A5}"/>
    <cellStyle name="20% - Accent5 3 17 2 9" xfId="47930" xr:uid="{99BABB5B-ADA9-4393-8684-2FDBE970742F}"/>
    <cellStyle name="20% - Accent5 3 17 3" xfId="2604" xr:uid="{C33EDBCF-1C67-4DB5-8554-5159B8F47B8A}"/>
    <cellStyle name="20% - Accent5 3 17 3 2" xfId="10144" xr:uid="{C47C659B-EFAD-4829-88BF-B0B14053625F}"/>
    <cellStyle name="20% - Accent5 3 17 3 2 2" xfId="25120" xr:uid="{0B29F21E-7E66-4161-816C-889D05230D12}"/>
    <cellStyle name="20% - Accent5 3 17 3 3" xfId="17632" xr:uid="{8C16EDB2-CFF6-410A-8F4D-548912FA2E3A}"/>
    <cellStyle name="20% - Accent5 3 17 3 4" xfId="32676" xr:uid="{5DAB1036-C6BA-437C-884F-2D3AEFD83B0C}"/>
    <cellStyle name="20% - Accent5 3 17 3 5" xfId="40051" xr:uid="{045264BF-C092-45DE-B9BD-E6F44CA5BB58}"/>
    <cellStyle name="20% - Accent5 3 17 3 6" xfId="47934" xr:uid="{07B4F4A5-FC8C-481E-9FFE-5C77A316FA8F}"/>
    <cellStyle name="20% - Accent5 3 17 3 7" xfId="55427" xr:uid="{8E0EB95C-BF3E-4D4C-B59F-F5353375FB1A}"/>
    <cellStyle name="20% - Accent5 3 17 4" xfId="2605" xr:uid="{75084B81-3BD1-42E9-8F2C-0CEF83FAB953}"/>
    <cellStyle name="20% - Accent5 3 17 4 2" xfId="10145" xr:uid="{A920E9B1-C150-469D-A942-50728BA1EE62}"/>
    <cellStyle name="20% - Accent5 3 17 4 2 2" xfId="25121" xr:uid="{C904040E-22D5-4195-A149-52EC73D2A28C}"/>
    <cellStyle name="20% - Accent5 3 17 4 3" xfId="17633" xr:uid="{4DEF46EE-85F8-45CD-AD3E-EA5D51E67990}"/>
    <cellStyle name="20% - Accent5 3 17 4 4" xfId="34521" xr:uid="{286BD18A-3D9A-403B-8EAE-CD10475DB1DC}"/>
    <cellStyle name="20% - Accent5 3 17 4 5" xfId="40052" xr:uid="{399A2C77-F669-4A09-B45E-22086F8EEBC6}"/>
    <cellStyle name="20% - Accent5 3 17 4 6" xfId="47935" xr:uid="{3DD5245F-5833-40D4-8949-43AAB5F25583}"/>
    <cellStyle name="20% - Accent5 3 17 4 7" xfId="55428" xr:uid="{CC19F06D-7EEF-44E2-8F19-AD50E5A57218}"/>
    <cellStyle name="20% - Accent5 3 17 5" xfId="2606" xr:uid="{7C6586B0-B5C8-465C-8CE0-74C258219789}"/>
    <cellStyle name="20% - Accent5 3 17 5 2" xfId="10146" xr:uid="{FBF86ABE-D86D-4FE4-A77E-DC3CE7ACFCB4}"/>
    <cellStyle name="20% - Accent5 3 17 5 2 2" xfId="25122" xr:uid="{8E63A190-2469-4058-90E7-75725C373BA2}"/>
    <cellStyle name="20% - Accent5 3 17 5 3" xfId="17634" xr:uid="{A06486C7-C557-4A1F-BF42-6FDC321AEFD5}"/>
    <cellStyle name="20% - Accent5 3 17 5 4" xfId="36364" xr:uid="{3D1785D1-7B68-40AE-858F-6C2A6C173C7E}"/>
    <cellStyle name="20% - Accent5 3 17 5 5" xfId="40053" xr:uid="{7DC74AD7-B8F5-4CDC-9B86-2459107D7BC5}"/>
    <cellStyle name="20% - Accent5 3 17 5 6" xfId="47936" xr:uid="{7C1BD133-D3C1-4566-89F9-D2F680C33450}"/>
    <cellStyle name="20% - Accent5 3 17 5 7" xfId="55429" xr:uid="{16675B59-1534-4DF8-9B3C-D654B1350965}"/>
    <cellStyle name="20% - Accent5 3 17 6" xfId="10139" xr:uid="{E7D9EF53-033D-4099-BD44-831A73F6844C}"/>
    <cellStyle name="20% - Accent5 3 17 6 2" xfId="25115" xr:uid="{A183D141-C8AE-4386-B24A-72694772BC23}"/>
    <cellStyle name="20% - Accent5 3 17 7" xfId="17627" xr:uid="{C3B9FF84-E58F-41E6-8D01-5C0832D1F2E2}"/>
    <cellStyle name="20% - Accent5 3 17 8" xfId="31089" xr:uid="{57B968B1-FD31-4AF2-A590-D06DBC103AC4}"/>
    <cellStyle name="20% - Accent5 3 17 9" xfId="40046" xr:uid="{9E7EB380-118C-4207-A8A5-C67928CBB578}"/>
    <cellStyle name="20% - Accent5 3 18" xfId="2607" xr:uid="{07F46B7C-D419-4EED-BC93-0B2C3402A618}"/>
    <cellStyle name="20% - Accent5 3 18 10" xfId="55430" xr:uid="{51A5D4CC-F03D-47BA-94D9-17261CCE5BF7}"/>
    <cellStyle name="20% - Accent5 3 18 2" xfId="2608" xr:uid="{7C40E08F-B60C-44E2-B51B-FF51C775A5EC}"/>
    <cellStyle name="20% - Accent5 3 18 2 2" xfId="10148" xr:uid="{8AEF7D8A-1CD8-4CA1-88E7-68A398003CDE}"/>
    <cellStyle name="20% - Accent5 3 18 2 2 2" xfId="25124" xr:uid="{A5EE8F09-5BCC-4588-A6F8-1AB2961FF7A4}"/>
    <cellStyle name="20% - Accent5 3 18 2 3" xfId="17636" xr:uid="{8EDA5E5B-BE4D-4DA8-8D88-82131D2885DD}"/>
    <cellStyle name="20% - Accent5 3 18 2 4" xfId="32678" xr:uid="{1620A54E-D1CD-432F-A90C-86001AE0D778}"/>
    <cellStyle name="20% - Accent5 3 18 2 5" xfId="40055" xr:uid="{8392988C-DD8F-46DF-BC04-CBBE6A21EA99}"/>
    <cellStyle name="20% - Accent5 3 18 2 6" xfId="47938" xr:uid="{D51F63D4-5725-4E32-ADDB-1B07FF04D3A7}"/>
    <cellStyle name="20% - Accent5 3 18 2 7" xfId="55431" xr:uid="{F1825421-9E94-4FCA-9967-3A6621FA4933}"/>
    <cellStyle name="20% - Accent5 3 18 3" xfId="2609" xr:uid="{0AA12D8C-6060-4ADF-8271-3CAC0477CA28}"/>
    <cellStyle name="20% - Accent5 3 18 3 2" xfId="10149" xr:uid="{C3E34BA5-6DE1-43F1-9300-111942B57B32}"/>
    <cellStyle name="20% - Accent5 3 18 3 2 2" xfId="25125" xr:uid="{5009297E-3A53-47A3-928A-2238080FC68E}"/>
    <cellStyle name="20% - Accent5 3 18 3 3" xfId="17637" xr:uid="{3FBA9662-C452-472B-82AB-1D7710C25260}"/>
    <cellStyle name="20% - Accent5 3 18 3 4" xfId="34523" xr:uid="{9983918E-A319-41EC-8670-661557737B45}"/>
    <cellStyle name="20% - Accent5 3 18 3 5" xfId="40056" xr:uid="{7DBC8D5A-80D6-4E4E-9F95-DAB18FBCE9CE}"/>
    <cellStyle name="20% - Accent5 3 18 3 6" xfId="47939" xr:uid="{6290C215-A803-459E-923D-8542BE4C4C0D}"/>
    <cellStyle name="20% - Accent5 3 18 3 7" xfId="55432" xr:uid="{D0D7F53C-E4C6-4DD9-8704-96DBE5BCECA2}"/>
    <cellStyle name="20% - Accent5 3 18 4" xfId="2610" xr:uid="{A4E488D3-3B05-4470-9FF1-BC4EDE16D2C5}"/>
    <cellStyle name="20% - Accent5 3 18 4 2" xfId="10150" xr:uid="{DED392DF-7572-4561-AF29-E0755007494C}"/>
    <cellStyle name="20% - Accent5 3 18 4 2 2" xfId="25126" xr:uid="{58B2B52E-88C6-459A-83F2-FAF869BD867E}"/>
    <cellStyle name="20% - Accent5 3 18 4 3" xfId="17638" xr:uid="{46AF072D-15C8-42CC-8391-2923BBABDBB7}"/>
    <cellStyle name="20% - Accent5 3 18 4 4" xfId="36366" xr:uid="{BDEA8EF2-D682-47C9-BB59-CD98FDA45E80}"/>
    <cellStyle name="20% - Accent5 3 18 4 5" xfId="40057" xr:uid="{0E21F7BD-FCBE-4894-8529-13CA3FE9528E}"/>
    <cellStyle name="20% - Accent5 3 18 4 6" xfId="47940" xr:uid="{C830BA7C-94DC-45BD-B725-F674C4B867DD}"/>
    <cellStyle name="20% - Accent5 3 18 4 7" xfId="55433" xr:uid="{E270BF04-DD8B-4935-A505-870A8B911948}"/>
    <cellStyle name="20% - Accent5 3 18 5" xfId="10147" xr:uid="{D0BB31ED-60CA-4786-A363-3005AD046699}"/>
    <cellStyle name="20% - Accent5 3 18 5 2" xfId="25123" xr:uid="{4621D992-8BE6-4AB9-B1E8-83194CA94B27}"/>
    <cellStyle name="20% - Accent5 3 18 6" xfId="17635" xr:uid="{2221DD3F-1374-4B69-BAB6-094DBA319FCE}"/>
    <cellStyle name="20% - Accent5 3 18 7" xfId="31381" xr:uid="{DF1F1B4F-B26C-49FB-A422-44F0A6F9D7A6}"/>
    <cellStyle name="20% - Accent5 3 18 8" xfId="40054" xr:uid="{6C0AC952-5EF8-43ED-BB29-217FC531E745}"/>
    <cellStyle name="20% - Accent5 3 18 9" xfId="47937" xr:uid="{3BDF7635-7ED5-472B-8BF8-3893AE089CDA}"/>
    <cellStyle name="20% - Accent5 3 19" xfId="2611" xr:uid="{93030A3B-9223-4F6F-B3EF-406BC85723C2}"/>
    <cellStyle name="20% - Accent5 3 19 10" xfId="55434" xr:uid="{1FDD40DA-F2A2-4BC8-9A44-B493E61E94AD}"/>
    <cellStyle name="20% - Accent5 3 19 2" xfId="2612" xr:uid="{DCD070C2-0BE5-4549-8F4C-F3C26E58BBB9}"/>
    <cellStyle name="20% - Accent5 3 19 2 2" xfId="10152" xr:uid="{CE8065D5-7EC8-4EE9-A19A-1E4217B62594}"/>
    <cellStyle name="20% - Accent5 3 19 2 2 2" xfId="25128" xr:uid="{4FAA4AEA-F024-437B-846A-ADB1246E409C}"/>
    <cellStyle name="20% - Accent5 3 19 2 3" xfId="17640" xr:uid="{9D714961-3976-49F4-889C-609732FD4D66}"/>
    <cellStyle name="20% - Accent5 3 19 2 4" xfId="32679" xr:uid="{A4ADBA2E-F87D-4592-ADAB-09CF723B9B06}"/>
    <cellStyle name="20% - Accent5 3 19 2 5" xfId="40059" xr:uid="{E7A4596A-2373-4ACC-BA2A-3B6931B28A98}"/>
    <cellStyle name="20% - Accent5 3 19 2 6" xfId="47942" xr:uid="{B4D411A1-E445-44F3-80AE-F6F3BAFC3E27}"/>
    <cellStyle name="20% - Accent5 3 19 2 7" xfId="55435" xr:uid="{286F2B2E-B34A-4A8C-BA66-BBBCA20BE875}"/>
    <cellStyle name="20% - Accent5 3 19 3" xfId="2613" xr:uid="{CF424079-8881-4E12-8CEE-B0C3CA26922E}"/>
    <cellStyle name="20% - Accent5 3 19 3 2" xfId="10153" xr:uid="{318BC570-0ABF-41E6-B3FF-C601A23011C5}"/>
    <cellStyle name="20% - Accent5 3 19 3 2 2" xfId="25129" xr:uid="{C5E2F26A-E73B-43A4-ACF1-72B3E7F168BD}"/>
    <cellStyle name="20% - Accent5 3 19 3 3" xfId="17641" xr:uid="{5F7A7325-BE3D-4287-8F7D-9B1BF6384ECC}"/>
    <cellStyle name="20% - Accent5 3 19 3 4" xfId="34524" xr:uid="{01FB6FD6-D652-4FBF-BF5A-F328D0E28F63}"/>
    <cellStyle name="20% - Accent5 3 19 3 5" xfId="40060" xr:uid="{AB291C1B-AD04-4DA9-89B8-648DE7EA9B08}"/>
    <cellStyle name="20% - Accent5 3 19 3 6" xfId="47943" xr:uid="{AAC6C120-B8E6-4047-AE4E-F0FE3A9F5A10}"/>
    <cellStyle name="20% - Accent5 3 19 3 7" xfId="55436" xr:uid="{7F0F5F07-74A2-42FD-9807-2A3F8E086297}"/>
    <cellStyle name="20% - Accent5 3 19 4" xfId="2614" xr:uid="{07852E9A-1962-4194-A4D0-8423773039EC}"/>
    <cellStyle name="20% - Accent5 3 19 4 2" xfId="10154" xr:uid="{82E875F9-F93E-4E8F-A335-5D61C41168B3}"/>
    <cellStyle name="20% - Accent5 3 19 4 2 2" xfId="25130" xr:uid="{DA9F0943-3C16-4566-AECE-D5BFCF3439D3}"/>
    <cellStyle name="20% - Accent5 3 19 4 3" xfId="17642" xr:uid="{D869FFD5-6F32-4354-A844-CB549DB46ED8}"/>
    <cellStyle name="20% - Accent5 3 19 4 4" xfId="36367" xr:uid="{79E23B49-3DD7-4E4A-807B-EBBACD382F68}"/>
    <cellStyle name="20% - Accent5 3 19 4 5" xfId="40061" xr:uid="{D39AFC30-48A6-4AB7-99B0-71E491AFF925}"/>
    <cellStyle name="20% - Accent5 3 19 4 6" xfId="47944" xr:uid="{9250EBF5-E0C8-4BF6-AD3A-4649436C223A}"/>
    <cellStyle name="20% - Accent5 3 19 4 7" xfId="55437" xr:uid="{D4A1A1AE-0E1F-4887-9633-3F3C01018187}"/>
    <cellStyle name="20% - Accent5 3 19 5" xfId="10151" xr:uid="{87DF62FA-83E4-4093-B563-D70670B62634}"/>
    <cellStyle name="20% - Accent5 3 19 5 2" xfId="25127" xr:uid="{6A6D1038-7BB4-4314-B25A-FB79EAB7AD7A}"/>
    <cellStyle name="20% - Accent5 3 19 6" xfId="17639" xr:uid="{DA840C53-21FE-426D-B211-5FCDC57E7409}"/>
    <cellStyle name="20% - Accent5 3 19 7" xfId="32011" xr:uid="{30638E51-E09B-4127-B5D9-22A367AB5B1F}"/>
    <cellStyle name="20% - Accent5 3 19 8" xfId="40058" xr:uid="{A76D6090-682F-4EBF-9E27-4FD069429681}"/>
    <cellStyle name="20% - Accent5 3 19 9" xfId="47941" xr:uid="{F0F88AC9-3BC6-44F4-B5D4-AD121E64BC29}"/>
    <cellStyle name="20% - Accent5 3 2" xfId="130" xr:uid="{0A258C44-4E65-4A96-839E-9076B3D9E528}"/>
    <cellStyle name="20% - Accent5 3 2 10" xfId="2615" xr:uid="{9D6E3DDD-6014-4530-B2B0-43D76C80AF5A}"/>
    <cellStyle name="20% - Accent5 3 2 10 10" xfId="55438" xr:uid="{83318BC4-CFD2-4F7C-A7C3-F862823D9705}"/>
    <cellStyle name="20% - Accent5 3 2 10 2" xfId="2616" xr:uid="{A4974321-6A7A-46F3-99D9-2E5F472ECA5E}"/>
    <cellStyle name="20% - Accent5 3 2 10 2 2" xfId="10156" xr:uid="{DBF58004-D365-4FBA-8CB4-C8C878471888}"/>
    <cellStyle name="20% - Accent5 3 2 10 2 2 2" xfId="25132" xr:uid="{D9AA5AC9-8205-40FD-AF5D-50C4872F0ADA}"/>
    <cellStyle name="20% - Accent5 3 2 10 2 3" xfId="17644" xr:uid="{9F7D5677-96D7-42E6-A270-4313C8AA20FD}"/>
    <cellStyle name="20% - Accent5 3 2 10 2 4" xfId="32681" xr:uid="{940FFC4D-5C52-49D8-885A-F98ADB61AE88}"/>
    <cellStyle name="20% - Accent5 3 2 10 2 5" xfId="40063" xr:uid="{4DEB9849-58A9-456A-BBCA-69EE1C06389C}"/>
    <cellStyle name="20% - Accent5 3 2 10 2 6" xfId="47946" xr:uid="{BF12F1B6-C032-4254-A041-5B43F9C8109C}"/>
    <cellStyle name="20% - Accent5 3 2 10 2 7" xfId="55439" xr:uid="{024EE07C-F623-4EFA-B8AB-8F5AD279CAD0}"/>
    <cellStyle name="20% - Accent5 3 2 10 3" xfId="2617" xr:uid="{B66AAC1E-C952-435C-AA6E-9A0E2C6B0F54}"/>
    <cellStyle name="20% - Accent5 3 2 10 3 2" xfId="10157" xr:uid="{71EB031F-2F77-4611-9BA3-1CBB37373E26}"/>
    <cellStyle name="20% - Accent5 3 2 10 3 2 2" xfId="25133" xr:uid="{17860E7A-F63C-49C3-AD74-3822A1A35B36}"/>
    <cellStyle name="20% - Accent5 3 2 10 3 3" xfId="17645" xr:uid="{EE939690-D306-4151-BDFC-0384A10F2F1E}"/>
    <cellStyle name="20% - Accent5 3 2 10 3 4" xfId="34526" xr:uid="{046F7CAD-570A-4BB6-A865-D4815B796F8C}"/>
    <cellStyle name="20% - Accent5 3 2 10 3 5" xfId="40064" xr:uid="{F7651DF9-22A8-4F94-AB78-727EAC6F724A}"/>
    <cellStyle name="20% - Accent5 3 2 10 3 6" xfId="47947" xr:uid="{FE118229-F2C0-4311-9C78-E3B5BE622910}"/>
    <cellStyle name="20% - Accent5 3 2 10 3 7" xfId="55440" xr:uid="{F101CC59-DD9A-46DF-AE14-200F0322F60B}"/>
    <cellStyle name="20% - Accent5 3 2 10 4" xfId="2618" xr:uid="{2C223D43-78C9-4B2B-B93F-DB4417C7825D}"/>
    <cellStyle name="20% - Accent5 3 2 10 4 2" xfId="10158" xr:uid="{15EFE08C-8E55-4EFC-8075-C9C5987E9B3F}"/>
    <cellStyle name="20% - Accent5 3 2 10 4 2 2" xfId="25134" xr:uid="{82A88A92-2683-4E33-AE90-00E93159345E}"/>
    <cellStyle name="20% - Accent5 3 2 10 4 3" xfId="17646" xr:uid="{4C392AF4-6CED-426A-A996-ECB197393ACE}"/>
    <cellStyle name="20% - Accent5 3 2 10 4 4" xfId="36369" xr:uid="{2D40C17B-149F-4936-BE6B-F0E624EB482F}"/>
    <cellStyle name="20% - Accent5 3 2 10 4 5" xfId="40065" xr:uid="{1747F5DD-63E8-4E11-B15A-22876AD78C7D}"/>
    <cellStyle name="20% - Accent5 3 2 10 4 6" xfId="47948" xr:uid="{1B9E226C-B6EC-4B89-9DE8-82190DB51F09}"/>
    <cellStyle name="20% - Accent5 3 2 10 4 7" xfId="55441" xr:uid="{35871466-70C1-4F08-88BC-86A2DBDECA1E}"/>
    <cellStyle name="20% - Accent5 3 2 10 5" xfId="10155" xr:uid="{449F4EA5-F589-461E-AEB7-54A3B1556E79}"/>
    <cellStyle name="20% - Accent5 3 2 10 5 2" xfId="25131" xr:uid="{04CC7554-CD89-4C5C-9ABF-7F71EAAC03FA}"/>
    <cellStyle name="20% - Accent5 3 2 10 6" xfId="17643" xr:uid="{BD78BD58-3A58-4A9B-B65D-F124BBAB6A29}"/>
    <cellStyle name="20% - Accent5 3 2 10 7" xfId="31418" xr:uid="{8B208714-3149-4EAA-B594-3D778272101E}"/>
    <cellStyle name="20% - Accent5 3 2 10 8" xfId="40062" xr:uid="{B665990D-FD3B-4676-BBE5-31CAFDF49213}"/>
    <cellStyle name="20% - Accent5 3 2 10 9" xfId="47945" xr:uid="{71A1530F-E763-4414-A62E-B9660A8FB522}"/>
    <cellStyle name="20% - Accent5 3 2 11" xfId="2619" xr:uid="{0A649139-3AA3-459B-81EE-A2C8ABC916A2}"/>
    <cellStyle name="20% - Accent5 3 2 11 10" xfId="55442" xr:uid="{7C98B46E-38A8-4089-8467-323CB1665A4E}"/>
    <cellStyle name="20% - Accent5 3 2 11 2" xfId="2620" xr:uid="{33668CF2-B52D-442B-9CEC-1EFF2E122F3D}"/>
    <cellStyle name="20% - Accent5 3 2 11 2 2" xfId="10160" xr:uid="{47AB825D-53A8-40C7-BB5B-2DBCB59E3C5A}"/>
    <cellStyle name="20% - Accent5 3 2 11 2 2 2" xfId="25136" xr:uid="{08C4EDC3-A852-48C6-B03A-921DB81835DF}"/>
    <cellStyle name="20% - Accent5 3 2 11 2 3" xfId="17648" xr:uid="{221F48BC-548C-4804-9BBB-685C88ED501F}"/>
    <cellStyle name="20% - Accent5 3 2 11 2 4" xfId="32682" xr:uid="{3E975B61-C47E-4ADC-A111-9909F5C88896}"/>
    <cellStyle name="20% - Accent5 3 2 11 2 5" xfId="40067" xr:uid="{4A61072C-C3C7-4484-A2EB-BB9D44E16BBC}"/>
    <cellStyle name="20% - Accent5 3 2 11 2 6" xfId="47950" xr:uid="{9E00B5F2-692B-4F2F-B28A-A931068BAE86}"/>
    <cellStyle name="20% - Accent5 3 2 11 2 7" xfId="55443" xr:uid="{3657492F-B255-4DB8-94F3-8F946AA0928D}"/>
    <cellStyle name="20% - Accent5 3 2 11 3" xfId="2621" xr:uid="{DCA7B33E-8F24-4DD1-9E15-C3BB2A92AD55}"/>
    <cellStyle name="20% - Accent5 3 2 11 3 2" xfId="10161" xr:uid="{A76F7053-22D4-4693-8949-535790787D69}"/>
    <cellStyle name="20% - Accent5 3 2 11 3 2 2" xfId="25137" xr:uid="{641AA1DE-6242-49C9-9B36-8E591C75497E}"/>
    <cellStyle name="20% - Accent5 3 2 11 3 3" xfId="17649" xr:uid="{7001CF82-5C28-4278-8F65-4826A00BD560}"/>
    <cellStyle name="20% - Accent5 3 2 11 3 4" xfId="34527" xr:uid="{A85CA91A-B591-4C58-B007-FC5B11D8D563}"/>
    <cellStyle name="20% - Accent5 3 2 11 3 5" xfId="40068" xr:uid="{DE30CC12-B8E5-4FE5-9241-7653675AC09C}"/>
    <cellStyle name="20% - Accent5 3 2 11 3 6" xfId="47951" xr:uid="{B4BA8171-94B7-4022-A205-45FAC6182B0D}"/>
    <cellStyle name="20% - Accent5 3 2 11 3 7" xfId="55444" xr:uid="{5E18D4D3-45F1-4ABB-9D61-E92AB066E927}"/>
    <cellStyle name="20% - Accent5 3 2 11 4" xfId="2622" xr:uid="{6451E697-89CC-4FF2-AE61-E6A99F11D76A}"/>
    <cellStyle name="20% - Accent5 3 2 11 4 2" xfId="10162" xr:uid="{B35D7045-86E7-4226-A91E-07D61F763F6E}"/>
    <cellStyle name="20% - Accent5 3 2 11 4 2 2" xfId="25138" xr:uid="{7F980088-7C31-4313-8EE3-5F110D8D2110}"/>
    <cellStyle name="20% - Accent5 3 2 11 4 3" xfId="17650" xr:uid="{7EF0B3AF-102E-4108-BA60-6E7E815A1FC3}"/>
    <cellStyle name="20% - Accent5 3 2 11 4 4" xfId="36370" xr:uid="{EE0AE546-6A66-4359-8CCC-7E5F605C85CB}"/>
    <cellStyle name="20% - Accent5 3 2 11 4 5" xfId="40069" xr:uid="{FD03EF26-CAD0-4930-92EA-C296C697DA41}"/>
    <cellStyle name="20% - Accent5 3 2 11 4 6" xfId="47952" xr:uid="{FB1F6D6E-D58E-49E0-8A41-07DE05F28B50}"/>
    <cellStyle name="20% - Accent5 3 2 11 4 7" xfId="55445" xr:uid="{8F25C7F9-F86F-4EE2-9C12-2991F37390CE}"/>
    <cellStyle name="20% - Accent5 3 2 11 5" xfId="10159" xr:uid="{02C47DF9-0F3D-4705-9DAB-B29F0DEB24EF}"/>
    <cellStyle name="20% - Accent5 3 2 11 5 2" xfId="25135" xr:uid="{308ADC5E-14D7-467D-A8E2-ED0D9D7A0D44}"/>
    <cellStyle name="20% - Accent5 3 2 11 6" xfId="17647" xr:uid="{94293072-F577-48FB-86F0-2CF646E5AA06}"/>
    <cellStyle name="20% - Accent5 3 2 11 7" xfId="32014" xr:uid="{023DBFB6-0067-4C60-BC24-D5A835B32669}"/>
    <cellStyle name="20% - Accent5 3 2 11 8" xfId="40066" xr:uid="{0906703E-8B2B-4D81-B7BF-253ED12B7028}"/>
    <cellStyle name="20% - Accent5 3 2 11 9" xfId="47949" xr:uid="{07A318B4-EFB2-4C0D-8AAF-544DFC00F2CC}"/>
    <cellStyle name="20% - Accent5 3 2 12" xfId="2623" xr:uid="{7FCEE791-41AF-40E1-A439-68A6E438A502}"/>
    <cellStyle name="20% - Accent5 3 2 12 10" xfId="55446" xr:uid="{3B3E8EF1-102A-4FB6-9C86-5B39C73D558C}"/>
    <cellStyle name="20% - Accent5 3 2 12 2" xfId="2624" xr:uid="{C7847467-1AB3-4EC8-912A-68E1C9ED0DA4}"/>
    <cellStyle name="20% - Accent5 3 2 12 2 2" xfId="10164" xr:uid="{20A051D0-3E98-442D-922B-24BC72FB5C77}"/>
    <cellStyle name="20% - Accent5 3 2 12 2 2 2" xfId="25140" xr:uid="{3740EBB0-41C7-4CB2-B9DD-EB07963210D1}"/>
    <cellStyle name="20% - Accent5 3 2 12 2 3" xfId="17652" xr:uid="{68D8BCED-EA9A-432D-AFBF-E603762F9664}"/>
    <cellStyle name="20% - Accent5 3 2 12 2 4" xfId="32683" xr:uid="{36553FBD-DD68-4166-914E-8C43B8B02E94}"/>
    <cellStyle name="20% - Accent5 3 2 12 2 5" xfId="40071" xr:uid="{F6862A4C-D524-4159-9DBC-E39FB60596E8}"/>
    <cellStyle name="20% - Accent5 3 2 12 2 6" xfId="47954" xr:uid="{063EB2FF-01DE-44D7-BB4C-02D9D9E5AC13}"/>
    <cellStyle name="20% - Accent5 3 2 12 2 7" xfId="55447" xr:uid="{DCFAEF6F-5661-46B1-AF78-F15151BB064E}"/>
    <cellStyle name="20% - Accent5 3 2 12 3" xfId="2625" xr:uid="{4CF344DE-B9C0-48F6-A80F-A777E32A24BD}"/>
    <cellStyle name="20% - Accent5 3 2 12 3 2" xfId="10165" xr:uid="{7AC984D7-94A8-4940-B3D2-FEA0306B1DE3}"/>
    <cellStyle name="20% - Accent5 3 2 12 3 2 2" xfId="25141" xr:uid="{137DD749-8536-4186-8CD0-107993C300F1}"/>
    <cellStyle name="20% - Accent5 3 2 12 3 3" xfId="17653" xr:uid="{4B887089-4B55-4194-AFD8-02E73E87A2F4}"/>
    <cellStyle name="20% - Accent5 3 2 12 3 4" xfId="34528" xr:uid="{B3AF9F4D-DBC7-4C8E-AFA4-DF20E1E9CFD1}"/>
    <cellStyle name="20% - Accent5 3 2 12 3 5" xfId="40072" xr:uid="{816068A7-2389-4C3D-9FC7-16C025595E1A}"/>
    <cellStyle name="20% - Accent5 3 2 12 3 6" xfId="47955" xr:uid="{BB53AE07-100E-42A0-9C32-598386895938}"/>
    <cellStyle name="20% - Accent5 3 2 12 3 7" xfId="55448" xr:uid="{79C61EB4-3748-44FB-BC1D-8DEF05FBF444}"/>
    <cellStyle name="20% - Accent5 3 2 12 4" xfId="2626" xr:uid="{6F951A63-3FF9-49B1-A765-FDFE5D444155}"/>
    <cellStyle name="20% - Accent5 3 2 12 4 2" xfId="10166" xr:uid="{53447980-B1FE-474A-A33E-434C6BA5FCC0}"/>
    <cellStyle name="20% - Accent5 3 2 12 4 2 2" xfId="25142" xr:uid="{F5C6DA35-D298-4D5E-8CD1-3FD8B2E32419}"/>
    <cellStyle name="20% - Accent5 3 2 12 4 3" xfId="17654" xr:uid="{0DB59F7B-5373-4618-ACF5-D39B6816FA0E}"/>
    <cellStyle name="20% - Accent5 3 2 12 4 4" xfId="36371" xr:uid="{4916F65A-97C6-48B6-8458-EC72FC4551AD}"/>
    <cellStyle name="20% - Accent5 3 2 12 4 5" xfId="40073" xr:uid="{2E9CF0B2-93E4-4D92-B867-0F3D1EA69CDB}"/>
    <cellStyle name="20% - Accent5 3 2 12 4 6" xfId="47956" xr:uid="{98A13DA8-75F7-4BE7-B432-57921B853B17}"/>
    <cellStyle name="20% - Accent5 3 2 12 4 7" xfId="55449" xr:uid="{1106657E-D487-4087-A25B-76BB0EDBE5D7}"/>
    <cellStyle name="20% - Accent5 3 2 12 5" xfId="10163" xr:uid="{FE0554A3-E5B1-4E9D-B7FC-DE55C32A21BB}"/>
    <cellStyle name="20% - Accent5 3 2 12 5 2" xfId="25139" xr:uid="{5C2EE183-DB03-4E8D-88E7-24962C12DF75}"/>
    <cellStyle name="20% - Accent5 3 2 12 6" xfId="17651" xr:uid="{D7F766B9-9158-4F83-AE85-A6DD92250DC6}"/>
    <cellStyle name="20% - Accent5 3 2 12 7" xfId="32069" xr:uid="{CCD68F82-5429-4D07-B6C0-5A432A53AEF4}"/>
    <cellStyle name="20% - Accent5 3 2 12 8" xfId="40070" xr:uid="{6644B8F0-78DE-4874-9BB2-29C557557433}"/>
    <cellStyle name="20% - Accent5 3 2 12 9" xfId="47953" xr:uid="{0B1A1F0F-93B2-452C-AA2F-DFFAC61D16CF}"/>
    <cellStyle name="20% - Accent5 3 2 13" xfId="2627" xr:uid="{9BFE9324-FC77-4D32-A2A0-C8A06554E49F}"/>
    <cellStyle name="20% - Accent5 3 2 13 2" xfId="10167" xr:uid="{C7A49513-DF82-4C21-AD87-FDC07D5900E1}"/>
    <cellStyle name="20% - Accent5 3 2 13 2 2" xfId="25143" xr:uid="{B9CA95D3-9E8C-4716-A429-94C5017E6315}"/>
    <cellStyle name="20% - Accent5 3 2 13 3" xfId="17655" xr:uid="{4EE96B70-E3DD-4572-9120-C7A1E25D9EC3}"/>
    <cellStyle name="20% - Accent5 3 2 13 4" xfId="32680" xr:uid="{68CDBB94-09AE-4E98-9E2C-A7F2D1B0D8F6}"/>
    <cellStyle name="20% - Accent5 3 2 13 5" xfId="40074" xr:uid="{EC90D5D0-218F-41BE-82D8-C48C83AB93E9}"/>
    <cellStyle name="20% - Accent5 3 2 13 6" xfId="47957" xr:uid="{52584F3C-DD9E-4681-85B4-7156D58B10F3}"/>
    <cellStyle name="20% - Accent5 3 2 13 7" xfId="55450" xr:uid="{70509FB4-D9E6-4BE6-A73D-6A72933AFECF}"/>
    <cellStyle name="20% - Accent5 3 2 14" xfId="2628" xr:uid="{87AE27E6-2A4E-495A-BE88-10CF933DA7C1}"/>
    <cellStyle name="20% - Accent5 3 2 14 2" xfId="10168" xr:uid="{06D12607-C9AD-4CAE-A604-9E10E3E05415}"/>
    <cellStyle name="20% - Accent5 3 2 14 2 2" xfId="25144" xr:uid="{3444005B-3EDA-4F82-AB18-D15441A22F32}"/>
    <cellStyle name="20% - Accent5 3 2 14 3" xfId="17656" xr:uid="{C48D7B7A-B5DB-4C52-9D51-CC8D74DBDFFA}"/>
    <cellStyle name="20% - Accent5 3 2 14 4" xfId="34525" xr:uid="{C0026EE1-CB79-4CA5-ABBA-437C728A76F0}"/>
    <cellStyle name="20% - Accent5 3 2 14 5" xfId="40075" xr:uid="{E59F3539-62FD-44B1-A40E-69CA1D852D1D}"/>
    <cellStyle name="20% - Accent5 3 2 14 6" xfId="47958" xr:uid="{CC296B4D-3187-4DE6-B040-15A8AD6FFDFC}"/>
    <cellStyle name="20% - Accent5 3 2 14 7" xfId="55451" xr:uid="{668FF475-2C34-406D-9383-5041ECCA8731}"/>
    <cellStyle name="20% - Accent5 3 2 15" xfId="2629" xr:uid="{2D1C1615-CA17-4EB7-B6FD-4E62666C7E8F}"/>
    <cellStyle name="20% - Accent5 3 2 15 2" xfId="10169" xr:uid="{87CC44AA-9F08-4244-A8D1-BDF4EF8B4FF2}"/>
    <cellStyle name="20% - Accent5 3 2 15 2 2" xfId="25145" xr:uid="{8E06ECD2-38D6-41A3-8BF0-D1F7D45FEC1A}"/>
    <cellStyle name="20% - Accent5 3 2 15 3" xfId="17657" xr:uid="{13A62CE4-F40A-4ACF-9FE8-1DFEB551C94D}"/>
    <cellStyle name="20% - Accent5 3 2 15 4" xfId="36368" xr:uid="{9F135F4C-4B24-4864-B7CE-0DC43049801D}"/>
    <cellStyle name="20% - Accent5 3 2 15 5" xfId="40076" xr:uid="{DF2BFD1B-EC06-4CC4-BE89-832666A76073}"/>
    <cellStyle name="20% - Accent5 3 2 15 6" xfId="47959" xr:uid="{F1ED7279-24C5-4C54-9B1C-F06B0401CDC5}"/>
    <cellStyle name="20% - Accent5 3 2 15 7" xfId="55452" xr:uid="{6FBB8819-EEB0-494A-98F3-BDA6473F1A32}"/>
    <cellStyle name="20% - Accent5 3 2 16" xfId="2630" xr:uid="{5983BD6B-3496-4F02-B9D7-5D36DDC14019}"/>
    <cellStyle name="20% - Accent5 3 2 16 2" xfId="10170" xr:uid="{2AE316DC-0E84-4A47-B921-FB26D8FF4EDE}"/>
    <cellStyle name="20% - Accent5 3 2 16 2 2" xfId="25146" xr:uid="{255D77A6-4E32-481F-8823-E845B5A6E10A}"/>
    <cellStyle name="20% - Accent5 3 2 16 3" xfId="17658" xr:uid="{1450958C-3D79-4BD9-AC08-6A7295A28B3D}"/>
    <cellStyle name="20% - Accent5 3 2 16 4" xfId="37658" xr:uid="{492268F8-4D83-41AE-8203-6BD3F189387E}"/>
    <cellStyle name="20% - Accent5 3 2 16 5" xfId="40077" xr:uid="{36152251-5421-4CD5-BBEE-4CF66D61B58F}"/>
    <cellStyle name="20% - Accent5 3 2 16 6" xfId="47960" xr:uid="{5101B42B-0042-42BB-8B20-B57D9ACC91E3}"/>
    <cellStyle name="20% - Accent5 3 2 16 7" xfId="55453" xr:uid="{87AF9050-9A5C-4D9E-8502-4446A0580BB1}"/>
    <cellStyle name="20% - Accent5 3 2 17" xfId="7755" xr:uid="{D284EA2B-F207-4379-9CD6-4002AD67D2BC}"/>
    <cellStyle name="20% - Accent5 3 2 17 2" xfId="15244" xr:uid="{EC994879-804D-472C-9AEC-8C9CD62C9E58}"/>
    <cellStyle name="20% - Accent5 3 2 17 2 2" xfId="30220" xr:uid="{74BA59AC-1BFF-4577-A3E5-59D99D0B2EC6}"/>
    <cellStyle name="20% - Accent5 3 2 17 3" xfId="22732" xr:uid="{753A2887-C758-4695-9E4D-088585FE4AE3}"/>
    <cellStyle name="20% - Accent5 3 2 17 4" xfId="45151" xr:uid="{3CFE1399-906C-4645-AC2A-04F5D9F11C07}"/>
    <cellStyle name="20% - Accent5 3 2 17 5" xfId="53039" xr:uid="{7FAF0630-7E08-400F-9177-6392AAFEB073}"/>
    <cellStyle name="20% - Accent5 3 2 17 6" xfId="60527" xr:uid="{EB09D61E-6A96-443D-ACE3-CB332F935E8A}"/>
    <cellStyle name="20% - Accent5 3 2 18" xfId="7810" xr:uid="{AAF146C3-C89E-43B9-B75E-57E5A3022BEA}"/>
    <cellStyle name="20% - Accent5 3 2 18 2" xfId="22787" xr:uid="{4ED795B8-81A1-40F9-A2B7-C49474EA1298}"/>
    <cellStyle name="20% - Accent5 3 2 19" xfId="15299" xr:uid="{50B83439-2DC4-4A7F-8651-963DD2D3B899}"/>
    <cellStyle name="20% - Accent5 3 2 2" xfId="227" xr:uid="{42487EC4-F6BC-464B-8B75-CB886DB5355F}"/>
    <cellStyle name="20% - Accent5 3 2 2 10" xfId="2631" xr:uid="{35B8FD4D-7A3A-413C-AED6-BAAAD2905510}"/>
    <cellStyle name="20% - Accent5 3 2 2 10 10" xfId="55454" xr:uid="{A338298C-874E-4278-982A-4280E873486A}"/>
    <cellStyle name="20% - Accent5 3 2 2 10 2" xfId="2632" xr:uid="{31DED3BD-711B-427B-A996-C5C59643D752}"/>
    <cellStyle name="20% - Accent5 3 2 2 10 2 2" xfId="10172" xr:uid="{415C45E4-EF16-4DA1-85CD-5E5E182DE112}"/>
    <cellStyle name="20% - Accent5 3 2 2 10 2 2 2" xfId="25148" xr:uid="{B4805316-6B44-492E-9A40-3CD67B8C5AA4}"/>
    <cellStyle name="20% - Accent5 3 2 2 10 2 3" xfId="17660" xr:uid="{B4EE4BB5-708F-4B9E-9315-7F171149AF64}"/>
    <cellStyle name="20% - Accent5 3 2 2 10 2 4" xfId="32685" xr:uid="{781335FF-4E13-4FF6-BE15-8C5799C41EF9}"/>
    <cellStyle name="20% - Accent5 3 2 2 10 2 5" xfId="40079" xr:uid="{19FB1183-CFC0-4060-8C95-7294F8B5C675}"/>
    <cellStyle name="20% - Accent5 3 2 2 10 2 6" xfId="47962" xr:uid="{F05CD77C-304C-426E-9FE1-01640B30CCB2}"/>
    <cellStyle name="20% - Accent5 3 2 2 10 2 7" xfId="55455" xr:uid="{DB465FE7-77E7-4EF4-87A6-986C2C96FCDD}"/>
    <cellStyle name="20% - Accent5 3 2 2 10 3" xfId="2633" xr:uid="{3C5E4E9F-CDF9-493B-9AD1-6D5FAC4755EA}"/>
    <cellStyle name="20% - Accent5 3 2 2 10 3 2" xfId="10173" xr:uid="{E0546FE9-7A33-4672-8611-473C36967FF0}"/>
    <cellStyle name="20% - Accent5 3 2 2 10 3 2 2" xfId="25149" xr:uid="{ABDE2875-EE28-4C79-9906-17D21B60E492}"/>
    <cellStyle name="20% - Accent5 3 2 2 10 3 3" xfId="17661" xr:uid="{5097EDB4-45BB-442A-A05A-02B926ABD721}"/>
    <cellStyle name="20% - Accent5 3 2 2 10 3 4" xfId="34530" xr:uid="{2277B46A-26EF-4EE4-A6CB-9AB65E401994}"/>
    <cellStyle name="20% - Accent5 3 2 2 10 3 5" xfId="40080" xr:uid="{7A771019-A7AB-4E8C-A4BC-94A3562CD41F}"/>
    <cellStyle name="20% - Accent5 3 2 2 10 3 6" xfId="47963" xr:uid="{7999FBEB-CF64-43E6-8AA4-8CB20CF7C7D5}"/>
    <cellStyle name="20% - Accent5 3 2 2 10 3 7" xfId="55456" xr:uid="{8ECDC9F9-C5F7-49B2-994A-BE72AB3F9C04}"/>
    <cellStyle name="20% - Accent5 3 2 2 10 4" xfId="2634" xr:uid="{90E05242-DCAF-4830-AC8F-D45E306BE420}"/>
    <cellStyle name="20% - Accent5 3 2 2 10 4 2" xfId="10174" xr:uid="{F222AA00-27DB-4F9D-9C80-8741C0829654}"/>
    <cellStyle name="20% - Accent5 3 2 2 10 4 2 2" xfId="25150" xr:uid="{D31B6A06-8E93-4497-85F8-3809AD262243}"/>
    <cellStyle name="20% - Accent5 3 2 2 10 4 3" xfId="17662" xr:uid="{62D2FF82-91C5-4D94-B101-8C7D3D71645F}"/>
    <cellStyle name="20% - Accent5 3 2 2 10 4 4" xfId="36373" xr:uid="{D837F218-80BB-4693-9AD5-F06B55F32336}"/>
    <cellStyle name="20% - Accent5 3 2 2 10 4 5" xfId="40081" xr:uid="{73F7BA8D-E645-40F7-9838-04B09CF0FE36}"/>
    <cellStyle name="20% - Accent5 3 2 2 10 4 6" xfId="47964" xr:uid="{D2901FB9-F176-4AEC-9BB6-67448879ACEF}"/>
    <cellStyle name="20% - Accent5 3 2 2 10 4 7" xfId="55457" xr:uid="{503DC5DB-1F02-4262-8680-77602787F42F}"/>
    <cellStyle name="20% - Accent5 3 2 2 10 5" xfId="10171" xr:uid="{7B9A62EE-AF71-4C04-8744-0CC22EB554B0}"/>
    <cellStyle name="20% - Accent5 3 2 2 10 5 2" xfId="25147" xr:uid="{E891DCEC-1E73-48BE-93BC-D5F1EF405374}"/>
    <cellStyle name="20% - Accent5 3 2 2 10 6" xfId="17659" xr:uid="{2F7E63D7-3765-494A-A711-0C290435CAF9}"/>
    <cellStyle name="20% - Accent5 3 2 2 10 7" xfId="32025" xr:uid="{6C6573D6-63F1-4F5A-AD17-3EE4529AAD58}"/>
    <cellStyle name="20% - Accent5 3 2 2 10 8" xfId="40078" xr:uid="{4604A91F-2502-4F40-BE10-5C42D6800203}"/>
    <cellStyle name="20% - Accent5 3 2 2 10 9" xfId="47961" xr:uid="{CBCE856D-75B8-4B53-8D90-8162BA6D5C90}"/>
    <cellStyle name="20% - Accent5 3 2 2 11" xfId="2635" xr:uid="{49BF90B0-BCB0-4391-A817-2CF6A1171E41}"/>
    <cellStyle name="20% - Accent5 3 2 2 11 10" xfId="55458" xr:uid="{B6585D14-B090-4582-8A75-FB229EFE959A}"/>
    <cellStyle name="20% - Accent5 3 2 2 11 2" xfId="2636" xr:uid="{1C6D354F-0859-4CFF-B148-A800E5C0237B}"/>
    <cellStyle name="20% - Accent5 3 2 2 11 2 2" xfId="10176" xr:uid="{56417B0F-D851-46D3-B4B6-D6ADAC44C018}"/>
    <cellStyle name="20% - Accent5 3 2 2 11 2 2 2" xfId="25152" xr:uid="{C2FC6BBF-5A9F-4368-9D42-ADA262439A5F}"/>
    <cellStyle name="20% - Accent5 3 2 2 11 2 3" xfId="17664" xr:uid="{A24420DA-9B17-4AED-B5ED-CCF90CBB99C9}"/>
    <cellStyle name="20% - Accent5 3 2 2 11 2 4" xfId="32686" xr:uid="{67A1092D-2A3C-42F8-A8A9-7270176EC9C2}"/>
    <cellStyle name="20% - Accent5 3 2 2 11 2 5" xfId="40083" xr:uid="{64F81416-107B-451F-9920-686A63BA1359}"/>
    <cellStyle name="20% - Accent5 3 2 2 11 2 6" xfId="47966" xr:uid="{ED92F911-17C2-415C-98D7-6417BAC84785}"/>
    <cellStyle name="20% - Accent5 3 2 2 11 2 7" xfId="55459" xr:uid="{763A3D3E-55C4-4C14-B722-420F86AB2C51}"/>
    <cellStyle name="20% - Accent5 3 2 2 11 3" xfId="2637" xr:uid="{23D13D58-3AAB-4EBD-949F-46F33D4B40AD}"/>
    <cellStyle name="20% - Accent5 3 2 2 11 3 2" xfId="10177" xr:uid="{AB4D306D-5C66-4B0C-B73B-5093843846D5}"/>
    <cellStyle name="20% - Accent5 3 2 2 11 3 2 2" xfId="25153" xr:uid="{587D2B4F-8A25-4EF6-B92B-E893ED6AD782}"/>
    <cellStyle name="20% - Accent5 3 2 2 11 3 3" xfId="17665" xr:uid="{5769A8A3-038D-494E-AAFE-EDE6A8DF0B6F}"/>
    <cellStyle name="20% - Accent5 3 2 2 11 3 4" xfId="34531" xr:uid="{5B4F739C-97FA-43BC-8503-578889E3E150}"/>
    <cellStyle name="20% - Accent5 3 2 2 11 3 5" xfId="40084" xr:uid="{A7B022A7-B5FD-4ABF-95B7-4A201A90B1BA}"/>
    <cellStyle name="20% - Accent5 3 2 2 11 3 6" xfId="47967" xr:uid="{72F87440-5805-4ED2-A359-B937FA2097AE}"/>
    <cellStyle name="20% - Accent5 3 2 2 11 3 7" xfId="55460" xr:uid="{8E376AFF-C62A-443F-A18B-737C6F57672C}"/>
    <cellStyle name="20% - Accent5 3 2 2 11 4" xfId="2638" xr:uid="{A9866B89-B00B-4186-B3EE-B5772AEA7F6E}"/>
    <cellStyle name="20% - Accent5 3 2 2 11 4 2" xfId="10178" xr:uid="{459193B6-529F-4CD0-9C8C-1E2A58202D90}"/>
    <cellStyle name="20% - Accent5 3 2 2 11 4 2 2" xfId="25154" xr:uid="{F8D8AD15-1B85-4B42-A791-8F732644C7D5}"/>
    <cellStyle name="20% - Accent5 3 2 2 11 4 3" xfId="17666" xr:uid="{981A90FC-7984-4743-AB7C-867D36AC703D}"/>
    <cellStyle name="20% - Accent5 3 2 2 11 4 4" xfId="36374" xr:uid="{CDBE89DC-CED4-4F79-A4A5-F09F8333DA0A}"/>
    <cellStyle name="20% - Accent5 3 2 2 11 4 5" xfId="40085" xr:uid="{A85A7278-2F6A-4DE0-9BF9-CCE6EF6CAB4F}"/>
    <cellStyle name="20% - Accent5 3 2 2 11 4 6" xfId="47968" xr:uid="{53235906-16C4-43EA-A720-44114E9B0393}"/>
    <cellStyle name="20% - Accent5 3 2 2 11 4 7" xfId="55461" xr:uid="{3BACF35D-A1ED-419E-B549-5717C5DA7E43}"/>
    <cellStyle name="20% - Accent5 3 2 2 11 5" xfId="10175" xr:uid="{22E141CC-2B51-4CD2-9026-3570BAF21565}"/>
    <cellStyle name="20% - Accent5 3 2 2 11 5 2" xfId="25151" xr:uid="{D3BF4F96-F801-4F3D-9799-4F5D2A66CC1F}"/>
    <cellStyle name="20% - Accent5 3 2 2 11 6" xfId="17663" xr:uid="{2C8C9E6E-4F78-4339-8062-2D11705E6EF0}"/>
    <cellStyle name="20% - Accent5 3 2 2 11 7" xfId="32080" xr:uid="{EB4FDB5F-4C68-4171-899A-247F22902FEE}"/>
    <cellStyle name="20% - Accent5 3 2 2 11 8" xfId="40082" xr:uid="{74498A90-2153-445F-8654-191252ADC5ED}"/>
    <cellStyle name="20% - Accent5 3 2 2 11 9" xfId="47965" xr:uid="{53C31D70-4F48-446D-8E6A-2C45246BB3F9}"/>
    <cellStyle name="20% - Accent5 3 2 2 12" xfId="2639" xr:uid="{545F65DF-CD11-446C-9C86-34E4A39B3F6A}"/>
    <cellStyle name="20% - Accent5 3 2 2 12 2" xfId="10179" xr:uid="{350A6807-D086-4A47-950C-F892F81D45AA}"/>
    <cellStyle name="20% - Accent5 3 2 2 12 2 2" xfId="25155" xr:uid="{7E03BDCE-EDCE-4210-A3BC-664249148314}"/>
    <cellStyle name="20% - Accent5 3 2 2 12 3" xfId="17667" xr:uid="{348DEB6C-626D-41DF-B551-CF74D172D2C8}"/>
    <cellStyle name="20% - Accent5 3 2 2 12 4" xfId="32684" xr:uid="{3CCFAF8E-ED8A-4B9F-8AAA-F8AF6500C701}"/>
    <cellStyle name="20% - Accent5 3 2 2 12 5" xfId="40086" xr:uid="{DC4F64A7-847A-47A2-8CB4-E451D38E661E}"/>
    <cellStyle name="20% - Accent5 3 2 2 12 6" xfId="47969" xr:uid="{697AFBF7-D084-49FA-98BB-1B98A365E1CD}"/>
    <cellStyle name="20% - Accent5 3 2 2 12 7" xfId="55462" xr:uid="{5B565715-351B-4BDD-B838-8F4E815A8B61}"/>
    <cellStyle name="20% - Accent5 3 2 2 13" xfId="2640" xr:uid="{78767CA1-0BD2-4FA9-95CB-A61BB35D9C3B}"/>
    <cellStyle name="20% - Accent5 3 2 2 13 2" xfId="10180" xr:uid="{AE9AFB7D-2FD2-4079-B59F-1AAAFEF77E13}"/>
    <cellStyle name="20% - Accent5 3 2 2 13 2 2" xfId="25156" xr:uid="{D8A6F46F-DA91-446B-B096-DD83EBAFF67F}"/>
    <cellStyle name="20% - Accent5 3 2 2 13 3" xfId="17668" xr:uid="{A1F180E4-4606-4FCC-912C-212A81B67E5E}"/>
    <cellStyle name="20% - Accent5 3 2 2 13 4" xfId="34529" xr:uid="{C205E821-3BF9-47A5-8E02-AF4D75A6D351}"/>
    <cellStyle name="20% - Accent5 3 2 2 13 5" xfId="40087" xr:uid="{2ED8CAD1-0B2F-413D-ADBE-55B7994C4BA3}"/>
    <cellStyle name="20% - Accent5 3 2 2 13 6" xfId="47970" xr:uid="{64A2DA6C-FCC9-4D5B-AD03-17B9D0723238}"/>
    <cellStyle name="20% - Accent5 3 2 2 13 7" xfId="55463" xr:uid="{B6026687-AF2E-4805-AA0D-199FA9DADF51}"/>
    <cellStyle name="20% - Accent5 3 2 2 14" xfId="2641" xr:uid="{14A33585-6C50-48EE-86AA-0603D26CF4F5}"/>
    <cellStyle name="20% - Accent5 3 2 2 14 2" xfId="10181" xr:uid="{6F866AF9-B3CC-49E8-98BD-37448158F31B}"/>
    <cellStyle name="20% - Accent5 3 2 2 14 2 2" xfId="25157" xr:uid="{947175D7-EA9A-4B6C-BC3B-8FFD8BFA4256}"/>
    <cellStyle name="20% - Accent5 3 2 2 14 3" xfId="17669" xr:uid="{E17AD5D4-26A3-434D-BE12-A5CEF6C00774}"/>
    <cellStyle name="20% - Accent5 3 2 2 14 4" xfId="36372" xr:uid="{B4FA9B51-163B-413B-A383-0A7DE4D0B57C}"/>
    <cellStyle name="20% - Accent5 3 2 2 14 5" xfId="40088" xr:uid="{A549A07B-9AE2-4B76-8BFF-42516A6F0FBE}"/>
    <cellStyle name="20% - Accent5 3 2 2 14 6" xfId="47971" xr:uid="{7650211E-5053-4620-9578-11307A004C88}"/>
    <cellStyle name="20% - Accent5 3 2 2 14 7" xfId="55464" xr:uid="{282133A3-47F0-4C32-B048-26A48DC06D39}"/>
    <cellStyle name="20% - Accent5 3 2 2 15" xfId="2642" xr:uid="{8596B609-741F-4A76-B552-69DD1B61FC7A}"/>
    <cellStyle name="20% - Accent5 3 2 2 15 2" xfId="10182" xr:uid="{BA9C2B38-A914-43C2-89F8-8AF41E12E4EC}"/>
    <cellStyle name="20% - Accent5 3 2 2 15 2 2" xfId="25158" xr:uid="{9BA2CB94-93CD-47C4-BFA5-59BD717E0656}"/>
    <cellStyle name="20% - Accent5 3 2 2 15 3" xfId="17670" xr:uid="{6C2F1E4F-0442-4E3D-A98D-12E21D71E6E2}"/>
    <cellStyle name="20% - Accent5 3 2 2 15 4" xfId="37669" xr:uid="{717E6334-1C1C-4640-AC85-D959BD13F083}"/>
    <cellStyle name="20% - Accent5 3 2 2 15 5" xfId="40089" xr:uid="{E7CC062B-96EF-4D80-AAE5-107B2CF70AEE}"/>
    <cellStyle name="20% - Accent5 3 2 2 15 6" xfId="47972" xr:uid="{5DA5CD71-F67B-4993-992A-BF3878FC267A}"/>
    <cellStyle name="20% - Accent5 3 2 2 15 7" xfId="55465" xr:uid="{CD900858-9463-4A23-B3AE-72E559ECDF34}"/>
    <cellStyle name="20% - Accent5 3 2 2 16" xfId="7766" xr:uid="{B31C3D94-34DD-4EDD-A5E2-90B114CDF25D}"/>
    <cellStyle name="20% - Accent5 3 2 2 16 2" xfId="15255" xr:uid="{153EEF8A-511F-4722-9CCA-9788CB0C5C52}"/>
    <cellStyle name="20% - Accent5 3 2 2 16 2 2" xfId="30231" xr:uid="{4A2D5861-E11A-4DBA-8BD2-6A1212D3FB76}"/>
    <cellStyle name="20% - Accent5 3 2 2 16 3" xfId="22743" xr:uid="{54479D1A-E027-4515-AC3E-4B94AECDC8A7}"/>
    <cellStyle name="20% - Accent5 3 2 2 16 4" xfId="45162" xr:uid="{0AF01A3A-C3A7-44AA-875D-871B0BBFA246}"/>
    <cellStyle name="20% - Accent5 3 2 2 16 5" xfId="53050" xr:uid="{B8CA603F-16AA-4D6F-BF08-4D958D4B6223}"/>
    <cellStyle name="20% - Accent5 3 2 2 16 6" xfId="60538" xr:uid="{A3F10471-9843-43D0-AEC7-41C55CE0005C}"/>
    <cellStyle name="20% - Accent5 3 2 2 17" xfId="7821" xr:uid="{4D171907-D095-4B3F-96DC-D01D37F40367}"/>
    <cellStyle name="20% - Accent5 3 2 2 17 2" xfId="22798" xr:uid="{EEABA1E6-4AAF-42B9-B1C5-273009C5A003}"/>
    <cellStyle name="20% - Accent5 3 2 2 18" xfId="15310" xr:uid="{E4F6BA16-D4CD-4FE5-8E37-146E5F997883}"/>
    <cellStyle name="20% - Accent5 3 2 2 19" xfId="30287" xr:uid="{E85D936E-5971-4EF9-9CDB-3BF4837103DB}"/>
    <cellStyle name="20% - Accent5 3 2 2 2" xfId="337" xr:uid="{55A05631-312A-41E4-94C4-2BB4C54D827F}"/>
    <cellStyle name="20% - Accent5 3 2 2 2 10" xfId="2643" xr:uid="{6D5FBCA5-8988-46F3-8E70-38C8F53C4A11}"/>
    <cellStyle name="20% - Accent5 3 2 2 2 10 2" xfId="10183" xr:uid="{4153912A-B103-49C3-80EB-BC64F27260AD}"/>
    <cellStyle name="20% - Accent5 3 2 2 2 10 2 2" xfId="25159" xr:uid="{0DDF052C-08E8-46F9-A1A8-DFB906BD7F05}"/>
    <cellStyle name="20% - Accent5 3 2 2 2 10 3" xfId="17671" xr:uid="{51B4E1C1-BB12-422D-A3E0-0255B69EDD4B}"/>
    <cellStyle name="20% - Accent5 3 2 2 2 10 4" xfId="36375" xr:uid="{B6C57C6A-1DD0-4E12-93EA-B1DFC0CF1526}"/>
    <cellStyle name="20% - Accent5 3 2 2 2 10 5" xfId="40090" xr:uid="{621FAED6-ECE7-4D68-8D4B-B099130EF862}"/>
    <cellStyle name="20% - Accent5 3 2 2 2 10 6" xfId="47973" xr:uid="{A6DFDA66-3F79-4A91-81D9-2DC939A6A450}"/>
    <cellStyle name="20% - Accent5 3 2 2 2 10 7" xfId="55466" xr:uid="{5AFC456E-598D-4163-A7C8-5C63E33FED37}"/>
    <cellStyle name="20% - Accent5 3 2 2 2 11" xfId="7877" xr:uid="{AD0F54C1-28CE-4566-997E-388A7E4FEE82}"/>
    <cellStyle name="20% - Accent5 3 2 2 2 11 2" xfId="22854" xr:uid="{1045D96E-958C-4DB2-B3AC-5A3CA2022C56}"/>
    <cellStyle name="20% - Accent5 3 2 2 2 12" xfId="15366" xr:uid="{4813FD52-E2B2-4AF8-9874-B33504E57ACD}"/>
    <cellStyle name="20% - Accent5 3 2 2 2 13" xfId="30336" xr:uid="{035AB19E-77F3-409E-8C03-3F6EC72DA6C4}"/>
    <cellStyle name="20% - Accent5 3 2 2 2 14" xfId="37785" xr:uid="{0DE122E2-7F4C-4F3F-B652-060376294C8B}"/>
    <cellStyle name="20% - Accent5 3 2 2 2 15" xfId="45273" xr:uid="{A8B65C16-8216-4594-9CD4-4ED9F3E495E2}"/>
    <cellStyle name="20% - Accent5 3 2 2 2 16" xfId="45396" xr:uid="{4B4F5264-AF6A-4A4B-89BD-F5D7DD2F05AD}"/>
    <cellStyle name="20% - Accent5 3 2 2 2 17" xfId="45519" xr:uid="{9D40FD8B-8C4C-4C62-B0BC-10077CE2186C}"/>
    <cellStyle name="20% - Accent5 3 2 2 2 18" xfId="45668" xr:uid="{C8FCB235-2CDB-478E-B8A6-F860BC25C1CC}"/>
    <cellStyle name="20% - Accent5 3 2 2 2 19" xfId="53161" xr:uid="{FFC98AAB-C593-43FD-B5B6-25913326DAA7}"/>
    <cellStyle name="20% - Accent5 3 2 2 2 2" xfId="2644" xr:uid="{FA30CB10-C421-4AD8-BAE8-16C400AB0053}"/>
    <cellStyle name="20% - Accent5 3 2 2 2 2 10" xfId="17672" xr:uid="{2FD5B797-508B-4C67-B847-EBB9ACA76DFC}"/>
    <cellStyle name="20% - Accent5 3 2 2 2 2 11" xfId="30404" xr:uid="{919D2D94-13C2-4640-98E9-027012C8AD90}"/>
    <cellStyle name="20% - Accent5 3 2 2 2 2 12" xfId="40091" xr:uid="{D1FFFA9B-3A17-4E81-BA8C-1000C88BA511}"/>
    <cellStyle name="20% - Accent5 3 2 2 2 2 13" xfId="47974" xr:uid="{3E43FBDE-BAE2-4885-898D-1BCA241811E9}"/>
    <cellStyle name="20% - Accent5 3 2 2 2 2 14" xfId="55467" xr:uid="{5C39F58A-D17E-4A04-9CCE-DDF3FB741DE1}"/>
    <cellStyle name="20% - Accent5 3 2 2 2 2 2" xfId="2645" xr:uid="{4B2B0813-F22C-465F-B169-2F9A9835BCC2}"/>
    <cellStyle name="20% - Accent5 3 2 2 2 2 2 10" xfId="40092" xr:uid="{9EAD178F-A564-4932-934C-EA05A2B9D1AA}"/>
    <cellStyle name="20% - Accent5 3 2 2 2 2 2 11" xfId="47975" xr:uid="{674D41D7-F50B-44B4-B8DE-848C010B29CA}"/>
    <cellStyle name="20% - Accent5 3 2 2 2 2 2 12" xfId="55468" xr:uid="{6C7426F1-27F3-499D-A73D-EE421212CF4F}"/>
    <cellStyle name="20% - Accent5 3 2 2 2 2 2 2" xfId="2646" xr:uid="{C705A521-5530-4BD4-BC51-A6F1193B80F4}"/>
    <cellStyle name="20% - Accent5 3 2 2 2 2 2 2 10" xfId="47976" xr:uid="{4C27DCCD-AEB9-4E95-A713-D86F3F31601D}"/>
    <cellStyle name="20% - Accent5 3 2 2 2 2 2 2 11" xfId="55469" xr:uid="{FED9619B-79D1-4C75-98DD-6F6911A2B44D}"/>
    <cellStyle name="20% - Accent5 3 2 2 2 2 2 2 2" xfId="2647" xr:uid="{221B2D59-4ECB-435E-8A26-3CE086358E7F}"/>
    <cellStyle name="20% - Accent5 3 2 2 2 2 2 2 2 10" xfId="55470" xr:uid="{92440E5E-D942-4494-89E4-2263F17F67E8}"/>
    <cellStyle name="20% - Accent5 3 2 2 2 2 2 2 2 2" xfId="2648" xr:uid="{2838DAF1-9C1E-4A2D-8AD7-BB34878C5377}"/>
    <cellStyle name="20% - Accent5 3 2 2 2 2 2 2 2 2 2" xfId="10188" xr:uid="{E8966D25-2978-4F03-A24B-CAA11D2E6CDE}"/>
    <cellStyle name="20% - Accent5 3 2 2 2 2 2 2 2 2 2 2" xfId="25164" xr:uid="{B1468CD7-ABEF-48E3-9ADE-31EE5FF988F8}"/>
    <cellStyle name="20% - Accent5 3 2 2 2 2 2 2 2 2 3" xfId="17676" xr:uid="{7B0A17B6-7FA5-4185-8C79-2A563692863C}"/>
    <cellStyle name="20% - Accent5 3 2 2 2 2 2 2 2 2 4" xfId="32691" xr:uid="{063B561C-154E-4FF2-8DAF-1A4141447091}"/>
    <cellStyle name="20% - Accent5 3 2 2 2 2 2 2 2 2 5" xfId="40095" xr:uid="{38499CBA-D56A-44DD-9E16-6D8C4F4F4BF6}"/>
    <cellStyle name="20% - Accent5 3 2 2 2 2 2 2 2 2 6" xfId="47978" xr:uid="{AF584A29-A0A6-48AC-B3B4-D459A58397CA}"/>
    <cellStyle name="20% - Accent5 3 2 2 2 2 2 2 2 2 7" xfId="55471" xr:uid="{62A94080-29FB-435E-87F7-4E7015D99AFB}"/>
    <cellStyle name="20% - Accent5 3 2 2 2 2 2 2 2 3" xfId="2649" xr:uid="{8A4006C5-9C23-4705-98DB-E381628D1C5F}"/>
    <cellStyle name="20% - Accent5 3 2 2 2 2 2 2 2 3 2" xfId="10189" xr:uid="{C91F4D23-83F3-4EEB-AAF6-C74610FEAE70}"/>
    <cellStyle name="20% - Accent5 3 2 2 2 2 2 2 2 3 2 2" xfId="25165" xr:uid="{91BCD854-7C5C-41B8-9391-21EE2E54BFD1}"/>
    <cellStyle name="20% - Accent5 3 2 2 2 2 2 2 2 3 3" xfId="17677" xr:uid="{14F3498F-C77B-4AD8-8C4A-67937537057B}"/>
    <cellStyle name="20% - Accent5 3 2 2 2 2 2 2 2 3 4" xfId="34536" xr:uid="{78AD44E1-85A3-4E54-8A0A-FD6ABAED2FD3}"/>
    <cellStyle name="20% - Accent5 3 2 2 2 2 2 2 2 3 5" xfId="40096" xr:uid="{75CAEDAA-2D8E-4334-BE77-0275E6B4CCE8}"/>
    <cellStyle name="20% - Accent5 3 2 2 2 2 2 2 2 3 6" xfId="47979" xr:uid="{8B637C6B-A9A8-44F0-8E83-CA6763F17D21}"/>
    <cellStyle name="20% - Accent5 3 2 2 2 2 2 2 2 3 7" xfId="55472" xr:uid="{FE07A7C1-FDDE-455F-8A79-480272D10CBE}"/>
    <cellStyle name="20% - Accent5 3 2 2 2 2 2 2 2 4" xfId="2650" xr:uid="{E7843458-E26A-449E-BE8C-14F3EFD2EAFA}"/>
    <cellStyle name="20% - Accent5 3 2 2 2 2 2 2 2 4 2" xfId="10190" xr:uid="{1C952516-7619-47A5-BA1C-265FD54172A0}"/>
    <cellStyle name="20% - Accent5 3 2 2 2 2 2 2 2 4 2 2" xfId="25166" xr:uid="{D7C51455-27A1-4C59-B691-8BB1F49A65CD}"/>
    <cellStyle name="20% - Accent5 3 2 2 2 2 2 2 2 4 3" xfId="17678" xr:uid="{C63DE09E-0428-4F30-9134-9BB1ECE94FB0}"/>
    <cellStyle name="20% - Accent5 3 2 2 2 2 2 2 2 4 4" xfId="36379" xr:uid="{3FEEA04E-51F5-460C-8C0F-4A86A8217878}"/>
    <cellStyle name="20% - Accent5 3 2 2 2 2 2 2 2 4 5" xfId="40097" xr:uid="{92BED531-8E8E-476B-AF2E-136542F89871}"/>
    <cellStyle name="20% - Accent5 3 2 2 2 2 2 2 2 4 6" xfId="47980" xr:uid="{11E5CFCD-3FFD-4163-9FFD-EBAA26C30E2B}"/>
    <cellStyle name="20% - Accent5 3 2 2 2 2 2 2 2 4 7" xfId="55473" xr:uid="{C4E2D617-6742-4718-8199-DAEC495745D8}"/>
    <cellStyle name="20% - Accent5 3 2 2 2 2 2 2 2 5" xfId="10187" xr:uid="{A71B0667-328A-4FFB-9D0D-47EFF77BAD2C}"/>
    <cellStyle name="20% - Accent5 3 2 2 2 2 2 2 2 5 2" xfId="25163" xr:uid="{A1E6D7EA-CD59-4FB2-AFF3-C53EAD1D625C}"/>
    <cellStyle name="20% - Accent5 3 2 2 2 2 2 2 2 6" xfId="17675" xr:uid="{3781E111-0C07-437B-BEDB-DB6E4191727C}"/>
    <cellStyle name="20% - Accent5 3 2 2 2 2 2 2 2 7" xfId="31423" xr:uid="{29734747-2DF6-49EC-AF27-AC56F570FAD3}"/>
    <cellStyle name="20% - Accent5 3 2 2 2 2 2 2 2 8" xfId="40094" xr:uid="{BDF605AE-2F67-48DC-BE0C-8F001E02A7B0}"/>
    <cellStyle name="20% - Accent5 3 2 2 2 2 2 2 2 9" xfId="47977" xr:uid="{7C87EF7F-E434-4786-8218-0AB36246753D}"/>
    <cellStyle name="20% - Accent5 3 2 2 2 2 2 2 3" xfId="2651" xr:uid="{3855FAF1-D1D6-43C6-8F1A-7CE45F9998B7}"/>
    <cellStyle name="20% - Accent5 3 2 2 2 2 2 2 3 2" xfId="10191" xr:uid="{30328CB9-0586-480A-905A-AB919C2DE60B}"/>
    <cellStyle name="20% - Accent5 3 2 2 2 2 2 2 3 2 2" xfId="25167" xr:uid="{1A932483-69B3-4917-8101-786A0C96A946}"/>
    <cellStyle name="20% - Accent5 3 2 2 2 2 2 2 3 3" xfId="17679" xr:uid="{85820F03-460D-44DA-AFF8-870B57DA34B7}"/>
    <cellStyle name="20% - Accent5 3 2 2 2 2 2 2 3 4" xfId="32690" xr:uid="{913D64DF-92D9-4AA9-B19C-96B710751053}"/>
    <cellStyle name="20% - Accent5 3 2 2 2 2 2 2 3 5" xfId="40098" xr:uid="{125D30AC-C849-4CA0-8B71-50B3F80B29A9}"/>
    <cellStyle name="20% - Accent5 3 2 2 2 2 2 2 3 6" xfId="47981" xr:uid="{78FCE54F-E190-470C-B6A0-9FD637F7D5BB}"/>
    <cellStyle name="20% - Accent5 3 2 2 2 2 2 2 3 7" xfId="55474" xr:uid="{09D9DCB1-9063-41DE-937F-CEED00FE2F3F}"/>
    <cellStyle name="20% - Accent5 3 2 2 2 2 2 2 4" xfId="2652" xr:uid="{36C31013-6C5F-4D93-83A1-6113B7E61436}"/>
    <cellStyle name="20% - Accent5 3 2 2 2 2 2 2 4 2" xfId="10192" xr:uid="{1D11321D-F443-4061-9B97-A7F7EC43430D}"/>
    <cellStyle name="20% - Accent5 3 2 2 2 2 2 2 4 2 2" xfId="25168" xr:uid="{25373142-889F-4138-941B-EC5F7151ED3F}"/>
    <cellStyle name="20% - Accent5 3 2 2 2 2 2 2 4 3" xfId="17680" xr:uid="{12628FF6-AFAF-44DE-BBBE-632F3C76334C}"/>
    <cellStyle name="20% - Accent5 3 2 2 2 2 2 2 4 4" xfId="34535" xr:uid="{C0DBD577-3B0D-4EC0-8B4D-3D8DDB398BEA}"/>
    <cellStyle name="20% - Accent5 3 2 2 2 2 2 2 4 5" xfId="40099" xr:uid="{F6C62932-EFAB-4DD8-A042-3A5EDE1FC757}"/>
    <cellStyle name="20% - Accent5 3 2 2 2 2 2 2 4 6" xfId="47982" xr:uid="{E27B3873-6154-4DD0-B996-2B7C10CAD94F}"/>
    <cellStyle name="20% - Accent5 3 2 2 2 2 2 2 4 7" xfId="55475" xr:uid="{A4631D85-7671-47EF-A8D5-B7F4C641D4C2}"/>
    <cellStyle name="20% - Accent5 3 2 2 2 2 2 2 5" xfId="2653" xr:uid="{E4A286C6-F6E9-42D3-8980-29218594EB06}"/>
    <cellStyle name="20% - Accent5 3 2 2 2 2 2 2 5 2" xfId="10193" xr:uid="{A7F77C23-1AC5-415A-B6D7-608DCE0719F4}"/>
    <cellStyle name="20% - Accent5 3 2 2 2 2 2 2 5 2 2" xfId="25169" xr:uid="{D47C039C-C35B-46E4-A9A7-4B200A41EE7E}"/>
    <cellStyle name="20% - Accent5 3 2 2 2 2 2 2 5 3" xfId="17681" xr:uid="{762ED5ED-EEE5-4DFF-9411-0332E984ABE3}"/>
    <cellStyle name="20% - Accent5 3 2 2 2 2 2 2 5 4" xfId="36378" xr:uid="{D2953FD5-7DDC-4C29-B86D-493544D083D9}"/>
    <cellStyle name="20% - Accent5 3 2 2 2 2 2 2 5 5" xfId="40100" xr:uid="{C062192A-4259-400B-8942-E761AB40FFE8}"/>
    <cellStyle name="20% - Accent5 3 2 2 2 2 2 2 5 6" xfId="47983" xr:uid="{57748177-D858-405F-9F41-7475677137FA}"/>
    <cellStyle name="20% - Accent5 3 2 2 2 2 2 2 5 7" xfId="55476" xr:uid="{3D6A6834-D061-4314-9B26-379565981EB5}"/>
    <cellStyle name="20% - Accent5 3 2 2 2 2 2 2 6" xfId="10186" xr:uid="{07679A91-051D-444C-8D34-A8D459442344}"/>
    <cellStyle name="20% - Accent5 3 2 2 2 2 2 2 6 2" xfId="25162" xr:uid="{6C6CB1F8-1F13-42DC-A3B5-36DB390B1176}"/>
    <cellStyle name="20% - Accent5 3 2 2 2 2 2 2 7" xfId="17674" xr:uid="{AB43A074-25BA-4746-8919-5EB135110DD9}"/>
    <cellStyle name="20% - Accent5 3 2 2 2 2 2 2 8" xfId="30863" xr:uid="{9B955C05-C961-47BC-A102-11DB064A6357}"/>
    <cellStyle name="20% - Accent5 3 2 2 2 2 2 2 9" xfId="40093" xr:uid="{B77083FE-B932-4158-A454-7D2096A1DA16}"/>
    <cellStyle name="20% - Accent5 3 2 2 2 2 2 3" xfId="2654" xr:uid="{A9B0CB1F-05D2-42CF-A588-B8620B4F4AFC}"/>
    <cellStyle name="20% - Accent5 3 2 2 2 2 2 3 10" xfId="55477" xr:uid="{B3DD4704-CCB4-45F0-9F3A-28804EFB5A5B}"/>
    <cellStyle name="20% - Accent5 3 2 2 2 2 2 3 2" xfId="2655" xr:uid="{30477540-55D7-40C1-B4E2-842A6BD24AAF}"/>
    <cellStyle name="20% - Accent5 3 2 2 2 2 2 3 2 2" xfId="10195" xr:uid="{3F37D85B-B512-4373-BB71-C50377E45BA9}"/>
    <cellStyle name="20% - Accent5 3 2 2 2 2 2 3 2 2 2" xfId="25171" xr:uid="{D63F991F-AE01-4EBE-B981-2810CA25A190}"/>
    <cellStyle name="20% - Accent5 3 2 2 2 2 2 3 2 3" xfId="17683" xr:uid="{2E2D7497-8A13-42A1-893C-653F143467F6}"/>
    <cellStyle name="20% - Accent5 3 2 2 2 2 2 3 2 4" xfId="32692" xr:uid="{AFC8C69A-00CB-4B5C-85B8-DC2783C5E3C4}"/>
    <cellStyle name="20% - Accent5 3 2 2 2 2 2 3 2 5" xfId="40102" xr:uid="{10AF30CA-5C0C-4143-A35F-BE96FC34D51A}"/>
    <cellStyle name="20% - Accent5 3 2 2 2 2 2 3 2 6" xfId="47985" xr:uid="{51D5B93E-93B1-4D04-9724-5C6DEEA8B8F9}"/>
    <cellStyle name="20% - Accent5 3 2 2 2 2 2 3 2 7" xfId="55478" xr:uid="{6D9C4000-87ED-4687-A6B5-64331F648863}"/>
    <cellStyle name="20% - Accent5 3 2 2 2 2 2 3 3" xfId="2656" xr:uid="{AB945412-C65F-4AE2-8C5B-F06F8F30444F}"/>
    <cellStyle name="20% - Accent5 3 2 2 2 2 2 3 3 2" xfId="10196" xr:uid="{6A32AA22-022A-4F6C-A4B7-AFE1DD46429B}"/>
    <cellStyle name="20% - Accent5 3 2 2 2 2 2 3 3 2 2" xfId="25172" xr:uid="{E038121C-9E7E-44C1-A733-D0E2DF513096}"/>
    <cellStyle name="20% - Accent5 3 2 2 2 2 2 3 3 3" xfId="17684" xr:uid="{6C8E2AEC-7AF1-4E68-9077-C4921AD6369F}"/>
    <cellStyle name="20% - Accent5 3 2 2 2 2 2 3 3 4" xfId="34537" xr:uid="{8F5AE0D9-DD25-4336-944B-1A4E973C4EA4}"/>
    <cellStyle name="20% - Accent5 3 2 2 2 2 2 3 3 5" xfId="40103" xr:uid="{8A74572C-0345-41E0-BC47-16E9E2A17063}"/>
    <cellStyle name="20% - Accent5 3 2 2 2 2 2 3 3 6" xfId="47986" xr:uid="{2B0A928A-60C8-4DBF-85F8-8D3DEDDB467F}"/>
    <cellStyle name="20% - Accent5 3 2 2 2 2 2 3 3 7" xfId="55479" xr:uid="{EA57FF4B-E3B8-40D3-A3C0-90A37A35C162}"/>
    <cellStyle name="20% - Accent5 3 2 2 2 2 2 3 4" xfId="2657" xr:uid="{8B021C7F-DAF3-4480-A2F3-9A56CE775B12}"/>
    <cellStyle name="20% - Accent5 3 2 2 2 2 2 3 4 2" xfId="10197" xr:uid="{BCFD2B66-07A4-49F8-A8C7-D2D0FBCF498C}"/>
    <cellStyle name="20% - Accent5 3 2 2 2 2 2 3 4 2 2" xfId="25173" xr:uid="{1F065CDE-2D83-4DAE-A5CE-7328C0C6B80A}"/>
    <cellStyle name="20% - Accent5 3 2 2 2 2 2 3 4 3" xfId="17685" xr:uid="{9D7A0409-14FD-4F69-AA42-2FDC2A65F9EE}"/>
    <cellStyle name="20% - Accent5 3 2 2 2 2 2 3 4 4" xfId="36380" xr:uid="{DE7CE739-E949-4AF8-85A5-1469062441EF}"/>
    <cellStyle name="20% - Accent5 3 2 2 2 2 2 3 4 5" xfId="40104" xr:uid="{3D495392-6136-4E5B-8BBB-8F471AB0FD71}"/>
    <cellStyle name="20% - Accent5 3 2 2 2 2 2 3 4 6" xfId="47987" xr:uid="{CC1F81D5-91F8-48BC-846E-523104A5F5C6}"/>
    <cellStyle name="20% - Accent5 3 2 2 2 2 2 3 4 7" xfId="55480" xr:uid="{C3D676ED-52BD-460C-9415-CF454BC73146}"/>
    <cellStyle name="20% - Accent5 3 2 2 2 2 2 3 5" xfId="10194" xr:uid="{1CD9360A-C35C-4874-BF11-2BD51C3CB711}"/>
    <cellStyle name="20% - Accent5 3 2 2 2 2 2 3 5 2" xfId="25170" xr:uid="{03282270-86D9-4BD2-8ECD-307210D58728}"/>
    <cellStyle name="20% - Accent5 3 2 2 2 2 2 3 6" xfId="17682" xr:uid="{54CB5892-A02D-43A2-BE56-49850571F553}"/>
    <cellStyle name="20% - Accent5 3 2 2 2 2 2 3 7" xfId="31422" xr:uid="{7065EFCD-4E11-4A71-86C6-49E52E213589}"/>
    <cellStyle name="20% - Accent5 3 2 2 2 2 2 3 8" xfId="40101" xr:uid="{8B6E4010-67A4-4D00-BAAA-1C12EB8AA484}"/>
    <cellStyle name="20% - Accent5 3 2 2 2 2 2 3 9" xfId="47984" xr:uid="{654B6B4E-C376-4CB9-BDF1-0A10A0C0DF39}"/>
    <cellStyle name="20% - Accent5 3 2 2 2 2 2 4" xfId="2658" xr:uid="{F44A5BC0-73CF-4942-9971-2C3D9A3B3C19}"/>
    <cellStyle name="20% - Accent5 3 2 2 2 2 2 4 2" xfId="10198" xr:uid="{896DF35E-A1DD-4B7F-9AB6-376A350AB0C2}"/>
    <cellStyle name="20% - Accent5 3 2 2 2 2 2 4 2 2" xfId="25174" xr:uid="{C48C1249-2EE2-4062-8E95-FCB907C73400}"/>
    <cellStyle name="20% - Accent5 3 2 2 2 2 2 4 3" xfId="17686" xr:uid="{77A22476-9123-4F7D-98B2-FB2ECC1DD0CB}"/>
    <cellStyle name="20% - Accent5 3 2 2 2 2 2 4 4" xfId="32689" xr:uid="{7639570E-A50F-4837-9486-C062D9D9B80A}"/>
    <cellStyle name="20% - Accent5 3 2 2 2 2 2 4 5" xfId="40105" xr:uid="{3341AECC-861F-4CC9-94D6-D47AC99C7EC2}"/>
    <cellStyle name="20% - Accent5 3 2 2 2 2 2 4 6" xfId="47988" xr:uid="{6F8322C1-35EA-45F6-A15B-87F8BE5B8BE5}"/>
    <cellStyle name="20% - Accent5 3 2 2 2 2 2 4 7" xfId="55481" xr:uid="{20FA0279-DF5E-4AED-B292-F118485DFDB8}"/>
    <cellStyle name="20% - Accent5 3 2 2 2 2 2 5" xfId="2659" xr:uid="{37634BFB-2C54-4E9A-B633-067DFDD7E1B0}"/>
    <cellStyle name="20% - Accent5 3 2 2 2 2 2 5 2" xfId="10199" xr:uid="{BBD0BC6F-9BD1-4A50-A067-6C748A862D58}"/>
    <cellStyle name="20% - Accent5 3 2 2 2 2 2 5 2 2" xfId="25175" xr:uid="{047B2634-EFEB-4228-917E-A72E2EB11D34}"/>
    <cellStyle name="20% - Accent5 3 2 2 2 2 2 5 3" xfId="17687" xr:uid="{326A830C-2EFB-4F14-ABFC-2F7F34B9B2B6}"/>
    <cellStyle name="20% - Accent5 3 2 2 2 2 2 5 4" xfId="34534" xr:uid="{15087F47-68AD-47AA-BEEF-1A70383C1868}"/>
    <cellStyle name="20% - Accent5 3 2 2 2 2 2 5 5" xfId="40106" xr:uid="{25F93886-5D46-4EC8-A494-39D1989D99E1}"/>
    <cellStyle name="20% - Accent5 3 2 2 2 2 2 5 6" xfId="47989" xr:uid="{79890CB7-79ED-42BB-A56D-902D0725FA83}"/>
    <cellStyle name="20% - Accent5 3 2 2 2 2 2 5 7" xfId="55482" xr:uid="{503E655C-2BFE-4DC8-A89B-D8BB7B9D3BBF}"/>
    <cellStyle name="20% - Accent5 3 2 2 2 2 2 6" xfId="2660" xr:uid="{175D1D4A-A76E-49C0-8ED2-39850394262F}"/>
    <cellStyle name="20% - Accent5 3 2 2 2 2 2 6 2" xfId="10200" xr:uid="{6B45AFC6-BD8E-4AFE-8CCC-E980C01C85E1}"/>
    <cellStyle name="20% - Accent5 3 2 2 2 2 2 6 2 2" xfId="25176" xr:uid="{C6724942-1099-458A-8782-4CA13F17647D}"/>
    <cellStyle name="20% - Accent5 3 2 2 2 2 2 6 3" xfId="17688" xr:uid="{7373024C-3117-484A-BBEF-7A1636E6DE15}"/>
    <cellStyle name="20% - Accent5 3 2 2 2 2 2 6 4" xfId="36377" xr:uid="{2B2FE71E-99C3-4E6E-BA3E-12F4BC21CFAB}"/>
    <cellStyle name="20% - Accent5 3 2 2 2 2 2 6 5" xfId="40107" xr:uid="{271E9ED1-696F-4C6C-8B1E-A176CAB86E38}"/>
    <cellStyle name="20% - Accent5 3 2 2 2 2 2 6 6" xfId="47990" xr:uid="{81254053-7F44-461A-9798-D8B69BD3DF1D}"/>
    <cellStyle name="20% - Accent5 3 2 2 2 2 2 6 7" xfId="55483" xr:uid="{C5E6742B-5B6D-4345-A0B4-FDC56BD3D4B6}"/>
    <cellStyle name="20% - Accent5 3 2 2 2 2 2 7" xfId="10185" xr:uid="{0D56C87C-E616-4E6D-A589-EC3E83036AB7}"/>
    <cellStyle name="20% - Accent5 3 2 2 2 2 2 7 2" xfId="25161" xr:uid="{7BB43723-35B4-4C8B-8A06-9ABF0F9A136C}"/>
    <cellStyle name="20% - Accent5 3 2 2 2 2 2 8" xfId="17673" xr:uid="{4EA93A4C-ED34-4D7E-BB49-E39388746C0A}"/>
    <cellStyle name="20% - Accent5 3 2 2 2 2 2 9" xfId="30460" xr:uid="{BB751496-7291-4F15-86AA-53BCE1DF0167}"/>
    <cellStyle name="20% - Accent5 3 2 2 2 2 3" xfId="2661" xr:uid="{4776C145-6819-472C-9CB4-160AC801AA4F}"/>
    <cellStyle name="20% - Accent5 3 2 2 2 2 3 10" xfId="47991" xr:uid="{80A370D3-1088-49DC-8AB3-351D16712601}"/>
    <cellStyle name="20% - Accent5 3 2 2 2 2 3 11" xfId="55484" xr:uid="{CA9B7D13-B760-4FA9-A312-84A3F60B7730}"/>
    <cellStyle name="20% - Accent5 3 2 2 2 2 3 2" xfId="2662" xr:uid="{58A4B052-46CD-4383-AC07-EB00C1EBC98C}"/>
    <cellStyle name="20% - Accent5 3 2 2 2 2 3 2 10" xfId="55485" xr:uid="{74C633EF-3678-4250-8E84-E98640C9D046}"/>
    <cellStyle name="20% - Accent5 3 2 2 2 2 3 2 2" xfId="2663" xr:uid="{0A5D4F00-2E04-424D-B680-CF72869AAD6F}"/>
    <cellStyle name="20% - Accent5 3 2 2 2 2 3 2 2 2" xfId="10203" xr:uid="{618E3977-D455-4935-B463-44A9431CECE5}"/>
    <cellStyle name="20% - Accent5 3 2 2 2 2 3 2 2 2 2" xfId="25179" xr:uid="{B94495DD-A526-4071-9D94-A478325299C9}"/>
    <cellStyle name="20% - Accent5 3 2 2 2 2 3 2 2 3" xfId="17691" xr:uid="{AF94C62B-A02D-4ED6-BD4F-C180F6B67F01}"/>
    <cellStyle name="20% - Accent5 3 2 2 2 2 3 2 2 4" xfId="32694" xr:uid="{58C53628-40BA-4FF4-9EDA-230DC5B8BB9C}"/>
    <cellStyle name="20% - Accent5 3 2 2 2 2 3 2 2 5" xfId="40110" xr:uid="{6D36FBAA-DE27-4ED5-B348-9497B44F28C6}"/>
    <cellStyle name="20% - Accent5 3 2 2 2 2 3 2 2 6" xfId="47993" xr:uid="{42F80E58-0160-4092-966A-95E8439AB000}"/>
    <cellStyle name="20% - Accent5 3 2 2 2 2 3 2 2 7" xfId="55486" xr:uid="{9179DA6D-1C80-4AB1-9EF3-220C8ADB5D99}"/>
    <cellStyle name="20% - Accent5 3 2 2 2 2 3 2 3" xfId="2664" xr:uid="{FD3AA17F-E95F-4884-9098-BB6331DFE6ED}"/>
    <cellStyle name="20% - Accent5 3 2 2 2 2 3 2 3 2" xfId="10204" xr:uid="{63675FCF-B752-4CB3-ACB5-9BD8EDDB4020}"/>
    <cellStyle name="20% - Accent5 3 2 2 2 2 3 2 3 2 2" xfId="25180" xr:uid="{1F324618-0D50-4DE9-9081-B2B398959536}"/>
    <cellStyle name="20% - Accent5 3 2 2 2 2 3 2 3 3" xfId="17692" xr:uid="{1C7B14A7-2DAD-4B85-9480-666DDE22D55F}"/>
    <cellStyle name="20% - Accent5 3 2 2 2 2 3 2 3 4" xfId="34539" xr:uid="{2208F823-2DDE-43B7-BBC9-BABBAD5CCC67}"/>
    <cellStyle name="20% - Accent5 3 2 2 2 2 3 2 3 5" xfId="40111" xr:uid="{5CD00CD0-88E9-4FEB-BD7B-218A79B9C653}"/>
    <cellStyle name="20% - Accent5 3 2 2 2 2 3 2 3 6" xfId="47994" xr:uid="{A4AAE1BD-946D-4B3A-AE8E-2A6727DE72E5}"/>
    <cellStyle name="20% - Accent5 3 2 2 2 2 3 2 3 7" xfId="55487" xr:uid="{4C7D64CA-200C-4058-8CE2-97E09D796178}"/>
    <cellStyle name="20% - Accent5 3 2 2 2 2 3 2 4" xfId="2665" xr:uid="{773EBD35-874E-4B76-935F-3976A1B4C599}"/>
    <cellStyle name="20% - Accent5 3 2 2 2 2 3 2 4 2" xfId="10205" xr:uid="{C071931D-6461-49BD-985B-E57973FDC2A5}"/>
    <cellStyle name="20% - Accent5 3 2 2 2 2 3 2 4 2 2" xfId="25181" xr:uid="{84A12418-999E-4100-8C79-B68980CF6137}"/>
    <cellStyle name="20% - Accent5 3 2 2 2 2 3 2 4 3" xfId="17693" xr:uid="{D62B11BC-3C87-4233-8605-07C055950070}"/>
    <cellStyle name="20% - Accent5 3 2 2 2 2 3 2 4 4" xfId="36382" xr:uid="{002B1546-DF14-4DA6-AD5F-9E571A125529}"/>
    <cellStyle name="20% - Accent5 3 2 2 2 2 3 2 4 5" xfId="40112" xr:uid="{3FB318FE-DE0C-4B37-A95B-B7BA583026B4}"/>
    <cellStyle name="20% - Accent5 3 2 2 2 2 3 2 4 6" xfId="47995" xr:uid="{84C1A5B9-3A77-4CDA-BB4C-31042BCD2C6A}"/>
    <cellStyle name="20% - Accent5 3 2 2 2 2 3 2 4 7" xfId="55488" xr:uid="{8CC94A78-6429-4D52-BAA1-E4AB27336327}"/>
    <cellStyle name="20% - Accent5 3 2 2 2 2 3 2 5" xfId="10202" xr:uid="{3232DEA9-953A-4F4C-821E-4464C1D55F7E}"/>
    <cellStyle name="20% - Accent5 3 2 2 2 2 3 2 5 2" xfId="25178" xr:uid="{FCC2A185-1D6E-455D-B2A7-10B9046F8F56}"/>
    <cellStyle name="20% - Accent5 3 2 2 2 2 3 2 6" xfId="17690" xr:uid="{3E6B6793-0C91-4848-9275-DA8E9425282B}"/>
    <cellStyle name="20% - Accent5 3 2 2 2 2 3 2 7" xfId="31424" xr:uid="{0ABB9C3E-314C-47B8-BE92-B123A22E8251}"/>
    <cellStyle name="20% - Accent5 3 2 2 2 2 3 2 8" xfId="40109" xr:uid="{0DECE43C-2B50-4FB5-BAD6-38D0B59DEBC4}"/>
    <cellStyle name="20% - Accent5 3 2 2 2 2 3 2 9" xfId="47992" xr:uid="{2C2029E0-A45A-4F5C-B74E-D0C4BFC78EB5}"/>
    <cellStyle name="20% - Accent5 3 2 2 2 2 3 3" xfId="2666" xr:uid="{2929EA16-7B68-499C-8B88-7C7515F7115A}"/>
    <cellStyle name="20% - Accent5 3 2 2 2 2 3 3 2" xfId="10206" xr:uid="{A3BB452E-0EB5-4835-A151-B0A689842EC6}"/>
    <cellStyle name="20% - Accent5 3 2 2 2 2 3 3 2 2" xfId="25182" xr:uid="{564CC71F-AB95-4314-8C4D-8E24FAD07CE3}"/>
    <cellStyle name="20% - Accent5 3 2 2 2 2 3 3 3" xfId="17694" xr:uid="{899A3545-FD5A-440A-BA05-CACE3212D25A}"/>
    <cellStyle name="20% - Accent5 3 2 2 2 2 3 3 4" xfId="32693" xr:uid="{A09F6B28-5F3E-4264-AAA1-740E970BF136}"/>
    <cellStyle name="20% - Accent5 3 2 2 2 2 3 3 5" xfId="40113" xr:uid="{5086111C-C67D-4CB0-81A1-D75B10F61EFB}"/>
    <cellStyle name="20% - Accent5 3 2 2 2 2 3 3 6" xfId="47996" xr:uid="{80A1E3E3-1198-4374-8690-0904D39247C9}"/>
    <cellStyle name="20% - Accent5 3 2 2 2 2 3 3 7" xfId="55489" xr:uid="{875AE18F-F7BC-4C60-8CFD-DB1EC25D1B66}"/>
    <cellStyle name="20% - Accent5 3 2 2 2 2 3 4" xfId="2667" xr:uid="{AA07645D-D45E-4D62-B6D8-6D6ADBD1168F}"/>
    <cellStyle name="20% - Accent5 3 2 2 2 2 3 4 2" xfId="10207" xr:uid="{7A73DCAA-732F-4C82-9ACB-7E35DAE988DF}"/>
    <cellStyle name="20% - Accent5 3 2 2 2 2 3 4 2 2" xfId="25183" xr:uid="{8423FA18-3FB5-4296-A3E3-B34B31E192E2}"/>
    <cellStyle name="20% - Accent5 3 2 2 2 2 3 4 3" xfId="17695" xr:uid="{89FDD2D1-9EFB-4914-8D46-E37B2AF47E3E}"/>
    <cellStyle name="20% - Accent5 3 2 2 2 2 3 4 4" xfId="34538" xr:uid="{6399CEAD-1445-4AA4-8039-1BF8849EF86C}"/>
    <cellStyle name="20% - Accent5 3 2 2 2 2 3 4 5" xfId="40114" xr:uid="{B57FF56D-DD7A-4A8F-BFFA-95A96F02CA60}"/>
    <cellStyle name="20% - Accent5 3 2 2 2 2 3 4 6" xfId="47997" xr:uid="{56C28F16-7B02-4987-A0C3-CF397E5C3E59}"/>
    <cellStyle name="20% - Accent5 3 2 2 2 2 3 4 7" xfId="55490" xr:uid="{91DAD750-CC28-4D0A-A946-15866B8163F5}"/>
    <cellStyle name="20% - Accent5 3 2 2 2 2 3 5" xfId="2668" xr:uid="{0033E865-8223-44F9-96A4-18DACAB081D6}"/>
    <cellStyle name="20% - Accent5 3 2 2 2 2 3 5 2" xfId="10208" xr:uid="{CD7DA072-0AF2-4550-8B5F-6E7293BD6591}"/>
    <cellStyle name="20% - Accent5 3 2 2 2 2 3 5 2 2" xfId="25184" xr:uid="{5C489277-D493-44B4-9746-9B79BDD52D25}"/>
    <cellStyle name="20% - Accent5 3 2 2 2 2 3 5 3" xfId="17696" xr:uid="{C21F959A-4878-40DE-8236-6245B7EAC2F6}"/>
    <cellStyle name="20% - Accent5 3 2 2 2 2 3 5 4" xfId="36381" xr:uid="{626BDE95-704C-4AC5-AD3B-FA39D75A4DD6}"/>
    <cellStyle name="20% - Accent5 3 2 2 2 2 3 5 5" xfId="40115" xr:uid="{0BEEDE78-BAEB-48A1-83A5-B1AFB724D488}"/>
    <cellStyle name="20% - Accent5 3 2 2 2 2 3 5 6" xfId="47998" xr:uid="{53D2CD77-E6FD-4020-8634-7FF430BE1567}"/>
    <cellStyle name="20% - Accent5 3 2 2 2 2 3 5 7" xfId="55491" xr:uid="{4A3ADFD4-CC50-43ED-AF0C-A48AC0C183EC}"/>
    <cellStyle name="20% - Accent5 3 2 2 2 2 3 6" xfId="10201" xr:uid="{F5D821C9-BE1D-4E18-BCE0-6BF29601DC8F}"/>
    <cellStyle name="20% - Accent5 3 2 2 2 2 3 6 2" xfId="25177" xr:uid="{BCE8974E-510D-4AB7-AC51-CEBEAEFC12D2}"/>
    <cellStyle name="20% - Accent5 3 2 2 2 2 3 7" xfId="17689" xr:uid="{C6623105-BCF5-49D0-9A5D-DC2FD51C3F9E}"/>
    <cellStyle name="20% - Accent5 3 2 2 2 2 3 8" xfId="30661" xr:uid="{76DC9A93-5855-4237-A8E1-0E549AD1285F}"/>
    <cellStyle name="20% - Accent5 3 2 2 2 2 3 9" xfId="40108" xr:uid="{0E841FD6-2F1B-4B9A-A5EA-E11CB914C2AE}"/>
    <cellStyle name="20% - Accent5 3 2 2 2 2 4" xfId="2669" xr:uid="{C2496BB8-09C0-4508-9806-B4013E84DC10}"/>
    <cellStyle name="20% - Accent5 3 2 2 2 2 4 10" xfId="47999" xr:uid="{CE22320E-C578-42D5-B55E-84774FE64D7D}"/>
    <cellStyle name="20% - Accent5 3 2 2 2 2 4 11" xfId="55492" xr:uid="{84E7E48F-DA35-43FC-9C04-C2EC01C1A188}"/>
    <cellStyle name="20% - Accent5 3 2 2 2 2 4 2" xfId="2670" xr:uid="{F39C8FEF-6981-4D20-B98A-77711827CCA8}"/>
    <cellStyle name="20% - Accent5 3 2 2 2 2 4 2 10" xfId="55493" xr:uid="{339A4B9B-1110-41FE-8C28-006199B14F17}"/>
    <cellStyle name="20% - Accent5 3 2 2 2 2 4 2 2" xfId="2671" xr:uid="{3F297B13-2605-4BAD-8824-2C8383E76F82}"/>
    <cellStyle name="20% - Accent5 3 2 2 2 2 4 2 2 2" xfId="10211" xr:uid="{C2939C69-69D0-4FA7-86A1-3FAF129C8F26}"/>
    <cellStyle name="20% - Accent5 3 2 2 2 2 4 2 2 2 2" xfId="25187" xr:uid="{2DF40EF2-0300-4E94-9FB0-9DF548423870}"/>
    <cellStyle name="20% - Accent5 3 2 2 2 2 4 2 2 3" xfId="17699" xr:uid="{300153D9-B9A6-4168-A284-A8FDA482109E}"/>
    <cellStyle name="20% - Accent5 3 2 2 2 2 4 2 2 4" xfId="32696" xr:uid="{A3C910C4-F0B0-4345-AA2D-3E7D98B18E47}"/>
    <cellStyle name="20% - Accent5 3 2 2 2 2 4 2 2 5" xfId="40118" xr:uid="{399F120F-1D09-4BFE-87D7-F41D56D8327C}"/>
    <cellStyle name="20% - Accent5 3 2 2 2 2 4 2 2 6" xfId="48001" xr:uid="{F188C1CB-B101-41B7-86FF-31704F98FC70}"/>
    <cellStyle name="20% - Accent5 3 2 2 2 2 4 2 2 7" xfId="55494" xr:uid="{5D843C66-DF47-4553-95BF-C709F41CFAFE}"/>
    <cellStyle name="20% - Accent5 3 2 2 2 2 4 2 3" xfId="2672" xr:uid="{3A098380-B24E-4384-9A68-EBF996A94657}"/>
    <cellStyle name="20% - Accent5 3 2 2 2 2 4 2 3 2" xfId="10212" xr:uid="{4CCB56A4-8635-42CD-B4F0-DD4664929BCB}"/>
    <cellStyle name="20% - Accent5 3 2 2 2 2 4 2 3 2 2" xfId="25188" xr:uid="{7036A357-3A2E-40B5-90D5-64049242C87A}"/>
    <cellStyle name="20% - Accent5 3 2 2 2 2 4 2 3 3" xfId="17700" xr:uid="{F7FB22BB-577E-4496-BDB6-04747537D1F8}"/>
    <cellStyle name="20% - Accent5 3 2 2 2 2 4 2 3 4" xfId="34541" xr:uid="{B6453E26-9C70-4DE7-8C5E-7C4BCDE8024F}"/>
    <cellStyle name="20% - Accent5 3 2 2 2 2 4 2 3 5" xfId="40119" xr:uid="{105EEBA3-1EA7-49EE-8918-851AC5A69B80}"/>
    <cellStyle name="20% - Accent5 3 2 2 2 2 4 2 3 6" xfId="48002" xr:uid="{2686F784-BED3-47DB-B97A-E90C010FBD09}"/>
    <cellStyle name="20% - Accent5 3 2 2 2 2 4 2 3 7" xfId="55495" xr:uid="{2869D996-E989-400A-8C67-FC8AD37053C5}"/>
    <cellStyle name="20% - Accent5 3 2 2 2 2 4 2 4" xfId="2673" xr:uid="{40D6402C-44D3-4912-8E5D-FBA68CC3B90B}"/>
    <cellStyle name="20% - Accent5 3 2 2 2 2 4 2 4 2" xfId="10213" xr:uid="{B65B97DB-CDC9-40CC-8FBA-EB38C826AAE8}"/>
    <cellStyle name="20% - Accent5 3 2 2 2 2 4 2 4 2 2" xfId="25189" xr:uid="{773C572F-3BE1-4B10-AB93-3C1FE5370013}"/>
    <cellStyle name="20% - Accent5 3 2 2 2 2 4 2 4 3" xfId="17701" xr:uid="{9A7A88D2-D0B7-45B7-B223-6931A37E8900}"/>
    <cellStyle name="20% - Accent5 3 2 2 2 2 4 2 4 4" xfId="36384" xr:uid="{A2660A13-C4FB-46FE-A57D-36A38AE9B563}"/>
    <cellStyle name="20% - Accent5 3 2 2 2 2 4 2 4 5" xfId="40120" xr:uid="{63816EA2-E0AC-40EB-A132-56D30BFDB373}"/>
    <cellStyle name="20% - Accent5 3 2 2 2 2 4 2 4 6" xfId="48003" xr:uid="{F13B63A8-3C67-468A-8A1B-D04DCA89BECF}"/>
    <cellStyle name="20% - Accent5 3 2 2 2 2 4 2 4 7" xfId="55496" xr:uid="{F6895B54-5912-47C9-8052-ABE500723F68}"/>
    <cellStyle name="20% - Accent5 3 2 2 2 2 4 2 5" xfId="10210" xr:uid="{9839AA26-10BA-4D35-A844-1542754B8E63}"/>
    <cellStyle name="20% - Accent5 3 2 2 2 2 4 2 5 2" xfId="25186" xr:uid="{0F13092C-9C78-4CBA-9D45-C5B62A5E5DAC}"/>
    <cellStyle name="20% - Accent5 3 2 2 2 2 4 2 6" xfId="17698" xr:uid="{22A5EA41-C0D1-4B9A-B82E-D3A256AD6EFF}"/>
    <cellStyle name="20% - Accent5 3 2 2 2 2 4 2 7" xfId="31425" xr:uid="{5AA93CAB-D45D-40AA-A58C-4DF176535A6E}"/>
    <cellStyle name="20% - Accent5 3 2 2 2 2 4 2 8" xfId="40117" xr:uid="{159CA1C1-0215-4BF2-BE7B-48ED0EAF3B33}"/>
    <cellStyle name="20% - Accent5 3 2 2 2 2 4 2 9" xfId="48000" xr:uid="{2FFA817B-EA33-4FD5-9F74-5B438B09D52A}"/>
    <cellStyle name="20% - Accent5 3 2 2 2 2 4 3" xfId="2674" xr:uid="{CDC77DF7-446F-417B-A236-0E4D056D8086}"/>
    <cellStyle name="20% - Accent5 3 2 2 2 2 4 3 2" xfId="10214" xr:uid="{B580768B-9A9C-4F56-BAC4-547AE0026F67}"/>
    <cellStyle name="20% - Accent5 3 2 2 2 2 4 3 2 2" xfId="25190" xr:uid="{C0AE7B52-9C65-4459-8ABB-F6A93567CE13}"/>
    <cellStyle name="20% - Accent5 3 2 2 2 2 4 3 3" xfId="17702" xr:uid="{9850B3E5-B20E-4DEE-9909-6A20E3B2F67E}"/>
    <cellStyle name="20% - Accent5 3 2 2 2 2 4 3 4" xfId="32695" xr:uid="{BC19775B-302F-47E9-92DC-B375893F2AEB}"/>
    <cellStyle name="20% - Accent5 3 2 2 2 2 4 3 5" xfId="40121" xr:uid="{64635304-61B7-42D7-9E3A-3E04D54A9A89}"/>
    <cellStyle name="20% - Accent5 3 2 2 2 2 4 3 6" xfId="48004" xr:uid="{7A4B9D2B-24EE-4A41-8620-E19C5A7C3B87}"/>
    <cellStyle name="20% - Accent5 3 2 2 2 2 4 3 7" xfId="55497" xr:uid="{FB3B4701-EF0E-4D95-818B-9D1A646590C5}"/>
    <cellStyle name="20% - Accent5 3 2 2 2 2 4 4" xfId="2675" xr:uid="{46056558-DA26-48C7-9111-5E6F4743EABC}"/>
    <cellStyle name="20% - Accent5 3 2 2 2 2 4 4 2" xfId="10215" xr:uid="{2C28656B-BA3F-4737-BABF-8C6F97D68FA9}"/>
    <cellStyle name="20% - Accent5 3 2 2 2 2 4 4 2 2" xfId="25191" xr:uid="{14929BC2-F834-4EF7-BB7D-BB2CB37A70E8}"/>
    <cellStyle name="20% - Accent5 3 2 2 2 2 4 4 3" xfId="17703" xr:uid="{67EDA8D8-07F1-467E-9BBF-672967050376}"/>
    <cellStyle name="20% - Accent5 3 2 2 2 2 4 4 4" xfId="34540" xr:uid="{146DD92A-B554-464C-99A6-D654FEE03065}"/>
    <cellStyle name="20% - Accent5 3 2 2 2 2 4 4 5" xfId="40122" xr:uid="{54B21913-BD21-4DC6-981F-0CCFCDA9DB1E}"/>
    <cellStyle name="20% - Accent5 3 2 2 2 2 4 4 6" xfId="48005" xr:uid="{57A0A6EC-1E78-452C-A3B1-D9148EB98A97}"/>
    <cellStyle name="20% - Accent5 3 2 2 2 2 4 4 7" xfId="55498" xr:uid="{CDD40166-5F3E-4FDF-A68D-70376FBBE485}"/>
    <cellStyle name="20% - Accent5 3 2 2 2 2 4 5" xfId="2676" xr:uid="{E21BF12F-372D-49DA-8B48-6FF8F77D401A}"/>
    <cellStyle name="20% - Accent5 3 2 2 2 2 4 5 2" xfId="10216" xr:uid="{ED51D835-088D-4164-A41C-545C70919487}"/>
    <cellStyle name="20% - Accent5 3 2 2 2 2 4 5 2 2" xfId="25192" xr:uid="{604AEFAD-630F-4CAA-AE35-A1E9ADC485C6}"/>
    <cellStyle name="20% - Accent5 3 2 2 2 2 4 5 3" xfId="17704" xr:uid="{9F243B16-CBC8-4690-A485-5B9584E267AD}"/>
    <cellStyle name="20% - Accent5 3 2 2 2 2 4 5 4" xfId="36383" xr:uid="{9F62D98C-E09C-40F8-AEF8-A577BCDBB24C}"/>
    <cellStyle name="20% - Accent5 3 2 2 2 2 4 5 5" xfId="40123" xr:uid="{145710A8-B0CF-494F-93B8-930D0DCFACFA}"/>
    <cellStyle name="20% - Accent5 3 2 2 2 2 4 5 6" xfId="48006" xr:uid="{D1CBFC55-88BA-427C-97D3-0AED479C88E4}"/>
    <cellStyle name="20% - Accent5 3 2 2 2 2 4 5 7" xfId="55499" xr:uid="{F4B9669C-A466-44EB-A991-3CB363591A66}"/>
    <cellStyle name="20% - Accent5 3 2 2 2 2 4 6" xfId="10209" xr:uid="{55ED4424-E4AA-4B35-B568-6662A48A7F10}"/>
    <cellStyle name="20% - Accent5 3 2 2 2 2 4 6 2" xfId="25185" xr:uid="{90657C6F-B1BA-40D2-9A5E-DC934B09376B}"/>
    <cellStyle name="20% - Accent5 3 2 2 2 2 4 7" xfId="17697" xr:uid="{505857C6-A27B-449F-8C9A-A09225F2A878}"/>
    <cellStyle name="20% - Accent5 3 2 2 2 2 4 8" xfId="30862" xr:uid="{19FD55FC-D719-4175-A574-C6BC8FB640D4}"/>
    <cellStyle name="20% - Accent5 3 2 2 2 2 4 9" xfId="40116" xr:uid="{F74C4690-43A2-46C2-A607-5AC173D74DFF}"/>
    <cellStyle name="20% - Accent5 3 2 2 2 2 5" xfId="2677" xr:uid="{564007B7-8DBC-4463-A620-77436C3C9DD1}"/>
    <cellStyle name="20% - Accent5 3 2 2 2 2 5 10" xfId="55500" xr:uid="{323851B4-F0FE-4010-8CF6-3FD7CA8BA54F}"/>
    <cellStyle name="20% - Accent5 3 2 2 2 2 5 2" xfId="2678" xr:uid="{9FC11B37-8DB2-4232-B7C1-9584046E1D61}"/>
    <cellStyle name="20% - Accent5 3 2 2 2 2 5 2 2" xfId="10218" xr:uid="{DCE144FE-114E-446A-B3BC-BF3511F8AEB1}"/>
    <cellStyle name="20% - Accent5 3 2 2 2 2 5 2 2 2" xfId="25194" xr:uid="{F1B05FFE-9155-41D9-AC4B-BC7B3890AA59}"/>
    <cellStyle name="20% - Accent5 3 2 2 2 2 5 2 3" xfId="17706" xr:uid="{89E32C22-D7A0-44F2-9908-38EB404658B0}"/>
    <cellStyle name="20% - Accent5 3 2 2 2 2 5 2 4" xfId="32697" xr:uid="{BB5CD76C-4087-4A8E-AC36-7E80363C57D6}"/>
    <cellStyle name="20% - Accent5 3 2 2 2 2 5 2 5" xfId="40125" xr:uid="{FC62B912-D826-47DC-B97C-4AAEEC45ECF8}"/>
    <cellStyle name="20% - Accent5 3 2 2 2 2 5 2 6" xfId="48008" xr:uid="{D55F8EE3-EE22-48D4-88A7-CC217AE78B4D}"/>
    <cellStyle name="20% - Accent5 3 2 2 2 2 5 2 7" xfId="55501" xr:uid="{AC8AC708-D451-4D11-8909-2B90E8CB0931}"/>
    <cellStyle name="20% - Accent5 3 2 2 2 2 5 3" xfId="2679" xr:uid="{2D8A46B2-10C0-45BC-872D-AE1F82D21603}"/>
    <cellStyle name="20% - Accent5 3 2 2 2 2 5 3 2" xfId="10219" xr:uid="{00922280-3E7E-433F-8A32-41CBAD3455B0}"/>
    <cellStyle name="20% - Accent5 3 2 2 2 2 5 3 2 2" xfId="25195" xr:uid="{7D46FC1E-E379-4E13-A978-7DA5375DA95F}"/>
    <cellStyle name="20% - Accent5 3 2 2 2 2 5 3 3" xfId="17707" xr:uid="{12C47628-1B14-4DDC-B1B6-DEA2ABC5102A}"/>
    <cellStyle name="20% - Accent5 3 2 2 2 2 5 3 4" xfId="34542" xr:uid="{9BB6020F-F04E-49A8-945B-D8094DE89F57}"/>
    <cellStyle name="20% - Accent5 3 2 2 2 2 5 3 5" xfId="40126" xr:uid="{9918DCF2-6CBE-4C5B-9595-2F708A6B3941}"/>
    <cellStyle name="20% - Accent5 3 2 2 2 2 5 3 6" xfId="48009" xr:uid="{CF1976B6-38FB-488D-B611-EA5CE0B204F2}"/>
    <cellStyle name="20% - Accent5 3 2 2 2 2 5 3 7" xfId="55502" xr:uid="{1403D1F7-BE27-4A30-A6F6-CD02059BD0E7}"/>
    <cellStyle name="20% - Accent5 3 2 2 2 2 5 4" xfId="2680" xr:uid="{0FD7E368-5BF7-46C6-A6A4-7650F4F07EF4}"/>
    <cellStyle name="20% - Accent5 3 2 2 2 2 5 4 2" xfId="10220" xr:uid="{CA1F3D95-8E8B-4530-B2AC-C7AD09D3618B}"/>
    <cellStyle name="20% - Accent5 3 2 2 2 2 5 4 2 2" xfId="25196" xr:uid="{12339967-504C-41E3-A286-F7F07BA1BDFF}"/>
    <cellStyle name="20% - Accent5 3 2 2 2 2 5 4 3" xfId="17708" xr:uid="{8FDF936A-A930-481B-A1E7-25AB59B7FB9C}"/>
    <cellStyle name="20% - Accent5 3 2 2 2 2 5 4 4" xfId="36385" xr:uid="{1A09E1B9-D31E-4128-968F-B1A745E8EB82}"/>
    <cellStyle name="20% - Accent5 3 2 2 2 2 5 4 5" xfId="40127" xr:uid="{EB0F27A6-8CCD-434C-BA10-D7FD763D3C42}"/>
    <cellStyle name="20% - Accent5 3 2 2 2 2 5 4 6" xfId="48010" xr:uid="{7E33A5F5-B9CF-4770-B64F-FF210976F632}"/>
    <cellStyle name="20% - Accent5 3 2 2 2 2 5 4 7" xfId="55503" xr:uid="{B86B04FF-CE89-473E-A645-9310FACCFA2B}"/>
    <cellStyle name="20% - Accent5 3 2 2 2 2 5 5" xfId="10217" xr:uid="{C8B8F06C-1F81-4911-8924-0D66A5AB6EB4}"/>
    <cellStyle name="20% - Accent5 3 2 2 2 2 5 5 2" xfId="25193" xr:uid="{7BB58D57-1172-4FA1-92A8-E0EF4B2303D4}"/>
    <cellStyle name="20% - Accent5 3 2 2 2 2 5 6" xfId="17705" xr:uid="{6CFBF7E0-D459-4F72-A037-643281812309}"/>
    <cellStyle name="20% - Accent5 3 2 2 2 2 5 7" xfId="31421" xr:uid="{356F1089-A91E-4720-A790-879F183E3846}"/>
    <cellStyle name="20% - Accent5 3 2 2 2 2 5 8" xfId="40124" xr:uid="{0E11A32F-8A7F-4917-A597-25A8371BC011}"/>
    <cellStyle name="20% - Accent5 3 2 2 2 2 5 9" xfId="48007" xr:uid="{0DFF6E78-D0B8-4460-96CD-2BF32D74FC61}"/>
    <cellStyle name="20% - Accent5 3 2 2 2 2 6" xfId="2681" xr:uid="{78D5698C-C705-4604-96F9-BEA33C4B26DA}"/>
    <cellStyle name="20% - Accent5 3 2 2 2 2 6 2" xfId="10221" xr:uid="{B41AE0E3-675D-47E4-B58E-16A0AE797F9B}"/>
    <cellStyle name="20% - Accent5 3 2 2 2 2 6 2 2" xfId="25197" xr:uid="{346AA9BB-3CA5-47E2-997F-2075FDA10FBF}"/>
    <cellStyle name="20% - Accent5 3 2 2 2 2 6 3" xfId="17709" xr:uid="{5060242E-D01B-4322-8727-D9BDC3CFCC09}"/>
    <cellStyle name="20% - Accent5 3 2 2 2 2 6 4" xfId="32688" xr:uid="{C839628B-A6EC-4145-B78B-480F9EE6BD75}"/>
    <cellStyle name="20% - Accent5 3 2 2 2 2 6 5" xfId="40128" xr:uid="{66E710B0-9935-47B6-B685-ECB4FA50AF93}"/>
    <cellStyle name="20% - Accent5 3 2 2 2 2 6 6" xfId="48011" xr:uid="{F7BB20AF-CAC0-4278-8896-9D6578C861DA}"/>
    <cellStyle name="20% - Accent5 3 2 2 2 2 6 7" xfId="55504" xr:uid="{DF93694E-3822-43BC-AA04-D81AE67892B1}"/>
    <cellStyle name="20% - Accent5 3 2 2 2 2 7" xfId="2682" xr:uid="{E1E3C2BA-B48B-4355-B820-3984EBDF1897}"/>
    <cellStyle name="20% - Accent5 3 2 2 2 2 7 2" xfId="10222" xr:uid="{069A6085-3F45-419F-8947-868551F1CA4A}"/>
    <cellStyle name="20% - Accent5 3 2 2 2 2 7 2 2" xfId="25198" xr:uid="{C14465D5-00D5-4524-A170-4EC843CAC431}"/>
    <cellStyle name="20% - Accent5 3 2 2 2 2 7 3" xfId="17710" xr:uid="{93714912-07C9-4B2E-BFD8-7DE5A04C8D47}"/>
    <cellStyle name="20% - Accent5 3 2 2 2 2 7 4" xfId="34533" xr:uid="{794ECB21-88E3-4409-821D-6C9F8D0B56FB}"/>
    <cellStyle name="20% - Accent5 3 2 2 2 2 7 5" xfId="40129" xr:uid="{50EB7944-6A11-440D-9057-43A7D3E274EE}"/>
    <cellStyle name="20% - Accent5 3 2 2 2 2 7 6" xfId="48012" xr:uid="{74DCDFE1-69AB-44D5-AAE7-AE45FB9CC926}"/>
    <cellStyle name="20% - Accent5 3 2 2 2 2 7 7" xfId="55505" xr:uid="{EA1FC6CC-D7A9-41FD-A175-641DFF838565}"/>
    <cellStyle name="20% - Accent5 3 2 2 2 2 8" xfId="2683" xr:uid="{4DEA133A-903B-4C10-A147-670854FC3392}"/>
    <cellStyle name="20% - Accent5 3 2 2 2 2 8 2" xfId="10223" xr:uid="{F0D8B162-A1E3-4717-9737-1925387B3DDB}"/>
    <cellStyle name="20% - Accent5 3 2 2 2 2 8 2 2" xfId="25199" xr:uid="{6D8981FF-E3B6-4EFF-8CBB-E384D0E0A7A8}"/>
    <cellStyle name="20% - Accent5 3 2 2 2 2 8 3" xfId="17711" xr:uid="{18333E41-C3EF-4658-8CDF-C631B3E5D57D}"/>
    <cellStyle name="20% - Accent5 3 2 2 2 2 8 4" xfId="36376" xr:uid="{65E2B25F-C07E-4183-AE26-E7C4C4D21700}"/>
    <cellStyle name="20% - Accent5 3 2 2 2 2 8 5" xfId="40130" xr:uid="{D6D66676-0CE0-4446-959E-640EFD6C4C9A}"/>
    <cellStyle name="20% - Accent5 3 2 2 2 2 8 6" xfId="48013" xr:uid="{49FF3596-B46E-44C1-B457-67D9D56BD190}"/>
    <cellStyle name="20% - Accent5 3 2 2 2 2 8 7" xfId="55506" xr:uid="{CFD965F8-B2C9-49B2-A664-10366562A9E9}"/>
    <cellStyle name="20% - Accent5 3 2 2 2 2 9" xfId="10184" xr:uid="{AAEB24A6-34F2-418E-A68A-5CD3C72D11B6}"/>
    <cellStyle name="20% - Accent5 3 2 2 2 2 9 2" xfId="25160" xr:uid="{444853C7-CCDB-40D0-8BF0-A39B06D26AC9}"/>
    <cellStyle name="20% - Accent5 3 2 2 2 3" xfId="2684" xr:uid="{8EA30A50-3E6F-4950-9C6C-29A9DBB1B43D}"/>
    <cellStyle name="20% - Accent5 3 2 2 2 3 10" xfId="40131" xr:uid="{3AC6D8C7-D774-46B5-998E-7177234005E3}"/>
    <cellStyle name="20% - Accent5 3 2 2 2 3 11" xfId="48014" xr:uid="{3B8AA057-D1C8-40F0-9007-FA05D941D1C4}"/>
    <cellStyle name="20% - Accent5 3 2 2 2 3 12" xfId="55507" xr:uid="{AF111C90-141E-4C8A-8155-90F799D528B4}"/>
    <cellStyle name="20% - Accent5 3 2 2 2 3 2" xfId="2685" xr:uid="{1768301E-0C2E-4CD1-B262-72F3897CD615}"/>
    <cellStyle name="20% - Accent5 3 2 2 2 3 2 10" xfId="48015" xr:uid="{9E11C5BF-E3B2-4B24-87E9-D785B8D19310}"/>
    <cellStyle name="20% - Accent5 3 2 2 2 3 2 11" xfId="55508" xr:uid="{6FAC3698-BE32-4717-9A94-966DEBFDA2B5}"/>
    <cellStyle name="20% - Accent5 3 2 2 2 3 2 2" xfId="2686" xr:uid="{5B59F311-D57B-44F5-BBDC-C606FE3ADEBB}"/>
    <cellStyle name="20% - Accent5 3 2 2 2 3 2 2 10" xfId="55509" xr:uid="{F4CF29DA-179E-4519-9088-D1710FD60D5B}"/>
    <cellStyle name="20% - Accent5 3 2 2 2 3 2 2 2" xfId="2687" xr:uid="{DB49828F-F044-48B6-94FF-7398FC168C1A}"/>
    <cellStyle name="20% - Accent5 3 2 2 2 3 2 2 2 2" xfId="10227" xr:uid="{47F4F1BB-0637-425F-971F-556946AFA598}"/>
    <cellStyle name="20% - Accent5 3 2 2 2 3 2 2 2 2 2" xfId="25203" xr:uid="{4B3A9E6E-52B4-4DBF-A7DF-1404594354A2}"/>
    <cellStyle name="20% - Accent5 3 2 2 2 3 2 2 2 3" xfId="17715" xr:uid="{75278942-2FD5-4D0E-ABBD-C452CC5EEF7E}"/>
    <cellStyle name="20% - Accent5 3 2 2 2 3 2 2 2 4" xfId="32700" xr:uid="{D294D77D-7CF5-4CCF-8BF1-0F666B48580E}"/>
    <cellStyle name="20% - Accent5 3 2 2 2 3 2 2 2 5" xfId="40134" xr:uid="{F4313846-45E9-4DE8-914D-5DC81078AE37}"/>
    <cellStyle name="20% - Accent5 3 2 2 2 3 2 2 2 6" xfId="48017" xr:uid="{90790027-06E4-4EED-98FA-8EB031925F1C}"/>
    <cellStyle name="20% - Accent5 3 2 2 2 3 2 2 2 7" xfId="55510" xr:uid="{B84873C4-56DD-4C76-80CC-8C6969BFB208}"/>
    <cellStyle name="20% - Accent5 3 2 2 2 3 2 2 3" xfId="2688" xr:uid="{23720DC3-3ACB-4643-904D-7FE18B00F77F}"/>
    <cellStyle name="20% - Accent5 3 2 2 2 3 2 2 3 2" xfId="10228" xr:uid="{23692673-3B8C-4AC2-B944-B96A4E286F6E}"/>
    <cellStyle name="20% - Accent5 3 2 2 2 3 2 2 3 2 2" xfId="25204" xr:uid="{BC465DE8-AB16-40FF-85F9-7D989636B7DD}"/>
    <cellStyle name="20% - Accent5 3 2 2 2 3 2 2 3 3" xfId="17716" xr:uid="{848050C2-5D22-4D73-8D35-D00F96658B49}"/>
    <cellStyle name="20% - Accent5 3 2 2 2 3 2 2 3 4" xfId="34545" xr:uid="{467E3584-C043-40A5-8EC5-200DBCDCD4BA}"/>
    <cellStyle name="20% - Accent5 3 2 2 2 3 2 2 3 5" xfId="40135" xr:uid="{7A5A840A-E618-4628-93AC-034817249251}"/>
    <cellStyle name="20% - Accent5 3 2 2 2 3 2 2 3 6" xfId="48018" xr:uid="{D16EA4EE-7E04-48ED-ACBB-DE1626D54759}"/>
    <cellStyle name="20% - Accent5 3 2 2 2 3 2 2 3 7" xfId="55511" xr:uid="{79250876-DF9B-4C47-A77F-7E88395C79F6}"/>
    <cellStyle name="20% - Accent5 3 2 2 2 3 2 2 4" xfId="2689" xr:uid="{C1A605EA-3FF0-4314-8CF7-109FDB87AA92}"/>
    <cellStyle name="20% - Accent5 3 2 2 2 3 2 2 4 2" xfId="10229" xr:uid="{8032D08A-5786-48E0-A007-C9B6C5787FE8}"/>
    <cellStyle name="20% - Accent5 3 2 2 2 3 2 2 4 2 2" xfId="25205" xr:uid="{FC8F5A90-47F1-4C48-A174-A335A5C94397}"/>
    <cellStyle name="20% - Accent5 3 2 2 2 3 2 2 4 3" xfId="17717" xr:uid="{761F750C-03D5-4D27-A403-67BA3181B6EC}"/>
    <cellStyle name="20% - Accent5 3 2 2 2 3 2 2 4 4" xfId="36388" xr:uid="{DC1A0CFA-0817-4357-848C-EE9775483201}"/>
    <cellStyle name="20% - Accent5 3 2 2 2 3 2 2 4 5" xfId="40136" xr:uid="{6B99A9F1-A6AF-4904-B788-BE491B373269}"/>
    <cellStyle name="20% - Accent5 3 2 2 2 3 2 2 4 6" xfId="48019" xr:uid="{5BC4F9A0-7235-4F67-A94D-9D379A98A53A}"/>
    <cellStyle name="20% - Accent5 3 2 2 2 3 2 2 4 7" xfId="55512" xr:uid="{BF2895AA-42AD-4AAC-A198-2FA897BF6DE2}"/>
    <cellStyle name="20% - Accent5 3 2 2 2 3 2 2 5" xfId="10226" xr:uid="{E7C760B3-FAAC-4C1D-BF93-CD1050019699}"/>
    <cellStyle name="20% - Accent5 3 2 2 2 3 2 2 5 2" xfId="25202" xr:uid="{9BDFA8D9-A392-413E-B35F-B415A28D23E3}"/>
    <cellStyle name="20% - Accent5 3 2 2 2 3 2 2 6" xfId="17714" xr:uid="{57496E13-0629-4523-AC36-300E907F7937}"/>
    <cellStyle name="20% - Accent5 3 2 2 2 3 2 2 7" xfId="31427" xr:uid="{F0570F4A-E19C-41D3-8EA0-564BC08A267A}"/>
    <cellStyle name="20% - Accent5 3 2 2 2 3 2 2 8" xfId="40133" xr:uid="{C025154E-0308-416F-A328-2121548812B1}"/>
    <cellStyle name="20% - Accent5 3 2 2 2 3 2 2 9" xfId="48016" xr:uid="{46E5EDFE-E984-4D1F-8D85-225183E46A10}"/>
    <cellStyle name="20% - Accent5 3 2 2 2 3 2 3" xfId="2690" xr:uid="{512F718D-2F96-4DCF-8A60-BBFF7EEA1F67}"/>
    <cellStyle name="20% - Accent5 3 2 2 2 3 2 3 2" xfId="10230" xr:uid="{47FF20D4-0DCA-4D38-B2E5-F2AC47EED3FF}"/>
    <cellStyle name="20% - Accent5 3 2 2 2 3 2 3 2 2" xfId="25206" xr:uid="{751EEBF7-DE03-4417-BEF4-5D819DD5624E}"/>
    <cellStyle name="20% - Accent5 3 2 2 2 3 2 3 3" xfId="17718" xr:uid="{79672C5A-FE65-4EFF-A06F-8E637E1B3826}"/>
    <cellStyle name="20% - Accent5 3 2 2 2 3 2 3 4" xfId="32699" xr:uid="{7E0B6BD1-7636-4CB8-A1EA-4EF57F539641}"/>
    <cellStyle name="20% - Accent5 3 2 2 2 3 2 3 5" xfId="40137" xr:uid="{BE948DCE-F75D-4F74-8730-2F41B8A85065}"/>
    <cellStyle name="20% - Accent5 3 2 2 2 3 2 3 6" xfId="48020" xr:uid="{FD57E023-BA5A-4D4D-BEDA-4A8CAB06BE29}"/>
    <cellStyle name="20% - Accent5 3 2 2 2 3 2 3 7" xfId="55513" xr:uid="{C28E0AAE-FA33-4303-B6FF-1701C8D39FD2}"/>
    <cellStyle name="20% - Accent5 3 2 2 2 3 2 4" xfId="2691" xr:uid="{57154C69-C312-49C3-9C14-CD184F52767C}"/>
    <cellStyle name="20% - Accent5 3 2 2 2 3 2 4 2" xfId="10231" xr:uid="{5E07F1D2-B074-4A55-B3BE-65D472026435}"/>
    <cellStyle name="20% - Accent5 3 2 2 2 3 2 4 2 2" xfId="25207" xr:uid="{4371528B-269B-451E-B577-DF7A5F11F198}"/>
    <cellStyle name="20% - Accent5 3 2 2 2 3 2 4 3" xfId="17719" xr:uid="{6CDBBD47-1555-4A2D-8C83-30DCADAA71D6}"/>
    <cellStyle name="20% - Accent5 3 2 2 2 3 2 4 4" xfId="34544" xr:uid="{8C8F1269-59CB-4AD3-BE23-D1819D53436E}"/>
    <cellStyle name="20% - Accent5 3 2 2 2 3 2 4 5" xfId="40138" xr:uid="{BBD4AA51-89AF-4AB6-A878-D554BFFA6082}"/>
    <cellStyle name="20% - Accent5 3 2 2 2 3 2 4 6" xfId="48021" xr:uid="{383C9B4F-B73D-4A42-B584-C47C7621C6FD}"/>
    <cellStyle name="20% - Accent5 3 2 2 2 3 2 4 7" xfId="55514" xr:uid="{14804045-8CB5-4287-9161-CB724F5EFF69}"/>
    <cellStyle name="20% - Accent5 3 2 2 2 3 2 5" xfId="2692" xr:uid="{AE556F07-69A1-41D9-8346-FD3EAFA7561E}"/>
    <cellStyle name="20% - Accent5 3 2 2 2 3 2 5 2" xfId="10232" xr:uid="{CC9074CE-8FC5-4160-B0B5-8691A29DE323}"/>
    <cellStyle name="20% - Accent5 3 2 2 2 3 2 5 2 2" xfId="25208" xr:uid="{F9BC9785-8B0A-4E88-8B1F-4C1AD56A394E}"/>
    <cellStyle name="20% - Accent5 3 2 2 2 3 2 5 3" xfId="17720" xr:uid="{BBDFF98C-22B8-466D-B695-631A2B7F6974}"/>
    <cellStyle name="20% - Accent5 3 2 2 2 3 2 5 4" xfId="36387" xr:uid="{ED6F0D14-3A44-449B-A91B-A7D72BCE6D7D}"/>
    <cellStyle name="20% - Accent5 3 2 2 2 3 2 5 5" xfId="40139" xr:uid="{61C8021D-E8D3-4212-BB22-7A6447E8EF77}"/>
    <cellStyle name="20% - Accent5 3 2 2 2 3 2 5 6" xfId="48022" xr:uid="{6A3202EC-0987-486F-81B6-0091EB676CF8}"/>
    <cellStyle name="20% - Accent5 3 2 2 2 3 2 5 7" xfId="55515" xr:uid="{651F67ED-3498-47D8-A85B-A1723FFE50A9}"/>
    <cellStyle name="20% - Accent5 3 2 2 2 3 2 6" xfId="10225" xr:uid="{DAB402F6-DD84-4554-89EC-DB57601476DC}"/>
    <cellStyle name="20% - Accent5 3 2 2 2 3 2 6 2" xfId="25201" xr:uid="{43EA17B3-9185-4645-9E1A-0A3FC0AD5241}"/>
    <cellStyle name="20% - Accent5 3 2 2 2 3 2 7" xfId="17713" xr:uid="{27FA4BF8-3BD2-4490-92C7-FE4844EB36C8}"/>
    <cellStyle name="20% - Accent5 3 2 2 2 3 2 8" xfId="30864" xr:uid="{59D20905-F0EC-43AD-9D15-38FB194D03C4}"/>
    <cellStyle name="20% - Accent5 3 2 2 2 3 2 9" xfId="40132" xr:uid="{25A8BC75-7E52-48BD-ADFA-539C3FA10C8C}"/>
    <cellStyle name="20% - Accent5 3 2 2 2 3 3" xfId="2693" xr:uid="{D6FC81B9-1870-4AD9-88CD-B3EB308906E9}"/>
    <cellStyle name="20% - Accent5 3 2 2 2 3 3 10" xfId="55516" xr:uid="{BD6635AD-E8D9-476E-A540-D623DCF74AC7}"/>
    <cellStyle name="20% - Accent5 3 2 2 2 3 3 2" xfId="2694" xr:uid="{77FCD7A1-3F15-445E-8C5D-F42C9F444A59}"/>
    <cellStyle name="20% - Accent5 3 2 2 2 3 3 2 2" xfId="10234" xr:uid="{01B65B4B-C85B-460B-8A28-C38EE36EF562}"/>
    <cellStyle name="20% - Accent5 3 2 2 2 3 3 2 2 2" xfId="25210" xr:uid="{D1C2F019-C1D8-4569-B8DF-434A40166EF0}"/>
    <cellStyle name="20% - Accent5 3 2 2 2 3 3 2 3" xfId="17722" xr:uid="{882A5D9A-6612-4B90-A498-E5A0FC709912}"/>
    <cellStyle name="20% - Accent5 3 2 2 2 3 3 2 4" xfId="32701" xr:uid="{425FE37B-C003-4760-9F75-3CE79229CDF5}"/>
    <cellStyle name="20% - Accent5 3 2 2 2 3 3 2 5" xfId="40141" xr:uid="{31D1D61E-1181-4DDB-9252-8DE3B6239975}"/>
    <cellStyle name="20% - Accent5 3 2 2 2 3 3 2 6" xfId="48024" xr:uid="{8CDA6B03-7C5F-4D36-8F06-9B3161972AAD}"/>
    <cellStyle name="20% - Accent5 3 2 2 2 3 3 2 7" xfId="55517" xr:uid="{FDC0FF73-52D6-4B58-8BBE-D071CBF84567}"/>
    <cellStyle name="20% - Accent5 3 2 2 2 3 3 3" xfId="2695" xr:uid="{35B05D3D-B552-49AB-A863-2763AA1AE149}"/>
    <cellStyle name="20% - Accent5 3 2 2 2 3 3 3 2" xfId="10235" xr:uid="{4CEB5AE9-F5E4-4628-A8FA-5AC4C3201AF9}"/>
    <cellStyle name="20% - Accent5 3 2 2 2 3 3 3 2 2" xfId="25211" xr:uid="{4815A5E8-4537-480A-820A-C7F70A33BDA0}"/>
    <cellStyle name="20% - Accent5 3 2 2 2 3 3 3 3" xfId="17723" xr:uid="{D69D29BE-FEF0-47E4-9862-C003F195DECE}"/>
    <cellStyle name="20% - Accent5 3 2 2 2 3 3 3 4" xfId="34546" xr:uid="{98EA7D2F-EBC3-44C2-B5AB-1D312FC27E5C}"/>
    <cellStyle name="20% - Accent5 3 2 2 2 3 3 3 5" xfId="40142" xr:uid="{EA26FDE5-1421-4001-AC4D-F5B68DEFA22A}"/>
    <cellStyle name="20% - Accent5 3 2 2 2 3 3 3 6" xfId="48025" xr:uid="{FF2D82D9-920D-4BE6-943E-FA1ACA017269}"/>
    <cellStyle name="20% - Accent5 3 2 2 2 3 3 3 7" xfId="55518" xr:uid="{BC572358-4608-4BAB-B0FD-EF4720F97CD7}"/>
    <cellStyle name="20% - Accent5 3 2 2 2 3 3 4" xfId="2696" xr:uid="{CE4F2D04-6C8D-4D31-93DC-34EEE245E260}"/>
    <cellStyle name="20% - Accent5 3 2 2 2 3 3 4 2" xfId="10236" xr:uid="{84C67CDA-F925-4A79-9C21-0D51C7A7A497}"/>
    <cellStyle name="20% - Accent5 3 2 2 2 3 3 4 2 2" xfId="25212" xr:uid="{E7435870-13F9-44E5-ADB5-E88F32DD24E9}"/>
    <cellStyle name="20% - Accent5 3 2 2 2 3 3 4 3" xfId="17724" xr:uid="{C27949FD-C26B-4204-A22E-7703ED5C01AF}"/>
    <cellStyle name="20% - Accent5 3 2 2 2 3 3 4 4" xfId="36389" xr:uid="{2F9EBDD2-B0CA-4E04-B9FD-14667F88ED04}"/>
    <cellStyle name="20% - Accent5 3 2 2 2 3 3 4 5" xfId="40143" xr:uid="{4BDCE054-8CEF-4D22-82E7-9423AC271739}"/>
    <cellStyle name="20% - Accent5 3 2 2 2 3 3 4 6" xfId="48026" xr:uid="{37C2D49C-68EC-42F1-A8C8-32E57D0B327B}"/>
    <cellStyle name="20% - Accent5 3 2 2 2 3 3 4 7" xfId="55519" xr:uid="{FD3F5807-989E-4F3E-98BF-E149986EC46A}"/>
    <cellStyle name="20% - Accent5 3 2 2 2 3 3 5" xfId="10233" xr:uid="{679ED10E-4C0C-4DBE-8834-B5D7225554A1}"/>
    <cellStyle name="20% - Accent5 3 2 2 2 3 3 5 2" xfId="25209" xr:uid="{6CA420D1-FB32-4E93-8083-DC98D2E19535}"/>
    <cellStyle name="20% - Accent5 3 2 2 2 3 3 6" xfId="17721" xr:uid="{8D16A191-D9E6-4562-8285-1ED5CB9A83C0}"/>
    <cellStyle name="20% - Accent5 3 2 2 2 3 3 7" xfId="31426" xr:uid="{E18F186B-D206-4AAC-9BE5-FE8597918674}"/>
    <cellStyle name="20% - Accent5 3 2 2 2 3 3 8" xfId="40140" xr:uid="{D8CE2E8C-7D73-4010-9654-18B0E5E4A2D7}"/>
    <cellStyle name="20% - Accent5 3 2 2 2 3 3 9" xfId="48023" xr:uid="{637F88A6-5135-44F8-BDB1-2CC679966E6F}"/>
    <cellStyle name="20% - Accent5 3 2 2 2 3 4" xfId="2697" xr:uid="{DA2569AD-32CE-46CF-B667-D6BA5F4787FD}"/>
    <cellStyle name="20% - Accent5 3 2 2 2 3 4 2" xfId="10237" xr:uid="{DCB2C2C4-8AE9-42E2-A49D-3C8548190C26}"/>
    <cellStyle name="20% - Accent5 3 2 2 2 3 4 2 2" xfId="25213" xr:uid="{3542E86C-27A3-4E16-91A3-5A511EF3E389}"/>
    <cellStyle name="20% - Accent5 3 2 2 2 3 4 3" xfId="17725" xr:uid="{8231B56E-82B6-4633-9954-68ECC214225E}"/>
    <cellStyle name="20% - Accent5 3 2 2 2 3 4 4" xfId="32698" xr:uid="{AC7B56FB-C74F-49B6-8109-2F941E03F444}"/>
    <cellStyle name="20% - Accent5 3 2 2 2 3 4 5" xfId="40144" xr:uid="{3E8F26C2-216A-47E2-9918-E0052D1DB2F3}"/>
    <cellStyle name="20% - Accent5 3 2 2 2 3 4 6" xfId="48027" xr:uid="{9C52833F-BC2D-474C-8D1A-97CE5A96BB8E}"/>
    <cellStyle name="20% - Accent5 3 2 2 2 3 4 7" xfId="55520" xr:uid="{63077F8F-64EE-4254-8F05-02E851EE8161}"/>
    <cellStyle name="20% - Accent5 3 2 2 2 3 5" xfId="2698" xr:uid="{E7E6DB2E-D8C8-4CFA-ADEC-9155E4520ACC}"/>
    <cellStyle name="20% - Accent5 3 2 2 2 3 5 2" xfId="10238" xr:uid="{5ED68D0D-9AAF-4D56-85C0-D7DA3BFBB301}"/>
    <cellStyle name="20% - Accent5 3 2 2 2 3 5 2 2" xfId="25214" xr:uid="{BBB17C7A-8FC1-4C6A-ADD1-F4042ECDBB7B}"/>
    <cellStyle name="20% - Accent5 3 2 2 2 3 5 3" xfId="17726" xr:uid="{06815211-8963-46A9-8093-57EE78FFC1E2}"/>
    <cellStyle name="20% - Accent5 3 2 2 2 3 5 4" xfId="34543" xr:uid="{3350D7EC-F6F8-4151-82F8-3DBF910CEB50}"/>
    <cellStyle name="20% - Accent5 3 2 2 2 3 5 5" xfId="40145" xr:uid="{69C8D6EA-5F9D-4C81-9BFA-DBE9697A5B26}"/>
    <cellStyle name="20% - Accent5 3 2 2 2 3 5 6" xfId="48028" xr:uid="{016C6032-058E-40DC-BB46-07BE340E12BE}"/>
    <cellStyle name="20% - Accent5 3 2 2 2 3 5 7" xfId="55521" xr:uid="{A9C08628-03B7-464B-9BA0-31708C9BE024}"/>
    <cellStyle name="20% - Accent5 3 2 2 2 3 6" xfId="2699" xr:uid="{3438E359-538D-4740-AAF8-355489C1C5F4}"/>
    <cellStyle name="20% - Accent5 3 2 2 2 3 6 2" xfId="10239" xr:uid="{6F3C958A-CE06-4810-9F3A-1CF6CE9DB693}"/>
    <cellStyle name="20% - Accent5 3 2 2 2 3 6 2 2" xfId="25215" xr:uid="{7FEB77E3-A903-4715-8CF5-FF368A3B7FB4}"/>
    <cellStyle name="20% - Accent5 3 2 2 2 3 6 3" xfId="17727" xr:uid="{37A22F01-F611-4DE1-8391-B042D5113882}"/>
    <cellStyle name="20% - Accent5 3 2 2 2 3 6 4" xfId="36386" xr:uid="{88817909-A3F5-40AF-B14D-DB7F80C923D7}"/>
    <cellStyle name="20% - Accent5 3 2 2 2 3 6 5" xfId="40146" xr:uid="{F4830BF7-F89F-4BD4-9F7F-22FBCAC0C0ED}"/>
    <cellStyle name="20% - Accent5 3 2 2 2 3 6 6" xfId="48029" xr:uid="{3DBC9DFD-69BF-4EB2-9CA4-BEF807795E46}"/>
    <cellStyle name="20% - Accent5 3 2 2 2 3 6 7" xfId="55522" xr:uid="{9ADB3885-1CED-4F9A-BB38-B5E321C0F8B8}"/>
    <cellStyle name="20% - Accent5 3 2 2 2 3 7" xfId="10224" xr:uid="{8E6F8C96-F5D2-4EE9-ADA3-90BE7ED17D48}"/>
    <cellStyle name="20% - Accent5 3 2 2 2 3 7 2" xfId="25200" xr:uid="{DE33ACDF-7C24-4A9A-BF07-DA3218EB3484}"/>
    <cellStyle name="20% - Accent5 3 2 2 2 3 8" xfId="17712" xr:uid="{9BCDDDF8-2B37-400D-B51E-FA270AEBAF1A}"/>
    <cellStyle name="20% - Accent5 3 2 2 2 3 9" xfId="30459" xr:uid="{8C6F7016-CE63-43CE-AEDB-1CBD4BB05263}"/>
    <cellStyle name="20% - Accent5 3 2 2 2 4" xfId="2700" xr:uid="{0ABBAECB-E210-4299-8156-1BE58C0542B7}"/>
    <cellStyle name="20% - Accent5 3 2 2 2 4 10" xfId="40147" xr:uid="{24FC2C40-70D0-4109-B578-3EAD63A51B5A}"/>
    <cellStyle name="20% - Accent5 3 2 2 2 4 11" xfId="48030" xr:uid="{3F804484-A98D-43A8-BACC-1157AE95E3FE}"/>
    <cellStyle name="20% - Accent5 3 2 2 2 4 12" xfId="55523" xr:uid="{3AD60111-BA77-490B-A957-8487ED2BA883}"/>
    <cellStyle name="20% - Accent5 3 2 2 2 4 2" xfId="2701" xr:uid="{1D681265-60AE-4CFD-A3C6-222F0F09B819}"/>
    <cellStyle name="20% - Accent5 3 2 2 2 4 2 10" xfId="48031" xr:uid="{258585F8-996B-4E66-A528-87334C1BF1E2}"/>
    <cellStyle name="20% - Accent5 3 2 2 2 4 2 11" xfId="55524" xr:uid="{0CFB3BF4-1441-4948-A668-A53E79FD2D1B}"/>
    <cellStyle name="20% - Accent5 3 2 2 2 4 2 2" xfId="2702" xr:uid="{4F27111E-5FA2-47F3-AC68-D0796CF9FC74}"/>
    <cellStyle name="20% - Accent5 3 2 2 2 4 2 2 10" xfId="55525" xr:uid="{5E489C64-DB2B-456E-8EA6-6AACFFAFFA6E}"/>
    <cellStyle name="20% - Accent5 3 2 2 2 4 2 2 2" xfId="2703" xr:uid="{AB19C9DD-6447-4716-B065-D474F7077D74}"/>
    <cellStyle name="20% - Accent5 3 2 2 2 4 2 2 2 2" xfId="10243" xr:uid="{C48223FB-0198-48E2-8D82-923E1FBF7793}"/>
    <cellStyle name="20% - Accent5 3 2 2 2 4 2 2 2 2 2" xfId="25219" xr:uid="{FAF346A6-4749-41D0-A726-977867D72A6D}"/>
    <cellStyle name="20% - Accent5 3 2 2 2 4 2 2 2 3" xfId="17731" xr:uid="{3ECFFCA1-E42E-40A3-8E79-F5FB8BB1050F}"/>
    <cellStyle name="20% - Accent5 3 2 2 2 4 2 2 2 4" xfId="32704" xr:uid="{3307B4B7-8A45-4691-B4BD-AFC3ED945EED}"/>
    <cellStyle name="20% - Accent5 3 2 2 2 4 2 2 2 5" xfId="40150" xr:uid="{DFADB8C5-730C-4E2B-A960-AE09FB95B9A1}"/>
    <cellStyle name="20% - Accent5 3 2 2 2 4 2 2 2 6" xfId="48033" xr:uid="{CC02EFDA-C409-4CAE-A366-88FFC2FC1092}"/>
    <cellStyle name="20% - Accent5 3 2 2 2 4 2 2 2 7" xfId="55526" xr:uid="{CF527BA3-4EF7-4153-A1EC-7E87E98A9D80}"/>
    <cellStyle name="20% - Accent5 3 2 2 2 4 2 2 3" xfId="2704" xr:uid="{8B43FCDC-9F9D-4E4C-996F-F33CE9D59A4D}"/>
    <cellStyle name="20% - Accent5 3 2 2 2 4 2 2 3 2" xfId="10244" xr:uid="{BDC414CD-A0DF-43B5-AE5B-754DDE9E9F48}"/>
    <cellStyle name="20% - Accent5 3 2 2 2 4 2 2 3 2 2" xfId="25220" xr:uid="{AAD6B4E3-2905-439E-9DF5-D65B2A19CAAD}"/>
    <cellStyle name="20% - Accent5 3 2 2 2 4 2 2 3 3" xfId="17732" xr:uid="{E8AC4274-4C1B-49AD-893A-5C6D95FED4BA}"/>
    <cellStyle name="20% - Accent5 3 2 2 2 4 2 2 3 4" xfId="34549" xr:uid="{F8B6AD1B-6BE7-4D95-862B-36D59B240B0F}"/>
    <cellStyle name="20% - Accent5 3 2 2 2 4 2 2 3 5" xfId="40151" xr:uid="{4EB40D30-B768-4462-8B40-46ADA2C285B8}"/>
    <cellStyle name="20% - Accent5 3 2 2 2 4 2 2 3 6" xfId="48034" xr:uid="{7EA3C7BB-C7D8-48D5-A7F7-32E7C3C2AAF6}"/>
    <cellStyle name="20% - Accent5 3 2 2 2 4 2 2 3 7" xfId="55527" xr:uid="{7A1A293F-B27B-4DEB-9262-4E96CFA6E8B3}"/>
    <cellStyle name="20% - Accent5 3 2 2 2 4 2 2 4" xfId="2705" xr:uid="{FCA954B4-8759-41C6-B3DE-258F9ED1E1D9}"/>
    <cellStyle name="20% - Accent5 3 2 2 2 4 2 2 4 2" xfId="10245" xr:uid="{4ECF1F44-BBEE-4454-8E17-65B784F1228E}"/>
    <cellStyle name="20% - Accent5 3 2 2 2 4 2 2 4 2 2" xfId="25221" xr:uid="{026E228F-5BAF-4813-ADB2-359F62591B24}"/>
    <cellStyle name="20% - Accent5 3 2 2 2 4 2 2 4 3" xfId="17733" xr:uid="{14524818-E82C-4B7B-BFBB-2B1079AC1C13}"/>
    <cellStyle name="20% - Accent5 3 2 2 2 4 2 2 4 4" xfId="36392" xr:uid="{7686F472-BB27-440E-BC39-18900B3DF9CD}"/>
    <cellStyle name="20% - Accent5 3 2 2 2 4 2 2 4 5" xfId="40152" xr:uid="{09F8A4AF-9996-4F8F-BB69-488FB5B5E79B}"/>
    <cellStyle name="20% - Accent5 3 2 2 2 4 2 2 4 6" xfId="48035" xr:uid="{1F4D65DE-5E24-4E5B-88C1-2755EDD18196}"/>
    <cellStyle name="20% - Accent5 3 2 2 2 4 2 2 4 7" xfId="55528" xr:uid="{FE07BD44-2E33-4FFB-85BD-3DEED261E86C}"/>
    <cellStyle name="20% - Accent5 3 2 2 2 4 2 2 5" xfId="10242" xr:uid="{0986008B-DC33-48F6-BCF7-C8F03418DE01}"/>
    <cellStyle name="20% - Accent5 3 2 2 2 4 2 2 5 2" xfId="25218" xr:uid="{CA1FD83C-8F65-4C33-9625-858FB3974D5C}"/>
    <cellStyle name="20% - Accent5 3 2 2 2 4 2 2 6" xfId="17730" xr:uid="{BF48280E-165C-49D0-868A-085542864B49}"/>
    <cellStyle name="20% - Accent5 3 2 2 2 4 2 2 7" xfId="31429" xr:uid="{D8626F87-D194-44E6-9B90-D3C2BD59C197}"/>
    <cellStyle name="20% - Accent5 3 2 2 2 4 2 2 8" xfId="40149" xr:uid="{DAA2BA76-E024-4B9A-94BD-1967A63C187B}"/>
    <cellStyle name="20% - Accent5 3 2 2 2 4 2 2 9" xfId="48032" xr:uid="{49B22CB2-0735-49DC-B1CD-1A3C8FBE4EC2}"/>
    <cellStyle name="20% - Accent5 3 2 2 2 4 2 3" xfId="2706" xr:uid="{D0D52EB9-2F04-4980-B0FE-BFBACB7EE349}"/>
    <cellStyle name="20% - Accent5 3 2 2 2 4 2 3 2" xfId="10246" xr:uid="{1CC2EBC9-47B9-4DE1-8713-5509D0698394}"/>
    <cellStyle name="20% - Accent5 3 2 2 2 4 2 3 2 2" xfId="25222" xr:uid="{E87DFEC6-3A27-4A73-AD15-77BF5125A8C1}"/>
    <cellStyle name="20% - Accent5 3 2 2 2 4 2 3 3" xfId="17734" xr:uid="{134551B2-D1DA-459C-96A5-957F2774861B}"/>
    <cellStyle name="20% - Accent5 3 2 2 2 4 2 3 4" xfId="32703" xr:uid="{85D1A2FA-96D4-4868-9717-5E4A3CEFFFA7}"/>
    <cellStyle name="20% - Accent5 3 2 2 2 4 2 3 5" xfId="40153" xr:uid="{D1704950-9008-48B8-8147-878502CA6F7F}"/>
    <cellStyle name="20% - Accent5 3 2 2 2 4 2 3 6" xfId="48036" xr:uid="{5041FCC8-0AF6-474E-98C1-267F19FBF5F4}"/>
    <cellStyle name="20% - Accent5 3 2 2 2 4 2 3 7" xfId="55529" xr:uid="{7E37B4DE-9F8D-47D8-9AAA-9E132003880B}"/>
    <cellStyle name="20% - Accent5 3 2 2 2 4 2 4" xfId="2707" xr:uid="{8FFE31C1-52F6-43EC-A50A-6FBC9882632E}"/>
    <cellStyle name="20% - Accent5 3 2 2 2 4 2 4 2" xfId="10247" xr:uid="{ECD66E61-4162-428A-B8EC-B0A2771560E7}"/>
    <cellStyle name="20% - Accent5 3 2 2 2 4 2 4 2 2" xfId="25223" xr:uid="{801FE49A-46AA-4BEA-982C-ED843688ED9C}"/>
    <cellStyle name="20% - Accent5 3 2 2 2 4 2 4 3" xfId="17735" xr:uid="{451D9A12-5C49-4DAC-BD01-08F65563130C}"/>
    <cellStyle name="20% - Accent5 3 2 2 2 4 2 4 4" xfId="34548" xr:uid="{161B663A-05BF-4800-AB8F-76070024A57B}"/>
    <cellStyle name="20% - Accent5 3 2 2 2 4 2 4 5" xfId="40154" xr:uid="{16E605FF-926A-4CA5-AE4A-23F6E0759002}"/>
    <cellStyle name="20% - Accent5 3 2 2 2 4 2 4 6" xfId="48037" xr:uid="{F5FE2330-F614-445F-849B-19AD69F2C9D1}"/>
    <cellStyle name="20% - Accent5 3 2 2 2 4 2 4 7" xfId="55530" xr:uid="{1CB5577D-14DA-4658-8C57-B4C3AF5D493D}"/>
    <cellStyle name="20% - Accent5 3 2 2 2 4 2 5" xfId="2708" xr:uid="{19059634-D71F-4C17-8519-5A596A2E7D13}"/>
    <cellStyle name="20% - Accent5 3 2 2 2 4 2 5 2" xfId="10248" xr:uid="{2439BCF6-6FA8-48E7-AE26-3D9A526E41B8}"/>
    <cellStyle name="20% - Accent5 3 2 2 2 4 2 5 2 2" xfId="25224" xr:uid="{93C467F5-D0CB-4666-A7D1-04CE0BE597A9}"/>
    <cellStyle name="20% - Accent5 3 2 2 2 4 2 5 3" xfId="17736" xr:uid="{DA80747E-701D-4AF3-9D54-CCBE224D9748}"/>
    <cellStyle name="20% - Accent5 3 2 2 2 4 2 5 4" xfId="36391" xr:uid="{A5D6D690-3E14-4ADC-82AD-1117160D334F}"/>
    <cellStyle name="20% - Accent5 3 2 2 2 4 2 5 5" xfId="40155" xr:uid="{29B2B545-0B91-4008-8F44-0874D514FABA}"/>
    <cellStyle name="20% - Accent5 3 2 2 2 4 2 5 6" xfId="48038" xr:uid="{EFF83FCA-0239-4522-841D-15726A1FD016}"/>
    <cellStyle name="20% - Accent5 3 2 2 2 4 2 5 7" xfId="55531" xr:uid="{C4379496-0FA5-4EC9-9F96-6355E7F2938D}"/>
    <cellStyle name="20% - Accent5 3 2 2 2 4 2 6" xfId="10241" xr:uid="{ABB2F45B-4C07-4B04-BFF6-A73A53D0AC67}"/>
    <cellStyle name="20% - Accent5 3 2 2 2 4 2 6 2" xfId="25217" xr:uid="{EC2CFCCC-E4AD-4173-8EE0-50249695256C}"/>
    <cellStyle name="20% - Accent5 3 2 2 2 4 2 7" xfId="17729" xr:uid="{1D41EB19-4199-4F94-8355-DB6362FB19E3}"/>
    <cellStyle name="20% - Accent5 3 2 2 2 4 2 8" xfId="30865" xr:uid="{B4C69C3D-031B-4595-B3A8-4E818B1FB010}"/>
    <cellStyle name="20% - Accent5 3 2 2 2 4 2 9" xfId="40148" xr:uid="{0A62D189-EF00-4536-BC7A-D0183FF532A6}"/>
    <cellStyle name="20% - Accent5 3 2 2 2 4 3" xfId="2709" xr:uid="{438CB7DD-6F22-4342-9B00-875B64552CE9}"/>
    <cellStyle name="20% - Accent5 3 2 2 2 4 3 10" xfId="55532" xr:uid="{C70DD52B-51ED-4C12-826F-59A1F90D9BF4}"/>
    <cellStyle name="20% - Accent5 3 2 2 2 4 3 2" xfId="2710" xr:uid="{8B310585-BDA5-48E4-84DF-DC50D80456E9}"/>
    <cellStyle name="20% - Accent5 3 2 2 2 4 3 2 2" xfId="10250" xr:uid="{F42A3871-7275-4929-AEC1-99FC302CD490}"/>
    <cellStyle name="20% - Accent5 3 2 2 2 4 3 2 2 2" xfId="25226" xr:uid="{62F6242E-0D53-4C8B-9A4B-540706B3AC7F}"/>
    <cellStyle name="20% - Accent5 3 2 2 2 4 3 2 3" xfId="17738" xr:uid="{294341C0-7608-4FDF-8D4F-FF5624E25DE0}"/>
    <cellStyle name="20% - Accent5 3 2 2 2 4 3 2 4" xfId="32705" xr:uid="{2CC7E80F-E702-412F-8559-5DC96DD8F58C}"/>
    <cellStyle name="20% - Accent5 3 2 2 2 4 3 2 5" xfId="40157" xr:uid="{ECE53DE2-9A58-4B60-AD37-8FAB3A4FB198}"/>
    <cellStyle name="20% - Accent5 3 2 2 2 4 3 2 6" xfId="48040" xr:uid="{09160416-3809-41FE-8539-78BA0DD675BF}"/>
    <cellStyle name="20% - Accent5 3 2 2 2 4 3 2 7" xfId="55533" xr:uid="{DC9AD2D9-8F83-4CF7-B6E4-CBA43798B96E}"/>
    <cellStyle name="20% - Accent5 3 2 2 2 4 3 3" xfId="2711" xr:uid="{D2030ED0-5A37-4459-91F8-4B89CBE6D715}"/>
    <cellStyle name="20% - Accent5 3 2 2 2 4 3 3 2" xfId="10251" xr:uid="{AFA7FE70-AF63-45EB-83F9-4ABA437D3F0D}"/>
    <cellStyle name="20% - Accent5 3 2 2 2 4 3 3 2 2" xfId="25227" xr:uid="{F0D29C91-C584-4DB6-AC99-2BF9579C4434}"/>
    <cellStyle name="20% - Accent5 3 2 2 2 4 3 3 3" xfId="17739" xr:uid="{E3083E03-4BAB-450D-9458-10E29C9A773D}"/>
    <cellStyle name="20% - Accent5 3 2 2 2 4 3 3 4" xfId="34550" xr:uid="{BC0B7A35-F0A3-40E4-A67B-C4BA65EF2C6D}"/>
    <cellStyle name="20% - Accent5 3 2 2 2 4 3 3 5" xfId="40158" xr:uid="{B0897591-7876-46A5-AC64-14AC00F37DE9}"/>
    <cellStyle name="20% - Accent5 3 2 2 2 4 3 3 6" xfId="48041" xr:uid="{1455567A-B35A-4FF6-9906-2857A36AECC6}"/>
    <cellStyle name="20% - Accent5 3 2 2 2 4 3 3 7" xfId="55534" xr:uid="{062605AD-46A0-449C-A2A7-0B49D62D3D17}"/>
    <cellStyle name="20% - Accent5 3 2 2 2 4 3 4" xfId="2712" xr:uid="{9C0F09DF-2F92-4966-A254-C6381CF82648}"/>
    <cellStyle name="20% - Accent5 3 2 2 2 4 3 4 2" xfId="10252" xr:uid="{6D4012E3-CD45-446A-8FBB-10EA1854E4C2}"/>
    <cellStyle name="20% - Accent5 3 2 2 2 4 3 4 2 2" xfId="25228" xr:uid="{9354E0DF-AFB4-48E5-B6A1-B1B21A2D4786}"/>
    <cellStyle name="20% - Accent5 3 2 2 2 4 3 4 3" xfId="17740" xr:uid="{4F8DB7E0-BFD6-4534-A6D6-2062744A44AA}"/>
    <cellStyle name="20% - Accent5 3 2 2 2 4 3 4 4" xfId="36393" xr:uid="{29846FD0-7C3F-41DE-884F-B0FE23690C6A}"/>
    <cellStyle name="20% - Accent5 3 2 2 2 4 3 4 5" xfId="40159" xr:uid="{05BF123B-C5EA-40A5-88EA-1203E210B626}"/>
    <cellStyle name="20% - Accent5 3 2 2 2 4 3 4 6" xfId="48042" xr:uid="{88B73F8B-9BE0-49A2-BD3B-BC4843D60112}"/>
    <cellStyle name="20% - Accent5 3 2 2 2 4 3 4 7" xfId="55535" xr:uid="{AF715D1F-01AA-4DA9-80BB-4510404BC8FB}"/>
    <cellStyle name="20% - Accent5 3 2 2 2 4 3 5" xfId="10249" xr:uid="{914F2D0E-A1C8-4056-9111-F4EA85BBD9B8}"/>
    <cellStyle name="20% - Accent5 3 2 2 2 4 3 5 2" xfId="25225" xr:uid="{9AAE0947-755D-479E-95EE-4868EA3EB5D5}"/>
    <cellStyle name="20% - Accent5 3 2 2 2 4 3 6" xfId="17737" xr:uid="{D72327FF-4727-4D99-8978-F07945EF615F}"/>
    <cellStyle name="20% - Accent5 3 2 2 2 4 3 7" xfId="31428" xr:uid="{FB76C0D8-8358-43A0-A9CC-AFC0B3395ED6}"/>
    <cellStyle name="20% - Accent5 3 2 2 2 4 3 8" xfId="40156" xr:uid="{22EE48D1-B42B-433E-B439-076AD7FCFF52}"/>
    <cellStyle name="20% - Accent5 3 2 2 2 4 3 9" xfId="48039" xr:uid="{677B2651-B47D-4CB4-849F-6B8247C8F9C2}"/>
    <cellStyle name="20% - Accent5 3 2 2 2 4 4" xfId="2713" xr:uid="{80A882C7-A8AE-4E87-8204-2E20C5E3D274}"/>
    <cellStyle name="20% - Accent5 3 2 2 2 4 4 2" xfId="10253" xr:uid="{95046A8B-A698-4057-A8BB-3EC9A0FB6B78}"/>
    <cellStyle name="20% - Accent5 3 2 2 2 4 4 2 2" xfId="25229" xr:uid="{F244374D-4770-40AB-935C-95E06C86FEC8}"/>
    <cellStyle name="20% - Accent5 3 2 2 2 4 4 3" xfId="17741" xr:uid="{4DAC103A-56BA-4C03-9807-D23338E9F375}"/>
    <cellStyle name="20% - Accent5 3 2 2 2 4 4 4" xfId="32702" xr:uid="{F24E1AFE-B9A0-49F0-AF88-20CE38C4132C}"/>
    <cellStyle name="20% - Accent5 3 2 2 2 4 4 5" xfId="40160" xr:uid="{58F133F2-B23C-4C2E-9394-B5B2C075BC9E}"/>
    <cellStyle name="20% - Accent5 3 2 2 2 4 4 6" xfId="48043" xr:uid="{699A6D82-9F19-4951-A867-DF8EBB224261}"/>
    <cellStyle name="20% - Accent5 3 2 2 2 4 4 7" xfId="55536" xr:uid="{F3D374E8-8CE4-4B7C-B791-5F3472AD1A71}"/>
    <cellStyle name="20% - Accent5 3 2 2 2 4 5" xfId="2714" xr:uid="{18220395-F2F2-4F7D-ACF7-8FBBEFC877FF}"/>
    <cellStyle name="20% - Accent5 3 2 2 2 4 5 2" xfId="10254" xr:uid="{8940761E-DC5F-42D7-8D42-3FD28582F6E6}"/>
    <cellStyle name="20% - Accent5 3 2 2 2 4 5 2 2" xfId="25230" xr:uid="{7984CD64-F93E-49DA-8FA8-4955D90B2902}"/>
    <cellStyle name="20% - Accent5 3 2 2 2 4 5 3" xfId="17742" xr:uid="{C42E7A47-500D-44F4-B3A3-7456B96574B7}"/>
    <cellStyle name="20% - Accent5 3 2 2 2 4 5 4" xfId="34547" xr:uid="{58844D7B-F34C-4A11-A29A-550D1E78D0FE}"/>
    <cellStyle name="20% - Accent5 3 2 2 2 4 5 5" xfId="40161" xr:uid="{EFF4165E-284F-4EE0-878A-DE64E5AE5F33}"/>
    <cellStyle name="20% - Accent5 3 2 2 2 4 5 6" xfId="48044" xr:uid="{1B7002AC-B23D-4637-8578-A8C2A2E20D91}"/>
    <cellStyle name="20% - Accent5 3 2 2 2 4 5 7" xfId="55537" xr:uid="{EBFEF8DA-0AFB-4E2E-B05B-8159CC4430C8}"/>
    <cellStyle name="20% - Accent5 3 2 2 2 4 6" xfId="2715" xr:uid="{42B354E5-B05B-420B-A7C9-552399E4E4F9}"/>
    <cellStyle name="20% - Accent5 3 2 2 2 4 6 2" xfId="10255" xr:uid="{F926F15D-30E3-4DFA-A6E9-5A980E7AD292}"/>
    <cellStyle name="20% - Accent5 3 2 2 2 4 6 2 2" xfId="25231" xr:uid="{83828597-1C1D-4EA6-9928-9434E59E0C01}"/>
    <cellStyle name="20% - Accent5 3 2 2 2 4 6 3" xfId="17743" xr:uid="{350616E0-60E4-4FE0-A64A-1B710A84DD8A}"/>
    <cellStyle name="20% - Accent5 3 2 2 2 4 6 4" xfId="36390" xr:uid="{AB4B71D1-206E-449D-8B99-97546E29A64C}"/>
    <cellStyle name="20% - Accent5 3 2 2 2 4 6 5" xfId="40162" xr:uid="{C282C42E-B2BB-4D8B-BC35-7F0CD857693C}"/>
    <cellStyle name="20% - Accent5 3 2 2 2 4 6 6" xfId="48045" xr:uid="{C04D8CDE-6A77-4760-A36B-9167DED91176}"/>
    <cellStyle name="20% - Accent5 3 2 2 2 4 6 7" xfId="55538" xr:uid="{6F8E051F-55E6-4DD7-9814-1842E9279568}"/>
    <cellStyle name="20% - Accent5 3 2 2 2 4 7" xfId="10240" xr:uid="{81689BD0-6D59-43D3-8E1E-7E5185B415BE}"/>
    <cellStyle name="20% - Accent5 3 2 2 2 4 7 2" xfId="25216" xr:uid="{0DD16EED-D9E9-473C-9B70-33F599283350}"/>
    <cellStyle name="20% - Accent5 3 2 2 2 4 8" xfId="17728" xr:uid="{24C20BF5-315A-4EAB-A5E6-F87AF9BABBB2}"/>
    <cellStyle name="20% - Accent5 3 2 2 2 4 9" xfId="30569" xr:uid="{BB50A91A-9060-4394-BD2A-90F51140C66B}"/>
    <cellStyle name="20% - Accent5 3 2 2 2 5" xfId="2716" xr:uid="{FC2D8A13-6506-4909-B874-8DC4D92A7625}"/>
    <cellStyle name="20% - Accent5 3 2 2 2 5 10" xfId="48046" xr:uid="{0BE00A01-C714-4926-AC30-D2911D0529B7}"/>
    <cellStyle name="20% - Accent5 3 2 2 2 5 11" xfId="55539" xr:uid="{E28EB911-6CEF-45FA-88D1-8C8F7DAF236A}"/>
    <cellStyle name="20% - Accent5 3 2 2 2 5 2" xfId="2717" xr:uid="{471C6A0C-BEEE-473A-B5F5-3BEF50C734DC}"/>
    <cellStyle name="20% - Accent5 3 2 2 2 5 2 10" xfId="55540" xr:uid="{3CCECFFD-7C0C-4C00-9795-461E658287A3}"/>
    <cellStyle name="20% - Accent5 3 2 2 2 5 2 2" xfId="2718" xr:uid="{8DF276D4-F797-45F9-9CFE-DE0790E2FDFD}"/>
    <cellStyle name="20% - Accent5 3 2 2 2 5 2 2 2" xfId="10258" xr:uid="{30B8FF9F-0DB1-4416-845F-4FF6BA0DB5B8}"/>
    <cellStyle name="20% - Accent5 3 2 2 2 5 2 2 2 2" xfId="25234" xr:uid="{9AF316D2-91F3-4790-B5D1-9AE0C3F01D32}"/>
    <cellStyle name="20% - Accent5 3 2 2 2 5 2 2 3" xfId="17746" xr:uid="{2D4F5F65-3DE6-44EB-AD43-32FEC3ADFD3F}"/>
    <cellStyle name="20% - Accent5 3 2 2 2 5 2 2 4" xfId="32707" xr:uid="{88E920D1-3ED4-484E-A759-5FE3CB0028CA}"/>
    <cellStyle name="20% - Accent5 3 2 2 2 5 2 2 5" xfId="40165" xr:uid="{8FEFF9FE-89EA-419C-97C7-EB8A0DD48DC0}"/>
    <cellStyle name="20% - Accent5 3 2 2 2 5 2 2 6" xfId="48048" xr:uid="{8B2FC820-84C4-475D-B375-6C04CC8F1828}"/>
    <cellStyle name="20% - Accent5 3 2 2 2 5 2 2 7" xfId="55541" xr:uid="{E95A48AB-161F-4D94-9206-8E94F6F2E84C}"/>
    <cellStyle name="20% - Accent5 3 2 2 2 5 2 3" xfId="2719" xr:uid="{BC9D7168-BB46-4854-BEF1-8369744B1553}"/>
    <cellStyle name="20% - Accent5 3 2 2 2 5 2 3 2" xfId="10259" xr:uid="{8A54DAA0-D2BA-4998-AE98-EC92B1E04715}"/>
    <cellStyle name="20% - Accent5 3 2 2 2 5 2 3 2 2" xfId="25235" xr:uid="{78980F3A-1FAA-4BDF-A549-7A4F2D886F50}"/>
    <cellStyle name="20% - Accent5 3 2 2 2 5 2 3 3" xfId="17747" xr:uid="{C8806256-D915-4A0E-80DF-E4A215C17312}"/>
    <cellStyle name="20% - Accent5 3 2 2 2 5 2 3 4" xfId="34552" xr:uid="{D2C5DCBB-68B3-479C-8FFF-88C64950BC58}"/>
    <cellStyle name="20% - Accent5 3 2 2 2 5 2 3 5" xfId="40166" xr:uid="{9616F98D-CCFB-42DA-A798-D873D7AE5CE9}"/>
    <cellStyle name="20% - Accent5 3 2 2 2 5 2 3 6" xfId="48049" xr:uid="{B5F1DED2-C042-40E3-A046-D22703DDD254}"/>
    <cellStyle name="20% - Accent5 3 2 2 2 5 2 3 7" xfId="55542" xr:uid="{741C63BD-DD8C-4448-BA67-8F3798150977}"/>
    <cellStyle name="20% - Accent5 3 2 2 2 5 2 4" xfId="2720" xr:uid="{A265EA13-6854-492E-8B52-9C63D87F43F7}"/>
    <cellStyle name="20% - Accent5 3 2 2 2 5 2 4 2" xfId="10260" xr:uid="{3B712E6C-5B3A-46ED-A008-4897723C80D2}"/>
    <cellStyle name="20% - Accent5 3 2 2 2 5 2 4 2 2" xfId="25236" xr:uid="{6BC2B172-229A-4429-AB7A-6EF31CE1E93B}"/>
    <cellStyle name="20% - Accent5 3 2 2 2 5 2 4 3" xfId="17748" xr:uid="{94EAFDBA-EB75-496E-B4B3-DDC7DE6FDD58}"/>
    <cellStyle name="20% - Accent5 3 2 2 2 5 2 4 4" xfId="36395" xr:uid="{CD5FCED4-1927-4699-B4F3-34C3939989BF}"/>
    <cellStyle name="20% - Accent5 3 2 2 2 5 2 4 5" xfId="40167" xr:uid="{4CA246BB-56C3-408B-A161-283DCD51590F}"/>
    <cellStyle name="20% - Accent5 3 2 2 2 5 2 4 6" xfId="48050" xr:uid="{1502CBDB-35AF-4813-AA86-FCFF8627E0FC}"/>
    <cellStyle name="20% - Accent5 3 2 2 2 5 2 4 7" xfId="55543" xr:uid="{51EFDF80-2BB4-4644-A1AD-34C0EA28E28D}"/>
    <cellStyle name="20% - Accent5 3 2 2 2 5 2 5" xfId="10257" xr:uid="{7F9917D7-1057-4A7A-B00A-987C00A1B217}"/>
    <cellStyle name="20% - Accent5 3 2 2 2 5 2 5 2" xfId="25233" xr:uid="{316E5A6E-C25B-4503-9187-926EE2DAC51D}"/>
    <cellStyle name="20% - Accent5 3 2 2 2 5 2 6" xfId="17745" xr:uid="{ECB9F315-0CAE-4914-8B2D-439A965EE2C3}"/>
    <cellStyle name="20% - Accent5 3 2 2 2 5 2 7" xfId="31430" xr:uid="{C441D7E4-904B-4180-9806-AEE1DD70ED6C}"/>
    <cellStyle name="20% - Accent5 3 2 2 2 5 2 8" xfId="40164" xr:uid="{0058451F-EA28-4C0A-BC13-1BDF57B25ECE}"/>
    <cellStyle name="20% - Accent5 3 2 2 2 5 2 9" xfId="48047" xr:uid="{22860D2D-87CC-4B8B-B65F-0B315CB3EC58}"/>
    <cellStyle name="20% - Accent5 3 2 2 2 5 3" xfId="2721" xr:uid="{01F60A46-FF1E-43AE-A0C9-71C52D522AE0}"/>
    <cellStyle name="20% - Accent5 3 2 2 2 5 3 2" xfId="10261" xr:uid="{BECC8E7D-8525-4D3C-8821-914F38F4A25C}"/>
    <cellStyle name="20% - Accent5 3 2 2 2 5 3 2 2" xfId="25237" xr:uid="{0929912B-06E4-49F9-9ACD-7C9CAFEAC9DD}"/>
    <cellStyle name="20% - Accent5 3 2 2 2 5 3 3" xfId="17749" xr:uid="{A264C23B-9F63-47A7-8A94-A8D373769F85}"/>
    <cellStyle name="20% - Accent5 3 2 2 2 5 3 4" xfId="32706" xr:uid="{D39B9699-6EDF-4FE0-B1C7-0FDB03D0DBBB}"/>
    <cellStyle name="20% - Accent5 3 2 2 2 5 3 5" xfId="40168" xr:uid="{2C24EC02-4335-48DB-B361-00287A382B3E}"/>
    <cellStyle name="20% - Accent5 3 2 2 2 5 3 6" xfId="48051" xr:uid="{BD337F94-1680-44D5-A1BA-45D6FD1F29C9}"/>
    <cellStyle name="20% - Accent5 3 2 2 2 5 3 7" xfId="55544" xr:uid="{D2B8AFE2-14E2-44D8-9750-0D84C96F76E5}"/>
    <cellStyle name="20% - Accent5 3 2 2 2 5 4" xfId="2722" xr:uid="{DCB6C834-8FF0-49C8-9725-1020E61ED6EF}"/>
    <cellStyle name="20% - Accent5 3 2 2 2 5 4 2" xfId="10262" xr:uid="{64ED5055-9944-4706-889D-79058A2FA4DD}"/>
    <cellStyle name="20% - Accent5 3 2 2 2 5 4 2 2" xfId="25238" xr:uid="{6E7A62CE-6B4D-4A91-91FF-653E61B781AF}"/>
    <cellStyle name="20% - Accent5 3 2 2 2 5 4 3" xfId="17750" xr:uid="{FF91877C-76F4-41FC-A03E-2FB4C3AD2080}"/>
    <cellStyle name="20% - Accent5 3 2 2 2 5 4 4" xfId="34551" xr:uid="{A7E5AFDF-FA76-4010-917A-4F0C92C95760}"/>
    <cellStyle name="20% - Accent5 3 2 2 2 5 4 5" xfId="40169" xr:uid="{8B507DE7-C63F-428F-A4B9-1B21ABA86DE0}"/>
    <cellStyle name="20% - Accent5 3 2 2 2 5 4 6" xfId="48052" xr:uid="{7FA7B44A-3835-4884-9F6A-E66042B7C49B}"/>
    <cellStyle name="20% - Accent5 3 2 2 2 5 4 7" xfId="55545" xr:uid="{D5E31C82-A0D7-4030-BAA2-1D0D12A91936}"/>
    <cellStyle name="20% - Accent5 3 2 2 2 5 5" xfId="2723" xr:uid="{5C6E17F2-A66E-4C7A-A7E0-6EF67FC29E36}"/>
    <cellStyle name="20% - Accent5 3 2 2 2 5 5 2" xfId="10263" xr:uid="{F7CA3857-1F79-4B14-A51D-C961FDC5E1DC}"/>
    <cellStyle name="20% - Accent5 3 2 2 2 5 5 2 2" xfId="25239" xr:uid="{F4136368-01FD-40F4-ACFB-A950AFAE59CA}"/>
    <cellStyle name="20% - Accent5 3 2 2 2 5 5 3" xfId="17751" xr:uid="{4101FBAB-6B90-49AE-BBAE-AB0BB075383B}"/>
    <cellStyle name="20% - Accent5 3 2 2 2 5 5 4" xfId="36394" xr:uid="{AD7477AF-F062-42FC-9C26-E8CD6B8950C6}"/>
    <cellStyle name="20% - Accent5 3 2 2 2 5 5 5" xfId="40170" xr:uid="{5DEE1307-B25D-4AA9-914A-93B445EB34DC}"/>
    <cellStyle name="20% - Accent5 3 2 2 2 5 5 6" xfId="48053" xr:uid="{E6C9A536-02E6-4E56-B1A4-EDCD23C8CBAD}"/>
    <cellStyle name="20% - Accent5 3 2 2 2 5 5 7" xfId="55546" xr:uid="{28F931DE-8085-4730-A917-C03CF28CF22F}"/>
    <cellStyle name="20% - Accent5 3 2 2 2 5 6" xfId="10256" xr:uid="{72DB8104-07EC-4601-9803-02F2EEBA3ACB}"/>
    <cellStyle name="20% - Accent5 3 2 2 2 5 6 2" xfId="25232" xr:uid="{C077526C-2AD8-47BF-BA6F-1E56A0D3D8B9}"/>
    <cellStyle name="20% - Accent5 3 2 2 2 5 7" xfId="17744" xr:uid="{003E12CE-D32B-440D-ABD0-18623F4E7B29}"/>
    <cellStyle name="20% - Accent5 3 2 2 2 5 8" xfId="30660" xr:uid="{37BBE1A2-82F4-44BA-A855-C398DCF9660C}"/>
    <cellStyle name="20% - Accent5 3 2 2 2 5 9" xfId="40163" xr:uid="{4D7C9FAD-3152-411E-A967-F91B8267525D}"/>
    <cellStyle name="20% - Accent5 3 2 2 2 6" xfId="2724" xr:uid="{2C366EEA-04FA-4473-BA79-5F41332878F5}"/>
    <cellStyle name="20% - Accent5 3 2 2 2 6 10" xfId="48054" xr:uid="{D2982169-C286-415E-88AA-7A480E3B4CF4}"/>
    <cellStyle name="20% - Accent5 3 2 2 2 6 11" xfId="55547" xr:uid="{7C9D2F5E-3876-468B-BDF1-6472CFF20E36}"/>
    <cellStyle name="20% - Accent5 3 2 2 2 6 2" xfId="2725" xr:uid="{5354BE4D-0942-4801-97BF-114E33546B22}"/>
    <cellStyle name="20% - Accent5 3 2 2 2 6 2 10" xfId="55548" xr:uid="{137BBDB4-71F2-4F39-B217-A894FC08CEB5}"/>
    <cellStyle name="20% - Accent5 3 2 2 2 6 2 2" xfId="2726" xr:uid="{0752A954-F646-45F2-89E2-48FADE4EB9A7}"/>
    <cellStyle name="20% - Accent5 3 2 2 2 6 2 2 2" xfId="10266" xr:uid="{30BD8E23-B656-4BD5-8511-2558F0AF6B39}"/>
    <cellStyle name="20% - Accent5 3 2 2 2 6 2 2 2 2" xfId="25242" xr:uid="{85550B4D-BFE2-4940-8529-6BEB373F2AB0}"/>
    <cellStyle name="20% - Accent5 3 2 2 2 6 2 2 3" xfId="17754" xr:uid="{F15E044E-47A6-410E-BD47-4CABE4FA3BC1}"/>
    <cellStyle name="20% - Accent5 3 2 2 2 6 2 2 4" xfId="32709" xr:uid="{723585DA-AD1D-4E12-991F-AC741ACC5A3B}"/>
    <cellStyle name="20% - Accent5 3 2 2 2 6 2 2 5" xfId="40173" xr:uid="{134A6EA0-8B95-44DE-87A1-9DD80C17ED3C}"/>
    <cellStyle name="20% - Accent5 3 2 2 2 6 2 2 6" xfId="48056" xr:uid="{C2A629DA-651A-42EF-9D2E-E548EEBC57D7}"/>
    <cellStyle name="20% - Accent5 3 2 2 2 6 2 2 7" xfId="55549" xr:uid="{5D962B55-2BF5-4AC7-B3A5-A1BD9F0B5A12}"/>
    <cellStyle name="20% - Accent5 3 2 2 2 6 2 3" xfId="2727" xr:uid="{17CF2FA9-CD4B-4919-AFEB-06E3D4DB68E1}"/>
    <cellStyle name="20% - Accent5 3 2 2 2 6 2 3 2" xfId="10267" xr:uid="{CDDC6F2C-D400-4959-B816-53203AAAE73B}"/>
    <cellStyle name="20% - Accent5 3 2 2 2 6 2 3 2 2" xfId="25243" xr:uid="{5D6BD773-1200-452E-8C75-925501311388}"/>
    <cellStyle name="20% - Accent5 3 2 2 2 6 2 3 3" xfId="17755" xr:uid="{C13D13E4-B757-4B9A-B5B4-36D69FD8CCE5}"/>
    <cellStyle name="20% - Accent5 3 2 2 2 6 2 3 4" xfId="34554" xr:uid="{349A669F-6BB4-4911-B5C4-F31F72220B81}"/>
    <cellStyle name="20% - Accent5 3 2 2 2 6 2 3 5" xfId="40174" xr:uid="{7FCF6FCD-2A6B-4C81-8570-510EF19B660F}"/>
    <cellStyle name="20% - Accent5 3 2 2 2 6 2 3 6" xfId="48057" xr:uid="{646C9C39-3225-4D78-A7ED-16E8D681668C}"/>
    <cellStyle name="20% - Accent5 3 2 2 2 6 2 3 7" xfId="55550" xr:uid="{8C983F5A-D5C0-48C7-ABE3-5264412AA3DD}"/>
    <cellStyle name="20% - Accent5 3 2 2 2 6 2 4" xfId="2728" xr:uid="{018907AD-681A-4DF4-A656-872D683B9F51}"/>
    <cellStyle name="20% - Accent5 3 2 2 2 6 2 4 2" xfId="10268" xr:uid="{0F78362D-5B95-41D8-9EC5-70D4820FE7F4}"/>
    <cellStyle name="20% - Accent5 3 2 2 2 6 2 4 2 2" xfId="25244" xr:uid="{201B67AC-2500-4A4C-8CDE-2AA344030823}"/>
    <cellStyle name="20% - Accent5 3 2 2 2 6 2 4 3" xfId="17756" xr:uid="{5F3A3BF7-1F97-4201-95D6-6FE87189D1E4}"/>
    <cellStyle name="20% - Accent5 3 2 2 2 6 2 4 4" xfId="36397" xr:uid="{E0A864D9-85E8-43AA-A831-0563C922C332}"/>
    <cellStyle name="20% - Accent5 3 2 2 2 6 2 4 5" xfId="40175" xr:uid="{E84197C9-AC7F-4419-903A-E0A02DD450B6}"/>
    <cellStyle name="20% - Accent5 3 2 2 2 6 2 4 6" xfId="48058" xr:uid="{3152058C-1A4D-47EA-B16D-58395A54E987}"/>
    <cellStyle name="20% - Accent5 3 2 2 2 6 2 4 7" xfId="55551" xr:uid="{A7CC8207-DDBC-4028-9D56-258BA11A1150}"/>
    <cellStyle name="20% - Accent5 3 2 2 2 6 2 5" xfId="10265" xr:uid="{D2F2037A-6881-41A6-BF13-AFC3C4470528}"/>
    <cellStyle name="20% - Accent5 3 2 2 2 6 2 5 2" xfId="25241" xr:uid="{AFE348C0-FFEE-428E-B8D8-E0EE5C122DBB}"/>
    <cellStyle name="20% - Accent5 3 2 2 2 6 2 6" xfId="17753" xr:uid="{E82D72AD-D9E0-4CAC-8C29-CC4D67CF7D3F}"/>
    <cellStyle name="20% - Accent5 3 2 2 2 6 2 7" xfId="31431" xr:uid="{E281620D-FE48-4736-86D1-80D38F1F1ACE}"/>
    <cellStyle name="20% - Accent5 3 2 2 2 6 2 8" xfId="40172" xr:uid="{D5E0D6D7-5FFE-4224-B799-49836ECEF7E6}"/>
    <cellStyle name="20% - Accent5 3 2 2 2 6 2 9" xfId="48055" xr:uid="{17A3947A-AE1A-4B2E-852C-8FB10DC787E8}"/>
    <cellStyle name="20% - Accent5 3 2 2 2 6 3" xfId="2729" xr:uid="{25776FEA-ACBC-47DC-9EBD-1C73557E8176}"/>
    <cellStyle name="20% - Accent5 3 2 2 2 6 3 2" xfId="10269" xr:uid="{101BEFA1-626B-40F2-8B4B-E4357053F54C}"/>
    <cellStyle name="20% - Accent5 3 2 2 2 6 3 2 2" xfId="25245" xr:uid="{100A251C-8EBA-4A17-981B-716FB7CBB5DF}"/>
    <cellStyle name="20% - Accent5 3 2 2 2 6 3 3" xfId="17757" xr:uid="{86065B3C-83CB-497A-9510-B89D516ED0D2}"/>
    <cellStyle name="20% - Accent5 3 2 2 2 6 3 4" xfId="32708" xr:uid="{E9A506A8-BF9E-4B1A-BFCD-C98907DA217D}"/>
    <cellStyle name="20% - Accent5 3 2 2 2 6 3 5" xfId="40176" xr:uid="{E44D6D07-96A4-4438-8973-B1A0ED20950F}"/>
    <cellStyle name="20% - Accent5 3 2 2 2 6 3 6" xfId="48059" xr:uid="{D32E9DFC-1584-41E9-82AA-9E32EA7791C1}"/>
    <cellStyle name="20% - Accent5 3 2 2 2 6 3 7" xfId="55552" xr:uid="{3D1DBD21-88D4-43CD-AF5C-221AEE90F879}"/>
    <cellStyle name="20% - Accent5 3 2 2 2 6 4" xfId="2730" xr:uid="{28BAAD67-EFF6-4C6C-A82B-2D37DAA64F01}"/>
    <cellStyle name="20% - Accent5 3 2 2 2 6 4 2" xfId="10270" xr:uid="{F74D9A33-7662-436A-80AF-02AB28FD281F}"/>
    <cellStyle name="20% - Accent5 3 2 2 2 6 4 2 2" xfId="25246" xr:uid="{4D652725-A789-449A-BBB3-F33608D0E647}"/>
    <cellStyle name="20% - Accent5 3 2 2 2 6 4 3" xfId="17758" xr:uid="{5F64C6B8-0A71-4159-8794-AEA21CE8BC4D}"/>
    <cellStyle name="20% - Accent5 3 2 2 2 6 4 4" xfId="34553" xr:uid="{1FFFFF9E-311A-4D02-801D-10C1F6817B8F}"/>
    <cellStyle name="20% - Accent5 3 2 2 2 6 4 5" xfId="40177" xr:uid="{FFF6B13B-C8AD-4953-BC84-84FFC9AAA915}"/>
    <cellStyle name="20% - Accent5 3 2 2 2 6 4 6" xfId="48060" xr:uid="{3FF17E40-56DB-486A-84C6-CC697A51705D}"/>
    <cellStyle name="20% - Accent5 3 2 2 2 6 4 7" xfId="55553" xr:uid="{27D500D9-21FD-44C2-87BD-084E3DB1DE1F}"/>
    <cellStyle name="20% - Accent5 3 2 2 2 6 5" xfId="2731" xr:uid="{9EF8B36F-B067-480F-BFE2-1E3EEC590E16}"/>
    <cellStyle name="20% - Accent5 3 2 2 2 6 5 2" xfId="10271" xr:uid="{88AD8687-5B8E-4144-A73A-4DDD3CC28A88}"/>
    <cellStyle name="20% - Accent5 3 2 2 2 6 5 2 2" xfId="25247" xr:uid="{440F9CD1-30F2-4B9F-AD42-1287A3A5BD5E}"/>
    <cellStyle name="20% - Accent5 3 2 2 2 6 5 3" xfId="17759" xr:uid="{55810831-E2DD-41FB-971F-C9F3968884DE}"/>
    <cellStyle name="20% - Accent5 3 2 2 2 6 5 4" xfId="36396" xr:uid="{DD5AEAAA-1757-4D91-8DDF-28360BB4231A}"/>
    <cellStyle name="20% - Accent5 3 2 2 2 6 5 5" xfId="40178" xr:uid="{8040AE59-31CF-4419-9F2B-BF21284FE673}"/>
    <cellStyle name="20% - Accent5 3 2 2 2 6 5 6" xfId="48061" xr:uid="{32594EBA-EA48-4F52-9F15-0510D52604F0}"/>
    <cellStyle name="20% - Accent5 3 2 2 2 6 5 7" xfId="55554" xr:uid="{7F2EB851-EFA2-437A-A5BA-366D33C2039D}"/>
    <cellStyle name="20% - Accent5 3 2 2 2 6 6" xfId="10264" xr:uid="{FD85A013-40F5-4AB5-948C-E1AAE9E25AFA}"/>
    <cellStyle name="20% - Accent5 3 2 2 2 6 6 2" xfId="25240" xr:uid="{0890FD32-2D7E-4FB5-89AC-F95640C60215}"/>
    <cellStyle name="20% - Accent5 3 2 2 2 6 7" xfId="17752" xr:uid="{9C421902-DA25-4E57-9547-F9089EBA3D54}"/>
    <cellStyle name="20% - Accent5 3 2 2 2 6 8" xfId="30861" xr:uid="{A529AFB7-9DB3-4A9F-8906-5D632191DF60}"/>
    <cellStyle name="20% - Accent5 3 2 2 2 6 9" xfId="40171" xr:uid="{95D8561B-23E7-4A05-AF72-575C563373BD}"/>
    <cellStyle name="20% - Accent5 3 2 2 2 7" xfId="2732" xr:uid="{2EEA4B77-0125-4E55-89C1-800D7F4959C4}"/>
    <cellStyle name="20% - Accent5 3 2 2 2 7 10" xfId="55555" xr:uid="{FC1E5F5C-6B0C-4AFF-B6F6-4EFF46FAB88D}"/>
    <cellStyle name="20% - Accent5 3 2 2 2 7 2" xfId="2733" xr:uid="{9B929D57-3547-46EE-A734-8211D942FC38}"/>
    <cellStyle name="20% - Accent5 3 2 2 2 7 2 2" xfId="10273" xr:uid="{3797AFD2-57A1-4AD4-9726-8B4F78B515A3}"/>
    <cellStyle name="20% - Accent5 3 2 2 2 7 2 2 2" xfId="25249" xr:uid="{82FE0F73-D460-473B-A994-1F0CC8BF6521}"/>
    <cellStyle name="20% - Accent5 3 2 2 2 7 2 3" xfId="17761" xr:uid="{E733CA8E-EF68-46C1-AC97-808D1CE06C5D}"/>
    <cellStyle name="20% - Accent5 3 2 2 2 7 2 4" xfId="32710" xr:uid="{98A9A937-8E48-42AC-BB44-F34C64C95264}"/>
    <cellStyle name="20% - Accent5 3 2 2 2 7 2 5" xfId="40180" xr:uid="{BD9DDEFD-AB33-4CC6-AAE4-823BBB822E67}"/>
    <cellStyle name="20% - Accent5 3 2 2 2 7 2 6" xfId="48063" xr:uid="{287FCFC7-DE4E-4319-87E7-AC79FA27DB45}"/>
    <cellStyle name="20% - Accent5 3 2 2 2 7 2 7" xfId="55556" xr:uid="{5A8D3BEB-4791-4349-BB1E-C7244E0AAC0B}"/>
    <cellStyle name="20% - Accent5 3 2 2 2 7 3" xfId="2734" xr:uid="{BEBBC077-FB90-4933-9404-C227EBDDD978}"/>
    <cellStyle name="20% - Accent5 3 2 2 2 7 3 2" xfId="10274" xr:uid="{F4F889F2-8ED9-400A-9E4C-EFFB92ABF1D2}"/>
    <cellStyle name="20% - Accent5 3 2 2 2 7 3 2 2" xfId="25250" xr:uid="{73EAC360-EAEA-4075-A974-7979B7364D34}"/>
    <cellStyle name="20% - Accent5 3 2 2 2 7 3 3" xfId="17762" xr:uid="{E1C7088C-271C-4C3B-ADB4-9EEDF812B117}"/>
    <cellStyle name="20% - Accent5 3 2 2 2 7 3 4" xfId="34555" xr:uid="{3AB00A14-4358-4FCD-9CFB-5811B0432FDE}"/>
    <cellStyle name="20% - Accent5 3 2 2 2 7 3 5" xfId="40181" xr:uid="{F0FAE6C6-6716-4782-B0E6-080771D1F463}"/>
    <cellStyle name="20% - Accent5 3 2 2 2 7 3 6" xfId="48064" xr:uid="{A929A9A4-F8DF-4F37-AA03-A2F1798E1FF7}"/>
    <cellStyle name="20% - Accent5 3 2 2 2 7 3 7" xfId="55557" xr:uid="{C7B4CEC6-1C47-46C3-8C2D-4D88AAE1A1EA}"/>
    <cellStyle name="20% - Accent5 3 2 2 2 7 4" xfId="2735" xr:uid="{8764D1B9-327F-4AF6-9F1A-651C2453F35F}"/>
    <cellStyle name="20% - Accent5 3 2 2 2 7 4 2" xfId="10275" xr:uid="{6DEF221C-8E47-48FE-A5AC-FC5611E95157}"/>
    <cellStyle name="20% - Accent5 3 2 2 2 7 4 2 2" xfId="25251" xr:uid="{75BD1858-24FD-4FC3-8953-8F5337E3115D}"/>
    <cellStyle name="20% - Accent5 3 2 2 2 7 4 3" xfId="17763" xr:uid="{0A1EA534-AE95-4860-A093-A8EF1383368C}"/>
    <cellStyle name="20% - Accent5 3 2 2 2 7 4 4" xfId="36398" xr:uid="{CE3C80F5-872B-454D-A5BD-6EDF9204FD40}"/>
    <cellStyle name="20% - Accent5 3 2 2 2 7 4 5" xfId="40182" xr:uid="{05A33960-51E0-4A01-B26A-2AA2ABFC30B4}"/>
    <cellStyle name="20% - Accent5 3 2 2 2 7 4 6" xfId="48065" xr:uid="{B345A6CA-AC32-48C3-BB0C-556B10FCE326}"/>
    <cellStyle name="20% - Accent5 3 2 2 2 7 4 7" xfId="55558" xr:uid="{5679B834-D87F-4EEE-B258-CCD325F3522F}"/>
    <cellStyle name="20% - Accent5 3 2 2 2 7 5" xfId="10272" xr:uid="{A7B6A7AA-A764-479B-8502-2B59E11BEC2B}"/>
    <cellStyle name="20% - Accent5 3 2 2 2 7 5 2" xfId="25248" xr:uid="{847394BA-3B6F-4697-AF35-694293445CCB}"/>
    <cellStyle name="20% - Accent5 3 2 2 2 7 6" xfId="17760" xr:uid="{CEF5FBC7-ACE3-4FA0-BAB6-6F82EAFEA85E}"/>
    <cellStyle name="20% - Accent5 3 2 2 2 7 7" xfId="31420" xr:uid="{4C437C30-52D7-4C37-8078-1995EE8950A7}"/>
    <cellStyle name="20% - Accent5 3 2 2 2 7 8" xfId="40179" xr:uid="{47BDE9A0-2B62-4576-99B5-E7D01CC4C1DD}"/>
    <cellStyle name="20% - Accent5 3 2 2 2 7 9" xfId="48062" xr:uid="{D15AA0BB-8FC1-4CE8-8CE4-8B3B8446CE3A}"/>
    <cellStyle name="20% - Accent5 3 2 2 2 8" xfId="2736" xr:uid="{F26A098B-474F-4585-AA5C-311E30A5D19D}"/>
    <cellStyle name="20% - Accent5 3 2 2 2 8 2" xfId="10276" xr:uid="{654D034D-E497-4EE2-B10C-7E287485E8E9}"/>
    <cellStyle name="20% - Accent5 3 2 2 2 8 2 2" xfId="25252" xr:uid="{1513E9AB-4839-44F2-85A2-8C7394C88BC4}"/>
    <cellStyle name="20% - Accent5 3 2 2 2 8 3" xfId="17764" xr:uid="{C35B44B2-A817-4340-AAEB-F9D5B8E3867B}"/>
    <cellStyle name="20% - Accent5 3 2 2 2 8 4" xfId="32687" xr:uid="{D91EB282-A884-4534-8626-DB74F85FD3A5}"/>
    <cellStyle name="20% - Accent5 3 2 2 2 8 5" xfId="40183" xr:uid="{43BBABBF-7EA4-4F56-9CB3-34682BED5432}"/>
    <cellStyle name="20% - Accent5 3 2 2 2 8 6" xfId="48066" xr:uid="{09DF1D21-F0A5-4385-BE81-3164E61FD0E2}"/>
    <cellStyle name="20% - Accent5 3 2 2 2 8 7" xfId="55559" xr:uid="{DB70854D-2C99-4B73-A60A-3AEA0CC8E727}"/>
    <cellStyle name="20% - Accent5 3 2 2 2 9" xfId="2737" xr:uid="{02058850-03CD-414E-87A0-3681CC48A06A}"/>
    <cellStyle name="20% - Accent5 3 2 2 2 9 2" xfId="10277" xr:uid="{EF1D8256-BDC6-4C49-98EB-8E19158593C3}"/>
    <cellStyle name="20% - Accent5 3 2 2 2 9 2 2" xfId="25253" xr:uid="{02FCA92B-DB33-4170-97AF-22F84051DBEF}"/>
    <cellStyle name="20% - Accent5 3 2 2 2 9 3" xfId="17765" xr:uid="{40F43B9C-215F-4696-BB36-CE9B97EA6A20}"/>
    <cellStyle name="20% - Accent5 3 2 2 2 9 4" xfId="34532" xr:uid="{E62E1FB5-2151-4B65-AC91-485FD8BE24B7}"/>
    <cellStyle name="20% - Accent5 3 2 2 2 9 5" xfId="40184" xr:uid="{BB35658C-B7F9-44E6-86DE-0CAB56C423CC}"/>
    <cellStyle name="20% - Accent5 3 2 2 2 9 6" xfId="48067" xr:uid="{BE0BFC7C-6187-485C-BD73-B16CD41C4D86}"/>
    <cellStyle name="20% - Accent5 3 2 2 2 9 7" xfId="55560" xr:uid="{D789E498-5134-4837-BBFA-416FC225239B}"/>
    <cellStyle name="20% - Accent5 3 2 2 20" xfId="37729" xr:uid="{BD081424-02B8-4AA5-878B-CCAC56A883CE}"/>
    <cellStyle name="20% - Accent5 3 2 2 21" xfId="45217" xr:uid="{BD735900-D5D3-4A9E-AD33-175A20EF89BD}"/>
    <cellStyle name="20% - Accent5 3 2 2 22" xfId="45340" xr:uid="{1AE11443-D874-4268-B28D-F14B4BFDF002}"/>
    <cellStyle name="20% - Accent5 3 2 2 23" xfId="45463" xr:uid="{38777713-A628-4A30-B80E-CCE84BBC031A}"/>
    <cellStyle name="20% - Accent5 3 2 2 24" xfId="45606" xr:uid="{4F7A4D65-942C-414A-B05F-E0A8F20002F0}"/>
    <cellStyle name="20% - Accent5 3 2 2 25" xfId="53105" xr:uid="{13AC9BD1-F53F-4D05-B103-7E40EEAD361F}"/>
    <cellStyle name="20% - Accent5 3 2 2 3" xfId="2738" xr:uid="{A0C8E62F-A77C-4F8C-95D0-FAAEF0C7B999}"/>
    <cellStyle name="20% - Accent5 3 2 2 3 10" xfId="17766" xr:uid="{01255D48-5DEA-4EEB-9D69-4FF06565F2A0}"/>
    <cellStyle name="20% - Accent5 3 2 2 3 11" xfId="30360" xr:uid="{AAF70F06-DCC6-42E8-9030-BEB87FD5A8DE}"/>
    <cellStyle name="20% - Accent5 3 2 2 3 12" xfId="40185" xr:uid="{DDCCFB95-8809-4B6F-A054-3C77692B1A39}"/>
    <cellStyle name="20% - Accent5 3 2 2 3 13" xfId="48068" xr:uid="{ABC729E8-168A-42B8-B0B1-8815399B6A5C}"/>
    <cellStyle name="20% - Accent5 3 2 2 3 14" xfId="55561" xr:uid="{C19C9C72-CF41-4440-BA05-62A5E178D8B0}"/>
    <cellStyle name="20% - Accent5 3 2 2 3 2" xfId="2739" xr:uid="{ABBD8608-C42B-4B5D-A4F6-8A8CD21753B0}"/>
    <cellStyle name="20% - Accent5 3 2 2 3 2 10" xfId="40186" xr:uid="{69FCA63E-0003-460C-9380-F86E572AA5A6}"/>
    <cellStyle name="20% - Accent5 3 2 2 3 2 11" xfId="48069" xr:uid="{9CBF382E-8397-4530-8D63-5C206066D3C0}"/>
    <cellStyle name="20% - Accent5 3 2 2 3 2 12" xfId="55562" xr:uid="{52812328-CE66-4409-A075-35F169F8B073}"/>
    <cellStyle name="20% - Accent5 3 2 2 3 2 2" xfId="2740" xr:uid="{02200DCB-BDF0-4535-A1FF-AA5675A44D05}"/>
    <cellStyle name="20% - Accent5 3 2 2 3 2 2 10" xfId="48070" xr:uid="{F2E4B8BB-B7DD-493C-ACCE-85CC51932DFC}"/>
    <cellStyle name="20% - Accent5 3 2 2 3 2 2 11" xfId="55563" xr:uid="{4598FCE9-FFD6-42B6-B277-E3546D06EFB3}"/>
    <cellStyle name="20% - Accent5 3 2 2 3 2 2 2" xfId="2741" xr:uid="{00101752-579E-4F92-B001-4CA7876EC926}"/>
    <cellStyle name="20% - Accent5 3 2 2 3 2 2 2 10" xfId="55564" xr:uid="{02993E3E-B29D-498A-BB22-8426A1E27968}"/>
    <cellStyle name="20% - Accent5 3 2 2 3 2 2 2 2" xfId="2742" xr:uid="{B0F07DFA-5CB1-4F8E-B2B2-6001D03D3C7C}"/>
    <cellStyle name="20% - Accent5 3 2 2 3 2 2 2 2 2" xfId="10282" xr:uid="{A94079CB-9878-4641-88FA-42A66C3BD172}"/>
    <cellStyle name="20% - Accent5 3 2 2 3 2 2 2 2 2 2" xfId="25258" xr:uid="{BE4E3622-579A-45AE-8182-332208E76FDC}"/>
    <cellStyle name="20% - Accent5 3 2 2 3 2 2 2 2 3" xfId="17770" xr:uid="{7C0E0936-B39B-43DD-BAC9-5C96333B6333}"/>
    <cellStyle name="20% - Accent5 3 2 2 3 2 2 2 2 4" xfId="32714" xr:uid="{8F76D15F-5989-4BE4-9BBB-8488400034A4}"/>
    <cellStyle name="20% - Accent5 3 2 2 3 2 2 2 2 5" xfId="40189" xr:uid="{0155B9DA-8936-41D5-8463-A16A9A4F7374}"/>
    <cellStyle name="20% - Accent5 3 2 2 3 2 2 2 2 6" xfId="48072" xr:uid="{B37A5F5C-9A06-4D0B-ABBA-107BBBC1C6F0}"/>
    <cellStyle name="20% - Accent5 3 2 2 3 2 2 2 2 7" xfId="55565" xr:uid="{69C32097-FDF8-41D1-BF33-541FB5306A88}"/>
    <cellStyle name="20% - Accent5 3 2 2 3 2 2 2 3" xfId="2743" xr:uid="{221BCB61-A332-4156-AD64-820AE5637FC3}"/>
    <cellStyle name="20% - Accent5 3 2 2 3 2 2 2 3 2" xfId="10283" xr:uid="{8DE62746-D111-4FF5-AB54-81C86E8311E0}"/>
    <cellStyle name="20% - Accent5 3 2 2 3 2 2 2 3 2 2" xfId="25259" xr:uid="{188BD10B-61F5-4261-825D-24579C14C8A6}"/>
    <cellStyle name="20% - Accent5 3 2 2 3 2 2 2 3 3" xfId="17771" xr:uid="{CC7BC553-6FAA-4449-8F02-F2F3D3A07F2A}"/>
    <cellStyle name="20% - Accent5 3 2 2 3 2 2 2 3 4" xfId="34559" xr:uid="{ABA69756-8128-4FE7-A669-0BE7516A576E}"/>
    <cellStyle name="20% - Accent5 3 2 2 3 2 2 2 3 5" xfId="40190" xr:uid="{2EFA5136-2D08-42D6-8E15-BCC7E71B175A}"/>
    <cellStyle name="20% - Accent5 3 2 2 3 2 2 2 3 6" xfId="48073" xr:uid="{20B9E1A2-D02A-481F-9954-87133EAA3F2E}"/>
    <cellStyle name="20% - Accent5 3 2 2 3 2 2 2 3 7" xfId="55566" xr:uid="{6C4DD4E3-1F3C-48C8-A013-6316A8B2E540}"/>
    <cellStyle name="20% - Accent5 3 2 2 3 2 2 2 4" xfId="2744" xr:uid="{4A34EA2E-578C-4BE6-9733-2888D59089A2}"/>
    <cellStyle name="20% - Accent5 3 2 2 3 2 2 2 4 2" xfId="10284" xr:uid="{A4C65134-CB09-449F-9E6E-F65847B920AA}"/>
    <cellStyle name="20% - Accent5 3 2 2 3 2 2 2 4 2 2" xfId="25260" xr:uid="{BF76EC04-51A5-4673-9ACC-514F8545692D}"/>
    <cellStyle name="20% - Accent5 3 2 2 3 2 2 2 4 3" xfId="17772" xr:uid="{8FECE1E6-01C0-43F9-88DF-C85072938452}"/>
    <cellStyle name="20% - Accent5 3 2 2 3 2 2 2 4 4" xfId="36402" xr:uid="{E540160B-D399-4AF9-A916-A538AF799C9C}"/>
    <cellStyle name="20% - Accent5 3 2 2 3 2 2 2 4 5" xfId="40191" xr:uid="{884002A2-3A25-46EF-8899-C3B588E7678F}"/>
    <cellStyle name="20% - Accent5 3 2 2 3 2 2 2 4 6" xfId="48074" xr:uid="{6C04143C-0D41-4789-828F-CF502C9C9573}"/>
    <cellStyle name="20% - Accent5 3 2 2 3 2 2 2 4 7" xfId="55567" xr:uid="{B3722BE5-F4BD-46F2-8014-0B41DAA5AFFB}"/>
    <cellStyle name="20% - Accent5 3 2 2 3 2 2 2 5" xfId="10281" xr:uid="{0F8F4BE6-6720-432C-BECB-0E20C417243E}"/>
    <cellStyle name="20% - Accent5 3 2 2 3 2 2 2 5 2" xfId="25257" xr:uid="{3D1B8AF2-0624-4A08-8CC7-CF17DA965E4D}"/>
    <cellStyle name="20% - Accent5 3 2 2 3 2 2 2 6" xfId="17769" xr:uid="{694BF2EA-E489-4B85-A03E-4403C4325A11}"/>
    <cellStyle name="20% - Accent5 3 2 2 3 2 2 2 7" xfId="31434" xr:uid="{76191324-22A8-4586-B817-5475855BBF7D}"/>
    <cellStyle name="20% - Accent5 3 2 2 3 2 2 2 8" xfId="40188" xr:uid="{B0C0D92E-F086-48D4-9D47-21A7E772FFB3}"/>
    <cellStyle name="20% - Accent5 3 2 2 3 2 2 2 9" xfId="48071" xr:uid="{7723148A-493C-4806-9A06-CE125F931689}"/>
    <cellStyle name="20% - Accent5 3 2 2 3 2 2 3" xfId="2745" xr:uid="{B343E7B9-A8EB-4C4E-942D-C61936279D36}"/>
    <cellStyle name="20% - Accent5 3 2 2 3 2 2 3 2" xfId="10285" xr:uid="{74096E53-CD31-429D-A19D-46464FEA653A}"/>
    <cellStyle name="20% - Accent5 3 2 2 3 2 2 3 2 2" xfId="25261" xr:uid="{2B2ABEE5-04BE-4818-A080-D006ADF7CADA}"/>
    <cellStyle name="20% - Accent5 3 2 2 3 2 2 3 3" xfId="17773" xr:uid="{024465EA-9BE3-4C26-9590-4EA893A94C9C}"/>
    <cellStyle name="20% - Accent5 3 2 2 3 2 2 3 4" xfId="32713" xr:uid="{25FF9707-94D9-4857-8166-8417ACDF659F}"/>
    <cellStyle name="20% - Accent5 3 2 2 3 2 2 3 5" xfId="40192" xr:uid="{BFF405C5-13F4-4D2D-8D58-9B909E396B84}"/>
    <cellStyle name="20% - Accent5 3 2 2 3 2 2 3 6" xfId="48075" xr:uid="{DC9EFEFD-146A-4768-A8AC-01D0AC02F336}"/>
    <cellStyle name="20% - Accent5 3 2 2 3 2 2 3 7" xfId="55568" xr:uid="{18A3887E-6354-499F-85FC-D7F5EBE7615B}"/>
    <cellStyle name="20% - Accent5 3 2 2 3 2 2 4" xfId="2746" xr:uid="{CDF9F95F-AD5B-498F-BC75-2237625A299D}"/>
    <cellStyle name="20% - Accent5 3 2 2 3 2 2 4 2" xfId="10286" xr:uid="{63F846DE-67D8-48BE-96E6-BE0E951B0256}"/>
    <cellStyle name="20% - Accent5 3 2 2 3 2 2 4 2 2" xfId="25262" xr:uid="{003DBC24-7969-41B3-AC03-DB9E22A1274A}"/>
    <cellStyle name="20% - Accent5 3 2 2 3 2 2 4 3" xfId="17774" xr:uid="{BC756C4C-1B79-4770-B55D-1B0B89F28427}"/>
    <cellStyle name="20% - Accent5 3 2 2 3 2 2 4 4" xfId="34558" xr:uid="{63E1E1E4-A103-435E-89AC-B90CE9FCA604}"/>
    <cellStyle name="20% - Accent5 3 2 2 3 2 2 4 5" xfId="40193" xr:uid="{A57F4C0E-4033-45AC-9557-749E88707459}"/>
    <cellStyle name="20% - Accent5 3 2 2 3 2 2 4 6" xfId="48076" xr:uid="{EE556C38-E32C-4F88-BD09-DE89BA0FD595}"/>
    <cellStyle name="20% - Accent5 3 2 2 3 2 2 4 7" xfId="55569" xr:uid="{ADBD394A-E16D-45B8-B52F-AD0AC9537E87}"/>
    <cellStyle name="20% - Accent5 3 2 2 3 2 2 5" xfId="2747" xr:uid="{6F33098F-6A79-40CB-9B77-E2EF007D0AA5}"/>
    <cellStyle name="20% - Accent5 3 2 2 3 2 2 5 2" xfId="10287" xr:uid="{F3EA5376-F86E-4927-9A60-DE0A51788381}"/>
    <cellStyle name="20% - Accent5 3 2 2 3 2 2 5 2 2" xfId="25263" xr:uid="{E6E201FF-2260-4CD4-AFD1-521A0BA74C51}"/>
    <cellStyle name="20% - Accent5 3 2 2 3 2 2 5 3" xfId="17775" xr:uid="{F80BB6FF-3DD1-4240-9B4C-3F88590FE319}"/>
    <cellStyle name="20% - Accent5 3 2 2 3 2 2 5 4" xfId="36401" xr:uid="{F5836B40-8B8D-4D94-A96C-630E6E2FBAC6}"/>
    <cellStyle name="20% - Accent5 3 2 2 3 2 2 5 5" xfId="40194" xr:uid="{E81943A6-06D5-4FE2-B57E-328F2DF908A6}"/>
    <cellStyle name="20% - Accent5 3 2 2 3 2 2 5 6" xfId="48077" xr:uid="{428A7ABC-603C-46BC-814E-DF06D92B97EE}"/>
    <cellStyle name="20% - Accent5 3 2 2 3 2 2 5 7" xfId="55570" xr:uid="{EADE5ED1-377B-4550-A163-31B9097E5DEE}"/>
    <cellStyle name="20% - Accent5 3 2 2 3 2 2 6" xfId="10280" xr:uid="{0BA2B357-7543-4E93-B48E-83C2423DCB0D}"/>
    <cellStyle name="20% - Accent5 3 2 2 3 2 2 6 2" xfId="25256" xr:uid="{ECEBD19C-9CD8-427C-AC95-1EAF9C8B92D5}"/>
    <cellStyle name="20% - Accent5 3 2 2 3 2 2 7" xfId="17768" xr:uid="{DC139F78-8F5F-47F9-A406-3825E3681A21}"/>
    <cellStyle name="20% - Accent5 3 2 2 3 2 2 8" xfId="30867" xr:uid="{D9160CB5-9997-400A-B1E9-3280ACABB9B4}"/>
    <cellStyle name="20% - Accent5 3 2 2 3 2 2 9" xfId="40187" xr:uid="{DD9C11E1-B437-4771-8231-CD434C86B838}"/>
    <cellStyle name="20% - Accent5 3 2 2 3 2 3" xfId="2748" xr:uid="{764A2EFE-9A5F-42C7-AD55-51500F778A6F}"/>
    <cellStyle name="20% - Accent5 3 2 2 3 2 3 10" xfId="55571" xr:uid="{D46DE51A-EFA6-468E-B3CE-83714DDF63ED}"/>
    <cellStyle name="20% - Accent5 3 2 2 3 2 3 2" xfId="2749" xr:uid="{D4BE1DA4-1429-4EFE-A4E6-BF41D9A7539A}"/>
    <cellStyle name="20% - Accent5 3 2 2 3 2 3 2 2" xfId="10289" xr:uid="{C6D38CBB-381D-47D3-B07D-D5C4DCDF789A}"/>
    <cellStyle name="20% - Accent5 3 2 2 3 2 3 2 2 2" xfId="25265" xr:uid="{8289FAC8-541A-415D-A4DA-1CD344CA3FB3}"/>
    <cellStyle name="20% - Accent5 3 2 2 3 2 3 2 3" xfId="17777" xr:uid="{38A59F5D-DAEC-4DA8-BF78-E185BA9A5D4B}"/>
    <cellStyle name="20% - Accent5 3 2 2 3 2 3 2 4" xfId="32715" xr:uid="{7242B612-99BA-4BBD-94CF-9CC79629635E}"/>
    <cellStyle name="20% - Accent5 3 2 2 3 2 3 2 5" xfId="40196" xr:uid="{F2C8302A-5F6C-4AAB-AEDF-CCFFC7929885}"/>
    <cellStyle name="20% - Accent5 3 2 2 3 2 3 2 6" xfId="48079" xr:uid="{D604F1ED-B86D-4CD1-A912-AD112BE2990E}"/>
    <cellStyle name="20% - Accent5 3 2 2 3 2 3 2 7" xfId="55572" xr:uid="{0996034B-CD3F-4CF4-8CE9-B218D9E7F786}"/>
    <cellStyle name="20% - Accent5 3 2 2 3 2 3 3" xfId="2750" xr:uid="{4B0B4A63-A82B-4A8E-A6B3-5DE75E266158}"/>
    <cellStyle name="20% - Accent5 3 2 2 3 2 3 3 2" xfId="10290" xr:uid="{6D44076C-7235-4A77-8D34-301E51C6EBAB}"/>
    <cellStyle name="20% - Accent5 3 2 2 3 2 3 3 2 2" xfId="25266" xr:uid="{04CEA3E0-5820-4C43-A9A2-3F1F1B60C04E}"/>
    <cellStyle name="20% - Accent5 3 2 2 3 2 3 3 3" xfId="17778" xr:uid="{6C06F335-0AA8-48AD-A8B6-8E5AAD27266A}"/>
    <cellStyle name="20% - Accent5 3 2 2 3 2 3 3 4" xfId="34560" xr:uid="{77EFB345-75B2-4960-895A-E8701E10D222}"/>
    <cellStyle name="20% - Accent5 3 2 2 3 2 3 3 5" xfId="40197" xr:uid="{1553100C-238E-42DD-B15D-29AF7D25233B}"/>
    <cellStyle name="20% - Accent5 3 2 2 3 2 3 3 6" xfId="48080" xr:uid="{DC30F8FF-3CB8-4207-A82E-D7CF7180F4CF}"/>
    <cellStyle name="20% - Accent5 3 2 2 3 2 3 3 7" xfId="55573" xr:uid="{4DE5E3B0-F6C5-45CD-A668-92663647DCDD}"/>
    <cellStyle name="20% - Accent5 3 2 2 3 2 3 4" xfId="2751" xr:uid="{D254EF7C-6F6A-4995-BDA3-55B9DFB74933}"/>
    <cellStyle name="20% - Accent5 3 2 2 3 2 3 4 2" xfId="10291" xr:uid="{BED036D4-F7FD-428C-A278-61FC39A83CAC}"/>
    <cellStyle name="20% - Accent5 3 2 2 3 2 3 4 2 2" xfId="25267" xr:uid="{3112A290-8F4A-474C-BA45-A5E896A994D3}"/>
    <cellStyle name="20% - Accent5 3 2 2 3 2 3 4 3" xfId="17779" xr:uid="{FAFDB58D-4997-430A-A5FC-45DF6D5F3A61}"/>
    <cellStyle name="20% - Accent5 3 2 2 3 2 3 4 4" xfId="36403" xr:uid="{03DC567C-57EC-4FE8-8533-B32FD8D47FBC}"/>
    <cellStyle name="20% - Accent5 3 2 2 3 2 3 4 5" xfId="40198" xr:uid="{AB23EB83-C505-4D23-BA71-207ABAA8FC81}"/>
    <cellStyle name="20% - Accent5 3 2 2 3 2 3 4 6" xfId="48081" xr:uid="{6D5C0A5C-A1FD-4F3E-BD26-1C723F5C54B6}"/>
    <cellStyle name="20% - Accent5 3 2 2 3 2 3 4 7" xfId="55574" xr:uid="{CC496B8A-5B3E-4E89-A0DB-947A52B1154B}"/>
    <cellStyle name="20% - Accent5 3 2 2 3 2 3 5" xfId="10288" xr:uid="{7F39854D-B7F3-41C8-9AE1-75FCA4883140}"/>
    <cellStyle name="20% - Accent5 3 2 2 3 2 3 5 2" xfId="25264" xr:uid="{F9D16DCC-755B-4C1E-B178-CA5FAE402C2D}"/>
    <cellStyle name="20% - Accent5 3 2 2 3 2 3 6" xfId="17776" xr:uid="{BD658DB7-7609-45BE-9FE5-01175A5A3C46}"/>
    <cellStyle name="20% - Accent5 3 2 2 3 2 3 7" xfId="31433" xr:uid="{0AF5BDFE-8054-466E-A217-7D4F807E239D}"/>
    <cellStyle name="20% - Accent5 3 2 2 3 2 3 8" xfId="40195" xr:uid="{F2C5DCC4-0DA8-4666-9D1E-B231CFABCF14}"/>
    <cellStyle name="20% - Accent5 3 2 2 3 2 3 9" xfId="48078" xr:uid="{9A19EE94-0BB8-4CA4-8135-CA118541A87C}"/>
    <cellStyle name="20% - Accent5 3 2 2 3 2 4" xfId="2752" xr:uid="{F0320C78-01E2-4E1E-AE36-1E9BBDEA3D92}"/>
    <cellStyle name="20% - Accent5 3 2 2 3 2 4 2" xfId="10292" xr:uid="{077B1073-377F-4526-8B3D-137CC221154A}"/>
    <cellStyle name="20% - Accent5 3 2 2 3 2 4 2 2" xfId="25268" xr:uid="{DF290A36-30BF-4503-A757-DB1B61C8F11D}"/>
    <cellStyle name="20% - Accent5 3 2 2 3 2 4 3" xfId="17780" xr:uid="{EBEBAC33-69C6-4EE9-BB5C-D8452D07B7DB}"/>
    <cellStyle name="20% - Accent5 3 2 2 3 2 4 4" xfId="32712" xr:uid="{0D0C2AE5-7D1F-4A90-84EB-71CA58F2CB3F}"/>
    <cellStyle name="20% - Accent5 3 2 2 3 2 4 5" xfId="40199" xr:uid="{DB6B7630-BC63-4007-A27E-AF239CF21FB3}"/>
    <cellStyle name="20% - Accent5 3 2 2 3 2 4 6" xfId="48082" xr:uid="{05F9112A-5B58-4EAE-BB84-ADF88180FD6B}"/>
    <cellStyle name="20% - Accent5 3 2 2 3 2 4 7" xfId="55575" xr:uid="{258843BD-6A5F-40E7-9F4E-9BBA7A6607C7}"/>
    <cellStyle name="20% - Accent5 3 2 2 3 2 5" xfId="2753" xr:uid="{92052338-B858-40D3-81BD-486A86CC2387}"/>
    <cellStyle name="20% - Accent5 3 2 2 3 2 5 2" xfId="10293" xr:uid="{050112FB-E730-4823-B8B6-E8290AC7BB71}"/>
    <cellStyle name="20% - Accent5 3 2 2 3 2 5 2 2" xfId="25269" xr:uid="{0F256410-2BD8-44E4-9B31-5B88B795C3CD}"/>
    <cellStyle name="20% - Accent5 3 2 2 3 2 5 3" xfId="17781" xr:uid="{524F5EC6-762F-43CD-8317-C6525CADD8CF}"/>
    <cellStyle name="20% - Accent5 3 2 2 3 2 5 4" xfId="34557" xr:uid="{8C65E38A-82F5-4ACC-B57C-5C3F067C2E43}"/>
    <cellStyle name="20% - Accent5 3 2 2 3 2 5 5" xfId="40200" xr:uid="{C20C83BB-04E7-408B-85A2-5BA364E2033A}"/>
    <cellStyle name="20% - Accent5 3 2 2 3 2 5 6" xfId="48083" xr:uid="{54AD826F-0629-430E-A73D-3A7D78161CD4}"/>
    <cellStyle name="20% - Accent5 3 2 2 3 2 5 7" xfId="55576" xr:uid="{83CA6A10-9967-423D-B26C-32CAFB4074F7}"/>
    <cellStyle name="20% - Accent5 3 2 2 3 2 6" xfId="2754" xr:uid="{2618BB53-7E81-4244-BE95-E77795FE91D4}"/>
    <cellStyle name="20% - Accent5 3 2 2 3 2 6 2" xfId="10294" xr:uid="{6B6244BA-0E20-4CEC-ACD6-323B62C76CAD}"/>
    <cellStyle name="20% - Accent5 3 2 2 3 2 6 2 2" xfId="25270" xr:uid="{6A014CAD-0FA2-4395-8306-7E5F77ED0A3B}"/>
    <cellStyle name="20% - Accent5 3 2 2 3 2 6 3" xfId="17782" xr:uid="{61D48DE0-9DE5-44D5-837A-1E12785AA804}"/>
    <cellStyle name="20% - Accent5 3 2 2 3 2 6 4" xfId="36400" xr:uid="{0C45B682-1DB6-4BD1-822B-CAD473686082}"/>
    <cellStyle name="20% - Accent5 3 2 2 3 2 6 5" xfId="40201" xr:uid="{DD5DB68C-5EA2-4ADF-B215-397E41CE864F}"/>
    <cellStyle name="20% - Accent5 3 2 2 3 2 6 6" xfId="48084" xr:uid="{157D6048-CF5B-4C76-996D-59592FBBCE65}"/>
    <cellStyle name="20% - Accent5 3 2 2 3 2 6 7" xfId="55577" xr:uid="{A353CE77-DEE2-4D3F-835E-DE587F79F014}"/>
    <cellStyle name="20% - Accent5 3 2 2 3 2 7" xfId="10279" xr:uid="{6DA6144B-D021-4E51-AAF8-0EF13213C5DF}"/>
    <cellStyle name="20% - Accent5 3 2 2 3 2 7 2" xfId="25255" xr:uid="{61992B55-3773-4BFA-ADCC-BB805166EB2A}"/>
    <cellStyle name="20% - Accent5 3 2 2 3 2 8" xfId="17767" xr:uid="{E035C450-8BCC-435D-B2A2-FE95C5478BB5}"/>
    <cellStyle name="20% - Accent5 3 2 2 3 2 9" xfId="30461" xr:uid="{6CDA2881-112D-46D3-8F9D-606C2C0D6AE3}"/>
    <cellStyle name="20% - Accent5 3 2 2 3 3" xfId="2755" xr:uid="{CCF2D608-22CB-444C-9AC1-153B5BA30C8C}"/>
    <cellStyle name="20% - Accent5 3 2 2 3 3 10" xfId="48085" xr:uid="{F7E77D7F-4D7A-47F7-9B14-B97DCC2AFBD8}"/>
    <cellStyle name="20% - Accent5 3 2 2 3 3 11" xfId="55578" xr:uid="{10820CAA-F7BB-4757-9E0C-AB1C6B7C6039}"/>
    <cellStyle name="20% - Accent5 3 2 2 3 3 2" xfId="2756" xr:uid="{C2C4326C-335F-4C05-B546-5AD0ED079CC8}"/>
    <cellStyle name="20% - Accent5 3 2 2 3 3 2 10" xfId="55579" xr:uid="{4B6C37DB-9464-4AA6-A6CE-D53327D74732}"/>
    <cellStyle name="20% - Accent5 3 2 2 3 3 2 2" xfId="2757" xr:uid="{D0E913D5-8A16-4DDF-8CAA-86709445B1E8}"/>
    <cellStyle name="20% - Accent5 3 2 2 3 3 2 2 2" xfId="10297" xr:uid="{CEF11362-09C0-45B0-8802-8085A75FBF09}"/>
    <cellStyle name="20% - Accent5 3 2 2 3 3 2 2 2 2" xfId="25273" xr:uid="{CCC0F970-6D96-475F-AFBD-A6BE91CFD8DD}"/>
    <cellStyle name="20% - Accent5 3 2 2 3 3 2 2 3" xfId="17785" xr:uid="{4EDC8037-E84C-4685-91E3-D8C7E02EBB3F}"/>
    <cellStyle name="20% - Accent5 3 2 2 3 3 2 2 4" xfId="32717" xr:uid="{E3B23D38-70DF-4B15-931B-6F5DB7358650}"/>
    <cellStyle name="20% - Accent5 3 2 2 3 3 2 2 5" xfId="40204" xr:uid="{704A0836-FA4B-4756-BADA-45F7302B7CD3}"/>
    <cellStyle name="20% - Accent5 3 2 2 3 3 2 2 6" xfId="48087" xr:uid="{9E49524C-B70A-4C8B-B41B-1F74E0164E84}"/>
    <cellStyle name="20% - Accent5 3 2 2 3 3 2 2 7" xfId="55580" xr:uid="{9BA99869-3D4E-458A-8E1B-303584001FFE}"/>
    <cellStyle name="20% - Accent5 3 2 2 3 3 2 3" xfId="2758" xr:uid="{94C9A959-2138-4766-A602-58EAA9A66766}"/>
    <cellStyle name="20% - Accent5 3 2 2 3 3 2 3 2" xfId="10298" xr:uid="{05954ABB-754A-4BDD-96BE-F2C2D8151D32}"/>
    <cellStyle name="20% - Accent5 3 2 2 3 3 2 3 2 2" xfId="25274" xr:uid="{0D3E07B2-B114-436C-AACB-B218A0D77469}"/>
    <cellStyle name="20% - Accent5 3 2 2 3 3 2 3 3" xfId="17786" xr:uid="{C1B79D3E-E894-4A6A-9608-B5D24D549283}"/>
    <cellStyle name="20% - Accent5 3 2 2 3 3 2 3 4" xfId="34562" xr:uid="{ECBE6CFA-4107-4E21-89E5-2B9A0B7453C9}"/>
    <cellStyle name="20% - Accent5 3 2 2 3 3 2 3 5" xfId="40205" xr:uid="{9332C82B-FC2F-43EF-AE4E-6258454BB599}"/>
    <cellStyle name="20% - Accent5 3 2 2 3 3 2 3 6" xfId="48088" xr:uid="{66CA4853-EAB7-4B95-A86B-2985BCA4BD4F}"/>
    <cellStyle name="20% - Accent5 3 2 2 3 3 2 3 7" xfId="55581" xr:uid="{238EF110-22D2-4C4D-8007-3EB59B739D04}"/>
    <cellStyle name="20% - Accent5 3 2 2 3 3 2 4" xfId="2759" xr:uid="{EDCBF5E4-8056-4EBE-B4F9-703B8EEECCC7}"/>
    <cellStyle name="20% - Accent5 3 2 2 3 3 2 4 2" xfId="10299" xr:uid="{09F855F2-3CB6-4A61-B611-49DD0EB94012}"/>
    <cellStyle name="20% - Accent5 3 2 2 3 3 2 4 2 2" xfId="25275" xr:uid="{1D4DC3A7-9102-46D1-949D-9F99824A0591}"/>
    <cellStyle name="20% - Accent5 3 2 2 3 3 2 4 3" xfId="17787" xr:uid="{FF7AC696-AC73-4143-B133-2338906AC588}"/>
    <cellStyle name="20% - Accent5 3 2 2 3 3 2 4 4" xfId="36405" xr:uid="{D85FFA75-A5BE-4078-86E6-FACAE7609E62}"/>
    <cellStyle name="20% - Accent5 3 2 2 3 3 2 4 5" xfId="40206" xr:uid="{BA11047E-A53D-4A12-88CE-D4E3EFA7C804}"/>
    <cellStyle name="20% - Accent5 3 2 2 3 3 2 4 6" xfId="48089" xr:uid="{46D22102-B23D-47F0-8549-C26C4D49566F}"/>
    <cellStyle name="20% - Accent5 3 2 2 3 3 2 4 7" xfId="55582" xr:uid="{A3CA6DD4-4167-4642-8AF2-BC573866C7E2}"/>
    <cellStyle name="20% - Accent5 3 2 2 3 3 2 5" xfId="10296" xr:uid="{90F71565-89FB-4F4B-BEF0-B2106410F452}"/>
    <cellStyle name="20% - Accent5 3 2 2 3 3 2 5 2" xfId="25272" xr:uid="{F33F908C-8B9F-4D95-84F6-458B1FA562E0}"/>
    <cellStyle name="20% - Accent5 3 2 2 3 3 2 6" xfId="17784" xr:uid="{1C6F7D1A-C554-4C82-91D9-BC4F190E4573}"/>
    <cellStyle name="20% - Accent5 3 2 2 3 3 2 7" xfId="31435" xr:uid="{B5E1EC8C-A5B0-4ADF-8F91-DB9BAA08EFE0}"/>
    <cellStyle name="20% - Accent5 3 2 2 3 3 2 8" xfId="40203" xr:uid="{2781BCAE-7821-4FA3-8EF2-702C36D652DD}"/>
    <cellStyle name="20% - Accent5 3 2 2 3 3 2 9" xfId="48086" xr:uid="{06F747B9-4F91-4421-BFF1-0164E77593DC}"/>
    <cellStyle name="20% - Accent5 3 2 2 3 3 3" xfId="2760" xr:uid="{6E38CE1B-8F8B-4774-80A9-A85A2EECE29F}"/>
    <cellStyle name="20% - Accent5 3 2 2 3 3 3 2" xfId="10300" xr:uid="{30934963-F67A-4D77-97E4-1DA3D0A2BE4F}"/>
    <cellStyle name="20% - Accent5 3 2 2 3 3 3 2 2" xfId="25276" xr:uid="{E1A69B69-A2D5-4E58-9EB6-AA315529B9D4}"/>
    <cellStyle name="20% - Accent5 3 2 2 3 3 3 3" xfId="17788" xr:uid="{5185864C-7DE7-43F9-B5E5-C87B61DEE869}"/>
    <cellStyle name="20% - Accent5 3 2 2 3 3 3 4" xfId="32716" xr:uid="{994A8A31-D215-45C7-9835-F5BC32B94A96}"/>
    <cellStyle name="20% - Accent5 3 2 2 3 3 3 5" xfId="40207" xr:uid="{EC3AA362-062B-4009-8B7F-25082D50A166}"/>
    <cellStyle name="20% - Accent5 3 2 2 3 3 3 6" xfId="48090" xr:uid="{D0C516AC-86FF-43DD-891D-069E370C6C88}"/>
    <cellStyle name="20% - Accent5 3 2 2 3 3 3 7" xfId="55583" xr:uid="{A5BADC51-0F1B-4899-939C-B73B4FF57DE5}"/>
    <cellStyle name="20% - Accent5 3 2 2 3 3 4" xfId="2761" xr:uid="{DF026C59-A5D1-47BE-BE25-2088C35997B6}"/>
    <cellStyle name="20% - Accent5 3 2 2 3 3 4 2" xfId="10301" xr:uid="{07F76C34-016D-4EA8-81B1-4EBC84018A60}"/>
    <cellStyle name="20% - Accent5 3 2 2 3 3 4 2 2" xfId="25277" xr:uid="{99DEF9E6-BC5F-47E1-886D-ACF6D044CA9D}"/>
    <cellStyle name="20% - Accent5 3 2 2 3 3 4 3" xfId="17789" xr:uid="{8D58DBF3-1154-4098-A759-BC1ED9BB9714}"/>
    <cellStyle name="20% - Accent5 3 2 2 3 3 4 4" xfId="34561" xr:uid="{C3209FF7-954D-44D5-A960-52508EB3A8A1}"/>
    <cellStyle name="20% - Accent5 3 2 2 3 3 4 5" xfId="40208" xr:uid="{494EE4C5-E062-4D1E-952D-3AC310980A1B}"/>
    <cellStyle name="20% - Accent5 3 2 2 3 3 4 6" xfId="48091" xr:uid="{634E0004-53FB-4D1F-A2D2-7F7FF5EA2F06}"/>
    <cellStyle name="20% - Accent5 3 2 2 3 3 4 7" xfId="55584" xr:uid="{D7D2BE5E-618A-4B11-AC41-7656FECA0471}"/>
    <cellStyle name="20% - Accent5 3 2 2 3 3 5" xfId="2762" xr:uid="{24CD68E2-603E-4A75-82AA-9251B31AEEAD}"/>
    <cellStyle name="20% - Accent5 3 2 2 3 3 5 2" xfId="10302" xr:uid="{DCC03C75-5C1F-45E6-BFED-443FADE7196B}"/>
    <cellStyle name="20% - Accent5 3 2 2 3 3 5 2 2" xfId="25278" xr:uid="{F82228DB-4ED7-4D8C-A1ED-8BC0E07A280A}"/>
    <cellStyle name="20% - Accent5 3 2 2 3 3 5 3" xfId="17790" xr:uid="{4C2260B3-6B90-4975-A3E0-E7672475B39A}"/>
    <cellStyle name="20% - Accent5 3 2 2 3 3 5 4" xfId="36404" xr:uid="{923E9CBC-98C6-42C8-9B3E-74BEA558CE1D}"/>
    <cellStyle name="20% - Accent5 3 2 2 3 3 5 5" xfId="40209" xr:uid="{64E9AC13-7BB9-477F-B20E-3EACA5B6E69F}"/>
    <cellStyle name="20% - Accent5 3 2 2 3 3 5 6" xfId="48092" xr:uid="{9C83E74E-CCF1-4EA0-9ABC-94A73F8F189B}"/>
    <cellStyle name="20% - Accent5 3 2 2 3 3 5 7" xfId="55585" xr:uid="{087FB813-51C0-41B4-9251-7EE04C2A9CD6}"/>
    <cellStyle name="20% - Accent5 3 2 2 3 3 6" xfId="10295" xr:uid="{85EC6A4E-BABC-4BC7-B7A6-A406004AF6B9}"/>
    <cellStyle name="20% - Accent5 3 2 2 3 3 6 2" xfId="25271" xr:uid="{ED25EF51-823A-4E4B-B06A-B007538718A0}"/>
    <cellStyle name="20% - Accent5 3 2 2 3 3 7" xfId="17783" xr:uid="{5FE911AA-D65A-4147-B086-DAE50E41EEC4}"/>
    <cellStyle name="20% - Accent5 3 2 2 3 3 8" xfId="30662" xr:uid="{CE0739C4-A54E-4A2C-A8D2-63AB1ADB816B}"/>
    <cellStyle name="20% - Accent5 3 2 2 3 3 9" xfId="40202" xr:uid="{74505D4A-F255-4F22-A6A8-C9432D145201}"/>
    <cellStyle name="20% - Accent5 3 2 2 3 4" xfId="2763" xr:uid="{D305AFC0-659F-49E6-A72A-915ECFB92797}"/>
    <cellStyle name="20% - Accent5 3 2 2 3 4 10" xfId="48093" xr:uid="{6794AF0E-D1C9-4CA1-8989-C69046EE367D}"/>
    <cellStyle name="20% - Accent5 3 2 2 3 4 11" xfId="55586" xr:uid="{55B4ACA2-90A1-4FE0-9030-8171B1B86810}"/>
    <cellStyle name="20% - Accent5 3 2 2 3 4 2" xfId="2764" xr:uid="{01999103-B2DF-420C-9FF9-D504FE9D4301}"/>
    <cellStyle name="20% - Accent5 3 2 2 3 4 2 10" xfId="55587" xr:uid="{FCB30BB9-F4CB-4F11-802B-26B51A41FBB0}"/>
    <cellStyle name="20% - Accent5 3 2 2 3 4 2 2" xfId="2765" xr:uid="{8B448C4C-40F6-4469-85B3-617B239D93ED}"/>
    <cellStyle name="20% - Accent5 3 2 2 3 4 2 2 2" xfId="10305" xr:uid="{5549DBCD-5BA9-4237-A5E3-6B07B540CC6E}"/>
    <cellStyle name="20% - Accent5 3 2 2 3 4 2 2 2 2" xfId="25281" xr:uid="{86695DD9-0666-4E60-8A98-3445FF9AF622}"/>
    <cellStyle name="20% - Accent5 3 2 2 3 4 2 2 3" xfId="17793" xr:uid="{96995FF4-93A4-415A-B42B-633AC83B9110}"/>
    <cellStyle name="20% - Accent5 3 2 2 3 4 2 2 4" xfId="32719" xr:uid="{F774A9FC-9EEA-44C8-A57A-26748CA6E997}"/>
    <cellStyle name="20% - Accent5 3 2 2 3 4 2 2 5" xfId="40212" xr:uid="{47A8550A-F228-4613-AB15-5A02C7D9C3AF}"/>
    <cellStyle name="20% - Accent5 3 2 2 3 4 2 2 6" xfId="48095" xr:uid="{92689DDD-194F-4CC2-82FC-B2BC2D030F28}"/>
    <cellStyle name="20% - Accent5 3 2 2 3 4 2 2 7" xfId="55588" xr:uid="{1A66597F-EB41-4C98-9F05-035FFE4149F9}"/>
    <cellStyle name="20% - Accent5 3 2 2 3 4 2 3" xfId="2766" xr:uid="{B9D8CDE3-F478-449F-8CE5-FD26F62B334B}"/>
    <cellStyle name="20% - Accent5 3 2 2 3 4 2 3 2" xfId="10306" xr:uid="{2AE86B50-C03A-4F69-BE5E-C91143649759}"/>
    <cellStyle name="20% - Accent5 3 2 2 3 4 2 3 2 2" xfId="25282" xr:uid="{5C37FAD5-FFF5-443D-9E58-1D56E68211F8}"/>
    <cellStyle name="20% - Accent5 3 2 2 3 4 2 3 3" xfId="17794" xr:uid="{8C300C7C-7203-4312-ABF3-D1F38F4B7610}"/>
    <cellStyle name="20% - Accent5 3 2 2 3 4 2 3 4" xfId="34564" xr:uid="{043AF94A-56C5-4BFE-851C-1500DACCC383}"/>
    <cellStyle name="20% - Accent5 3 2 2 3 4 2 3 5" xfId="40213" xr:uid="{BC34991F-8DEC-4709-B0C0-AC06B85FBBF7}"/>
    <cellStyle name="20% - Accent5 3 2 2 3 4 2 3 6" xfId="48096" xr:uid="{81B39070-700C-4DC1-9293-B73934BF25C6}"/>
    <cellStyle name="20% - Accent5 3 2 2 3 4 2 3 7" xfId="55589" xr:uid="{513E168F-F363-462A-880B-BB8817E47501}"/>
    <cellStyle name="20% - Accent5 3 2 2 3 4 2 4" xfId="2767" xr:uid="{B8896C6F-FD03-4A4B-9F4D-1FE003BAD9CD}"/>
    <cellStyle name="20% - Accent5 3 2 2 3 4 2 4 2" xfId="10307" xr:uid="{C4171CE9-88B6-47B2-A15D-62C4DC7B55BC}"/>
    <cellStyle name="20% - Accent5 3 2 2 3 4 2 4 2 2" xfId="25283" xr:uid="{94297E80-9895-42DF-9CF2-1506D205A2B4}"/>
    <cellStyle name="20% - Accent5 3 2 2 3 4 2 4 3" xfId="17795" xr:uid="{A9653738-252E-45B7-AA76-2187F63C39F8}"/>
    <cellStyle name="20% - Accent5 3 2 2 3 4 2 4 4" xfId="36407" xr:uid="{A6017368-048E-4DE6-88FD-11AAD9AB580A}"/>
    <cellStyle name="20% - Accent5 3 2 2 3 4 2 4 5" xfId="40214" xr:uid="{3F0EB0EA-FEBB-46CC-9EAB-710696FB9F28}"/>
    <cellStyle name="20% - Accent5 3 2 2 3 4 2 4 6" xfId="48097" xr:uid="{5C16E137-2470-497D-BD66-B0402C960E24}"/>
    <cellStyle name="20% - Accent5 3 2 2 3 4 2 4 7" xfId="55590" xr:uid="{8A947B54-C717-493C-85F3-D5CD785EAB83}"/>
    <cellStyle name="20% - Accent5 3 2 2 3 4 2 5" xfId="10304" xr:uid="{7D887AF9-DF85-44A4-97BA-595EB89C2B68}"/>
    <cellStyle name="20% - Accent5 3 2 2 3 4 2 5 2" xfId="25280" xr:uid="{AD272159-F75F-4D49-A4B4-6F3FAECC3099}"/>
    <cellStyle name="20% - Accent5 3 2 2 3 4 2 6" xfId="17792" xr:uid="{864A1309-39F7-4558-B77E-ECA92A09619F}"/>
    <cellStyle name="20% - Accent5 3 2 2 3 4 2 7" xfId="31436" xr:uid="{92494E55-3A54-4CAE-BF46-76BD9413FCF1}"/>
    <cellStyle name="20% - Accent5 3 2 2 3 4 2 8" xfId="40211" xr:uid="{1E2AD755-BDD1-43CB-A983-5D648076CDDA}"/>
    <cellStyle name="20% - Accent5 3 2 2 3 4 2 9" xfId="48094" xr:uid="{A4A815C0-8847-420B-84D5-F38C86F8BC90}"/>
    <cellStyle name="20% - Accent5 3 2 2 3 4 3" xfId="2768" xr:uid="{18AF9BB7-B372-493F-8554-8D8CB665C6AD}"/>
    <cellStyle name="20% - Accent5 3 2 2 3 4 3 2" xfId="10308" xr:uid="{E176E653-6993-4E0A-B904-1DB814F223D7}"/>
    <cellStyle name="20% - Accent5 3 2 2 3 4 3 2 2" xfId="25284" xr:uid="{5747953B-882D-4D2A-9674-CF0D0CE38765}"/>
    <cellStyle name="20% - Accent5 3 2 2 3 4 3 3" xfId="17796" xr:uid="{0F21EDBB-47F5-4FA4-9B21-222947F2F772}"/>
    <cellStyle name="20% - Accent5 3 2 2 3 4 3 4" xfId="32718" xr:uid="{9066D3A5-33F7-4DC6-BB10-3C109375C4EA}"/>
    <cellStyle name="20% - Accent5 3 2 2 3 4 3 5" xfId="40215" xr:uid="{28FB0E9D-1F6A-450C-BC1D-FD059D660FA8}"/>
    <cellStyle name="20% - Accent5 3 2 2 3 4 3 6" xfId="48098" xr:uid="{4849A8AA-0D15-4479-B491-15C953C3D7BD}"/>
    <cellStyle name="20% - Accent5 3 2 2 3 4 3 7" xfId="55591" xr:uid="{5EFFFF4E-2C2D-4FA1-83C7-495625BA914C}"/>
    <cellStyle name="20% - Accent5 3 2 2 3 4 4" xfId="2769" xr:uid="{D8616AF6-AE18-44A3-B2E6-85F8141822E0}"/>
    <cellStyle name="20% - Accent5 3 2 2 3 4 4 2" xfId="10309" xr:uid="{3951869B-4932-454F-84BD-B567F04F5909}"/>
    <cellStyle name="20% - Accent5 3 2 2 3 4 4 2 2" xfId="25285" xr:uid="{D01242A6-6279-429A-9250-7EFCF0FCA914}"/>
    <cellStyle name="20% - Accent5 3 2 2 3 4 4 3" xfId="17797" xr:uid="{C2DF0BAD-C469-456D-B2A7-61D113B4E57A}"/>
    <cellStyle name="20% - Accent5 3 2 2 3 4 4 4" xfId="34563" xr:uid="{203B37A6-D8B5-4F2A-8C21-E52E0955DACF}"/>
    <cellStyle name="20% - Accent5 3 2 2 3 4 4 5" xfId="40216" xr:uid="{CD8ADACC-2483-4AD0-80E4-1A1FA421681C}"/>
    <cellStyle name="20% - Accent5 3 2 2 3 4 4 6" xfId="48099" xr:uid="{C727BEF9-04A2-4D39-8BAA-EBB32C206D41}"/>
    <cellStyle name="20% - Accent5 3 2 2 3 4 4 7" xfId="55592" xr:uid="{699C42D8-9EBB-44B3-98D0-BBBEAF024479}"/>
    <cellStyle name="20% - Accent5 3 2 2 3 4 5" xfId="2770" xr:uid="{D68C4EE5-1EB5-41D3-9BBE-4368229795E1}"/>
    <cellStyle name="20% - Accent5 3 2 2 3 4 5 2" xfId="10310" xr:uid="{E1F00C74-6FAF-44F4-9ACF-5D212BD16C12}"/>
    <cellStyle name="20% - Accent5 3 2 2 3 4 5 2 2" xfId="25286" xr:uid="{E84903FC-9581-4791-AB85-BE6E9E801489}"/>
    <cellStyle name="20% - Accent5 3 2 2 3 4 5 3" xfId="17798" xr:uid="{B00A1990-C221-442E-B998-E777E1927408}"/>
    <cellStyle name="20% - Accent5 3 2 2 3 4 5 4" xfId="36406" xr:uid="{0E6096C3-2C64-491C-940A-DF02B04DDF19}"/>
    <cellStyle name="20% - Accent5 3 2 2 3 4 5 5" xfId="40217" xr:uid="{52C4B5C6-35F6-407B-8719-87D660E1B0EE}"/>
    <cellStyle name="20% - Accent5 3 2 2 3 4 5 6" xfId="48100" xr:uid="{2F531F3B-3932-4A77-8E36-8ED4F23C3321}"/>
    <cellStyle name="20% - Accent5 3 2 2 3 4 5 7" xfId="55593" xr:uid="{96A7FC0A-7421-43AB-90F2-09379F661556}"/>
    <cellStyle name="20% - Accent5 3 2 2 3 4 6" xfId="10303" xr:uid="{03BDB58C-4009-45B3-BFE1-2A2CAFD3AF25}"/>
    <cellStyle name="20% - Accent5 3 2 2 3 4 6 2" xfId="25279" xr:uid="{428CE3E7-A58D-4F51-864F-9E1AF4C9BD83}"/>
    <cellStyle name="20% - Accent5 3 2 2 3 4 7" xfId="17791" xr:uid="{68B47010-D8D4-478A-B67C-468C48324B29}"/>
    <cellStyle name="20% - Accent5 3 2 2 3 4 8" xfId="30866" xr:uid="{AC1B4F9F-FC0C-4A00-AEE2-65DF3064982C}"/>
    <cellStyle name="20% - Accent5 3 2 2 3 4 9" xfId="40210" xr:uid="{CD15CB4B-312B-40CC-AEB8-4ABC9204D56F}"/>
    <cellStyle name="20% - Accent5 3 2 2 3 5" xfId="2771" xr:uid="{96F0389F-4EEB-4273-BEEE-1830B5883DDA}"/>
    <cellStyle name="20% - Accent5 3 2 2 3 5 10" xfId="55594" xr:uid="{A2BC549D-F629-4606-8F73-14774C677552}"/>
    <cellStyle name="20% - Accent5 3 2 2 3 5 2" xfId="2772" xr:uid="{459E7786-498D-4FC8-A46F-E79871F5B1F0}"/>
    <cellStyle name="20% - Accent5 3 2 2 3 5 2 2" xfId="10312" xr:uid="{A48A51FD-1362-4029-BFDF-CF44AA420BAF}"/>
    <cellStyle name="20% - Accent5 3 2 2 3 5 2 2 2" xfId="25288" xr:uid="{7C60ABF5-9FCB-4808-BF5F-988DE1A5F756}"/>
    <cellStyle name="20% - Accent5 3 2 2 3 5 2 3" xfId="17800" xr:uid="{5CF7D40A-BEDB-440C-94E2-F86CD8AB355A}"/>
    <cellStyle name="20% - Accent5 3 2 2 3 5 2 4" xfId="32720" xr:uid="{FCBA1A4C-5B7F-476B-9786-8841489C7674}"/>
    <cellStyle name="20% - Accent5 3 2 2 3 5 2 5" xfId="40219" xr:uid="{1A5DB342-5644-4795-A982-16172A72F3D7}"/>
    <cellStyle name="20% - Accent5 3 2 2 3 5 2 6" xfId="48102" xr:uid="{704E64CF-7AFF-4D6D-BFD3-FF84E5566AB9}"/>
    <cellStyle name="20% - Accent5 3 2 2 3 5 2 7" xfId="55595" xr:uid="{9DF113F9-BB05-422D-BCA6-9084C4F8DFB9}"/>
    <cellStyle name="20% - Accent5 3 2 2 3 5 3" xfId="2773" xr:uid="{A6FA999E-240C-4DC7-BC3B-C0B396AFFD30}"/>
    <cellStyle name="20% - Accent5 3 2 2 3 5 3 2" xfId="10313" xr:uid="{ED24BE42-BEF0-49C5-BE77-376A7C9D082A}"/>
    <cellStyle name="20% - Accent5 3 2 2 3 5 3 2 2" xfId="25289" xr:uid="{6B4007A2-72EC-4C57-8DD7-1E7535393B2E}"/>
    <cellStyle name="20% - Accent5 3 2 2 3 5 3 3" xfId="17801" xr:uid="{4CF83B6E-37FF-497D-8746-BB5B235A51A9}"/>
    <cellStyle name="20% - Accent5 3 2 2 3 5 3 4" xfId="34565" xr:uid="{37437357-4A66-441E-ABDC-EFDDAA429FA1}"/>
    <cellStyle name="20% - Accent5 3 2 2 3 5 3 5" xfId="40220" xr:uid="{7A4FFFEC-10D3-4828-BBB0-5BE90A5F9844}"/>
    <cellStyle name="20% - Accent5 3 2 2 3 5 3 6" xfId="48103" xr:uid="{4217E5A3-305F-457F-8B43-2C1E0BD545D3}"/>
    <cellStyle name="20% - Accent5 3 2 2 3 5 3 7" xfId="55596" xr:uid="{8A636555-06A1-4E45-8109-7663E34FBAAF}"/>
    <cellStyle name="20% - Accent5 3 2 2 3 5 4" xfId="2774" xr:uid="{9658B083-2E09-4646-A7D9-0049108ADAF9}"/>
    <cellStyle name="20% - Accent5 3 2 2 3 5 4 2" xfId="10314" xr:uid="{414EF16C-9E4E-4580-9704-97F7446CACAE}"/>
    <cellStyle name="20% - Accent5 3 2 2 3 5 4 2 2" xfId="25290" xr:uid="{6FF4B491-61B2-4B70-A647-90311ED715DD}"/>
    <cellStyle name="20% - Accent5 3 2 2 3 5 4 3" xfId="17802" xr:uid="{C4914E26-F940-4700-B3F5-DD990FFBA8C0}"/>
    <cellStyle name="20% - Accent5 3 2 2 3 5 4 4" xfId="36408" xr:uid="{DDDAD7D5-D8B9-4AB6-AC2A-D2F12740C9EF}"/>
    <cellStyle name="20% - Accent5 3 2 2 3 5 4 5" xfId="40221" xr:uid="{F2E652B1-3420-4731-884C-651412FB6519}"/>
    <cellStyle name="20% - Accent5 3 2 2 3 5 4 6" xfId="48104" xr:uid="{D2E16555-4EFC-4D20-B407-DA85E45434E9}"/>
    <cellStyle name="20% - Accent5 3 2 2 3 5 4 7" xfId="55597" xr:uid="{9000D83C-BF67-4EA4-BAC9-BFFA03EEDDC0}"/>
    <cellStyle name="20% - Accent5 3 2 2 3 5 5" xfId="10311" xr:uid="{52E86D80-6358-4C8A-B143-ECF59C9081E8}"/>
    <cellStyle name="20% - Accent5 3 2 2 3 5 5 2" xfId="25287" xr:uid="{C72C5AD9-815F-4288-983E-4A309263BEB0}"/>
    <cellStyle name="20% - Accent5 3 2 2 3 5 6" xfId="17799" xr:uid="{FCA22C03-91EA-40C4-8D52-8C5D17DEEA76}"/>
    <cellStyle name="20% - Accent5 3 2 2 3 5 7" xfId="31432" xr:uid="{E865E149-ABE2-4B71-A651-A1BD5AFB6862}"/>
    <cellStyle name="20% - Accent5 3 2 2 3 5 8" xfId="40218" xr:uid="{8BA67DC6-C360-42B1-BCD2-C30EA78493A3}"/>
    <cellStyle name="20% - Accent5 3 2 2 3 5 9" xfId="48101" xr:uid="{5919736A-9543-4C03-8013-B7B2564C22B9}"/>
    <cellStyle name="20% - Accent5 3 2 2 3 6" xfId="2775" xr:uid="{82BEF187-17FB-4BED-86C6-D3723D65590B}"/>
    <cellStyle name="20% - Accent5 3 2 2 3 6 2" xfId="10315" xr:uid="{44F872B3-89BD-4408-9FBC-8EAB1A75B373}"/>
    <cellStyle name="20% - Accent5 3 2 2 3 6 2 2" xfId="25291" xr:uid="{C30948D2-5DC5-40A6-9D1C-707C7413A5D9}"/>
    <cellStyle name="20% - Accent5 3 2 2 3 6 3" xfId="17803" xr:uid="{49985278-783C-406F-8850-2AE96E105C1F}"/>
    <cellStyle name="20% - Accent5 3 2 2 3 6 4" xfId="32711" xr:uid="{6F234108-C04B-4703-9DCF-A98C4A5D5F4E}"/>
    <cellStyle name="20% - Accent5 3 2 2 3 6 5" xfId="40222" xr:uid="{D368619D-6FFA-4B19-9EF8-F20638FF3B38}"/>
    <cellStyle name="20% - Accent5 3 2 2 3 6 6" xfId="48105" xr:uid="{E64EF560-8DA0-40D3-968F-450B343C7256}"/>
    <cellStyle name="20% - Accent5 3 2 2 3 6 7" xfId="55598" xr:uid="{95D968BB-8DE2-456D-887B-6E1BBF529855}"/>
    <cellStyle name="20% - Accent5 3 2 2 3 7" xfId="2776" xr:uid="{843EB142-DACD-483E-9C4E-672180ACCA50}"/>
    <cellStyle name="20% - Accent5 3 2 2 3 7 2" xfId="10316" xr:uid="{73180D4B-F890-4415-8790-4FFCD215315D}"/>
    <cellStyle name="20% - Accent5 3 2 2 3 7 2 2" xfId="25292" xr:uid="{AE6ADB04-B004-4E1C-A194-CD261C4CC04A}"/>
    <cellStyle name="20% - Accent5 3 2 2 3 7 3" xfId="17804" xr:uid="{BCC0248E-8FED-430F-9CA9-846C2DFFF06F}"/>
    <cellStyle name="20% - Accent5 3 2 2 3 7 4" xfId="34556" xr:uid="{2BB1201F-AEF9-416F-AF2B-F115B895E21C}"/>
    <cellStyle name="20% - Accent5 3 2 2 3 7 5" xfId="40223" xr:uid="{9EADF8CF-3417-4BE7-A519-CD0B1C2E116D}"/>
    <cellStyle name="20% - Accent5 3 2 2 3 7 6" xfId="48106" xr:uid="{DB763F3C-48DB-4611-A87C-463460EC08AB}"/>
    <cellStyle name="20% - Accent5 3 2 2 3 7 7" xfId="55599" xr:uid="{F0BAD1CB-0F94-4A53-B811-AD47423B31A5}"/>
    <cellStyle name="20% - Accent5 3 2 2 3 8" xfId="2777" xr:uid="{454A76F1-10CE-44C3-ABBC-C831D1271C35}"/>
    <cellStyle name="20% - Accent5 3 2 2 3 8 2" xfId="10317" xr:uid="{5CFA40CA-A7D3-445B-9959-FA70E1689FC4}"/>
    <cellStyle name="20% - Accent5 3 2 2 3 8 2 2" xfId="25293" xr:uid="{1D022CB2-982A-4620-B2FE-2B066AD86191}"/>
    <cellStyle name="20% - Accent5 3 2 2 3 8 3" xfId="17805" xr:uid="{3F8C9F89-F9E1-4BEF-A790-F98DD3FD98CB}"/>
    <cellStyle name="20% - Accent5 3 2 2 3 8 4" xfId="36399" xr:uid="{B4457B8B-AA3D-4F06-B2F3-0E8A129E5CD6}"/>
    <cellStyle name="20% - Accent5 3 2 2 3 8 5" xfId="40224" xr:uid="{9785DD33-5155-4E2E-8982-368E6613E5FD}"/>
    <cellStyle name="20% - Accent5 3 2 2 3 8 6" xfId="48107" xr:uid="{D947FF3F-3588-4976-8E21-BB7E4E64A618}"/>
    <cellStyle name="20% - Accent5 3 2 2 3 8 7" xfId="55600" xr:uid="{961FEBD4-7CB0-4C03-9DEB-F9515A69F847}"/>
    <cellStyle name="20% - Accent5 3 2 2 3 9" xfId="10278" xr:uid="{100FEBFF-05B1-43B2-862D-68B7A506AF8B}"/>
    <cellStyle name="20% - Accent5 3 2 2 3 9 2" xfId="25254" xr:uid="{CD313F90-1558-448A-8E15-AC0CEA64E2A6}"/>
    <cellStyle name="20% - Accent5 3 2 2 4" xfId="2778" xr:uid="{6B9C22FA-309C-40EA-8EA3-109B19973543}"/>
    <cellStyle name="20% - Accent5 3 2 2 4 10" xfId="40225" xr:uid="{1560F54B-2675-496F-93E4-BCB14D43774C}"/>
    <cellStyle name="20% - Accent5 3 2 2 4 11" xfId="48108" xr:uid="{DBFD2544-3255-42A8-A50B-64DB69D2F387}"/>
    <cellStyle name="20% - Accent5 3 2 2 4 12" xfId="55601" xr:uid="{AA4E6C9C-608C-416A-B46C-DE651F5B5188}"/>
    <cellStyle name="20% - Accent5 3 2 2 4 2" xfId="2779" xr:uid="{2E563D0F-E9CD-4F02-8538-16ED5C9F6F92}"/>
    <cellStyle name="20% - Accent5 3 2 2 4 2 10" xfId="48109" xr:uid="{0B6A3525-AB8F-448D-AD0F-49E9AB59D8A8}"/>
    <cellStyle name="20% - Accent5 3 2 2 4 2 11" xfId="55602" xr:uid="{33A4C962-DBD7-43AA-B0CC-DE4E66225D58}"/>
    <cellStyle name="20% - Accent5 3 2 2 4 2 2" xfId="2780" xr:uid="{44F6C432-5883-48BF-966B-BDA26FF6ED94}"/>
    <cellStyle name="20% - Accent5 3 2 2 4 2 2 10" xfId="55603" xr:uid="{60C4392A-17EA-4951-BEFB-393B74398E6E}"/>
    <cellStyle name="20% - Accent5 3 2 2 4 2 2 2" xfId="2781" xr:uid="{F2D274B2-8481-41E0-8DAD-91FBB01FB996}"/>
    <cellStyle name="20% - Accent5 3 2 2 4 2 2 2 2" xfId="10321" xr:uid="{8C67470C-7565-4D62-A2C2-1FEF40D559FE}"/>
    <cellStyle name="20% - Accent5 3 2 2 4 2 2 2 2 2" xfId="25297" xr:uid="{3223530A-A6D6-4DFD-B69C-C0E4BB598AA7}"/>
    <cellStyle name="20% - Accent5 3 2 2 4 2 2 2 3" xfId="17809" xr:uid="{BEE1E472-338F-4693-B4BE-C889BE713B45}"/>
    <cellStyle name="20% - Accent5 3 2 2 4 2 2 2 4" xfId="32723" xr:uid="{433422E6-F54E-4D22-9C37-D53E92A98982}"/>
    <cellStyle name="20% - Accent5 3 2 2 4 2 2 2 5" xfId="40228" xr:uid="{5879F2FA-883E-4183-AF74-14275AAFEBE6}"/>
    <cellStyle name="20% - Accent5 3 2 2 4 2 2 2 6" xfId="48111" xr:uid="{E7C03F9D-2BA0-41F8-8E46-69FDFF832BFD}"/>
    <cellStyle name="20% - Accent5 3 2 2 4 2 2 2 7" xfId="55604" xr:uid="{ABA5D9D4-B3B0-49E9-81DC-42A1CB9E6A03}"/>
    <cellStyle name="20% - Accent5 3 2 2 4 2 2 3" xfId="2782" xr:uid="{E0EFE23B-B905-4C1B-BF33-F22FADE34DDD}"/>
    <cellStyle name="20% - Accent5 3 2 2 4 2 2 3 2" xfId="10322" xr:uid="{5205B9BE-001E-4334-B327-4581E6C6B14E}"/>
    <cellStyle name="20% - Accent5 3 2 2 4 2 2 3 2 2" xfId="25298" xr:uid="{A6B916FE-0791-4BF7-A683-3BCFDFB8DF0B}"/>
    <cellStyle name="20% - Accent5 3 2 2 4 2 2 3 3" xfId="17810" xr:uid="{67157CC9-C3C0-48C8-9B36-DE2E3104DAE6}"/>
    <cellStyle name="20% - Accent5 3 2 2 4 2 2 3 4" xfId="34568" xr:uid="{54E3AB21-714F-4BB6-B8CD-0F7396AB38B2}"/>
    <cellStyle name="20% - Accent5 3 2 2 4 2 2 3 5" xfId="40229" xr:uid="{AB895B70-C6EE-4E1B-9B8B-A0F30565502B}"/>
    <cellStyle name="20% - Accent5 3 2 2 4 2 2 3 6" xfId="48112" xr:uid="{52540EE7-B18A-458F-85FD-8BA58A854E7D}"/>
    <cellStyle name="20% - Accent5 3 2 2 4 2 2 3 7" xfId="55605" xr:uid="{73121AD7-4D08-4FF3-90F5-88AAAC5FC450}"/>
    <cellStyle name="20% - Accent5 3 2 2 4 2 2 4" xfId="2783" xr:uid="{2058FD3B-B6CC-4547-9FE5-D3A4BA8D9277}"/>
    <cellStyle name="20% - Accent5 3 2 2 4 2 2 4 2" xfId="10323" xr:uid="{E442D562-DC8F-4985-ADCB-FEB021B41E08}"/>
    <cellStyle name="20% - Accent5 3 2 2 4 2 2 4 2 2" xfId="25299" xr:uid="{6580F1A8-704A-4951-8470-4629AAAB1D24}"/>
    <cellStyle name="20% - Accent5 3 2 2 4 2 2 4 3" xfId="17811" xr:uid="{F9F13802-2B78-4C02-B18F-600AAD77D863}"/>
    <cellStyle name="20% - Accent5 3 2 2 4 2 2 4 4" xfId="36411" xr:uid="{686A1070-0BA0-4962-A875-72B11081FB2C}"/>
    <cellStyle name="20% - Accent5 3 2 2 4 2 2 4 5" xfId="40230" xr:uid="{15181D98-9E61-400E-A8CC-068DE66C222F}"/>
    <cellStyle name="20% - Accent5 3 2 2 4 2 2 4 6" xfId="48113" xr:uid="{6A7F465F-8AF8-4C35-B6BC-4FE58F93A1A9}"/>
    <cellStyle name="20% - Accent5 3 2 2 4 2 2 4 7" xfId="55606" xr:uid="{A1E5454C-BF74-4007-9041-EC9C68982F46}"/>
    <cellStyle name="20% - Accent5 3 2 2 4 2 2 5" xfId="10320" xr:uid="{C464DD22-EFF7-4882-BEF5-95868C09D5B6}"/>
    <cellStyle name="20% - Accent5 3 2 2 4 2 2 5 2" xfId="25296" xr:uid="{1898314A-4637-4748-B1A6-532E6C0F33D2}"/>
    <cellStyle name="20% - Accent5 3 2 2 4 2 2 6" xfId="17808" xr:uid="{CA9D6B58-FE94-4527-9F36-BF462031717D}"/>
    <cellStyle name="20% - Accent5 3 2 2 4 2 2 7" xfId="31438" xr:uid="{EBF2C8BA-7688-4642-A441-496BE6E0C93E}"/>
    <cellStyle name="20% - Accent5 3 2 2 4 2 2 8" xfId="40227" xr:uid="{2DBF7F96-EEC1-4A9C-AD1E-098BC8379698}"/>
    <cellStyle name="20% - Accent5 3 2 2 4 2 2 9" xfId="48110" xr:uid="{C3A95669-1FBE-4DF6-BDDC-ADB9F810EA38}"/>
    <cellStyle name="20% - Accent5 3 2 2 4 2 3" xfId="2784" xr:uid="{C6A96C1B-E0A6-4E56-83E1-237B961E7132}"/>
    <cellStyle name="20% - Accent5 3 2 2 4 2 3 2" xfId="10324" xr:uid="{1CAC8E07-437B-4CE7-A22D-D5F698B03AF4}"/>
    <cellStyle name="20% - Accent5 3 2 2 4 2 3 2 2" xfId="25300" xr:uid="{3DDAC8B7-4749-42AF-AE38-2D66917CF345}"/>
    <cellStyle name="20% - Accent5 3 2 2 4 2 3 3" xfId="17812" xr:uid="{0B6F7256-C2A5-4EDD-A22A-501D56670843}"/>
    <cellStyle name="20% - Accent5 3 2 2 4 2 3 4" xfId="32722" xr:uid="{B36E14DE-32ED-44B2-BBB2-C7BC3D2EF331}"/>
    <cellStyle name="20% - Accent5 3 2 2 4 2 3 5" xfId="40231" xr:uid="{D7DCB9B1-1E5C-4E3A-B4D9-2F9CE88F1B77}"/>
    <cellStyle name="20% - Accent5 3 2 2 4 2 3 6" xfId="48114" xr:uid="{F580C3F1-F139-455E-AB82-690C1426CF1A}"/>
    <cellStyle name="20% - Accent5 3 2 2 4 2 3 7" xfId="55607" xr:uid="{780AAC5E-8905-4317-B4C5-2BED1C6A4C22}"/>
    <cellStyle name="20% - Accent5 3 2 2 4 2 4" xfId="2785" xr:uid="{ED82D29E-7104-4ECE-B17F-D1DA7C12A820}"/>
    <cellStyle name="20% - Accent5 3 2 2 4 2 4 2" xfId="10325" xr:uid="{15CE4F9F-401D-4641-A3A5-C497F8E00222}"/>
    <cellStyle name="20% - Accent5 3 2 2 4 2 4 2 2" xfId="25301" xr:uid="{D9235388-AF95-4FD8-A6C9-917420D3E8BC}"/>
    <cellStyle name="20% - Accent5 3 2 2 4 2 4 3" xfId="17813" xr:uid="{60D3683E-12AB-42C1-8474-E45EFDE43258}"/>
    <cellStyle name="20% - Accent5 3 2 2 4 2 4 4" xfId="34567" xr:uid="{905EBDAB-E1EA-4240-BDF0-DDFF606F58F0}"/>
    <cellStyle name="20% - Accent5 3 2 2 4 2 4 5" xfId="40232" xr:uid="{43FADFED-590C-42DB-AED1-ADD7283701EC}"/>
    <cellStyle name="20% - Accent5 3 2 2 4 2 4 6" xfId="48115" xr:uid="{277E736F-6A88-40E4-9832-7693AC49E160}"/>
    <cellStyle name="20% - Accent5 3 2 2 4 2 4 7" xfId="55608" xr:uid="{D21B3923-4C43-4E4E-A237-1ABFD732686B}"/>
    <cellStyle name="20% - Accent5 3 2 2 4 2 5" xfId="2786" xr:uid="{CCCAFFC3-82D7-4828-822D-044FB1E40970}"/>
    <cellStyle name="20% - Accent5 3 2 2 4 2 5 2" xfId="10326" xr:uid="{981F84DB-C9B4-4F13-8835-8B148210F64E}"/>
    <cellStyle name="20% - Accent5 3 2 2 4 2 5 2 2" xfId="25302" xr:uid="{2E0058B5-05CF-443D-8BE4-AA0FD8829163}"/>
    <cellStyle name="20% - Accent5 3 2 2 4 2 5 3" xfId="17814" xr:uid="{FDAAC7F4-D0A7-4DA8-ABB6-445D14F1EECA}"/>
    <cellStyle name="20% - Accent5 3 2 2 4 2 5 4" xfId="36410" xr:uid="{4799F376-95D5-40C1-A538-836FD2967405}"/>
    <cellStyle name="20% - Accent5 3 2 2 4 2 5 5" xfId="40233" xr:uid="{9692F951-ACD6-46EE-A56A-F76DFDBBE8F9}"/>
    <cellStyle name="20% - Accent5 3 2 2 4 2 5 6" xfId="48116" xr:uid="{CB58A927-ACBE-4501-9F9D-EF25055EEF6A}"/>
    <cellStyle name="20% - Accent5 3 2 2 4 2 5 7" xfId="55609" xr:uid="{413C7475-EDCF-4A5D-919F-124FB48D2AE3}"/>
    <cellStyle name="20% - Accent5 3 2 2 4 2 6" xfId="10319" xr:uid="{8CEB9E65-D839-4B08-B556-03B08F812163}"/>
    <cellStyle name="20% - Accent5 3 2 2 4 2 6 2" xfId="25295" xr:uid="{4AEA400F-CA96-4359-B8E6-34B518BC9DCB}"/>
    <cellStyle name="20% - Accent5 3 2 2 4 2 7" xfId="17807" xr:uid="{04CBFE9E-FD3D-4687-B803-80F3BCF20640}"/>
    <cellStyle name="20% - Accent5 3 2 2 4 2 8" xfId="30868" xr:uid="{DE1265CB-360B-475F-84D4-07E4F69DA10D}"/>
    <cellStyle name="20% - Accent5 3 2 2 4 2 9" xfId="40226" xr:uid="{406E0816-C5E7-46ED-840C-718E82521800}"/>
    <cellStyle name="20% - Accent5 3 2 2 4 3" xfId="2787" xr:uid="{7D36AF73-79E7-4538-A183-A1D1A920226E}"/>
    <cellStyle name="20% - Accent5 3 2 2 4 3 10" xfId="55610" xr:uid="{ED23F4AA-3B3D-484D-AADA-E0E3E13120BE}"/>
    <cellStyle name="20% - Accent5 3 2 2 4 3 2" xfId="2788" xr:uid="{10163BF3-3098-4EC2-AD93-3527A46B65A8}"/>
    <cellStyle name="20% - Accent5 3 2 2 4 3 2 2" xfId="10328" xr:uid="{6D73CC91-F431-4C0B-9493-5655493948D5}"/>
    <cellStyle name="20% - Accent5 3 2 2 4 3 2 2 2" xfId="25304" xr:uid="{FB71D52A-0561-442C-AA14-92C15B0C9E58}"/>
    <cellStyle name="20% - Accent5 3 2 2 4 3 2 3" xfId="17816" xr:uid="{67447A0E-69E8-445D-82AE-77AE06F104D2}"/>
    <cellStyle name="20% - Accent5 3 2 2 4 3 2 4" xfId="32724" xr:uid="{2E55C09C-5016-42CF-9B2F-5564A25E7091}"/>
    <cellStyle name="20% - Accent5 3 2 2 4 3 2 5" xfId="40235" xr:uid="{504BA683-DA04-465C-B8F5-6E1E8D1B78A4}"/>
    <cellStyle name="20% - Accent5 3 2 2 4 3 2 6" xfId="48118" xr:uid="{66E6C410-FE68-49C8-8C2F-C1651623B1FC}"/>
    <cellStyle name="20% - Accent5 3 2 2 4 3 2 7" xfId="55611" xr:uid="{47E9A27F-5863-44AB-B4D3-E42C6B5CFB66}"/>
    <cellStyle name="20% - Accent5 3 2 2 4 3 3" xfId="2789" xr:uid="{BADCA660-45C2-4FFA-8CC6-1E693948D8AC}"/>
    <cellStyle name="20% - Accent5 3 2 2 4 3 3 2" xfId="10329" xr:uid="{50DCD50D-E31A-4BA5-A92A-C6EF7B0FC2F3}"/>
    <cellStyle name="20% - Accent5 3 2 2 4 3 3 2 2" xfId="25305" xr:uid="{233C382B-8C92-4C77-9906-301EA422E80E}"/>
    <cellStyle name="20% - Accent5 3 2 2 4 3 3 3" xfId="17817" xr:uid="{B4EF75CA-A4DE-4F35-8F96-A9E34085EDAB}"/>
    <cellStyle name="20% - Accent5 3 2 2 4 3 3 4" xfId="34569" xr:uid="{1A4D82D6-E577-458E-BB50-50C5762821DB}"/>
    <cellStyle name="20% - Accent5 3 2 2 4 3 3 5" xfId="40236" xr:uid="{BED05081-DCB7-4A39-AD29-E17BBD8888BF}"/>
    <cellStyle name="20% - Accent5 3 2 2 4 3 3 6" xfId="48119" xr:uid="{A081289B-4CEE-429A-B348-DD611BB49578}"/>
    <cellStyle name="20% - Accent5 3 2 2 4 3 3 7" xfId="55612" xr:uid="{E39F5751-7CAF-46FF-8C36-A46E067B7D9F}"/>
    <cellStyle name="20% - Accent5 3 2 2 4 3 4" xfId="2790" xr:uid="{BEF3532F-A3A3-4C50-AEAE-D552A6BE0F1F}"/>
    <cellStyle name="20% - Accent5 3 2 2 4 3 4 2" xfId="10330" xr:uid="{49E70FD1-CDDC-4389-84A4-C123D0888023}"/>
    <cellStyle name="20% - Accent5 3 2 2 4 3 4 2 2" xfId="25306" xr:uid="{B2CD88B5-AA2F-4AA6-9E7C-C79594E550B6}"/>
    <cellStyle name="20% - Accent5 3 2 2 4 3 4 3" xfId="17818" xr:uid="{058DBC25-B5F2-4CDE-884F-1362418D789B}"/>
    <cellStyle name="20% - Accent5 3 2 2 4 3 4 4" xfId="36412" xr:uid="{E50170C1-663C-4C6C-9E0B-4F9FFEFAF659}"/>
    <cellStyle name="20% - Accent5 3 2 2 4 3 4 5" xfId="40237" xr:uid="{C983062C-90EA-4E28-9DE6-7D795056FC0F}"/>
    <cellStyle name="20% - Accent5 3 2 2 4 3 4 6" xfId="48120" xr:uid="{3169558A-92E5-4AC2-B256-595D43F5DA25}"/>
    <cellStyle name="20% - Accent5 3 2 2 4 3 4 7" xfId="55613" xr:uid="{51525854-6865-40BE-B2E2-AD1A90162A21}"/>
    <cellStyle name="20% - Accent5 3 2 2 4 3 5" xfId="10327" xr:uid="{F6938A30-8D89-444B-B161-EF2E5DCCA258}"/>
    <cellStyle name="20% - Accent5 3 2 2 4 3 5 2" xfId="25303" xr:uid="{04C3444D-CBC9-4F54-B5C3-4365C624A623}"/>
    <cellStyle name="20% - Accent5 3 2 2 4 3 6" xfId="17815" xr:uid="{8C0B73F7-5D3D-4A10-831C-929033FB4091}"/>
    <cellStyle name="20% - Accent5 3 2 2 4 3 7" xfId="31437" xr:uid="{08CFBD1F-4144-4525-AC4C-5F6BFCF57B97}"/>
    <cellStyle name="20% - Accent5 3 2 2 4 3 8" xfId="40234" xr:uid="{890037DA-167B-4925-AA38-8D7A27234952}"/>
    <cellStyle name="20% - Accent5 3 2 2 4 3 9" xfId="48117" xr:uid="{B81063C4-AC93-4AC7-836E-9EA57405918D}"/>
    <cellStyle name="20% - Accent5 3 2 2 4 4" xfId="2791" xr:uid="{DF6A5EEC-48B6-44A2-B2AA-840AAB80BEAD}"/>
    <cellStyle name="20% - Accent5 3 2 2 4 4 2" xfId="10331" xr:uid="{6CA1B560-F346-42A5-A764-0FC52E4B6A3F}"/>
    <cellStyle name="20% - Accent5 3 2 2 4 4 2 2" xfId="25307" xr:uid="{350C5411-3DF0-4987-8300-884F10C4E90F}"/>
    <cellStyle name="20% - Accent5 3 2 2 4 4 3" xfId="17819" xr:uid="{FC7AA8AF-59C4-4329-A818-482C41F58E92}"/>
    <cellStyle name="20% - Accent5 3 2 2 4 4 4" xfId="32721" xr:uid="{6029B2E9-6071-413A-9AA3-6E08031D2D03}"/>
    <cellStyle name="20% - Accent5 3 2 2 4 4 5" xfId="40238" xr:uid="{92CCF2B9-1C9A-48A7-AA0D-CDCED196DC7C}"/>
    <cellStyle name="20% - Accent5 3 2 2 4 4 6" xfId="48121" xr:uid="{5FEC510D-CF9D-4F53-81E6-7CAE4F7AC017}"/>
    <cellStyle name="20% - Accent5 3 2 2 4 4 7" xfId="55614" xr:uid="{CF8F6D33-D2ED-484D-8F63-18D14659F4B5}"/>
    <cellStyle name="20% - Accent5 3 2 2 4 5" xfId="2792" xr:uid="{E629215F-D8FB-468C-908D-CCCA3066B306}"/>
    <cellStyle name="20% - Accent5 3 2 2 4 5 2" xfId="10332" xr:uid="{315D8AF4-04A9-46AE-84CF-F5E88E0B9CF0}"/>
    <cellStyle name="20% - Accent5 3 2 2 4 5 2 2" xfId="25308" xr:uid="{CB8458BF-5FBF-412F-9357-FDFA39D634B2}"/>
    <cellStyle name="20% - Accent5 3 2 2 4 5 3" xfId="17820" xr:uid="{AED3BCBB-771A-4DDA-891E-73D08C9842C1}"/>
    <cellStyle name="20% - Accent5 3 2 2 4 5 4" xfId="34566" xr:uid="{0E623E70-A9F0-4CFE-8035-89E110E4A159}"/>
    <cellStyle name="20% - Accent5 3 2 2 4 5 5" xfId="40239" xr:uid="{C8006760-88C1-4F2B-B5D7-9F2A7CA9DEB3}"/>
    <cellStyle name="20% - Accent5 3 2 2 4 5 6" xfId="48122" xr:uid="{504EB494-0FB3-4E44-A64F-8BFABCAF70AC}"/>
    <cellStyle name="20% - Accent5 3 2 2 4 5 7" xfId="55615" xr:uid="{AEEF0EFB-BFA4-4F52-AFC8-4D5739AE71E9}"/>
    <cellStyle name="20% - Accent5 3 2 2 4 6" xfId="2793" xr:uid="{95D8F88C-7F82-4F69-B2FE-40BC8AC4D47B}"/>
    <cellStyle name="20% - Accent5 3 2 2 4 6 2" xfId="10333" xr:uid="{FCC095F0-9E62-4940-BD74-9D6725EFAB20}"/>
    <cellStyle name="20% - Accent5 3 2 2 4 6 2 2" xfId="25309" xr:uid="{98C0EF27-B83B-4B17-9B12-DF530FC97863}"/>
    <cellStyle name="20% - Accent5 3 2 2 4 6 3" xfId="17821" xr:uid="{92B6BCAE-8F96-4855-817E-5709446E9382}"/>
    <cellStyle name="20% - Accent5 3 2 2 4 6 4" xfId="36409" xr:uid="{D85A5E50-AA48-4289-B75E-BF40A92D5888}"/>
    <cellStyle name="20% - Accent5 3 2 2 4 6 5" xfId="40240" xr:uid="{C5004AB7-FDF2-4863-AD70-BC4D54FF965C}"/>
    <cellStyle name="20% - Accent5 3 2 2 4 6 6" xfId="48123" xr:uid="{54C4D622-DEDB-455C-9354-8C0CF824AC9D}"/>
    <cellStyle name="20% - Accent5 3 2 2 4 6 7" xfId="55616" xr:uid="{3D4055F3-0F97-4BAA-9649-631FE63055B2}"/>
    <cellStyle name="20% - Accent5 3 2 2 4 7" xfId="10318" xr:uid="{96BE045F-A9FE-441B-80C6-6E2C173A4564}"/>
    <cellStyle name="20% - Accent5 3 2 2 4 7 2" xfId="25294" xr:uid="{5A38BF20-D923-4F60-94B4-39349B804BEC}"/>
    <cellStyle name="20% - Accent5 3 2 2 4 8" xfId="17806" xr:uid="{E7B988C1-6DD1-48FB-BE79-600DC14FD303}"/>
    <cellStyle name="20% - Accent5 3 2 2 4 9" xfId="30458" xr:uid="{29295B99-C072-48B0-B04F-14AEA86682E0}"/>
    <cellStyle name="20% - Accent5 3 2 2 5" xfId="2794" xr:uid="{DB6164B3-5384-48D3-BBFB-09329C2F2F42}"/>
    <cellStyle name="20% - Accent5 3 2 2 5 10" xfId="40241" xr:uid="{BC1C2593-1726-405B-B6DA-1450F698A483}"/>
    <cellStyle name="20% - Accent5 3 2 2 5 11" xfId="48124" xr:uid="{034C028F-56C0-4303-B95E-A59B50F72F2E}"/>
    <cellStyle name="20% - Accent5 3 2 2 5 12" xfId="55617" xr:uid="{E8883D5B-C587-40E3-9BFF-890EA9187B0A}"/>
    <cellStyle name="20% - Accent5 3 2 2 5 2" xfId="2795" xr:uid="{FB9779BB-6553-4BC2-A582-55F0747E2C66}"/>
    <cellStyle name="20% - Accent5 3 2 2 5 2 10" xfId="48125" xr:uid="{241B9936-FD85-4C89-B7D9-F1FF5F5CF4B3}"/>
    <cellStyle name="20% - Accent5 3 2 2 5 2 11" xfId="55618" xr:uid="{3DC55F79-87E3-41A4-B7D8-F6A890640B85}"/>
    <cellStyle name="20% - Accent5 3 2 2 5 2 2" xfId="2796" xr:uid="{736235F9-C13A-47CC-9370-AB0C3A140C32}"/>
    <cellStyle name="20% - Accent5 3 2 2 5 2 2 10" xfId="55619" xr:uid="{8C056D6B-2289-4901-B32C-B6B643397255}"/>
    <cellStyle name="20% - Accent5 3 2 2 5 2 2 2" xfId="2797" xr:uid="{EC82926E-7361-4327-9E66-290DDF4EDC45}"/>
    <cellStyle name="20% - Accent5 3 2 2 5 2 2 2 2" xfId="10337" xr:uid="{79EA8A3B-3B25-4AA7-AA44-4B6317C0E49A}"/>
    <cellStyle name="20% - Accent5 3 2 2 5 2 2 2 2 2" xfId="25313" xr:uid="{D50930E5-1CAA-4D80-BDDC-2D1C5276EB16}"/>
    <cellStyle name="20% - Accent5 3 2 2 5 2 2 2 3" xfId="17825" xr:uid="{89D82E9A-92E7-4611-87F7-06EA9762DC91}"/>
    <cellStyle name="20% - Accent5 3 2 2 5 2 2 2 4" xfId="32727" xr:uid="{40868304-EC45-4230-9425-B46351458786}"/>
    <cellStyle name="20% - Accent5 3 2 2 5 2 2 2 5" xfId="40244" xr:uid="{3A6A0F96-BE6B-46FB-B360-31AE79605BB6}"/>
    <cellStyle name="20% - Accent5 3 2 2 5 2 2 2 6" xfId="48127" xr:uid="{AFDA887D-B695-49A6-B21C-9D9B59F14CE7}"/>
    <cellStyle name="20% - Accent5 3 2 2 5 2 2 2 7" xfId="55620" xr:uid="{014757B4-A691-45DB-8566-08BF2B6CBDAD}"/>
    <cellStyle name="20% - Accent5 3 2 2 5 2 2 3" xfId="2798" xr:uid="{ECA17691-6A68-42BF-8764-8747E3FDEC8A}"/>
    <cellStyle name="20% - Accent5 3 2 2 5 2 2 3 2" xfId="10338" xr:uid="{597EBFF8-92FD-4F16-8DE2-D09D4271EECC}"/>
    <cellStyle name="20% - Accent5 3 2 2 5 2 2 3 2 2" xfId="25314" xr:uid="{4D09C078-2678-41E0-81F7-F2AD4DE515B7}"/>
    <cellStyle name="20% - Accent5 3 2 2 5 2 2 3 3" xfId="17826" xr:uid="{D3ECD14C-4862-4F66-B8F7-EC4E021D1C35}"/>
    <cellStyle name="20% - Accent5 3 2 2 5 2 2 3 4" xfId="34572" xr:uid="{30FD3C0A-7C6D-41D1-BF2F-85A33AB537AA}"/>
    <cellStyle name="20% - Accent5 3 2 2 5 2 2 3 5" xfId="40245" xr:uid="{FB2D2909-87C7-459F-B028-97448D13E9B6}"/>
    <cellStyle name="20% - Accent5 3 2 2 5 2 2 3 6" xfId="48128" xr:uid="{F3907A01-8572-4F6D-88FD-24E918A8BB01}"/>
    <cellStyle name="20% - Accent5 3 2 2 5 2 2 3 7" xfId="55621" xr:uid="{717FED7A-357B-4563-8A3B-855DD77A2D15}"/>
    <cellStyle name="20% - Accent5 3 2 2 5 2 2 4" xfId="2799" xr:uid="{86B7DCA0-0347-4C87-8E66-F943863293A4}"/>
    <cellStyle name="20% - Accent5 3 2 2 5 2 2 4 2" xfId="10339" xr:uid="{8AB695E3-BB68-4272-8995-7E9B6A2FA24F}"/>
    <cellStyle name="20% - Accent5 3 2 2 5 2 2 4 2 2" xfId="25315" xr:uid="{EBA3BAAF-A68C-4DA4-8814-B8E48EBE35F2}"/>
    <cellStyle name="20% - Accent5 3 2 2 5 2 2 4 3" xfId="17827" xr:uid="{FC5BF58B-A061-47C3-9E3F-F8F7E010FB09}"/>
    <cellStyle name="20% - Accent5 3 2 2 5 2 2 4 4" xfId="36415" xr:uid="{F5BC0C03-15D3-4EDA-A8B4-1C6233E649C3}"/>
    <cellStyle name="20% - Accent5 3 2 2 5 2 2 4 5" xfId="40246" xr:uid="{078915CD-5F0A-4BBA-9C4F-88E7EB2718F4}"/>
    <cellStyle name="20% - Accent5 3 2 2 5 2 2 4 6" xfId="48129" xr:uid="{91F3A2E8-3411-4BE7-B6D1-A0CBCFFA1B1E}"/>
    <cellStyle name="20% - Accent5 3 2 2 5 2 2 4 7" xfId="55622" xr:uid="{3BD8823B-146F-4631-A3C7-3DBD68C6243D}"/>
    <cellStyle name="20% - Accent5 3 2 2 5 2 2 5" xfId="10336" xr:uid="{703CF1DB-8D97-4FE9-BA13-224DD749CD76}"/>
    <cellStyle name="20% - Accent5 3 2 2 5 2 2 5 2" xfId="25312" xr:uid="{CF723A5A-BC5F-46FB-B83B-F918F693647F}"/>
    <cellStyle name="20% - Accent5 3 2 2 5 2 2 6" xfId="17824" xr:uid="{E44BADB7-3811-431A-A045-89B7707A6C86}"/>
    <cellStyle name="20% - Accent5 3 2 2 5 2 2 7" xfId="31440" xr:uid="{342F12C2-975C-493A-A056-68B47827D331}"/>
    <cellStyle name="20% - Accent5 3 2 2 5 2 2 8" xfId="40243" xr:uid="{711B974D-C8EF-4013-B4D7-8F9063483333}"/>
    <cellStyle name="20% - Accent5 3 2 2 5 2 2 9" xfId="48126" xr:uid="{6CB10BE2-D32B-45FA-B0B6-BB78FACB5A0F}"/>
    <cellStyle name="20% - Accent5 3 2 2 5 2 3" xfId="2800" xr:uid="{075EA4E3-17AE-45AE-BF2E-387FD9B130D8}"/>
    <cellStyle name="20% - Accent5 3 2 2 5 2 3 2" xfId="10340" xr:uid="{B02A9CDF-B127-4981-9C5A-B5C5BFFC1598}"/>
    <cellStyle name="20% - Accent5 3 2 2 5 2 3 2 2" xfId="25316" xr:uid="{6E7C3899-F6BA-47A8-8E35-C6E8FE9EFB72}"/>
    <cellStyle name="20% - Accent5 3 2 2 5 2 3 3" xfId="17828" xr:uid="{B43C588B-F6E0-40D1-888E-D1A8DD180942}"/>
    <cellStyle name="20% - Accent5 3 2 2 5 2 3 4" xfId="32726" xr:uid="{FD71ADD1-338E-4C91-B57C-FC9D637267F7}"/>
    <cellStyle name="20% - Accent5 3 2 2 5 2 3 5" xfId="40247" xr:uid="{44C38EC4-6B1E-46D7-9289-B7A43A0AD16F}"/>
    <cellStyle name="20% - Accent5 3 2 2 5 2 3 6" xfId="48130" xr:uid="{54FC234F-309A-49F1-A8BA-9DB4DD64E7D5}"/>
    <cellStyle name="20% - Accent5 3 2 2 5 2 3 7" xfId="55623" xr:uid="{9D33FC24-AB39-41CA-B443-8FE696D4FE93}"/>
    <cellStyle name="20% - Accent5 3 2 2 5 2 4" xfId="2801" xr:uid="{CF8C7C66-DE1D-4014-B1AA-94C39D78920F}"/>
    <cellStyle name="20% - Accent5 3 2 2 5 2 4 2" xfId="10341" xr:uid="{598F7158-498A-460F-A44B-162C1997AC8A}"/>
    <cellStyle name="20% - Accent5 3 2 2 5 2 4 2 2" xfId="25317" xr:uid="{0DF82B2D-6B3D-4C62-8B41-CEEE9B4E4E37}"/>
    <cellStyle name="20% - Accent5 3 2 2 5 2 4 3" xfId="17829" xr:uid="{CC0FB076-08BE-4C05-AEBC-B12A4ED30C2E}"/>
    <cellStyle name="20% - Accent5 3 2 2 5 2 4 4" xfId="34571" xr:uid="{7E844BE0-645B-4964-A8D8-7BEE8A3F25F0}"/>
    <cellStyle name="20% - Accent5 3 2 2 5 2 4 5" xfId="40248" xr:uid="{82B9D93F-11FD-40B1-B116-12AA3786D791}"/>
    <cellStyle name="20% - Accent5 3 2 2 5 2 4 6" xfId="48131" xr:uid="{3AC52696-1551-4EFF-82B4-13F5ED60CB99}"/>
    <cellStyle name="20% - Accent5 3 2 2 5 2 4 7" xfId="55624" xr:uid="{5B1C7A45-A547-4B9D-8C3F-DD9461DD2EE8}"/>
    <cellStyle name="20% - Accent5 3 2 2 5 2 5" xfId="2802" xr:uid="{5A6FD9AF-652A-4BA4-BFE0-3C908501A67C}"/>
    <cellStyle name="20% - Accent5 3 2 2 5 2 5 2" xfId="10342" xr:uid="{4DBFD09B-B805-4DE9-926A-A2E53A36A756}"/>
    <cellStyle name="20% - Accent5 3 2 2 5 2 5 2 2" xfId="25318" xr:uid="{CA26B311-BCA2-4358-8E8A-56F0AB0D15FA}"/>
    <cellStyle name="20% - Accent5 3 2 2 5 2 5 3" xfId="17830" xr:uid="{74402468-C9F5-4BDE-A627-4624E37D319D}"/>
    <cellStyle name="20% - Accent5 3 2 2 5 2 5 4" xfId="36414" xr:uid="{1E215AEE-DEF2-4AF5-AA33-B0AF40967479}"/>
    <cellStyle name="20% - Accent5 3 2 2 5 2 5 5" xfId="40249" xr:uid="{7944E711-871C-418F-B919-9BF05E126923}"/>
    <cellStyle name="20% - Accent5 3 2 2 5 2 5 6" xfId="48132" xr:uid="{49746F15-7BD3-44C2-9E37-C96E629F1137}"/>
    <cellStyle name="20% - Accent5 3 2 2 5 2 5 7" xfId="55625" xr:uid="{53E87E54-E931-4760-A16F-CF08662E4493}"/>
    <cellStyle name="20% - Accent5 3 2 2 5 2 6" xfId="10335" xr:uid="{0EE169B7-6C3B-4A99-89B7-1E4F3D8DFDB7}"/>
    <cellStyle name="20% - Accent5 3 2 2 5 2 6 2" xfId="25311" xr:uid="{795D164D-13F0-418E-8AEE-14A92B35CAF0}"/>
    <cellStyle name="20% - Accent5 3 2 2 5 2 7" xfId="17823" xr:uid="{2155A632-FADD-43E4-9347-24661DCFB454}"/>
    <cellStyle name="20% - Accent5 3 2 2 5 2 8" xfId="30869" xr:uid="{97CFCC75-1CE8-4530-8E9C-F84656A38736}"/>
    <cellStyle name="20% - Accent5 3 2 2 5 2 9" xfId="40242" xr:uid="{C52C11D0-D552-447F-B573-2FB8486258CC}"/>
    <cellStyle name="20% - Accent5 3 2 2 5 3" xfId="2803" xr:uid="{1737664E-C6EC-494C-849C-3244FC0F91B1}"/>
    <cellStyle name="20% - Accent5 3 2 2 5 3 10" xfId="55626" xr:uid="{10C8739B-F980-4AEB-8BA1-098EF4305502}"/>
    <cellStyle name="20% - Accent5 3 2 2 5 3 2" xfId="2804" xr:uid="{9E3085E2-4088-4D60-9262-8F6FC8B89B5E}"/>
    <cellStyle name="20% - Accent5 3 2 2 5 3 2 2" xfId="10344" xr:uid="{439B6134-83C3-4015-98CB-70093EAB4232}"/>
    <cellStyle name="20% - Accent5 3 2 2 5 3 2 2 2" xfId="25320" xr:uid="{251A23A9-EB01-4559-AEF4-2694F21F2BBA}"/>
    <cellStyle name="20% - Accent5 3 2 2 5 3 2 3" xfId="17832" xr:uid="{13FF7144-4859-4D08-BD11-50A544C410FA}"/>
    <cellStyle name="20% - Accent5 3 2 2 5 3 2 4" xfId="32728" xr:uid="{64BABAE6-58FC-46AA-B4AA-32DC25AEEA62}"/>
    <cellStyle name="20% - Accent5 3 2 2 5 3 2 5" xfId="40251" xr:uid="{ED651A22-C4BE-4A8A-9FD4-DA934C4E8729}"/>
    <cellStyle name="20% - Accent5 3 2 2 5 3 2 6" xfId="48134" xr:uid="{0E1CD0DF-37B4-4E2C-A57A-E885380312BE}"/>
    <cellStyle name="20% - Accent5 3 2 2 5 3 2 7" xfId="55627" xr:uid="{5F60A19F-D640-4F30-A59C-873D85108498}"/>
    <cellStyle name="20% - Accent5 3 2 2 5 3 3" xfId="2805" xr:uid="{C3018600-E1FC-4EFD-BADA-2573496CFB6B}"/>
    <cellStyle name="20% - Accent5 3 2 2 5 3 3 2" xfId="10345" xr:uid="{04E0DFE4-2F5A-44BB-8CC2-E1FCD110FCFF}"/>
    <cellStyle name="20% - Accent5 3 2 2 5 3 3 2 2" xfId="25321" xr:uid="{AFD9646B-DC32-4C05-B435-366EC31753FC}"/>
    <cellStyle name="20% - Accent5 3 2 2 5 3 3 3" xfId="17833" xr:uid="{00A31346-D096-4EAE-B742-7B3140D0A074}"/>
    <cellStyle name="20% - Accent5 3 2 2 5 3 3 4" xfId="34573" xr:uid="{045E78E0-5274-4AF8-89E8-AEA2299EE084}"/>
    <cellStyle name="20% - Accent5 3 2 2 5 3 3 5" xfId="40252" xr:uid="{A03A458C-BA2D-43DB-83B3-1A62420A1790}"/>
    <cellStyle name="20% - Accent5 3 2 2 5 3 3 6" xfId="48135" xr:uid="{A83A52AF-FDE8-44C0-9A59-01C2E029ADFC}"/>
    <cellStyle name="20% - Accent5 3 2 2 5 3 3 7" xfId="55628" xr:uid="{11B08C36-E19B-4D63-96A5-9882B8B7049C}"/>
    <cellStyle name="20% - Accent5 3 2 2 5 3 4" xfId="2806" xr:uid="{01AFFC94-76E9-4F92-A41A-7277EADDF5DD}"/>
    <cellStyle name="20% - Accent5 3 2 2 5 3 4 2" xfId="10346" xr:uid="{2BC0762E-E498-4643-97E4-B3FF701CE592}"/>
    <cellStyle name="20% - Accent5 3 2 2 5 3 4 2 2" xfId="25322" xr:uid="{14367DCC-A4A8-41A2-8B63-FFF8AB7A5A47}"/>
    <cellStyle name="20% - Accent5 3 2 2 5 3 4 3" xfId="17834" xr:uid="{938829FF-CAE9-41A0-8A56-6F9D33D455F6}"/>
    <cellStyle name="20% - Accent5 3 2 2 5 3 4 4" xfId="36416" xr:uid="{025BB728-2910-4198-B6BB-66B37FD577C3}"/>
    <cellStyle name="20% - Accent5 3 2 2 5 3 4 5" xfId="40253" xr:uid="{478466B3-EF81-4873-8296-3792F178C40C}"/>
    <cellStyle name="20% - Accent5 3 2 2 5 3 4 6" xfId="48136" xr:uid="{F8DEFA17-0FDE-47B3-A0D1-756D262BB238}"/>
    <cellStyle name="20% - Accent5 3 2 2 5 3 4 7" xfId="55629" xr:uid="{68E72466-96C3-4EBD-BA65-5D9BE2B85A26}"/>
    <cellStyle name="20% - Accent5 3 2 2 5 3 5" xfId="10343" xr:uid="{8DBDA5CB-A294-4162-A37A-345159E148EB}"/>
    <cellStyle name="20% - Accent5 3 2 2 5 3 5 2" xfId="25319" xr:uid="{4D1A3EB0-BD98-49F2-8CFD-D3BE0DFE8AEA}"/>
    <cellStyle name="20% - Accent5 3 2 2 5 3 6" xfId="17831" xr:uid="{AFA678EF-5125-4E85-B1EA-E264ED0D34E9}"/>
    <cellStyle name="20% - Accent5 3 2 2 5 3 7" xfId="31439" xr:uid="{0FBC6C5B-2079-4357-842F-AEDACC7B5FE3}"/>
    <cellStyle name="20% - Accent5 3 2 2 5 3 8" xfId="40250" xr:uid="{02B14E31-472C-41ED-B594-00C28548DC9B}"/>
    <cellStyle name="20% - Accent5 3 2 2 5 3 9" xfId="48133" xr:uid="{0DFC53C1-04C6-495C-A3EF-508E7E8C4272}"/>
    <cellStyle name="20% - Accent5 3 2 2 5 4" xfId="2807" xr:uid="{653022FA-964E-4B31-86E9-8B5D0877F163}"/>
    <cellStyle name="20% - Accent5 3 2 2 5 4 2" xfId="10347" xr:uid="{7DD00591-C0AB-4258-921F-2F8441A57C95}"/>
    <cellStyle name="20% - Accent5 3 2 2 5 4 2 2" xfId="25323" xr:uid="{A4DA4AD2-2F45-49B5-A588-BA713B69E159}"/>
    <cellStyle name="20% - Accent5 3 2 2 5 4 3" xfId="17835" xr:uid="{2D146F68-C353-4754-AA29-79441BEEAA25}"/>
    <cellStyle name="20% - Accent5 3 2 2 5 4 4" xfId="32725" xr:uid="{B31C5C8B-0554-4567-9816-B1B67A50BDB7}"/>
    <cellStyle name="20% - Accent5 3 2 2 5 4 5" xfId="40254" xr:uid="{5424F86E-E34D-4EBA-AADF-35021514786B}"/>
    <cellStyle name="20% - Accent5 3 2 2 5 4 6" xfId="48137" xr:uid="{EC1C6E46-F4E3-43DC-BBF1-4D798A11C0C9}"/>
    <cellStyle name="20% - Accent5 3 2 2 5 4 7" xfId="55630" xr:uid="{6424F900-B2AA-4C6F-99FF-D72156DE718B}"/>
    <cellStyle name="20% - Accent5 3 2 2 5 5" xfId="2808" xr:uid="{BA369492-80F6-406E-B114-BA4EE5F3AB49}"/>
    <cellStyle name="20% - Accent5 3 2 2 5 5 2" xfId="10348" xr:uid="{0EEF4EF3-2F49-4CBC-ADC2-0171C41C2B69}"/>
    <cellStyle name="20% - Accent5 3 2 2 5 5 2 2" xfId="25324" xr:uid="{20759AA7-767C-4781-A805-5C2E0DD42B37}"/>
    <cellStyle name="20% - Accent5 3 2 2 5 5 3" xfId="17836" xr:uid="{A1E4F70F-CBE3-4D55-924D-0238B74151B4}"/>
    <cellStyle name="20% - Accent5 3 2 2 5 5 4" xfId="34570" xr:uid="{96D2988C-FDCF-4371-9657-F2ADC20D20AB}"/>
    <cellStyle name="20% - Accent5 3 2 2 5 5 5" xfId="40255" xr:uid="{3F6B22BD-7903-4D14-8346-DB21E2EDEA39}"/>
    <cellStyle name="20% - Accent5 3 2 2 5 5 6" xfId="48138" xr:uid="{D0B3D684-5BD7-4D89-BA77-107C39C9C376}"/>
    <cellStyle name="20% - Accent5 3 2 2 5 5 7" xfId="55631" xr:uid="{23CB8708-695D-49F4-8CBD-133A53FC0E7B}"/>
    <cellStyle name="20% - Accent5 3 2 2 5 6" xfId="2809" xr:uid="{CF042F3C-DA60-4AF7-AE33-5EF434D33639}"/>
    <cellStyle name="20% - Accent5 3 2 2 5 6 2" xfId="10349" xr:uid="{BEC9C9E4-2684-4BA6-A412-7BBAA665EFC9}"/>
    <cellStyle name="20% - Accent5 3 2 2 5 6 2 2" xfId="25325" xr:uid="{D6FE9476-4B65-4D43-B6C5-F18E218CFED6}"/>
    <cellStyle name="20% - Accent5 3 2 2 5 6 3" xfId="17837" xr:uid="{12A302E9-6F1E-4314-B3C7-F86802EAB881}"/>
    <cellStyle name="20% - Accent5 3 2 2 5 6 4" xfId="36413" xr:uid="{842D4B9B-5AA7-4E75-94B1-9552D6BCA80A}"/>
    <cellStyle name="20% - Accent5 3 2 2 5 6 5" xfId="40256" xr:uid="{697D9414-273D-4A4B-84BF-33B5B9FCD3CA}"/>
    <cellStyle name="20% - Accent5 3 2 2 5 6 6" xfId="48139" xr:uid="{9367D158-3D98-474E-BCB0-7C860DD25717}"/>
    <cellStyle name="20% - Accent5 3 2 2 5 6 7" xfId="55632" xr:uid="{DA274596-330B-4A88-8930-021F829F17A5}"/>
    <cellStyle name="20% - Accent5 3 2 2 5 7" xfId="10334" xr:uid="{B32A41D3-3881-439B-A172-EA6BBF7B0F98}"/>
    <cellStyle name="20% - Accent5 3 2 2 5 7 2" xfId="25310" xr:uid="{3BDA2408-EE2D-44E6-A293-11AC8FC36846}"/>
    <cellStyle name="20% - Accent5 3 2 2 5 8" xfId="17822" xr:uid="{1F9ECFD3-7270-46B1-AFE0-92A2B1839F6E}"/>
    <cellStyle name="20% - Accent5 3 2 2 5 9" xfId="30570" xr:uid="{5F72FC01-E33D-4B92-9E1D-1D20EBA8C28D}"/>
    <cellStyle name="20% - Accent5 3 2 2 6" xfId="2810" xr:uid="{AB545333-83BB-4901-9728-C7AF9BA88142}"/>
    <cellStyle name="20% - Accent5 3 2 2 6 10" xfId="48140" xr:uid="{1D84A9CC-37EA-49E4-9E35-BC708DE496DB}"/>
    <cellStyle name="20% - Accent5 3 2 2 6 11" xfId="55633" xr:uid="{B9D70B84-30DF-4BA5-AE42-3E5219F1450A}"/>
    <cellStyle name="20% - Accent5 3 2 2 6 2" xfId="2811" xr:uid="{BE4989CF-0E7B-4FD4-9ACC-68DB2F3AD90F}"/>
    <cellStyle name="20% - Accent5 3 2 2 6 2 10" xfId="55634" xr:uid="{D32A1565-42D7-4EEA-92F0-9D2112AD79EA}"/>
    <cellStyle name="20% - Accent5 3 2 2 6 2 2" xfId="2812" xr:uid="{1F511B59-79AF-40BA-BEF3-1020773FE854}"/>
    <cellStyle name="20% - Accent5 3 2 2 6 2 2 2" xfId="10352" xr:uid="{EED16068-F0CD-4397-A2EC-ED4EEDF5F84D}"/>
    <cellStyle name="20% - Accent5 3 2 2 6 2 2 2 2" xfId="25328" xr:uid="{56A9A92D-D25F-47F2-9EDF-01B8123A0070}"/>
    <cellStyle name="20% - Accent5 3 2 2 6 2 2 3" xfId="17840" xr:uid="{AD3BB3DF-03D6-4630-A7A0-7C18C69CE3C3}"/>
    <cellStyle name="20% - Accent5 3 2 2 6 2 2 4" xfId="32730" xr:uid="{8689436B-5521-4C9A-95E5-D68C248089D9}"/>
    <cellStyle name="20% - Accent5 3 2 2 6 2 2 5" xfId="40259" xr:uid="{5BE5C4E9-FB0F-410B-9418-379B8E59CC17}"/>
    <cellStyle name="20% - Accent5 3 2 2 6 2 2 6" xfId="48142" xr:uid="{317CF242-DF27-4B1E-A6AB-B22823793126}"/>
    <cellStyle name="20% - Accent5 3 2 2 6 2 2 7" xfId="55635" xr:uid="{7A8116F2-69C5-4B46-A8DE-A5564A72C2B3}"/>
    <cellStyle name="20% - Accent5 3 2 2 6 2 3" xfId="2813" xr:uid="{6D1326AC-214D-410F-96D6-6713262CABA1}"/>
    <cellStyle name="20% - Accent5 3 2 2 6 2 3 2" xfId="10353" xr:uid="{15A0C27C-1228-4FFF-8159-3AE5192F4660}"/>
    <cellStyle name="20% - Accent5 3 2 2 6 2 3 2 2" xfId="25329" xr:uid="{A4A519A7-75CC-472F-8D26-5998FB77B131}"/>
    <cellStyle name="20% - Accent5 3 2 2 6 2 3 3" xfId="17841" xr:uid="{3DBB61C2-AB0E-4F6A-BADC-0B7AF49580A4}"/>
    <cellStyle name="20% - Accent5 3 2 2 6 2 3 4" xfId="34575" xr:uid="{76207147-CE3E-48D9-A09D-CACBE84D85EA}"/>
    <cellStyle name="20% - Accent5 3 2 2 6 2 3 5" xfId="40260" xr:uid="{1A51547C-2C62-413A-939F-A67AB954439E}"/>
    <cellStyle name="20% - Accent5 3 2 2 6 2 3 6" xfId="48143" xr:uid="{590A6502-445E-475B-B7B8-D31973C0B605}"/>
    <cellStyle name="20% - Accent5 3 2 2 6 2 3 7" xfId="55636" xr:uid="{BE37932C-329B-40FC-B2A4-39709B147947}"/>
    <cellStyle name="20% - Accent5 3 2 2 6 2 4" xfId="2814" xr:uid="{6FDEF4C8-5F1E-435E-9011-2C85150B1AAF}"/>
    <cellStyle name="20% - Accent5 3 2 2 6 2 4 2" xfId="10354" xr:uid="{EB570EEA-3790-42BA-B9AF-C322881513C5}"/>
    <cellStyle name="20% - Accent5 3 2 2 6 2 4 2 2" xfId="25330" xr:uid="{1E49E3CF-DC04-4E03-BC0D-937F42C52298}"/>
    <cellStyle name="20% - Accent5 3 2 2 6 2 4 3" xfId="17842" xr:uid="{342B8E4E-97EB-4009-BE8F-CAB193DA9D80}"/>
    <cellStyle name="20% - Accent5 3 2 2 6 2 4 4" xfId="36418" xr:uid="{B982EEED-33CE-44E5-8561-1534D0D7B750}"/>
    <cellStyle name="20% - Accent5 3 2 2 6 2 4 5" xfId="40261" xr:uid="{9E7B9057-A7B3-4797-8593-9037A08A650B}"/>
    <cellStyle name="20% - Accent5 3 2 2 6 2 4 6" xfId="48144" xr:uid="{F56A2F44-44CF-43DD-9C3B-90B4E8E9FE4A}"/>
    <cellStyle name="20% - Accent5 3 2 2 6 2 4 7" xfId="55637" xr:uid="{6FB8FF12-A057-4265-8F77-03A65188BA62}"/>
    <cellStyle name="20% - Accent5 3 2 2 6 2 5" xfId="10351" xr:uid="{182038C5-2910-44E7-988D-17F9DCC00575}"/>
    <cellStyle name="20% - Accent5 3 2 2 6 2 5 2" xfId="25327" xr:uid="{4AD6AE0C-CBCF-48A8-A6A2-C9C36E36B712}"/>
    <cellStyle name="20% - Accent5 3 2 2 6 2 6" xfId="17839" xr:uid="{4B74DB70-B9EF-42C5-9103-DF369CDBD9EC}"/>
    <cellStyle name="20% - Accent5 3 2 2 6 2 7" xfId="31441" xr:uid="{B49B2972-A58D-415A-AB54-63C1BCC0BA86}"/>
    <cellStyle name="20% - Accent5 3 2 2 6 2 8" xfId="40258" xr:uid="{68D27798-8BCA-4B64-B51D-25B9521E235D}"/>
    <cellStyle name="20% - Accent5 3 2 2 6 2 9" xfId="48141" xr:uid="{D5C92052-B0DA-45AA-B146-A7C6A35AA698}"/>
    <cellStyle name="20% - Accent5 3 2 2 6 3" xfId="2815" xr:uid="{E0C6FFF1-9D05-4C31-8B39-934914BD3DAE}"/>
    <cellStyle name="20% - Accent5 3 2 2 6 3 2" xfId="10355" xr:uid="{C1695545-37BE-4914-814D-6C51E20C75CE}"/>
    <cellStyle name="20% - Accent5 3 2 2 6 3 2 2" xfId="25331" xr:uid="{57419E31-649A-43CB-960B-F8A657AA9057}"/>
    <cellStyle name="20% - Accent5 3 2 2 6 3 3" xfId="17843" xr:uid="{5AD88972-5869-4FD2-846F-E8BFC951FBD6}"/>
    <cellStyle name="20% - Accent5 3 2 2 6 3 4" xfId="32729" xr:uid="{F06423B0-F2D9-4A8C-871B-117539314496}"/>
    <cellStyle name="20% - Accent5 3 2 2 6 3 5" xfId="40262" xr:uid="{A349C724-90CD-447D-B55D-D34E7224C456}"/>
    <cellStyle name="20% - Accent5 3 2 2 6 3 6" xfId="48145" xr:uid="{1663BF5A-C30E-4CE2-92BC-CD65D6745A12}"/>
    <cellStyle name="20% - Accent5 3 2 2 6 3 7" xfId="55638" xr:uid="{ECB47C64-71D5-4CCC-AB76-5090D2CDE2C6}"/>
    <cellStyle name="20% - Accent5 3 2 2 6 4" xfId="2816" xr:uid="{1A09B104-6578-400A-84D2-4FE5B701281D}"/>
    <cellStyle name="20% - Accent5 3 2 2 6 4 2" xfId="10356" xr:uid="{54FFC285-3D6F-47E5-8028-A37CD09BCB19}"/>
    <cellStyle name="20% - Accent5 3 2 2 6 4 2 2" xfId="25332" xr:uid="{529267B6-EBB6-433B-A992-28A7FD98E970}"/>
    <cellStyle name="20% - Accent5 3 2 2 6 4 3" xfId="17844" xr:uid="{45A99485-5AC6-460A-8B26-93D16675B904}"/>
    <cellStyle name="20% - Accent5 3 2 2 6 4 4" xfId="34574" xr:uid="{48525F7C-C694-4E48-89D3-A076983DF7E2}"/>
    <cellStyle name="20% - Accent5 3 2 2 6 4 5" xfId="40263" xr:uid="{26C56B28-8814-4037-AD75-7474F9E04080}"/>
    <cellStyle name="20% - Accent5 3 2 2 6 4 6" xfId="48146" xr:uid="{81C8BEB8-501A-4BDE-879D-DFC0D34EF17B}"/>
    <cellStyle name="20% - Accent5 3 2 2 6 4 7" xfId="55639" xr:uid="{08B51139-F722-4EA4-870A-A459B9108FB0}"/>
    <cellStyle name="20% - Accent5 3 2 2 6 5" xfId="2817" xr:uid="{60111C12-F767-4C14-A086-D23B49275F74}"/>
    <cellStyle name="20% - Accent5 3 2 2 6 5 2" xfId="10357" xr:uid="{655065EC-BD3D-4533-B3AD-CB144E4A6C8C}"/>
    <cellStyle name="20% - Accent5 3 2 2 6 5 2 2" xfId="25333" xr:uid="{75402CC5-09C3-414E-A250-9008F60AFEE8}"/>
    <cellStyle name="20% - Accent5 3 2 2 6 5 3" xfId="17845" xr:uid="{30052A1A-EC46-4AB3-8633-40153F33425A}"/>
    <cellStyle name="20% - Accent5 3 2 2 6 5 4" xfId="36417" xr:uid="{C61EEF96-7DB3-4489-88CB-66AD39398624}"/>
    <cellStyle name="20% - Accent5 3 2 2 6 5 5" xfId="40264" xr:uid="{B8345112-7B42-4575-85F4-E78AAD4008EC}"/>
    <cellStyle name="20% - Accent5 3 2 2 6 5 6" xfId="48147" xr:uid="{7D8B447C-8727-4682-AC35-2ACA8E5F2956}"/>
    <cellStyle name="20% - Accent5 3 2 2 6 5 7" xfId="55640" xr:uid="{0FD26C5E-262D-4F88-8A4E-3B5B43491774}"/>
    <cellStyle name="20% - Accent5 3 2 2 6 6" xfId="10350" xr:uid="{E92884DE-A004-45F8-AD11-5E8C9AADAB16}"/>
    <cellStyle name="20% - Accent5 3 2 2 6 6 2" xfId="25326" xr:uid="{A8D32817-FAB7-4632-85A8-2A622783E26A}"/>
    <cellStyle name="20% - Accent5 3 2 2 6 7" xfId="17838" xr:uid="{B8B2E83D-B99F-495F-ABB4-17244B957DBC}"/>
    <cellStyle name="20% - Accent5 3 2 2 6 8" xfId="30659" xr:uid="{AD199673-8511-41E1-983D-07AD2F416CD3}"/>
    <cellStyle name="20% - Accent5 3 2 2 6 9" xfId="40257" xr:uid="{9769B8C0-4BC5-42C4-B950-D134824ED70A}"/>
    <cellStyle name="20% - Accent5 3 2 2 7" xfId="2818" xr:uid="{77E4BA6E-C49F-4908-B62A-A95168C09743}"/>
    <cellStyle name="20% - Accent5 3 2 2 7 10" xfId="48148" xr:uid="{5557346B-8CA6-4C90-A9B5-0104EDE7CA5E}"/>
    <cellStyle name="20% - Accent5 3 2 2 7 11" xfId="55641" xr:uid="{F85BB5E2-0D1D-458A-8560-5A45F6137A83}"/>
    <cellStyle name="20% - Accent5 3 2 2 7 2" xfId="2819" xr:uid="{1096A726-ACD6-440E-83B5-871E07766F30}"/>
    <cellStyle name="20% - Accent5 3 2 2 7 2 10" xfId="55642" xr:uid="{99676C87-4764-4D27-ACC8-84264DEDF2E2}"/>
    <cellStyle name="20% - Accent5 3 2 2 7 2 2" xfId="2820" xr:uid="{410A89C3-3D07-4A26-BA92-6ED2EC73B1BC}"/>
    <cellStyle name="20% - Accent5 3 2 2 7 2 2 2" xfId="10360" xr:uid="{0BD8D73B-16DF-4C61-99E1-AEFCA6147F96}"/>
    <cellStyle name="20% - Accent5 3 2 2 7 2 2 2 2" xfId="25336" xr:uid="{A663B292-FBB5-43B0-AC4B-B4247A596788}"/>
    <cellStyle name="20% - Accent5 3 2 2 7 2 2 3" xfId="17848" xr:uid="{E5E21767-1A37-4C07-8A8E-84C257B4342E}"/>
    <cellStyle name="20% - Accent5 3 2 2 7 2 2 4" xfId="32732" xr:uid="{09D77FA6-36B7-4EF2-AA69-71A457D36819}"/>
    <cellStyle name="20% - Accent5 3 2 2 7 2 2 5" xfId="40267" xr:uid="{C167D43A-EF4C-4364-BEC4-800FDEC74F9D}"/>
    <cellStyle name="20% - Accent5 3 2 2 7 2 2 6" xfId="48150" xr:uid="{C9BE3D9D-D669-4899-8DAB-2396E6B8FC8D}"/>
    <cellStyle name="20% - Accent5 3 2 2 7 2 2 7" xfId="55643" xr:uid="{0761A140-9F76-4F14-8AA0-E10BB2B5D58A}"/>
    <cellStyle name="20% - Accent5 3 2 2 7 2 3" xfId="2821" xr:uid="{13C07C63-4268-47DE-9338-BE5DFA99B6A6}"/>
    <cellStyle name="20% - Accent5 3 2 2 7 2 3 2" xfId="10361" xr:uid="{ACF7FFA6-8103-4D4B-A9C8-8890BDDE1489}"/>
    <cellStyle name="20% - Accent5 3 2 2 7 2 3 2 2" xfId="25337" xr:uid="{58886A1F-DDEC-40F1-BEEE-40A3447CF60F}"/>
    <cellStyle name="20% - Accent5 3 2 2 7 2 3 3" xfId="17849" xr:uid="{6A09ACF3-0731-48BA-AA36-D56EB42E47B0}"/>
    <cellStyle name="20% - Accent5 3 2 2 7 2 3 4" xfId="34577" xr:uid="{2725EFC0-AEF9-432F-B655-D123D83CB509}"/>
    <cellStyle name="20% - Accent5 3 2 2 7 2 3 5" xfId="40268" xr:uid="{38B293C3-2455-4F88-AEA3-842C535AA8E1}"/>
    <cellStyle name="20% - Accent5 3 2 2 7 2 3 6" xfId="48151" xr:uid="{357CCEA4-653C-4B24-97BC-5639993D80C5}"/>
    <cellStyle name="20% - Accent5 3 2 2 7 2 3 7" xfId="55644" xr:uid="{EE0FB6D8-44E8-4B45-8E3E-AFD355363755}"/>
    <cellStyle name="20% - Accent5 3 2 2 7 2 4" xfId="2822" xr:uid="{0E83E340-3A83-4F3A-A469-745121A2B724}"/>
    <cellStyle name="20% - Accent5 3 2 2 7 2 4 2" xfId="10362" xr:uid="{92D6C691-76FC-4338-B8C8-B551121054CD}"/>
    <cellStyle name="20% - Accent5 3 2 2 7 2 4 2 2" xfId="25338" xr:uid="{AB40BB13-D38D-413E-A7A1-153A165B93D3}"/>
    <cellStyle name="20% - Accent5 3 2 2 7 2 4 3" xfId="17850" xr:uid="{4CB89365-1DCD-44AB-AF02-C642B3D210C6}"/>
    <cellStyle name="20% - Accent5 3 2 2 7 2 4 4" xfId="36420" xr:uid="{8E97E687-3BB2-4F36-90D1-71969EB5649D}"/>
    <cellStyle name="20% - Accent5 3 2 2 7 2 4 5" xfId="40269" xr:uid="{63211438-6645-48FC-B8DC-6AF7BACABF56}"/>
    <cellStyle name="20% - Accent5 3 2 2 7 2 4 6" xfId="48152" xr:uid="{AE1E50B5-9CD1-4EF5-94E7-728568C6A28A}"/>
    <cellStyle name="20% - Accent5 3 2 2 7 2 4 7" xfId="55645" xr:uid="{944891DE-B8CC-46E1-8DA3-23F756D02239}"/>
    <cellStyle name="20% - Accent5 3 2 2 7 2 5" xfId="10359" xr:uid="{9763A319-48A1-475D-9362-C2449AE65FCF}"/>
    <cellStyle name="20% - Accent5 3 2 2 7 2 5 2" xfId="25335" xr:uid="{4561B1A1-0518-4510-8D3B-FCC39BA2411D}"/>
    <cellStyle name="20% - Accent5 3 2 2 7 2 6" xfId="17847" xr:uid="{72C441F7-B4CC-4331-8892-8A23594F3831}"/>
    <cellStyle name="20% - Accent5 3 2 2 7 2 7" xfId="31442" xr:uid="{C6BD6BC7-84D2-4065-B338-11FBFD82746F}"/>
    <cellStyle name="20% - Accent5 3 2 2 7 2 8" xfId="40266" xr:uid="{35339DE2-3F80-407C-9671-3C4E4E08D0B2}"/>
    <cellStyle name="20% - Accent5 3 2 2 7 2 9" xfId="48149" xr:uid="{1AFC5CD2-6516-49F4-B86A-F962848380DD}"/>
    <cellStyle name="20% - Accent5 3 2 2 7 3" xfId="2823" xr:uid="{E4A3C3BC-A280-433A-9918-BCA34883C56B}"/>
    <cellStyle name="20% - Accent5 3 2 2 7 3 2" xfId="10363" xr:uid="{69E6A6F5-EEB2-4326-9FD0-7CBC54A7D611}"/>
    <cellStyle name="20% - Accent5 3 2 2 7 3 2 2" xfId="25339" xr:uid="{F972078F-5857-40A6-B4E6-E19D6FB6E238}"/>
    <cellStyle name="20% - Accent5 3 2 2 7 3 3" xfId="17851" xr:uid="{9584F2E5-9CF3-45D6-BC84-F8C6572B6BC3}"/>
    <cellStyle name="20% - Accent5 3 2 2 7 3 4" xfId="32731" xr:uid="{ACA75A7B-9708-48EA-A8C1-2A781D84FC0F}"/>
    <cellStyle name="20% - Accent5 3 2 2 7 3 5" xfId="40270" xr:uid="{CAE1AA21-20F6-4B67-AE3B-CCE6DA735D6A}"/>
    <cellStyle name="20% - Accent5 3 2 2 7 3 6" xfId="48153" xr:uid="{F3DDDD3D-EE80-4CB9-91D2-1F2050B4B99A}"/>
    <cellStyle name="20% - Accent5 3 2 2 7 3 7" xfId="55646" xr:uid="{C60B31B2-5AD3-458C-B5AA-F3A1FE77BC3A}"/>
    <cellStyle name="20% - Accent5 3 2 2 7 4" xfId="2824" xr:uid="{7223245F-5D94-4826-81A9-4F5A94A4F311}"/>
    <cellStyle name="20% - Accent5 3 2 2 7 4 2" xfId="10364" xr:uid="{83F9A475-8E00-4CB7-B37F-BFB7774BF1A3}"/>
    <cellStyle name="20% - Accent5 3 2 2 7 4 2 2" xfId="25340" xr:uid="{7FA2A3BE-74A5-4180-9607-380EF4F95BE6}"/>
    <cellStyle name="20% - Accent5 3 2 2 7 4 3" xfId="17852" xr:uid="{963728D5-0EC3-4BA3-8A1E-D873229DD398}"/>
    <cellStyle name="20% - Accent5 3 2 2 7 4 4" xfId="34576" xr:uid="{E63816A1-3F88-4E5F-A522-17342ECD983E}"/>
    <cellStyle name="20% - Accent5 3 2 2 7 4 5" xfId="40271" xr:uid="{5D45F7F7-F408-4C98-9F4F-9A6F4D51CC4D}"/>
    <cellStyle name="20% - Accent5 3 2 2 7 4 6" xfId="48154" xr:uid="{E1DEC6F6-DCBF-45B5-88D5-FEC95702DF3A}"/>
    <cellStyle name="20% - Accent5 3 2 2 7 4 7" xfId="55647" xr:uid="{6BFDE023-F442-4CD0-AE80-386C2A5ECC07}"/>
    <cellStyle name="20% - Accent5 3 2 2 7 5" xfId="2825" xr:uid="{4CDAA728-DB7E-4AD4-93EE-71D40AF91862}"/>
    <cellStyle name="20% - Accent5 3 2 2 7 5 2" xfId="10365" xr:uid="{BBCC4AE2-F353-4FAD-BD99-FA3A76DC0CA0}"/>
    <cellStyle name="20% - Accent5 3 2 2 7 5 2 2" xfId="25341" xr:uid="{BE203D28-CCB9-465F-8AF4-A9EE99206FD9}"/>
    <cellStyle name="20% - Accent5 3 2 2 7 5 3" xfId="17853" xr:uid="{3641C021-9058-4ED5-8BD5-B7C6F7D6E0C0}"/>
    <cellStyle name="20% - Accent5 3 2 2 7 5 4" xfId="36419" xr:uid="{4C352099-8997-4BA6-B425-941C18BE4FFB}"/>
    <cellStyle name="20% - Accent5 3 2 2 7 5 5" xfId="40272" xr:uid="{EC70FD3B-32CB-4862-AE32-925FFB18004D}"/>
    <cellStyle name="20% - Accent5 3 2 2 7 5 6" xfId="48155" xr:uid="{DE471234-78B9-49E3-96C8-C61F5FC63CB7}"/>
    <cellStyle name="20% - Accent5 3 2 2 7 5 7" xfId="55648" xr:uid="{CE2CA921-7C19-4A6A-BDEB-FB03D9B62157}"/>
    <cellStyle name="20% - Accent5 3 2 2 7 6" xfId="10358" xr:uid="{185D6687-F73B-4781-85DF-1BBDCC336CF5}"/>
    <cellStyle name="20% - Accent5 3 2 2 7 6 2" xfId="25334" xr:uid="{F6CDFEFE-03CE-41BE-A8F7-E2489937EAAB}"/>
    <cellStyle name="20% - Accent5 3 2 2 7 7" xfId="17846" xr:uid="{497315FD-CDDC-4843-BBE8-F7B5232C0407}"/>
    <cellStyle name="20% - Accent5 3 2 2 7 8" xfId="30860" xr:uid="{61CC4F29-62CF-4C47-AFCD-320330CBC341}"/>
    <cellStyle name="20% - Accent5 3 2 2 7 9" xfId="40265" xr:uid="{F747B556-0122-43B9-A089-1B0F3BC0C4C0}"/>
    <cellStyle name="20% - Accent5 3 2 2 8" xfId="2826" xr:uid="{FCE7BFB4-2D08-4450-91AA-C83C5DDDC2AD}"/>
    <cellStyle name="20% - Accent5 3 2 2 8 10" xfId="48156" xr:uid="{F1412907-1CC5-4B91-95CD-255001F950A4}"/>
    <cellStyle name="20% - Accent5 3 2 2 8 11" xfId="55649" xr:uid="{A984A74E-42E4-4B22-BF3E-3966B92B559F}"/>
    <cellStyle name="20% - Accent5 3 2 2 8 2" xfId="2827" xr:uid="{C34ABE8D-AFE7-4E17-86C2-4D7B80CCFDF3}"/>
    <cellStyle name="20% - Accent5 3 2 2 8 2 10" xfId="55650" xr:uid="{69859A39-C1AE-4AE2-83C3-D5EC4878CDED}"/>
    <cellStyle name="20% - Accent5 3 2 2 8 2 2" xfId="2828" xr:uid="{25E3E930-2E85-44A0-8704-EDA69A7F6728}"/>
    <cellStyle name="20% - Accent5 3 2 2 8 2 2 2" xfId="10368" xr:uid="{72A13ADD-C675-47B5-B4D7-41ED56C1805F}"/>
    <cellStyle name="20% - Accent5 3 2 2 8 2 2 2 2" xfId="25344" xr:uid="{3CA0838A-537D-4952-B8FB-2C7BDCAB658F}"/>
    <cellStyle name="20% - Accent5 3 2 2 8 2 2 3" xfId="17856" xr:uid="{01A74B0A-BA48-43EA-A670-066BF962543F}"/>
    <cellStyle name="20% - Accent5 3 2 2 8 2 2 4" xfId="32734" xr:uid="{142B1368-FBC2-49CA-8CC4-42CF1BEBD26A}"/>
    <cellStyle name="20% - Accent5 3 2 2 8 2 2 5" xfId="40275" xr:uid="{63702028-2D74-4939-A9F9-32E3C9E83B10}"/>
    <cellStyle name="20% - Accent5 3 2 2 8 2 2 6" xfId="48158" xr:uid="{D6F033EB-4B25-4302-AB88-10BE617F795C}"/>
    <cellStyle name="20% - Accent5 3 2 2 8 2 2 7" xfId="55651" xr:uid="{51AEDA11-6B0A-4562-BD60-DA1E75F18E22}"/>
    <cellStyle name="20% - Accent5 3 2 2 8 2 3" xfId="2829" xr:uid="{02490991-26E0-4E02-8DF7-4A9169C17B73}"/>
    <cellStyle name="20% - Accent5 3 2 2 8 2 3 2" xfId="10369" xr:uid="{03FD8BC8-BDD8-43C1-9E28-90D52DD53BB0}"/>
    <cellStyle name="20% - Accent5 3 2 2 8 2 3 2 2" xfId="25345" xr:uid="{2B03D4C1-4BDA-44C6-946E-E9717F9531DC}"/>
    <cellStyle name="20% - Accent5 3 2 2 8 2 3 3" xfId="17857" xr:uid="{32B1BBAD-E1F0-42E0-9D88-D5847DEB44BF}"/>
    <cellStyle name="20% - Accent5 3 2 2 8 2 3 4" xfId="34579" xr:uid="{5BB4726D-3B96-4CEC-9A35-7B7D7A5BC891}"/>
    <cellStyle name="20% - Accent5 3 2 2 8 2 3 5" xfId="40276" xr:uid="{87A129CF-F9CF-443E-96F9-A94D39FA8FA0}"/>
    <cellStyle name="20% - Accent5 3 2 2 8 2 3 6" xfId="48159" xr:uid="{6CD00B7E-C5B4-4415-9ACD-8B52066B62BA}"/>
    <cellStyle name="20% - Accent5 3 2 2 8 2 3 7" xfId="55652" xr:uid="{FCFEF1C5-44C6-4864-86D9-0C1D94369CE5}"/>
    <cellStyle name="20% - Accent5 3 2 2 8 2 4" xfId="2830" xr:uid="{98CB150A-0687-4011-B14B-0BABC1499E4A}"/>
    <cellStyle name="20% - Accent5 3 2 2 8 2 4 2" xfId="10370" xr:uid="{DD77856A-FB54-4EFA-839D-416516A088CF}"/>
    <cellStyle name="20% - Accent5 3 2 2 8 2 4 2 2" xfId="25346" xr:uid="{A04E7B77-8416-4CBF-941D-DCDC83D13552}"/>
    <cellStyle name="20% - Accent5 3 2 2 8 2 4 3" xfId="17858" xr:uid="{6DE16C4D-3271-4AAB-B72B-86C13BCB5507}"/>
    <cellStyle name="20% - Accent5 3 2 2 8 2 4 4" xfId="36422" xr:uid="{E51817BC-DFA3-4B65-90F9-42518F23A949}"/>
    <cellStyle name="20% - Accent5 3 2 2 8 2 4 5" xfId="40277" xr:uid="{F3786B33-4CDA-4E23-859E-F1424D96C2F9}"/>
    <cellStyle name="20% - Accent5 3 2 2 8 2 4 6" xfId="48160" xr:uid="{5B35314A-1334-43D3-AD9F-248E09893520}"/>
    <cellStyle name="20% - Accent5 3 2 2 8 2 4 7" xfId="55653" xr:uid="{77268997-DD86-4BB6-8DAE-8AD074F35FE9}"/>
    <cellStyle name="20% - Accent5 3 2 2 8 2 5" xfId="10367" xr:uid="{87629655-BFB6-4CD7-AC63-9361A6AC8B90}"/>
    <cellStyle name="20% - Accent5 3 2 2 8 2 5 2" xfId="25343" xr:uid="{E307B3FF-44B9-4FFB-9759-F609659348C5}"/>
    <cellStyle name="20% - Accent5 3 2 2 8 2 6" xfId="17855" xr:uid="{9E5B3883-D222-4F77-A4A7-F6637AB33826}"/>
    <cellStyle name="20% - Accent5 3 2 2 8 2 7" xfId="31443" xr:uid="{014C8A52-AC0F-4B84-BB45-EBABCE8FC6AF}"/>
    <cellStyle name="20% - Accent5 3 2 2 8 2 8" xfId="40274" xr:uid="{CBC209F1-5201-449C-AF54-97898BCC650C}"/>
    <cellStyle name="20% - Accent5 3 2 2 8 2 9" xfId="48157" xr:uid="{F93EC45F-8269-40C7-9D45-7777C8AB8CBB}"/>
    <cellStyle name="20% - Accent5 3 2 2 8 3" xfId="2831" xr:uid="{03DA09E3-ED41-4413-9BD7-9924FCC039DC}"/>
    <cellStyle name="20% - Accent5 3 2 2 8 3 2" xfId="10371" xr:uid="{1092AEB5-7888-4675-AA50-87C94AC3C08A}"/>
    <cellStyle name="20% - Accent5 3 2 2 8 3 2 2" xfId="25347" xr:uid="{21D40549-0FCA-492D-A8E8-8493E38CE5D8}"/>
    <cellStyle name="20% - Accent5 3 2 2 8 3 3" xfId="17859" xr:uid="{F7CC6C43-553B-4F96-A695-9C0B75D692AD}"/>
    <cellStyle name="20% - Accent5 3 2 2 8 3 4" xfId="32733" xr:uid="{F21A1190-7965-4B39-9DB1-3211E6C123BE}"/>
    <cellStyle name="20% - Accent5 3 2 2 8 3 5" xfId="40278" xr:uid="{EDB05673-8B46-407B-A77A-3DF5AF4F6AFE}"/>
    <cellStyle name="20% - Accent5 3 2 2 8 3 6" xfId="48161" xr:uid="{CEE6F2B7-613B-44EE-A042-A8C0E505B943}"/>
    <cellStyle name="20% - Accent5 3 2 2 8 3 7" xfId="55654" xr:uid="{D2E06B26-A43E-4ECA-BE12-BB8CEEDB1870}"/>
    <cellStyle name="20% - Accent5 3 2 2 8 4" xfId="2832" xr:uid="{0DB3ED2C-7147-4E62-B75E-627B2B9DFADD}"/>
    <cellStyle name="20% - Accent5 3 2 2 8 4 2" xfId="10372" xr:uid="{88916C1C-2374-4855-8F42-F612F5E0DF1F}"/>
    <cellStyle name="20% - Accent5 3 2 2 8 4 2 2" xfId="25348" xr:uid="{D4F6195F-4D28-4F38-9E2A-32EBC0B4C5FE}"/>
    <cellStyle name="20% - Accent5 3 2 2 8 4 3" xfId="17860" xr:uid="{B0002427-B64D-428D-B7DB-4F747C29D88B}"/>
    <cellStyle name="20% - Accent5 3 2 2 8 4 4" xfId="34578" xr:uid="{DBC30B37-FAD5-499D-8033-466CF6E7B98A}"/>
    <cellStyle name="20% - Accent5 3 2 2 8 4 5" xfId="40279" xr:uid="{20108978-C083-4F25-BFD6-735795444208}"/>
    <cellStyle name="20% - Accent5 3 2 2 8 4 6" xfId="48162" xr:uid="{A7E68991-5559-4EAC-983B-1E794B99AB7F}"/>
    <cellStyle name="20% - Accent5 3 2 2 8 4 7" xfId="55655" xr:uid="{DF01DBB2-58F7-440B-916D-16478CF8733A}"/>
    <cellStyle name="20% - Accent5 3 2 2 8 5" xfId="2833" xr:uid="{3734229F-BA7F-4669-B83B-0DBFCB93B95E}"/>
    <cellStyle name="20% - Accent5 3 2 2 8 5 2" xfId="10373" xr:uid="{D45CA928-B2AD-42BB-9464-FE916AE021F9}"/>
    <cellStyle name="20% - Accent5 3 2 2 8 5 2 2" xfId="25349" xr:uid="{D7C50927-26C7-459E-A613-87AFD52FBE98}"/>
    <cellStyle name="20% - Accent5 3 2 2 8 5 3" xfId="17861" xr:uid="{E76E218A-E4A9-4F13-8BC7-4A3A76FA30F4}"/>
    <cellStyle name="20% - Accent5 3 2 2 8 5 4" xfId="36421" xr:uid="{A7B676FC-FCC4-44CA-B72E-50F77B2AFD31}"/>
    <cellStyle name="20% - Accent5 3 2 2 8 5 5" xfId="40280" xr:uid="{678E70B6-B3FF-41C2-984A-322017199156}"/>
    <cellStyle name="20% - Accent5 3 2 2 8 5 6" xfId="48163" xr:uid="{E59DF60A-904A-4289-B287-200EF4DBC6DF}"/>
    <cellStyle name="20% - Accent5 3 2 2 8 5 7" xfId="55656" xr:uid="{078329B1-FA12-4AB4-8C41-7E93BE83E249}"/>
    <cellStyle name="20% - Accent5 3 2 2 8 6" xfId="10366" xr:uid="{2B6B80D3-BEA9-4C75-8111-48A8A23DCD33}"/>
    <cellStyle name="20% - Accent5 3 2 2 8 6 2" xfId="25342" xr:uid="{785AB7F8-CF5A-4989-9487-426B99B08B09}"/>
    <cellStyle name="20% - Accent5 3 2 2 8 7" xfId="17854" xr:uid="{328778B7-BC81-423A-9BAD-0B61124D7972}"/>
    <cellStyle name="20% - Accent5 3 2 2 8 8" xfId="31103" xr:uid="{95699C12-C472-4A5F-B3FE-EA15B72A7478}"/>
    <cellStyle name="20% - Accent5 3 2 2 8 9" xfId="40273" xr:uid="{FE2B428F-C559-4344-943B-83DF89BE22F8}"/>
    <cellStyle name="20% - Accent5 3 2 2 9" xfId="2834" xr:uid="{A7DC0F36-002A-414A-9633-1B6EA0E27A60}"/>
    <cellStyle name="20% - Accent5 3 2 2 9 10" xfId="55657" xr:uid="{D8706922-1C94-46A6-A0A9-B93F9D6EA2F6}"/>
    <cellStyle name="20% - Accent5 3 2 2 9 2" xfId="2835" xr:uid="{0B1826C3-0A38-440A-B4FD-3F35EAEAA2DE}"/>
    <cellStyle name="20% - Accent5 3 2 2 9 2 2" xfId="10375" xr:uid="{D39883CB-7769-4713-9FE2-AAAABB380358}"/>
    <cellStyle name="20% - Accent5 3 2 2 9 2 2 2" xfId="25351" xr:uid="{D53932DC-5225-4D8E-95C6-ADCFA496AA84}"/>
    <cellStyle name="20% - Accent5 3 2 2 9 2 3" xfId="17863" xr:uid="{1EFF7F00-3263-4BAC-B9FD-B837032C95CE}"/>
    <cellStyle name="20% - Accent5 3 2 2 9 2 4" xfId="32735" xr:uid="{FF74B105-8037-43D9-88E2-8001902EDA7A}"/>
    <cellStyle name="20% - Accent5 3 2 2 9 2 5" xfId="40282" xr:uid="{991BDD32-D07F-4295-8CB9-6285AFA33C0E}"/>
    <cellStyle name="20% - Accent5 3 2 2 9 2 6" xfId="48165" xr:uid="{3D194645-238F-4B03-9D9D-907D1828700B}"/>
    <cellStyle name="20% - Accent5 3 2 2 9 2 7" xfId="55658" xr:uid="{0D74E88D-4ED3-413E-B284-7A1509088629}"/>
    <cellStyle name="20% - Accent5 3 2 2 9 3" xfId="2836" xr:uid="{E51184AB-5171-43FE-8FDB-7D0281FC8B23}"/>
    <cellStyle name="20% - Accent5 3 2 2 9 3 2" xfId="10376" xr:uid="{3708731A-61E2-4391-B85F-F3EDDDD710E4}"/>
    <cellStyle name="20% - Accent5 3 2 2 9 3 2 2" xfId="25352" xr:uid="{2C855288-78E5-41D9-B7C3-1092E382D30B}"/>
    <cellStyle name="20% - Accent5 3 2 2 9 3 3" xfId="17864" xr:uid="{F8C2F8DC-CF22-42D1-B080-975B89B1437B}"/>
    <cellStyle name="20% - Accent5 3 2 2 9 3 4" xfId="34580" xr:uid="{CE022AC4-8836-42DE-A3C2-DF31CF9769CB}"/>
    <cellStyle name="20% - Accent5 3 2 2 9 3 5" xfId="40283" xr:uid="{8916EBBF-E44B-411C-BE31-3E8E62B54C5F}"/>
    <cellStyle name="20% - Accent5 3 2 2 9 3 6" xfId="48166" xr:uid="{4750F389-E8F8-4F38-AFB5-2B9F2E033ED9}"/>
    <cellStyle name="20% - Accent5 3 2 2 9 3 7" xfId="55659" xr:uid="{D71ECDDE-27E4-4927-8424-08373308991D}"/>
    <cellStyle name="20% - Accent5 3 2 2 9 4" xfId="2837" xr:uid="{59F150EB-26C3-4B2D-9801-908004EB8834}"/>
    <cellStyle name="20% - Accent5 3 2 2 9 4 2" xfId="10377" xr:uid="{E7CCA3F3-6CDA-4381-952D-4D64ED217EE6}"/>
    <cellStyle name="20% - Accent5 3 2 2 9 4 2 2" xfId="25353" xr:uid="{79C4D322-7666-49F2-B4A5-ECC8330E82B5}"/>
    <cellStyle name="20% - Accent5 3 2 2 9 4 3" xfId="17865" xr:uid="{85BC4DF9-6940-402A-97E5-6BEB72D8CA4C}"/>
    <cellStyle name="20% - Accent5 3 2 2 9 4 4" xfId="36423" xr:uid="{4CBC4AD5-9F83-47CC-90F1-1C2E6B2387E3}"/>
    <cellStyle name="20% - Accent5 3 2 2 9 4 5" xfId="40284" xr:uid="{E55E3088-358B-438F-B2B9-A79E146E8E0A}"/>
    <cellStyle name="20% - Accent5 3 2 2 9 4 6" xfId="48167" xr:uid="{8681F638-403A-4617-B7F8-54719B9E1D28}"/>
    <cellStyle name="20% - Accent5 3 2 2 9 4 7" xfId="55660" xr:uid="{14D8FC40-F79A-4DE1-9F07-ECB494A27ECC}"/>
    <cellStyle name="20% - Accent5 3 2 2 9 5" xfId="10374" xr:uid="{A5F15ED2-4621-4973-969E-DE7772B15E28}"/>
    <cellStyle name="20% - Accent5 3 2 2 9 5 2" xfId="25350" xr:uid="{865DC57B-E94D-42EA-B144-E52B2629E909}"/>
    <cellStyle name="20% - Accent5 3 2 2 9 6" xfId="17862" xr:uid="{B6947B55-8B53-47A3-84D0-5850A1C7802A}"/>
    <cellStyle name="20% - Accent5 3 2 2 9 7" xfId="31419" xr:uid="{5738ADC7-0A73-40FF-BBB1-987EE05BDF4A}"/>
    <cellStyle name="20% - Accent5 3 2 2 9 8" xfId="40281" xr:uid="{8362FBBB-055C-4D02-802D-2B69452B1540}"/>
    <cellStyle name="20% - Accent5 3 2 2 9 9" xfId="48164" xr:uid="{BC467B4F-FA7F-4E07-B1DD-B474FBF61C79}"/>
    <cellStyle name="20% - Accent5 3 2 20" xfId="30276" xr:uid="{C5C701FF-AEF5-4EC2-ACC0-DD803DEC50AA}"/>
    <cellStyle name="20% - Accent5 3 2 21" xfId="37718" xr:uid="{6619E3E6-212C-4453-B3D9-187FAD198B87}"/>
    <cellStyle name="20% - Accent5 3 2 22" xfId="45206" xr:uid="{ED03F9CB-705B-4E15-91F7-FBE91B69191F}"/>
    <cellStyle name="20% - Accent5 3 2 23" xfId="45329" xr:uid="{4A85D14E-50A4-4A35-A610-E7D271062329}"/>
    <cellStyle name="20% - Accent5 3 2 24" xfId="45452" xr:uid="{BA7D6A3B-1150-43B8-816D-15B1AA9E7663}"/>
    <cellStyle name="20% - Accent5 3 2 25" xfId="45585" xr:uid="{B114BBEC-0439-4A05-83C9-9E667791CB5F}"/>
    <cellStyle name="20% - Accent5 3 2 26" xfId="53094" xr:uid="{93DE42AB-B580-4FF2-9040-B1397F83AC96}"/>
    <cellStyle name="20% - Accent5 3 2 3" xfId="326" xr:uid="{814A1AD2-56CA-4654-BEDB-582A72A6EDDE}"/>
    <cellStyle name="20% - Accent5 3 2 3 10" xfId="2838" xr:uid="{64E576FF-46BB-45A0-B4DC-06DD6DFEB46F}"/>
    <cellStyle name="20% - Accent5 3 2 3 10 2" xfId="10378" xr:uid="{2F660622-3F61-41E6-A259-9F36181024D0}"/>
    <cellStyle name="20% - Accent5 3 2 3 10 2 2" xfId="25354" xr:uid="{B6D871CE-6FC6-42AC-90FA-38ED189C1889}"/>
    <cellStyle name="20% - Accent5 3 2 3 10 3" xfId="17866" xr:uid="{454B2476-659F-4B61-8E71-FCFA672A3E27}"/>
    <cellStyle name="20% - Accent5 3 2 3 10 4" xfId="36424" xr:uid="{187DC305-1BB1-4712-814E-CCEEAE093450}"/>
    <cellStyle name="20% - Accent5 3 2 3 10 5" xfId="40285" xr:uid="{FA425748-E6F0-4476-AA38-11C68F576E79}"/>
    <cellStyle name="20% - Accent5 3 2 3 10 6" xfId="48168" xr:uid="{5D1A2F98-5D1D-497B-BABD-331EFDFA74BA}"/>
    <cellStyle name="20% - Accent5 3 2 3 10 7" xfId="55661" xr:uid="{93BE821E-4623-49A9-A57D-7CB5D2D0A54E}"/>
    <cellStyle name="20% - Accent5 3 2 3 11" xfId="7866" xr:uid="{1CDACCA7-8B49-469F-9A2E-268B74EBFC47}"/>
    <cellStyle name="20% - Accent5 3 2 3 11 2" xfId="22843" xr:uid="{C7C68598-0C5B-4232-A444-89BC75328039}"/>
    <cellStyle name="20% - Accent5 3 2 3 12" xfId="15355" xr:uid="{FE5DCAB2-B1FF-4510-B92A-03C93397134E}"/>
    <cellStyle name="20% - Accent5 3 2 3 13" xfId="30325" xr:uid="{2B00BCF3-A11B-466C-B682-6A5597DDC9EB}"/>
    <cellStyle name="20% - Accent5 3 2 3 14" xfId="37774" xr:uid="{7C5A43ED-15CE-4A54-875B-0CD5DEDCE878}"/>
    <cellStyle name="20% - Accent5 3 2 3 15" xfId="45262" xr:uid="{770124AD-0AE9-4017-8D15-F7A4D6E19391}"/>
    <cellStyle name="20% - Accent5 3 2 3 16" xfId="45385" xr:uid="{A82373F9-D6CF-41DE-BAC5-C365A0ECF45A}"/>
    <cellStyle name="20% - Accent5 3 2 3 17" xfId="45508" xr:uid="{FDF33497-6B30-4063-88C7-4FF2066ABF39}"/>
    <cellStyle name="20% - Accent5 3 2 3 18" xfId="45657" xr:uid="{F1C252D5-5AFF-4828-950E-2A3E88E6274C}"/>
    <cellStyle name="20% - Accent5 3 2 3 19" xfId="53150" xr:uid="{9BD17582-FE48-4F13-9375-8BCC0E71DC22}"/>
    <cellStyle name="20% - Accent5 3 2 3 2" xfId="2839" xr:uid="{043DE661-467B-4B96-8F9D-03CACA7F2129}"/>
    <cellStyle name="20% - Accent5 3 2 3 2 10" xfId="17867" xr:uid="{BCED8821-4B33-4FD1-AFC6-451A84271F12}"/>
    <cellStyle name="20% - Accent5 3 2 3 2 11" xfId="30393" xr:uid="{A1D85747-5B35-476A-AC07-9C8B8E8249DB}"/>
    <cellStyle name="20% - Accent5 3 2 3 2 12" xfId="40286" xr:uid="{A6211FB9-DE57-410D-93A2-AEE1A8621229}"/>
    <cellStyle name="20% - Accent5 3 2 3 2 13" xfId="48169" xr:uid="{69740293-47BD-4880-B600-165C64079E4B}"/>
    <cellStyle name="20% - Accent5 3 2 3 2 14" xfId="55662" xr:uid="{470122EE-9382-4AA6-9631-98FF5FACD392}"/>
    <cellStyle name="20% - Accent5 3 2 3 2 2" xfId="2840" xr:uid="{8E0DE69A-6521-4F71-BDF9-73C389A8C1A4}"/>
    <cellStyle name="20% - Accent5 3 2 3 2 2 10" xfId="40287" xr:uid="{0743F9B5-85F7-40F9-9845-5F0F4BB304D0}"/>
    <cellStyle name="20% - Accent5 3 2 3 2 2 11" xfId="48170" xr:uid="{5FF1B8B2-F313-4CBC-9F91-4F6F49DCF7F5}"/>
    <cellStyle name="20% - Accent5 3 2 3 2 2 12" xfId="55663" xr:uid="{69043E2C-1189-49FB-960A-67A77DCAFF7A}"/>
    <cellStyle name="20% - Accent5 3 2 3 2 2 2" xfId="2841" xr:uid="{AFB7B325-DFF7-4F81-B714-96689760963B}"/>
    <cellStyle name="20% - Accent5 3 2 3 2 2 2 10" xfId="48171" xr:uid="{E3A5036E-5DC9-4DA8-8ED8-1EBDA1C5C3DF}"/>
    <cellStyle name="20% - Accent5 3 2 3 2 2 2 11" xfId="55664" xr:uid="{7F2218BB-B45B-4E3E-B1DB-050B52E5D603}"/>
    <cellStyle name="20% - Accent5 3 2 3 2 2 2 2" xfId="2842" xr:uid="{EED801AF-DC6F-4C40-9302-E133FA0F5652}"/>
    <cellStyle name="20% - Accent5 3 2 3 2 2 2 2 10" xfId="55665" xr:uid="{F875BCC1-A420-4FC6-84B8-0F954B8CDE7E}"/>
    <cellStyle name="20% - Accent5 3 2 3 2 2 2 2 2" xfId="2843" xr:uid="{A6828065-DAE5-402B-B777-074A35F4A1D9}"/>
    <cellStyle name="20% - Accent5 3 2 3 2 2 2 2 2 2" xfId="10383" xr:uid="{9B2C5658-66C3-4C22-868D-0F8221F9747B}"/>
    <cellStyle name="20% - Accent5 3 2 3 2 2 2 2 2 2 2" xfId="25359" xr:uid="{2341ADCD-DD7B-436D-85D0-74FD8A715899}"/>
    <cellStyle name="20% - Accent5 3 2 3 2 2 2 2 2 3" xfId="17871" xr:uid="{7F76CF10-73A4-49A6-A51F-AA2C7D9D4842}"/>
    <cellStyle name="20% - Accent5 3 2 3 2 2 2 2 2 4" xfId="32740" xr:uid="{22D0C6EF-3D6A-4B82-B19E-86ADD4261D37}"/>
    <cellStyle name="20% - Accent5 3 2 3 2 2 2 2 2 5" xfId="40290" xr:uid="{8BB8E1CE-3FFF-43B4-849C-B98EC6293522}"/>
    <cellStyle name="20% - Accent5 3 2 3 2 2 2 2 2 6" xfId="48173" xr:uid="{9F5AA46D-D38A-45E7-9C58-63307A5F70AD}"/>
    <cellStyle name="20% - Accent5 3 2 3 2 2 2 2 2 7" xfId="55666" xr:uid="{0D2ACCAF-26EB-444A-AE18-75ADB2BEB425}"/>
    <cellStyle name="20% - Accent5 3 2 3 2 2 2 2 3" xfId="2844" xr:uid="{16EBE45E-D0AC-4EC4-867A-985393E06CB3}"/>
    <cellStyle name="20% - Accent5 3 2 3 2 2 2 2 3 2" xfId="10384" xr:uid="{7CE91E27-9F23-4C95-854E-8ACD7416A980}"/>
    <cellStyle name="20% - Accent5 3 2 3 2 2 2 2 3 2 2" xfId="25360" xr:uid="{0E379FEB-A6A9-4A1C-BEF5-531E87CD68C4}"/>
    <cellStyle name="20% - Accent5 3 2 3 2 2 2 2 3 3" xfId="17872" xr:uid="{0E65737C-3D13-4B28-8D57-710AD31BCB4D}"/>
    <cellStyle name="20% - Accent5 3 2 3 2 2 2 2 3 4" xfId="34585" xr:uid="{CC9A143E-CB32-44D0-9545-CB1FA4564960}"/>
    <cellStyle name="20% - Accent5 3 2 3 2 2 2 2 3 5" xfId="40291" xr:uid="{003069E1-40AC-4405-999B-584CF0762450}"/>
    <cellStyle name="20% - Accent5 3 2 3 2 2 2 2 3 6" xfId="48174" xr:uid="{B84A32A3-74F8-4CD6-B878-B2BBFFD1576D}"/>
    <cellStyle name="20% - Accent5 3 2 3 2 2 2 2 3 7" xfId="55667" xr:uid="{325A29EB-A47D-4A05-997F-3464F7DB2C57}"/>
    <cellStyle name="20% - Accent5 3 2 3 2 2 2 2 4" xfId="2845" xr:uid="{7D5969EB-B134-4804-8201-B95D2B6C3FAF}"/>
    <cellStyle name="20% - Accent5 3 2 3 2 2 2 2 4 2" xfId="10385" xr:uid="{1B4C36C0-B8D7-414F-B5F2-E468313E1C60}"/>
    <cellStyle name="20% - Accent5 3 2 3 2 2 2 2 4 2 2" xfId="25361" xr:uid="{57D58CA6-C23B-4FF7-B913-BCDCE97174E2}"/>
    <cellStyle name="20% - Accent5 3 2 3 2 2 2 2 4 3" xfId="17873" xr:uid="{08D6D993-2B79-4804-8DAC-FBFB8F37C536}"/>
    <cellStyle name="20% - Accent5 3 2 3 2 2 2 2 4 4" xfId="36428" xr:uid="{C35B35E2-CF8E-475A-8370-CFEED53404F8}"/>
    <cellStyle name="20% - Accent5 3 2 3 2 2 2 2 4 5" xfId="40292" xr:uid="{49518601-857E-4658-9EAE-7E39939D2A20}"/>
    <cellStyle name="20% - Accent5 3 2 3 2 2 2 2 4 6" xfId="48175" xr:uid="{163993A2-A6A9-437A-B1F5-5153C11D268B}"/>
    <cellStyle name="20% - Accent5 3 2 3 2 2 2 2 4 7" xfId="55668" xr:uid="{32F4D2A9-AD9D-453B-BF57-4D6B80AF814B}"/>
    <cellStyle name="20% - Accent5 3 2 3 2 2 2 2 5" xfId="10382" xr:uid="{F9A4D588-6E6B-48F7-AA3E-94AC75024C0E}"/>
    <cellStyle name="20% - Accent5 3 2 3 2 2 2 2 5 2" xfId="25358" xr:uid="{2447C2F8-917E-4A3F-A76E-3222C417B3D5}"/>
    <cellStyle name="20% - Accent5 3 2 3 2 2 2 2 6" xfId="17870" xr:uid="{3ACEF860-2843-4FB3-B10E-89A793941638}"/>
    <cellStyle name="20% - Accent5 3 2 3 2 2 2 2 7" xfId="31447" xr:uid="{B30D206C-2441-4D01-8BB5-A222C118FC7C}"/>
    <cellStyle name="20% - Accent5 3 2 3 2 2 2 2 8" xfId="40289" xr:uid="{C9D2E2AB-58B8-4AB1-A434-8D18FD863C61}"/>
    <cellStyle name="20% - Accent5 3 2 3 2 2 2 2 9" xfId="48172" xr:uid="{6108CC03-6A7C-4B9F-9908-7D368DBDC94A}"/>
    <cellStyle name="20% - Accent5 3 2 3 2 2 2 3" xfId="2846" xr:uid="{FC3ABC11-E5EB-4DDA-BB5B-087FAAFFA2C4}"/>
    <cellStyle name="20% - Accent5 3 2 3 2 2 2 3 2" xfId="10386" xr:uid="{1F356933-17C9-441D-A2EA-D8A7ED7DBE25}"/>
    <cellStyle name="20% - Accent5 3 2 3 2 2 2 3 2 2" xfId="25362" xr:uid="{4189B961-B23D-4FB5-95CD-16C5FA1A0E4B}"/>
    <cellStyle name="20% - Accent5 3 2 3 2 2 2 3 3" xfId="17874" xr:uid="{4804A248-CA5C-4347-A968-5E6765F06ABD}"/>
    <cellStyle name="20% - Accent5 3 2 3 2 2 2 3 4" xfId="32739" xr:uid="{F77F6F92-41D6-4D2B-8ED3-2B4F55F5CB77}"/>
    <cellStyle name="20% - Accent5 3 2 3 2 2 2 3 5" xfId="40293" xr:uid="{4D4198FD-62E7-4503-96F4-C114E361DF60}"/>
    <cellStyle name="20% - Accent5 3 2 3 2 2 2 3 6" xfId="48176" xr:uid="{D5BC3614-F80C-44C2-A713-652401358232}"/>
    <cellStyle name="20% - Accent5 3 2 3 2 2 2 3 7" xfId="55669" xr:uid="{2566F8EC-993D-48B8-9D96-2E62A0824790}"/>
    <cellStyle name="20% - Accent5 3 2 3 2 2 2 4" xfId="2847" xr:uid="{6510BD73-8C4F-43EF-B6DC-BF0E5EFEC19B}"/>
    <cellStyle name="20% - Accent5 3 2 3 2 2 2 4 2" xfId="10387" xr:uid="{EB20673B-8CC9-4DA7-A230-360C1FCB7F97}"/>
    <cellStyle name="20% - Accent5 3 2 3 2 2 2 4 2 2" xfId="25363" xr:uid="{7B894636-77E1-4FD8-B608-E5338A6DA899}"/>
    <cellStyle name="20% - Accent5 3 2 3 2 2 2 4 3" xfId="17875" xr:uid="{6328F6EB-739F-4A8B-8588-8FB79D5FB34E}"/>
    <cellStyle name="20% - Accent5 3 2 3 2 2 2 4 4" xfId="34584" xr:uid="{D52B4212-D83A-4ED8-B832-344F8D117E59}"/>
    <cellStyle name="20% - Accent5 3 2 3 2 2 2 4 5" xfId="40294" xr:uid="{587357F1-39F9-4C98-A61A-9E6C39474B99}"/>
    <cellStyle name="20% - Accent5 3 2 3 2 2 2 4 6" xfId="48177" xr:uid="{AD798332-C923-46B2-A7A3-1ABC52DE4E0B}"/>
    <cellStyle name="20% - Accent5 3 2 3 2 2 2 4 7" xfId="55670" xr:uid="{957194FB-A934-48AD-BC92-2F20EC777102}"/>
    <cellStyle name="20% - Accent5 3 2 3 2 2 2 5" xfId="2848" xr:uid="{1A7CE310-DAD6-4442-9273-5D214F98131D}"/>
    <cellStyle name="20% - Accent5 3 2 3 2 2 2 5 2" xfId="10388" xr:uid="{844927D9-A75A-4D02-8F2B-80F0686674EC}"/>
    <cellStyle name="20% - Accent5 3 2 3 2 2 2 5 2 2" xfId="25364" xr:uid="{52B90809-ED31-412B-AE8F-C89A15037625}"/>
    <cellStyle name="20% - Accent5 3 2 3 2 2 2 5 3" xfId="17876" xr:uid="{83CCA937-5804-4EDF-BA8D-A61B6EE19C0A}"/>
    <cellStyle name="20% - Accent5 3 2 3 2 2 2 5 4" xfId="36427" xr:uid="{043C3141-F7FB-46BA-94D5-856B5B06E8F3}"/>
    <cellStyle name="20% - Accent5 3 2 3 2 2 2 5 5" xfId="40295" xr:uid="{073BFEB9-5B33-4200-B19A-7AE52C8778EE}"/>
    <cellStyle name="20% - Accent5 3 2 3 2 2 2 5 6" xfId="48178" xr:uid="{E7F3EB88-BF39-4DFE-B957-57166FD993D2}"/>
    <cellStyle name="20% - Accent5 3 2 3 2 2 2 5 7" xfId="55671" xr:uid="{680875EE-8092-4573-A70E-5058FE4F381F}"/>
    <cellStyle name="20% - Accent5 3 2 3 2 2 2 6" xfId="10381" xr:uid="{1575024C-A6CF-4D7F-8538-70BEACC2E426}"/>
    <cellStyle name="20% - Accent5 3 2 3 2 2 2 6 2" xfId="25357" xr:uid="{B9469699-DDA3-40CD-96F6-E2B67D951FC3}"/>
    <cellStyle name="20% - Accent5 3 2 3 2 2 2 7" xfId="17869" xr:uid="{0125CCD0-2C26-4949-9C51-6133E66DD55E}"/>
    <cellStyle name="20% - Accent5 3 2 3 2 2 2 8" xfId="30872" xr:uid="{3FCAB08B-FC33-4903-9730-B117C00B34F9}"/>
    <cellStyle name="20% - Accent5 3 2 3 2 2 2 9" xfId="40288" xr:uid="{2885ACD5-FE52-45A3-A45E-82478602F3DA}"/>
    <cellStyle name="20% - Accent5 3 2 3 2 2 3" xfId="2849" xr:uid="{88F9CBA0-72E4-4A84-BE9A-00305ED74F0A}"/>
    <cellStyle name="20% - Accent5 3 2 3 2 2 3 10" xfId="55672" xr:uid="{7A78C0DC-F429-40E4-8276-32A6B28740C3}"/>
    <cellStyle name="20% - Accent5 3 2 3 2 2 3 2" xfId="2850" xr:uid="{282F0EFF-628E-4A9A-840C-3858956CE159}"/>
    <cellStyle name="20% - Accent5 3 2 3 2 2 3 2 2" xfId="10390" xr:uid="{688FB4A3-6BB8-4CDB-98EE-D2B5EED314E2}"/>
    <cellStyle name="20% - Accent5 3 2 3 2 2 3 2 2 2" xfId="25366" xr:uid="{270C3856-642B-4C04-859E-855C5BD07CCE}"/>
    <cellStyle name="20% - Accent5 3 2 3 2 2 3 2 3" xfId="17878" xr:uid="{1BC7B838-6195-4391-BA1F-B5EEE9510136}"/>
    <cellStyle name="20% - Accent5 3 2 3 2 2 3 2 4" xfId="32741" xr:uid="{2CEA17D4-F786-401E-BF74-BE190BDCC159}"/>
    <cellStyle name="20% - Accent5 3 2 3 2 2 3 2 5" xfId="40297" xr:uid="{98C736F3-200E-4FB1-9093-1A4DF202E5A9}"/>
    <cellStyle name="20% - Accent5 3 2 3 2 2 3 2 6" xfId="48180" xr:uid="{A0E9FBE6-3738-4101-8C7A-A5B4039B3BE2}"/>
    <cellStyle name="20% - Accent5 3 2 3 2 2 3 2 7" xfId="55673" xr:uid="{88FEDF5F-58FB-459B-BC5F-72A27955C3CB}"/>
    <cellStyle name="20% - Accent5 3 2 3 2 2 3 3" xfId="2851" xr:uid="{4EFA9ED7-ED8D-428C-9F7D-DE24EE9650D0}"/>
    <cellStyle name="20% - Accent5 3 2 3 2 2 3 3 2" xfId="10391" xr:uid="{6B0D1804-8B44-4C43-B2B8-0469FECB85B8}"/>
    <cellStyle name="20% - Accent5 3 2 3 2 2 3 3 2 2" xfId="25367" xr:uid="{E8EC6F4C-9A53-473F-9F5D-372ACF9F8589}"/>
    <cellStyle name="20% - Accent5 3 2 3 2 2 3 3 3" xfId="17879" xr:uid="{B86B59E4-D6BB-421E-BF33-EBEFAD8DB5A6}"/>
    <cellStyle name="20% - Accent5 3 2 3 2 2 3 3 4" xfId="34586" xr:uid="{78F21303-7105-44AF-A0BA-209DAA3B77B0}"/>
    <cellStyle name="20% - Accent5 3 2 3 2 2 3 3 5" xfId="40298" xr:uid="{D7C31544-E3AF-493C-9A7D-DD733A8B223E}"/>
    <cellStyle name="20% - Accent5 3 2 3 2 2 3 3 6" xfId="48181" xr:uid="{22A24D0A-E898-4F8D-BAA6-BB61F3370992}"/>
    <cellStyle name="20% - Accent5 3 2 3 2 2 3 3 7" xfId="55674" xr:uid="{656F32F8-9B04-4041-9A90-849CCC0AB965}"/>
    <cellStyle name="20% - Accent5 3 2 3 2 2 3 4" xfId="2852" xr:uid="{1D469419-0881-4935-B203-8018E6A5DFEA}"/>
    <cellStyle name="20% - Accent5 3 2 3 2 2 3 4 2" xfId="10392" xr:uid="{A19C5452-39B3-4047-80C2-0677C51DB06A}"/>
    <cellStyle name="20% - Accent5 3 2 3 2 2 3 4 2 2" xfId="25368" xr:uid="{0E1D5513-672F-4F7F-A804-DB0A9CD20821}"/>
    <cellStyle name="20% - Accent5 3 2 3 2 2 3 4 3" xfId="17880" xr:uid="{23DDFCD8-E1F0-4FF6-BDB0-A9CC62E7B7A9}"/>
    <cellStyle name="20% - Accent5 3 2 3 2 2 3 4 4" xfId="36429" xr:uid="{17398475-5AEA-4438-9AA6-B0608C8DD527}"/>
    <cellStyle name="20% - Accent5 3 2 3 2 2 3 4 5" xfId="40299" xr:uid="{50203864-5C02-452E-9E60-1DCD16AE2A4F}"/>
    <cellStyle name="20% - Accent5 3 2 3 2 2 3 4 6" xfId="48182" xr:uid="{A4FDDAC5-EBF0-44B4-8E11-B0E577A7AC01}"/>
    <cellStyle name="20% - Accent5 3 2 3 2 2 3 4 7" xfId="55675" xr:uid="{358C6BAD-F055-4DA4-A229-79A5039E5FDC}"/>
    <cellStyle name="20% - Accent5 3 2 3 2 2 3 5" xfId="10389" xr:uid="{8CA722B8-A837-4713-A469-E15A9289FC3E}"/>
    <cellStyle name="20% - Accent5 3 2 3 2 2 3 5 2" xfId="25365" xr:uid="{783AC818-6AC5-4285-9880-3544C4E71097}"/>
    <cellStyle name="20% - Accent5 3 2 3 2 2 3 6" xfId="17877" xr:uid="{E9E06415-F4B5-4772-97AD-6D01C4A805A1}"/>
    <cellStyle name="20% - Accent5 3 2 3 2 2 3 7" xfId="31446" xr:uid="{2388770F-14E2-4899-99C2-3721C2822013}"/>
    <cellStyle name="20% - Accent5 3 2 3 2 2 3 8" xfId="40296" xr:uid="{178D0571-1157-41A0-BAEB-441B063E72B5}"/>
    <cellStyle name="20% - Accent5 3 2 3 2 2 3 9" xfId="48179" xr:uid="{632CBF9E-80A2-42D7-863C-552D162D00EC}"/>
    <cellStyle name="20% - Accent5 3 2 3 2 2 4" xfId="2853" xr:uid="{863A0E24-3762-4A20-9317-0BA89FD22F5D}"/>
    <cellStyle name="20% - Accent5 3 2 3 2 2 4 2" xfId="10393" xr:uid="{BB57E7D1-4ED5-473A-9011-BF44E5982E57}"/>
    <cellStyle name="20% - Accent5 3 2 3 2 2 4 2 2" xfId="25369" xr:uid="{A2D16D02-0AC6-4FC4-8EC3-BE2976F968A7}"/>
    <cellStyle name="20% - Accent5 3 2 3 2 2 4 3" xfId="17881" xr:uid="{A7FE168F-8F4D-41E8-A707-E89B65D23492}"/>
    <cellStyle name="20% - Accent5 3 2 3 2 2 4 4" xfId="32738" xr:uid="{AF162E41-FC73-4FBE-9280-DF98ECCD9A0C}"/>
    <cellStyle name="20% - Accent5 3 2 3 2 2 4 5" xfId="40300" xr:uid="{0062E6B1-2134-48E8-BF43-CCA21AB82F91}"/>
    <cellStyle name="20% - Accent5 3 2 3 2 2 4 6" xfId="48183" xr:uid="{14BFAE59-87E4-431A-85D2-11045AFFA96E}"/>
    <cellStyle name="20% - Accent5 3 2 3 2 2 4 7" xfId="55676" xr:uid="{2119956A-5905-4A98-B933-F8B96F7FB580}"/>
    <cellStyle name="20% - Accent5 3 2 3 2 2 5" xfId="2854" xr:uid="{28BCA028-06CC-4A4D-AEFC-E54BE810A60A}"/>
    <cellStyle name="20% - Accent5 3 2 3 2 2 5 2" xfId="10394" xr:uid="{4DA6264E-C91A-403B-82F1-E13058C7FF46}"/>
    <cellStyle name="20% - Accent5 3 2 3 2 2 5 2 2" xfId="25370" xr:uid="{4E8A3F92-2A4D-4F0D-A8A2-D537D5AFCA7B}"/>
    <cellStyle name="20% - Accent5 3 2 3 2 2 5 3" xfId="17882" xr:uid="{A2CC41D1-5726-42D0-AA73-6C5A4DF7CFD7}"/>
    <cellStyle name="20% - Accent5 3 2 3 2 2 5 4" xfId="34583" xr:uid="{641E93C4-E90E-4F6B-AE4E-09984908D014}"/>
    <cellStyle name="20% - Accent5 3 2 3 2 2 5 5" xfId="40301" xr:uid="{D44201B6-4994-401B-87ED-1DB447210A32}"/>
    <cellStyle name="20% - Accent5 3 2 3 2 2 5 6" xfId="48184" xr:uid="{C91EAC7F-BE32-4B87-B052-79CAFE526D70}"/>
    <cellStyle name="20% - Accent5 3 2 3 2 2 5 7" xfId="55677" xr:uid="{E917432E-A556-407C-8281-F86410AB7335}"/>
    <cellStyle name="20% - Accent5 3 2 3 2 2 6" xfId="2855" xr:uid="{38969F7D-E5C4-4037-A9E5-62A8760F1B1A}"/>
    <cellStyle name="20% - Accent5 3 2 3 2 2 6 2" xfId="10395" xr:uid="{2BAAF4F1-CF25-4551-B4C9-2EB7DEEC3DF3}"/>
    <cellStyle name="20% - Accent5 3 2 3 2 2 6 2 2" xfId="25371" xr:uid="{C540729B-3F00-46AF-834C-9C5E3F6E2230}"/>
    <cellStyle name="20% - Accent5 3 2 3 2 2 6 3" xfId="17883" xr:uid="{E8793F81-4CD0-4F54-8056-707AD9F01B1A}"/>
    <cellStyle name="20% - Accent5 3 2 3 2 2 6 4" xfId="36426" xr:uid="{B2C0871F-00C6-4A00-94C0-07B6C49B1C90}"/>
    <cellStyle name="20% - Accent5 3 2 3 2 2 6 5" xfId="40302" xr:uid="{AA95731B-3C63-43E7-9EF4-B4437A410A7A}"/>
    <cellStyle name="20% - Accent5 3 2 3 2 2 6 6" xfId="48185" xr:uid="{8A1F4B31-3681-4C85-9235-7DDA68F4EB07}"/>
    <cellStyle name="20% - Accent5 3 2 3 2 2 6 7" xfId="55678" xr:uid="{2B9BF0AC-2286-4E2C-8126-80B382E520D7}"/>
    <cellStyle name="20% - Accent5 3 2 3 2 2 7" xfId="10380" xr:uid="{9A8E5338-2636-43CD-84CA-2BDCC0691CC4}"/>
    <cellStyle name="20% - Accent5 3 2 3 2 2 7 2" xfId="25356" xr:uid="{27691446-090E-410D-81BA-499B08B1B1D9}"/>
    <cellStyle name="20% - Accent5 3 2 3 2 2 8" xfId="17868" xr:uid="{C18BCF8E-598D-407E-867E-1F97B87C11F5}"/>
    <cellStyle name="20% - Accent5 3 2 3 2 2 9" xfId="30463" xr:uid="{6EA2B2BF-6A84-4F76-8BAE-943F5346899B}"/>
    <cellStyle name="20% - Accent5 3 2 3 2 3" xfId="2856" xr:uid="{31D4BD47-8FBD-4BBE-BE34-A327CCAE4B4E}"/>
    <cellStyle name="20% - Accent5 3 2 3 2 3 10" xfId="48186" xr:uid="{29F60DF1-27CA-47EB-BD7B-35C2D4FBB47A}"/>
    <cellStyle name="20% - Accent5 3 2 3 2 3 11" xfId="55679" xr:uid="{D25976A4-9597-4FFB-B35C-B534206252CF}"/>
    <cellStyle name="20% - Accent5 3 2 3 2 3 2" xfId="2857" xr:uid="{D9F87EA7-F662-44AD-BD85-D280021EDDA4}"/>
    <cellStyle name="20% - Accent5 3 2 3 2 3 2 10" xfId="55680" xr:uid="{7EA9C372-F375-4748-86FE-6079499C26D3}"/>
    <cellStyle name="20% - Accent5 3 2 3 2 3 2 2" xfId="2858" xr:uid="{4A505970-F8E8-4C7C-AD81-0DAA85C97766}"/>
    <cellStyle name="20% - Accent5 3 2 3 2 3 2 2 2" xfId="10398" xr:uid="{BD45BA83-0EED-4693-ABE6-115FFD43FC57}"/>
    <cellStyle name="20% - Accent5 3 2 3 2 3 2 2 2 2" xfId="25374" xr:uid="{8E4506F9-376C-480D-8298-39A082695C1C}"/>
    <cellStyle name="20% - Accent5 3 2 3 2 3 2 2 3" xfId="17886" xr:uid="{16BA8BD4-8D71-43D2-AC58-A95D9D6A3F41}"/>
    <cellStyle name="20% - Accent5 3 2 3 2 3 2 2 4" xfId="32743" xr:uid="{0AB17B8C-074F-40C9-8379-104CA2483D63}"/>
    <cellStyle name="20% - Accent5 3 2 3 2 3 2 2 5" xfId="40305" xr:uid="{DF860378-92D9-452D-976F-32DCC21D10FC}"/>
    <cellStyle name="20% - Accent5 3 2 3 2 3 2 2 6" xfId="48188" xr:uid="{D005B787-F1C6-4060-A0C7-9FC24601225F}"/>
    <cellStyle name="20% - Accent5 3 2 3 2 3 2 2 7" xfId="55681" xr:uid="{6C95E8F8-744A-4076-80EC-7C5D3BB648C6}"/>
    <cellStyle name="20% - Accent5 3 2 3 2 3 2 3" xfId="2859" xr:uid="{24B3A335-0E40-48EA-8EE6-1A5546225374}"/>
    <cellStyle name="20% - Accent5 3 2 3 2 3 2 3 2" xfId="10399" xr:uid="{F26385E8-6765-4612-AB5B-9DCD29DE2317}"/>
    <cellStyle name="20% - Accent5 3 2 3 2 3 2 3 2 2" xfId="25375" xr:uid="{F2514189-21B7-444B-93D8-F7B71F8EA1B1}"/>
    <cellStyle name="20% - Accent5 3 2 3 2 3 2 3 3" xfId="17887" xr:uid="{A6F0F75E-353C-48DD-AE0F-C7B380AA173A}"/>
    <cellStyle name="20% - Accent5 3 2 3 2 3 2 3 4" xfId="34588" xr:uid="{2F73B12D-ABE5-428A-B913-91A1812D23B0}"/>
    <cellStyle name="20% - Accent5 3 2 3 2 3 2 3 5" xfId="40306" xr:uid="{AD1C71A1-B9E8-4190-B378-C2AB7DCCA3A9}"/>
    <cellStyle name="20% - Accent5 3 2 3 2 3 2 3 6" xfId="48189" xr:uid="{1EDF6CE7-A1F4-4ABC-967E-BA42FBC74415}"/>
    <cellStyle name="20% - Accent5 3 2 3 2 3 2 3 7" xfId="55682" xr:uid="{5CF33496-C7DD-4569-BA01-5E97A82A4443}"/>
    <cellStyle name="20% - Accent5 3 2 3 2 3 2 4" xfId="2860" xr:uid="{AFCA4F6D-6907-46E5-B3CA-0CB07CA0DBE7}"/>
    <cellStyle name="20% - Accent5 3 2 3 2 3 2 4 2" xfId="10400" xr:uid="{47C3113C-984A-49AB-8CDE-EFEA1FD5C50F}"/>
    <cellStyle name="20% - Accent5 3 2 3 2 3 2 4 2 2" xfId="25376" xr:uid="{59FCF6D9-9FA0-4D1F-AD0F-652447066322}"/>
    <cellStyle name="20% - Accent5 3 2 3 2 3 2 4 3" xfId="17888" xr:uid="{C7D6A04E-C9E7-420D-A511-961570451B65}"/>
    <cellStyle name="20% - Accent5 3 2 3 2 3 2 4 4" xfId="36431" xr:uid="{8FF2D477-A158-4FC0-920C-45704279DB56}"/>
    <cellStyle name="20% - Accent5 3 2 3 2 3 2 4 5" xfId="40307" xr:uid="{0201500A-0984-4E45-B87C-FB7154F95331}"/>
    <cellStyle name="20% - Accent5 3 2 3 2 3 2 4 6" xfId="48190" xr:uid="{08C9E924-C9B4-4563-8375-015115608143}"/>
    <cellStyle name="20% - Accent5 3 2 3 2 3 2 4 7" xfId="55683" xr:uid="{6AAA3F37-FFD5-46B0-ACE7-299294B46E71}"/>
    <cellStyle name="20% - Accent5 3 2 3 2 3 2 5" xfId="10397" xr:uid="{54683ABD-3AC3-4152-9427-D46111D232B2}"/>
    <cellStyle name="20% - Accent5 3 2 3 2 3 2 5 2" xfId="25373" xr:uid="{615F5BF5-F4C7-4F9C-B2B1-2727B077E9AD}"/>
    <cellStyle name="20% - Accent5 3 2 3 2 3 2 6" xfId="17885" xr:uid="{733FB9B5-B6DA-4B42-A441-AF54A0661558}"/>
    <cellStyle name="20% - Accent5 3 2 3 2 3 2 7" xfId="31448" xr:uid="{202718D8-391D-4A03-BA0A-2AE06B729AA0}"/>
    <cellStyle name="20% - Accent5 3 2 3 2 3 2 8" xfId="40304" xr:uid="{A428F471-9965-40D8-B4A8-810732F8CF7B}"/>
    <cellStyle name="20% - Accent5 3 2 3 2 3 2 9" xfId="48187" xr:uid="{F7C3AD3B-331B-44CE-B037-64934CE8CE01}"/>
    <cellStyle name="20% - Accent5 3 2 3 2 3 3" xfId="2861" xr:uid="{12D54BAE-10CB-4B78-8FF5-0D3077A24AAD}"/>
    <cellStyle name="20% - Accent5 3 2 3 2 3 3 2" xfId="10401" xr:uid="{0988621F-3E44-45D6-987B-2AD59F115B1D}"/>
    <cellStyle name="20% - Accent5 3 2 3 2 3 3 2 2" xfId="25377" xr:uid="{BC5F53AC-1740-431B-9964-6CFACD196CD7}"/>
    <cellStyle name="20% - Accent5 3 2 3 2 3 3 3" xfId="17889" xr:uid="{F51308F7-E062-44C5-85AB-989B77BF58F7}"/>
    <cellStyle name="20% - Accent5 3 2 3 2 3 3 4" xfId="32742" xr:uid="{A34C869B-38AD-4DE6-9B95-C38A382FF4CD}"/>
    <cellStyle name="20% - Accent5 3 2 3 2 3 3 5" xfId="40308" xr:uid="{CE919BBB-A5E7-4247-8C26-2412C9E3C59E}"/>
    <cellStyle name="20% - Accent5 3 2 3 2 3 3 6" xfId="48191" xr:uid="{74CFB53A-C83F-49C6-9D6E-E0D34C5787C4}"/>
    <cellStyle name="20% - Accent5 3 2 3 2 3 3 7" xfId="55684" xr:uid="{BE179AAE-4B63-42F9-8041-1876F1E137E2}"/>
    <cellStyle name="20% - Accent5 3 2 3 2 3 4" xfId="2862" xr:uid="{F59BAA67-BD8B-4F53-9FD9-65285803E2C0}"/>
    <cellStyle name="20% - Accent5 3 2 3 2 3 4 2" xfId="10402" xr:uid="{EFDEB8D5-75A7-4937-99BE-15E93A8015BE}"/>
    <cellStyle name="20% - Accent5 3 2 3 2 3 4 2 2" xfId="25378" xr:uid="{102C0900-8E00-4E2A-8B02-7AED68C8D856}"/>
    <cellStyle name="20% - Accent5 3 2 3 2 3 4 3" xfId="17890" xr:uid="{49BA764E-B584-458B-ABE8-4695848F2570}"/>
    <cellStyle name="20% - Accent5 3 2 3 2 3 4 4" xfId="34587" xr:uid="{EE1A95F5-A7C6-4008-81CF-59D831FBA395}"/>
    <cellStyle name="20% - Accent5 3 2 3 2 3 4 5" xfId="40309" xr:uid="{F29F7396-848D-48F3-B9CA-9A4346186C90}"/>
    <cellStyle name="20% - Accent5 3 2 3 2 3 4 6" xfId="48192" xr:uid="{4E18AD99-56BF-40B6-995F-A22D5DC5153E}"/>
    <cellStyle name="20% - Accent5 3 2 3 2 3 4 7" xfId="55685" xr:uid="{996D8156-ABED-4E48-9C66-C141EC5D0CF8}"/>
    <cellStyle name="20% - Accent5 3 2 3 2 3 5" xfId="2863" xr:uid="{8C214A42-4D64-4691-8970-754274D7ACC7}"/>
    <cellStyle name="20% - Accent5 3 2 3 2 3 5 2" xfId="10403" xr:uid="{8D248446-4051-4EC6-87FC-2904B2E3006A}"/>
    <cellStyle name="20% - Accent5 3 2 3 2 3 5 2 2" xfId="25379" xr:uid="{CA8F0110-0542-42D7-A2E2-E2E0E4BFAC8F}"/>
    <cellStyle name="20% - Accent5 3 2 3 2 3 5 3" xfId="17891" xr:uid="{9FA57DD0-A4A1-40D2-81AE-DC6A822450A4}"/>
    <cellStyle name="20% - Accent5 3 2 3 2 3 5 4" xfId="36430" xr:uid="{DB1B1B15-B59D-43D3-80AD-69BAD76F645E}"/>
    <cellStyle name="20% - Accent5 3 2 3 2 3 5 5" xfId="40310" xr:uid="{E6E83B5D-2D0C-4F61-8A76-3EF9EEEAED85}"/>
    <cellStyle name="20% - Accent5 3 2 3 2 3 5 6" xfId="48193" xr:uid="{34BA7ABA-ED21-4909-8241-A8FD20A39199}"/>
    <cellStyle name="20% - Accent5 3 2 3 2 3 5 7" xfId="55686" xr:uid="{D68B9F5E-4E07-4767-B854-FBC7CEF3F673}"/>
    <cellStyle name="20% - Accent5 3 2 3 2 3 6" xfId="10396" xr:uid="{CA6AA06E-A621-4EB2-BBB9-99BE74A9F5D0}"/>
    <cellStyle name="20% - Accent5 3 2 3 2 3 6 2" xfId="25372" xr:uid="{920DA79F-B59B-4930-8946-CE583004CB3B}"/>
    <cellStyle name="20% - Accent5 3 2 3 2 3 7" xfId="17884" xr:uid="{CB781E15-C771-447C-8B3A-588F9ACE911A}"/>
    <cellStyle name="20% - Accent5 3 2 3 2 3 8" xfId="30664" xr:uid="{6C77ECEC-D028-4A81-9B88-373D1239ABB8}"/>
    <cellStyle name="20% - Accent5 3 2 3 2 3 9" xfId="40303" xr:uid="{43728074-E862-4C05-92BD-F0E330A00E0C}"/>
    <cellStyle name="20% - Accent5 3 2 3 2 4" xfId="2864" xr:uid="{E354432E-98CF-4A6B-97A8-DFF2A2213FE9}"/>
    <cellStyle name="20% - Accent5 3 2 3 2 4 10" xfId="48194" xr:uid="{3B05718A-54D2-4D2A-A595-B32C3A63F3BE}"/>
    <cellStyle name="20% - Accent5 3 2 3 2 4 11" xfId="55687" xr:uid="{79284F18-75C2-4E89-B59D-0B5B2E0C6D32}"/>
    <cellStyle name="20% - Accent5 3 2 3 2 4 2" xfId="2865" xr:uid="{10E30100-05B0-40D0-A082-5B2473E3BE86}"/>
    <cellStyle name="20% - Accent5 3 2 3 2 4 2 10" xfId="55688" xr:uid="{E1071CEC-83C3-43BE-89D1-C9049054B414}"/>
    <cellStyle name="20% - Accent5 3 2 3 2 4 2 2" xfId="2866" xr:uid="{0A49AD5C-2237-4F7A-8495-F02A971672AB}"/>
    <cellStyle name="20% - Accent5 3 2 3 2 4 2 2 2" xfId="10406" xr:uid="{8225F82C-40D9-44C2-8FF2-18FEA294D71A}"/>
    <cellStyle name="20% - Accent5 3 2 3 2 4 2 2 2 2" xfId="25382" xr:uid="{BE4E1496-1EE0-4029-8761-C89935E195F3}"/>
    <cellStyle name="20% - Accent5 3 2 3 2 4 2 2 3" xfId="17894" xr:uid="{62ACBFFA-806E-406D-A904-071D2E991413}"/>
    <cellStyle name="20% - Accent5 3 2 3 2 4 2 2 4" xfId="32745" xr:uid="{02E7FEB6-FA50-426C-A934-EFF8FFD3C2B2}"/>
    <cellStyle name="20% - Accent5 3 2 3 2 4 2 2 5" xfId="40313" xr:uid="{4DDEBF58-A257-4B61-BFD5-25638DA1DAAD}"/>
    <cellStyle name="20% - Accent5 3 2 3 2 4 2 2 6" xfId="48196" xr:uid="{6DE41640-31CC-43CF-AA16-E2CF7328716F}"/>
    <cellStyle name="20% - Accent5 3 2 3 2 4 2 2 7" xfId="55689" xr:uid="{FE90C6E0-AE7C-4018-867E-016E62A4741D}"/>
    <cellStyle name="20% - Accent5 3 2 3 2 4 2 3" xfId="2867" xr:uid="{95F008C0-4543-4696-92AC-452B0336581D}"/>
    <cellStyle name="20% - Accent5 3 2 3 2 4 2 3 2" xfId="10407" xr:uid="{2826485A-F07E-4C3E-AA13-59A5BF6E04EC}"/>
    <cellStyle name="20% - Accent5 3 2 3 2 4 2 3 2 2" xfId="25383" xr:uid="{8AD4DFF4-2A3C-4C66-91B6-9ED7D9443AFD}"/>
    <cellStyle name="20% - Accent5 3 2 3 2 4 2 3 3" xfId="17895" xr:uid="{6D0DDB16-857E-47B6-A75D-1617515D2E55}"/>
    <cellStyle name="20% - Accent5 3 2 3 2 4 2 3 4" xfId="34590" xr:uid="{B212EC39-62BC-43C9-8618-2599A4ED307A}"/>
    <cellStyle name="20% - Accent5 3 2 3 2 4 2 3 5" xfId="40314" xr:uid="{30683F2F-9EA4-4194-9282-F164441BEBD1}"/>
    <cellStyle name="20% - Accent5 3 2 3 2 4 2 3 6" xfId="48197" xr:uid="{B923A0B0-50D9-4A69-9E22-7F4DD225C381}"/>
    <cellStyle name="20% - Accent5 3 2 3 2 4 2 3 7" xfId="55690" xr:uid="{781C761C-1BBC-4003-8302-2692E2E3ADBB}"/>
    <cellStyle name="20% - Accent5 3 2 3 2 4 2 4" xfId="2868" xr:uid="{00485924-E249-4C65-B689-D5FC7E385725}"/>
    <cellStyle name="20% - Accent5 3 2 3 2 4 2 4 2" xfId="10408" xr:uid="{12BD834F-80D4-4CAF-983C-53CBB2307F26}"/>
    <cellStyle name="20% - Accent5 3 2 3 2 4 2 4 2 2" xfId="25384" xr:uid="{2BEF80CE-9715-4A7A-AB7B-9653E951BCF9}"/>
    <cellStyle name="20% - Accent5 3 2 3 2 4 2 4 3" xfId="17896" xr:uid="{F643A469-35CF-43DB-83A3-BD93053BFA39}"/>
    <cellStyle name="20% - Accent5 3 2 3 2 4 2 4 4" xfId="36433" xr:uid="{CA131127-F9AB-426D-A991-A7E0049AF401}"/>
    <cellStyle name="20% - Accent5 3 2 3 2 4 2 4 5" xfId="40315" xr:uid="{50D9FA1E-F11F-49D3-B612-2B574B89D177}"/>
    <cellStyle name="20% - Accent5 3 2 3 2 4 2 4 6" xfId="48198" xr:uid="{A24372B6-928E-4584-95E5-44B8BCFE300A}"/>
    <cellStyle name="20% - Accent5 3 2 3 2 4 2 4 7" xfId="55691" xr:uid="{B8C75F2D-761F-4501-9E6B-AFD9E4AF1BF6}"/>
    <cellStyle name="20% - Accent5 3 2 3 2 4 2 5" xfId="10405" xr:uid="{FCBD0B72-B763-4778-AA09-6A26C06BD5E3}"/>
    <cellStyle name="20% - Accent5 3 2 3 2 4 2 5 2" xfId="25381" xr:uid="{292840C1-1C13-4764-BBE0-D82F6B22F97C}"/>
    <cellStyle name="20% - Accent5 3 2 3 2 4 2 6" xfId="17893" xr:uid="{18C081A5-52FF-4503-AED9-F9EF383472B2}"/>
    <cellStyle name="20% - Accent5 3 2 3 2 4 2 7" xfId="31449" xr:uid="{20DB6D9C-3A2E-4EC5-B78C-A45F8DBBD427}"/>
    <cellStyle name="20% - Accent5 3 2 3 2 4 2 8" xfId="40312" xr:uid="{6C9785AA-08A8-41F2-86B7-F17B79E86DCD}"/>
    <cellStyle name="20% - Accent5 3 2 3 2 4 2 9" xfId="48195" xr:uid="{033C308D-8B08-4B0B-96E8-2EB575233908}"/>
    <cellStyle name="20% - Accent5 3 2 3 2 4 3" xfId="2869" xr:uid="{19A24706-C4D4-4474-8EC4-30974023F5AE}"/>
    <cellStyle name="20% - Accent5 3 2 3 2 4 3 2" xfId="10409" xr:uid="{95C1BDE0-B52E-49E8-BFDA-73747CCAED9F}"/>
    <cellStyle name="20% - Accent5 3 2 3 2 4 3 2 2" xfId="25385" xr:uid="{36E99F95-B2BE-4B70-94D9-5B9828974E4E}"/>
    <cellStyle name="20% - Accent5 3 2 3 2 4 3 3" xfId="17897" xr:uid="{0D69C911-870D-4B93-BD5F-66402BAED76B}"/>
    <cellStyle name="20% - Accent5 3 2 3 2 4 3 4" xfId="32744" xr:uid="{2AB5910E-717C-4164-9F19-0FCCC743BA75}"/>
    <cellStyle name="20% - Accent5 3 2 3 2 4 3 5" xfId="40316" xr:uid="{9678053B-C1CA-4A15-9E66-95239460B002}"/>
    <cellStyle name="20% - Accent5 3 2 3 2 4 3 6" xfId="48199" xr:uid="{F90ACC27-1776-4DD3-A3B2-61211B288527}"/>
    <cellStyle name="20% - Accent5 3 2 3 2 4 3 7" xfId="55692" xr:uid="{88665D73-D0C9-4419-A489-5CC7FBA32132}"/>
    <cellStyle name="20% - Accent5 3 2 3 2 4 4" xfId="2870" xr:uid="{3920BC0D-AE16-4309-A214-2223A7974B72}"/>
    <cellStyle name="20% - Accent5 3 2 3 2 4 4 2" xfId="10410" xr:uid="{F01638AE-FA94-454C-91C7-0E6EEDEC540E}"/>
    <cellStyle name="20% - Accent5 3 2 3 2 4 4 2 2" xfId="25386" xr:uid="{D1911007-A603-43B9-822D-249DBB80B13F}"/>
    <cellStyle name="20% - Accent5 3 2 3 2 4 4 3" xfId="17898" xr:uid="{FE87E9C3-D974-472E-9C6D-C78DC7345A96}"/>
    <cellStyle name="20% - Accent5 3 2 3 2 4 4 4" xfId="34589" xr:uid="{2BFD8B97-2783-4DC8-A374-852971E04020}"/>
    <cellStyle name="20% - Accent5 3 2 3 2 4 4 5" xfId="40317" xr:uid="{86243F4B-6186-4EA1-8967-1B636F591AEB}"/>
    <cellStyle name="20% - Accent5 3 2 3 2 4 4 6" xfId="48200" xr:uid="{0AD7C3FB-7574-41FD-BFDC-B86776B84499}"/>
    <cellStyle name="20% - Accent5 3 2 3 2 4 4 7" xfId="55693" xr:uid="{A4FB8261-68CF-47D3-8BD2-25C8B9EDBB57}"/>
    <cellStyle name="20% - Accent5 3 2 3 2 4 5" xfId="2871" xr:uid="{623893A4-C977-4A2F-9A93-6E64C4507F5E}"/>
    <cellStyle name="20% - Accent5 3 2 3 2 4 5 2" xfId="10411" xr:uid="{639BAE96-7809-4071-BD2A-CB318C9D5835}"/>
    <cellStyle name="20% - Accent5 3 2 3 2 4 5 2 2" xfId="25387" xr:uid="{8345E6E7-86B2-49AA-A6E0-A1CAEDB6B1B6}"/>
    <cellStyle name="20% - Accent5 3 2 3 2 4 5 3" xfId="17899" xr:uid="{8CBB91E1-9D0A-459F-840B-6BCC5306A0FC}"/>
    <cellStyle name="20% - Accent5 3 2 3 2 4 5 4" xfId="36432" xr:uid="{5685D5DE-CC73-4FB3-99EE-6E5D428E8E81}"/>
    <cellStyle name="20% - Accent5 3 2 3 2 4 5 5" xfId="40318" xr:uid="{60E089D9-BD96-4E5A-9D97-441BCC479611}"/>
    <cellStyle name="20% - Accent5 3 2 3 2 4 5 6" xfId="48201" xr:uid="{C4B5FE41-CB1F-4D38-8D7B-C72D5B74FA92}"/>
    <cellStyle name="20% - Accent5 3 2 3 2 4 5 7" xfId="55694" xr:uid="{EF12A609-AE92-467E-8624-73BA8317FEC4}"/>
    <cellStyle name="20% - Accent5 3 2 3 2 4 6" xfId="10404" xr:uid="{5BCDEC65-DF3F-47ED-84CF-B0F89CF1E349}"/>
    <cellStyle name="20% - Accent5 3 2 3 2 4 6 2" xfId="25380" xr:uid="{54888C55-0BFE-43B5-AE91-638B7E23E36D}"/>
    <cellStyle name="20% - Accent5 3 2 3 2 4 7" xfId="17892" xr:uid="{DD96EC98-F0D0-42F2-9746-0D3AB6FA9FA3}"/>
    <cellStyle name="20% - Accent5 3 2 3 2 4 8" xfId="30871" xr:uid="{DCABEF6B-2D73-4540-AE57-C620F8F6D403}"/>
    <cellStyle name="20% - Accent5 3 2 3 2 4 9" xfId="40311" xr:uid="{A53BAE3D-B8BF-4BB4-9DF3-2C54139B2CB4}"/>
    <cellStyle name="20% - Accent5 3 2 3 2 5" xfId="2872" xr:uid="{F46526C5-CDD4-4102-A8A4-44D7207D5E90}"/>
    <cellStyle name="20% - Accent5 3 2 3 2 5 10" xfId="55695" xr:uid="{429D8C63-8B08-4354-B330-70B5142BE97D}"/>
    <cellStyle name="20% - Accent5 3 2 3 2 5 2" xfId="2873" xr:uid="{DAA32B33-8A8A-4363-A536-B8761F0EBC04}"/>
    <cellStyle name="20% - Accent5 3 2 3 2 5 2 2" xfId="10413" xr:uid="{06C839D1-AB14-4EFC-AEFA-5B4FBC54D125}"/>
    <cellStyle name="20% - Accent5 3 2 3 2 5 2 2 2" xfId="25389" xr:uid="{DEE3D8D2-FF9E-4047-A091-CC1305EC75DF}"/>
    <cellStyle name="20% - Accent5 3 2 3 2 5 2 3" xfId="17901" xr:uid="{0CE6353B-A5DA-46C1-B55A-8E4FFC7852A9}"/>
    <cellStyle name="20% - Accent5 3 2 3 2 5 2 4" xfId="32746" xr:uid="{35BCD8BB-A606-4CE5-9686-1C4EFEB31926}"/>
    <cellStyle name="20% - Accent5 3 2 3 2 5 2 5" xfId="40320" xr:uid="{13EEA2FD-8961-4394-940F-D52151EA2C06}"/>
    <cellStyle name="20% - Accent5 3 2 3 2 5 2 6" xfId="48203" xr:uid="{D12EF6CC-C51F-4A69-A986-BD4AC7184B60}"/>
    <cellStyle name="20% - Accent5 3 2 3 2 5 2 7" xfId="55696" xr:uid="{F903D6FD-0F7E-4B2E-9FD7-E0E28A92448E}"/>
    <cellStyle name="20% - Accent5 3 2 3 2 5 3" xfId="2874" xr:uid="{CEBA5CF9-0893-4BE7-A56C-7F3B86106F2D}"/>
    <cellStyle name="20% - Accent5 3 2 3 2 5 3 2" xfId="10414" xr:uid="{6F0F05D2-DE8C-4831-B8CF-99237917D054}"/>
    <cellStyle name="20% - Accent5 3 2 3 2 5 3 2 2" xfId="25390" xr:uid="{332D8539-A6A5-4802-8EFB-52D9D6B259B8}"/>
    <cellStyle name="20% - Accent5 3 2 3 2 5 3 3" xfId="17902" xr:uid="{E73D0BC0-3053-4739-800F-C12A1EAB2FAA}"/>
    <cellStyle name="20% - Accent5 3 2 3 2 5 3 4" xfId="34591" xr:uid="{164A7EFA-0AFC-4928-8056-A3C2A70A33C8}"/>
    <cellStyle name="20% - Accent5 3 2 3 2 5 3 5" xfId="40321" xr:uid="{6456CD8E-0A80-4535-9142-16498933A493}"/>
    <cellStyle name="20% - Accent5 3 2 3 2 5 3 6" xfId="48204" xr:uid="{896C2D40-4162-4FFF-9AE2-9B73F90F4EC8}"/>
    <cellStyle name="20% - Accent5 3 2 3 2 5 3 7" xfId="55697" xr:uid="{FFE95925-DB82-4B15-8787-0E50CBEA8AA2}"/>
    <cellStyle name="20% - Accent5 3 2 3 2 5 4" xfId="2875" xr:uid="{8E63D8C3-880F-44E6-8163-BBD963D08350}"/>
    <cellStyle name="20% - Accent5 3 2 3 2 5 4 2" xfId="10415" xr:uid="{19273F25-15D3-43B9-B0C0-0838BCC0ECDD}"/>
    <cellStyle name="20% - Accent5 3 2 3 2 5 4 2 2" xfId="25391" xr:uid="{14F5CF6A-B570-4DFF-8A91-DD06D7284E26}"/>
    <cellStyle name="20% - Accent5 3 2 3 2 5 4 3" xfId="17903" xr:uid="{C6C2F6E1-BF18-4D8D-AF50-0E2027964EC7}"/>
    <cellStyle name="20% - Accent5 3 2 3 2 5 4 4" xfId="36434" xr:uid="{FB415602-1851-43F4-89F8-301532F9D5E9}"/>
    <cellStyle name="20% - Accent5 3 2 3 2 5 4 5" xfId="40322" xr:uid="{22015CAB-AB42-4180-A464-AC9FA31C53F6}"/>
    <cellStyle name="20% - Accent5 3 2 3 2 5 4 6" xfId="48205" xr:uid="{031A9ADA-9940-41AA-A360-9E17EEE0F4BD}"/>
    <cellStyle name="20% - Accent5 3 2 3 2 5 4 7" xfId="55698" xr:uid="{8C5C7606-6583-4CE4-AD42-E9FA8AA80126}"/>
    <cellStyle name="20% - Accent5 3 2 3 2 5 5" xfId="10412" xr:uid="{7A45BD67-30D6-4849-951B-2D20B077B606}"/>
    <cellStyle name="20% - Accent5 3 2 3 2 5 5 2" xfId="25388" xr:uid="{935CF32B-EDD5-4A80-ACE6-A1BC6BDCC050}"/>
    <cellStyle name="20% - Accent5 3 2 3 2 5 6" xfId="17900" xr:uid="{97819D72-A12B-4DB1-9B64-EA234DAC307E}"/>
    <cellStyle name="20% - Accent5 3 2 3 2 5 7" xfId="31445" xr:uid="{3A5FFE7D-F963-4F85-8120-C5727F3BE535}"/>
    <cellStyle name="20% - Accent5 3 2 3 2 5 8" xfId="40319" xr:uid="{12B2CEB4-48F3-4DF0-97B1-811E0AA08DE7}"/>
    <cellStyle name="20% - Accent5 3 2 3 2 5 9" xfId="48202" xr:uid="{62FF25CE-0FCA-4038-B730-2C0AB54109FD}"/>
    <cellStyle name="20% - Accent5 3 2 3 2 6" xfId="2876" xr:uid="{26CC79D2-CD26-493A-B06E-389650DAB40B}"/>
    <cellStyle name="20% - Accent5 3 2 3 2 6 2" xfId="10416" xr:uid="{CFD20C32-C887-4C2C-8278-09FF4E58778B}"/>
    <cellStyle name="20% - Accent5 3 2 3 2 6 2 2" xfId="25392" xr:uid="{CBC7ED34-3A2D-4505-8B86-433323DE501B}"/>
    <cellStyle name="20% - Accent5 3 2 3 2 6 3" xfId="17904" xr:uid="{508AB935-8008-44AB-B8F6-8658E80E9DB5}"/>
    <cellStyle name="20% - Accent5 3 2 3 2 6 4" xfId="32737" xr:uid="{0F4A2E29-C352-4572-AA6F-EAB44CC87A97}"/>
    <cellStyle name="20% - Accent5 3 2 3 2 6 5" xfId="40323" xr:uid="{B073C246-172E-493C-8D2D-05F87560BD21}"/>
    <cellStyle name="20% - Accent5 3 2 3 2 6 6" xfId="48206" xr:uid="{D28EE9B5-49A8-4245-B342-8C56B82FB2C6}"/>
    <cellStyle name="20% - Accent5 3 2 3 2 6 7" xfId="55699" xr:uid="{1C6C9780-B5B5-47CC-88FE-E5579CB1B4C0}"/>
    <cellStyle name="20% - Accent5 3 2 3 2 7" xfId="2877" xr:uid="{BC38CC09-E99D-4F22-A24F-8930149A15B4}"/>
    <cellStyle name="20% - Accent5 3 2 3 2 7 2" xfId="10417" xr:uid="{BD6B2727-325D-45D5-9553-A136E1B4B0CF}"/>
    <cellStyle name="20% - Accent5 3 2 3 2 7 2 2" xfId="25393" xr:uid="{3B218E47-7C27-4406-AF13-16BF3E1F6BD5}"/>
    <cellStyle name="20% - Accent5 3 2 3 2 7 3" xfId="17905" xr:uid="{2006C8F6-8BC8-4859-BCDA-FBA18382E5C6}"/>
    <cellStyle name="20% - Accent5 3 2 3 2 7 4" xfId="34582" xr:uid="{2914ECE2-622B-4CAC-9A7F-A685D7DC4BF4}"/>
    <cellStyle name="20% - Accent5 3 2 3 2 7 5" xfId="40324" xr:uid="{55710238-00DB-413C-AF3E-E2817A07AAB5}"/>
    <cellStyle name="20% - Accent5 3 2 3 2 7 6" xfId="48207" xr:uid="{22DCADEE-E61E-4ED0-AB7E-449B6E6E5E47}"/>
    <cellStyle name="20% - Accent5 3 2 3 2 7 7" xfId="55700" xr:uid="{6F3F4F8B-47EF-40D1-8D0A-4013247BC4BC}"/>
    <cellStyle name="20% - Accent5 3 2 3 2 8" xfId="2878" xr:uid="{069CDD6A-D0F3-4F90-A53C-69AF6F1524A7}"/>
    <cellStyle name="20% - Accent5 3 2 3 2 8 2" xfId="10418" xr:uid="{5E9126A1-A054-4272-8933-061AC9D1C687}"/>
    <cellStyle name="20% - Accent5 3 2 3 2 8 2 2" xfId="25394" xr:uid="{F8C269E8-0D82-4664-A247-62EDC5CB5EC0}"/>
    <cellStyle name="20% - Accent5 3 2 3 2 8 3" xfId="17906" xr:uid="{3B2E6F89-3D26-4151-8F09-6F6B46B4E421}"/>
    <cellStyle name="20% - Accent5 3 2 3 2 8 4" xfId="36425" xr:uid="{DB29149A-1590-4D6A-B546-C67B66644948}"/>
    <cellStyle name="20% - Accent5 3 2 3 2 8 5" xfId="40325" xr:uid="{EE1DB0CC-9F9D-4FF9-BCBA-E7FDAE179E16}"/>
    <cellStyle name="20% - Accent5 3 2 3 2 8 6" xfId="48208" xr:uid="{FF546D2F-6A8F-49FC-B72A-F4C208BE122D}"/>
    <cellStyle name="20% - Accent5 3 2 3 2 8 7" xfId="55701" xr:uid="{4F27F29E-52A2-4DAA-803D-DE719E09CF24}"/>
    <cellStyle name="20% - Accent5 3 2 3 2 9" xfId="10379" xr:uid="{278F249A-34AA-4031-A22E-E3AFCAFF54D2}"/>
    <cellStyle name="20% - Accent5 3 2 3 2 9 2" xfId="25355" xr:uid="{BE647D1A-BE06-4A24-B9DF-C33C647E9BE1}"/>
    <cellStyle name="20% - Accent5 3 2 3 3" xfId="2879" xr:uid="{1A510A2F-7352-4930-B46C-223A7DFC78E3}"/>
    <cellStyle name="20% - Accent5 3 2 3 3 10" xfId="40326" xr:uid="{7837006B-1FF1-4E80-96E1-16D9266807F6}"/>
    <cellStyle name="20% - Accent5 3 2 3 3 11" xfId="48209" xr:uid="{C9CACF82-27BA-4B3A-80F3-93C315CBB5B3}"/>
    <cellStyle name="20% - Accent5 3 2 3 3 12" xfId="55702" xr:uid="{4BB6CDFA-94A3-40B7-A60F-52DC500E9CE3}"/>
    <cellStyle name="20% - Accent5 3 2 3 3 2" xfId="2880" xr:uid="{0BBBF65B-A465-4819-BF1E-274DE7FE3ABA}"/>
    <cellStyle name="20% - Accent5 3 2 3 3 2 10" xfId="48210" xr:uid="{057228BE-83B5-4347-870A-CEA68595DB32}"/>
    <cellStyle name="20% - Accent5 3 2 3 3 2 11" xfId="55703" xr:uid="{D03E79C5-6E32-4CA6-934C-CD513248A2F0}"/>
    <cellStyle name="20% - Accent5 3 2 3 3 2 2" xfId="2881" xr:uid="{D41CB0F5-0ED6-4161-8B37-FAF7F569740E}"/>
    <cellStyle name="20% - Accent5 3 2 3 3 2 2 10" xfId="55704" xr:uid="{B69623DB-9ABB-4E2B-89B7-872F425C69B4}"/>
    <cellStyle name="20% - Accent5 3 2 3 3 2 2 2" xfId="2882" xr:uid="{ACB76CC7-090D-4A83-BAA9-4794A7FD8373}"/>
    <cellStyle name="20% - Accent5 3 2 3 3 2 2 2 2" xfId="10422" xr:uid="{C8FB29CB-F928-449A-8163-D9F7E1A9B061}"/>
    <cellStyle name="20% - Accent5 3 2 3 3 2 2 2 2 2" xfId="25398" xr:uid="{AD5694D5-E3E2-4149-AAE5-BAD4422FEE3C}"/>
    <cellStyle name="20% - Accent5 3 2 3 3 2 2 2 3" xfId="17910" xr:uid="{8B8AB554-264E-46E1-9E18-F004C428364A}"/>
    <cellStyle name="20% - Accent5 3 2 3 3 2 2 2 4" xfId="32749" xr:uid="{4A1B6313-50E9-4F4C-991B-10B812137033}"/>
    <cellStyle name="20% - Accent5 3 2 3 3 2 2 2 5" xfId="40329" xr:uid="{0FE633A6-571C-43C7-8442-A97E4D366737}"/>
    <cellStyle name="20% - Accent5 3 2 3 3 2 2 2 6" xfId="48212" xr:uid="{897F1A13-31AB-4104-8A45-D8E66ED23C55}"/>
    <cellStyle name="20% - Accent5 3 2 3 3 2 2 2 7" xfId="55705" xr:uid="{D8EDCA21-5362-415B-8C37-2A2968849481}"/>
    <cellStyle name="20% - Accent5 3 2 3 3 2 2 3" xfId="2883" xr:uid="{00330447-B004-40F6-84D0-A04392E2960F}"/>
    <cellStyle name="20% - Accent5 3 2 3 3 2 2 3 2" xfId="10423" xr:uid="{D3DCD408-DF93-4448-9D3E-8D08A87EA936}"/>
    <cellStyle name="20% - Accent5 3 2 3 3 2 2 3 2 2" xfId="25399" xr:uid="{926BBEB8-C462-4985-9994-B91D5C4B046A}"/>
    <cellStyle name="20% - Accent5 3 2 3 3 2 2 3 3" xfId="17911" xr:uid="{35E81F16-3806-4C32-BD6D-07D654953FB7}"/>
    <cellStyle name="20% - Accent5 3 2 3 3 2 2 3 4" xfId="34594" xr:uid="{715B3B31-82A0-463E-87ED-EE9DE5267CA6}"/>
    <cellStyle name="20% - Accent5 3 2 3 3 2 2 3 5" xfId="40330" xr:uid="{17ED655B-0648-4A7D-A51A-D294F00E39B8}"/>
    <cellStyle name="20% - Accent5 3 2 3 3 2 2 3 6" xfId="48213" xr:uid="{FA067E7D-F789-4984-81F3-A6F367985DA5}"/>
    <cellStyle name="20% - Accent5 3 2 3 3 2 2 3 7" xfId="55706" xr:uid="{D301D577-3C63-482B-BE3E-2F325BB16AD6}"/>
    <cellStyle name="20% - Accent5 3 2 3 3 2 2 4" xfId="2884" xr:uid="{F4B141AF-BCEA-4780-98C5-5B0DD78A5124}"/>
    <cellStyle name="20% - Accent5 3 2 3 3 2 2 4 2" xfId="10424" xr:uid="{BE2AE004-056D-448D-B5FB-79F43D9B9FFB}"/>
    <cellStyle name="20% - Accent5 3 2 3 3 2 2 4 2 2" xfId="25400" xr:uid="{8A211D07-B1F2-44F4-ACDF-D73E4F3CAC99}"/>
    <cellStyle name="20% - Accent5 3 2 3 3 2 2 4 3" xfId="17912" xr:uid="{2FA7F690-FF5C-436C-AF71-3AB858C88B7C}"/>
    <cellStyle name="20% - Accent5 3 2 3 3 2 2 4 4" xfId="36437" xr:uid="{4F88039A-42AE-41A6-A0C6-925C3EFCC441}"/>
    <cellStyle name="20% - Accent5 3 2 3 3 2 2 4 5" xfId="40331" xr:uid="{6B15A28C-0D03-4566-82B5-92076C57A491}"/>
    <cellStyle name="20% - Accent5 3 2 3 3 2 2 4 6" xfId="48214" xr:uid="{65291E17-FF36-42B2-9DE7-DCDE4BDDAFED}"/>
    <cellStyle name="20% - Accent5 3 2 3 3 2 2 4 7" xfId="55707" xr:uid="{7B3EC3CB-3006-45A0-8734-40C225D11E9B}"/>
    <cellStyle name="20% - Accent5 3 2 3 3 2 2 5" xfId="10421" xr:uid="{D076D4DE-E4FE-44FB-BE3A-851662AFB702}"/>
    <cellStyle name="20% - Accent5 3 2 3 3 2 2 5 2" xfId="25397" xr:uid="{657582F6-19A8-4DD2-8414-B741B05A2316}"/>
    <cellStyle name="20% - Accent5 3 2 3 3 2 2 6" xfId="17909" xr:uid="{F0E16952-C192-4446-A125-5DE45B665B49}"/>
    <cellStyle name="20% - Accent5 3 2 3 3 2 2 7" xfId="31451" xr:uid="{293C77C0-7B34-4C4E-90ED-E15C41972489}"/>
    <cellStyle name="20% - Accent5 3 2 3 3 2 2 8" xfId="40328" xr:uid="{86794D24-DF71-43CF-9EA0-8516DC994782}"/>
    <cellStyle name="20% - Accent5 3 2 3 3 2 2 9" xfId="48211" xr:uid="{EF9DD68D-B1D5-41B6-B0CF-5411BF6B955C}"/>
    <cellStyle name="20% - Accent5 3 2 3 3 2 3" xfId="2885" xr:uid="{F980FF4D-ADAA-40AD-A16E-96DBD08A92F7}"/>
    <cellStyle name="20% - Accent5 3 2 3 3 2 3 2" xfId="10425" xr:uid="{CCCEA342-84D7-40F6-B728-E682B444FBB3}"/>
    <cellStyle name="20% - Accent5 3 2 3 3 2 3 2 2" xfId="25401" xr:uid="{BDF1C3EF-3F2C-449F-A221-7571FB9C23F6}"/>
    <cellStyle name="20% - Accent5 3 2 3 3 2 3 3" xfId="17913" xr:uid="{8E6950D7-FF16-4346-BBDD-4695A610EA63}"/>
    <cellStyle name="20% - Accent5 3 2 3 3 2 3 4" xfId="32748" xr:uid="{5D76BC61-06EA-4F9E-9CCB-DBF7A16FBC54}"/>
    <cellStyle name="20% - Accent5 3 2 3 3 2 3 5" xfId="40332" xr:uid="{C7203A5F-6DCA-4341-BB03-B4E5E9B6AC50}"/>
    <cellStyle name="20% - Accent5 3 2 3 3 2 3 6" xfId="48215" xr:uid="{F0AC54B9-B6E3-42EF-9C73-8937FF58434F}"/>
    <cellStyle name="20% - Accent5 3 2 3 3 2 3 7" xfId="55708" xr:uid="{3F62DF1A-7120-4A77-B9F9-7FDC41DC5827}"/>
    <cellStyle name="20% - Accent5 3 2 3 3 2 4" xfId="2886" xr:uid="{1B83DCE9-9F82-4F30-8FDA-F6C0FBA52694}"/>
    <cellStyle name="20% - Accent5 3 2 3 3 2 4 2" xfId="10426" xr:uid="{8D356F92-AC88-4579-9AFD-09A966456C92}"/>
    <cellStyle name="20% - Accent5 3 2 3 3 2 4 2 2" xfId="25402" xr:uid="{930F5C9C-8154-492D-85F5-A23F7FCC4012}"/>
    <cellStyle name="20% - Accent5 3 2 3 3 2 4 3" xfId="17914" xr:uid="{DCB62903-AD60-4991-8DF6-95FD9DFCBEC4}"/>
    <cellStyle name="20% - Accent5 3 2 3 3 2 4 4" xfId="34593" xr:uid="{A72336F8-6649-46F0-92FF-98BCC2071892}"/>
    <cellStyle name="20% - Accent5 3 2 3 3 2 4 5" xfId="40333" xr:uid="{47A9837D-8581-4E33-A786-4832E84AC2E8}"/>
    <cellStyle name="20% - Accent5 3 2 3 3 2 4 6" xfId="48216" xr:uid="{12A173D7-D621-4142-BA11-AC627F1B3A33}"/>
    <cellStyle name="20% - Accent5 3 2 3 3 2 4 7" xfId="55709" xr:uid="{59F604A8-2B6C-400E-B16A-66792FFD074D}"/>
    <cellStyle name="20% - Accent5 3 2 3 3 2 5" xfId="2887" xr:uid="{3CDC6C06-BFB8-4F95-A393-9541957B2175}"/>
    <cellStyle name="20% - Accent5 3 2 3 3 2 5 2" xfId="10427" xr:uid="{E2496BED-DA72-4FB5-BFEC-ADDB011E99BB}"/>
    <cellStyle name="20% - Accent5 3 2 3 3 2 5 2 2" xfId="25403" xr:uid="{51851654-D4AA-488C-BEAA-E2B6B4943BF6}"/>
    <cellStyle name="20% - Accent5 3 2 3 3 2 5 3" xfId="17915" xr:uid="{AF8C851B-13BD-4783-AC38-3B7C17E8937E}"/>
    <cellStyle name="20% - Accent5 3 2 3 3 2 5 4" xfId="36436" xr:uid="{FDE28B0D-0143-49EC-B5B9-166E0E0F7091}"/>
    <cellStyle name="20% - Accent5 3 2 3 3 2 5 5" xfId="40334" xr:uid="{DC979B2B-4433-41B8-9D8E-5502FBC32F91}"/>
    <cellStyle name="20% - Accent5 3 2 3 3 2 5 6" xfId="48217" xr:uid="{05A255AF-EC60-4D8D-B30A-956B8F90C9AC}"/>
    <cellStyle name="20% - Accent5 3 2 3 3 2 5 7" xfId="55710" xr:uid="{4E6D6236-96AE-458B-A290-70D9FC6D3069}"/>
    <cellStyle name="20% - Accent5 3 2 3 3 2 6" xfId="10420" xr:uid="{42A8E444-80B8-4ED9-ACBD-DBF9D0EF0984}"/>
    <cellStyle name="20% - Accent5 3 2 3 3 2 6 2" xfId="25396" xr:uid="{8E22C24A-1BB8-4D87-923F-E299788BC3E7}"/>
    <cellStyle name="20% - Accent5 3 2 3 3 2 7" xfId="17908" xr:uid="{B5834F55-0C86-44D1-A5BD-ACC3E674D319}"/>
    <cellStyle name="20% - Accent5 3 2 3 3 2 8" xfId="30873" xr:uid="{BEE8CA11-B9AA-4B30-B6EF-51B2E88AAA28}"/>
    <cellStyle name="20% - Accent5 3 2 3 3 2 9" xfId="40327" xr:uid="{58C60AB1-5956-4FA5-AF46-CA50C0532C01}"/>
    <cellStyle name="20% - Accent5 3 2 3 3 3" xfId="2888" xr:uid="{EE891624-729A-4270-B317-F4FBE00E6705}"/>
    <cellStyle name="20% - Accent5 3 2 3 3 3 10" xfId="55711" xr:uid="{951A5D4F-D1B5-45CE-8E60-3275A1DAB9CB}"/>
    <cellStyle name="20% - Accent5 3 2 3 3 3 2" xfId="2889" xr:uid="{B6FDE30B-EAB2-4A67-9297-C09D1AF7E7ED}"/>
    <cellStyle name="20% - Accent5 3 2 3 3 3 2 2" xfId="10429" xr:uid="{F478A0B0-9A5B-4AC8-9BF9-F0A2C48D4BE8}"/>
    <cellStyle name="20% - Accent5 3 2 3 3 3 2 2 2" xfId="25405" xr:uid="{FB931BB7-33F2-409F-B57D-9218C8BFA9CB}"/>
    <cellStyle name="20% - Accent5 3 2 3 3 3 2 3" xfId="17917" xr:uid="{15EC5589-B537-455F-817D-B1F78C6610CD}"/>
    <cellStyle name="20% - Accent5 3 2 3 3 3 2 4" xfId="32750" xr:uid="{D16864C3-905D-4037-B7BC-A9227AFF599D}"/>
    <cellStyle name="20% - Accent5 3 2 3 3 3 2 5" xfId="40336" xr:uid="{8F699EE2-F970-4422-9E13-1A4AD911567F}"/>
    <cellStyle name="20% - Accent5 3 2 3 3 3 2 6" xfId="48219" xr:uid="{07C1AD11-3A67-47A7-9556-DADCCD34D9C2}"/>
    <cellStyle name="20% - Accent5 3 2 3 3 3 2 7" xfId="55712" xr:uid="{960C2871-0144-43B9-B218-CE5143EEDDB0}"/>
    <cellStyle name="20% - Accent5 3 2 3 3 3 3" xfId="2890" xr:uid="{06AF179C-3981-4127-ADC6-9F43B415334B}"/>
    <cellStyle name="20% - Accent5 3 2 3 3 3 3 2" xfId="10430" xr:uid="{703620B7-4F34-4F53-865D-A44A6D0925CF}"/>
    <cellStyle name="20% - Accent5 3 2 3 3 3 3 2 2" xfId="25406" xr:uid="{7D7CB01D-DAFB-47DB-8570-E766678C0C26}"/>
    <cellStyle name="20% - Accent5 3 2 3 3 3 3 3" xfId="17918" xr:uid="{6720A778-D041-4710-A78C-ABFB3D2C6DC9}"/>
    <cellStyle name="20% - Accent5 3 2 3 3 3 3 4" xfId="34595" xr:uid="{F1EE3E74-5746-4AA8-9536-1FA84F36E184}"/>
    <cellStyle name="20% - Accent5 3 2 3 3 3 3 5" xfId="40337" xr:uid="{40ECCACB-C3AF-4363-91D3-1DBB746B692D}"/>
    <cellStyle name="20% - Accent5 3 2 3 3 3 3 6" xfId="48220" xr:uid="{87C7F217-2A2E-4388-8D1F-AEDB0C49B9DF}"/>
    <cellStyle name="20% - Accent5 3 2 3 3 3 3 7" xfId="55713" xr:uid="{055BA84B-4D5E-4930-8F8B-214960BE98D2}"/>
    <cellStyle name="20% - Accent5 3 2 3 3 3 4" xfId="2891" xr:uid="{991F260C-11D5-487C-8DBD-6E30ED0E5BFF}"/>
    <cellStyle name="20% - Accent5 3 2 3 3 3 4 2" xfId="10431" xr:uid="{EBE373E6-28AA-47FB-A9C0-6E72D7110341}"/>
    <cellStyle name="20% - Accent5 3 2 3 3 3 4 2 2" xfId="25407" xr:uid="{DC28F488-D80F-4F78-A88B-41C63F725C5E}"/>
    <cellStyle name="20% - Accent5 3 2 3 3 3 4 3" xfId="17919" xr:uid="{51358853-5FD9-4263-935D-B1327938663C}"/>
    <cellStyle name="20% - Accent5 3 2 3 3 3 4 4" xfId="36438" xr:uid="{677E3EA5-7935-42FF-9AA7-94CA8758EBA9}"/>
    <cellStyle name="20% - Accent5 3 2 3 3 3 4 5" xfId="40338" xr:uid="{3AED2786-18CE-40AF-99FD-E316EC3A5104}"/>
    <cellStyle name="20% - Accent5 3 2 3 3 3 4 6" xfId="48221" xr:uid="{DA748E65-BC9C-4835-98F3-51405F57968C}"/>
    <cellStyle name="20% - Accent5 3 2 3 3 3 4 7" xfId="55714" xr:uid="{A3D1F011-2D52-42B9-8160-B898B4678213}"/>
    <cellStyle name="20% - Accent5 3 2 3 3 3 5" xfId="10428" xr:uid="{87F6CB6E-A73A-4601-BD3E-2BF18138FEBD}"/>
    <cellStyle name="20% - Accent5 3 2 3 3 3 5 2" xfId="25404" xr:uid="{42F3BC66-017F-4981-8A97-7279713DB7E9}"/>
    <cellStyle name="20% - Accent5 3 2 3 3 3 6" xfId="17916" xr:uid="{9FA52042-0E0D-4388-9099-9D5DCDD3C55C}"/>
    <cellStyle name="20% - Accent5 3 2 3 3 3 7" xfId="31450" xr:uid="{CFB29303-F82C-4DA9-95A9-97927FA829E2}"/>
    <cellStyle name="20% - Accent5 3 2 3 3 3 8" xfId="40335" xr:uid="{D8BBF796-B2C0-46DD-915B-61EF7A4987FD}"/>
    <cellStyle name="20% - Accent5 3 2 3 3 3 9" xfId="48218" xr:uid="{2E6298AE-8CB0-400C-AB94-3EDDCB2212A5}"/>
    <cellStyle name="20% - Accent5 3 2 3 3 4" xfId="2892" xr:uid="{93D0E3C5-974A-42A5-81CB-707A915FD881}"/>
    <cellStyle name="20% - Accent5 3 2 3 3 4 2" xfId="10432" xr:uid="{93E46241-4A91-4E22-9805-CB800BEBEDA8}"/>
    <cellStyle name="20% - Accent5 3 2 3 3 4 2 2" xfId="25408" xr:uid="{A2020506-AAE3-4964-B206-48B84D22ED75}"/>
    <cellStyle name="20% - Accent5 3 2 3 3 4 3" xfId="17920" xr:uid="{1E077A0B-75E0-4023-9120-E0FD0DC57D44}"/>
    <cellStyle name="20% - Accent5 3 2 3 3 4 4" xfId="32747" xr:uid="{6D0F53FA-0FD9-476C-8DF4-7D3D3CD99D02}"/>
    <cellStyle name="20% - Accent5 3 2 3 3 4 5" xfId="40339" xr:uid="{948D0FE5-A686-40CE-9084-9A8C79367EF4}"/>
    <cellStyle name="20% - Accent5 3 2 3 3 4 6" xfId="48222" xr:uid="{40FF68A6-DCA9-4145-BAC7-3825AA981624}"/>
    <cellStyle name="20% - Accent5 3 2 3 3 4 7" xfId="55715" xr:uid="{33E87052-032F-4E81-8ACB-0F8D87925A24}"/>
    <cellStyle name="20% - Accent5 3 2 3 3 5" xfId="2893" xr:uid="{AC6200FF-0D12-48EF-AEF3-96D0E4C34144}"/>
    <cellStyle name="20% - Accent5 3 2 3 3 5 2" xfId="10433" xr:uid="{B86AEBBA-F328-47F4-BD94-A906885538E1}"/>
    <cellStyle name="20% - Accent5 3 2 3 3 5 2 2" xfId="25409" xr:uid="{8868F1AC-96B6-474A-8F50-EE1C038A5A79}"/>
    <cellStyle name="20% - Accent5 3 2 3 3 5 3" xfId="17921" xr:uid="{49577880-CB5E-44A3-BA6A-32C759C5539D}"/>
    <cellStyle name="20% - Accent5 3 2 3 3 5 4" xfId="34592" xr:uid="{24A5AEA2-8246-4228-B081-72A2279A1646}"/>
    <cellStyle name="20% - Accent5 3 2 3 3 5 5" xfId="40340" xr:uid="{11D1DA0C-BFF8-48C9-8D44-9C12B2DC76A7}"/>
    <cellStyle name="20% - Accent5 3 2 3 3 5 6" xfId="48223" xr:uid="{F3B5040E-01AD-4A5F-B97F-993081E31216}"/>
    <cellStyle name="20% - Accent5 3 2 3 3 5 7" xfId="55716" xr:uid="{2938B997-14B1-4E52-8CD7-98D43C47941A}"/>
    <cellStyle name="20% - Accent5 3 2 3 3 6" xfId="2894" xr:uid="{B7B15DC4-00A5-450E-BE32-2CEE5562266E}"/>
    <cellStyle name="20% - Accent5 3 2 3 3 6 2" xfId="10434" xr:uid="{269A8F2E-E37F-4612-B26C-C2CEA2F77F38}"/>
    <cellStyle name="20% - Accent5 3 2 3 3 6 2 2" xfId="25410" xr:uid="{B84893AB-CCA5-48E4-BCE7-224B2CE1FD96}"/>
    <cellStyle name="20% - Accent5 3 2 3 3 6 3" xfId="17922" xr:uid="{3771D26F-AE8D-4465-BD64-9D0E883D4F86}"/>
    <cellStyle name="20% - Accent5 3 2 3 3 6 4" xfId="36435" xr:uid="{C6F9EBEA-96A7-4CC4-8F83-76E22B878946}"/>
    <cellStyle name="20% - Accent5 3 2 3 3 6 5" xfId="40341" xr:uid="{B2C4CC05-B3F4-457E-B076-B27225F4D60C}"/>
    <cellStyle name="20% - Accent5 3 2 3 3 6 6" xfId="48224" xr:uid="{DA97A93D-8132-4917-B72D-980C38A72255}"/>
    <cellStyle name="20% - Accent5 3 2 3 3 6 7" xfId="55717" xr:uid="{35CEF566-6BCC-435D-BCDD-18A3EB83A10F}"/>
    <cellStyle name="20% - Accent5 3 2 3 3 7" xfId="10419" xr:uid="{9C03D038-AB7D-4735-AF1F-81CB2BD03092}"/>
    <cellStyle name="20% - Accent5 3 2 3 3 7 2" xfId="25395" xr:uid="{C4E39E87-1BF5-49CF-9190-FE9681456637}"/>
    <cellStyle name="20% - Accent5 3 2 3 3 8" xfId="17907" xr:uid="{4D966021-32AB-44A1-8623-8D004B5DE28E}"/>
    <cellStyle name="20% - Accent5 3 2 3 3 9" xfId="30462" xr:uid="{C8A2C7CE-16E0-40CC-AFE1-8E403F6EB53E}"/>
    <cellStyle name="20% - Accent5 3 2 3 4" xfId="2895" xr:uid="{28B20C67-A4E7-49C6-95A8-FD2E088D7FAB}"/>
    <cellStyle name="20% - Accent5 3 2 3 4 10" xfId="40342" xr:uid="{2C0D21E0-63B9-413C-8B05-6BEBC3323EEC}"/>
    <cellStyle name="20% - Accent5 3 2 3 4 11" xfId="48225" xr:uid="{1820BA28-AC46-4021-BABF-2111BF5CFCB2}"/>
    <cellStyle name="20% - Accent5 3 2 3 4 12" xfId="55718" xr:uid="{82584CD9-3856-4992-A14D-374FD75BFE40}"/>
    <cellStyle name="20% - Accent5 3 2 3 4 2" xfId="2896" xr:uid="{122FFAB9-C1E9-4A28-BC0D-4276DDC5FC93}"/>
    <cellStyle name="20% - Accent5 3 2 3 4 2 10" xfId="48226" xr:uid="{48F7CB27-31C6-4C29-A269-D04A6FF9D468}"/>
    <cellStyle name="20% - Accent5 3 2 3 4 2 11" xfId="55719" xr:uid="{18CA1966-B624-4F70-BC23-BCB73DC2B23F}"/>
    <cellStyle name="20% - Accent5 3 2 3 4 2 2" xfId="2897" xr:uid="{5561D9BC-4FA8-465A-B318-6083662C40F9}"/>
    <cellStyle name="20% - Accent5 3 2 3 4 2 2 10" xfId="55720" xr:uid="{E7CBAFFE-9B52-45A4-A7FD-8B9E377A0DBA}"/>
    <cellStyle name="20% - Accent5 3 2 3 4 2 2 2" xfId="2898" xr:uid="{EC3384CE-7FA2-4BD1-A0BC-663A92CC8CE4}"/>
    <cellStyle name="20% - Accent5 3 2 3 4 2 2 2 2" xfId="10438" xr:uid="{2661BAAB-54F9-4D8E-A4A8-074C2E073846}"/>
    <cellStyle name="20% - Accent5 3 2 3 4 2 2 2 2 2" xfId="25414" xr:uid="{820CCCD0-6E4F-4D67-9981-2A8BD07A1B03}"/>
    <cellStyle name="20% - Accent5 3 2 3 4 2 2 2 3" xfId="17926" xr:uid="{AE72A1B5-00B2-4DA0-AD86-A33C47FCA67D}"/>
    <cellStyle name="20% - Accent5 3 2 3 4 2 2 2 4" xfId="32753" xr:uid="{C76057CD-0E07-4CB2-8803-6011C2BED755}"/>
    <cellStyle name="20% - Accent5 3 2 3 4 2 2 2 5" xfId="40345" xr:uid="{6B8C2D32-B0ED-4A26-9576-8D460D1A3B41}"/>
    <cellStyle name="20% - Accent5 3 2 3 4 2 2 2 6" xfId="48228" xr:uid="{81F8A38C-0E10-41AF-9982-1375C2647A29}"/>
    <cellStyle name="20% - Accent5 3 2 3 4 2 2 2 7" xfId="55721" xr:uid="{3E5641BE-0C24-4850-930C-1C5D0979E4A4}"/>
    <cellStyle name="20% - Accent5 3 2 3 4 2 2 3" xfId="2899" xr:uid="{BED31B08-75EA-4B6A-8CDB-F3610B1AC6BE}"/>
    <cellStyle name="20% - Accent5 3 2 3 4 2 2 3 2" xfId="10439" xr:uid="{EDBCA4F9-97BF-4C5C-B5FB-D9AF08BD10FB}"/>
    <cellStyle name="20% - Accent5 3 2 3 4 2 2 3 2 2" xfId="25415" xr:uid="{2210ECDD-E64C-459A-AF34-2C5F46188E0E}"/>
    <cellStyle name="20% - Accent5 3 2 3 4 2 2 3 3" xfId="17927" xr:uid="{7853A1AB-E778-4EDD-BAB1-B3CC1DAD2184}"/>
    <cellStyle name="20% - Accent5 3 2 3 4 2 2 3 4" xfId="34598" xr:uid="{8933681A-DD90-4477-80F7-258FDE0A142D}"/>
    <cellStyle name="20% - Accent5 3 2 3 4 2 2 3 5" xfId="40346" xr:uid="{B48D5479-2BD6-47E6-BADE-A771B3D585AA}"/>
    <cellStyle name="20% - Accent5 3 2 3 4 2 2 3 6" xfId="48229" xr:uid="{9556D284-295E-4FC3-8071-A09E942420D2}"/>
    <cellStyle name="20% - Accent5 3 2 3 4 2 2 3 7" xfId="55722" xr:uid="{2AE495FE-0457-4447-9430-0C649DEAC651}"/>
    <cellStyle name="20% - Accent5 3 2 3 4 2 2 4" xfId="2900" xr:uid="{49D07138-B5A5-4581-A551-426F0FC0B31B}"/>
    <cellStyle name="20% - Accent5 3 2 3 4 2 2 4 2" xfId="10440" xr:uid="{80E39AD5-5B5A-4769-A5B0-14B5A8B2F800}"/>
    <cellStyle name="20% - Accent5 3 2 3 4 2 2 4 2 2" xfId="25416" xr:uid="{B5A60C96-CEC3-425B-A766-DF70EC3F2C8A}"/>
    <cellStyle name="20% - Accent5 3 2 3 4 2 2 4 3" xfId="17928" xr:uid="{FB80A93A-07BD-4472-B7DD-2D0E6C02D067}"/>
    <cellStyle name="20% - Accent5 3 2 3 4 2 2 4 4" xfId="36441" xr:uid="{DFEF4123-EC49-4952-989D-EA14B0B9E011}"/>
    <cellStyle name="20% - Accent5 3 2 3 4 2 2 4 5" xfId="40347" xr:uid="{6E9A064F-5029-4083-9123-C525C544F168}"/>
    <cellStyle name="20% - Accent5 3 2 3 4 2 2 4 6" xfId="48230" xr:uid="{650D8040-AC51-40CB-B5C5-5B02E6A2115D}"/>
    <cellStyle name="20% - Accent5 3 2 3 4 2 2 4 7" xfId="55723" xr:uid="{57F19B05-DAF3-4E55-AC1E-A8F598A7A467}"/>
    <cellStyle name="20% - Accent5 3 2 3 4 2 2 5" xfId="10437" xr:uid="{A1BDB561-DC8D-4221-942E-D47948D2CDFB}"/>
    <cellStyle name="20% - Accent5 3 2 3 4 2 2 5 2" xfId="25413" xr:uid="{D77E924B-C178-4A46-8BA6-82D25944FDD7}"/>
    <cellStyle name="20% - Accent5 3 2 3 4 2 2 6" xfId="17925" xr:uid="{F344BD52-BEB4-4430-A7FD-8989D27E4C36}"/>
    <cellStyle name="20% - Accent5 3 2 3 4 2 2 7" xfId="31453" xr:uid="{CFA3EEBF-C9D5-427F-9CD4-875891ECF877}"/>
    <cellStyle name="20% - Accent5 3 2 3 4 2 2 8" xfId="40344" xr:uid="{E2D593F6-1C08-4019-8428-21F8D5C21AC3}"/>
    <cellStyle name="20% - Accent5 3 2 3 4 2 2 9" xfId="48227" xr:uid="{C824A251-4298-4115-AD2D-DF9F66A676E5}"/>
    <cellStyle name="20% - Accent5 3 2 3 4 2 3" xfId="2901" xr:uid="{EC0F775E-5679-49C4-8E29-7593868CE431}"/>
    <cellStyle name="20% - Accent5 3 2 3 4 2 3 2" xfId="10441" xr:uid="{182B6EDE-D46C-4F74-B68E-F13D8C75ADBB}"/>
    <cellStyle name="20% - Accent5 3 2 3 4 2 3 2 2" xfId="25417" xr:uid="{80D66CBB-598F-4390-9D7C-739DA5C985F2}"/>
    <cellStyle name="20% - Accent5 3 2 3 4 2 3 3" xfId="17929" xr:uid="{BDF29DB3-C5A9-44D1-A866-4625E4250C0A}"/>
    <cellStyle name="20% - Accent5 3 2 3 4 2 3 4" xfId="32752" xr:uid="{E707F2F8-914F-4497-B3C9-44B6250A7C47}"/>
    <cellStyle name="20% - Accent5 3 2 3 4 2 3 5" xfId="40348" xr:uid="{B928ED54-AEA0-4D23-B832-28E722EA161A}"/>
    <cellStyle name="20% - Accent5 3 2 3 4 2 3 6" xfId="48231" xr:uid="{FA3D7262-ECD7-480B-955F-11F9B0FCF78E}"/>
    <cellStyle name="20% - Accent5 3 2 3 4 2 3 7" xfId="55724" xr:uid="{A8546FFD-F28C-48A7-AD0A-A293F5FEF1AC}"/>
    <cellStyle name="20% - Accent5 3 2 3 4 2 4" xfId="2902" xr:uid="{C775E001-A080-442B-A2CF-8BEC6A7ED5EF}"/>
    <cellStyle name="20% - Accent5 3 2 3 4 2 4 2" xfId="10442" xr:uid="{652BDA27-1492-4616-8F95-A5D0F78C4904}"/>
    <cellStyle name="20% - Accent5 3 2 3 4 2 4 2 2" xfId="25418" xr:uid="{E7660716-1876-44D7-806C-3122CB140D96}"/>
    <cellStyle name="20% - Accent5 3 2 3 4 2 4 3" xfId="17930" xr:uid="{7A4D2488-D865-41C8-9CF5-AC6BF4AA0D38}"/>
    <cellStyle name="20% - Accent5 3 2 3 4 2 4 4" xfId="34597" xr:uid="{8554DA5D-627B-4D3C-BBDF-1622424235DD}"/>
    <cellStyle name="20% - Accent5 3 2 3 4 2 4 5" xfId="40349" xr:uid="{0237B7B3-8D19-446C-AA44-B90315DFC985}"/>
    <cellStyle name="20% - Accent5 3 2 3 4 2 4 6" xfId="48232" xr:uid="{929B07AE-A4AC-4FCA-B7D5-7EA6B4EB0581}"/>
    <cellStyle name="20% - Accent5 3 2 3 4 2 4 7" xfId="55725" xr:uid="{8657520A-6806-4E91-841B-40B411529AE5}"/>
    <cellStyle name="20% - Accent5 3 2 3 4 2 5" xfId="2903" xr:uid="{893862AD-9A56-42D7-8DC5-73471DAE431D}"/>
    <cellStyle name="20% - Accent5 3 2 3 4 2 5 2" xfId="10443" xr:uid="{4B9BB74D-384D-4582-A534-AD4207D2174F}"/>
    <cellStyle name="20% - Accent5 3 2 3 4 2 5 2 2" xfId="25419" xr:uid="{0DF7F857-F2D4-46D4-B960-E77A80466FEF}"/>
    <cellStyle name="20% - Accent5 3 2 3 4 2 5 3" xfId="17931" xr:uid="{6DE17324-6D42-4113-B278-62C93531DF66}"/>
    <cellStyle name="20% - Accent5 3 2 3 4 2 5 4" xfId="36440" xr:uid="{6B009A70-500E-47BF-8BEF-6EA931C226FD}"/>
    <cellStyle name="20% - Accent5 3 2 3 4 2 5 5" xfId="40350" xr:uid="{0F5033AF-52F2-446D-A703-82FC1795A3EB}"/>
    <cellStyle name="20% - Accent5 3 2 3 4 2 5 6" xfId="48233" xr:uid="{C7F826B0-99A5-4B49-A02B-D39DC5882795}"/>
    <cellStyle name="20% - Accent5 3 2 3 4 2 5 7" xfId="55726" xr:uid="{A01D1AE0-7964-4885-B320-3E7284AE8DDB}"/>
    <cellStyle name="20% - Accent5 3 2 3 4 2 6" xfId="10436" xr:uid="{973D8D1A-0C66-4FBC-9341-022C3367E3EF}"/>
    <cellStyle name="20% - Accent5 3 2 3 4 2 6 2" xfId="25412" xr:uid="{F6F35819-8294-426D-AB42-E331848C9FAD}"/>
    <cellStyle name="20% - Accent5 3 2 3 4 2 7" xfId="17924" xr:uid="{04857E74-1DFE-4031-BA60-40FE70BDDA8D}"/>
    <cellStyle name="20% - Accent5 3 2 3 4 2 8" xfId="30874" xr:uid="{BC32DB93-1925-4F44-A69A-B49E5B5FADA2}"/>
    <cellStyle name="20% - Accent5 3 2 3 4 2 9" xfId="40343" xr:uid="{94FFB60C-DD5F-4081-968C-53156041AF73}"/>
    <cellStyle name="20% - Accent5 3 2 3 4 3" xfId="2904" xr:uid="{A22CBFF7-5ABE-4A7C-9BFA-A659817B7496}"/>
    <cellStyle name="20% - Accent5 3 2 3 4 3 10" xfId="55727" xr:uid="{FCCE5CF9-7658-4922-87DE-0AEBB2605484}"/>
    <cellStyle name="20% - Accent5 3 2 3 4 3 2" xfId="2905" xr:uid="{46542D34-AC84-4F71-A869-A8BC52D945A8}"/>
    <cellStyle name="20% - Accent5 3 2 3 4 3 2 2" xfId="10445" xr:uid="{9299540D-F3E6-4AB4-ADE5-25971724271B}"/>
    <cellStyle name="20% - Accent5 3 2 3 4 3 2 2 2" xfId="25421" xr:uid="{4DC018A4-9C17-4CB6-8895-CE13E01FC8F4}"/>
    <cellStyle name="20% - Accent5 3 2 3 4 3 2 3" xfId="17933" xr:uid="{E2EE8C70-6527-4E41-A8C1-B1A140331803}"/>
    <cellStyle name="20% - Accent5 3 2 3 4 3 2 4" xfId="32754" xr:uid="{8E6D656A-91A3-473B-A308-BE4AF20BDBBB}"/>
    <cellStyle name="20% - Accent5 3 2 3 4 3 2 5" xfId="40352" xr:uid="{1302E575-211C-4490-88B4-BD8C749FDCAF}"/>
    <cellStyle name="20% - Accent5 3 2 3 4 3 2 6" xfId="48235" xr:uid="{D380233E-0069-4A60-BFC1-BC2A191143F5}"/>
    <cellStyle name="20% - Accent5 3 2 3 4 3 2 7" xfId="55728" xr:uid="{BA215298-0C43-4A5C-AED3-8ED9AA98E0F1}"/>
    <cellStyle name="20% - Accent5 3 2 3 4 3 3" xfId="2906" xr:uid="{84FEBB90-9FD9-49DD-B2B9-B352FA74D18E}"/>
    <cellStyle name="20% - Accent5 3 2 3 4 3 3 2" xfId="10446" xr:uid="{2F4366C1-90A6-4170-812D-154A71D8D964}"/>
    <cellStyle name="20% - Accent5 3 2 3 4 3 3 2 2" xfId="25422" xr:uid="{FC9FD1A5-78FB-47BF-9D7E-018D15D801FB}"/>
    <cellStyle name="20% - Accent5 3 2 3 4 3 3 3" xfId="17934" xr:uid="{E0410E5B-3C00-4119-97F4-301F7E81EA4D}"/>
    <cellStyle name="20% - Accent5 3 2 3 4 3 3 4" xfId="34599" xr:uid="{E9BAA13B-4077-40F5-B7D2-8B9F55A05498}"/>
    <cellStyle name="20% - Accent5 3 2 3 4 3 3 5" xfId="40353" xr:uid="{007F83FC-2779-4168-920B-CB8AAB39BCE9}"/>
    <cellStyle name="20% - Accent5 3 2 3 4 3 3 6" xfId="48236" xr:uid="{667B80C4-4A8D-43E7-8F4A-BBED711A58BB}"/>
    <cellStyle name="20% - Accent5 3 2 3 4 3 3 7" xfId="55729" xr:uid="{6E69F71A-B586-47D4-ABEF-0167CC9A1CFC}"/>
    <cellStyle name="20% - Accent5 3 2 3 4 3 4" xfId="2907" xr:uid="{CC78BDBB-D9FE-4A1C-B168-081273A54C48}"/>
    <cellStyle name="20% - Accent5 3 2 3 4 3 4 2" xfId="10447" xr:uid="{F916AF4E-CE63-424D-9954-BDD4A3FA4670}"/>
    <cellStyle name="20% - Accent5 3 2 3 4 3 4 2 2" xfId="25423" xr:uid="{29C15ED8-0DD6-4554-A51E-9A9346846E7D}"/>
    <cellStyle name="20% - Accent5 3 2 3 4 3 4 3" xfId="17935" xr:uid="{E54DE4C3-4BBD-460F-8796-A03B982ABA33}"/>
    <cellStyle name="20% - Accent5 3 2 3 4 3 4 4" xfId="36442" xr:uid="{FC11948F-CA41-49CF-83B9-638F272DA74C}"/>
    <cellStyle name="20% - Accent5 3 2 3 4 3 4 5" xfId="40354" xr:uid="{97D54105-C6F5-4413-9399-B51A0383FFA8}"/>
    <cellStyle name="20% - Accent5 3 2 3 4 3 4 6" xfId="48237" xr:uid="{4A47D639-2463-4E06-96B1-3C3E3F1DC8F5}"/>
    <cellStyle name="20% - Accent5 3 2 3 4 3 4 7" xfId="55730" xr:uid="{EF72C2A0-AEAC-4BD9-967B-B472AC9FF898}"/>
    <cellStyle name="20% - Accent5 3 2 3 4 3 5" xfId="10444" xr:uid="{E406973B-3FC1-4081-8D70-E1C36B634BBB}"/>
    <cellStyle name="20% - Accent5 3 2 3 4 3 5 2" xfId="25420" xr:uid="{9BD0A069-7A95-416D-9113-112C294E14ED}"/>
    <cellStyle name="20% - Accent5 3 2 3 4 3 6" xfId="17932" xr:uid="{32C19953-7008-418C-9F87-DD77E6E8F67C}"/>
    <cellStyle name="20% - Accent5 3 2 3 4 3 7" xfId="31452" xr:uid="{3AE1B718-724B-4117-8543-30DB82A28DB5}"/>
    <cellStyle name="20% - Accent5 3 2 3 4 3 8" xfId="40351" xr:uid="{661A6F29-4D5F-464F-AAE6-127AD6E727C8}"/>
    <cellStyle name="20% - Accent5 3 2 3 4 3 9" xfId="48234" xr:uid="{791B81D4-4C99-4D94-B88D-CB407E57F953}"/>
    <cellStyle name="20% - Accent5 3 2 3 4 4" xfId="2908" xr:uid="{2C76060D-A151-4473-B25C-AA5181D63867}"/>
    <cellStyle name="20% - Accent5 3 2 3 4 4 2" xfId="10448" xr:uid="{A67AAA46-402D-4402-997C-12EA1F7FC605}"/>
    <cellStyle name="20% - Accent5 3 2 3 4 4 2 2" xfId="25424" xr:uid="{D6FA4902-882C-40FD-886A-6202779D2B52}"/>
    <cellStyle name="20% - Accent5 3 2 3 4 4 3" xfId="17936" xr:uid="{CC00FD08-2E30-4FAA-9744-E3B4B53E5B99}"/>
    <cellStyle name="20% - Accent5 3 2 3 4 4 4" xfId="32751" xr:uid="{50741BD1-4CBA-4179-B50E-ADFFA4B73E6C}"/>
    <cellStyle name="20% - Accent5 3 2 3 4 4 5" xfId="40355" xr:uid="{4D02305D-0C58-477C-B671-09731B7FA67B}"/>
    <cellStyle name="20% - Accent5 3 2 3 4 4 6" xfId="48238" xr:uid="{AF56DC6B-C66F-4AA0-A70D-542395B0EF77}"/>
    <cellStyle name="20% - Accent5 3 2 3 4 4 7" xfId="55731" xr:uid="{ABF35B82-AE01-4A57-B64E-638798087673}"/>
    <cellStyle name="20% - Accent5 3 2 3 4 5" xfId="2909" xr:uid="{74EBF078-E762-4F28-A704-877EF90817D0}"/>
    <cellStyle name="20% - Accent5 3 2 3 4 5 2" xfId="10449" xr:uid="{A8AFBF75-62C1-41A3-87E4-68B0BF79E9BE}"/>
    <cellStyle name="20% - Accent5 3 2 3 4 5 2 2" xfId="25425" xr:uid="{43FFFC0E-BECE-4DCD-A737-A004DF12A885}"/>
    <cellStyle name="20% - Accent5 3 2 3 4 5 3" xfId="17937" xr:uid="{94960F12-7693-4D40-9C60-4F27D51D8DA5}"/>
    <cellStyle name="20% - Accent5 3 2 3 4 5 4" xfId="34596" xr:uid="{E292C09E-87DB-45C4-9791-5FDC680BBC5F}"/>
    <cellStyle name="20% - Accent5 3 2 3 4 5 5" xfId="40356" xr:uid="{DD5CD5E3-36F3-4EBA-99A7-845E45CB2B04}"/>
    <cellStyle name="20% - Accent5 3 2 3 4 5 6" xfId="48239" xr:uid="{20467C0F-0BD0-4CF6-B965-1521935B2A79}"/>
    <cellStyle name="20% - Accent5 3 2 3 4 5 7" xfId="55732" xr:uid="{E5348251-EA56-4DFD-8E0F-3D28024B14D5}"/>
    <cellStyle name="20% - Accent5 3 2 3 4 6" xfId="2910" xr:uid="{C166D2D2-CF37-4727-9FA1-BD871A97CC11}"/>
    <cellStyle name="20% - Accent5 3 2 3 4 6 2" xfId="10450" xr:uid="{81F3C7ED-E526-49C7-9388-A8F488D235AD}"/>
    <cellStyle name="20% - Accent5 3 2 3 4 6 2 2" xfId="25426" xr:uid="{2EB4387B-576C-49ED-9DDA-D02CEA88C264}"/>
    <cellStyle name="20% - Accent5 3 2 3 4 6 3" xfId="17938" xr:uid="{16BB9F61-5F51-42F7-A565-4259CBF2BD8B}"/>
    <cellStyle name="20% - Accent5 3 2 3 4 6 4" xfId="36439" xr:uid="{A6F7A10D-EAC0-401D-A10B-AE4E49BD7CDE}"/>
    <cellStyle name="20% - Accent5 3 2 3 4 6 5" xfId="40357" xr:uid="{53452EA1-EFA4-4985-BC8F-312A3CF86760}"/>
    <cellStyle name="20% - Accent5 3 2 3 4 6 6" xfId="48240" xr:uid="{7FAB12AF-3579-4AC6-8870-82C18604207B}"/>
    <cellStyle name="20% - Accent5 3 2 3 4 6 7" xfId="55733" xr:uid="{450E5623-69FD-426B-A062-04877CC75AD5}"/>
    <cellStyle name="20% - Accent5 3 2 3 4 7" xfId="10435" xr:uid="{22D7E522-5DE4-4A2C-B537-5FE289C4CBB1}"/>
    <cellStyle name="20% - Accent5 3 2 3 4 7 2" xfId="25411" xr:uid="{75BBB0D4-3578-4474-8EC1-16FBFB847E85}"/>
    <cellStyle name="20% - Accent5 3 2 3 4 8" xfId="17923" xr:uid="{A56E8D9B-D4C2-4CBA-8A11-1B281350AB9F}"/>
    <cellStyle name="20% - Accent5 3 2 3 4 9" xfId="30571" xr:uid="{EEE92D2D-7E72-44F1-8817-7F7A0E06E083}"/>
    <cellStyle name="20% - Accent5 3 2 3 5" xfId="2911" xr:uid="{AF9C8D57-32A5-4348-9415-64B63F45F4E6}"/>
    <cellStyle name="20% - Accent5 3 2 3 5 10" xfId="48241" xr:uid="{236EE7A3-B5B4-455C-BFEB-C5C0DE290DCC}"/>
    <cellStyle name="20% - Accent5 3 2 3 5 11" xfId="55734" xr:uid="{8CE04A5C-FDD9-4E8F-9AD5-1491974BA771}"/>
    <cellStyle name="20% - Accent5 3 2 3 5 2" xfId="2912" xr:uid="{A6BBBCB6-99FF-4229-B8B9-2AE308F47EAD}"/>
    <cellStyle name="20% - Accent5 3 2 3 5 2 10" xfId="55735" xr:uid="{5F1F6F7E-E3EB-4D5F-B1AE-320BDBCA93DF}"/>
    <cellStyle name="20% - Accent5 3 2 3 5 2 2" xfId="2913" xr:uid="{5BF709EC-BCAA-4CB8-BD96-72FA67E5058C}"/>
    <cellStyle name="20% - Accent5 3 2 3 5 2 2 2" xfId="10453" xr:uid="{464165DA-32F8-43AA-A974-F16CDF4CFD99}"/>
    <cellStyle name="20% - Accent5 3 2 3 5 2 2 2 2" xfId="25429" xr:uid="{3B55DA51-F448-4B61-99B0-D0336B62841A}"/>
    <cellStyle name="20% - Accent5 3 2 3 5 2 2 3" xfId="17941" xr:uid="{F1A89BFE-2FFD-45CC-86B9-50390A539E24}"/>
    <cellStyle name="20% - Accent5 3 2 3 5 2 2 4" xfId="32756" xr:uid="{69A62C5A-1113-4DC3-AD15-3EECD546BE32}"/>
    <cellStyle name="20% - Accent5 3 2 3 5 2 2 5" xfId="40360" xr:uid="{38CCBC6D-1026-40B6-95A3-F19B1D9D72B7}"/>
    <cellStyle name="20% - Accent5 3 2 3 5 2 2 6" xfId="48243" xr:uid="{6306CF86-3FAE-44AF-83A8-558C4BAD22C9}"/>
    <cellStyle name="20% - Accent5 3 2 3 5 2 2 7" xfId="55736" xr:uid="{635CEBF6-83D0-41A1-A9BD-42620902B4C7}"/>
    <cellStyle name="20% - Accent5 3 2 3 5 2 3" xfId="2914" xr:uid="{BBB561F2-E4DC-4808-9D89-4680985F7FDB}"/>
    <cellStyle name="20% - Accent5 3 2 3 5 2 3 2" xfId="10454" xr:uid="{73433C5A-7ACE-44B0-A8D3-49129B871C0F}"/>
    <cellStyle name="20% - Accent5 3 2 3 5 2 3 2 2" xfId="25430" xr:uid="{6539C4A5-AEDC-43E0-B46D-5947026B16B2}"/>
    <cellStyle name="20% - Accent5 3 2 3 5 2 3 3" xfId="17942" xr:uid="{9B7882F1-C8F6-46EE-AB05-7A9657C6BC82}"/>
    <cellStyle name="20% - Accent5 3 2 3 5 2 3 4" xfId="34601" xr:uid="{4A5E7D08-9523-4AAA-8D07-31BF79B1CE3C}"/>
    <cellStyle name="20% - Accent5 3 2 3 5 2 3 5" xfId="40361" xr:uid="{6E56A7AE-11E1-4E1B-B8A5-9B3F0060AF60}"/>
    <cellStyle name="20% - Accent5 3 2 3 5 2 3 6" xfId="48244" xr:uid="{220EAAFD-E359-437A-A988-064044D334B0}"/>
    <cellStyle name="20% - Accent5 3 2 3 5 2 3 7" xfId="55737" xr:uid="{7901082F-BFBE-4A27-B4EF-45EFA2E140E3}"/>
    <cellStyle name="20% - Accent5 3 2 3 5 2 4" xfId="2915" xr:uid="{981487BC-AD37-4FF7-BDEA-A5A4A712B49E}"/>
    <cellStyle name="20% - Accent5 3 2 3 5 2 4 2" xfId="10455" xr:uid="{86B19456-5DDF-46BE-A369-71324013AC55}"/>
    <cellStyle name="20% - Accent5 3 2 3 5 2 4 2 2" xfId="25431" xr:uid="{2C6B146E-E0BD-4954-9511-3F2C4426F53A}"/>
    <cellStyle name="20% - Accent5 3 2 3 5 2 4 3" xfId="17943" xr:uid="{0D97CBFC-E5D7-4B62-9B68-9CFFE2D8AE83}"/>
    <cellStyle name="20% - Accent5 3 2 3 5 2 4 4" xfId="36444" xr:uid="{4DC63A7F-70E7-4BAE-9F6C-24752D66B28F}"/>
    <cellStyle name="20% - Accent5 3 2 3 5 2 4 5" xfId="40362" xr:uid="{FE8181F2-F4EF-4E66-8441-3AD0B9DBC179}"/>
    <cellStyle name="20% - Accent5 3 2 3 5 2 4 6" xfId="48245" xr:uid="{183B3981-2DF6-489C-8CD2-8914A8C72A39}"/>
    <cellStyle name="20% - Accent5 3 2 3 5 2 4 7" xfId="55738" xr:uid="{FD0D5807-0FBD-4762-905A-656E08F45E3D}"/>
    <cellStyle name="20% - Accent5 3 2 3 5 2 5" xfId="10452" xr:uid="{1313A238-51C2-490C-980A-4ED3562A41B9}"/>
    <cellStyle name="20% - Accent5 3 2 3 5 2 5 2" xfId="25428" xr:uid="{77F01454-1A70-40B8-AC0E-00514110DB46}"/>
    <cellStyle name="20% - Accent5 3 2 3 5 2 6" xfId="17940" xr:uid="{2B713D3B-46E1-464A-8BAA-36C8472052C3}"/>
    <cellStyle name="20% - Accent5 3 2 3 5 2 7" xfId="31454" xr:uid="{8A17F9E0-A32A-4214-BE0A-B186342F047E}"/>
    <cellStyle name="20% - Accent5 3 2 3 5 2 8" xfId="40359" xr:uid="{558789C6-1F76-4D8B-9F3A-31108CF3D942}"/>
    <cellStyle name="20% - Accent5 3 2 3 5 2 9" xfId="48242" xr:uid="{1DD3E215-AC46-45FB-A558-8077EA192E42}"/>
    <cellStyle name="20% - Accent5 3 2 3 5 3" xfId="2916" xr:uid="{B757925B-E868-4D88-A95F-475C193569A4}"/>
    <cellStyle name="20% - Accent5 3 2 3 5 3 2" xfId="10456" xr:uid="{19A51FE6-121C-464C-9022-667B03E714AB}"/>
    <cellStyle name="20% - Accent5 3 2 3 5 3 2 2" xfId="25432" xr:uid="{BB69CE5E-F851-41FA-A469-B7114424977C}"/>
    <cellStyle name="20% - Accent5 3 2 3 5 3 3" xfId="17944" xr:uid="{36064BBC-0FE2-4CE9-9A7A-596F62FF2B75}"/>
    <cellStyle name="20% - Accent5 3 2 3 5 3 4" xfId="32755" xr:uid="{335EE04A-DFAF-402E-A440-6D1FEC3BFB54}"/>
    <cellStyle name="20% - Accent5 3 2 3 5 3 5" xfId="40363" xr:uid="{289BBB53-AFD3-4551-87A1-65DD471F3C0B}"/>
    <cellStyle name="20% - Accent5 3 2 3 5 3 6" xfId="48246" xr:uid="{5462DA88-CF5C-4E83-8D95-56E71B40532C}"/>
    <cellStyle name="20% - Accent5 3 2 3 5 3 7" xfId="55739" xr:uid="{1494BA5C-F64D-4A4C-AC65-BFEC94F7C979}"/>
    <cellStyle name="20% - Accent5 3 2 3 5 4" xfId="2917" xr:uid="{716F0A42-76C5-4D68-99BB-ED56D81F1C8F}"/>
    <cellStyle name="20% - Accent5 3 2 3 5 4 2" xfId="10457" xr:uid="{BC838F39-18AA-418F-A868-36766C377824}"/>
    <cellStyle name="20% - Accent5 3 2 3 5 4 2 2" xfId="25433" xr:uid="{EAB13FEE-AF78-4FE1-B053-E8542EEB844C}"/>
    <cellStyle name="20% - Accent5 3 2 3 5 4 3" xfId="17945" xr:uid="{85745ECB-6200-4061-B265-22B877B92CA7}"/>
    <cellStyle name="20% - Accent5 3 2 3 5 4 4" xfId="34600" xr:uid="{4081610D-577A-44DE-9D5C-4C8835135D11}"/>
    <cellStyle name="20% - Accent5 3 2 3 5 4 5" xfId="40364" xr:uid="{B7AA7B12-D5BA-45F8-B58C-E8DD80C60563}"/>
    <cellStyle name="20% - Accent5 3 2 3 5 4 6" xfId="48247" xr:uid="{47A2B22B-A8A1-4D18-8CA7-8CAC38091214}"/>
    <cellStyle name="20% - Accent5 3 2 3 5 4 7" xfId="55740" xr:uid="{594DE646-A5EE-4CEF-A530-7B79D3EB9E00}"/>
    <cellStyle name="20% - Accent5 3 2 3 5 5" xfId="2918" xr:uid="{B743D6C1-7908-403C-BFEC-5DECA8AD36DE}"/>
    <cellStyle name="20% - Accent5 3 2 3 5 5 2" xfId="10458" xr:uid="{63ED839E-7877-4BA6-B44D-845EA157C4C8}"/>
    <cellStyle name="20% - Accent5 3 2 3 5 5 2 2" xfId="25434" xr:uid="{0F7DEEC8-DEC0-44AA-B23D-32B9CDC19430}"/>
    <cellStyle name="20% - Accent5 3 2 3 5 5 3" xfId="17946" xr:uid="{A543558F-5BE9-4648-B353-86DD31A94BAD}"/>
    <cellStyle name="20% - Accent5 3 2 3 5 5 4" xfId="36443" xr:uid="{8AC8940C-CA21-48B7-B7EC-54A8714EB083}"/>
    <cellStyle name="20% - Accent5 3 2 3 5 5 5" xfId="40365" xr:uid="{EFF5E6A9-A8FF-4E40-8EC6-D8D0D7C33ABA}"/>
    <cellStyle name="20% - Accent5 3 2 3 5 5 6" xfId="48248" xr:uid="{4B6246FA-CD75-4CE9-B0BE-B617F9BA36F0}"/>
    <cellStyle name="20% - Accent5 3 2 3 5 5 7" xfId="55741" xr:uid="{DD1B1359-7C02-4067-A39D-EFB627984D2B}"/>
    <cellStyle name="20% - Accent5 3 2 3 5 6" xfId="10451" xr:uid="{B6FDDD43-7577-421A-800B-AFCC19FBEB1F}"/>
    <cellStyle name="20% - Accent5 3 2 3 5 6 2" xfId="25427" xr:uid="{DBD1C675-47CB-48AF-A22E-6AF14EB4E251}"/>
    <cellStyle name="20% - Accent5 3 2 3 5 7" xfId="17939" xr:uid="{CC0619CE-FBFC-4692-A27B-11991E22322E}"/>
    <cellStyle name="20% - Accent5 3 2 3 5 8" xfId="30663" xr:uid="{3D8D4A61-8B08-4139-B4BC-0514F5185FC7}"/>
    <cellStyle name="20% - Accent5 3 2 3 5 9" xfId="40358" xr:uid="{B646391D-0FE7-4095-A055-0807694243CA}"/>
    <cellStyle name="20% - Accent5 3 2 3 6" xfId="2919" xr:uid="{6EE97B95-32E0-4219-8D57-1234D210D640}"/>
    <cellStyle name="20% - Accent5 3 2 3 6 10" xfId="48249" xr:uid="{30F815E9-3701-4E1F-9FED-F0BF4EEBC06D}"/>
    <cellStyle name="20% - Accent5 3 2 3 6 11" xfId="55742" xr:uid="{89BF1B34-C63A-4784-A08B-5652D8C08B7C}"/>
    <cellStyle name="20% - Accent5 3 2 3 6 2" xfId="2920" xr:uid="{722B0DCD-C386-4DAF-B98D-4FE2DA6295C5}"/>
    <cellStyle name="20% - Accent5 3 2 3 6 2 10" xfId="55743" xr:uid="{AF269A9A-8276-4B14-84EF-C206662EC49D}"/>
    <cellStyle name="20% - Accent5 3 2 3 6 2 2" xfId="2921" xr:uid="{79C840F7-3CC7-441B-9BED-702233E7BB9E}"/>
    <cellStyle name="20% - Accent5 3 2 3 6 2 2 2" xfId="10461" xr:uid="{2121596F-F0A6-4075-B041-EA94F3F9C6B9}"/>
    <cellStyle name="20% - Accent5 3 2 3 6 2 2 2 2" xfId="25437" xr:uid="{29890595-394B-4561-8034-05566142F922}"/>
    <cellStyle name="20% - Accent5 3 2 3 6 2 2 3" xfId="17949" xr:uid="{6D60D577-DA26-4A32-AC42-78045FC5D69B}"/>
    <cellStyle name="20% - Accent5 3 2 3 6 2 2 4" xfId="32758" xr:uid="{548E6E4C-3CE7-45F3-B023-BAE29EC188AF}"/>
    <cellStyle name="20% - Accent5 3 2 3 6 2 2 5" xfId="40368" xr:uid="{89B646DD-A038-4B74-81BA-71001AE94AE2}"/>
    <cellStyle name="20% - Accent5 3 2 3 6 2 2 6" xfId="48251" xr:uid="{2EEAAE86-E594-49DC-A238-F2E814C83D2D}"/>
    <cellStyle name="20% - Accent5 3 2 3 6 2 2 7" xfId="55744" xr:uid="{B8E0CB01-6D3F-4DA1-8583-61FDA6F2980A}"/>
    <cellStyle name="20% - Accent5 3 2 3 6 2 3" xfId="2922" xr:uid="{06C68357-0318-4049-A643-298EF3E28781}"/>
    <cellStyle name="20% - Accent5 3 2 3 6 2 3 2" xfId="10462" xr:uid="{731369E0-4CD5-4994-B774-26881835887D}"/>
    <cellStyle name="20% - Accent5 3 2 3 6 2 3 2 2" xfId="25438" xr:uid="{0E721B6F-DD2F-41C6-9043-77F8166CADFB}"/>
    <cellStyle name="20% - Accent5 3 2 3 6 2 3 3" xfId="17950" xr:uid="{1890E641-1801-44D2-9C90-2DAE9718933E}"/>
    <cellStyle name="20% - Accent5 3 2 3 6 2 3 4" xfId="34603" xr:uid="{A786CF1C-9E29-45AD-B556-F558B7C516D8}"/>
    <cellStyle name="20% - Accent5 3 2 3 6 2 3 5" xfId="40369" xr:uid="{3433BE6A-75BE-4EBD-9A10-58BD0BD07A86}"/>
    <cellStyle name="20% - Accent5 3 2 3 6 2 3 6" xfId="48252" xr:uid="{F4640551-C24B-4345-8EB9-6C548C13D6CF}"/>
    <cellStyle name="20% - Accent5 3 2 3 6 2 3 7" xfId="55745" xr:uid="{8BEBD1EE-890F-4EBF-8326-BF29080768D4}"/>
    <cellStyle name="20% - Accent5 3 2 3 6 2 4" xfId="2923" xr:uid="{FEA85CEE-15D2-4CDE-8F7D-78BA31F862ED}"/>
    <cellStyle name="20% - Accent5 3 2 3 6 2 4 2" xfId="10463" xr:uid="{A3E26A6D-2371-49D7-B38A-014CC3912833}"/>
    <cellStyle name="20% - Accent5 3 2 3 6 2 4 2 2" xfId="25439" xr:uid="{54D463C5-32D2-4606-AC85-1A001FE64B07}"/>
    <cellStyle name="20% - Accent5 3 2 3 6 2 4 3" xfId="17951" xr:uid="{1A3635B0-2CCD-429E-887A-C8F0C7DD2B39}"/>
    <cellStyle name="20% - Accent5 3 2 3 6 2 4 4" xfId="36446" xr:uid="{0D87F16F-1F2B-489F-8E2B-C15AAFAE07FF}"/>
    <cellStyle name="20% - Accent5 3 2 3 6 2 4 5" xfId="40370" xr:uid="{E6F2FD15-69AD-490A-BCD3-1602DBC4D331}"/>
    <cellStyle name="20% - Accent5 3 2 3 6 2 4 6" xfId="48253" xr:uid="{D7E6EBDC-A8DA-47E1-A0BC-D41588085A66}"/>
    <cellStyle name="20% - Accent5 3 2 3 6 2 4 7" xfId="55746" xr:uid="{CEAB40EB-AC59-4DE4-8CD5-9A148BDD616B}"/>
    <cellStyle name="20% - Accent5 3 2 3 6 2 5" xfId="10460" xr:uid="{C6C82E3E-AC23-4F18-BDAE-E8496F825412}"/>
    <cellStyle name="20% - Accent5 3 2 3 6 2 5 2" xfId="25436" xr:uid="{CB0A3722-F32F-4A56-A511-6A0F34D6C167}"/>
    <cellStyle name="20% - Accent5 3 2 3 6 2 6" xfId="17948" xr:uid="{A2A3F56F-5E3B-4E56-8FF0-7C1300229E5E}"/>
    <cellStyle name="20% - Accent5 3 2 3 6 2 7" xfId="31455" xr:uid="{46EF2DB3-82FB-4BE8-B9B4-99DFBEA9E589}"/>
    <cellStyle name="20% - Accent5 3 2 3 6 2 8" xfId="40367" xr:uid="{7380DE8F-1448-4A39-9570-E302C212BC0F}"/>
    <cellStyle name="20% - Accent5 3 2 3 6 2 9" xfId="48250" xr:uid="{B3B766CB-F2FB-41FE-984D-221FF5672A8B}"/>
    <cellStyle name="20% - Accent5 3 2 3 6 3" xfId="2924" xr:uid="{B38D6462-21C1-4DE7-8956-B043171F6FB3}"/>
    <cellStyle name="20% - Accent5 3 2 3 6 3 2" xfId="10464" xr:uid="{1A9322EB-0286-479D-8837-B5AEBD68D6EB}"/>
    <cellStyle name="20% - Accent5 3 2 3 6 3 2 2" xfId="25440" xr:uid="{91F09BC0-935E-4A08-B186-208088BA38A2}"/>
    <cellStyle name="20% - Accent5 3 2 3 6 3 3" xfId="17952" xr:uid="{E551C6CF-945D-4097-AE6F-770659E58EE0}"/>
    <cellStyle name="20% - Accent5 3 2 3 6 3 4" xfId="32757" xr:uid="{18823055-814E-49B6-B9C3-5C2537E898F4}"/>
    <cellStyle name="20% - Accent5 3 2 3 6 3 5" xfId="40371" xr:uid="{B172CC88-5207-4694-9427-6A31F4DC2B98}"/>
    <cellStyle name="20% - Accent5 3 2 3 6 3 6" xfId="48254" xr:uid="{C6B5201B-528D-4EF5-954A-9C1893A20CCA}"/>
    <cellStyle name="20% - Accent5 3 2 3 6 3 7" xfId="55747" xr:uid="{0E1C7E33-FD38-4238-91F1-CDC5AE16786C}"/>
    <cellStyle name="20% - Accent5 3 2 3 6 4" xfId="2925" xr:uid="{925C6C27-65D4-4143-94CA-1558EC6F7A38}"/>
    <cellStyle name="20% - Accent5 3 2 3 6 4 2" xfId="10465" xr:uid="{1892AEAD-FECB-498C-8BC7-61D215FAB7E0}"/>
    <cellStyle name="20% - Accent5 3 2 3 6 4 2 2" xfId="25441" xr:uid="{1F81AA01-245B-4744-8E8E-356FED033331}"/>
    <cellStyle name="20% - Accent5 3 2 3 6 4 3" xfId="17953" xr:uid="{E7D9FE80-82E3-4EAB-92C3-38DCDB79F42D}"/>
    <cellStyle name="20% - Accent5 3 2 3 6 4 4" xfId="34602" xr:uid="{0F16753C-52D5-4B2E-9D56-E93D15A2F1CC}"/>
    <cellStyle name="20% - Accent5 3 2 3 6 4 5" xfId="40372" xr:uid="{58F9E508-9464-428B-8491-97047A01C5D6}"/>
    <cellStyle name="20% - Accent5 3 2 3 6 4 6" xfId="48255" xr:uid="{40990C27-900C-4BAE-8ABD-6C9CDFA7D518}"/>
    <cellStyle name="20% - Accent5 3 2 3 6 4 7" xfId="55748" xr:uid="{A3A6EFFA-70DF-464D-9B8E-F37C89F98C88}"/>
    <cellStyle name="20% - Accent5 3 2 3 6 5" xfId="2926" xr:uid="{A76EAB25-F861-49DB-87C2-31F3FB2B1A05}"/>
    <cellStyle name="20% - Accent5 3 2 3 6 5 2" xfId="10466" xr:uid="{0C21ECED-E66B-4128-831E-32BA2085B8FF}"/>
    <cellStyle name="20% - Accent5 3 2 3 6 5 2 2" xfId="25442" xr:uid="{6EE2BD6B-92CB-4C5F-9F83-8265F4DA333D}"/>
    <cellStyle name="20% - Accent5 3 2 3 6 5 3" xfId="17954" xr:uid="{CC747928-1EBC-4039-BA79-E4060430FA34}"/>
    <cellStyle name="20% - Accent5 3 2 3 6 5 4" xfId="36445" xr:uid="{F644C436-17FC-4793-917B-3CC00ACAFE1F}"/>
    <cellStyle name="20% - Accent5 3 2 3 6 5 5" xfId="40373" xr:uid="{97114522-C117-4142-BBB0-CA345D528977}"/>
    <cellStyle name="20% - Accent5 3 2 3 6 5 6" xfId="48256" xr:uid="{2A55B3F9-0CB9-41FB-A05C-0800E415DDD4}"/>
    <cellStyle name="20% - Accent5 3 2 3 6 5 7" xfId="55749" xr:uid="{28A7DA92-980D-42D3-8B2C-5BF91C6B17F9}"/>
    <cellStyle name="20% - Accent5 3 2 3 6 6" xfId="10459" xr:uid="{06DEDB82-681D-42F5-90C0-1A6D9C9E2D36}"/>
    <cellStyle name="20% - Accent5 3 2 3 6 6 2" xfId="25435" xr:uid="{1C74E4AE-43B6-44B9-BD5A-49A25B8C09B5}"/>
    <cellStyle name="20% - Accent5 3 2 3 6 7" xfId="17947" xr:uid="{ABF0DF76-DD93-4B29-96E4-AD8462629896}"/>
    <cellStyle name="20% - Accent5 3 2 3 6 8" xfId="30870" xr:uid="{591FC44B-1A91-46DB-ADA4-4BD37A6FA6A1}"/>
    <cellStyle name="20% - Accent5 3 2 3 6 9" xfId="40366" xr:uid="{FE7F634D-E92E-457A-8B53-0CF1B91B9BA4}"/>
    <cellStyle name="20% - Accent5 3 2 3 7" xfId="2927" xr:uid="{EE605D04-F53F-4C3F-A6F3-184904E6E940}"/>
    <cellStyle name="20% - Accent5 3 2 3 7 10" xfId="55750" xr:uid="{721049F8-151B-481C-A75D-D67ECACB4F82}"/>
    <cellStyle name="20% - Accent5 3 2 3 7 2" xfId="2928" xr:uid="{D69C3A9F-3BCA-445D-9049-DD1161717FA8}"/>
    <cellStyle name="20% - Accent5 3 2 3 7 2 2" xfId="10468" xr:uid="{0DB88F42-5312-4885-810E-3CD8F7EB5085}"/>
    <cellStyle name="20% - Accent5 3 2 3 7 2 2 2" xfId="25444" xr:uid="{9C0818EF-3D5C-4C9D-B712-A461802D2529}"/>
    <cellStyle name="20% - Accent5 3 2 3 7 2 3" xfId="17956" xr:uid="{EF0B7F49-45B9-40AE-BC1B-C1332F8F0B80}"/>
    <cellStyle name="20% - Accent5 3 2 3 7 2 4" xfId="32759" xr:uid="{B1C1C311-6B38-4137-90BB-8D4367295084}"/>
    <cellStyle name="20% - Accent5 3 2 3 7 2 5" xfId="40375" xr:uid="{4B2D0F24-FD3A-4909-8460-D1C657602AB4}"/>
    <cellStyle name="20% - Accent5 3 2 3 7 2 6" xfId="48258" xr:uid="{10C23013-03A7-47DD-A99F-D80768D24224}"/>
    <cellStyle name="20% - Accent5 3 2 3 7 2 7" xfId="55751" xr:uid="{E463A379-A64E-4C6E-A9C6-518EBC26A067}"/>
    <cellStyle name="20% - Accent5 3 2 3 7 3" xfId="2929" xr:uid="{60CB4508-865C-44D7-A3D7-486450C80C0C}"/>
    <cellStyle name="20% - Accent5 3 2 3 7 3 2" xfId="10469" xr:uid="{D762CC83-B5C7-4A50-995B-464C20EEE6B8}"/>
    <cellStyle name="20% - Accent5 3 2 3 7 3 2 2" xfId="25445" xr:uid="{E1867974-68EB-4258-9DC4-77C1E506386C}"/>
    <cellStyle name="20% - Accent5 3 2 3 7 3 3" xfId="17957" xr:uid="{EBEDDE7C-1DEB-40FD-9340-4C1FF4E99A38}"/>
    <cellStyle name="20% - Accent5 3 2 3 7 3 4" xfId="34604" xr:uid="{5EF9C953-F8FA-4249-9732-1CF5D9C332C2}"/>
    <cellStyle name="20% - Accent5 3 2 3 7 3 5" xfId="40376" xr:uid="{95C5C9D5-31EF-4DA0-82E1-96E0D4785C2E}"/>
    <cellStyle name="20% - Accent5 3 2 3 7 3 6" xfId="48259" xr:uid="{7353799C-2944-4FE9-B9B8-BA79976661B4}"/>
    <cellStyle name="20% - Accent5 3 2 3 7 3 7" xfId="55752" xr:uid="{A9B1B15F-DB19-49D0-962C-E46E124EDC3E}"/>
    <cellStyle name="20% - Accent5 3 2 3 7 4" xfId="2930" xr:uid="{2403483B-8427-49A1-86FF-C31E874F6206}"/>
    <cellStyle name="20% - Accent5 3 2 3 7 4 2" xfId="10470" xr:uid="{2EBBB279-3D4C-4ACD-A056-9679E6EC6B40}"/>
    <cellStyle name="20% - Accent5 3 2 3 7 4 2 2" xfId="25446" xr:uid="{840EE560-AB56-44E2-A61A-812098B87933}"/>
    <cellStyle name="20% - Accent5 3 2 3 7 4 3" xfId="17958" xr:uid="{9A53DA4D-B44D-4D5E-8221-A79F04A8E708}"/>
    <cellStyle name="20% - Accent5 3 2 3 7 4 4" xfId="36447" xr:uid="{CB77BE0D-F94A-4044-B8E3-CEB1DE7E763F}"/>
    <cellStyle name="20% - Accent5 3 2 3 7 4 5" xfId="40377" xr:uid="{7A99C3AD-4CCE-4E4A-8E67-E333F1FBE2B2}"/>
    <cellStyle name="20% - Accent5 3 2 3 7 4 6" xfId="48260" xr:uid="{FABBBD54-489A-41D3-88E0-F78E8E26E7C9}"/>
    <cellStyle name="20% - Accent5 3 2 3 7 4 7" xfId="55753" xr:uid="{C603BC61-E20E-4499-9C4C-E9EB9F0843A3}"/>
    <cellStyle name="20% - Accent5 3 2 3 7 5" xfId="10467" xr:uid="{E945CE06-5CBE-4E26-AC27-171EA3159E10}"/>
    <cellStyle name="20% - Accent5 3 2 3 7 5 2" xfId="25443" xr:uid="{E8F64AAC-7751-42B5-9449-06573636B926}"/>
    <cellStyle name="20% - Accent5 3 2 3 7 6" xfId="17955" xr:uid="{60B70C77-C148-42FF-A374-68953A73DF7C}"/>
    <cellStyle name="20% - Accent5 3 2 3 7 7" xfId="31444" xr:uid="{6EDB3175-E41D-4AEB-8CF0-0ED46F3EFAFF}"/>
    <cellStyle name="20% - Accent5 3 2 3 7 8" xfId="40374" xr:uid="{E28AD1B5-F502-4CAC-B443-578AD43215C1}"/>
    <cellStyle name="20% - Accent5 3 2 3 7 9" xfId="48257" xr:uid="{246BE856-1B9B-4BDA-BB4B-80182B947B32}"/>
    <cellStyle name="20% - Accent5 3 2 3 8" xfId="2931" xr:uid="{DC17D13E-5659-4C89-B5BE-BBCB2EA4F3A7}"/>
    <cellStyle name="20% - Accent5 3 2 3 8 2" xfId="10471" xr:uid="{56C9E7BB-6285-451A-ADFC-0F0D1BB7F9B6}"/>
    <cellStyle name="20% - Accent5 3 2 3 8 2 2" xfId="25447" xr:uid="{1BCE42D5-3955-4FBF-8102-BF9F2BD6F369}"/>
    <cellStyle name="20% - Accent5 3 2 3 8 3" xfId="17959" xr:uid="{7B33D791-DDA9-4601-B819-C79BEC1C825D}"/>
    <cellStyle name="20% - Accent5 3 2 3 8 4" xfId="32736" xr:uid="{473B04C2-1B63-4F9C-963E-52B83943D4D7}"/>
    <cellStyle name="20% - Accent5 3 2 3 8 5" xfId="40378" xr:uid="{B6B26CB5-EA92-4FE3-8015-D8C20BBD1708}"/>
    <cellStyle name="20% - Accent5 3 2 3 8 6" xfId="48261" xr:uid="{00905AEA-9D69-4754-8D56-49746E16D1FF}"/>
    <cellStyle name="20% - Accent5 3 2 3 8 7" xfId="55754" xr:uid="{BB86AD57-1962-4CC5-B60C-4BDC121A400B}"/>
    <cellStyle name="20% - Accent5 3 2 3 9" xfId="2932" xr:uid="{8D6E615F-A8AD-4BDB-B673-A287B0178BF0}"/>
    <cellStyle name="20% - Accent5 3 2 3 9 2" xfId="10472" xr:uid="{D1A1A7D5-988D-4808-92A0-F5892666ABC9}"/>
    <cellStyle name="20% - Accent5 3 2 3 9 2 2" xfId="25448" xr:uid="{14A52116-3C74-489B-BFB0-F9F0B26D7896}"/>
    <cellStyle name="20% - Accent5 3 2 3 9 3" xfId="17960" xr:uid="{40CA96CF-CB43-4A92-9745-710C1011F186}"/>
    <cellStyle name="20% - Accent5 3 2 3 9 4" xfId="34581" xr:uid="{31F67E19-865A-4B94-9DB6-D282E6D118F2}"/>
    <cellStyle name="20% - Accent5 3 2 3 9 5" xfId="40379" xr:uid="{75A17747-CD31-47D1-A723-D24F630FFADD}"/>
    <cellStyle name="20% - Accent5 3 2 3 9 6" xfId="48262" xr:uid="{D84F12E2-0915-4A30-9D29-8A81F297251C}"/>
    <cellStyle name="20% - Accent5 3 2 3 9 7" xfId="55755" xr:uid="{1205C3FF-0182-49FB-A071-833A5B30C5EB}"/>
    <cellStyle name="20% - Accent5 3 2 4" xfId="2933" xr:uid="{4B8C18CF-A68E-4DD3-94C3-D7C3F81C5067}"/>
    <cellStyle name="20% - Accent5 3 2 4 10" xfId="17961" xr:uid="{803D8C7B-8D29-48B0-B28C-73474470C113}"/>
    <cellStyle name="20% - Accent5 3 2 4 11" xfId="30349" xr:uid="{57B3277D-0AD5-4B5A-88F8-5410863E95E8}"/>
    <cellStyle name="20% - Accent5 3 2 4 12" xfId="40380" xr:uid="{B738D9EE-BC66-4A1F-8AC2-0FB7671E9041}"/>
    <cellStyle name="20% - Accent5 3 2 4 13" xfId="48263" xr:uid="{2A850B21-B680-4C2C-8F08-C98035DFE59E}"/>
    <cellStyle name="20% - Accent5 3 2 4 14" xfId="55756" xr:uid="{245E4834-F8F1-4BE0-A0F8-DA3F6E3A6133}"/>
    <cellStyle name="20% - Accent5 3 2 4 2" xfId="2934" xr:uid="{9BDCBA6C-D8EC-479A-B600-C167CF9D572E}"/>
    <cellStyle name="20% - Accent5 3 2 4 2 10" xfId="40381" xr:uid="{9D719222-4059-4708-B3F1-D99615A3ADE6}"/>
    <cellStyle name="20% - Accent5 3 2 4 2 11" xfId="48264" xr:uid="{F0060DE0-E217-404A-ADBE-BACFE1CC2D32}"/>
    <cellStyle name="20% - Accent5 3 2 4 2 12" xfId="55757" xr:uid="{06CE4F7E-8377-4CF5-B0FA-F5CC05BEAFFE}"/>
    <cellStyle name="20% - Accent5 3 2 4 2 2" xfId="2935" xr:uid="{6A155ED3-7D7A-4EAB-82DE-2B4F0D9F7628}"/>
    <cellStyle name="20% - Accent5 3 2 4 2 2 10" xfId="48265" xr:uid="{C2456C86-30A1-49ED-9614-5B589698F82B}"/>
    <cellStyle name="20% - Accent5 3 2 4 2 2 11" xfId="55758" xr:uid="{A7CAF667-CCD4-415E-B393-C68BF262D57C}"/>
    <cellStyle name="20% - Accent5 3 2 4 2 2 2" xfId="2936" xr:uid="{C1814F32-52CF-4136-9440-635657F14A4C}"/>
    <cellStyle name="20% - Accent5 3 2 4 2 2 2 10" xfId="55759" xr:uid="{50308C32-5289-45A7-B2A9-F1E4DBA7C7B4}"/>
    <cellStyle name="20% - Accent5 3 2 4 2 2 2 2" xfId="2937" xr:uid="{2933C238-8E24-4F72-81B5-486775740F4C}"/>
    <cellStyle name="20% - Accent5 3 2 4 2 2 2 2 2" xfId="10477" xr:uid="{80D0FB85-3B53-45D9-9C76-01665E88C44F}"/>
    <cellStyle name="20% - Accent5 3 2 4 2 2 2 2 2 2" xfId="25453" xr:uid="{BC90BFC8-8D42-42EA-B064-69892035F9EF}"/>
    <cellStyle name="20% - Accent5 3 2 4 2 2 2 2 3" xfId="17965" xr:uid="{4922359C-BC1C-4E4E-9268-30498BF5FDE2}"/>
    <cellStyle name="20% - Accent5 3 2 4 2 2 2 2 4" xfId="32763" xr:uid="{AF874C48-30FB-4570-9F71-2835090F576B}"/>
    <cellStyle name="20% - Accent5 3 2 4 2 2 2 2 5" xfId="40384" xr:uid="{1FBBA721-3054-4953-AFDE-56E8F82D2F2E}"/>
    <cellStyle name="20% - Accent5 3 2 4 2 2 2 2 6" xfId="48267" xr:uid="{771F650D-A396-4DA1-932A-E27E5806FC2B}"/>
    <cellStyle name="20% - Accent5 3 2 4 2 2 2 2 7" xfId="55760" xr:uid="{32D85FEE-C5C2-45A1-BE48-0D35C39E8B76}"/>
    <cellStyle name="20% - Accent5 3 2 4 2 2 2 3" xfId="2938" xr:uid="{4E76BFFC-F91B-47C5-9B8F-D09821176366}"/>
    <cellStyle name="20% - Accent5 3 2 4 2 2 2 3 2" xfId="10478" xr:uid="{270644E9-2B40-4F38-8831-0868B282505A}"/>
    <cellStyle name="20% - Accent5 3 2 4 2 2 2 3 2 2" xfId="25454" xr:uid="{D6619A12-7B59-413C-84FF-FB5B84912359}"/>
    <cellStyle name="20% - Accent5 3 2 4 2 2 2 3 3" xfId="17966" xr:uid="{0B04835E-0044-4724-A6FC-E85BE26150E8}"/>
    <cellStyle name="20% - Accent5 3 2 4 2 2 2 3 4" xfId="34608" xr:uid="{13FB35C6-C465-48E8-A625-917498B8522C}"/>
    <cellStyle name="20% - Accent5 3 2 4 2 2 2 3 5" xfId="40385" xr:uid="{52AFDC17-4105-452A-9C01-B90703DEB26F}"/>
    <cellStyle name="20% - Accent5 3 2 4 2 2 2 3 6" xfId="48268" xr:uid="{D1547E55-BC21-4304-B83E-CDE40D6005D1}"/>
    <cellStyle name="20% - Accent5 3 2 4 2 2 2 3 7" xfId="55761" xr:uid="{323C0547-3741-43CE-B3F4-1BC6B9735D48}"/>
    <cellStyle name="20% - Accent5 3 2 4 2 2 2 4" xfId="2939" xr:uid="{99926C65-8ECF-4EAA-AD65-A4EB6277B627}"/>
    <cellStyle name="20% - Accent5 3 2 4 2 2 2 4 2" xfId="10479" xr:uid="{647FB8F6-F1F7-4D4B-8B17-4A6DEA5674CB}"/>
    <cellStyle name="20% - Accent5 3 2 4 2 2 2 4 2 2" xfId="25455" xr:uid="{16C01033-731F-4D7F-881E-D49A294FB93A}"/>
    <cellStyle name="20% - Accent5 3 2 4 2 2 2 4 3" xfId="17967" xr:uid="{5FF7F857-F7E1-46AE-985C-4D4028A55139}"/>
    <cellStyle name="20% - Accent5 3 2 4 2 2 2 4 4" xfId="36451" xr:uid="{A72068AC-2DFD-4337-B0CE-6D438292D41F}"/>
    <cellStyle name="20% - Accent5 3 2 4 2 2 2 4 5" xfId="40386" xr:uid="{9542159C-4BE3-4F28-9EC9-F5D51B239D24}"/>
    <cellStyle name="20% - Accent5 3 2 4 2 2 2 4 6" xfId="48269" xr:uid="{B21B2927-FF12-4EE6-A28D-215BAD7185EC}"/>
    <cellStyle name="20% - Accent5 3 2 4 2 2 2 4 7" xfId="55762" xr:uid="{50B010C7-CEE6-44E3-AD23-0D9CDD04FE8C}"/>
    <cellStyle name="20% - Accent5 3 2 4 2 2 2 5" xfId="10476" xr:uid="{0D8F3C23-F2DE-4830-8440-AA5D7838DEB8}"/>
    <cellStyle name="20% - Accent5 3 2 4 2 2 2 5 2" xfId="25452" xr:uid="{6AE21E0C-4C2B-4BF0-9932-C2D137D22118}"/>
    <cellStyle name="20% - Accent5 3 2 4 2 2 2 6" xfId="17964" xr:uid="{B74B1329-01CE-456D-B535-668763D80329}"/>
    <cellStyle name="20% - Accent5 3 2 4 2 2 2 7" xfId="31458" xr:uid="{91B530D2-B0C7-40FB-9028-5F1DE97E0274}"/>
    <cellStyle name="20% - Accent5 3 2 4 2 2 2 8" xfId="40383" xr:uid="{67E29E78-CD01-49A0-8667-1D4FC5722254}"/>
    <cellStyle name="20% - Accent5 3 2 4 2 2 2 9" xfId="48266" xr:uid="{5A7CB89B-0A87-4D5E-9E77-3F424BBE0470}"/>
    <cellStyle name="20% - Accent5 3 2 4 2 2 3" xfId="2940" xr:uid="{201A87E8-3FC1-4E30-97F1-9FDC32C82F58}"/>
    <cellStyle name="20% - Accent5 3 2 4 2 2 3 2" xfId="10480" xr:uid="{7C3A247E-2E1E-4D82-8BCD-838965518424}"/>
    <cellStyle name="20% - Accent5 3 2 4 2 2 3 2 2" xfId="25456" xr:uid="{835D4D21-2243-40F7-80E9-3D50A615652C}"/>
    <cellStyle name="20% - Accent5 3 2 4 2 2 3 3" xfId="17968" xr:uid="{A0292718-A71D-4551-8CFA-B9598BEADBA1}"/>
    <cellStyle name="20% - Accent5 3 2 4 2 2 3 4" xfId="32762" xr:uid="{A9618DBC-D802-4CDC-B56B-782A8C974F5E}"/>
    <cellStyle name="20% - Accent5 3 2 4 2 2 3 5" xfId="40387" xr:uid="{A4748035-FED9-4731-900F-626F73C40937}"/>
    <cellStyle name="20% - Accent5 3 2 4 2 2 3 6" xfId="48270" xr:uid="{35862268-F8AE-478E-A208-890CCF7635D3}"/>
    <cellStyle name="20% - Accent5 3 2 4 2 2 3 7" xfId="55763" xr:uid="{9E01E9D4-8978-48E5-8AB5-0BDFEF5C63D8}"/>
    <cellStyle name="20% - Accent5 3 2 4 2 2 4" xfId="2941" xr:uid="{88BE85C6-17B3-4AD6-9CC0-718BC5B5AC44}"/>
    <cellStyle name="20% - Accent5 3 2 4 2 2 4 2" xfId="10481" xr:uid="{6FFFFD1F-F7C7-4E0D-8D95-62141CFEF275}"/>
    <cellStyle name="20% - Accent5 3 2 4 2 2 4 2 2" xfId="25457" xr:uid="{FB4C34EE-5722-484D-A0AB-34C81C1FE952}"/>
    <cellStyle name="20% - Accent5 3 2 4 2 2 4 3" xfId="17969" xr:uid="{52106148-C2CF-47F4-95AB-4569267103F2}"/>
    <cellStyle name="20% - Accent5 3 2 4 2 2 4 4" xfId="34607" xr:uid="{3500F363-6BB8-411F-BB59-61B09C3976FB}"/>
    <cellStyle name="20% - Accent5 3 2 4 2 2 4 5" xfId="40388" xr:uid="{2E717D55-68E5-4555-B709-43E8813BF159}"/>
    <cellStyle name="20% - Accent5 3 2 4 2 2 4 6" xfId="48271" xr:uid="{C5A39D68-5763-4CA6-BE81-DD50F8BB579D}"/>
    <cellStyle name="20% - Accent5 3 2 4 2 2 4 7" xfId="55764" xr:uid="{07636B76-FADC-4903-B502-741F23D07433}"/>
    <cellStyle name="20% - Accent5 3 2 4 2 2 5" xfId="2942" xr:uid="{69176880-89B5-4E08-A3F6-66BD82DAC076}"/>
    <cellStyle name="20% - Accent5 3 2 4 2 2 5 2" xfId="10482" xr:uid="{1099ABC3-52E3-4E70-8A23-151625A6A449}"/>
    <cellStyle name="20% - Accent5 3 2 4 2 2 5 2 2" xfId="25458" xr:uid="{4725F985-74FB-468A-8BEF-DBD2A35A539C}"/>
    <cellStyle name="20% - Accent5 3 2 4 2 2 5 3" xfId="17970" xr:uid="{FE379919-98D7-431D-A2D5-65E015CF3082}"/>
    <cellStyle name="20% - Accent5 3 2 4 2 2 5 4" xfId="36450" xr:uid="{ADA666BB-EEF9-4054-AEF3-688F6553CE49}"/>
    <cellStyle name="20% - Accent5 3 2 4 2 2 5 5" xfId="40389" xr:uid="{23ED8A3F-5FDD-4960-9ABC-EB6ACD39B1B9}"/>
    <cellStyle name="20% - Accent5 3 2 4 2 2 5 6" xfId="48272" xr:uid="{99AC6F54-0600-445E-A8EA-1249F88C4FA9}"/>
    <cellStyle name="20% - Accent5 3 2 4 2 2 5 7" xfId="55765" xr:uid="{047FDDB5-735A-48A0-8175-BAD5CE99359B}"/>
    <cellStyle name="20% - Accent5 3 2 4 2 2 6" xfId="10475" xr:uid="{D49CC15B-2E07-4023-864B-D7866099F99F}"/>
    <cellStyle name="20% - Accent5 3 2 4 2 2 6 2" xfId="25451" xr:uid="{1C6006A1-E094-45AC-A5DF-498BF83189BD}"/>
    <cellStyle name="20% - Accent5 3 2 4 2 2 7" xfId="17963" xr:uid="{7D1F6C99-D85C-41BB-89A2-494864138337}"/>
    <cellStyle name="20% - Accent5 3 2 4 2 2 8" xfId="30876" xr:uid="{3F2ECDC9-A1CF-4D52-AB99-A5D5C86A567D}"/>
    <cellStyle name="20% - Accent5 3 2 4 2 2 9" xfId="40382" xr:uid="{373BB6B4-BFA8-4CF9-A2F4-F36EF9117661}"/>
    <cellStyle name="20% - Accent5 3 2 4 2 3" xfId="2943" xr:uid="{7D882EC4-42A9-4919-A788-8952FD51FEC7}"/>
    <cellStyle name="20% - Accent5 3 2 4 2 3 10" xfId="55766" xr:uid="{4ED0651B-D631-4335-B3D7-5D37395D5C6E}"/>
    <cellStyle name="20% - Accent5 3 2 4 2 3 2" xfId="2944" xr:uid="{56FA66DA-2C3B-4DC3-BE0F-D7D275B3DD91}"/>
    <cellStyle name="20% - Accent5 3 2 4 2 3 2 2" xfId="10484" xr:uid="{5E1A3E58-54E3-46CE-B961-351A5383A7A7}"/>
    <cellStyle name="20% - Accent5 3 2 4 2 3 2 2 2" xfId="25460" xr:uid="{CB2334C3-8C27-485B-B115-50600DBF39C8}"/>
    <cellStyle name="20% - Accent5 3 2 4 2 3 2 3" xfId="17972" xr:uid="{95320334-35D0-47FB-9B1D-A7781171B9A9}"/>
    <cellStyle name="20% - Accent5 3 2 4 2 3 2 4" xfId="32764" xr:uid="{1C35EE8C-F51A-4076-A7DB-22AF52D0B0D1}"/>
    <cellStyle name="20% - Accent5 3 2 4 2 3 2 5" xfId="40391" xr:uid="{0DFC9913-BBA8-4A5D-B9E8-691F6D416737}"/>
    <cellStyle name="20% - Accent5 3 2 4 2 3 2 6" xfId="48274" xr:uid="{5049A79C-3C33-4E0F-89C0-F350D16DA127}"/>
    <cellStyle name="20% - Accent5 3 2 4 2 3 2 7" xfId="55767" xr:uid="{790CE5E1-7C82-4EDF-ACD0-833AF61B7D12}"/>
    <cellStyle name="20% - Accent5 3 2 4 2 3 3" xfId="2945" xr:uid="{8EC8273D-38F4-40CC-A8E9-860011EEC708}"/>
    <cellStyle name="20% - Accent5 3 2 4 2 3 3 2" xfId="10485" xr:uid="{693D43AA-1ED4-49A8-A788-E409AE2C9584}"/>
    <cellStyle name="20% - Accent5 3 2 4 2 3 3 2 2" xfId="25461" xr:uid="{7E84F36E-5B2A-45FF-9CC4-E806132D8ECC}"/>
    <cellStyle name="20% - Accent5 3 2 4 2 3 3 3" xfId="17973" xr:uid="{D31D146B-D92F-4620-BCCA-BF694FEE54A4}"/>
    <cellStyle name="20% - Accent5 3 2 4 2 3 3 4" xfId="34609" xr:uid="{010B727F-EC2B-478B-B1E9-038588ACCFE4}"/>
    <cellStyle name="20% - Accent5 3 2 4 2 3 3 5" xfId="40392" xr:uid="{EEA88886-DD2E-4E25-B0C0-3E0DD127F249}"/>
    <cellStyle name="20% - Accent5 3 2 4 2 3 3 6" xfId="48275" xr:uid="{471483BC-213D-4C42-9556-B24E62570A48}"/>
    <cellStyle name="20% - Accent5 3 2 4 2 3 3 7" xfId="55768" xr:uid="{8F071B29-DD0E-4C61-BBCC-C9C3907CAC17}"/>
    <cellStyle name="20% - Accent5 3 2 4 2 3 4" xfId="2946" xr:uid="{B88052CD-4B92-415B-BF7D-BD9693AA755A}"/>
    <cellStyle name="20% - Accent5 3 2 4 2 3 4 2" xfId="10486" xr:uid="{868400E9-7541-49F5-B0F6-72BE39526DC0}"/>
    <cellStyle name="20% - Accent5 3 2 4 2 3 4 2 2" xfId="25462" xr:uid="{21E6F558-AD93-444A-95BE-747A3DA52DF1}"/>
    <cellStyle name="20% - Accent5 3 2 4 2 3 4 3" xfId="17974" xr:uid="{68C37535-ABF3-4CA6-912A-59A4602922A3}"/>
    <cellStyle name="20% - Accent5 3 2 4 2 3 4 4" xfId="36452" xr:uid="{CB447A1F-FCB7-48A6-A62B-511D3A7DF00B}"/>
    <cellStyle name="20% - Accent5 3 2 4 2 3 4 5" xfId="40393" xr:uid="{D9D3AE1C-B285-48D3-A494-2C20F470AA4E}"/>
    <cellStyle name="20% - Accent5 3 2 4 2 3 4 6" xfId="48276" xr:uid="{CD39BF0C-D2FB-4129-AE72-64FACE2EB4E4}"/>
    <cellStyle name="20% - Accent5 3 2 4 2 3 4 7" xfId="55769" xr:uid="{965C9269-EF4A-4547-A95F-F0721602D8D6}"/>
    <cellStyle name="20% - Accent5 3 2 4 2 3 5" xfId="10483" xr:uid="{4084D71B-DD89-4C80-993C-D7515D16DF56}"/>
    <cellStyle name="20% - Accent5 3 2 4 2 3 5 2" xfId="25459" xr:uid="{BB9377B9-94E7-4FFB-86FE-FEC0C666DAA5}"/>
    <cellStyle name="20% - Accent5 3 2 4 2 3 6" xfId="17971" xr:uid="{4220B7FD-169D-4996-A5F7-93CC7E9AA6E4}"/>
    <cellStyle name="20% - Accent5 3 2 4 2 3 7" xfId="31457" xr:uid="{4DEDF243-F4CF-42C2-A3E4-E8F83DE28900}"/>
    <cellStyle name="20% - Accent5 3 2 4 2 3 8" xfId="40390" xr:uid="{15F15F10-12DE-401F-BDD6-85C56AACFA1B}"/>
    <cellStyle name="20% - Accent5 3 2 4 2 3 9" xfId="48273" xr:uid="{37342F58-5030-4FA1-BE52-8A2DD7379C32}"/>
    <cellStyle name="20% - Accent5 3 2 4 2 4" xfId="2947" xr:uid="{A6190A42-5DDD-47D5-AA4D-04552017D6AE}"/>
    <cellStyle name="20% - Accent5 3 2 4 2 4 2" xfId="10487" xr:uid="{3A2FFFD3-B970-46EE-9376-3A9806F948A6}"/>
    <cellStyle name="20% - Accent5 3 2 4 2 4 2 2" xfId="25463" xr:uid="{33D0A6A4-5ECD-4DA7-B184-7AEDEB768FFF}"/>
    <cellStyle name="20% - Accent5 3 2 4 2 4 3" xfId="17975" xr:uid="{6B1B2B23-DA92-4D25-A22B-DBF30AB62B5B}"/>
    <cellStyle name="20% - Accent5 3 2 4 2 4 4" xfId="32761" xr:uid="{A8809970-5D8B-4C1E-A5AA-95D4448F4E8F}"/>
    <cellStyle name="20% - Accent5 3 2 4 2 4 5" xfId="40394" xr:uid="{0AEB22BA-A7C5-4BC2-BDD6-B1FDF9EA71CB}"/>
    <cellStyle name="20% - Accent5 3 2 4 2 4 6" xfId="48277" xr:uid="{A8AB60F3-DD2C-4FA3-AF7E-36B135CA53B0}"/>
    <cellStyle name="20% - Accent5 3 2 4 2 4 7" xfId="55770" xr:uid="{E0D94016-64DD-48AC-87B8-A123DF5B3747}"/>
    <cellStyle name="20% - Accent5 3 2 4 2 5" xfId="2948" xr:uid="{2C22221F-F838-411E-BE98-C4F2F289D5B6}"/>
    <cellStyle name="20% - Accent5 3 2 4 2 5 2" xfId="10488" xr:uid="{1D02F291-E101-4C02-8AE8-B2ACC6476BE1}"/>
    <cellStyle name="20% - Accent5 3 2 4 2 5 2 2" xfId="25464" xr:uid="{C170E3B8-733B-42DA-BC32-65BBA865FB7E}"/>
    <cellStyle name="20% - Accent5 3 2 4 2 5 3" xfId="17976" xr:uid="{267EB443-BC21-444C-BBE4-37B9A0B80E15}"/>
    <cellStyle name="20% - Accent5 3 2 4 2 5 4" xfId="34606" xr:uid="{A78B471C-5026-46B9-9268-3C18363E8947}"/>
    <cellStyle name="20% - Accent5 3 2 4 2 5 5" xfId="40395" xr:uid="{64DB482C-9B66-4302-8B3A-74D6BD09397C}"/>
    <cellStyle name="20% - Accent5 3 2 4 2 5 6" xfId="48278" xr:uid="{F77278FF-D32B-46F2-A6A4-201A7EC5A838}"/>
    <cellStyle name="20% - Accent5 3 2 4 2 5 7" xfId="55771" xr:uid="{2F795679-EFBA-4FF3-A13E-73BFFB686018}"/>
    <cellStyle name="20% - Accent5 3 2 4 2 6" xfId="2949" xr:uid="{C4F38994-47EA-4551-AA23-E5A296D88BB2}"/>
    <cellStyle name="20% - Accent5 3 2 4 2 6 2" xfId="10489" xr:uid="{D1D0659D-FC59-45AC-9681-736C934F81FF}"/>
    <cellStyle name="20% - Accent5 3 2 4 2 6 2 2" xfId="25465" xr:uid="{0FC56F20-BFAD-4ABF-A52E-8BE23D00ED31}"/>
    <cellStyle name="20% - Accent5 3 2 4 2 6 3" xfId="17977" xr:uid="{607ED176-67FB-4720-8C7F-0E2A4BEB317D}"/>
    <cellStyle name="20% - Accent5 3 2 4 2 6 4" xfId="36449" xr:uid="{5A79F56C-EE0F-4542-A2BF-8716764A7A5A}"/>
    <cellStyle name="20% - Accent5 3 2 4 2 6 5" xfId="40396" xr:uid="{A8CA049A-843A-4859-8174-E197993DDDDA}"/>
    <cellStyle name="20% - Accent5 3 2 4 2 6 6" xfId="48279" xr:uid="{5DBDE925-20A0-49D2-8D1F-B3CE4223AD41}"/>
    <cellStyle name="20% - Accent5 3 2 4 2 6 7" xfId="55772" xr:uid="{BE239111-2B13-408A-BF15-490640820463}"/>
    <cellStyle name="20% - Accent5 3 2 4 2 7" xfId="10474" xr:uid="{A42E5718-8C77-4D29-A4A1-66787EF41F16}"/>
    <cellStyle name="20% - Accent5 3 2 4 2 7 2" xfId="25450" xr:uid="{BDC623D0-5A77-4394-A8C4-BF4423E56B8D}"/>
    <cellStyle name="20% - Accent5 3 2 4 2 8" xfId="17962" xr:uid="{262B2702-55F0-4EF3-AF90-9269C86F45DB}"/>
    <cellStyle name="20% - Accent5 3 2 4 2 9" xfId="30464" xr:uid="{19E1B64C-70D8-4B78-B956-40DA2FBFC946}"/>
    <cellStyle name="20% - Accent5 3 2 4 3" xfId="2950" xr:uid="{85473F43-CB08-4830-9351-CC7AEC131FA2}"/>
    <cellStyle name="20% - Accent5 3 2 4 3 10" xfId="48280" xr:uid="{90091097-8954-4FF4-8AA8-14A4754514BC}"/>
    <cellStyle name="20% - Accent5 3 2 4 3 11" xfId="55773" xr:uid="{E0B901A3-4F5C-4C07-AD41-36A70D25B9F7}"/>
    <cellStyle name="20% - Accent5 3 2 4 3 2" xfId="2951" xr:uid="{2A13F8B6-79BF-48E5-957D-B44D9C45E9E8}"/>
    <cellStyle name="20% - Accent5 3 2 4 3 2 10" xfId="55774" xr:uid="{4495F39E-627C-429A-AABB-A15F84E8E964}"/>
    <cellStyle name="20% - Accent5 3 2 4 3 2 2" xfId="2952" xr:uid="{E10854BF-DC70-46B4-B1F9-9936936E4DFC}"/>
    <cellStyle name="20% - Accent5 3 2 4 3 2 2 2" xfId="10492" xr:uid="{CB8D09E4-E988-43E4-BB58-F1B04341B2FA}"/>
    <cellStyle name="20% - Accent5 3 2 4 3 2 2 2 2" xfId="25468" xr:uid="{3EA30D6E-A9B0-45B8-8EC9-AEB81637D772}"/>
    <cellStyle name="20% - Accent5 3 2 4 3 2 2 3" xfId="17980" xr:uid="{8E5443B4-B32D-4297-A880-D6D1ED65AE24}"/>
    <cellStyle name="20% - Accent5 3 2 4 3 2 2 4" xfId="32766" xr:uid="{6B945C77-7906-419C-A597-9CEAD61028B2}"/>
    <cellStyle name="20% - Accent5 3 2 4 3 2 2 5" xfId="40399" xr:uid="{01384EE5-B21B-48F3-8F41-5C2679101D57}"/>
    <cellStyle name="20% - Accent5 3 2 4 3 2 2 6" xfId="48282" xr:uid="{0B46913E-53AA-4BF3-A54C-C4DDE0884CF6}"/>
    <cellStyle name="20% - Accent5 3 2 4 3 2 2 7" xfId="55775" xr:uid="{9A8D541C-680F-43FC-8C4F-BE3BFA5BAE34}"/>
    <cellStyle name="20% - Accent5 3 2 4 3 2 3" xfId="2953" xr:uid="{3DCA4F7D-5FA7-4FB4-A20B-9F9942B4E174}"/>
    <cellStyle name="20% - Accent5 3 2 4 3 2 3 2" xfId="10493" xr:uid="{286C8FCE-9BBB-4BFC-9F40-1BC70E1E00E1}"/>
    <cellStyle name="20% - Accent5 3 2 4 3 2 3 2 2" xfId="25469" xr:uid="{D02DFBE1-0BEE-4507-9944-F975928F86BE}"/>
    <cellStyle name="20% - Accent5 3 2 4 3 2 3 3" xfId="17981" xr:uid="{220223A0-F09D-47DA-9CFC-0ABB8653B265}"/>
    <cellStyle name="20% - Accent5 3 2 4 3 2 3 4" xfId="34611" xr:uid="{2A0BEF5F-9D83-4F4C-A4FA-02F3375126C1}"/>
    <cellStyle name="20% - Accent5 3 2 4 3 2 3 5" xfId="40400" xr:uid="{1D4F2AE9-74A1-4AA9-974B-653A5C60C42F}"/>
    <cellStyle name="20% - Accent5 3 2 4 3 2 3 6" xfId="48283" xr:uid="{4248C4FD-439C-48B1-B3B8-E0B896F2F1CC}"/>
    <cellStyle name="20% - Accent5 3 2 4 3 2 3 7" xfId="55776" xr:uid="{5D280C5D-69BC-4451-9DED-16111E9D1373}"/>
    <cellStyle name="20% - Accent5 3 2 4 3 2 4" xfId="2954" xr:uid="{23262B13-6F81-428B-85B0-CA800B8EE5F7}"/>
    <cellStyle name="20% - Accent5 3 2 4 3 2 4 2" xfId="10494" xr:uid="{31189104-58D2-4BD6-80DE-BDF6920CB200}"/>
    <cellStyle name="20% - Accent5 3 2 4 3 2 4 2 2" xfId="25470" xr:uid="{09E4190C-79A6-4419-8E8D-A6B58DF64112}"/>
    <cellStyle name="20% - Accent5 3 2 4 3 2 4 3" xfId="17982" xr:uid="{80A095D3-0E19-4AA8-8B43-2AF9D8BF959E}"/>
    <cellStyle name="20% - Accent5 3 2 4 3 2 4 4" xfId="36454" xr:uid="{6D730FD2-5214-41B8-BCC5-4F9416F6EB3E}"/>
    <cellStyle name="20% - Accent5 3 2 4 3 2 4 5" xfId="40401" xr:uid="{DA706CD7-9855-4162-95FE-DEF5AD2D7D10}"/>
    <cellStyle name="20% - Accent5 3 2 4 3 2 4 6" xfId="48284" xr:uid="{C6F18F87-7B0D-4994-A3FD-7D0FC3C6D6AB}"/>
    <cellStyle name="20% - Accent5 3 2 4 3 2 4 7" xfId="55777" xr:uid="{8C9A3B83-20FF-480D-B689-ADEE75CBDB68}"/>
    <cellStyle name="20% - Accent5 3 2 4 3 2 5" xfId="10491" xr:uid="{8BE462DA-87A1-43FC-A932-462B3394DC27}"/>
    <cellStyle name="20% - Accent5 3 2 4 3 2 5 2" xfId="25467" xr:uid="{33EF9661-8AC9-49B8-A8EC-32847C9984C2}"/>
    <cellStyle name="20% - Accent5 3 2 4 3 2 6" xfId="17979" xr:uid="{7407476B-7E39-4686-8476-E68200D14F73}"/>
    <cellStyle name="20% - Accent5 3 2 4 3 2 7" xfId="31459" xr:uid="{DE3C6802-A94B-4992-9E36-DCAEA78A6A58}"/>
    <cellStyle name="20% - Accent5 3 2 4 3 2 8" xfId="40398" xr:uid="{E83CB706-EEB2-41AD-AFAB-B0B5DF1DC74B}"/>
    <cellStyle name="20% - Accent5 3 2 4 3 2 9" xfId="48281" xr:uid="{15A3DB9D-4CE0-448C-8578-9EC0BB62AA7E}"/>
    <cellStyle name="20% - Accent5 3 2 4 3 3" xfId="2955" xr:uid="{870550A5-F12F-4735-8459-4566011C881E}"/>
    <cellStyle name="20% - Accent5 3 2 4 3 3 2" xfId="10495" xr:uid="{D33A64F4-DC85-45A6-8D42-0AB52C035039}"/>
    <cellStyle name="20% - Accent5 3 2 4 3 3 2 2" xfId="25471" xr:uid="{0E53DE74-A7CC-467F-B36A-3FFD0D6C45E0}"/>
    <cellStyle name="20% - Accent5 3 2 4 3 3 3" xfId="17983" xr:uid="{67EBA304-25EC-4DA4-BE8B-F76719F5C86F}"/>
    <cellStyle name="20% - Accent5 3 2 4 3 3 4" xfId="32765" xr:uid="{5D74EAE7-94F9-4ED3-9CED-27BBD3482953}"/>
    <cellStyle name="20% - Accent5 3 2 4 3 3 5" xfId="40402" xr:uid="{7C2BA869-7DE8-4A69-A4FC-06EDAFF86847}"/>
    <cellStyle name="20% - Accent5 3 2 4 3 3 6" xfId="48285" xr:uid="{586ADFAF-1FC1-47D9-AA09-A3B441DF145D}"/>
    <cellStyle name="20% - Accent5 3 2 4 3 3 7" xfId="55778" xr:uid="{E39B0BEA-E8E8-4B0A-9D49-A391D2571EFD}"/>
    <cellStyle name="20% - Accent5 3 2 4 3 4" xfId="2956" xr:uid="{40CEEBFE-9483-4BE7-BCD4-8DC345900F3A}"/>
    <cellStyle name="20% - Accent5 3 2 4 3 4 2" xfId="10496" xr:uid="{423646EC-CEEC-40EA-81E0-C6657FA0D5A4}"/>
    <cellStyle name="20% - Accent5 3 2 4 3 4 2 2" xfId="25472" xr:uid="{C2E2FA6F-52E8-4946-A450-BB98470030AB}"/>
    <cellStyle name="20% - Accent5 3 2 4 3 4 3" xfId="17984" xr:uid="{1C5A5BA5-5A13-46BD-A85A-586D58C01A31}"/>
    <cellStyle name="20% - Accent5 3 2 4 3 4 4" xfId="34610" xr:uid="{268D5E6F-5E4F-404A-AC87-AD23EE9AAC5B}"/>
    <cellStyle name="20% - Accent5 3 2 4 3 4 5" xfId="40403" xr:uid="{F03CF11B-B356-49DB-AC38-26A39D7D8279}"/>
    <cellStyle name="20% - Accent5 3 2 4 3 4 6" xfId="48286" xr:uid="{9E1F311F-0325-4CB9-BEA2-BF9B0BF4BCD1}"/>
    <cellStyle name="20% - Accent5 3 2 4 3 4 7" xfId="55779" xr:uid="{F26822ED-4B9D-42BE-ADB6-3E49F40596F3}"/>
    <cellStyle name="20% - Accent5 3 2 4 3 5" xfId="2957" xr:uid="{64244294-93C2-4D64-A519-F7F28C735200}"/>
    <cellStyle name="20% - Accent5 3 2 4 3 5 2" xfId="10497" xr:uid="{7F5DE29A-9AA5-47EE-BC84-C8835C71BADA}"/>
    <cellStyle name="20% - Accent5 3 2 4 3 5 2 2" xfId="25473" xr:uid="{7327D97A-9F35-4027-9925-F75421A2EE1D}"/>
    <cellStyle name="20% - Accent5 3 2 4 3 5 3" xfId="17985" xr:uid="{AC6A9B0D-AC8F-4042-9D1B-7C4F44C7DB43}"/>
    <cellStyle name="20% - Accent5 3 2 4 3 5 4" xfId="36453" xr:uid="{CB0A48B0-6E34-4A5F-9E79-5B0E2A960136}"/>
    <cellStyle name="20% - Accent5 3 2 4 3 5 5" xfId="40404" xr:uid="{A8A3B475-87A9-4982-8B07-04A10AAAA836}"/>
    <cellStyle name="20% - Accent5 3 2 4 3 5 6" xfId="48287" xr:uid="{CADAD38B-1567-436E-93F3-922DF6B067E0}"/>
    <cellStyle name="20% - Accent5 3 2 4 3 5 7" xfId="55780" xr:uid="{F55E9E5D-F983-473C-9229-E763B5BDCC1E}"/>
    <cellStyle name="20% - Accent5 3 2 4 3 6" xfId="10490" xr:uid="{AD3B6CF7-9669-41C4-A08B-6543C79FF650}"/>
    <cellStyle name="20% - Accent5 3 2 4 3 6 2" xfId="25466" xr:uid="{98C991AD-75C5-4BFA-AAC0-1CCA65027323}"/>
    <cellStyle name="20% - Accent5 3 2 4 3 7" xfId="17978" xr:uid="{F00CA8D2-F1A5-44B6-99B1-D7FDC045DAB1}"/>
    <cellStyle name="20% - Accent5 3 2 4 3 8" xfId="30665" xr:uid="{DFB070ED-0289-43C9-9878-1A00814149EE}"/>
    <cellStyle name="20% - Accent5 3 2 4 3 9" xfId="40397" xr:uid="{309DE7B4-867A-4F71-BC26-368D8E85675C}"/>
    <cellStyle name="20% - Accent5 3 2 4 4" xfId="2958" xr:uid="{7A6B6A88-4DD0-4489-8523-F0048146E5C9}"/>
    <cellStyle name="20% - Accent5 3 2 4 4 10" xfId="48288" xr:uid="{BDDD26B8-C69B-4A80-8EE5-0BE5C61E2715}"/>
    <cellStyle name="20% - Accent5 3 2 4 4 11" xfId="55781" xr:uid="{0E03F71F-2F62-4598-A1ED-2BEB83D97DF1}"/>
    <cellStyle name="20% - Accent5 3 2 4 4 2" xfId="2959" xr:uid="{0A94F1CB-4ECA-4073-AC30-5572624B03E0}"/>
    <cellStyle name="20% - Accent5 3 2 4 4 2 10" xfId="55782" xr:uid="{4D7A07EB-01A0-49D5-9699-0AF94F95FEEF}"/>
    <cellStyle name="20% - Accent5 3 2 4 4 2 2" xfId="2960" xr:uid="{2706640D-E61B-46AF-8F08-7766D0F0DDCE}"/>
    <cellStyle name="20% - Accent5 3 2 4 4 2 2 2" xfId="10500" xr:uid="{A51DB4AD-ACEB-443A-B410-A68646002D11}"/>
    <cellStyle name="20% - Accent5 3 2 4 4 2 2 2 2" xfId="25476" xr:uid="{74E0C1D0-9DAB-4138-BBF3-A1BBD5DC6841}"/>
    <cellStyle name="20% - Accent5 3 2 4 4 2 2 3" xfId="17988" xr:uid="{9B4C5F30-6C3E-4F18-9E5D-9A31A0135802}"/>
    <cellStyle name="20% - Accent5 3 2 4 4 2 2 4" xfId="32768" xr:uid="{0518FCEE-089C-407B-84FB-4B4AC5533997}"/>
    <cellStyle name="20% - Accent5 3 2 4 4 2 2 5" xfId="40407" xr:uid="{7A8EA868-F246-4489-AFD8-7AF14D0E7714}"/>
    <cellStyle name="20% - Accent5 3 2 4 4 2 2 6" xfId="48290" xr:uid="{74777EA1-9954-47CA-B540-BB09CEC65188}"/>
    <cellStyle name="20% - Accent5 3 2 4 4 2 2 7" xfId="55783" xr:uid="{FE9DD3FB-3EC6-4EAE-A9CF-A61243524F72}"/>
    <cellStyle name="20% - Accent5 3 2 4 4 2 3" xfId="2961" xr:uid="{4389D918-DEF9-4EA1-92E6-7AD9754255BE}"/>
    <cellStyle name="20% - Accent5 3 2 4 4 2 3 2" xfId="10501" xr:uid="{13479D06-B5F6-497A-86E4-39BBC6F56AE3}"/>
    <cellStyle name="20% - Accent5 3 2 4 4 2 3 2 2" xfId="25477" xr:uid="{23CE7BEF-A900-43C8-8179-78A2E2792169}"/>
    <cellStyle name="20% - Accent5 3 2 4 4 2 3 3" xfId="17989" xr:uid="{B82CD935-DD73-48AC-8947-C60E544213B9}"/>
    <cellStyle name="20% - Accent5 3 2 4 4 2 3 4" xfId="34613" xr:uid="{1ACF68DE-DAB3-46B1-B5F0-60A8871C8C85}"/>
    <cellStyle name="20% - Accent5 3 2 4 4 2 3 5" xfId="40408" xr:uid="{84FF410B-35A6-4D44-97A0-D6D31B2C556A}"/>
    <cellStyle name="20% - Accent5 3 2 4 4 2 3 6" xfId="48291" xr:uid="{DE2908FE-E55A-4C4F-9056-4AAF1D72D3B8}"/>
    <cellStyle name="20% - Accent5 3 2 4 4 2 3 7" xfId="55784" xr:uid="{95782385-0B02-402C-A063-78488E5B40BA}"/>
    <cellStyle name="20% - Accent5 3 2 4 4 2 4" xfId="2962" xr:uid="{C6F3CAFA-5C93-45F6-B035-55F46F8C1C73}"/>
    <cellStyle name="20% - Accent5 3 2 4 4 2 4 2" xfId="10502" xr:uid="{AEDF3909-8F16-46A5-973B-2B41A0CAE5A0}"/>
    <cellStyle name="20% - Accent5 3 2 4 4 2 4 2 2" xfId="25478" xr:uid="{156242C9-F9B0-460A-B04F-57C7F51EB5E4}"/>
    <cellStyle name="20% - Accent5 3 2 4 4 2 4 3" xfId="17990" xr:uid="{746D556C-37D7-41E9-A90F-7EA8BAD46F0B}"/>
    <cellStyle name="20% - Accent5 3 2 4 4 2 4 4" xfId="36456" xr:uid="{EFE242DB-E002-4D4D-8E67-32476570C81F}"/>
    <cellStyle name="20% - Accent5 3 2 4 4 2 4 5" xfId="40409" xr:uid="{EA55D37D-A0F0-4090-8887-2447F0EECAA0}"/>
    <cellStyle name="20% - Accent5 3 2 4 4 2 4 6" xfId="48292" xr:uid="{58521AF5-C5A0-4B74-98AC-8B138E0E4D3B}"/>
    <cellStyle name="20% - Accent5 3 2 4 4 2 4 7" xfId="55785" xr:uid="{F0FB3525-86E5-475D-947A-CC0A65BAAE3E}"/>
    <cellStyle name="20% - Accent5 3 2 4 4 2 5" xfId="10499" xr:uid="{A8FF95E0-E43F-4F97-BCF6-7D10A9D9311D}"/>
    <cellStyle name="20% - Accent5 3 2 4 4 2 5 2" xfId="25475" xr:uid="{1F46B9E2-08CC-4907-916A-3792B1FD266B}"/>
    <cellStyle name="20% - Accent5 3 2 4 4 2 6" xfId="17987" xr:uid="{2BB058A9-1D4C-4424-81F6-C1B6D607FC19}"/>
    <cellStyle name="20% - Accent5 3 2 4 4 2 7" xfId="31460" xr:uid="{EE9885A9-9DB3-4966-BDF3-BFEB4D768F29}"/>
    <cellStyle name="20% - Accent5 3 2 4 4 2 8" xfId="40406" xr:uid="{E1944EF4-7A29-4B17-B6E3-CA27182E64D5}"/>
    <cellStyle name="20% - Accent5 3 2 4 4 2 9" xfId="48289" xr:uid="{00367581-9642-4C46-98A7-D81AAFCABE5D}"/>
    <cellStyle name="20% - Accent5 3 2 4 4 3" xfId="2963" xr:uid="{E61CE036-C44C-438B-8D3A-86A250299AA3}"/>
    <cellStyle name="20% - Accent5 3 2 4 4 3 2" xfId="10503" xr:uid="{2EACAA9C-9B4F-4DC3-BFB4-88F3EE99430A}"/>
    <cellStyle name="20% - Accent5 3 2 4 4 3 2 2" xfId="25479" xr:uid="{CAD0F497-2135-46EB-8D7E-0D00BFC1F640}"/>
    <cellStyle name="20% - Accent5 3 2 4 4 3 3" xfId="17991" xr:uid="{5E3CEE10-92E0-40F9-8B08-44664AF52195}"/>
    <cellStyle name="20% - Accent5 3 2 4 4 3 4" xfId="32767" xr:uid="{5409E237-1805-48D8-A02B-7ED8B2083244}"/>
    <cellStyle name="20% - Accent5 3 2 4 4 3 5" xfId="40410" xr:uid="{6EEA8E6B-B08C-4238-8893-5F0C54FD6650}"/>
    <cellStyle name="20% - Accent5 3 2 4 4 3 6" xfId="48293" xr:uid="{59E3BFE6-86E3-423A-9551-747B83D58599}"/>
    <cellStyle name="20% - Accent5 3 2 4 4 3 7" xfId="55786" xr:uid="{0F3E3E82-C9E1-4628-A0B1-6D5FC260C365}"/>
    <cellStyle name="20% - Accent5 3 2 4 4 4" xfId="2964" xr:uid="{DF047421-7FF5-4CD4-8B7A-67F5C14BE812}"/>
    <cellStyle name="20% - Accent5 3 2 4 4 4 2" xfId="10504" xr:uid="{2EAF1881-B264-411B-8787-DF70A45FBF07}"/>
    <cellStyle name="20% - Accent5 3 2 4 4 4 2 2" xfId="25480" xr:uid="{62C4F210-FF2B-4D27-A307-3C5D97E34DB9}"/>
    <cellStyle name="20% - Accent5 3 2 4 4 4 3" xfId="17992" xr:uid="{DFF3F45D-13CA-494C-AF6B-1EE8154AEC38}"/>
    <cellStyle name="20% - Accent5 3 2 4 4 4 4" xfId="34612" xr:uid="{7D1FC06E-3CC7-46AF-8978-275A40DB9D90}"/>
    <cellStyle name="20% - Accent5 3 2 4 4 4 5" xfId="40411" xr:uid="{75B0730D-D759-4891-B52E-F1C7D3B55E1F}"/>
    <cellStyle name="20% - Accent5 3 2 4 4 4 6" xfId="48294" xr:uid="{A2D0EF54-51A8-4EEE-8294-78287FA4EB92}"/>
    <cellStyle name="20% - Accent5 3 2 4 4 4 7" xfId="55787" xr:uid="{9B13875C-A244-46F2-958A-EC29AB4DB977}"/>
    <cellStyle name="20% - Accent5 3 2 4 4 5" xfId="2965" xr:uid="{CC30EC93-4E7C-4883-986E-E126BBB89360}"/>
    <cellStyle name="20% - Accent5 3 2 4 4 5 2" xfId="10505" xr:uid="{A205A264-1893-4115-8322-CD5DBEBB44E9}"/>
    <cellStyle name="20% - Accent5 3 2 4 4 5 2 2" xfId="25481" xr:uid="{AB82BB76-0104-4CD3-8249-5ECBC4D4F0A2}"/>
    <cellStyle name="20% - Accent5 3 2 4 4 5 3" xfId="17993" xr:uid="{F9389CAF-77FE-4678-A2D1-6FDA7C0BE173}"/>
    <cellStyle name="20% - Accent5 3 2 4 4 5 4" xfId="36455" xr:uid="{948BCB87-E40D-4B48-9744-70A64D50408A}"/>
    <cellStyle name="20% - Accent5 3 2 4 4 5 5" xfId="40412" xr:uid="{A4CA7F28-D753-4932-B519-E9F8A14B61E6}"/>
    <cellStyle name="20% - Accent5 3 2 4 4 5 6" xfId="48295" xr:uid="{5AB4F960-97C2-4304-8E08-EEF4F185F3E6}"/>
    <cellStyle name="20% - Accent5 3 2 4 4 5 7" xfId="55788" xr:uid="{59163B24-1C1D-43B2-8413-44B224646EED}"/>
    <cellStyle name="20% - Accent5 3 2 4 4 6" xfId="10498" xr:uid="{FAE3C234-B124-4DF8-BCF3-070513A444CC}"/>
    <cellStyle name="20% - Accent5 3 2 4 4 6 2" xfId="25474" xr:uid="{5E0F9861-4C69-43F4-941C-8D7E520AA371}"/>
    <cellStyle name="20% - Accent5 3 2 4 4 7" xfId="17986" xr:uid="{3D9E1922-40E9-4A85-A457-A6F6F2D12DB4}"/>
    <cellStyle name="20% - Accent5 3 2 4 4 8" xfId="30875" xr:uid="{56FEA3BB-3FD0-4F25-8459-4D8D14997DCC}"/>
    <cellStyle name="20% - Accent5 3 2 4 4 9" xfId="40405" xr:uid="{5E30E9E1-7D44-4E10-85F6-15E1DC547315}"/>
    <cellStyle name="20% - Accent5 3 2 4 5" xfId="2966" xr:uid="{4E2D63D9-F5BD-48CB-808E-D639474AF695}"/>
    <cellStyle name="20% - Accent5 3 2 4 5 10" xfId="55789" xr:uid="{A0F98F04-EEF1-43CA-BF90-AEE6D242AE89}"/>
    <cellStyle name="20% - Accent5 3 2 4 5 2" xfId="2967" xr:uid="{012C5E78-C04A-48AA-A21D-29168C480881}"/>
    <cellStyle name="20% - Accent5 3 2 4 5 2 2" xfId="10507" xr:uid="{E41EE8C8-7EC7-4F70-A8CD-80D8125C6F9F}"/>
    <cellStyle name="20% - Accent5 3 2 4 5 2 2 2" xfId="25483" xr:uid="{CF8B0A16-4961-435A-AF10-F3F6C34D5B2A}"/>
    <cellStyle name="20% - Accent5 3 2 4 5 2 3" xfId="17995" xr:uid="{BE2668DA-F287-410D-BFEC-C0C2A6D6E115}"/>
    <cellStyle name="20% - Accent5 3 2 4 5 2 4" xfId="32769" xr:uid="{DEE623E6-CFD5-42D3-98ED-EC766CB1AE9B}"/>
    <cellStyle name="20% - Accent5 3 2 4 5 2 5" xfId="40414" xr:uid="{40E08AF4-CA7D-4B08-9230-AEED1CAD0609}"/>
    <cellStyle name="20% - Accent5 3 2 4 5 2 6" xfId="48297" xr:uid="{45A183B5-4213-4060-812C-9854C8706353}"/>
    <cellStyle name="20% - Accent5 3 2 4 5 2 7" xfId="55790" xr:uid="{4956A6E5-A7CD-46F9-B429-6823971C30CE}"/>
    <cellStyle name="20% - Accent5 3 2 4 5 3" xfId="2968" xr:uid="{AED9E259-542D-49E7-A593-4C4D9FDB8893}"/>
    <cellStyle name="20% - Accent5 3 2 4 5 3 2" xfId="10508" xr:uid="{A37C4C13-740B-41BA-8A17-91051EA0E5CC}"/>
    <cellStyle name="20% - Accent5 3 2 4 5 3 2 2" xfId="25484" xr:uid="{A5BAE19E-3E2D-4A01-AC34-675B194FF5D1}"/>
    <cellStyle name="20% - Accent5 3 2 4 5 3 3" xfId="17996" xr:uid="{82B99ABB-A7F4-4489-B19B-15E63316D2DE}"/>
    <cellStyle name="20% - Accent5 3 2 4 5 3 4" xfId="34614" xr:uid="{E2BC5D61-178B-43B0-B389-CFCBFA0F470D}"/>
    <cellStyle name="20% - Accent5 3 2 4 5 3 5" xfId="40415" xr:uid="{D4E4C00E-08CF-4236-A7A9-FB1901962102}"/>
    <cellStyle name="20% - Accent5 3 2 4 5 3 6" xfId="48298" xr:uid="{E06A7232-C80B-4987-BA0A-DB1462F2ADA9}"/>
    <cellStyle name="20% - Accent5 3 2 4 5 3 7" xfId="55791" xr:uid="{297D0BAF-B1BB-47F0-8CDA-287D8AA8294E}"/>
    <cellStyle name="20% - Accent5 3 2 4 5 4" xfId="2969" xr:uid="{EF24A196-7495-40B4-A80F-6A5EB922436E}"/>
    <cellStyle name="20% - Accent5 3 2 4 5 4 2" xfId="10509" xr:uid="{898B970F-2DAA-418F-9C7A-BC790F5BC653}"/>
    <cellStyle name="20% - Accent5 3 2 4 5 4 2 2" xfId="25485" xr:uid="{59B47405-C411-46B3-8993-6EDE2E3CBF54}"/>
    <cellStyle name="20% - Accent5 3 2 4 5 4 3" xfId="17997" xr:uid="{3403BEA9-BD0E-4845-BDD2-9DFA240963B0}"/>
    <cellStyle name="20% - Accent5 3 2 4 5 4 4" xfId="36457" xr:uid="{D118EF0F-3FE2-4C01-88CD-58405CC7DD48}"/>
    <cellStyle name="20% - Accent5 3 2 4 5 4 5" xfId="40416" xr:uid="{62CE4A85-3AA0-4F71-A81A-FC6A1F21B03D}"/>
    <cellStyle name="20% - Accent5 3 2 4 5 4 6" xfId="48299" xr:uid="{AF671B98-7069-48D4-8F61-430453094196}"/>
    <cellStyle name="20% - Accent5 3 2 4 5 4 7" xfId="55792" xr:uid="{8E686C1D-7FF4-48D2-B83E-79BFAE98B1CD}"/>
    <cellStyle name="20% - Accent5 3 2 4 5 5" xfId="10506" xr:uid="{A70EC26D-8420-431F-9AE5-CE0A17FC6B92}"/>
    <cellStyle name="20% - Accent5 3 2 4 5 5 2" xfId="25482" xr:uid="{BA6D7844-3C09-431C-AC16-6611552A1CFE}"/>
    <cellStyle name="20% - Accent5 3 2 4 5 6" xfId="17994" xr:uid="{482489A7-B395-4F3E-B954-5DC17B1AECC0}"/>
    <cellStyle name="20% - Accent5 3 2 4 5 7" xfId="31456" xr:uid="{E095F1FD-7C02-4D1C-90DB-1C5D192E2979}"/>
    <cellStyle name="20% - Accent5 3 2 4 5 8" xfId="40413" xr:uid="{03735F95-F447-45BC-8A15-AFACA4090EAA}"/>
    <cellStyle name="20% - Accent5 3 2 4 5 9" xfId="48296" xr:uid="{EA086249-9D91-445D-B43C-10030F507D5E}"/>
    <cellStyle name="20% - Accent5 3 2 4 6" xfId="2970" xr:uid="{1C586818-C4FE-4111-8A05-5EC25CDC0D96}"/>
    <cellStyle name="20% - Accent5 3 2 4 6 2" xfId="10510" xr:uid="{DEC70D0A-8376-47C0-9133-AAD8CF292E36}"/>
    <cellStyle name="20% - Accent5 3 2 4 6 2 2" xfId="25486" xr:uid="{D706328D-3DCF-467A-B363-1AE2F8CD280A}"/>
    <cellStyle name="20% - Accent5 3 2 4 6 3" xfId="17998" xr:uid="{40E3D691-9899-4599-B2C0-3C9FF442772A}"/>
    <cellStyle name="20% - Accent5 3 2 4 6 4" xfId="32760" xr:uid="{64518303-9235-4D67-8041-59DD7F16EDB1}"/>
    <cellStyle name="20% - Accent5 3 2 4 6 5" xfId="40417" xr:uid="{E6C3776A-2233-4040-B0D8-7A033E46D247}"/>
    <cellStyle name="20% - Accent5 3 2 4 6 6" xfId="48300" xr:uid="{C14BB0F9-8D84-43AE-84AF-C952D15D41D4}"/>
    <cellStyle name="20% - Accent5 3 2 4 6 7" xfId="55793" xr:uid="{6F21DB0D-22AA-45DA-8C7D-BE280BDA8CB1}"/>
    <cellStyle name="20% - Accent5 3 2 4 7" xfId="2971" xr:uid="{80E6CEB9-889D-4347-8282-5E4DD2D36D27}"/>
    <cellStyle name="20% - Accent5 3 2 4 7 2" xfId="10511" xr:uid="{B4DD5495-60F7-404B-ADBE-C276E9225B88}"/>
    <cellStyle name="20% - Accent5 3 2 4 7 2 2" xfId="25487" xr:uid="{35EF3330-027F-4F57-864F-F3C6F137949D}"/>
    <cellStyle name="20% - Accent5 3 2 4 7 3" xfId="17999" xr:uid="{BA807FCB-4AB0-4906-BE88-1BB619F87092}"/>
    <cellStyle name="20% - Accent5 3 2 4 7 4" xfId="34605" xr:uid="{5DFC2B05-0D9A-4353-B9FB-A38975EF94BB}"/>
    <cellStyle name="20% - Accent5 3 2 4 7 5" xfId="40418" xr:uid="{45514D30-E11B-4CF8-8D2D-11944E4394F9}"/>
    <cellStyle name="20% - Accent5 3 2 4 7 6" xfId="48301" xr:uid="{3E3C90F1-7371-45D4-BA1C-2B54AA5B797A}"/>
    <cellStyle name="20% - Accent5 3 2 4 7 7" xfId="55794" xr:uid="{FB8F39FE-8533-4EA8-A856-EF7E7E7BDB10}"/>
    <cellStyle name="20% - Accent5 3 2 4 8" xfId="2972" xr:uid="{F0A1FCED-D312-46C4-AFFD-DBAF55E7565C}"/>
    <cellStyle name="20% - Accent5 3 2 4 8 2" xfId="10512" xr:uid="{35F9702C-D7BF-4F67-8505-5526AAE91709}"/>
    <cellStyle name="20% - Accent5 3 2 4 8 2 2" xfId="25488" xr:uid="{1D9C725F-15F8-4A99-B875-B932460AF78E}"/>
    <cellStyle name="20% - Accent5 3 2 4 8 3" xfId="18000" xr:uid="{300BA5B5-2537-47FB-9B6A-900F775F7E68}"/>
    <cellStyle name="20% - Accent5 3 2 4 8 4" xfId="36448" xr:uid="{766E8488-C4A8-4167-9986-99D701C7B032}"/>
    <cellStyle name="20% - Accent5 3 2 4 8 5" xfId="40419" xr:uid="{33DCD2F0-E5E8-4D67-BCF4-01833BE26974}"/>
    <cellStyle name="20% - Accent5 3 2 4 8 6" xfId="48302" xr:uid="{388F6868-8740-4CF8-8594-BDEC12AEE117}"/>
    <cellStyle name="20% - Accent5 3 2 4 8 7" xfId="55795" xr:uid="{00FB75B7-5B6C-4468-ABA1-B12CCA9FE72C}"/>
    <cellStyle name="20% - Accent5 3 2 4 9" xfId="10473" xr:uid="{8F0AFEDD-2977-44CF-A836-D02C765C4AD3}"/>
    <cellStyle name="20% - Accent5 3 2 4 9 2" xfId="25449" xr:uid="{0207231D-6580-4155-99F8-A30949E94DE4}"/>
    <cellStyle name="20% - Accent5 3 2 5" xfId="2973" xr:uid="{3004D8D7-0BB4-46F6-80E2-60AC117E7C05}"/>
    <cellStyle name="20% - Accent5 3 2 5 10" xfId="40420" xr:uid="{D99696B7-5E53-471A-84CE-6CB3C2DB52A7}"/>
    <cellStyle name="20% - Accent5 3 2 5 11" xfId="48303" xr:uid="{EF777486-4572-4A3F-910B-30B40723D0E3}"/>
    <cellStyle name="20% - Accent5 3 2 5 12" xfId="55796" xr:uid="{7D5786FC-6DBA-4068-957A-1F34CE82824A}"/>
    <cellStyle name="20% - Accent5 3 2 5 2" xfId="2974" xr:uid="{C5E6CFEC-DE11-4486-B1BD-E22C6F07160A}"/>
    <cellStyle name="20% - Accent5 3 2 5 2 10" xfId="48304" xr:uid="{BFA7229F-EF6C-4021-8D06-372185615203}"/>
    <cellStyle name="20% - Accent5 3 2 5 2 11" xfId="55797" xr:uid="{5F2C6863-0D74-4EDA-9D6B-44A97E9265F6}"/>
    <cellStyle name="20% - Accent5 3 2 5 2 2" xfId="2975" xr:uid="{5F5DB7F0-CF8D-4F2E-B0AC-3C0EC177107A}"/>
    <cellStyle name="20% - Accent5 3 2 5 2 2 10" xfId="55798" xr:uid="{8F88A8CF-8A35-4DE8-8F77-A7235EEEDB05}"/>
    <cellStyle name="20% - Accent5 3 2 5 2 2 2" xfId="2976" xr:uid="{46CCDAE6-6DB9-493A-AEB8-41E6B266593A}"/>
    <cellStyle name="20% - Accent5 3 2 5 2 2 2 2" xfId="10516" xr:uid="{BBCA2C19-6FB3-4964-921B-FAFCF339F57A}"/>
    <cellStyle name="20% - Accent5 3 2 5 2 2 2 2 2" xfId="25492" xr:uid="{61B599EE-F6C0-4DEA-95EF-9A05596B44D2}"/>
    <cellStyle name="20% - Accent5 3 2 5 2 2 2 3" xfId="18004" xr:uid="{15CB8AAB-0A3D-4D77-A761-C68FDD8B2C63}"/>
    <cellStyle name="20% - Accent5 3 2 5 2 2 2 4" xfId="32772" xr:uid="{97A87B92-0B22-4074-98C5-79C40FB17527}"/>
    <cellStyle name="20% - Accent5 3 2 5 2 2 2 5" xfId="40423" xr:uid="{96ED71AB-208F-40CC-86AA-CDD8FBD313E1}"/>
    <cellStyle name="20% - Accent5 3 2 5 2 2 2 6" xfId="48306" xr:uid="{C60EA392-6781-4799-AF50-C29218162855}"/>
    <cellStyle name="20% - Accent5 3 2 5 2 2 2 7" xfId="55799" xr:uid="{7CF06016-C9F8-43E7-AD05-B1102F1E2A73}"/>
    <cellStyle name="20% - Accent5 3 2 5 2 2 3" xfId="2977" xr:uid="{551A83FF-87E5-46DA-9A5F-6FDBCBD6533D}"/>
    <cellStyle name="20% - Accent5 3 2 5 2 2 3 2" xfId="10517" xr:uid="{E27ED2B8-37B3-4707-8078-D9C7407AA469}"/>
    <cellStyle name="20% - Accent5 3 2 5 2 2 3 2 2" xfId="25493" xr:uid="{25CC4B21-9947-450F-9AC9-D0C3497ED2FF}"/>
    <cellStyle name="20% - Accent5 3 2 5 2 2 3 3" xfId="18005" xr:uid="{9264718F-6D28-47C4-9CA1-8429763A5D06}"/>
    <cellStyle name="20% - Accent5 3 2 5 2 2 3 4" xfId="34617" xr:uid="{53A83B65-2337-4D41-81FB-1EED35B2E79A}"/>
    <cellStyle name="20% - Accent5 3 2 5 2 2 3 5" xfId="40424" xr:uid="{0254FDCA-C7E4-4A6F-81C6-381387D5C1E6}"/>
    <cellStyle name="20% - Accent5 3 2 5 2 2 3 6" xfId="48307" xr:uid="{3DC44CD0-9497-4E27-B06C-B8DF51D8DA7F}"/>
    <cellStyle name="20% - Accent5 3 2 5 2 2 3 7" xfId="55800" xr:uid="{D0040A97-B5DE-4B2F-9F5E-57753DEA57CB}"/>
    <cellStyle name="20% - Accent5 3 2 5 2 2 4" xfId="2978" xr:uid="{24A444F9-7264-4F39-AC18-815930FDE986}"/>
    <cellStyle name="20% - Accent5 3 2 5 2 2 4 2" xfId="10518" xr:uid="{71BFF460-EA5C-431D-81C4-B58BDC7A75F7}"/>
    <cellStyle name="20% - Accent5 3 2 5 2 2 4 2 2" xfId="25494" xr:uid="{3618C0EC-A826-4F65-B98D-892D592AE004}"/>
    <cellStyle name="20% - Accent5 3 2 5 2 2 4 3" xfId="18006" xr:uid="{19EE6C4B-CF7C-45C1-8446-5A09BC6F5F5C}"/>
    <cellStyle name="20% - Accent5 3 2 5 2 2 4 4" xfId="36460" xr:uid="{FF63A7A2-35DF-4DF6-B0C4-510DF00DDE17}"/>
    <cellStyle name="20% - Accent5 3 2 5 2 2 4 5" xfId="40425" xr:uid="{895803CD-CFB1-4FBC-A699-E2E6730EECCE}"/>
    <cellStyle name="20% - Accent5 3 2 5 2 2 4 6" xfId="48308" xr:uid="{6600E664-9A99-48BC-91A3-F35912FD7F87}"/>
    <cellStyle name="20% - Accent5 3 2 5 2 2 4 7" xfId="55801" xr:uid="{1C1CC110-1867-4C3A-8119-C087F55986D3}"/>
    <cellStyle name="20% - Accent5 3 2 5 2 2 5" xfId="10515" xr:uid="{10B4D16C-A46B-4A57-B2EC-2759F5AF012C}"/>
    <cellStyle name="20% - Accent5 3 2 5 2 2 5 2" xfId="25491" xr:uid="{ABC7B352-E08F-431C-B767-DCF170B4F488}"/>
    <cellStyle name="20% - Accent5 3 2 5 2 2 6" xfId="18003" xr:uid="{9517B41F-75CB-4F60-B199-C33ADE93D697}"/>
    <cellStyle name="20% - Accent5 3 2 5 2 2 7" xfId="31462" xr:uid="{FD0839CC-1421-4CF0-8D26-9BB71D755C5B}"/>
    <cellStyle name="20% - Accent5 3 2 5 2 2 8" xfId="40422" xr:uid="{3C5AD892-280B-4633-9E75-D7C742BBCE37}"/>
    <cellStyle name="20% - Accent5 3 2 5 2 2 9" xfId="48305" xr:uid="{900F18EC-E8FF-4481-924A-2D59CC047BBF}"/>
    <cellStyle name="20% - Accent5 3 2 5 2 3" xfId="2979" xr:uid="{FD116CCE-EC01-46B7-8F56-7EE8FFD25E29}"/>
    <cellStyle name="20% - Accent5 3 2 5 2 3 2" xfId="10519" xr:uid="{8D8D04CE-5E2D-4F06-BCD3-5DDB4CE57B06}"/>
    <cellStyle name="20% - Accent5 3 2 5 2 3 2 2" xfId="25495" xr:uid="{156602F9-0789-41F8-891D-64DA0FCDD30D}"/>
    <cellStyle name="20% - Accent5 3 2 5 2 3 3" xfId="18007" xr:uid="{472B8647-FD9C-43C1-B4C9-7D2A39A9F217}"/>
    <cellStyle name="20% - Accent5 3 2 5 2 3 4" xfId="32771" xr:uid="{EEE3AB8A-EA78-4A0F-8F0C-8C9AC2106652}"/>
    <cellStyle name="20% - Accent5 3 2 5 2 3 5" xfId="40426" xr:uid="{74F742F0-A1E9-43C8-A762-9276E9AE7567}"/>
    <cellStyle name="20% - Accent5 3 2 5 2 3 6" xfId="48309" xr:uid="{E42DFD92-1C0B-4C6D-892A-E4B8C2184C38}"/>
    <cellStyle name="20% - Accent5 3 2 5 2 3 7" xfId="55802" xr:uid="{EB0F6DEC-A4D2-4679-8298-2D7C01C071D3}"/>
    <cellStyle name="20% - Accent5 3 2 5 2 4" xfId="2980" xr:uid="{2248EDD9-D19E-4761-9E58-3A8DF2696458}"/>
    <cellStyle name="20% - Accent5 3 2 5 2 4 2" xfId="10520" xr:uid="{0959BE16-967F-4B00-887C-2E402C8E29E0}"/>
    <cellStyle name="20% - Accent5 3 2 5 2 4 2 2" xfId="25496" xr:uid="{825C8707-00DB-4898-B457-D239B0DE4C8C}"/>
    <cellStyle name="20% - Accent5 3 2 5 2 4 3" xfId="18008" xr:uid="{C802AD89-6A7E-4F0E-838E-8C4D97A4C214}"/>
    <cellStyle name="20% - Accent5 3 2 5 2 4 4" xfId="34616" xr:uid="{725119A4-6F2A-4D70-8C2F-AE2DF93C5B82}"/>
    <cellStyle name="20% - Accent5 3 2 5 2 4 5" xfId="40427" xr:uid="{4D7C8F12-26A6-46CE-ADC5-3568F2352B0F}"/>
    <cellStyle name="20% - Accent5 3 2 5 2 4 6" xfId="48310" xr:uid="{C9A0FE1C-3FC4-41F6-9F0F-9FBAD8C06116}"/>
    <cellStyle name="20% - Accent5 3 2 5 2 4 7" xfId="55803" xr:uid="{F012BC25-4499-4926-84B0-B7E798B5F82E}"/>
    <cellStyle name="20% - Accent5 3 2 5 2 5" xfId="2981" xr:uid="{B5E58E39-E85E-4D4B-87F3-9640B7C1F465}"/>
    <cellStyle name="20% - Accent5 3 2 5 2 5 2" xfId="10521" xr:uid="{94A6B1DE-75A2-47BF-B303-B5147C4867BA}"/>
    <cellStyle name="20% - Accent5 3 2 5 2 5 2 2" xfId="25497" xr:uid="{3C9DF960-17D1-4331-B174-4BE2CC54395F}"/>
    <cellStyle name="20% - Accent5 3 2 5 2 5 3" xfId="18009" xr:uid="{7856BC34-8066-41BB-9E37-F7415C2218CA}"/>
    <cellStyle name="20% - Accent5 3 2 5 2 5 4" xfId="36459" xr:uid="{BD94A767-3A40-46E9-8280-4214B8DA7622}"/>
    <cellStyle name="20% - Accent5 3 2 5 2 5 5" xfId="40428" xr:uid="{D25D9B7A-6514-4A89-85D6-9A557F3C030A}"/>
    <cellStyle name="20% - Accent5 3 2 5 2 5 6" xfId="48311" xr:uid="{BA588286-2E73-4FBB-93A6-FDF979859EE7}"/>
    <cellStyle name="20% - Accent5 3 2 5 2 5 7" xfId="55804" xr:uid="{269C46DB-4B7E-439A-9D87-E87802DDE337}"/>
    <cellStyle name="20% - Accent5 3 2 5 2 6" xfId="10514" xr:uid="{D43A5FFD-B7A9-49C8-AC64-94615242525D}"/>
    <cellStyle name="20% - Accent5 3 2 5 2 6 2" xfId="25490" xr:uid="{5F72993A-C878-48F2-8232-FDFE069CE499}"/>
    <cellStyle name="20% - Accent5 3 2 5 2 7" xfId="18002" xr:uid="{D4DA94F9-C563-4E3D-9215-B1DE277A6E0C}"/>
    <cellStyle name="20% - Accent5 3 2 5 2 8" xfId="30877" xr:uid="{A9C039C7-D8B2-4CF6-A1F7-11D57AEDE2A2}"/>
    <cellStyle name="20% - Accent5 3 2 5 2 9" xfId="40421" xr:uid="{8100F853-F06D-4E37-92FE-A4B974E4B67D}"/>
    <cellStyle name="20% - Accent5 3 2 5 3" xfId="2982" xr:uid="{E834F9FF-C91E-4EAE-9CFF-DD112BB424D9}"/>
    <cellStyle name="20% - Accent5 3 2 5 3 10" xfId="55805" xr:uid="{86E91395-A05D-4975-A14C-86E95502B3C7}"/>
    <cellStyle name="20% - Accent5 3 2 5 3 2" xfId="2983" xr:uid="{558A37DA-0582-4F12-B1AB-4AFF2F92B2A6}"/>
    <cellStyle name="20% - Accent5 3 2 5 3 2 2" xfId="10523" xr:uid="{EED8D8B8-CBAE-46B5-8C47-E9FCE20DC770}"/>
    <cellStyle name="20% - Accent5 3 2 5 3 2 2 2" xfId="25499" xr:uid="{7A0F84E2-5AEC-4571-A4B1-00FA65EF75B6}"/>
    <cellStyle name="20% - Accent5 3 2 5 3 2 3" xfId="18011" xr:uid="{655D629A-0F39-4275-93D5-CFCEAA52D62D}"/>
    <cellStyle name="20% - Accent5 3 2 5 3 2 4" xfId="32773" xr:uid="{B5F6F43F-6CEE-4096-A399-4D974613D49A}"/>
    <cellStyle name="20% - Accent5 3 2 5 3 2 5" xfId="40430" xr:uid="{6B803F90-D8B6-4960-BA47-EAB6667C2746}"/>
    <cellStyle name="20% - Accent5 3 2 5 3 2 6" xfId="48313" xr:uid="{3BEB9D99-63E6-4E0B-AFD5-A23BF8F4C7D9}"/>
    <cellStyle name="20% - Accent5 3 2 5 3 2 7" xfId="55806" xr:uid="{B1B7FE23-E1CD-435F-9D96-BEFB3E2A011D}"/>
    <cellStyle name="20% - Accent5 3 2 5 3 3" xfId="2984" xr:uid="{2A235EFD-CA09-47E2-AE86-7D4EDC5C7EBF}"/>
    <cellStyle name="20% - Accent5 3 2 5 3 3 2" xfId="10524" xr:uid="{11A84C54-878D-45B5-987C-12F8ACC39DD5}"/>
    <cellStyle name="20% - Accent5 3 2 5 3 3 2 2" xfId="25500" xr:uid="{A3A38097-190A-49CD-ACDB-A8C8107B2641}"/>
    <cellStyle name="20% - Accent5 3 2 5 3 3 3" xfId="18012" xr:uid="{16424DC3-F82E-4285-B650-6410640A62B4}"/>
    <cellStyle name="20% - Accent5 3 2 5 3 3 4" xfId="34618" xr:uid="{1C09B8A3-EF3D-4E0F-B3CC-1D0231993CCC}"/>
    <cellStyle name="20% - Accent5 3 2 5 3 3 5" xfId="40431" xr:uid="{BD105465-C3C2-4BF1-A6A0-9C625DBF9712}"/>
    <cellStyle name="20% - Accent5 3 2 5 3 3 6" xfId="48314" xr:uid="{3ECF8E4A-9441-4E43-AAE0-2B406BC3D57E}"/>
    <cellStyle name="20% - Accent5 3 2 5 3 3 7" xfId="55807" xr:uid="{D72D5275-77E1-4E5B-8F32-4F2A3EB1C312}"/>
    <cellStyle name="20% - Accent5 3 2 5 3 4" xfId="2985" xr:uid="{BEA02EE6-3ADB-4370-BEB7-39C0C0FC5EAB}"/>
    <cellStyle name="20% - Accent5 3 2 5 3 4 2" xfId="10525" xr:uid="{40E21E79-50E3-4D70-976F-8D0BAB78EB50}"/>
    <cellStyle name="20% - Accent5 3 2 5 3 4 2 2" xfId="25501" xr:uid="{0D644465-02A5-42AE-B471-D4C2278685D4}"/>
    <cellStyle name="20% - Accent5 3 2 5 3 4 3" xfId="18013" xr:uid="{98C91A9A-5539-47A9-9505-E2F1903BC32F}"/>
    <cellStyle name="20% - Accent5 3 2 5 3 4 4" xfId="36461" xr:uid="{53373E71-D812-4259-BAE0-9D0045C12ACD}"/>
    <cellStyle name="20% - Accent5 3 2 5 3 4 5" xfId="40432" xr:uid="{28E84C3A-E4E7-4E8D-A005-E3636D540D23}"/>
    <cellStyle name="20% - Accent5 3 2 5 3 4 6" xfId="48315" xr:uid="{24FCA481-4728-46E4-B9D8-5D855254165F}"/>
    <cellStyle name="20% - Accent5 3 2 5 3 4 7" xfId="55808" xr:uid="{D42F86A9-57A4-4BB0-8D1E-149E7254901A}"/>
    <cellStyle name="20% - Accent5 3 2 5 3 5" xfId="10522" xr:uid="{4A055ED4-8804-41FA-923B-4D28E3C6B7AC}"/>
    <cellStyle name="20% - Accent5 3 2 5 3 5 2" xfId="25498" xr:uid="{A96078B9-EC6A-4D13-B093-27E9E762612F}"/>
    <cellStyle name="20% - Accent5 3 2 5 3 6" xfId="18010" xr:uid="{7693A387-6A8B-42A1-9A2E-90DCFAF85D56}"/>
    <cellStyle name="20% - Accent5 3 2 5 3 7" xfId="31461" xr:uid="{2C427CA1-13D1-4FC6-AA84-C66DBEE781BA}"/>
    <cellStyle name="20% - Accent5 3 2 5 3 8" xfId="40429" xr:uid="{C40A4A24-5E96-44B1-8DFF-B3B4F2C57314}"/>
    <cellStyle name="20% - Accent5 3 2 5 3 9" xfId="48312" xr:uid="{42C349F8-789E-457F-8DF7-903495AEE0A7}"/>
    <cellStyle name="20% - Accent5 3 2 5 4" xfId="2986" xr:uid="{2CA2217B-127A-4208-B2C9-48D3185FDA5C}"/>
    <cellStyle name="20% - Accent5 3 2 5 4 2" xfId="10526" xr:uid="{0F747521-829C-4F25-B090-90BE619A6C69}"/>
    <cellStyle name="20% - Accent5 3 2 5 4 2 2" xfId="25502" xr:uid="{9B8262E5-37D6-43F6-9BE8-3343C48050D8}"/>
    <cellStyle name="20% - Accent5 3 2 5 4 3" xfId="18014" xr:uid="{D4545B27-BD95-42C0-AACE-CD077BD8E1FB}"/>
    <cellStyle name="20% - Accent5 3 2 5 4 4" xfId="32770" xr:uid="{29961CF1-969E-4397-BE6A-04C068FED367}"/>
    <cellStyle name="20% - Accent5 3 2 5 4 5" xfId="40433" xr:uid="{968A5CDC-CDE1-4EBE-8A79-FD1DC1D689FE}"/>
    <cellStyle name="20% - Accent5 3 2 5 4 6" xfId="48316" xr:uid="{2A911A92-FA63-437F-8CBF-1AA781C710B3}"/>
    <cellStyle name="20% - Accent5 3 2 5 4 7" xfId="55809" xr:uid="{31D4F7B8-ABDE-4342-BE39-E3AA3023190A}"/>
    <cellStyle name="20% - Accent5 3 2 5 5" xfId="2987" xr:uid="{25D4447D-DC69-4F7A-AEF9-B4091A008755}"/>
    <cellStyle name="20% - Accent5 3 2 5 5 2" xfId="10527" xr:uid="{BAE04DF4-F07B-4AF5-B50F-F8A8CE2FDEF4}"/>
    <cellStyle name="20% - Accent5 3 2 5 5 2 2" xfId="25503" xr:uid="{B5B85BAC-9A6B-48C2-9BF7-EF845BAB6429}"/>
    <cellStyle name="20% - Accent5 3 2 5 5 3" xfId="18015" xr:uid="{6213D98D-0103-4DDC-B2D5-C801BBC22DB3}"/>
    <cellStyle name="20% - Accent5 3 2 5 5 4" xfId="34615" xr:uid="{01A0E9AC-3408-47BC-B74C-2E20E5B1DFDD}"/>
    <cellStyle name="20% - Accent5 3 2 5 5 5" xfId="40434" xr:uid="{F7D8070A-58F2-4878-B9D2-5683B1EF7784}"/>
    <cellStyle name="20% - Accent5 3 2 5 5 6" xfId="48317" xr:uid="{FCFEB470-5C28-43F9-B98F-5EF4DAF4D991}"/>
    <cellStyle name="20% - Accent5 3 2 5 5 7" xfId="55810" xr:uid="{37F0C97B-8A08-4C58-B032-9DE1E963ECFC}"/>
    <cellStyle name="20% - Accent5 3 2 5 6" xfId="2988" xr:uid="{86312CF4-A20B-4E4D-ABE4-510DB362741E}"/>
    <cellStyle name="20% - Accent5 3 2 5 6 2" xfId="10528" xr:uid="{1945455E-7CAE-428B-8C68-21BB2DA2779F}"/>
    <cellStyle name="20% - Accent5 3 2 5 6 2 2" xfId="25504" xr:uid="{BB3C09ED-D550-4041-A806-63E3A5FC1B2E}"/>
    <cellStyle name="20% - Accent5 3 2 5 6 3" xfId="18016" xr:uid="{CD55DBEF-F653-4956-A92F-309F6E6255C8}"/>
    <cellStyle name="20% - Accent5 3 2 5 6 4" xfId="36458" xr:uid="{9A4FE365-4965-4D70-939E-6B677DC51F39}"/>
    <cellStyle name="20% - Accent5 3 2 5 6 5" xfId="40435" xr:uid="{694BFB23-98DD-4495-B755-47BBD5E889DC}"/>
    <cellStyle name="20% - Accent5 3 2 5 6 6" xfId="48318" xr:uid="{AD394DB9-A20C-4586-91EA-9A7D7611F36F}"/>
    <cellStyle name="20% - Accent5 3 2 5 6 7" xfId="55811" xr:uid="{6681EDFE-484B-4ECB-A0A1-97C987235FCD}"/>
    <cellStyle name="20% - Accent5 3 2 5 7" xfId="10513" xr:uid="{C701B362-E62E-4402-9E3C-DD36F6F2960B}"/>
    <cellStyle name="20% - Accent5 3 2 5 7 2" xfId="25489" xr:uid="{D2F49638-253E-4416-9CB0-8C97FB3C6DCC}"/>
    <cellStyle name="20% - Accent5 3 2 5 8" xfId="18001" xr:uid="{D7971F16-CD77-4E33-A85E-0D2FFA8CAC2F}"/>
    <cellStyle name="20% - Accent5 3 2 5 9" xfId="30457" xr:uid="{74B929A0-B0D8-4907-BF3F-D815CA1DE7CC}"/>
    <cellStyle name="20% - Accent5 3 2 6" xfId="2989" xr:uid="{42FC864D-1263-426E-AEC8-23271392C8F4}"/>
    <cellStyle name="20% - Accent5 3 2 6 10" xfId="40436" xr:uid="{2889F5A0-524D-4887-8735-025149F1273E}"/>
    <cellStyle name="20% - Accent5 3 2 6 11" xfId="48319" xr:uid="{77886799-DA4B-4BC0-9CA9-32C31DD6E664}"/>
    <cellStyle name="20% - Accent5 3 2 6 12" xfId="55812" xr:uid="{431CD1EE-DB32-4A7A-81D5-6AD69CDB0D5C}"/>
    <cellStyle name="20% - Accent5 3 2 6 2" xfId="2990" xr:uid="{A24EBB36-0830-4E82-814D-2E4126C47342}"/>
    <cellStyle name="20% - Accent5 3 2 6 2 10" xfId="48320" xr:uid="{C29B8FEE-3046-4AEA-A231-FCEA4315BE0C}"/>
    <cellStyle name="20% - Accent5 3 2 6 2 11" xfId="55813" xr:uid="{065FD66F-6840-4A23-A590-2CF43E3DFE37}"/>
    <cellStyle name="20% - Accent5 3 2 6 2 2" xfId="2991" xr:uid="{DFC77E92-D3A4-4DA0-B931-FF937F573BA4}"/>
    <cellStyle name="20% - Accent5 3 2 6 2 2 10" xfId="55814" xr:uid="{611E8A40-5855-4F0D-892C-BC705CAB5F8F}"/>
    <cellStyle name="20% - Accent5 3 2 6 2 2 2" xfId="2992" xr:uid="{F50C9861-65DE-4939-A78F-6A6415C3797D}"/>
    <cellStyle name="20% - Accent5 3 2 6 2 2 2 2" xfId="10532" xr:uid="{9DBF977F-6576-4EAF-B399-720C35FFF6F0}"/>
    <cellStyle name="20% - Accent5 3 2 6 2 2 2 2 2" xfId="25508" xr:uid="{545E163A-EB96-4617-BC76-A414FE6F8813}"/>
    <cellStyle name="20% - Accent5 3 2 6 2 2 2 3" xfId="18020" xr:uid="{2762A36B-B5A0-4FC3-A3B4-9B1CEFF6A409}"/>
    <cellStyle name="20% - Accent5 3 2 6 2 2 2 4" xfId="32776" xr:uid="{CF1D0A21-568F-4D4D-92CC-FD2DA8940CFB}"/>
    <cellStyle name="20% - Accent5 3 2 6 2 2 2 5" xfId="40439" xr:uid="{1A094D25-8BBD-44B1-A668-04EC79541F99}"/>
    <cellStyle name="20% - Accent5 3 2 6 2 2 2 6" xfId="48322" xr:uid="{6A27505B-6168-4960-858A-72EA3EA1EB8D}"/>
    <cellStyle name="20% - Accent5 3 2 6 2 2 2 7" xfId="55815" xr:uid="{22008644-9CC4-4880-AF6C-43BB563BB300}"/>
    <cellStyle name="20% - Accent5 3 2 6 2 2 3" xfId="2993" xr:uid="{2385BA0B-E118-4160-B4A5-4F6409DB872D}"/>
    <cellStyle name="20% - Accent5 3 2 6 2 2 3 2" xfId="10533" xr:uid="{E279B5D0-FBE0-4723-8CF9-AD8CB8BBE800}"/>
    <cellStyle name="20% - Accent5 3 2 6 2 2 3 2 2" xfId="25509" xr:uid="{9553ACDA-FA90-4C43-A974-E6D70F26EA9F}"/>
    <cellStyle name="20% - Accent5 3 2 6 2 2 3 3" xfId="18021" xr:uid="{7769A693-9641-479A-98D0-206D91425B20}"/>
    <cellStyle name="20% - Accent5 3 2 6 2 2 3 4" xfId="34621" xr:uid="{BA74254B-49EE-4635-9DB9-20D567358467}"/>
    <cellStyle name="20% - Accent5 3 2 6 2 2 3 5" xfId="40440" xr:uid="{93B05C6E-C591-4F79-8C2D-2AF39C537C89}"/>
    <cellStyle name="20% - Accent5 3 2 6 2 2 3 6" xfId="48323" xr:uid="{1CEF038E-9865-494A-97D9-D8419C51C3FF}"/>
    <cellStyle name="20% - Accent5 3 2 6 2 2 3 7" xfId="55816" xr:uid="{7883BD8B-B077-43FF-934C-8FA7C460D8F1}"/>
    <cellStyle name="20% - Accent5 3 2 6 2 2 4" xfId="2994" xr:uid="{2DC53399-5D30-485D-9AA2-77AE95241F34}"/>
    <cellStyle name="20% - Accent5 3 2 6 2 2 4 2" xfId="10534" xr:uid="{876958DE-9B0A-42E5-B181-61C8D61F5396}"/>
    <cellStyle name="20% - Accent5 3 2 6 2 2 4 2 2" xfId="25510" xr:uid="{BD6C7161-418D-458E-B129-E639754E7313}"/>
    <cellStyle name="20% - Accent5 3 2 6 2 2 4 3" xfId="18022" xr:uid="{57ABFDC5-9FDC-4E5D-AF59-7032E3E78D14}"/>
    <cellStyle name="20% - Accent5 3 2 6 2 2 4 4" xfId="36464" xr:uid="{99C40245-65AB-4DA1-9E45-DEDD0213A20E}"/>
    <cellStyle name="20% - Accent5 3 2 6 2 2 4 5" xfId="40441" xr:uid="{CDA9E5EC-C231-48B3-AC57-BE1C27349B8B}"/>
    <cellStyle name="20% - Accent5 3 2 6 2 2 4 6" xfId="48324" xr:uid="{AAA42B1D-AE85-48D8-A361-8546B1668DEC}"/>
    <cellStyle name="20% - Accent5 3 2 6 2 2 4 7" xfId="55817" xr:uid="{64FC808B-966C-4197-AF90-2D972A48ABB3}"/>
    <cellStyle name="20% - Accent5 3 2 6 2 2 5" xfId="10531" xr:uid="{6D672EDF-1974-4CA5-AEDB-3561F73A9D2B}"/>
    <cellStyle name="20% - Accent5 3 2 6 2 2 5 2" xfId="25507" xr:uid="{C6727CC9-D0DE-4253-8844-DFC8F80D2433}"/>
    <cellStyle name="20% - Accent5 3 2 6 2 2 6" xfId="18019" xr:uid="{E2622E27-7E46-40D3-9DE2-AC691F71A1D2}"/>
    <cellStyle name="20% - Accent5 3 2 6 2 2 7" xfId="31464" xr:uid="{82E2B349-1486-4547-8FF0-3395EE281115}"/>
    <cellStyle name="20% - Accent5 3 2 6 2 2 8" xfId="40438" xr:uid="{32FC77AA-3C9D-481A-B190-3B28C18643A9}"/>
    <cellStyle name="20% - Accent5 3 2 6 2 2 9" xfId="48321" xr:uid="{55983BBE-D7A1-4EF3-AA5C-7476D1EFBF97}"/>
    <cellStyle name="20% - Accent5 3 2 6 2 3" xfId="2995" xr:uid="{8AF5A941-C738-4966-81D8-DED3AC4C72FD}"/>
    <cellStyle name="20% - Accent5 3 2 6 2 3 2" xfId="10535" xr:uid="{8D327F0E-8D0E-4CDF-AE8A-67E0340AB34C}"/>
    <cellStyle name="20% - Accent5 3 2 6 2 3 2 2" xfId="25511" xr:uid="{0FF0BF6E-D908-45BD-827F-839AEBEB3A88}"/>
    <cellStyle name="20% - Accent5 3 2 6 2 3 3" xfId="18023" xr:uid="{54FF3DCB-1415-467C-912E-263C65D48387}"/>
    <cellStyle name="20% - Accent5 3 2 6 2 3 4" xfId="32775" xr:uid="{5FA7B943-8B7A-42E1-A684-75BC7DB327F5}"/>
    <cellStyle name="20% - Accent5 3 2 6 2 3 5" xfId="40442" xr:uid="{027A20B0-8B7A-4537-96CA-C20D13BF9437}"/>
    <cellStyle name="20% - Accent5 3 2 6 2 3 6" xfId="48325" xr:uid="{CAFC2AAB-8675-4E8E-9DE0-94745D47D56E}"/>
    <cellStyle name="20% - Accent5 3 2 6 2 3 7" xfId="55818" xr:uid="{1A9D87A3-9823-43F0-BD9E-25D9CD536097}"/>
    <cellStyle name="20% - Accent5 3 2 6 2 4" xfId="2996" xr:uid="{695F1C3D-375F-4747-A08F-3CEB0DA735C1}"/>
    <cellStyle name="20% - Accent5 3 2 6 2 4 2" xfId="10536" xr:uid="{32D0318F-B5D5-42C2-98AC-A826BFB23EB6}"/>
    <cellStyle name="20% - Accent5 3 2 6 2 4 2 2" xfId="25512" xr:uid="{02422482-8F7F-4EBD-BD5C-A4A9E8FF8CE4}"/>
    <cellStyle name="20% - Accent5 3 2 6 2 4 3" xfId="18024" xr:uid="{532B2D96-94BB-4FD3-938B-4D3256D3B327}"/>
    <cellStyle name="20% - Accent5 3 2 6 2 4 4" xfId="34620" xr:uid="{5237708A-7F1E-4031-A282-CBD2ED31325F}"/>
    <cellStyle name="20% - Accent5 3 2 6 2 4 5" xfId="40443" xr:uid="{14816BB6-652B-4B78-A2AD-80CB9B2FB31D}"/>
    <cellStyle name="20% - Accent5 3 2 6 2 4 6" xfId="48326" xr:uid="{0E71B1E0-4E60-496C-A838-D18D552A9C61}"/>
    <cellStyle name="20% - Accent5 3 2 6 2 4 7" xfId="55819" xr:uid="{9C013EA0-EDA1-415A-85EB-351ED76A6B25}"/>
    <cellStyle name="20% - Accent5 3 2 6 2 5" xfId="2997" xr:uid="{DECB1D22-9A6C-4D4F-ABE4-73DA9EF6646E}"/>
    <cellStyle name="20% - Accent5 3 2 6 2 5 2" xfId="10537" xr:uid="{29EAE1CD-F5B2-4DB2-BA16-AD66B3D549C6}"/>
    <cellStyle name="20% - Accent5 3 2 6 2 5 2 2" xfId="25513" xr:uid="{F3450A53-38F2-4DAB-9F3E-BAAC132A8ADE}"/>
    <cellStyle name="20% - Accent5 3 2 6 2 5 3" xfId="18025" xr:uid="{0438A61B-4ADB-4399-BB71-80380898FC1B}"/>
    <cellStyle name="20% - Accent5 3 2 6 2 5 4" xfId="36463" xr:uid="{59F70791-D5B9-45B9-BA20-242721D41537}"/>
    <cellStyle name="20% - Accent5 3 2 6 2 5 5" xfId="40444" xr:uid="{E4F2FA7F-0930-48EB-87AB-902249911843}"/>
    <cellStyle name="20% - Accent5 3 2 6 2 5 6" xfId="48327" xr:uid="{926DA84B-06DA-4085-8918-2A365769CD78}"/>
    <cellStyle name="20% - Accent5 3 2 6 2 5 7" xfId="55820" xr:uid="{42474E85-2033-4458-ABCB-7068D494ACED}"/>
    <cellStyle name="20% - Accent5 3 2 6 2 6" xfId="10530" xr:uid="{3F01D3B7-E3AD-4C28-9651-30E2B5FA4EC5}"/>
    <cellStyle name="20% - Accent5 3 2 6 2 6 2" xfId="25506" xr:uid="{9EE16112-0849-4C0C-9F11-0BFFDECA1EF8}"/>
    <cellStyle name="20% - Accent5 3 2 6 2 7" xfId="18018" xr:uid="{91AF9186-7E4F-41D8-9EEB-35C608FD8F78}"/>
    <cellStyle name="20% - Accent5 3 2 6 2 8" xfId="30878" xr:uid="{9A182F9B-E412-4D4D-8DB4-C40A2423DE8D}"/>
    <cellStyle name="20% - Accent5 3 2 6 2 9" xfId="40437" xr:uid="{9027CB6C-9FA5-4468-9C97-DDD004706703}"/>
    <cellStyle name="20% - Accent5 3 2 6 3" xfId="2998" xr:uid="{9A004EE7-79D1-441E-82C8-F099A5E13CEA}"/>
    <cellStyle name="20% - Accent5 3 2 6 3 10" xfId="55821" xr:uid="{1D3DC754-1577-4C29-83CA-33F654E9524E}"/>
    <cellStyle name="20% - Accent5 3 2 6 3 2" xfId="2999" xr:uid="{032867A1-DD12-4B01-8C44-6C4E6F7C4A36}"/>
    <cellStyle name="20% - Accent5 3 2 6 3 2 2" xfId="10539" xr:uid="{75FA56B3-7C80-4E39-A640-1433A71397FD}"/>
    <cellStyle name="20% - Accent5 3 2 6 3 2 2 2" xfId="25515" xr:uid="{74312784-27D9-4E59-94F7-258CB87994B0}"/>
    <cellStyle name="20% - Accent5 3 2 6 3 2 3" xfId="18027" xr:uid="{B34D7014-B0CA-4F8E-B397-A62C50309217}"/>
    <cellStyle name="20% - Accent5 3 2 6 3 2 4" xfId="32777" xr:uid="{F4D14E05-724C-42FA-BC63-6CF50DC235BD}"/>
    <cellStyle name="20% - Accent5 3 2 6 3 2 5" xfId="40446" xr:uid="{D4D637A6-B6EC-4E4B-A337-5A57D135027F}"/>
    <cellStyle name="20% - Accent5 3 2 6 3 2 6" xfId="48329" xr:uid="{18E7B8C2-7F8E-44F5-83A8-546482490268}"/>
    <cellStyle name="20% - Accent5 3 2 6 3 2 7" xfId="55822" xr:uid="{39D0E38D-0DBA-4230-B3FF-6B7A86161618}"/>
    <cellStyle name="20% - Accent5 3 2 6 3 3" xfId="3000" xr:uid="{A1D13294-7C4E-4B6A-B309-3739037D9EB7}"/>
    <cellStyle name="20% - Accent5 3 2 6 3 3 2" xfId="10540" xr:uid="{7ADD4267-65B3-4A91-8672-FFFC31A8C4E2}"/>
    <cellStyle name="20% - Accent5 3 2 6 3 3 2 2" xfId="25516" xr:uid="{C2FF2A50-FC9B-47FD-B8AC-09BA6410392C}"/>
    <cellStyle name="20% - Accent5 3 2 6 3 3 3" xfId="18028" xr:uid="{CC45A0D6-9DA6-4502-ACD3-FB2ABBDB122E}"/>
    <cellStyle name="20% - Accent5 3 2 6 3 3 4" xfId="34622" xr:uid="{65285732-F7CC-4F6D-B1F0-10897C9E7DDD}"/>
    <cellStyle name="20% - Accent5 3 2 6 3 3 5" xfId="40447" xr:uid="{783074A5-788D-46D9-B2C6-E10C0DC15A6F}"/>
    <cellStyle name="20% - Accent5 3 2 6 3 3 6" xfId="48330" xr:uid="{FAD71F25-B5A6-4556-AD3D-7E691DD0D912}"/>
    <cellStyle name="20% - Accent5 3 2 6 3 3 7" xfId="55823" xr:uid="{9638A52F-B466-4290-B6F0-8AB9FA417B24}"/>
    <cellStyle name="20% - Accent5 3 2 6 3 4" xfId="3001" xr:uid="{244AA03D-ABF9-49DE-AA75-18ADED753657}"/>
    <cellStyle name="20% - Accent5 3 2 6 3 4 2" xfId="10541" xr:uid="{CA791670-6C9D-4958-8A2C-019D042FC61F}"/>
    <cellStyle name="20% - Accent5 3 2 6 3 4 2 2" xfId="25517" xr:uid="{FFAB24C6-D76C-482F-B5C0-24C8643954E8}"/>
    <cellStyle name="20% - Accent5 3 2 6 3 4 3" xfId="18029" xr:uid="{2B58D043-AE57-493D-B91E-B3F071D5BC08}"/>
    <cellStyle name="20% - Accent5 3 2 6 3 4 4" xfId="36465" xr:uid="{E5A1FEC0-C7E7-4026-9BEF-049D5DC79A79}"/>
    <cellStyle name="20% - Accent5 3 2 6 3 4 5" xfId="40448" xr:uid="{2A58C36B-2AAC-4F0C-A66B-2D3A5E33E6DF}"/>
    <cellStyle name="20% - Accent5 3 2 6 3 4 6" xfId="48331" xr:uid="{C42A5853-4834-4869-8E97-E9035538C937}"/>
    <cellStyle name="20% - Accent5 3 2 6 3 4 7" xfId="55824" xr:uid="{6E5FD86A-6859-49AC-830B-A08D0F7BD6B1}"/>
    <cellStyle name="20% - Accent5 3 2 6 3 5" xfId="10538" xr:uid="{9EE88B01-444F-48B3-80AA-29333A466011}"/>
    <cellStyle name="20% - Accent5 3 2 6 3 5 2" xfId="25514" xr:uid="{F2A4EBB1-A2D5-41FE-A47F-13E8F503B425}"/>
    <cellStyle name="20% - Accent5 3 2 6 3 6" xfId="18026" xr:uid="{220C6FA5-B100-44E6-BC5D-3B0096688CE7}"/>
    <cellStyle name="20% - Accent5 3 2 6 3 7" xfId="31463" xr:uid="{B8CFD4B4-DDCF-4FD1-899C-AB8FB08D9865}"/>
    <cellStyle name="20% - Accent5 3 2 6 3 8" xfId="40445" xr:uid="{B95BA498-7E4A-4BD5-9ADD-750B191E3F80}"/>
    <cellStyle name="20% - Accent5 3 2 6 3 9" xfId="48328" xr:uid="{9F74FC0C-EF07-416E-9E3C-920FDCE7960F}"/>
    <cellStyle name="20% - Accent5 3 2 6 4" xfId="3002" xr:uid="{A1C312A8-9A10-4C4E-B699-D92297DCDC40}"/>
    <cellStyle name="20% - Accent5 3 2 6 4 2" xfId="10542" xr:uid="{A55D4210-D372-4E21-BCBE-F8D345A85842}"/>
    <cellStyle name="20% - Accent5 3 2 6 4 2 2" xfId="25518" xr:uid="{B338C2BA-03B6-45C8-B814-DA5793736601}"/>
    <cellStyle name="20% - Accent5 3 2 6 4 3" xfId="18030" xr:uid="{6BD61240-8B59-4894-9947-DF039EDDA485}"/>
    <cellStyle name="20% - Accent5 3 2 6 4 4" xfId="32774" xr:uid="{C4D9D7CF-204C-41BC-AFD2-86A2E0E25F6C}"/>
    <cellStyle name="20% - Accent5 3 2 6 4 5" xfId="40449" xr:uid="{396F9208-1097-491C-867F-57A107CBFEFE}"/>
    <cellStyle name="20% - Accent5 3 2 6 4 6" xfId="48332" xr:uid="{000C99D4-45F4-4F84-8F97-07756F36A756}"/>
    <cellStyle name="20% - Accent5 3 2 6 4 7" xfId="55825" xr:uid="{7AB697E3-9142-4691-B50B-B0F772B48480}"/>
    <cellStyle name="20% - Accent5 3 2 6 5" xfId="3003" xr:uid="{6412FB4D-4507-411B-85C4-FF4EC3637DF1}"/>
    <cellStyle name="20% - Accent5 3 2 6 5 2" xfId="10543" xr:uid="{7C2BD00B-6378-4AFF-93E2-09DFF15FD5F9}"/>
    <cellStyle name="20% - Accent5 3 2 6 5 2 2" xfId="25519" xr:uid="{8C90480F-1182-4928-AA4D-360E89D669E3}"/>
    <cellStyle name="20% - Accent5 3 2 6 5 3" xfId="18031" xr:uid="{D2900B45-5D9D-4173-9445-CB2412C0655E}"/>
    <cellStyle name="20% - Accent5 3 2 6 5 4" xfId="34619" xr:uid="{F781BEF5-52DD-4BC4-B345-DE27AB04F006}"/>
    <cellStyle name="20% - Accent5 3 2 6 5 5" xfId="40450" xr:uid="{0BCEB939-18A4-4DB1-93DD-8C01AA73DD7F}"/>
    <cellStyle name="20% - Accent5 3 2 6 5 6" xfId="48333" xr:uid="{DCC68348-9DD0-4B7C-A8A9-092D519B7555}"/>
    <cellStyle name="20% - Accent5 3 2 6 5 7" xfId="55826" xr:uid="{F9339AE2-E12B-460B-A4F5-21906B2CEC8B}"/>
    <cellStyle name="20% - Accent5 3 2 6 6" xfId="3004" xr:uid="{5AD6BFC2-4D17-46DB-AB0F-3674C2110C2A}"/>
    <cellStyle name="20% - Accent5 3 2 6 6 2" xfId="10544" xr:uid="{CBEE3C65-BD35-4A64-B0AB-9110CB5E15F4}"/>
    <cellStyle name="20% - Accent5 3 2 6 6 2 2" xfId="25520" xr:uid="{433F660E-9EC6-4B98-81A5-4D8E9C369E02}"/>
    <cellStyle name="20% - Accent5 3 2 6 6 3" xfId="18032" xr:uid="{7823D233-0246-4BB3-9528-08BB2E266F2B}"/>
    <cellStyle name="20% - Accent5 3 2 6 6 4" xfId="36462" xr:uid="{61EC2394-9BEC-4C8E-ABED-091128573A31}"/>
    <cellStyle name="20% - Accent5 3 2 6 6 5" xfId="40451" xr:uid="{EF0BBC5D-C4FA-4391-A2E6-34E2F78E1276}"/>
    <cellStyle name="20% - Accent5 3 2 6 6 6" xfId="48334" xr:uid="{F1EE75B7-A6ED-427E-97B2-110CC8D76D48}"/>
    <cellStyle name="20% - Accent5 3 2 6 6 7" xfId="55827" xr:uid="{A1DFA03E-68FE-45C8-B40F-B9A068F814C5}"/>
    <cellStyle name="20% - Accent5 3 2 6 7" xfId="10529" xr:uid="{A17A7BB1-B17A-4ECC-BBB9-DB86C0D0B2E9}"/>
    <cellStyle name="20% - Accent5 3 2 6 7 2" xfId="25505" xr:uid="{69AD3015-0D98-483C-A041-9549504DDBA9}"/>
    <cellStyle name="20% - Accent5 3 2 6 8" xfId="18017" xr:uid="{A5AD2C48-0C7E-4230-8753-1AB55F15CD7E}"/>
    <cellStyle name="20% - Accent5 3 2 6 9" xfId="30572" xr:uid="{16B1726F-0478-41E4-82B3-3D23CDBD9252}"/>
    <cellStyle name="20% - Accent5 3 2 7" xfId="3005" xr:uid="{BF427237-F88F-4027-AA3E-AA85BABBF095}"/>
    <cellStyle name="20% - Accent5 3 2 7 10" xfId="48335" xr:uid="{33AB3702-2F2F-471B-97D2-9696C84F09B1}"/>
    <cellStyle name="20% - Accent5 3 2 7 11" xfId="55828" xr:uid="{AA24A481-761E-4683-B357-927E8A872185}"/>
    <cellStyle name="20% - Accent5 3 2 7 2" xfId="3006" xr:uid="{AF83F89D-0243-493F-84A1-FDEA1D6CD582}"/>
    <cellStyle name="20% - Accent5 3 2 7 2 10" xfId="55829" xr:uid="{C2C31501-8CEA-4F12-AC46-D8AEE9A11539}"/>
    <cellStyle name="20% - Accent5 3 2 7 2 2" xfId="3007" xr:uid="{55A8A8C9-564D-409B-AE50-FC2FAB9D6916}"/>
    <cellStyle name="20% - Accent5 3 2 7 2 2 2" xfId="10547" xr:uid="{AF5AD99D-BF62-43C9-A7AE-6334DDA123D5}"/>
    <cellStyle name="20% - Accent5 3 2 7 2 2 2 2" xfId="25523" xr:uid="{B72426F6-225D-4EE0-83CE-9FB0D3D1193D}"/>
    <cellStyle name="20% - Accent5 3 2 7 2 2 3" xfId="18035" xr:uid="{FD906D6E-FC8C-4D38-A76A-5F639ED3983C}"/>
    <cellStyle name="20% - Accent5 3 2 7 2 2 4" xfId="32779" xr:uid="{850B0660-48FB-4355-8E81-F5AC055B3D7A}"/>
    <cellStyle name="20% - Accent5 3 2 7 2 2 5" xfId="40454" xr:uid="{ADE6ADE1-C827-431C-81FD-68D1B525BB9C}"/>
    <cellStyle name="20% - Accent5 3 2 7 2 2 6" xfId="48337" xr:uid="{ED751F77-ACF6-4FE0-834C-26F6C2D358FF}"/>
    <cellStyle name="20% - Accent5 3 2 7 2 2 7" xfId="55830" xr:uid="{90AB60AE-69C9-4E5C-8208-A1A5198CF188}"/>
    <cellStyle name="20% - Accent5 3 2 7 2 3" xfId="3008" xr:uid="{4F06D50F-0244-47B2-905A-74D62CB5F262}"/>
    <cellStyle name="20% - Accent5 3 2 7 2 3 2" xfId="10548" xr:uid="{B3AB29FF-2C55-4926-A8B7-A300415595BE}"/>
    <cellStyle name="20% - Accent5 3 2 7 2 3 2 2" xfId="25524" xr:uid="{349EBD65-E543-4ADF-82B3-21C84E5E00D9}"/>
    <cellStyle name="20% - Accent5 3 2 7 2 3 3" xfId="18036" xr:uid="{F4EB4819-DCE7-46CA-97BA-E87FA44460EF}"/>
    <cellStyle name="20% - Accent5 3 2 7 2 3 4" xfId="34624" xr:uid="{0F04698F-6D12-46DB-AB45-3592657EB315}"/>
    <cellStyle name="20% - Accent5 3 2 7 2 3 5" xfId="40455" xr:uid="{1EAB6154-76A8-4CFA-BCFE-B51CA895A997}"/>
    <cellStyle name="20% - Accent5 3 2 7 2 3 6" xfId="48338" xr:uid="{0D2344A6-FFCC-409D-BDF9-ABC5E365FF1E}"/>
    <cellStyle name="20% - Accent5 3 2 7 2 3 7" xfId="55831" xr:uid="{75583C65-E896-4606-A43E-73242483CDEA}"/>
    <cellStyle name="20% - Accent5 3 2 7 2 4" xfId="3009" xr:uid="{58A1CEF3-A394-40A9-96EE-628F6581B255}"/>
    <cellStyle name="20% - Accent5 3 2 7 2 4 2" xfId="10549" xr:uid="{CCF61EAB-0E00-4FCB-874B-FD77DE03C5C1}"/>
    <cellStyle name="20% - Accent5 3 2 7 2 4 2 2" xfId="25525" xr:uid="{055D4A1C-67BA-4A5A-816C-8FB780C93060}"/>
    <cellStyle name="20% - Accent5 3 2 7 2 4 3" xfId="18037" xr:uid="{2DC7DE44-4693-48EE-943D-74FD2D4BA3C7}"/>
    <cellStyle name="20% - Accent5 3 2 7 2 4 4" xfId="36467" xr:uid="{FF0FAD07-CCDC-406D-8F15-4BFBE863C013}"/>
    <cellStyle name="20% - Accent5 3 2 7 2 4 5" xfId="40456" xr:uid="{ECB7893A-5203-4DE8-BC8C-F4D6CF642DE8}"/>
    <cellStyle name="20% - Accent5 3 2 7 2 4 6" xfId="48339" xr:uid="{EA7E3B1E-DC27-4099-92FB-1AF145B80451}"/>
    <cellStyle name="20% - Accent5 3 2 7 2 4 7" xfId="55832" xr:uid="{7FF42D8D-CA5D-4A31-A838-779B95C0D416}"/>
    <cellStyle name="20% - Accent5 3 2 7 2 5" xfId="10546" xr:uid="{1DF12590-FBAF-4BDE-A8CA-5C9A16D504CC}"/>
    <cellStyle name="20% - Accent5 3 2 7 2 5 2" xfId="25522" xr:uid="{B9E55DD7-C37B-4905-975A-AF2A75A030B0}"/>
    <cellStyle name="20% - Accent5 3 2 7 2 6" xfId="18034" xr:uid="{D9696D14-A43A-4368-AA86-86334222FED1}"/>
    <cellStyle name="20% - Accent5 3 2 7 2 7" xfId="31465" xr:uid="{9632DCA2-31B2-4E30-9603-944900376998}"/>
    <cellStyle name="20% - Accent5 3 2 7 2 8" xfId="40453" xr:uid="{EAF9F9FE-56BE-495C-8EAB-476B54C29C37}"/>
    <cellStyle name="20% - Accent5 3 2 7 2 9" xfId="48336" xr:uid="{E21F648B-167F-43A3-A22E-6395B26056C4}"/>
    <cellStyle name="20% - Accent5 3 2 7 3" xfId="3010" xr:uid="{39483FB3-2B22-439A-8F6A-8AF673766C21}"/>
    <cellStyle name="20% - Accent5 3 2 7 3 2" xfId="10550" xr:uid="{B021A716-5CAA-41E3-B06D-A01EB04678DD}"/>
    <cellStyle name="20% - Accent5 3 2 7 3 2 2" xfId="25526" xr:uid="{DD6CBCEC-9F6C-4888-B2AF-D37F22A2DD5A}"/>
    <cellStyle name="20% - Accent5 3 2 7 3 3" xfId="18038" xr:uid="{B990516C-5EF0-4A29-8DAC-AA46BD1907E5}"/>
    <cellStyle name="20% - Accent5 3 2 7 3 4" xfId="32778" xr:uid="{F35DC69B-64A7-490C-BF0C-8B54BE8B84D3}"/>
    <cellStyle name="20% - Accent5 3 2 7 3 5" xfId="40457" xr:uid="{493EF6DE-8D8A-4DE6-A94A-8F92D4E3E323}"/>
    <cellStyle name="20% - Accent5 3 2 7 3 6" xfId="48340" xr:uid="{8D216294-F428-4531-9846-64A21AFFCAD0}"/>
    <cellStyle name="20% - Accent5 3 2 7 3 7" xfId="55833" xr:uid="{917F6CAC-FB95-4CB5-9F4B-2FFB88A8CFFC}"/>
    <cellStyle name="20% - Accent5 3 2 7 4" xfId="3011" xr:uid="{A03769D9-2976-4C42-BB90-4FB932C859EE}"/>
    <cellStyle name="20% - Accent5 3 2 7 4 2" xfId="10551" xr:uid="{BB5076EA-E8FE-4FA1-A0BA-E64923643717}"/>
    <cellStyle name="20% - Accent5 3 2 7 4 2 2" xfId="25527" xr:uid="{E3903CCD-605E-4FF2-92DE-A323354888D2}"/>
    <cellStyle name="20% - Accent5 3 2 7 4 3" xfId="18039" xr:uid="{8E0A34A3-820B-463D-9775-1A1DAA9A7436}"/>
    <cellStyle name="20% - Accent5 3 2 7 4 4" xfId="34623" xr:uid="{B948B978-61DB-4639-8EAC-E12A69E466B3}"/>
    <cellStyle name="20% - Accent5 3 2 7 4 5" xfId="40458" xr:uid="{1FCA9E93-348E-4FE1-A9FC-7B65989AF2C1}"/>
    <cellStyle name="20% - Accent5 3 2 7 4 6" xfId="48341" xr:uid="{8CC704B5-FE6F-4FA8-BFEC-60CB7259338F}"/>
    <cellStyle name="20% - Accent5 3 2 7 4 7" xfId="55834" xr:uid="{426C8BDE-7939-4F7A-813D-CF4F9B964BB1}"/>
    <cellStyle name="20% - Accent5 3 2 7 5" xfId="3012" xr:uid="{935A52A7-84BB-4FB4-B99E-A85DB15AAE14}"/>
    <cellStyle name="20% - Accent5 3 2 7 5 2" xfId="10552" xr:uid="{BAE2CA0E-01D7-4187-8B62-A99A271B12F9}"/>
    <cellStyle name="20% - Accent5 3 2 7 5 2 2" xfId="25528" xr:uid="{9D4C548C-0953-4840-BAD9-7BD5F4B397EB}"/>
    <cellStyle name="20% - Accent5 3 2 7 5 3" xfId="18040" xr:uid="{6BAB2645-B6FD-4DEF-9F3F-03428979BA51}"/>
    <cellStyle name="20% - Accent5 3 2 7 5 4" xfId="36466" xr:uid="{DF05A6F8-7B3C-4FE4-9102-FECFD8BFFBE6}"/>
    <cellStyle name="20% - Accent5 3 2 7 5 5" xfId="40459" xr:uid="{11ECA21A-8D32-4036-ABE7-820641810D0F}"/>
    <cellStyle name="20% - Accent5 3 2 7 5 6" xfId="48342" xr:uid="{2D1951C4-45C6-41E4-98E4-CCB7166F3C8C}"/>
    <cellStyle name="20% - Accent5 3 2 7 5 7" xfId="55835" xr:uid="{2B01EC12-897F-4A58-A58A-4F82FF1284D1}"/>
    <cellStyle name="20% - Accent5 3 2 7 6" xfId="10545" xr:uid="{74EBC476-7FA2-4CA8-A3F5-E518CB03CB54}"/>
    <cellStyle name="20% - Accent5 3 2 7 6 2" xfId="25521" xr:uid="{F795E59D-E43B-4947-8AEC-3ACDC54B47B4}"/>
    <cellStyle name="20% - Accent5 3 2 7 7" xfId="18033" xr:uid="{0575C921-40A0-4A5A-BF4A-04B9AE014D3D}"/>
    <cellStyle name="20% - Accent5 3 2 7 8" xfId="30658" xr:uid="{67451FA2-E066-456D-9B21-B1A7B1B140C0}"/>
    <cellStyle name="20% - Accent5 3 2 7 9" xfId="40452" xr:uid="{9BCD33B9-3CE8-4B64-ABB8-A3EE286027B8}"/>
    <cellStyle name="20% - Accent5 3 2 8" xfId="3013" xr:uid="{E086A4E9-90C2-4965-8DE6-53263481C1D4}"/>
    <cellStyle name="20% - Accent5 3 2 8 10" xfId="48343" xr:uid="{9C6D2AC8-923D-40A0-B561-692087964851}"/>
    <cellStyle name="20% - Accent5 3 2 8 11" xfId="55836" xr:uid="{66131031-EC79-4EAE-A614-92FB9664FBF9}"/>
    <cellStyle name="20% - Accent5 3 2 8 2" xfId="3014" xr:uid="{D3C394BB-4067-4035-96E7-D4AB97E8CB23}"/>
    <cellStyle name="20% - Accent5 3 2 8 2 10" xfId="55837" xr:uid="{5A9F27EA-1988-4DBC-9CDD-AF767BF58978}"/>
    <cellStyle name="20% - Accent5 3 2 8 2 2" xfId="3015" xr:uid="{EC445B47-7AB5-4266-836B-ECBC783D7A2D}"/>
    <cellStyle name="20% - Accent5 3 2 8 2 2 2" xfId="10555" xr:uid="{4356746D-DF6C-48C0-94EB-8F3D3D8AE57A}"/>
    <cellStyle name="20% - Accent5 3 2 8 2 2 2 2" xfId="25531" xr:uid="{E30D038F-9171-40AF-A241-26B082784564}"/>
    <cellStyle name="20% - Accent5 3 2 8 2 2 3" xfId="18043" xr:uid="{CF399B17-EC39-4EAD-A4BD-DCF036C2FD37}"/>
    <cellStyle name="20% - Accent5 3 2 8 2 2 4" xfId="32781" xr:uid="{BE26BACA-2CEF-447F-B0A0-98C4E09A0CE3}"/>
    <cellStyle name="20% - Accent5 3 2 8 2 2 5" xfId="40462" xr:uid="{49F20898-2404-4C5C-9079-A119795B2CE2}"/>
    <cellStyle name="20% - Accent5 3 2 8 2 2 6" xfId="48345" xr:uid="{CFAD163B-8203-4BAF-BE68-1181A1AEAD60}"/>
    <cellStyle name="20% - Accent5 3 2 8 2 2 7" xfId="55838" xr:uid="{0BE3EC63-86C5-4761-9F59-4AECDC9AE795}"/>
    <cellStyle name="20% - Accent5 3 2 8 2 3" xfId="3016" xr:uid="{4BC8D353-265A-4CBC-900D-CDF0448C1F9D}"/>
    <cellStyle name="20% - Accent5 3 2 8 2 3 2" xfId="10556" xr:uid="{883731E0-5DC1-47A9-BDEC-68A9359319B6}"/>
    <cellStyle name="20% - Accent5 3 2 8 2 3 2 2" xfId="25532" xr:uid="{6EC6B2AD-2BBB-4B06-8111-4E17D51EB183}"/>
    <cellStyle name="20% - Accent5 3 2 8 2 3 3" xfId="18044" xr:uid="{781A239B-07E4-4D4A-9BED-8840C4E4EB7F}"/>
    <cellStyle name="20% - Accent5 3 2 8 2 3 4" xfId="34626" xr:uid="{9E6A841E-F465-4690-8905-E49D7B0997C2}"/>
    <cellStyle name="20% - Accent5 3 2 8 2 3 5" xfId="40463" xr:uid="{F0232647-1793-4568-8195-ED1F0E82CFC8}"/>
    <cellStyle name="20% - Accent5 3 2 8 2 3 6" xfId="48346" xr:uid="{2FFDE31F-8728-441F-922E-56A069A0DC66}"/>
    <cellStyle name="20% - Accent5 3 2 8 2 3 7" xfId="55839" xr:uid="{8C118D55-DA8C-4167-B605-222EEA63986D}"/>
    <cellStyle name="20% - Accent5 3 2 8 2 4" xfId="3017" xr:uid="{9CB04CCF-2FD3-49A6-8C56-1F702C108879}"/>
    <cellStyle name="20% - Accent5 3 2 8 2 4 2" xfId="10557" xr:uid="{FBBE0E1B-DC37-4138-827C-62D3077E490A}"/>
    <cellStyle name="20% - Accent5 3 2 8 2 4 2 2" xfId="25533" xr:uid="{B75CE29A-D0E6-4B6D-BC19-A29E16B7BA8D}"/>
    <cellStyle name="20% - Accent5 3 2 8 2 4 3" xfId="18045" xr:uid="{84FA0CBE-598B-4687-9B1C-9643B73DB488}"/>
    <cellStyle name="20% - Accent5 3 2 8 2 4 4" xfId="36469" xr:uid="{0652B953-7FE2-4FCB-996D-E3E76EE585FF}"/>
    <cellStyle name="20% - Accent5 3 2 8 2 4 5" xfId="40464" xr:uid="{DA7BE368-E245-4160-9B06-E827A31B81E8}"/>
    <cellStyle name="20% - Accent5 3 2 8 2 4 6" xfId="48347" xr:uid="{1A66A672-1214-4E85-AAF8-EB393B74AA31}"/>
    <cellStyle name="20% - Accent5 3 2 8 2 4 7" xfId="55840" xr:uid="{71BE5250-99E3-4E87-964F-E1EAA15DB47D}"/>
    <cellStyle name="20% - Accent5 3 2 8 2 5" xfId="10554" xr:uid="{3319555A-0FF2-4675-9821-D2746270E629}"/>
    <cellStyle name="20% - Accent5 3 2 8 2 5 2" xfId="25530" xr:uid="{59D068E6-08FB-42D6-95BA-9FD521D7AFAE}"/>
    <cellStyle name="20% - Accent5 3 2 8 2 6" xfId="18042" xr:uid="{D78C1382-7334-41D8-8D89-5796CEC235A6}"/>
    <cellStyle name="20% - Accent5 3 2 8 2 7" xfId="31466" xr:uid="{0F9EE04C-DB38-4A92-8997-EB05831D7E8E}"/>
    <cellStyle name="20% - Accent5 3 2 8 2 8" xfId="40461" xr:uid="{0CAE3320-7715-4E47-84A9-7C341C55E719}"/>
    <cellStyle name="20% - Accent5 3 2 8 2 9" xfId="48344" xr:uid="{186A039C-F40B-44B8-B87A-C48D87C1F6BC}"/>
    <cellStyle name="20% - Accent5 3 2 8 3" xfId="3018" xr:uid="{300C7331-306B-400C-84EB-B287DAF2A550}"/>
    <cellStyle name="20% - Accent5 3 2 8 3 2" xfId="10558" xr:uid="{490DD7BF-7DD9-4DC6-A2B1-827D9FC920D5}"/>
    <cellStyle name="20% - Accent5 3 2 8 3 2 2" xfId="25534" xr:uid="{29606DB6-9C2C-41DC-AF99-D7880906B670}"/>
    <cellStyle name="20% - Accent5 3 2 8 3 3" xfId="18046" xr:uid="{F3378826-16BB-409B-88BB-C7BD32383670}"/>
    <cellStyle name="20% - Accent5 3 2 8 3 4" xfId="32780" xr:uid="{D08FB87A-EA42-4883-97AA-E5ACF4DDD7C6}"/>
    <cellStyle name="20% - Accent5 3 2 8 3 5" xfId="40465" xr:uid="{A73A83EE-A288-47D9-B76B-FCA018D5E69B}"/>
    <cellStyle name="20% - Accent5 3 2 8 3 6" xfId="48348" xr:uid="{CF296BB6-A703-42A2-AE22-A663E1B21A50}"/>
    <cellStyle name="20% - Accent5 3 2 8 3 7" xfId="55841" xr:uid="{3F30D0AC-D5A9-40FD-A78E-6EFCB71A95D4}"/>
    <cellStyle name="20% - Accent5 3 2 8 4" xfId="3019" xr:uid="{F6FB978D-3F39-4549-BDE7-AB2DBCB7031D}"/>
    <cellStyle name="20% - Accent5 3 2 8 4 2" xfId="10559" xr:uid="{F1F63EF0-B525-45A5-886E-0D6E2121D1E5}"/>
    <cellStyle name="20% - Accent5 3 2 8 4 2 2" xfId="25535" xr:uid="{4587DB45-F592-4A45-B483-1F9B8F3B9F98}"/>
    <cellStyle name="20% - Accent5 3 2 8 4 3" xfId="18047" xr:uid="{ADDDCB44-E9E9-49C8-8D87-C8B18C9A1C82}"/>
    <cellStyle name="20% - Accent5 3 2 8 4 4" xfId="34625" xr:uid="{22D815FD-A0AC-4358-9136-B7E2917D4B80}"/>
    <cellStyle name="20% - Accent5 3 2 8 4 5" xfId="40466" xr:uid="{6035EE37-3053-4071-8FDD-79C9E794FB26}"/>
    <cellStyle name="20% - Accent5 3 2 8 4 6" xfId="48349" xr:uid="{F6923345-A28A-4EA0-864D-4F94591C5398}"/>
    <cellStyle name="20% - Accent5 3 2 8 4 7" xfId="55842" xr:uid="{3D012893-07F4-48E1-8FE9-F5A0990E42AA}"/>
    <cellStyle name="20% - Accent5 3 2 8 5" xfId="3020" xr:uid="{46C27D3D-82A7-4392-962A-D503771F8EB5}"/>
    <cellStyle name="20% - Accent5 3 2 8 5 2" xfId="10560" xr:uid="{7E3B0569-4666-4FCE-8165-7A101AC329CE}"/>
    <cellStyle name="20% - Accent5 3 2 8 5 2 2" xfId="25536" xr:uid="{CB5856E8-0102-457C-B181-B385C63AD024}"/>
    <cellStyle name="20% - Accent5 3 2 8 5 3" xfId="18048" xr:uid="{69CBCF70-866A-4CD3-9040-6B448B758D07}"/>
    <cellStyle name="20% - Accent5 3 2 8 5 4" xfId="36468" xr:uid="{EF4464A3-0602-4DCD-9B2C-99C1029ACD09}"/>
    <cellStyle name="20% - Accent5 3 2 8 5 5" xfId="40467" xr:uid="{EC4EB262-A4C8-4B3F-8B18-C94DC0144CCF}"/>
    <cellStyle name="20% - Accent5 3 2 8 5 6" xfId="48350" xr:uid="{1B3AA1DF-64EB-494B-8141-535627C6F220}"/>
    <cellStyle name="20% - Accent5 3 2 8 5 7" xfId="55843" xr:uid="{B499C53B-27F2-43D4-88CE-751089B6B3FD}"/>
    <cellStyle name="20% - Accent5 3 2 8 6" xfId="10553" xr:uid="{24ECA01C-19B9-4158-ADEF-502B8344BF21}"/>
    <cellStyle name="20% - Accent5 3 2 8 6 2" xfId="25529" xr:uid="{37C8897C-C3B3-4DFC-BDE6-5C114899A13D}"/>
    <cellStyle name="20% - Accent5 3 2 8 7" xfId="18041" xr:uid="{55DAD388-E6C8-4FB8-9658-9CE64404013E}"/>
    <cellStyle name="20% - Accent5 3 2 8 8" xfId="30859" xr:uid="{9F570AD2-25F5-4736-9487-BF7596DD2F54}"/>
    <cellStyle name="20% - Accent5 3 2 8 9" xfId="40460" xr:uid="{E580418E-7226-44E3-9F20-CC9BA508A478}"/>
    <cellStyle name="20% - Accent5 3 2 9" xfId="3021" xr:uid="{56531E68-3FB4-47C8-BB7B-3926A6A0CF21}"/>
    <cellStyle name="20% - Accent5 3 2 9 10" xfId="48351" xr:uid="{568C938A-FBC4-482A-B818-D8D6BC49DBC4}"/>
    <cellStyle name="20% - Accent5 3 2 9 11" xfId="55844" xr:uid="{DCF02B18-4BAC-4842-BBB2-A356657E8BF4}"/>
    <cellStyle name="20% - Accent5 3 2 9 2" xfId="3022" xr:uid="{EE624418-46E3-4C19-A058-B08A436C9526}"/>
    <cellStyle name="20% - Accent5 3 2 9 2 10" xfId="55845" xr:uid="{D9EB02F1-25ED-4487-A099-0108C9BDA8C9}"/>
    <cellStyle name="20% - Accent5 3 2 9 2 2" xfId="3023" xr:uid="{405B1927-4224-4073-9107-C1E06C03E923}"/>
    <cellStyle name="20% - Accent5 3 2 9 2 2 2" xfId="10563" xr:uid="{6DB7EC5E-290E-4B2A-B855-1BA8837849C8}"/>
    <cellStyle name="20% - Accent5 3 2 9 2 2 2 2" xfId="25539" xr:uid="{B25DB3B3-3B94-4517-8956-D222D3807AAF}"/>
    <cellStyle name="20% - Accent5 3 2 9 2 2 3" xfId="18051" xr:uid="{79E5A0B4-6A5F-4D84-AAC8-FA057D0501F6}"/>
    <cellStyle name="20% - Accent5 3 2 9 2 2 4" xfId="32783" xr:uid="{F1ABF5C5-4830-47CC-8F4E-D6661F89BBD5}"/>
    <cellStyle name="20% - Accent5 3 2 9 2 2 5" xfId="40470" xr:uid="{ED972488-D81E-4767-8A7A-56F098293D92}"/>
    <cellStyle name="20% - Accent5 3 2 9 2 2 6" xfId="48353" xr:uid="{A2194444-E6A5-4788-ABF6-445EF950E858}"/>
    <cellStyle name="20% - Accent5 3 2 9 2 2 7" xfId="55846" xr:uid="{9DF7F8C8-260D-45FA-9AE1-38DFF458A028}"/>
    <cellStyle name="20% - Accent5 3 2 9 2 3" xfId="3024" xr:uid="{EC6A7DAC-D602-459F-B965-347813812E26}"/>
    <cellStyle name="20% - Accent5 3 2 9 2 3 2" xfId="10564" xr:uid="{DD835AE9-5694-4BD9-AB67-F861BE2F2D98}"/>
    <cellStyle name="20% - Accent5 3 2 9 2 3 2 2" xfId="25540" xr:uid="{3252C8F8-87C8-4ECD-B29B-E6F04A68A7A9}"/>
    <cellStyle name="20% - Accent5 3 2 9 2 3 3" xfId="18052" xr:uid="{36E6F7A2-7CB9-49BB-8DD1-DA2ED76CC768}"/>
    <cellStyle name="20% - Accent5 3 2 9 2 3 4" xfId="34628" xr:uid="{1D572601-2F84-4272-A9CD-9693EE1251CE}"/>
    <cellStyle name="20% - Accent5 3 2 9 2 3 5" xfId="40471" xr:uid="{900F360A-8D6C-49BF-BC2E-8441E35DE889}"/>
    <cellStyle name="20% - Accent5 3 2 9 2 3 6" xfId="48354" xr:uid="{D4819F6B-1AE6-4C06-9241-B164EE781BFF}"/>
    <cellStyle name="20% - Accent5 3 2 9 2 3 7" xfId="55847" xr:uid="{4FF9A2BC-EA6F-48A4-A74B-DA45329FDF3B}"/>
    <cellStyle name="20% - Accent5 3 2 9 2 4" xfId="3025" xr:uid="{2A4C0742-6030-421F-B2A5-0344F9BB183D}"/>
    <cellStyle name="20% - Accent5 3 2 9 2 4 2" xfId="10565" xr:uid="{A61A0350-E617-4AAF-8493-FDD07737E686}"/>
    <cellStyle name="20% - Accent5 3 2 9 2 4 2 2" xfId="25541" xr:uid="{5C79CE6A-2F44-4DCF-AB98-A12C724D0C28}"/>
    <cellStyle name="20% - Accent5 3 2 9 2 4 3" xfId="18053" xr:uid="{A5CD7002-A21E-4EAE-8FFA-9CCDE7878A34}"/>
    <cellStyle name="20% - Accent5 3 2 9 2 4 4" xfId="36471" xr:uid="{2A4AB6F8-8456-466A-B40E-73072A078E39}"/>
    <cellStyle name="20% - Accent5 3 2 9 2 4 5" xfId="40472" xr:uid="{FDE267C9-E599-4D86-9347-EE0DB39C3064}"/>
    <cellStyle name="20% - Accent5 3 2 9 2 4 6" xfId="48355" xr:uid="{77CE1FFC-5907-4B40-84C1-D2EFE982A72C}"/>
    <cellStyle name="20% - Accent5 3 2 9 2 4 7" xfId="55848" xr:uid="{DC17923C-1860-4962-A4C2-FF4737D6BBFF}"/>
    <cellStyle name="20% - Accent5 3 2 9 2 5" xfId="10562" xr:uid="{92A1BB76-532E-46CC-984D-846868CD11AE}"/>
    <cellStyle name="20% - Accent5 3 2 9 2 5 2" xfId="25538" xr:uid="{EBB760EE-0DA6-4A2E-8365-B0B5F0F33DD6}"/>
    <cellStyle name="20% - Accent5 3 2 9 2 6" xfId="18050" xr:uid="{02CAFB19-8ACB-445A-8BC3-6FA8F9C8D9C2}"/>
    <cellStyle name="20% - Accent5 3 2 9 2 7" xfId="31467" xr:uid="{68FFA17E-65C6-4E0A-8B9A-C43EE48CEE27}"/>
    <cellStyle name="20% - Accent5 3 2 9 2 8" xfId="40469" xr:uid="{DD2217C2-CD10-47B7-AD83-FAFD7A00EBDC}"/>
    <cellStyle name="20% - Accent5 3 2 9 2 9" xfId="48352" xr:uid="{2521A3CC-0BF3-4B1B-9239-37EF1F47A5B7}"/>
    <cellStyle name="20% - Accent5 3 2 9 3" xfId="3026" xr:uid="{59FFDE13-2618-4076-B1C0-C3C9FEB80C40}"/>
    <cellStyle name="20% - Accent5 3 2 9 3 2" xfId="10566" xr:uid="{A57ED77D-D9C1-480D-887A-4EF0BA89D027}"/>
    <cellStyle name="20% - Accent5 3 2 9 3 2 2" xfId="25542" xr:uid="{80AA0333-CCFE-4410-8611-D93D8E9E4461}"/>
    <cellStyle name="20% - Accent5 3 2 9 3 3" xfId="18054" xr:uid="{825C2219-D823-4A98-966D-F58C5AFF1805}"/>
    <cellStyle name="20% - Accent5 3 2 9 3 4" xfId="32782" xr:uid="{BB8800DB-20BB-4D5C-9E3A-A92D2B60178C}"/>
    <cellStyle name="20% - Accent5 3 2 9 3 5" xfId="40473" xr:uid="{88883BE9-987C-42C0-AFFB-5FDA0965F871}"/>
    <cellStyle name="20% - Accent5 3 2 9 3 6" xfId="48356" xr:uid="{A9FCAB3A-680F-449D-86B4-3E2B30F615D6}"/>
    <cellStyle name="20% - Accent5 3 2 9 3 7" xfId="55849" xr:uid="{821619E3-9A2E-4F3B-B231-B2FD52C0FD0A}"/>
    <cellStyle name="20% - Accent5 3 2 9 4" xfId="3027" xr:uid="{F192939A-11A3-45E6-B3C5-756BECA4DCB1}"/>
    <cellStyle name="20% - Accent5 3 2 9 4 2" xfId="10567" xr:uid="{0F7F484A-1428-4612-88C2-5EA543C1B5C8}"/>
    <cellStyle name="20% - Accent5 3 2 9 4 2 2" xfId="25543" xr:uid="{513DD2C3-BE3C-4769-B3A5-049998843163}"/>
    <cellStyle name="20% - Accent5 3 2 9 4 3" xfId="18055" xr:uid="{BD6CF6A7-FD75-465D-87E2-949774AA7E53}"/>
    <cellStyle name="20% - Accent5 3 2 9 4 4" xfId="34627" xr:uid="{744B1A77-D74D-421B-BE6B-56B17353F4E5}"/>
    <cellStyle name="20% - Accent5 3 2 9 4 5" xfId="40474" xr:uid="{5C0937D9-4930-4547-9B2B-3E8E5E45C9A5}"/>
    <cellStyle name="20% - Accent5 3 2 9 4 6" xfId="48357" xr:uid="{E381F5A5-0F5E-4E14-AE77-6F78CA265EFD}"/>
    <cellStyle name="20% - Accent5 3 2 9 4 7" xfId="55850" xr:uid="{EC97E406-CFE4-49DC-9993-EAB97495B588}"/>
    <cellStyle name="20% - Accent5 3 2 9 5" xfId="3028" xr:uid="{FE680D8E-24A9-4626-AD56-F2F5B50882C9}"/>
    <cellStyle name="20% - Accent5 3 2 9 5 2" xfId="10568" xr:uid="{AA599BAB-7B90-419B-A4A9-528E72F47E48}"/>
    <cellStyle name="20% - Accent5 3 2 9 5 2 2" xfId="25544" xr:uid="{E6AA1771-7125-4F21-86D9-72853CBBD333}"/>
    <cellStyle name="20% - Accent5 3 2 9 5 3" xfId="18056" xr:uid="{B25B5C7A-90EE-4CB4-9836-2D02C37AF230}"/>
    <cellStyle name="20% - Accent5 3 2 9 5 4" xfId="36470" xr:uid="{0B1B9EF5-A2C7-49A5-8384-AAAD71318144}"/>
    <cellStyle name="20% - Accent5 3 2 9 5 5" xfId="40475" xr:uid="{B6F440C3-484D-4ED0-94A6-B90BB34DC265}"/>
    <cellStyle name="20% - Accent5 3 2 9 5 6" xfId="48358" xr:uid="{DCCBB6E7-3FD4-492B-B614-1CCEC8724E5A}"/>
    <cellStyle name="20% - Accent5 3 2 9 5 7" xfId="55851" xr:uid="{C6DAE3D5-282E-4AA6-BC06-5556597B7925}"/>
    <cellStyle name="20% - Accent5 3 2 9 6" xfId="10561" xr:uid="{17EF1A85-003F-4EAE-A7A7-7A35112BB6E6}"/>
    <cellStyle name="20% - Accent5 3 2 9 6 2" xfId="25537" xr:uid="{0831B137-7372-4F65-919C-9FB90E08CA1D}"/>
    <cellStyle name="20% - Accent5 3 2 9 7" xfId="18049" xr:uid="{F65C5793-A5A5-47AA-906E-878F326582A0}"/>
    <cellStyle name="20% - Accent5 3 2 9 8" xfId="31092" xr:uid="{BEE4D2A3-952A-48BA-AF05-7C677EE8F583}"/>
    <cellStyle name="20% - Accent5 3 2 9 9" xfId="40468" xr:uid="{D2BEDA33-8299-4A50-AAF4-D2966368D37C}"/>
    <cellStyle name="20% - Accent5 3 20" xfId="3029" xr:uid="{D0365576-150D-4575-A96B-88C926CD8E84}"/>
    <cellStyle name="20% - Accent5 3 20 10" xfId="55852" xr:uid="{1110A0E4-726C-4171-AA05-566B7AB4AA4C}"/>
    <cellStyle name="20% - Accent5 3 20 2" xfId="3030" xr:uid="{FBD27021-94A3-4AA3-BF6B-94F7E17C860C}"/>
    <cellStyle name="20% - Accent5 3 20 2 2" xfId="10570" xr:uid="{9001330F-2DA3-415F-BD29-9611923DC425}"/>
    <cellStyle name="20% - Accent5 3 20 2 2 2" xfId="25546" xr:uid="{0A6CD0C4-3E51-4A03-9D08-E07F414E0A82}"/>
    <cellStyle name="20% - Accent5 3 20 2 3" xfId="18058" xr:uid="{7D92D825-C50C-4F21-A314-236A1B6EDB5A}"/>
    <cellStyle name="20% - Accent5 3 20 2 4" xfId="32784" xr:uid="{ABA27C8D-635F-45D8-8D0C-D9C46123156B}"/>
    <cellStyle name="20% - Accent5 3 20 2 5" xfId="40477" xr:uid="{3F49C574-BC97-49EB-BF86-4AB2D991595E}"/>
    <cellStyle name="20% - Accent5 3 20 2 6" xfId="48360" xr:uid="{FC04D9E5-5E37-4BCE-B181-89B9C8DD296F}"/>
    <cellStyle name="20% - Accent5 3 20 2 7" xfId="55853" xr:uid="{CF830CBE-A451-4498-ACC5-A1AF3982E8F5}"/>
    <cellStyle name="20% - Accent5 3 20 3" xfId="3031" xr:uid="{45AFB383-FB6E-41BB-8162-55DDE68E3AF8}"/>
    <cellStyle name="20% - Accent5 3 20 3 2" xfId="10571" xr:uid="{06AECE1E-4780-4B62-9668-A3C360D83830}"/>
    <cellStyle name="20% - Accent5 3 20 3 2 2" xfId="25547" xr:uid="{37F74EEA-EF47-4408-B075-D133CA6F32E4}"/>
    <cellStyle name="20% - Accent5 3 20 3 3" xfId="18059" xr:uid="{3E23334E-A550-4EF0-B903-1BAF0C9DEB6C}"/>
    <cellStyle name="20% - Accent5 3 20 3 4" xfId="34629" xr:uid="{BC4D4DFA-CB35-4A3F-B38C-51968735DBC5}"/>
    <cellStyle name="20% - Accent5 3 20 3 5" xfId="40478" xr:uid="{7679A22A-8460-4FA4-BACB-C8A0D20137CE}"/>
    <cellStyle name="20% - Accent5 3 20 3 6" xfId="48361" xr:uid="{2939218E-C78A-46E6-9A21-3BA967D5C927}"/>
    <cellStyle name="20% - Accent5 3 20 3 7" xfId="55854" xr:uid="{C05D4E34-781F-4AD7-8E7E-8E86B8E989DA}"/>
    <cellStyle name="20% - Accent5 3 20 4" xfId="3032" xr:uid="{46A7E9F4-FBA3-4147-B427-BEFCB0AD47EB}"/>
    <cellStyle name="20% - Accent5 3 20 4 2" xfId="10572" xr:uid="{4752E647-1B3C-45E6-BA94-B17DCE901F06}"/>
    <cellStyle name="20% - Accent5 3 20 4 2 2" xfId="25548" xr:uid="{761CE992-30D1-4DE5-9122-2FC15F23B107}"/>
    <cellStyle name="20% - Accent5 3 20 4 3" xfId="18060" xr:uid="{A592CF1A-C99B-41CD-B61F-682F2471512E}"/>
    <cellStyle name="20% - Accent5 3 20 4 4" xfId="36472" xr:uid="{1F01F50E-2B51-433B-844E-CCD65C636EAD}"/>
    <cellStyle name="20% - Accent5 3 20 4 5" xfId="40479" xr:uid="{3CF700F9-2A30-4492-9DD6-D4271C8A93F8}"/>
    <cellStyle name="20% - Accent5 3 20 4 6" xfId="48362" xr:uid="{56BD8D9D-2541-4DC1-875C-BA2476C35D31}"/>
    <cellStyle name="20% - Accent5 3 20 4 7" xfId="55855" xr:uid="{E6A20AF5-87AC-4D25-A084-F69AF3446B56}"/>
    <cellStyle name="20% - Accent5 3 20 5" xfId="10569" xr:uid="{DC2C6803-EE05-4677-A93C-43DAAB31932B}"/>
    <cellStyle name="20% - Accent5 3 20 5 2" xfId="25545" xr:uid="{843A93A8-F20D-4050-AC45-C869AFF89683}"/>
    <cellStyle name="20% - Accent5 3 20 6" xfId="18057" xr:uid="{225A12BE-8CD3-414A-BEF3-DA432A23EA00}"/>
    <cellStyle name="20% - Accent5 3 20 7" xfId="32066" xr:uid="{C737D3C1-5749-4E0D-97A7-0CEB491F49C4}"/>
    <cellStyle name="20% - Accent5 3 20 8" xfId="40476" xr:uid="{903D18FA-1ED9-4772-AD32-44964E12FB5D}"/>
    <cellStyle name="20% - Accent5 3 20 9" xfId="48359" xr:uid="{027F6DB5-5354-4FC0-A3C1-6521A1C1F453}"/>
    <cellStyle name="20% - Accent5 3 21" xfId="3033" xr:uid="{E9D6FCFD-2984-4527-8FFA-BF688C7E3BE0}"/>
    <cellStyle name="20% - Accent5 3 21 2" xfId="10573" xr:uid="{2E99087F-0A54-47DE-91AB-7D74395436DE}"/>
    <cellStyle name="20% - Accent5 3 21 2 2" xfId="25549" xr:uid="{B2265BE2-7927-4DCE-A08E-B3DF0F58363B}"/>
    <cellStyle name="20% - Accent5 3 21 3" xfId="18061" xr:uid="{341B4A83-FC04-4237-98BD-431B61F543A7}"/>
    <cellStyle name="20% - Accent5 3 21 4" xfId="32605" xr:uid="{FF52D707-AA63-4965-B3FB-CE49F858A724}"/>
    <cellStyle name="20% - Accent5 3 21 5" xfId="40480" xr:uid="{E87FC144-874C-4846-ADCD-8F67FDBC58A3}"/>
    <cellStyle name="20% - Accent5 3 21 6" xfId="48363" xr:uid="{3DB9ABCB-E278-4105-8ADC-CDBDFC71686D}"/>
    <cellStyle name="20% - Accent5 3 21 7" xfId="55856" xr:uid="{4706CCCF-6B37-481D-A6B1-1C002BACB3BA}"/>
    <cellStyle name="20% - Accent5 3 22" xfId="3034" xr:uid="{1F0050D1-782B-4769-866B-B0F5E6389E41}"/>
    <cellStyle name="20% - Accent5 3 22 2" xfId="10574" xr:uid="{4B2D25D8-E677-458F-B4ED-26821423979D}"/>
    <cellStyle name="20% - Accent5 3 22 2 2" xfId="25550" xr:uid="{C6486707-3B85-46AE-963C-6F427F563F32}"/>
    <cellStyle name="20% - Accent5 3 22 3" xfId="18062" xr:uid="{90C1089F-5AE7-4B7A-BBE1-3588744A7A5E}"/>
    <cellStyle name="20% - Accent5 3 22 4" xfId="34450" xr:uid="{016C359D-FE2D-4B20-AD5A-E26083C623BF}"/>
    <cellStyle name="20% - Accent5 3 22 5" xfId="40481" xr:uid="{868381D2-79CB-414D-AE5F-A2808BBF22FD}"/>
    <cellStyle name="20% - Accent5 3 22 6" xfId="48364" xr:uid="{1D815654-9CBB-4CAC-A960-C1D3A6423F4B}"/>
    <cellStyle name="20% - Accent5 3 22 7" xfId="55857" xr:uid="{532BA533-3894-425A-9D61-784A14A82A44}"/>
    <cellStyle name="20% - Accent5 3 23" xfId="3035" xr:uid="{6A538566-A7EF-4E09-8A30-AD1561B4BC98}"/>
    <cellStyle name="20% - Accent5 3 23 2" xfId="10575" xr:uid="{78706898-4A3D-4798-94FE-6C720D9D3835}"/>
    <cellStyle name="20% - Accent5 3 23 2 2" xfId="25551" xr:uid="{0B48A43B-B93C-49F9-829E-F9F1A51281CA}"/>
    <cellStyle name="20% - Accent5 3 23 3" xfId="18063" xr:uid="{7B458722-277E-48BA-9C29-4FF1B26F4C60}"/>
    <cellStyle name="20% - Accent5 3 23 4" xfId="36293" xr:uid="{19EF79C0-E658-4FA3-A825-BEC577C2808B}"/>
    <cellStyle name="20% - Accent5 3 23 5" xfId="40482" xr:uid="{D6C3FC0D-7BE0-431C-969E-ECF9060F969C}"/>
    <cellStyle name="20% - Accent5 3 23 6" xfId="48365" xr:uid="{00B458FD-FD1D-413B-A34B-EEF9FAEA9CFB}"/>
    <cellStyle name="20% - Accent5 3 23 7" xfId="55858" xr:uid="{6376AD95-3169-4152-BCCC-E6031B46D402}"/>
    <cellStyle name="20% - Accent5 3 24" xfId="3036" xr:uid="{77CE080A-3CD3-4F91-9664-288E61FA4FD6}"/>
    <cellStyle name="20% - Accent5 3 24 2" xfId="10576" xr:uid="{C04D354C-C0DC-4C66-8D77-9B04724D165A}"/>
    <cellStyle name="20% - Accent5 3 24 2 2" xfId="25552" xr:uid="{909FC310-29DF-4B88-A2ED-9951ABBB0FCB}"/>
    <cellStyle name="20% - Accent5 3 24 3" xfId="18064" xr:uid="{D7D02AAB-0E43-47C8-8219-66BC0D3A0218}"/>
    <cellStyle name="20% - Accent5 3 24 4" xfId="37655" xr:uid="{238FB01C-39BF-4F2D-8D85-225E09598675}"/>
    <cellStyle name="20% - Accent5 3 24 5" xfId="40483" xr:uid="{8AF79E40-3751-4CDD-8AD6-21C051B7CCA0}"/>
    <cellStyle name="20% - Accent5 3 24 6" xfId="48366" xr:uid="{0E7EA0E1-A5DD-406B-9C32-3ED8F3929A8D}"/>
    <cellStyle name="20% - Accent5 3 24 7" xfId="55859" xr:uid="{313A9F92-9165-40AA-9A13-2C06C1BD5511}"/>
    <cellStyle name="20% - Accent5 3 25" xfId="7752" xr:uid="{233F2BD2-5D21-4BE9-BED8-976DBDFF8906}"/>
    <cellStyle name="20% - Accent5 3 25 2" xfId="15241" xr:uid="{B1C36A3A-B0EB-45DF-A827-4104D883159F}"/>
    <cellStyle name="20% - Accent5 3 25 2 2" xfId="30217" xr:uid="{D9862A0D-6478-4D30-8AA0-88EA605D600F}"/>
    <cellStyle name="20% - Accent5 3 25 3" xfId="22729" xr:uid="{F44185B7-ACE2-44D1-B2B5-0F5984B92F65}"/>
    <cellStyle name="20% - Accent5 3 25 4" xfId="45148" xr:uid="{CDE831AD-E72E-49E0-B0B8-4F65C3211F93}"/>
    <cellStyle name="20% - Accent5 3 25 5" xfId="53036" xr:uid="{2642825E-6263-440B-AE85-CBF470C387A2}"/>
    <cellStyle name="20% - Accent5 3 25 6" xfId="60524" xr:uid="{8183442C-6DFA-4EC4-8C8D-8DD4647F3828}"/>
    <cellStyle name="20% - Accent5 3 26" xfId="7807" xr:uid="{ABFF648A-8CD0-4D54-8860-530DCF2624C5}"/>
    <cellStyle name="20% - Accent5 3 26 2" xfId="22784" xr:uid="{77B25CF9-1C31-4615-AE63-0D078408C3C1}"/>
    <cellStyle name="20% - Accent5 3 27" xfId="15296" xr:uid="{DA43A30C-EB78-4FDE-8C42-23405CCEBEA8}"/>
    <cellStyle name="20% - Accent5 3 28" xfId="30273" xr:uid="{3B033BD4-E0BD-4C21-BFBF-446D4D65BD31}"/>
    <cellStyle name="20% - Accent5 3 29" xfId="37715" xr:uid="{2017239C-3E7F-423C-8020-ACA3249A2226}"/>
    <cellStyle name="20% - Accent5 3 3" xfId="133" xr:uid="{59696BCA-D57B-42C9-A483-C2246E9F5DA4}"/>
    <cellStyle name="20% - Accent5 3 3 10" xfId="3037" xr:uid="{11C58334-43FF-416F-AD14-956EEA71DD7F}"/>
    <cellStyle name="20% - Accent5 3 3 10 10" xfId="55860" xr:uid="{73EC575E-3BA2-4E05-98E8-2C8B484390AA}"/>
    <cellStyle name="20% - Accent5 3 3 10 2" xfId="3038" xr:uid="{6505AD40-F0C7-46DA-9DEE-BF5FE09A9428}"/>
    <cellStyle name="20% - Accent5 3 3 10 2 2" xfId="10578" xr:uid="{1A51CF6B-B630-47A4-B36A-31F519F41B90}"/>
    <cellStyle name="20% - Accent5 3 3 10 2 2 2" xfId="25554" xr:uid="{C98611E7-E864-4B5F-9D1E-6EBBD5865F38}"/>
    <cellStyle name="20% - Accent5 3 3 10 2 3" xfId="18066" xr:uid="{8354E798-0C29-440F-A17F-79E69E5BDD50}"/>
    <cellStyle name="20% - Accent5 3 3 10 2 4" xfId="32786" xr:uid="{E9217C8E-160B-40BB-ACAC-43E27D478F3C}"/>
    <cellStyle name="20% - Accent5 3 3 10 2 5" xfId="40485" xr:uid="{5CF6A3C4-14B7-43F8-A72E-390E36A9B096}"/>
    <cellStyle name="20% - Accent5 3 3 10 2 6" xfId="48368" xr:uid="{4F536E21-96A0-4E56-87E2-6EB90B593D44}"/>
    <cellStyle name="20% - Accent5 3 3 10 2 7" xfId="55861" xr:uid="{4A9BAF47-626A-4685-91EF-1495DA268981}"/>
    <cellStyle name="20% - Accent5 3 3 10 3" xfId="3039" xr:uid="{DB7756D3-A38E-4F3A-AEEE-BDC507F65C55}"/>
    <cellStyle name="20% - Accent5 3 3 10 3 2" xfId="10579" xr:uid="{530E8505-5174-447C-8D32-2789BF19FCDA}"/>
    <cellStyle name="20% - Accent5 3 3 10 3 2 2" xfId="25555" xr:uid="{82A073C4-63E9-4974-A2FC-2F11CCA1C95A}"/>
    <cellStyle name="20% - Accent5 3 3 10 3 3" xfId="18067" xr:uid="{1284CA36-C1A2-4802-AB3A-B0A6A69EC813}"/>
    <cellStyle name="20% - Accent5 3 3 10 3 4" xfId="34631" xr:uid="{4652C124-801D-4528-8DAB-81F80E2EC272}"/>
    <cellStyle name="20% - Accent5 3 3 10 3 5" xfId="40486" xr:uid="{5E55EC1C-E382-4ADD-9B65-841D96476231}"/>
    <cellStyle name="20% - Accent5 3 3 10 3 6" xfId="48369" xr:uid="{C3374F5C-7D02-4994-8A71-6E8714819A26}"/>
    <cellStyle name="20% - Accent5 3 3 10 3 7" xfId="55862" xr:uid="{7F1FAAF2-FE1E-4770-AEB6-EC6B87EA2085}"/>
    <cellStyle name="20% - Accent5 3 3 10 4" xfId="3040" xr:uid="{F1C1987F-65C6-49D3-93E5-52750F9BC7EB}"/>
    <cellStyle name="20% - Accent5 3 3 10 4 2" xfId="10580" xr:uid="{371377BC-83C3-44B5-966B-166A9E38F61D}"/>
    <cellStyle name="20% - Accent5 3 3 10 4 2 2" xfId="25556" xr:uid="{2CB77692-CD88-4866-98AC-DBB364A9D0FD}"/>
    <cellStyle name="20% - Accent5 3 3 10 4 3" xfId="18068" xr:uid="{D3FA4ED7-8DE5-429B-B565-4EF6025B5534}"/>
    <cellStyle name="20% - Accent5 3 3 10 4 4" xfId="36474" xr:uid="{A562E18F-3FCC-4B6F-8C82-034E75BFD435}"/>
    <cellStyle name="20% - Accent5 3 3 10 4 5" xfId="40487" xr:uid="{8483D3F6-C22B-4D0C-9972-EC2D942C6FE3}"/>
    <cellStyle name="20% - Accent5 3 3 10 4 6" xfId="48370" xr:uid="{EA4E53BB-1519-4416-B93E-4C65084C9EE9}"/>
    <cellStyle name="20% - Accent5 3 3 10 4 7" xfId="55863" xr:uid="{64E28FE8-156F-49D8-939C-9F23780B15A8}"/>
    <cellStyle name="20% - Accent5 3 3 10 5" xfId="10577" xr:uid="{4076D234-7B37-48F3-B62F-2D9C7A2CC962}"/>
    <cellStyle name="20% - Accent5 3 3 10 5 2" xfId="25553" xr:uid="{30EEFDE9-9DBE-4296-947A-876ED4454842}"/>
    <cellStyle name="20% - Accent5 3 3 10 6" xfId="18065" xr:uid="{4C28A830-77DF-49AB-8914-D59A2CFCF201}"/>
    <cellStyle name="20% - Accent5 3 3 10 7" xfId="31468" xr:uid="{BBB2979A-039A-43FE-9F51-4136B2356995}"/>
    <cellStyle name="20% - Accent5 3 3 10 8" xfId="40484" xr:uid="{55F79D09-18E1-47D6-8096-842712FA78B7}"/>
    <cellStyle name="20% - Accent5 3 3 10 9" xfId="48367" xr:uid="{15B872E4-B5E0-4D89-A827-1483EA019873}"/>
    <cellStyle name="20% - Accent5 3 3 11" xfId="3041" xr:uid="{CC2011B0-EB1B-4EC8-9AF2-B738CB3FFDAD}"/>
    <cellStyle name="20% - Accent5 3 3 11 10" xfId="55864" xr:uid="{2B8F68BA-1015-4131-9FB5-4B2E221EEB6B}"/>
    <cellStyle name="20% - Accent5 3 3 11 2" xfId="3042" xr:uid="{02FF217F-ED59-438C-9109-833A6D8105F5}"/>
    <cellStyle name="20% - Accent5 3 3 11 2 2" xfId="10582" xr:uid="{43C4585F-9BF0-4418-BC42-141189E6986E}"/>
    <cellStyle name="20% - Accent5 3 3 11 2 2 2" xfId="25558" xr:uid="{1A183FEB-5739-44FF-9283-80F0D393D0A1}"/>
    <cellStyle name="20% - Accent5 3 3 11 2 3" xfId="18070" xr:uid="{BFDA55F0-C977-4E23-B329-4E75B293CE33}"/>
    <cellStyle name="20% - Accent5 3 3 11 2 4" xfId="32787" xr:uid="{6DB984E6-AE2E-49C1-92D7-CF09C4446251}"/>
    <cellStyle name="20% - Accent5 3 3 11 2 5" xfId="40489" xr:uid="{E81ECAB1-8D10-4E44-B4F2-942AA2ABEAB5}"/>
    <cellStyle name="20% - Accent5 3 3 11 2 6" xfId="48372" xr:uid="{99ACDC22-E0C3-4422-9195-C47E1A6737FC}"/>
    <cellStyle name="20% - Accent5 3 3 11 2 7" xfId="55865" xr:uid="{2F54F0C5-2BCB-4B4C-9033-10E93487C12A}"/>
    <cellStyle name="20% - Accent5 3 3 11 3" xfId="3043" xr:uid="{D0BEE77C-CD2D-4291-9C2D-62E3BA0332D6}"/>
    <cellStyle name="20% - Accent5 3 3 11 3 2" xfId="10583" xr:uid="{57B5B891-4C5A-41AF-9344-5FC361F18A15}"/>
    <cellStyle name="20% - Accent5 3 3 11 3 2 2" xfId="25559" xr:uid="{5AE6C68E-3EBF-4513-AABB-C183D5C19760}"/>
    <cellStyle name="20% - Accent5 3 3 11 3 3" xfId="18071" xr:uid="{9B842F0E-07D6-407B-B6D0-A7C9F3BF31CC}"/>
    <cellStyle name="20% - Accent5 3 3 11 3 4" xfId="34632" xr:uid="{B9AF7BD8-2A18-4781-8723-DF430990310A}"/>
    <cellStyle name="20% - Accent5 3 3 11 3 5" xfId="40490" xr:uid="{F8900019-DB62-403D-BA0F-67C50264CD46}"/>
    <cellStyle name="20% - Accent5 3 3 11 3 6" xfId="48373" xr:uid="{AA52DFFD-F35A-4BBF-9458-09BDB0C0FBBF}"/>
    <cellStyle name="20% - Accent5 3 3 11 3 7" xfId="55866" xr:uid="{280512EB-4A6D-40CC-8320-73D5A23A5BA3}"/>
    <cellStyle name="20% - Accent5 3 3 11 4" xfId="3044" xr:uid="{47FB79CD-DC83-4B70-99B8-8914BC66BF84}"/>
    <cellStyle name="20% - Accent5 3 3 11 4 2" xfId="10584" xr:uid="{DB6B6881-5C09-436E-B6C1-3BC62DBC2324}"/>
    <cellStyle name="20% - Accent5 3 3 11 4 2 2" xfId="25560" xr:uid="{1C757B5B-CB75-48F4-8BCC-172BC88144CF}"/>
    <cellStyle name="20% - Accent5 3 3 11 4 3" xfId="18072" xr:uid="{C6F9088C-4D6E-41F9-A791-FD04D9973D54}"/>
    <cellStyle name="20% - Accent5 3 3 11 4 4" xfId="36475" xr:uid="{456EDEAD-C9A2-4169-B239-CA324037DF6F}"/>
    <cellStyle name="20% - Accent5 3 3 11 4 5" xfId="40491" xr:uid="{A61D3A07-58C5-4D0C-B7F6-3D32AFDA46EA}"/>
    <cellStyle name="20% - Accent5 3 3 11 4 6" xfId="48374" xr:uid="{D756197D-4D34-47CA-92FC-43D75B212CAC}"/>
    <cellStyle name="20% - Accent5 3 3 11 4 7" xfId="55867" xr:uid="{CFB626AD-901F-4ABC-AC0B-2148EAA8628C}"/>
    <cellStyle name="20% - Accent5 3 3 11 5" xfId="10581" xr:uid="{ACE36377-56AC-4C20-835D-23BEC403AB4A}"/>
    <cellStyle name="20% - Accent5 3 3 11 5 2" xfId="25557" xr:uid="{E544D8AA-C591-4A3A-931B-1CE8919F1419}"/>
    <cellStyle name="20% - Accent5 3 3 11 6" xfId="18069" xr:uid="{E51DAD98-87F2-461C-85F0-ADA17E45079C}"/>
    <cellStyle name="20% - Accent5 3 3 11 7" xfId="32017" xr:uid="{456DC2A7-626D-47D7-9B0E-FAF9E698D96E}"/>
    <cellStyle name="20% - Accent5 3 3 11 8" xfId="40488" xr:uid="{07449ACF-52EB-4943-9923-3F7371C7752D}"/>
    <cellStyle name="20% - Accent5 3 3 11 9" xfId="48371" xr:uid="{04BE49F7-D6DD-4C09-8AD6-E92DB1D96A9B}"/>
    <cellStyle name="20% - Accent5 3 3 12" xfId="3045" xr:uid="{07C32137-C969-44D1-A877-591A54140271}"/>
    <cellStyle name="20% - Accent5 3 3 12 10" xfId="55868" xr:uid="{2FD9D684-6AD9-4E8B-86AE-A83ADBC68CDB}"/>
    <cellStyle name="20% - Accent5 3 3 12 2" xfId="3046" xr:uid="{B2853FBE-6D37-4C63-9061-06BEDABAC07A}"/>
    <cellStyle name="20% - Accent5 3 3 12 2 2" xfId="10586" xr:uid="{74D3074E-49E8-4675-94AE-174E7E36FB62}"/>
    <cellStyle name="20% - Accent5 3 3 12 2 2 2" xfId="25562" xr:uid="{89351152-0244-44BE-83E0-9EAE56596076}"/>
    <cellStyle name="20% - Accent5 3 3 12 2 3" xfId="18074" xr:uid="{7363C84E-854A-47A3-B5BE-D687FBE8280E}"/>
    <cellStyle name="20% - Accent5 3 3 12 2 4" xfId="32788" xr:uid="{9CE40C30-3E95-4D8A-B5DC-38740E80A37B}"/>
    <cellStyle name="20% - Accent5 3 3 12 2 5" xfId="40493" xr:uid="{E522923D-243D-4997-BD9F-1806B41A3AED}"/>
    <cellStyle name="20% - Accent5 3 3 12 2 6" xfId="48376" xr:uid="{E87F4404-7173-4346-8D08-E8A61B1C113D}"/>
    <cellStyle name="20% - Accent5 3 3 12 2 7" xfId="55869" xr:uid="{43F9B8C4-7FF3-42B1-B9CF-67EC50F39946}"/>
    <cellStyle name="20% - Accent5 3 3 12 3" xfId="3047" xr:uid="{03DDD21E-C50E-4848-B760-35292FB74C9E}"/>
    <cellStyle name="20% - Accent5 3 3 12 3 2" xfId="10587" xr:uid="{FD044E9D-48A6-4C76-9EC2-EA686692150D}"/>
    <cellStyle name="20% - Accent5 3 3 12 3 2 2" xfId="25563" xr:uid="{61E7818A-C16B-4E6D-91EE-B2E79ADFD1AE}"/>
    <cellStyle name="20% - Accent5 3 3 12 3 3" xfId="18075" xr:uid="{0C28C70E-073C-4FDC-9C84-3AAF67E58FDE}"/>
    <cellStyle name="20% - Accent5 3 3 12 3 4" xfId="34633" xr:uid="{3732C496-3983-419E-BB1A-032BE2142F79}"/>
    <cellStyle name="20% - Accent5 3 3 12 3 5" xfId="40494" xr:uid="{D529769F-9D04-4602-A8F1-61CF87698398}"/>
    <cellStyle name="20% - Accent5 3 3 12 3 6" xfId="48377" xr:uid="{17DFDC2D-6808-4307-A039-8A2B3355D49F}"/>
    <cellStyle name="20% - Accent5 3 3 12 3 7" xfId="55870" xr:uid="{F2F87834-A646-4A8D-B983-7B53C536D0B4}"/>
    <cellStyle name="20% - Accent5 3 3 12 4" xfId="3048" xr:uid="{D74B0FAC-73B8-47A5-9DD3-3C203FED187A}"/>
    <cellStyle name="20% - Accent5 3 3 12 4 2" xfId="10588" xr:uid="{F7201E25-1328-44B3-A0DD-81169ABA460D}"/>
    <cellStyle name="20% - Accent5 3 3 12 4 2 2" xfId="25564" xr:uid="{12A342D8-3729-4780-AA11-6117388101E8}"/>
    <cellStyle name="20% - Accent5 3 3 12 4 3" xfId="18076" xr:uid="{17FEE2FF-20ED-4B54-95D4-D6C51FB53670}"/>
    <cellStyle name="20% - Accent5 3 3 12 4 4" xfId="36476" xr:uid="{179BBA16-AEFB-42FD-A0CC-88688B34D7EA}"/>
    <cellStyle name="20% - Accent5 3 3 12 4 5" xfId="40495" xr:uid="{4DAD36D2-C438-4677-9EB2-E16298762C3B}"/>
    <cellStyle name="20% - Accent5 3 3 12 4 6" xfId="48378" xr:uid="{69533642-11D9-4018-AC16-63484B64F78B}"/>
    <cellStyle name="20% - Accent5 3 3 12 4 7" xfId="55871" xr:uid="{E42B643A-C025-4A2B-9381-2C56007C4A58}"/>
    <cellStyle name="20% - Accent5 3 3 12 5" xfId="10585" xr:uid="{3B946DDF-21A7-448D-B5CA-B8446CBCEC09}"/>
    <cellStyle name="20% - Accent5 3 3 12 5 2" xfId="25561" xr:uid="{30A290E3-D5BA-4BAD-AC9D-733BBE16FA57}"/>
    <cellStyle name="20% - Accent5 3 3 12 6" xfId="18073" xr:uid="{513003BF-ACE7-457F-BA24-FF0D339ED19E}"/>
    <cellStyle name="20% - Accent5 3 3 12 7" xfId="32072" xr:uid="{0D5F7E97-E2A8-4BC9-9B67-B379B0B5136C}"/>
    <cellStyle name="20% - Accent5 3 3 12 8" xfId="40492" xr:uid="{51959813-5AB0-4A59-B45F-D6331B2C0FB9}"/>
    <cellStyle name="20% - Accent5 3 3 12 9" xfId="48375" xr:uid="{7AF6C5E8-DAA9-4883-BE8F-E4FA7533F8F9}"/>
    <cellStyle name="20% - Accent5 3 3 13" xfId="3049" xr:uid="{6980F9A7-3079-4CED-B593-CEE74CFF5E79}"/>
    <cellStyle name="20% - Accent5 3 3 13 2" xfId="10589" xr:uid="{FFC99EDA-331E-46C9-81A1-7F9B1EE31127}"/>
    <cellStyle name="20% - Accent5 3 3 13 2 2" xfId="25565" xr:uid="{4EA9CE43-965F-4BB5-9A55-4273561EAFEC}"/>
    <cellStyle name="20% - Accent5 3 3 13 3" xfId="18077" xr:uid="{883A8138-C662-4502-8E17-3242987DB095}"/>
    <cellStyle name="20% - Accent5 3 3 13 4" xfId="32785" xr:uid="{3782185B-0819-496F-96D5-694F9C214C71}"/>
    <cellStyle name="20% - Accent5 3 3 13 5" xfId="40496" xr:uid="{C0E57FA3-BCCE-43F8-BCCF-50D6941F1CF3}"/>
    <cellStyle name="20% - Accent5 3 3 13 6" xfId="48379" xr:uid="{F409735C-797C-41F1-882F-CF53BE8937C1}"/>
    <cellStyle name="20% - Accent5 3 3 13 7" xfId="55872" xr:uid="{81751B01-96DE-4AE3-BE67-8BDC1B6E6608}"/>
    <cellStyle name="20% - Accent5 3 3 14" xfId="3050" xr:uid="{9A6B934D-3F22-4388-9A4B-4F3C660CDEB4}"/>
    <cellStyle name="20% - Accent5 3 3 14 2" xfId="10590" xr:uid="{98A412A7-8B89-4DEF-9B5A-5A4408D47E53}"/>
    <cellStyle name="20% - Accent5 3 3 14 2 2" xfId="25566" xr:uid="{B1E695AA-DF3D-4F13-B0A0-001C7863E265}"/>
    <cellStyle name="20% - Accent5 3 3 14 3" xfId="18078" xr:uid="{50F18C74-D200-4EAE-9BA2-B18F3A646FFA}"/>
    <cellStyle name="20% - Accent5 3 3 14 4" xfId="34630" xr:uid="{E8BDDC45-D4E0-4588-A3C8-6084235D66F0}"/>
    <cellStyle name="20% - Accent5 3 3 14 5" xfId="40497" xr:uid="{1167A390-6F57-478B-9165-D301F6446F3A}"/>
    <cellStyle name="20% - Accent5 3 3 14 6" xfId="48380" xr:uid="{4864D1D6-480C-4D5C-AA2C-A749D7AC9A7C}"/>
    <cellStyle name="20% - Accent5 3 3 14 7" xfId="55873" xr:uid="{C4E943DF-1098-4D3D-B498-0201DA95BD2F}"/>
    <cellStyle name="20% - Accent5 3 3 15" xfId="3051" xr:uid="{15E48906-F4ED-4156-B44E-0EEC82D63D3D}"/>
    <cellStyle name="20% - Accent5 3 3 15 2" xfId="10591" xr:uid="{3DA9BF24-4584-4494-B589-ED37514DBCBC}"/>
    <cellStyle name="20% - Accent5 3 3 15 2 2" xfId="25567" xr:uid="{ABE0DF66-2A08-4655-9197-157C754A2C63}"/>
    <cellStyle name="20% - Accent5 3 3 15 3" xfId="18079" xr:uid="{12A6F9CD-CAA6-40A0-BC77-3A17A36D7557}"/>
    <cellStyle name="20% - Accent5 3 3 15 4" xfId="36473" xr:uid="{7D804743-319B-4B2C-9888-11C5ED55FD26}"/>
    <cellStyle name="20% - Accent5 3 3 15 5" xfId="40498" xr:uid="{99958E2F-2060-4E8B-AF79-5815E7E454E1}"/>
    <cellStyle name="20% - Accent5 3 3 15 6" xfId="48381" xr:uid="{B03C10A5-88A5-42C2-90EA-57E9913B3C27}"/>
    <cellStyle name="20% - Accent5 3 3 15 7" xfId="55874" xr:uid="{B8A2B0D5-C2A7-4E0C-881B-FE489E14B740}"/>
    <cellStyle name="20% - Accent5 3 3 16" xfId="3052" xr:uid="{2BB9F62A-281C-403C-9276-0444842CFC2C}"/>
    <cellStyle name="20% - Accent5 3 3 16 2" xfId="10592" xr:uid="{E79B3E99-DE41-446C-B07A-7618A4A29937}"/>
    <cellStyle name="20% - Accent5 3 3 16 2 2" xfId="25568" xr:uid="{F9352D22-5DAA-4BBA-AAE6-7E8CC34C7EC9}"/>
    <cellStyle name="20% - Accent5 3 3 16 3" xfId="18080" xr:uid="{88657211-E72F-498D-BF56-C861F93B15C6}"/>
    <cellStyle name="20% - Accent5 3 3 16 4" xfId="37661" xr:uid="{E58859F6-D777-436D-96B7-216BBCE41A7D}"/>
    <cellStyle name="20% - Accent5 3 3 16 5" xfId="40499" xr:uid="{2C778549-0FB5-4D90-8C95-B559A6DA6A86}"/>
    <cellStyle name="20% - Accent5 3 3 16 6" xfId="48382" xr:uid="{06E35193-6A1F-41FF-B768-E24CF420DF45}"/>
    <cellStyle name="20% - Accent5 3 3 16 7" xfId="55875" xr:uid="{35A9AFF9-D946-4CEA-9DCD-216B8DAEAF45}"/>
    <cellStyle name="20% - Accent5 3 3 17" xfId="7758" xr:uid="{3BD0C36B-E349-4328-B239-B38FBC35A717}"/>
    <cellStyle name="20% - Accent5 3 3 17 2" xfId="15247" xr:uid="{6873731A-059A-4024-85A7-08A970B480F2}"/>
    <cellStyle name="20% - Accent5 3 3 17 2 2" xfId="30223" xr:uid="{975D7867-D7AF-4796-BF33-8983BD6BF5EE}"/>
    <cellStyle name="20% - Accent5 3 3 17 3" xfId="22735" xr:uid="{1C355BB4-C835-479D-A52E-03C5FB8C0FE5}"/>
    <cellStyle name="20% - Accent5 3 3 17 4" xfId="45154" xr:uid="{BBFAD6B8-E3AF-4698-B0E0-3F9FEFB52B36}"/>
    <cellStyle name="20% - Accent5 3 3 17 5" xfId="53042" xr:uid="{8998243C-BF29-42AB-87FB-66C6C2089CF9}"/>
    <cellStyle name="20% - Accent5 3 3 17 6" xfId="60530" xr:uid="{CD49CC0F-26EE-4706-978E-90A2D5AB7EC5}"/>
    <cellStyle name="20% - Accent5 3 3 18" xfId="7813" xr:uid="{64A6A99F-FA60-4B89-AE24-EBE92DBC7B8F}"/>
    <cellStyle name="20% - Accent5 3 3 18 2" xfId="22790" xr:uid="{25566700-2ABD-439D-A1CC-C12621C489C9}"/>
    <cellStyle name="20% - Accent5 3 3 19" xfId="15302" xr:uid="{38F621D9-3B84-4723-8E98-C7D7A01089E6}"/>
    <cellStyle name="20% - Accent5 3 3 2" xfId="230" xr:uid="{48176DD9-DB86-4A7A-B9A6-61AF6CE8BA9A}"/>
    <cellStyle name="20% - Accent5 3 3 2 10" xfId="3053" xr:uid="{DE95662D-093C-46B4-BC30-EF9E8AA50FDC}"/>
    <cellStyle name="20% - Accent5 3 3 2 10 10" xfId="55876" xr:uid="{83D2ABD2-DE40-44D7-9F1B-D9EB186F5850}"/>
    <cellStyle name="20% - Accent5 3 3 2 10 2" xfId="3054" xr:uid="{DE2CD015-50EA-4E83-9666-564271A4CA43}"/>
    <cellStyle name="20% - Accent5 3 3 2 10 2 2" xfId="10594" xr:uid="{F76F12E8-3596-49BC-928E-E82C9D8082EC}"/>
    <cellStyle name="20% - Accent5 3 3 2 10 2 2 2" xfId="25570" xr:uid="{A6E98985-49FF-4715-BCD6-646123869896}"/>
    <cellStyle name="20% - Accent5 3 3 2 10 2 3" xfId="18082" xr:uid="{A3ABF30F-852A-4B5A-960C-EE56E6119864}"/>
    <cellStyle name="20% - Accent5 3 3 2 10 2 4" xfId="32790" xr:uid="{262C46B6-B15A-4841-A7D1-9A5D618F80D3}"/>
    <cellStyle name="20% - Accent5 3 3 2 10 2 5" xfId="40501" xr:uid="{25CD5D16-1283-4EB9-9AE1-9C26ED10EA93}"/>
    <cellStyle name="20% - Accent5 3 3 2 10 2 6" xfId="48384" xr:uid="{AC7AF004-6CF3-4A16-BD4B-5F952503019A}"/>
    <cellStyle name="20% - Accent5 3 3 2 10 2 7" xfId="55877" xr:uid="{05404BE9-4DB5-4AEF-A6D1-8ADB7E39C591}"/>
    <cellStyle name="20% - Accent5 3 3 2 10 3" xfId="3055" xr:uid="{D48FEB3A-6981-466E-8C19-ABDE5906C35A}"/>
    <cellStyle name="20% - Accent5 3 3 2 10 3 2" xfId="10595" xr:uid="{E7D6B5CF-36E9-485C-B5D7-5DBE0FD4BA3C}"/>
    <cellStyle name="20% - Accent5 3 3 2 10 3 2 2" xfId="25571" xr:uid="{696181E7-5348-400E-AB3B-64D76C5187C5}"/>
    <cellStyle name="20% - Accent5 3 3 2 10 3 3" xfId="18083" xr:uid="{055BFE9D-38F6-4969-9023-A3E733A10ED1}"/>
    <cellStyle name="20% - Accent5 3 3 2 10 3 4" xfId="34635" xr:uid="{67C2E98F-AE84-473E-B0A5-47D574281315}"/>
    <cellStyle name="20% - Accent5 3 3 2 10 3 5" xfId="40502" xr:uid="{A0743700-2411-421C-8677-36F8126B2051}"/>
    <cellStyle name="20% - Accent5 3 3 2 10 3 6" xfId="48385" xr:uid="{EA1F0290-0E12-459D-98E4-3FC7520BE83F}"/>
    <cellStyle name="20% - Accent5 3 3 2 10 3 7" xfId="55878" xr:uid="{B81FCB85-0455-41D8-92D2-69ADD22F7A63}"/>
    <cellStyle name="20% - Accent5 3 3 2 10 4" xfId="3056" xr:uid="{4BDB9EE5-B894-44EB-9BF7-163734AE10B0}"/>
    <cellStyle name="20% - Accent5 3 3 2 10 4 2" xfId="10596" xr:uid="{2BF21DFE-434B-4C97-B887-9763A125DB04}"/>
    <cellStyle name="20% - Accent5 3 3 2 10 4 2 2" xfId="25572" xr:uid="{FF465FC3-A705-4D07-BED5-4B3DEA1E74DB}"/>
    <cellStyle name="20% - Accent5 3 3 2 10 4 3" xfId="18084" xr:uid="{DD27D5B7-4AEC-470B-8B80-EA56DF7357FE}"/>
    <cellStyle name="20% - Accent5 3 3 2 10 4 4" xfId="36478" xr:uid="{42342B08-D11D-473A-82BA-A4FFA9A56A39}"/>
    <cellStyle name="20% - Accent5 3 3 2 10 4 5" xfId="40503" xr:uid="{9E783374-E53E-4B65-96CF-940E6B027E64}"/>
    <cellStyle name="20% - Accent5 3 3 2 10 4 6" xfId="48386" xr:uid="{7E8D752E-43DC-4C8E-B282-F4128584092A}"/>
    <cellStyle name="20% - Accent5 3 3 2 10 4 7" xfId="55879" xr:uid="{BD4E518F-AE39-45E3-AB13-7AE439AD7C9B}"/>
    <cellStyle name="20% - Accent5 3 3 2 10 5" xfId="10593" xr:uid="{B2B5AD4F-90A9-48D3-BE23-E80C3963DC2C}"/>
    <cellStyle name="20% - Accent5 3 3 2 10 5 2" xfId="25569" xr:uid="{C5F4060A-B12B-471C-9D27-C0DF4F843FCB}"/>
    <cellStyle name="20% - Accent5 3 3 2 10 6" xfId="18081" xr:uid="{802693BE-4F9D-4FE6-A12B-C57ADA88F6E1}"/>
    <cellStyle name="20% - Accent5 3 3 2 10 7" xfId="32028" xr:uid="{0512F01C-015C-48CA-B11C-4E2610EADC77}"/>
    <cellStyle name="20% - Accent5 3 3 2 10 8" xfId="40500" xr:uid="{9F6DB1AC-78C4-4D2A-A946-B95E4B6D5671}"/>
    <cellStyle name="20% - Accent5 3 3 2 10 9" xfId="48383" xr:uid="{0FC29A55-5B43-4913-A0D4-E54542A60DE3}"/>
    <cellStyle name="20% - Accent5 3 3 2 11" xfId="3057" xr:uid="{B817BFA4-1988-46D8-9823-2F079356D265}"/>
    <cellStyle name="20% - Accent5 3 3 2 11 10" xfId="55880" xr:uid="{C57EBA31-F80D-472C-9A66-674EE21ED77C}"/>
    <cellStyle name="20% - Accent5 3 3 2 11 2" xfId="3058" xr:uid="{279EF9F0-AFE3-44E1-85BC-CD85CACF581C}"/>
    <cellStyle name="20% - Accent5 3 3 2 11 2 2" xfId="10598" xr:uid="{EDBC7FA9-E0E4-4399-9B42-BA6CF13799A9}"/>
    <cellStyle name="20% - Accent5 3 3 2 11 2 2 2" xfId="25574" xr:uid="{71EF14A1-7941-4714-A9D9-6C7232F999C6}"/>
    <cellStyle name="20% - Accent5 3 3 2 11 2 3" xfId="18086" xr:uid="{FF11DB6A-0B14-4B53-92C8-36DF14CCBB43}"/>
    <cellStyle name="20% - Accent5 3 3 2 11 2 4" xfId="32791" xr:uid="{30D16D39-105B-4011-9322-AA4C646273EC}"/>
    <cellStyle name="20% - Accent5 3 3 2 11 2 5" xfId="40505" xr:uid="{A542AAC2-BF58-45B7-A916-FB367CBB9876}"/>
    <cellStyle name="20% - Accent5 3 3 2 11 2 6" xfId="48388" xr:uid="{42461626-BAEE-40DC-812E-B632FBF9E4F8}"/>
    <cellStyle name="20% - Accent5 3 3 2 11 2 7" xfId="55881" xr:uid="{630069E4-00C1-4D22-B2EF-1B182B516474}"/>
    <cellStyle name="20% - Accent5 3 3 2 11 3" xfId="3059" xr:uid="{EC415E47-4ED2-443E-8C60-C596F4939D7B}"/>
    <cellStyle name="20% - Accent5 3 3 2 11 3 2" xfId="10599" xr:uid="{8FEBA00A-B376-477F-B5C3-334AC6419F87}"/>
    <cellStyle name="20% - Accent5 3 3 2 11 3 2 2" xfId="25575" xr:uid="{52DB3070-B9A6-42F8-B609-8A305B6E94F0}"/>
    <cellStyle name="20% - Accent5 3 3 2 11 3 3" xfId="18087" xr:uid="{E6F33778-3A89-4952-8681-B41701506B96}"/>
    <cellStyle name="20% - Accent5 3 3 2 11 3 4" xfId="34636" xr:uid="{D0443B1E-B524-4FBF-97D5-A8342538C352}"/>
    <cellStyle name="20% - Accent5 3 3 2 11 3 5" xfId="40506" xr:uid="{5CB4BABF-787C-4A9A-9026-DAF6634FA521}"/>
    <cellStyle name="20% - Accent5 3 3 2 11 3 6" xfId="48389" xr:uid="{36ADE81D-E367-45F2-920C-F44342A11C3B}"/>
    <cellStyle name="20% - Accent5 3 3 2 11 3 7" xfId="55882" xr:uid="{6AA94894-4517-44C1-B5B3-E1ADF88A1ECD}"/>
    <cellStyle name="20% - Accent5 3 3 2 11 4" xfId="3060" xr:uid="{991AF05C-CCE5-4B79-97E3-81D4059A656A}"/>
    <cellStyle name="20% - Accent5 3 3 2 11 4 2" xfId="10600" xr:uid="{D22DB17B-A3F4-4D4B-A416-CBD083C814E1}"/>
    <cellStyle name="20% - Accent5 3 3 2 11 4 2 2" xfId="25576" xr:uid="{94D00687-E359-4D0B-88F5-8C11BB6449D7}"/>
    <cellStyle name="20% - Accent5 3 3 2 11 4 3" xfId="18088" xr:uid="{ACA45E71-9903-468E-A16F-C7D2C5B06CF8}"/>
    <cellStyle name="20% - Accent5 3 3 2 11 4 4" xfId="36479" xr:uid="{39320AE0-507E-4C76-A964-105F185BA281}"/>
    <cellStyle name="20% - Accent5 3 3 2 11 4 5" xfId="40507" xr:uid="{7861546A-28E1-4B3A-A82C-EDAEE635C14D}"/>
    <cellStyle name="20% - Accent5 3 3 2 11 4 6" xfId="48390" xr:uid="{24402294-B180-497C-A3D5-E726C970C986}"/>
    <cellStyle name="20% - Accent5 3 3 2 11 4 7" xfId="55883" xr:uid="{6FEFF345-5E3A-489F-BE3E-2F793DA1549F}"/>
    <cellStyle name="20% - Accent5 3 3 2 11 5" xfId="10597" xr:uid="{82228B02-33C6-4044-8F17-EE4C2B8684E1}"/>
    <cellStyle name="20% - Accent5 3 3 2 11 5 2" xfId="25573" xr:uid="{5BB174EE-DF26-4E9F-967D-1508227DA1DF}"/>
    <cellStyle name="20% - Accent5 3 3 2 11 6" xfId="18085" xr:uid="{578B2670-5BC9-40A3-95CC-4617EC97155F}"/>
    <cellStyle name="20% - Accent5 3 3 2 11 7" xfId="32083" xr:uid="{5B0F5BF2-25E2-409E-8354-D1881783A287}"/>
    <cellStyle name="20% - Accent5 3 3 2 11 8" xfId="40504" xr:uid="{CF6820B0-1904-4CCD-BE1D-45F27D39484A}"/>
    <cellStyle name="20% - Accent5 3 3 2 11 9" xfId="48387" xr:uid="{487B13AD-BB39-48AC-A5BD-180F97D29488}"/>
    <cellStyle name="20% - Accent5 3 3 2 12" xfId="3061" xr:uid="{DE464A65-8525-4C37-83FA-717B9A7F7A1D}"/>
    <cellStyle name="20% - Accent5 3 3 2 12 2" xfId="10601" xr:uid="{8B8C28E1-0C64-4814-9808-08F85A9DD188}"/>
    <cellStyle name="20% - Accent5 3 3 2 12 2 2" xfId="25577" xr:uid="{2EE57917-3A8C-4F11-BC69-AAD5B6161871}"/>
    <cellStyle name="20% - Accent5 3 3 2 12 3" xfId="18089" xr:uid="{73D95051-20E9-446B-A36B-3240E19C2DE4}"/>
    <cellStyle name="20% - Accent5 3 3 2 12 4" xfId="32789" xr:uid="{E19832C8-AB86-4AB8-AC43-C7724CC797BD}"/>
    <cellStyle name="20% - Accent5 3 3 2 12 5" xfId="40508" xr:uid="{FC9C1EE9-E4AC-4C08-8217-EA9D8329A6C0}"/>
    <cellStyle name="20% - Accent5 3 3 2 12 6" xfId="48391" xr:uid="{21CC90B2-AEB8-4ACA-9100-519D60D68739}"/>
    <cellStyle name="20% - Accent5 3 3 2 12 7" xfId="55884" xr:uid="{F0475E98-E768-4E6A-86D4-DB3B74917499}"/>
    <cellStyle name="20% - Accent5 3 3 2 13" xfId="3062" xr:uid="{9E83990B-A424-40E5-9BC4-A88700EE77DD}"/>
    <cellStyle name="20% - Accent5 3 3 2 13 2" xfId="10602" xr:uid="{7D16F7D5-FD79-464C-AB09-0AD72653EA34}"/>
    <cellStyle name="20% - Accent5 3 3 2 13 2 2" xfId="25578" xr:uid="{B0874AA0-B852-4844-B88A-CDDEBA29F260}"/>
    <cellStyle name="20% - Accent5 3 3 2 13 3" xfId="18090" xr:uid="{246D74F2-9204-41FC-A340-6D0B59AD725A}"/>
    <cellStyle name="20% - Accent5 3 3 2 13 4" xfId="34634" xr:uid="{52AB9C65-32CC-4EF0-A491-856752FAB9BE}"/>
    <cellStyle name="20% - Accent5 3 3 2 13 5" xfId="40509" xr:uid="{72C22F48-EA34-4971-9BDE-560531A6D66E}"/>
    <cellStyle name="20% - Accent5 3 3 2 13 6" xfId="48392" xr:uid="{F228AC6B-7217-4962-B541-7A69BC2BECD8}"/>
    <cellStyle name="20% - Accent5 3 3 2 13 7" xfId="55885" xr:uid="{A35C615D-F1A8-41C2-AB6A-C334CEB88888}"/>
    <cellStyle name="20% - Accent5 3 3 2 14" xfId="3063" xr:uid="{D4D44E59-C037-4B24-A950-75D503BA5ABD}"/>
    <cellStyle name="20% - Accent5 3 3 2 14 2" xfId="10603" xr:uid="{040E4F51-2A6E-4122-BE60-81A8A4FFD118}"/>
    <cellStyle name="20% - Accent5 3 3 2 14 2 2" xfId="25579" xr:uid="{7A1FEB41-B8AB-4AF5-90FC-4106AB69F218}"/>
    <cellStyle name="20% - Accent5 3 3 2 14 3" xfId="18091" xr:uid="{4131BF99-B869-4FC1-9CB4-B2F19F0EC1A2}"/>
    <cellStyle name="20% - Accent5 3 3 2 14 4" xfId="36477" xr:uid="{9DAA917A-742B-41D2-BF4C-6245427720F1}"/>
    <cellStyle name="20% - Accent5 3 3 2 14 5" xfId="40510" xr:uid="{8587BC8E-C28C-4A90-ADB4-E1B1AB648197}"/>
    <cellStyle name="20% - Accent5 3 3 2 14 6" xfId="48393" xr:uid="{15BF6F1E-A685-4557-B162-14D926EAC948}"/>
    <cellStyle name="20% - Accent5 3 3 2 14 7" xfId="55886" xr:uid="{D0692267-54AF-4707-9E0D-1E3B8F477CD3}"/>
    <cellStyle name="20% - Accent5 3 3 2 15" xfId="3064" xr:uid="{0C792CEF-173A-4538-93C1-15B7C78B88E1}"/>
    <cellStyle name="20% - Accent5 3 3 2 15 2" xfId="10604" xr:uid="{D4DFD8D5-F477-4E9E-A743-93738D1E56EE}"/>
    <cellStyle name="20% - Accent5 3 3 2 15 2 2" xfId="25580" xr:uid="{7031AB58-8765-4369-B37A-194A0AFEEE73}"/>
    <cellStyle name="20% - Accent5 3 3 2 15 3" xfId="18092" xr:uid="{248B16CA-B51F-43E3-A9CC-4776BC99FD91}"/>
    <cellStyle name="20% - Accent5 3 3 2 15 4" xfId="37672" xr:uid="{D274E373-3EA3-4C9E-B533-BC71DBC13879}"/>
    <cellStyle name="20% - Accent5 3 3 2 15 5" xfId="40511" xr:uid="{1A1624D3-5BC1-4F60-AFDE-86B6AE17405E}"/>
    <cellStyle name="20% - Accent5 3 3 2 15 6" xfId="48394" xr:uid="{BC5AB131-6CF2-4B5F-9302-DE337883D600}"/>
    <cellStyle name="20% - Accent5 3 3 2 15 7" xfId="55887" xr:uid="{A5F8C9F9-7F54-41CE-8E0C-1ED26A1B2478}"/>
    <cellStyle name="20% - Accent5 3 3 2 16" xfId="7769" xr:uid="{377204B6-5157-4C1F-942E-5E2C2DA4E026}"/>
    <cellStyle name="20% - Accent5 3 3 2 16 2" xfId="15258" xr:uid="{8C027418-63A3-4309-942E-D419FF958FCF}"/>
    <cellStyle name="20% - Accent5 3 3 2 16 2 2" xfId="30234" xr:uid="{C5F8203E-309C-4E42-A841-8A91806C4170}"/>
    <cellStyle name="20% - Accent5 3 3 2 16 3" xfId="22746" xr:uid="{8A496953-7CCD-40B7-B963-1AB2C6F3DC89}"/>
    <cellStyle name="20% - Accent5 3 3 2 16 4" xfId="45165" xr:uid="{637EA593-CF7F-44D5-97A4-CE9E669C3AA3}"/>
    <cellStyle name="20% - Accent5 3 3 2 16 5" xfId="53053" xr:uid="{DB2DD119-106B-450C-A600-2A0C8DC05364}"/>
    <cellStyle name="20% - Accent5 3 3 2 16 6" xfId="60541" xr:uid="{ECB8AB28-70AE-4CB4-A176-71D500499A3E}"/>
    <cellStyle name="20% - Accent5 3 3 2 17" xfId="7824" xr:uid="{553C205B-E812-40A8-8FF4-DFBCED39E62D}"/>
    <cellStyle name="20% - Accent5 3 3 2 17 2" xfId="22801" xr:uid="{C6A93127-DEB6-4A18-8BA9-9CA9ED13186A}"/>
    <cellStyle name="20% - Accent5 3 3 2 18" xfId="15313" xr:uid="{4EEA2252-6187-46AD-83A7-004293888411}"/>
    <cellStyle name="20% - Accent5 3 3 2 19" xfId="30290" xr:uid="{DEFF5F7D-E74E-41EB-8B24-A854EBE53B0C}"/>
    <cellStyle name="20% - Accent5 3 3 2 2" xfId="340" xr:uid="{6B3EF4FB-1113-4ECA-9BF9-ED0917F7F7DA}"/>
    <cellStyle name="20% - Accent5 3 3 2 2 10" xfId="3065" xr:uid="{AE36E48B-7093-42FB-82F1-17935CC12380}"/>
    <cellStyle name="20% - Accent5 3 3 2 2 10 2" xfId="10605" xr:uid="{057798AE-17DB-4402-B39D-5B759749BE8A}"/>
    <cellStyle name="20% - Accent5 3 3 2 2 10 2 2" xfId="25581" xr:uid="{9CB48414-60EA-48DA-A68F-6A3A8156990C}"/>
    <cellStyle name="20% - Accent5 3 3 2 2 10 3" xfId="18093" xr:uid="{05F25E5B-4EB3-425D-93A6-6E1FF448B41F}"/>
    <cellStyle name="20% - Accent5 3 3 2 2 10 4" xfId="36480" xr:uid="{129D5893-2906-4F47-B431-3A98188C045E}"/>
    <cellStyle name="20% - Accent5 3 3 2 2 10 5" xfId="40512" xr:uid="{6F74627A-A4C8-4F9A-B4AE-319EF6782B36}"/>
    <cellStyle name="20% - Accent5 3 3 2 2 10 6" xfId="48395" xr:uid="{A83B669D-DFAA-4C23-89BB-85A921428B0B}"/>
    <cellStyle name="20% - Accent5 3 3 2 2 10 7" xfId="55888" xr:uid="{B6FD1D91-CEE5-4BE7-A467-24C662ABF842}"/>
    <cellStyle name="20% - Accent5 3 3 2 2 11" xfId="7880" xr:uid="{0C9998CC-B090-470F-9CAD-344AFFEEF4C1}"/>
    <cellStyle name="20% - Accent5 3 3 2 2 11 2" xfId="22857" xr:uid="{8164253E-DC81-49C0-9CC6-DD29BC866F7E}"/>
    <cellStyle name="20% - Accent5 3 3 2 2 12" xfId="15369" xr:uid="{7A1C0101-0FFB-47C7-B2C8-FDC0E607A525}"/>
    <cellStyle name="20% - Accent5 3 3 2 2 13" xfId="30339" xr:uid="{1367A6A1-B8F1-46F4-A740-7F180AB30A84}"/>
    <cellStyle name="20% - Accent5 3 3 2 2 14" xfId="37788" xr:uid="{11C8D84A-50E0-4B19-914B-CDE0EC37E7B7}"/>
    <cellStyle name="20% - Accent5 3 3 2 2 15" xfId="45276" xr:uid="{8554D92E-EBF9-4B45-AB7C-1AC953909C00}"/>
    <cellStyle name="20% - Accent5 3 3 2 2 16" xfId="45399" xr:uid="{6C3A01B7-EAC5-432B-975C-0F927FA9DC38}"/>
    <cellStyle name="20% - Accent5 3 3 2 2 17" xfId="45522" xr:uid="{42F30A69-5414-4349-80BE-506A8DEC854A}"/>
    <cellStyle name="20% - Accent5 3 3 2 2 18" xfId="45671" xr:uid="{140958A3-3612-4F2A-9603-DC344EA7BDD2}"/>
    <cellStyle name="20% - Accent5 3 3 2 2 19" xfId="53164" xr:uid="{E1CBE36C-3173-4573-A18A-0A6632413C14}"/>
    <cellStyle name="20% - Accent5 3 3 2 2 2" xfId="3066" xr:uid="{F1040FE9-DFDD-41F5-980B-D4FAA57763C9}"/>
    <cellStyle name="20% - Accent5 3 3 2 2 2 10" xfId="18094" xr:uid="{4BF905CF-8078-4D86-ABAB-B48E60DE48DB}"/>
    <cellStyle name="20% - Accent5 3 3 2 2 2 11" xfId="30407" xr:uid="{15D41F76-DE96-4EDC-8B14-1353126338C6}"/>
    <cellStyle name="20% - Accent5 3 3 2 2 2 12" xfId="40513" xr:uid="{7FBBFD7B-838E-4A09-A7CA-B8E359F93E3E}"/>
    <cellStyle name="20% - Accent5 3 3 2 2 2 13" xfId="48396" xr:uid="{0ECB6095-9653-4C61-A186-902013CB4FD6}"/>
    <cellStyle name="20% - Accent5 3 3 2 2 2 14" xfId="55889" xr:uid="{965AAD64-B616-456F-B4B1-6F880619BDD5}"/>
    <cellStyle name="20% - Accent5 3 3 2 2 2 2" xfId="3067" xr:uid="{1FC5B73B-18F5-401A-8B49-E506CE355D7E}"/>
    <cellStyle name="20% - Accent5 3 3 2 2 2 2 10" xfId="40514" xr:uid="{BCC4C168-A997-46BD-A851-9DB185C85272}"/>
    <cellStyle name="20% - Accent5 3 3 2 2 2 2 11" xfId="48397" xr:uid="{A30F0102-1A0C-406D-8F81-883EF8CE2500}"/>
    <cellStyle name="20% - Accent5 3 3 2 2 2 2 12" xfId="55890" xr:uid="{D23AB16B-24B1-4BE3-8DFF-028FFB23561C}"/>
    <cellStyle name="20% - Accent5 3 3 2 2 2 2 2" xfId="3068" xr:uid="{4EE0E4CE-FB4D-481E-BF40-73191E1CB36B}"/>
    <cellStyle name="20% - Accent5 3 3 2 2 2 2 2 10" xfId="48398" xr:uid="{033BDDA1-BF02-4FF4-B92E-B5AC651CE66E}"/>
    <cellStyle name="20% - Accent5 3 3 2 2 2 2 2 11" xfId="55891" xr:uid="{F86390AA-A808-49DA-A76B-F8E0FD10A563}"/>
    <cellStyle name="20% - Accent5 3 3 2 2 2 2 2 2" xfId="3069" xr:uid="{1887FA14-B1DA-4571-BD53-5A4B7962CEE0}"/>
    <cellStyle name="20% - Accent5 3 3 2 2 2 2 2 2 10" xfId="55892" xr:uid="{DFC668A2-F70B-473F-913D-55DAC900A383}"/>
    <cellStyle name="20% - Accent5 3 3 2 2 2 2 2 2 2" xfId="3070" xr:uid="{091CCF31-BB01-4EAF-A2BB-4C9EB7C04A8D}"/>
    <cellStyle name="20% - Accent5 3 3 2 2 2 2 2 2 2 2" xfId="10610" xr:uid="{221EC109-B489-47A6-B3FA-9673773FF819}"/>
    <cellStyle name="20% - Accent5 3 3 2 2 2 2 2 2 2 2 2" xfId="25586" xr:uid="{5FBBFB7D-89F8-4904-9634-7400A93F809D}"/>
    <cellStyle name="20% - Accent5 3 3 2 2 2 2 2 2 2 3" xfId="18098" xr:uid="{4FD7D272-5149-4D1D-88EB-8D8AACC22DD6}"/>
    <cellStyle name="20% - Accent5 3 3 2 2 2 2 2 2 2 4" xfId="32796" xr:uid="{B54A681D-9087-4795-98F3-072C6E585DB4}"/>
    <cellStyle name="20% - Accent5 3 3 2 2 2 2 2 2 2 5" xfId="40517" xr:uid="{6776456A-825E-434B-A79F-1FE06BA4C4B1}"/>
    <cellStyle name="20% - Accent5 3 3 2 2 2 2 2 2 2 6" xfId="48400" xr:uid="{7BC9BDDB-7D7C-4FA6-8CDA-8EF27A1110C3}"/>
    <cellStyle name="20% - Accent5 3 3 2 2 2 2 2 2 2 7" xfId="55893" xr:uid="{75C0198C-7B43-40A6-B8C1-977BF88E1F46}"/>
    <cellStyle name="20% - Accent5 3 3 2 2 2 2 2 2 3" xfId="3071" xr:uid="{692E7225-269E-4F3F-BF69-48658AE26BA7}"/>
    <cellStyle name="20% - Accent5 3 3 2 2 2 2 2 2 3 2" xfId="10611" xr:uid="{0AB2E83B-EB59-4C29-9F7C-9B360DD48B67}"/>
    <cellStyle name="20% - Accent5 3 3 2 2 2 2 2 2 3 2 2" xfId="25587" xr:uid="{993F14CE-3AD3-4F64-B718-2FDF7E5BBCD4}"/>
    <cellStyle name="20% - Accent5 3 3 2 2 2 2 2 2 3 3" xfId="18099" xr:uid="{96447478-665F-4216-A6AC-B8DC291A765E}"/>
    <cellStyle name="20% - Accent5 3 3 2 2 2 2 2 2 3 4" xfId="34641" xr:uid="{F03178A1-768D-41DE-A3B9-930855B5DA78}"/>
    <cellStyle name="20% - Accent5 3 3 2 2 2 2 2 2 3 5" xfId="40518" xr:uid="{D647D8A3-78CB-4569-8933-1EC1544F07AB}"/>
    <cellStyle name="20% - Accent5 3 3 2 2 2 2 2 2 3 6" xfId="48401" xr:uid="{BFD0A7D6-5866-47AE-8F15-DFB9FFDD8B5C}"/>
    <cellStyle name="20% - Accent5 3 3 2 2 2 2 2 2 3 7" xfId="55894" xr:uid="{74AE0DE5-2A3D-410E-87A3-7EF5207AF5BD}"/>
    <cellStyle name="20% - Accent5 3 3 2 2 2 2 2 2 4" xfId="3072" xr:uid="{5B8FB5A9-834C-4B72-A509-967C56BFAF76}"/>
    <cellStyle name="20% - Accent5 3 3 2 2 2 2 2 2 4 2" xfId="10612" xr:uid="{2FD6FC2F-733B-44D1-87CA-E53DDBCB0AA3}"/>
    <cellStyle name="20% - Accent5 3 3 2 2 2 2 2 2 4 2 2" xfId="25588" xr:uid="{5A7FC744-A926-4B39-B75E-79DCE44FFF9A}"/>
    <cellStyle name="20% - Accent5 3 3 2 2 2 2 2 2 4 3" xfId="18100" xr:uid="{88486606-E96B-4787-9708-8927E6EB4508}"/>
    <cellStyle name="20% - Accent5 3 3 2 2 2 2 2 2 4 4" xfId="36484" xr:uid="{E4CB9F3D-3F6C-4BB9-8D40-1B723BCFBB0B}"/>
    <cellStyle name="20% - Accent5 3 3 2 2 2 2 2 2 4 5" xfId="40519" xr:uid="{67D1AE38-19CD-48B2-9432-968C4BB5D22D}"/>
    <cellStyle name="20% - Accent5 3 3 2 2 2 2 2 2 4 6" xfId="48402" xr:uid="{7B585B41-95B7-46DE-893F-F8E5DAC91D6B}"/>
    <cellStyle name="20% - Accent5 3 3 2 2 2 2 2 2 4 7" xfId="55895" xr:uid="{879B4D3F-7B13-4EDD-9FA5-A902A874451A}"/>
    <cellStyle name="20% - Accent5 3 3 2 2 2 2 2 2 5" xfId="10609" xr:uid="{7B4AEFF8-955B-4EFC-AB34-4B79F9FCE0CB}"/>
    <cellStyle name="20% - Accent5 3 3 2 2 2 2 2 2 5 2" xfId="25585" xr:uid="{6531A796-0EA8-426D-BE84-154BE1EB94C2}"/>
    <cellStyle name="20% - Accent5 3 3 2 2 2 2 2 2 6" xfId="18097" xr:uid="{0902DA3E-4C53-437C-8F8E-5602E231255F}"/>
    <cellStyle name="20% - Accent5 3 3 2 2 2 2 2 2 7" xfId="31473" xr:uid="{4979CB92-C73D-4446-8B1E-9D2E773B1139}"/>
    <cellStyle name="20% - Accent5 3 3 2 2 2 2 2 2 8" xfId="40516" xr:uid="{F37FCF2E-F7B5-4930-9C94-E4211992D82D}"/>
    <cellStyle name="20% - Accent5 3 3 2 2 2 2 2 2 9" xfId="48399" xr:uid="{221DA8D8-5CEA-41CC-980D-5E1490CEA1BE}"/>
    <cellStyle name="20% - Accent5 3 3 2 2 2 2 2 3" xfId="3073" xr:uid="{FEAA62B3-9087-46E2-93AE-D1E01D35BF34}"/>
    <cellStyle name="20% - Accent5 3 3 2 2 2 2 2 3 2" xfId="10613" xr:uid="{42CD03AF-1BEB-42C0-8C06-B0D9BBA22D61}"/>
    <cellStyle name="20% - Accent5 3 3 2 2 2 2 2 3 2 2" xfId="25589" xr:uid="{39CECE2A-3404-42A1-8E13-1698427D6D40}"/>
    <cellStyle name="20% - Accent5 3 3 2 2 2 2 2 3 3" xfId="18101" xr:uid="{F22CED7E-6F7E-4148-9D2F-61FB4C040591}"/>
    <cellStyle name="20% - Accent5 3 3 2 2 2 2 2 3 4" xfId="32795" xr:uid="{0FF8AC91-1E3A-4AA9-AECB-7A2C17F06433}"/>
    <cellStyle name="20% - Accent5 3 3 2 2 2 2 2 3 5" xfId="40520" xr:uid="{9BD7D94D-AD32-4C45-BBBE-7BD91F930963}"/>
    <cellStyle name="20% - Accent5 3 3 2 2 2 2 2 3 6" xfId="48403" xr:uid="{84019246-018F-43B4-BAAD-2B13FC921A9D}"/>
    <cellStyle name="20% - Accent5 3 3 2 2 2 2 2 3 7" xfId="55896" xr:uid="{11C1C6B2-B4BB-4239-97E6-4B15E81F7FF7}"/>
    <cellStyle name="20% - Accent5 3 3 2 2 2 2 2 4" xfId="3074" xr:uid="{0E64F57F-749B-4B71-966E-564E6352901C}"/>
    <cellStyle name="20% - Accent5 3 3 2 2 2 2 2 4 2" xfId="10614" xr:uid="{4A403061-BA70-405E-BA73-BD27E0DE040E}"/>
    <cellStyle name="20% - Accent5 3 3 2 2 2 2 2 4 2 2" xfId="25590" xr:uid="{285863F9-9E37-42C2-B05C-04233B0AFBB0}"/>
    <cellStyle name="20% - Accent5 3 3 2 2 2 2 2 4 3" xfId="18102" xr:uid="{CB8D7B8E-EEDF-4114-8462-6DC93259CFB7}"/>
    <cellStyle name="20% - Accent5 3 3 2 2 2 2 2 4 4" xfId="34640" xr:uid="{59F80D49-0BF8-4452-865F-C7088C104467}"/>
    <cellStyle name="20% - Accent5 3 3 2 2 2 2 2 4 5" xfId="40521" xr:uid="{6B55F5EB-AAAF-431C-9453-43F441AC467C}"/>
    <cellStyle name="20% - Accent5 3 3 2 2 2 2 2 4 6" xfId="48404" xr:uid="{B2586437-508E-466F-A15C-44938D442B95}"/>
    <cellStyle name="20% - Accent5 3 3 2 2 2 2 2 4 7" xfId="55897" xr:uid="{E2EBCF01-DAA7-4F85-9BAA-6A7A92C2722C}"/>
    <cellStyle name="20% - Accent5 3 3 2 2 2 2 2 5" xfId="3075" xr:uid="{117B569D-2FA8-4CDE-AFFA-28779510F8FC}"/>
    <cellStyle name="20% - Accent5 3 3 2 2 2 2 2 5 2" xfId="10615" xr:uid="{EE92F1C9-D041-4C5C-B72E-B0D4B25CC93F}"/>
    <cellStyle name="20% - Accent5 3 3 2 2 2 2 2 5 2 2" xfId="25591" xr:uid="{ABE56F46-686A-4D63-A96E-0259B1CE1B80}"/>
    <cellStyle name="20% - Accent5 3 3 2 2 2 2 2 5 3" xfId="18103" xr:uid="{635F5988-66A1-4BFE-8423-FDA59DB56520}"/>
    <cellStyle name="20% - Accent5 3 3 2 2 2 2 2 5 4" xfId="36483" xr:uid="{C9357965-15D1-453A-954C-7E8D6C5A2EA7}"/>
    <cellStyle name="20% - Accent5 3 3 2 2 2 2 2 5 5" xfId="40522" xr:uid="{4EBBE610-58E6-4B3C-BF55-2EA624242C99}"/>
    <cellStyle name="20% - Accent5 3 3 2 2 2 2 2 5 6" xfId="48405" xr:uid="{C4D9E747-5EA4-48B8-8153-0F83C1749C9F}"/>
    <cellStyle name="20% - Accent5 3 3 2 2 2 2 2 5 7" xfId="55898" xr:uid="{5E70C8F4-6BA8-4ED7-9E0B-6527243B2908}"/>
    <cellStyle name="20% - Accent5 3 3 2 2 2 2 2 6" xfId="10608" xr:uid="{29C1DE0A-DC27-4320-A886-66B1336AC8E9}"/>
    <cellStyle name="20% - Accent5 3 3 2 2 2 2 2 6 2" xfId="25584" xr:uid="{6008FB77-E68C-435B-A025-F11C81A86A88}"/>
    <cellStyle name="20% - Accent5 3 3 2 2 2 2 2 7" xfId="18096" xr:uid="{FEDD304F-2A81-469C-8301-84ACA279F5A4}"/>
    <cellStyle name="20% - Accent5 3 3 2 2 2 2 2 8" xfId="30883" xr:uid="{812D752B-93C7-4F66-AF03-EE44BB6F9FEC}"/>
    <cellStyle name="20% - Accent5 3 3 2 2 2 2 2 9" xfId="40515" xr:uid="{E20F9CA0-039B-4B7A-AED9-A6B2EE157EF8}"/>
    <cellStyle name="20% - Accent5 3 3 2 2 2 2 3" xfId="3076" xr:uid="{D00AC0BA-5E14-46B4-A3A6-DAFA9CDE1E72}"/>
    <cellStyle name="20% - Accent5 3 3 2 2 2 2 3 10" xfId="55899" xr:uid="{EA91B2CC-43C4-4204-B182-E5F15CDE270C}"/>
    <cellStyle name="20% - Accent5 3 3 2 2 2 2 3 2" xfId="3077" xr:uid="{E30BD674-671D-4D57-BD96-DB8DB093B195}"/>
    <cellStyle name="20% - Accent5 3 3 2 2 2 2 3 2 2" xfId="10617" xr:uid="{429A959A-7992-420F-AB96-DAE3CCB7234D}"/>
    <cellStyle name="20% - Accent5 3 3 2 2 2 2 3 2 2 2" xfId="25593" xr:uid="{41EDBCC6-E8F2-4995-8F93-24A64DF85CB0}"/>
    <cellStyle name="20% - Accent5 3 3 2 2 2 2 3 2 3" xfId="18105" xr:uid="{42D28122-0CB3-40D8-AEDB-61614617A96A}"/>
    <cellStyle name="20% - Accent5 3 3 2 2 2 2 3 2 4" xfId="32797" xr:uid="{3438BFFE-672D-41DA-8BB1-141B68B64E75}"/>
    <cellStyle name="20% - Accent5 3 3 2 2 2 2 3 2 5" xfId="40524" xr:uid="{33E944A9-86E3-47EF-BCA9-A9DFEAB2687E}"/>
    <cellStyle name="20% - Accent5 3 3 2 2 2 2 3 2 6" xfId="48407" xr:uid="{24FBCB37-7BCD-417C-A0F8-2C6B0EA9299A}"/>
    <cellStyle name="20% - Accent5 3 3 2 2 2 2 3 2 7" xfId="55900" xr:uid="{EC067585-E0D2-4A4E-BAEE-25910E1A58FC}"/>
    <cellStyle name="20% - Accent5 3 3 2 2 2 2 3 3" xfId="3078" xr:uid="{B0FFB43D-C8C9-4047-9154-48D54F8215FB}"/>
    <cellStyle name="20% - Accent5 3 3 2 2 2 2 3 3 2" xfId="10618" xr:uid="{A45E43F0-51D3-435F-9592-EECDAFB1D817}"/>
    <cellStyle name="20% - Accent5 3 3 2 2 2 2 3 3 2 2" xfId="25594" xr:uid="{76AF6815-043A-4B92-904C-FEF4ED2E0935}"/>
    <cellStyle name="20% - Accent5 3 3 2 2 2 2 3 3 3" xfId="18106" xr:uid="{73405F35-F17E-4B07-AEEA-B708A29F1BAF}"/>
    <cellStyle name="20% - Accent5 3 3 2 2 2 2 3 3 4" xfId="34642" xr:uid="{AAD97748-6C24-4DD4-8D29-28B81D599FCF}"/>
    <cellStyle name="20% - Accent5 3 3 2 2 2 2 3 3 5" xfId="40525" xr:uid="{758E09C1-7FBA-4329-9F92-CB13F601DD0C}"/>
    <cellStyle name="20% - Accent5 3 3 2 2 2 2 3 3 6" xfId="48408" xr:uid="{CD9D9A4F-0C2A-42D3-AAFA-D9523BFDDF0F}"/>
    <cellStyle name="20% - Accent5 3 3 2 2 2 2 3 3 7" xfId="55901" xr:uid="{13DF9D10-06E9-4DA2-9F8F-01414CC194B8}"/>
    <cellStyle name="20% - Accent5 3 3 2 2 2 2 3 4" xfId="3079" xr:uid="{540C42E0-404A-4515-A6F2-7C0D6D0F9FD8}"/>
    <cellStyle name="20% - Accent5 3 3 2 2 2 2 3 4 2" xfId="10619" xr:uid="{6CAFC6E6-F4AC-488A-AF35-3AA83A4424E2}"/>
    <cellStyle name="20% - Accent5 3 3 2 2 2 2 3 4 2 2" xfId="25595" xr:uid="{39E88F0A-D0BF-4813-8D30-951EB3F8A016}"/>
    <cellStyle name="20% - Accent5 3 3 2 2 2 2 3 4 3" xfId="18107" xr:uid="{186E9F28-ABE6-45F6-9BE0-13EC1227B407}"/>
    <cellStyle name="20% - Accent5 3 3 2 2 2 2 3 4 4" xfId="36485" xr:uid="{4C476667-A0E5-4BFB-8F3C-CD0AD39BCA54}"/>
    <cellStyle name="20% - Accent5 3 3 2 2 2 2 3 4 5" xfId="40526" xr:uid="{F0D0B359-FF25-4476-A3C2-A691EADD700F}"/>
    <cellStyle name="20% - Accent5 3 3 2 2 2 2 3 4 6" xfId="48409" xr:uid="{35E03A05-4073-49B1-8BA0-3BCBC5FF4D0A}"/>
    <cellStyle name="20% - Accent5 3 3 2 2 2 2 3 4 7" xfId="55902" xr:uid="{9622E6FA-C6AC-4D63-963B-E1857F1E4A73}"/>
    <cellStyle name="20% - Accent5 3 3 2 2 2 2 3 5" xfId="10616" xr:uid="{B2040232-FCE0-4BAB-BC24-76719F76B4FB}"/>
    <cellStyle name="20% - Accent5 3 3 2 2 2 2 3 5 2" xfId="25592" xr:uid="{3FF6477B-FC84-41DB-B51A-FE45A41C0CC5}"/>
    <cellStyle name="20% - Accent5 3 3 2 2 2 2 3 6" xfId="18104" xr:uid="{386FCCD9-6643-4B93-AEFF-8D7E79698B39}"/>
    <cellStyle name="20% - Accent5 3 3 2 2 2 2 3 7" xfId="31472" xr:uid="{F477843E-F22D-4AEB-86DB-931BC067FE10}"/>
    <cellStyle name="20% - Accent5 3 3 2 2 2 2 3 8" xfId="40523" xr:uid="{E6F8373A-3BEE-47FB-AE70-598643DD4CDA}"/>
    <cellStyle name="20% - Accent5 3 3 2 2 2 2 3 9" xfId="48406" xr:uid="{2D164224-8D73-4C50-B536-AE06A2926662}"/>
    <cellStyle name="20% - Accent5 3 3 2 2 2 2 4" xfId="3080" xr:uid="{4CE67112-D708-488D-B626-691DBF5C1F2E}"/>
    <cellStyle name="20% - Accent5 3 3 2 2 2 2 4 2" xfId="10620" xr:uid="{7720E1AA-AC94-4295-B4AC-4446ED50D982}"/>
    <cellStyle name="20% - Accent5 3 3 2 2 2 2 4 2 2" xfId="25596" xr:uid="{FACFB50C-00F7-41BE-8E69-3583D3C780E0}"/>
    <cellStyle name="20% - Accent5 3 3 2 2 2 2 4 3" xfId="18108" xr:uid="{1C42208F-B128-4DA4-92AF-CBDCAF03AD1D}"/>
    <cellStyle name="20% - Accent5 3 3 2 2 2 2 4 4" xfId="32794" xr:uid="{6F2F6DC9-3641-437B-8329-5930E05B02CC}"/>
    <cellStyle name="20% - Accent5 3 3 2 2 2 2 4 5" xfId="40527" xr:uid="{09FC1D39-D1D7-49F2-AF48-87F4E11D3E14}"/>
    <cellStyle name="20% - Accent5 3 3 2 2 2 2 4 6" xfId="48410" xr:uid="{55553F80-9EB8-40C3-A624-BB6453705194}"/>
    <cellStyle name="20% - Accent5 3 3 2 2 2 2 4 7" xfId="55903" xr:uid="{2782DBB9-7274-4EC2-A21E-E50180C694DB}"/>
    <cellStyle name="20% - Accent5 3 3 2 2 2 2 5" xfId="3081" xr:uid="{C669A215-3132-402C-BB74-857AB6AB157B}"/>
    <cellStyle name="20% - Accent5 3 3 2 2 2 2 5 2" xfId="10621" xr:uid="{511547B3-A841-4F7F-945A-ABB00BE99905}"/>
    <cellStyle name="20% - Accent5 3 3 2 2 2 2 5 2 2" xfId="25597" xr:uid="{60634D4E-0B0B-4A7A-B9AE-C8074E17C833}"/>
    <cellStyle name="20% - Accent5 3 3 2 2 2 2 5 3" xfId="18109" xr:uid="{ADD25B6A-C4DA-454E-ACF8-64733C925F88}"/>
    <cellStyle name="20% - Accent5 3 3 2 2 2 2 5 4" xfId="34639" xr:uid="{F8C3FEC0-5113-4C7C-8B00-E6074BE5BAE9}"/>
    <cellStyle name="20% - Accent5 3 3 2 2 2 2 5 5" xfId="40528" xr:uid="{BBB53AA1-FCBA-464C-BAAA-37381C7D7F12}"/>
    <cellStyle name="20% - Accent5 3 3 2 2 2 2 5 6" xfId="48411" xr:uid="{7281560F-5636-4754-B1C2-3FFB8D3E0605}"/>
    <cellStyle name="20% - Accent5 3 3 2 2 2 2 5 7" xfId="55904" xr:uid="{C5632D98-1678-4C2B-A76A-549FD01E142C}"/>
    <cellStyle name="20% - Accent5 3 3 2 2 2 2 6" xfId="3082" xr:uid="{BC2405BD-B9D6-43AE-B307-EDA18B1B3EE2}"/>
    <cellStyle name="20% - Accent5 3 3 2 2 2 2 6 2" xfId="10622" xr:uid="{354A8E4E-D938-47B5-B295-C465D06A9AF0}"/>
    <cellStyle name="20% - Accent5 3 3 2 2 2 2 6 2 2" xfId="25598" xr:uid="{E7315357-33DA-48EE-B828-9D80AB1CB152}"/>
    <cellStyle name="20% - Accent5 3 3 2 2 2 2 6 3" xfId="18110" xr:uid="{970AFE8F-1BB1-461C-BC5F-CDC9CD7A262E}"/>
    <cellStyle name="20% - Accent5 3 3 2 2 2 2 6 4" xfId="36482" xr:uid="{F5AE8012-6B2F-4F04-8AA2-98FA41F1B3B3}"/>
    <cellStyle name="20% - Accent5 3 3 2 2 2 2 6 5" xfId="40529" xr:uid="{7E59D656-ED0B-49F2-9448-2DFE3611F2C3}"/>
    <cellStyle name="20% - Accent5 3 3 2 2 2 2 6 6" xfId="48412" xr:uid="{31420D57-0184-43F2-82A8-520FED749429}"/>
    <cellStyle name="20% - Accent5 3 3 2 2 2 2 6 7" xfId="55905" xr:uid="{AD05E9D3-7502-4083-94E5-397756B905F2}"/>
    <cellStyle name="20% - Accent5 3 3 2 2 2 2 7" xfId="10607" xr:uid="{C14DFABF-71EB-489B-A4A6-5842DA375796}"/>
    <cellStyle name="20% - Accent5 3 3 2 2 2 2 7 2" xfId="25583" xr:uid="{D1258541-EDE2-49CC-9237-4AA5B82D8B78}"/>
    <cellStyle name="20% - Accent5 3 3 2 2 2 2 8" xfId="18095" xr:uid="{4BC0AF49-42C2-4846-BD82-A336C9507FDA}"/>
    <cellStyle name="20% - Accent5 3 3 2 2 2 2 9" xfId="30468" xr:uid="{2F51D1C5-6A41-44C9-A08C-9D267321A68F}"/>
    <cellStyle name="20% - Accent5 3 3 2 2 2 3" xfId="3083" xr:uid="{9E4D32AA-C3A2-4CD7-9CDC-BEE27707CD4B}"/>
    <cellStyle name="20% - Accent5 3 3 2 2 2 3 10" xfId="48413" xr:uid="{9469CF46-CFE1-400B-A55F-C9A07BBAD80D}"/>
    <cellStyle name="20% - Accent5 3 3 2 2 2 3 11" xfId="55906" xr:uid="{717788ED-A182-45FB-9273-0265629632CB}"/>
    <cellStyle name="20% - Accent5 3 3 2 2 2 3 2" xfId="3084" xr:uid="{1FBF3F3D-458B-417E-B07D-8A164088AC90}"/>
    <cellStyle name="20% - Accent5 3 3 2 2 2 3 2 10" xfId="55907" xr:uid="{52F25C9E-1782-4712-A74B-AF24CE02D22E}"/>
    <cellStyle name="20% - Accent5 3 3 2 2 2 3 2 2" xfId="3085" xr:uid="{B6063775-3392-4F8E-AA17-C8918E32C5ED}"/>
    <cellStyle name="20% - Accent5 3 3 2 2 2 3 2 2 2" xfId="10625" xr:uid="{F44ECBCE-DBF9-40A7-8EDF-3ADA92E69F13}"/>
    <cellStyle name="20% - Accent5 3 3 2 2 2 3 2 2 2 2" xfId="25601" xr:uid="{26C3AC8F-F27E-41EA-B04B-96152858F3D9}"/>
    <cellStyle name="20% - Accent5 3 3 2 2 2 3 2 2 3" xfId="18113" xr:uid="{352461D8-3F9E-4C68-B3DA-E90399FBC58B}"/>
    <cellStyle name="20% - Accent5 3 3 2 2 2 3 2 2 4" xfId="32799" xr:uid="{26DFF462-E670-4241-A925-95F01A4F559B}"/>
    <cellStyle name="20% - Accent5 3 3 2 2 2 3 2 2 5" xfId="40532" xr:uid="{AC9FDC4A-A10F-4073-81E2-7FC26B8E823E}"/>
    <cellStyle name="20% - Accent5 3 3 2 2 2 3 2 2 6" xfId="48415" xr:uid="{E2AAA0F1-F97E-40A1-9F8B-572B8FEB7FD5}"/>
    <cellStyle name="20% - Accent5 3 3 2 2 2 3 2 2 7" xfId="55908" xr:uid="{37ED6FD6-DA77-41BD-921E-F470441F66D9}"/>
    <cellStyle name="20% - Accent5 3 3 2 2 2 3 2 3" xfId="3086" xr:uid="{C2B89EBC-F25F-4E1F-9EA3-FD8F829519F2}"/>
    <cellStyle name="20% - Accent5 3 3 2 2 2 3 2 3 2" xfId="10626" xr:uid="{ECED0BD6-39C8-4F1E-8146-981D08D6EB65}"/>
    <cellStyle name="20% - Accent5 3 3 2 2 2 3 2 3 2 2" xfId="25602" xr:uid="{C1968394-25EA-4D47-BCEA-232ED655E475}"/>
    <cellStyle name="20% - Accent5 3 3 2 2 2 3 2 3 3" xfId="18114" xr:uid="{D0891103-832D-465C-AD93-2556548CFEC7}"/>
    <cellStyle name="20% - Accent5 3 3 2 2 2 3 2 3 4" xfId="34644" xr:uid="{4681B421-0E62-4DC3-8590-330E22FB61E8}"/>
    <cellStyle name="20% - Accent5 3 3 2 2 2 3 2 3 5" xfId="40533" xr:uid="{7F57B725-8CF3-4E85-B5C8-0AC4EF020FDB}"/>
    <cellStyle name="20% - Accent5 3 3 2 2 2 3 2 3 6" xfId="48416" xr:uid="{2D30FADE-6AAD-4A48-98B1-FD001A30E749}"/>
    <cellStyle name="20% - Accent5 3 3 2 2 2 3 2 3 7" xfId="55909" xr:uid="{47537D9F-8EAD-43BF-9B48-04BFA44C4B74}"/>
    <cellStyle name="20% - Accent5 3 3 2 2 2 3 2 4" xfId="3087" xr:uid="{BC758EF3-2E65-4200-832A-8E08B5E5779F}"/>
    <cellStyle name="20% - Accent5 3 3 2 2 2 3 2 4 2" xfId="10627" xr:uid="{09498458-8B88-4D1E-BEF8-62ADD88C1BA9}"/>
    <cellStyle name="20% - Accent5 3 3 2 2 2 3 2 4 2 2" xfId="25603" xr:uid="{A19BD06B-7F88-4EC6-97E8-4E47053B6E75}"/>
    <cellStyle name="20% - Accent5 3 3 2 2 2 3 2 4 3" xfId="18115" xr:uid="{C757AFF2-FB78-4822-A42E-F0B352769816}"/>
    <cellStyle name="20% - Accent5 3 3 2 2 2 3 2 4 4" xfId="36487" xr:uid="{941FD79A-6804-450B-ADA2-0243D4141225}"/>
    <cellStyle name="20% - Accent5 3 3 2 2 2 3 2 4 5" xfId="40534" xr:uid="{0623AC2D-1BB9-4ADB-9165-B892AB69BF65}"/>
    <cellStyle name="20% - Accent5 3 3 2 2 2 3 2 4 6" xfId="48417" xr:uid="{41170F9D-4B29-42DB-97A4-536AC11F9092}"/>
    <cellStyle name="20% - Accent5 3 3 2 2 2 3 2 4 7" xfId="55910" xr:uid="{82035242-3665-4677-A98A-FEA0E382632C}"/>
    <cellStyle name="20% - Accent5 3 3 2 2 2 3 2 5" xfId="10624" xr:uid="{10EDCBDD-E346-45C9-908D-6B0510035BF8}"/>
    <cellStyle name="20% - Accent5 3 3 2 2 2 3 2 5 2" xfId="25600" xr:uid="{184DE37C-8512-4C3C-819B-1DBCD2842707}"/>
    <cellStyle name="20% - Accent5 3 3 2 2 2 3 2 6" xfId="18112" xr:uid="{E398EED9-998A-4ADF-9F0D-FA98A21B51B8}"/>
    <cellStyle name="20% - Accent5 3 3 2 2 2 3 2 7" xfId="31474" xr:uid="{1CB20B7B-19BF-4C03-AF83-BDFACAED3835}"/>
    <cellStyle name="20% - Accent5 3 3 2 2 2 3 2 8" xfId="40531" xr:uid="{D57B9DDA-9032-4752-98AB-69886589BDC3}"/>
    <cellStyle name="20% - Accent5 3 3 2 2 2 3 2 9" xfId="48414" xr:uid="{BD5090E3-9150-4E4B-9209-D165199308AA}"/>
    <cellStyle name="20% - Accent5 3 3 2 2 2 3 3" xfId="3088" xr:uid="{725D739B-FFBE-4394-878B-1B1BB035E356}"/>
    <cellStyle name="20% - Accent5 3 3 2 2 2 3 3 2" xfId="10628" xr:uid="{781FA6A2-FB09-461E-A2A8-FDC2E5728DB1}"/>
    <cellStyle name="20% - Accent5 3 3 2 2 2 3 3 2 2" xfId="25604" xr:uid="{3C39F5E9-506A-47A1-9AF5-FAC159C0F939}"/>
    <cellStyle name="20% - Accent5 3 3 2 2 2 3 3 3" xfId="18116" xr:uid="{B57E8542-7C1B-46BB-98FD-AB16A3554BCD}"/>
    <cellStyle name="20% - Accent5 3 3 2 2 2 3 3 4" xfId="32798" xr:uid="{7319A4F6-ADC5-4E09-84AA-9605A92A1C90}"/>
    <cellStyle name="20% - Accent5 3 3 2 2 2 3 3 5" xfId="40535" xr:uid="{DA5ACAC5-AAB9-42A2-8543-46EFEFDB2216}"/>
    <cellStyle name="20% - Accent5 3 3 2 2 2 3 3 6" xfId="48418" xr:uid="{646FCC93-6140-43D4-8E39-412942A66DD3}"/>
    <cellStyle name="20% - Accent5 3 3 2 2 2 3 3 7" xfId="55911" xr:uid="{326A0E10-C6EA-4003-BB90-F323A94E5559}"/>
    <cellStyle name="20% - Accent5 3 3 2 2 2 3 4" xfId="3089" xr:uid="{847CBEEB-2452-4FE2-8786-148C81241B7A}"/>
    <cellStyle name="20% - Accent5 3 3 2 2 2 3 4 2" xfId="10629" xr:uid="{60A05A77-DE21-4E66-ACDA-754467B12BDF}"/>
    <cellStyle name="20% - Accent5 3 3 2 2 2 3 4 2 2" xfId="25605" xr:uid="{378194FE-D158-4908-895C-2A18CE056971}"/>
    <cellStyle name="20% - Accent5 3 3 2 2 2 3 4 3" xfId="18117" xr:uid="{9C85F587-C7FB-4BF6-8B7F-5FFA72243E03}"/>
    <cellStyle name="20% - Accent5 3 3 2 2 2 3 4 4" xfId="34643" xr:uid="{F76638F1-B34A-437C-A8F0-654FDF3094F5}"/>
    <cellStyle name="20% - Accent5 3 3 2 2 2 3 4 5" xfId="40536" xr:uid="{E54E8363-E7CC-4DAE-A71E-2FF0C3AF1F24}"/>
    <cellStyle name="20% - Accent5 3 3 2 2 2 3 4 6" xfId="48419" xr:uid="{F994E9D4-16F5-4ED1-BF54-BE0E4ADF61AD}"/>
    <cellStyle name="20% - Accent5 3 3 2 2 2 3 4 7" xfId="55912" xr:uid="{7C77EEA7-F555-490D-90AB-3050AC5E3061}"/>
    <cellStyle name="20% - Accent5 3 3 2 2 2 3 5" xfId="3090" xr:uid="{7281EC21-650A-4148-AE44-3F6DF71BD041}"/>
    <cellStyle name="20% - Accent5 3 3 2 2 2 3 5 2" xfId="10630" xr:uid="{1F4C5CAE-39F9-440A-A120-D0FB6FC94E42}"/>
    <cellStyle name="20% - Accent5 3 3 2 2 2 3 5 2 2" xfId="25606" xr:uid="{0BD454E9-F6D3-46C8-AAE6-36A1B54188BD}"/>
    <cellStyle name="20% - Accent5 3 3 2 2 2 3 5 3" xfId="18118" xr:uid="{9B4442AA-8760-40A0-9465-D936CE185291}"/>
    <cellStyle name="20% - Accent5 3 3 2 2 2 3 5 4" xfId="36486" xr:uid="{B3554DBE-D20F-4534-952C-8EDDA16ED630}"/>
    <cellStyle name="20% - Accent5 3 3 2 2 2 3 5 5" xfId="40537" xr:uid="{B3CD59EF-5C92-4FF2-BDD1-5D709B94589C}"/>
    <cellStyle name="20% - Accent5 3 3 2 2 2 3 5 6" xfId="48420" xr:uid="{C2A850EF-91D4-42ED-82ED-5A18BF987905}"/>
    <cellStyle name="20% - Accent5 3 3 2 2 2 3 5 7" xfId="55913" xr:uid="{72470225-934A-41D5-8778-ACA1314116D0}"/>
    <cellStyle name="20% - Accent5 3 3 2 2 2 3 6" xfId="10623" xr:uid="{1456B6FE-8880-42AA-BE10-775DB5D5B971}"/>
    <cellStyle name="20% - Accent5 3 3 2 2 2 3 6 2" xfId="25599" xr:uid="{31D00D3A-6570-4D5A-BB4F-636782388EA3}"/>
    <cellStyle name="20% - Accent5 3 3 2 2 2 3 7" xfId="18111" xr:uid="{D14C91CB-0F16-4A25-84CD-F428EC802EFD}"/>
    <cellStyle name="20% - Accent5 3 3 2 2 2 3 8" xfId="30669" xr:uid="{EF14FB8B-7F2B-47D2-940A-ACEBEB8CF75E}"/>
    <cellStyle name="20% - Accent5 3 3 2 2 2 3 9" xfId="40530" xr:uid="{DD298915-C062-4B99-9820-2325A642517D}"/>
    <cellStyle name="20% - Accent5 3 3 2 2 2 4" xfId="3091" xr:uid="{AC2C37D8-1904-43A9-833D-0A75987294F6}"/>
    <cellStyle name="20% - Accent5 3 3 2 2 2 4 10" xfId="48421" xr:uid="{7D01B2F2-460E-424D-B67A-8AF70ECD869B}"/>
    <cellStyle name="20% - Accent5 3 3 2 2 2 4 11" xfId="55914" xr:uid="{B5D10EAD-256B-4D8A-9C35-CF45A935FBCD}"/>
    <cellStyle name="20% - Accent5 3 3 2 2 2 4 2" xfId="3092" xr:uid="{C33B0D08-FF31-4A9A-8A7E-9C271081BA3D}"/>
    <cellStyle name="20% - Accent5 3 3 2 2 2 4 2 10" xfId="55915" xr:uid="{A25D9E4E-6936-4773-9725-83DAA2829776}"/>
    <cellStyle name="20% - Accent5 3 3 2 2 2 4 2 2" xfId="3093" xr:uid="{F2FEFD31-32CB-4FC5-B5CD-01112A218E90}"/>
    <cellStyle name="20% - Accent5 3 3 2 2 2 4 2 2 2" xfId="10633" xr:uid="{4B2C7296-E9E4-431B-9DD9-CDFA80AADBD2}"/>
    <cellStyle name="20% - Accent5 3 3 2 2 2 4 2 2 2 2" xfId="25609" xr:uid="{36803843-E21F-45C0-B054-B50020849403}"/>
    <cellStyle name="20% - Accent5 3 3 2 2 2 4 2 2 3" xfId="18121" xr:uid="{EFFDE2D0-EBAE-4134-A9BD-40FB9BD2396B}"/>
    <cellStyle name="20% - Accent5 3 3 2 2 2 4 2 2 4" xfId="32801" xr:uid="{70136620-5056-4516-B1F8-9DCB68185661}"/>
    <cellStyle name="20% - Accent5 3 3 2 2 2 4 2 2 5" xfId="40540" xr:uid="{0C9BD808-9B8E-4F9C-81C9-B03FFA189375}"/>
    <cellStyle name="20% - Accent5 3 3 2 2 2 4 2 2 6" xfId="48423" xr:uid="{156FE78A-E9AB-48BD-9513-C656B8954034}"/>
    <cellStyle name="20% - Accent5 3 3 2 2 2 4 2 2 7" xfId="55916" xr:uid="{99C1131A-E9B5-47E3-BF3F-B5096EF65FBC}"/>
    <cellStyle name="20% - Accent5 3 3 2 2 2 4 2 3" xfId="3094" xr:uid="{F09AAC2B-F121-4EC5-B7ED-E1E6BA90CC60}"/>
    <cellStyle name="20% - Accent5 3 3 2 2 2 4 2 3 2" xfId="10634" xr:uid="{E7204FFF-3E36-44D5-84FF-A23F213338F9}"/>
    <cellStyle name="20% - Accent5 3 3 2 2 2 4 2 3 2 2" xfId="25610" xr:uid="{796A40D5-D815-488A-8CC4-39D26FB1A176}"/>
    <cellStyle name="20% - Accent5 3 3 2 2 2 4 2 3 3" xfId="18122" xr:uid="{EF029C38-6323-4D8B-9ECF-F11FECE361A9}"/>
    <cellStyle name="20% - Accent5 3 3 2 2 2 4 2 3 4" xfId="34646" xr:uid="{540527F9-3B50-47B7-8DE9-F8F719CA2993}"/>
    <cellStyle name="20% - Accent5 3 3 2 2 2 4 2 3 5" xfId="40541" xr:uid="{889085CA-0F9B-47EA-8946-C5E652D969D1}"/>
    <cellStyle name="20% - Accent5 3 3 2 2 2 4 2 3 6" xfId="48424" xr:uid="{1D50749E-545B-4841-A211-5F1D0385AE12}"/>
    <cellStyle name="20% - Accent5 3 3 2 2 2 4 2 3 7" xfId="55917" xr:uid="{42D02066-F9EC-4F6F-8B17-3F59AB16F908}"/>
    <cellStyle name="20% - Accent5 3 3 2 2 2 4 2 4" xfId="3095" xr:uid="{9FED1F8E-785C-43CA-8774-C317273D03F1}"/>
    <cellStyle name="20% - Accent5 3 3 2 2 2 4 2 4 2" xfId="10635" xr:uid="{7BF0FE7B-56BD-40F2-98DC-7A9C0AA08D7A}"/>
    <cellStyle name="20% - Accent5 3 3 2 2 2 4 2 4 2 2" xfId="25611" xr:uid="{0F37C023-B2FD-4325-BF7A-00884672BF3E}"/>
    <cellStyle name="20% - Accent5 3 3 2 2 2 4 2 4 3" xfId="18123" xr:uid="{A348737E-67B9-4E48-99B5-B09EDDE16513}"/>
    <cellStyle name="20% - Accent5 3 3 2 2 2 4 2 4 4" xfId="36489" xr:uid="{111DCE34-CAF2-4EA4-9881-454EC251D5A6}"/>
    <cellStyle name="20% - Accent5 3 3 2 2 2 4 2 4 5" xfId="40542" xr:uid="{6058B200-640B-442F-B7DA-C30193818DDD}"/>
    <cellStyle name="20% - Accent5 3 3 2 2 2 4 2 4 6" xfId="48425" xr:uid="{EAD0836B-6675-40C6-AC34-85448FE3859A}"/>
    <cellStyle name="20% - Accent5 3 3 2 2 2 4 2 4 7" xfId="55918" xr:uid="{84778FAA-F211-4E67-A9CB-7B99956FF086}"/>
    <cellStyle name="20% - Accent5 3 3 2 2 2 4 2 5" xfId="10632" xr:uid="{4D4AB5AF-4955-4AB3-A0FE-84E9E4A950DE}"/>
    <cellStyle name="20% - Accent5 3 3 2 2 2 4 2 5 2" xfId="25608" xr:uid="{8183FBA6-6EA4-46B8-9E84-A629DB1D0B8A}"/>
    <cellStyle name="20% - Accent5 3 3 2 2 2 4 2 6" xfId="18120" xr:uid="{76746D0A-78A5-4CED-9176-6B6F4D5E3B48}"/>
    <cellStyle name="20% - Accent5 3 3 2 2 2 4 2 7" xfId="31475" xr:uid="{7428CF6A-5F85-4A8A-9951-14493B70CE4D}"/>
    <cellStyle name="20% - Accent5 3 3 2 2 2 4 2 8" xfId="40539" xr:uid="{D8188432-B203-40F2-A89C-CA8AFCF457F4}"/>
    <cellStyle name="20% - Accent5 3 3 2 2 2 4 2 9" xfId="48422" xr:uid="{7B9A3F30-FEB8-429E-A637-B4E974047A74}"/>
    <cellStyle name="20% - Accent5 3 3 2 2 2 4 3" xfId="3096" xr:uid="{A4BC7D0D-BC53-4201-8E4A-12F446A7F3E9}"/>
    <cellStyle name="20% - Accent5 3 3 2 2 2 4 3 2" xfId="10636" xr:uid="{34B296DA-7E24-4953-AC8D-5676FA3DD998}"/>
    <cellStyle name="20% - Accent5 3 3 2 2 2 4 3 2 2" xfId="25612" xr:uid="{058E7830-50D8-456E-88DC-3C537CCBD8AF}"/>
    <cellStyle name="20% - Accent5 3 3 2 2 2 4 3 3" xfId="18124" xr:uid="{7C6A98A2-1C32-4693-98E1-5807AEBFE11B}"/>
    <cellStyle name="20% - Accent5 3 3 2 2 2 4 3 4" xfId="32800" xr:uid="{8FEEB16D-D125-4A4F-B4D7-CC9234E7BD4B}"/>
    <cellStyle name="20% - Accent5 3 3 2 2 2 4 3 5" xfId="40543" xr:uid="{00C77B83-5E9D-47C3-BD19-38A313C4369C}"/>
    <cellStyle name="20% - Accent5 3 3 2 2 2 4 3 6" xfId="48426" xr:uid="{CB89BC39-C660-442F-88D1-114367E39AE6}"/>
    <cellStyle name="20% - Accent5 3 3 2 2 2 4 3 7" xfId="55919" xr:uid="{8DF4B043-FA32-419D-9432-2353BC8796C7}"/>
    <cellStyle name="20% - Accent5 3 3 2 2 2 4 4" xfId="3097" xr:uid="{4A1F4961-3F1A-4A21-9F4D-0CF478D62CF8}"/>
    <cellStyle name="20% - Accent5 3 3 2 2 2 4 4 2" xfId="10637" xr:uid="{B117860E-9CC2-4574-86DF-8E050382EDBC}"/>
    <cellStyle name="20% - Accent5 3 3 2 2 2 4 4 2 2" xfId="25613" xr:uid="{CE2863FA-B139-4838-8ABD-868411014B32}"/>
    <cellStyle name="20% - Accent5 3 3 2 2 2 4 4 3" xfId="18125" xr:uid="{C3B89358-C422-4099-95E1-99B6A04276C5}"/>
    <cellStyle name="20% - Accent5 3 3 2 2 2 4 4 4" xfId="34645" xr:uid="{5AB667C3-2685-4B90-9C5D-E6BB9272A330}"/>
    <cellStyle name="20% - Accent5 3 3 2 2 2 4 4 5" xfId="40544" xr:uid="{255D311F-A045-4263-A368-0EBFF621E417}"/>
    <cellStyle name="20% - Accent5 3 3 2 2 2 4 4 6" xfId="48427" xr:uid="{DE1BC3BE-6B65-45E1-A901-190A06AE18F0}"/>
    <cellStyle name="20% - Accent5 3 3 2 2 2 4 4 7" xfId="55920" xr:uid="{9E05DA62-39CA-4813-8A9F-2AE58248F959}"/>
    <cellStyle name="20% - Accent5 3 3 2 2 2 4 5" xfId="3098" xr:uid="{CA3422E6-A263-49E3-A989-C408D39DE680}"/>
    <cellStyle name="20% - Accent5 3 3 2 2 2 4 5 2" xfId="10638" xr:uid="{0ACDC2FE-DB31-4511-A68A-359EFAB74114}"/>
    <cellStyle name="20% - Accent5 3 3 2 2 2 4 5 2 2" xfId="25614" xr:uid="{4C9DC1AC-95E4-4344-A4F0-B7DAFB262792}"/>
    <cellStyle name="20% - Accent5 3 3 2 2 2 4 5 3" xfId="18126" xr:uid="{38ABA143-4688-4851-B85C-762B8A070856}"/>
    <cellStyle name="20% - Accent5 3 3 2 2 2 4 5 4" xfId="36488" xr:uid="{9400BDE7-1D4A-41D1-88CC-338774BE7102}"/>
    <cellStyle name="20% - Accent5 3 3 2 2 2 4 5 5" xfId="40545" xr:uid="{33FC1B15-D96F-4929-9030-A20ABCC77EAC}"/>
    <cellStyle name="20% - Accent5 3 3 2 2 2 4 5 6" xfId="48428" xr:uid="{4686E553-1B91-47B9-A038-0A78777C8DEF}"/>
    <cellStyle name="20% - Accent5 3 3 2 2 2 4 5 7" xfId="55921" xr:uid="{F2B8CC8A-24CC-434D-A90E-4AD23F6ACBF1}"/>
    <cellStyle name="20% - Accent5 3 3 2 2 2 4 6" xfId="10631" xr:uid="{BA133167-C7D0-42B8-9D07-D6B08FEA4014}"/>
    <cellStyle name="20% - Accent5 3 3 2 2 2 4 6 2" xfId="25607" xr:uid="{0F62DF12-ECC4-4124-BD0E-41AE345DB98E}"/>
    <cellStyle name="20% - Accent5 3 3 2 2 2 4 7" xfId="18119" xr:uid="{7A98C25F-E70C-4DBA-BFDB-4C216A522F8E}"/>
    <cellStyle name="20% - Accent5 3 3 2 2 2 4 8" xfId="30882" xr:uid="{143F808D-A74C-4700-8163-5E08BFC370E5}"/>
    <cellStyle name="20% - Accent5 3 3 2 2 2 4 9" xfId="40538" xr:uid="{C45E7B8E-E848-4063-8EA3-ED2482097364}"/>
    <cellStyle name="20% - Accent5 3 3 2 2 2 5" xfId="3099" xr:uid="{20BC0D50-0B4A-49A3-986F-79A222C84965}"/>
    <cellStyle name="20% - Accent5 3 3 2 2 2 5 10" xfId="55922" xr:uid="{8A0FEBB0-48F7-4679-AC83-E7A9BC70618A}"/>
    <cellStyle name="20% - Accent5 3 3 2 2 2 5 2" xfId="3100" xr:uid="{6F0F584E-B087-4AF9-BBE2-E08A862DE56D}"/>
    <cellStyle name="20% - Accent5 3 3 2 2 2 5 2 2" xfId="10640" xr:uid="{0D47BA40-4343-4D7F-8ACC-564410180318}"/>
    <cellStyle name="20% - Accent5 3 3 2 2 2 5 2 2 2" xfId="25616" xr:uid="{88B85E08-2D3D-471F-BAF5-8726BE791A05}"/>
    <cellStyle name="20% - Accent5 3 3 2 2 2 5 2 3" xfId="18128" xr:uid="{997F2073-5559-4543-93BA-55B55E229488}"/>
    <cellStyle name="20% - Accent5 3 3 2 2 2 5 2 4" xfId="32802" xr:uid="{750C6B27-B62B-4226-B2E2-0101603FF760}"/>
    <cellStyle name="20% - Accent5 3 3 2 2 2 5 2 5" xfId="40547" xr:uid="{FDFE9A64-8F23-44F9-8E85-38183CD55D00}"/>
    <cellStyle name="20% - Accent5 3 3 2 2 2 5 2 6" xfId="48430" xr:uid="{1551AFDF-C4D2-4C11-A1D8-BF80CCAFB4EB}"/>
    <cellStyle name="20% - Accent5 3 3 2 2 2 5 2 7" xfId="55923" xr:uid="{FB2E6671-1F6E-450B-8E89-553E1E257DAC}"/>
    <cellStyle name="20% - Accent5 3 3 2 2 2 5 3" xfId="3101" xr:uid="{2D3C8CE1-D080-49DB-80C9-76C0588BA0F9}"/>
    <cellStyle name="20% - Accent5 3 3 2 2 2 5 3 2" xfId="10641" xr:uid="{D5A7F811-6E7E-4D83-A755-4073D7C84B58}"/>
    <cellStyle name="20% - Accent5 3 3 2 2 2 5 3 2 2" xfId="25617" xr:uid="{5104E101-27BC-431C-8D2D-5C8B91E11F70}"/>
    <cellStyle name="20% - Accent5 3 3 2 2 2 5 3 3" xfId="18129" xr:uid="{49678B4E-C8D5-4A4C-8D69-D9A45BAD66FE}"/>
    <cellStyle name="20% - Accent5 3 3 2 2 2 5 3 4" xfId="34647" xr:uid="{93FC2D15-C6B6-42B1-8913-1DDF38E55EBA}"/>
    <cellStyle name="20% - Accent5 3 3 2 2 2 5 3 5" xfId="40548" xr:uid="{A45A5DB9-3515-44E7-AAD4-329C24F707FE}"/>
    <cellStyle name="20% - Accent5 3 3 2 2 2 5 3 6" xfId="48431" xr:uid="{9B8158B8-C15B-48E6-A25E-F79397B01194}"/>
    <cellStyle name="20% - Accent5 3 3 2 2 2 5 3 7" xfId="55924" xr:uid="{90F34983-BB45-4646-9730-559881110A0B}"/>
    <cellStyle name="20% - Accent5 3 3 2 2 2 5 4" xfId="3102" xr:uid="{F031269B-CB6D-4F7A-BE4C-F0B01AB35B02}"/>
    <cellStyle name="20% - Accent5 3 3 2 2 2 5 4 2" xfId="10642" xr:uid="{DA3E589D-0DF4-451E-81BF-AA428A95BD35}"/>
    <cellStyle name="20% - Accent5 3 3 2 2 2 5 4 2 2" xfId="25618" xr:uid="{12328138-E296-4BEB-A426-3CFD087D3D88}"/>
    <cellStyle name="20% - Accent5 3 3 2 2 2 5 4 3" xfId="18130" xr:uid="{5F6107EA-F16E-4331-AF0A-D0083DB36AC7}"/>
    <cellStyle name="20% - Accent5 3 3 2 2 2 5 4 4" xfId="36490" xr:uid="{AA0604F8-FFEC-4146-A8BF-D3A89D5C70EC}"/>
    <cellStyle name="20% - Accent5 3 3 2 2 2 5 4 5" xfId="40549" xr:uid="{FE0220DF-04CE-4C51-811D-5BB27253D50B}"/>
    <cellStyle name="20% - Accent5 3 3 2 2 2 5 4 6" xfId="48432" xr:uid="{00843540-810C-4F7D-8722-0119B7F70FDA}"/>
    <cellStyle name="20% - Accent5 3 3 2 2 2 5 4 7" xfId="55925" xr:uid="{4EBC8CF8-0777-40D5-9B7C-82B4675ED958}"/>
    <cellStyle name="20% - Accent5 3 3 2 2 2 5 5" xfId="10639" xr:uid="{222525D8-5C85-48B7-B6AC-F7F8D1692B67}"/>
    <cellStyle name="20% - Accent5 3 3 2 2 2 5 5 2" xfId="25615" xr:uid="{A9F4DE3D-DAAB-4F3C-BCC3-35A5AF611277}"/>
    <cellStyle name="20% - Accent5 3 3 2 2 2 5 6" xfId="18127" xr:uid="{569596CD-2397-46F7-8E82-F0278F0AD265}"/>
    <cellStyle name="20% - Accent5 3 3 2 2 2 5 7" xfId="31471" xr:uid="{4BA07E07-B2CC-4AB6-A6B0-668F0E699B46}"/>
    <cellStyle name="20% - Accent5 3 3 2 2 2 5 8" xfId="40546" xr:uid="{6396FB9A-B32E-4631-8398-BA19622DD43E}"/>
    <cellStyle name="20% - Accent5 3 3 2 2 2 5 9" xfId="48429" xr:uid="{6B26E988-D492-44EC-94B5-4E6D5D959B30}"/>
    <cellStyle name="20% - Accent5 3 3 2 2 2 6" xfId="3103" xr:uid="{C53AAE71-27C5-4A9C-B508-A1D4B74E1A14}"/>
    <cellStyle name="20% - Accent5 3 3 2 2 2 6 2" xfId="10643" xr:uid="{096E7CFE-958D-41EF-A1D7-3898FC270147}"/>
    <cellStyle name="20% - Accent5 3 3 2 2 2 6 2 2" xfId="25619" xr:uid="{20B1A7B3-29AA-4BFE-AB31-D91962FE5101}"/>
    <cellStyle name="20% - Accent5 3 3 2 2 2 6 3" xfId="18131" xr:uid="{70338C5A-7976-4ABC-B742-A3D0A58BF2DA}"/>
    <cellStyle name="20% - Accent5 3 3 2 2 2 6 4" xfId="32793" xr:uid="{CEC2EE7A-A15B-4582-BEEB-2FE4F5332F1A}"/>
    <cellStyle name="20% - Accent5 3 3 2 2 2 6 5" xfId="40550" xr:uid="{A6DAF39C-B376-40E4-B8B1-97B45E5E92AB}"/>
    <cellStyle name="20% - Accent5 3 3 2 2 2 6 6" xfId="48433" xr:uid="{57A1090E-AE5D-49CF-8A61-FE8BCF2F35CF}"/>
    <cellStyle name="20% - Accent5 3 3 2 2 2 6 7" xfId="55926" xr:uid="{DF213E0E-392F-4A3B-AC66-41C5DCC14E56}"/>
    <cellStyle name="20% - Accent5 3 3 2 2 2 7" xfId="3104" xr:uid="{FDA763FC-D509-47F7-A023-D70331B2045E}"/>
    <cellStyle name="20% - Accent5 3 3 2 2 2 7 2" xfId="10644" xr:uid="{3ECD8C83-A77B-40D0-8071-F62A95FD76B8}"/>
    <cellStyle name="20% - Accent5 3 3 2 2 2 7 2 2" xfId="25620" xr:uid="{2B2BFFEC-4CF7-4A23-9D25-873B369FD63A}"/>
    <cellStyle name="20% - Accent5 3 3 2 2 2 7 3" xfId="18132" xr:uid="{38FD2AF4-FD91-4A8B-AC43-5182DA309E7D}"/>
    <cellStyle name="20% - Accent5 3 3 2 2 2 7 4" xfId="34638" xr:uid="{EDA76C21-1795-43D2-9683-17F5B4F76AF9}"/>
    <cellStyle name="20% - Accent5 3 3 2 2 2 7 5" xfId="40551" xr:uid="{C2E0A27E-A955-40C3-B295-998BE5948A8D}"/>
    <cellStyle name="20% - Accent5 3 3 2 2 2 7 6" xfId="48434" xr:uid="{8EFD662C-1C20-4746-9116-94CDF9DDF52F}"/>
    <cellStyle name="20% - Accent5 3 3 2 2 2 7 7" xfId="55927" xr:uid="{16BC4FB4-96FB-4A1F-9F6B-E43B652C1BD9}"/>
    <cellStyle name="20% - Accent5 3 3 2 2 2 8" xfId="3105" xr:uid="{37E2FFDC-7501-4B7B-ACC8-DAAE2638B808}"/>
    <cellStyle name="20% - Accent5 3 3 2 2 2 8 2" xfId="10645" xr:uid="{B962FCED-9A83-490E-B6F4-DF7FC4F755D9}"/>
    <cellStyle name="20% - Accent5 3 3 2 2 2 8 2 2" xfId="25621" xr:uid="{947949C3-79CC-4833-99DE-17D9AEE41382}"/>
    <cellStyle name="20% - Accent5 3 3 2 2 2 8 3" xfId="18133" xr:uid="{9D8E8C44-6BD1-454F-8319-40BCFD37C051}"/>
    <cellStyle name="20% - Accent5 3 3 2 2 2 8 4" xfId="36481" xr:uid="{85E8F6DD-2267-4B97-8E8B-F1DD00AEB9FA}"/>
    <cellStyle name="20% - Accent5 3 3 2 2 2 8 5" xfId="40552" xr:uid="{EA5C7C18-2912-4B7F-ADC6-43C8F67E0B14}"/>
    <cellStyle name="20% - Accent5 3 3 2 2 2 8 6" xfId="48435" xr:uid="{02696AB2-0DFD-4282-9618-03934881260B}"/>
    <cellStyle name="20% - Accent5 3 3 2 2 2 8 7" xfId="55928" xr:uid="{671E63C2-C2C5-4AEF-BB94-0E080B13D0A6}"/>
    <cellStyle name="20% - Accent5 3 3 2 2 2 9" xfId="10606" xr:uid="{3F57B3EB-7940-4775-8BED-00937B76E15C}"/>
    <cellStyle name="20% - Accent5 3 3 2 2 2 9 2" xfId="25582" xr:uid="{D203E1B1-9E3B-4241-83FA-585F6C2DFD10}"/>
    <cellStyle name="20% - Accent5 3 3 2 2 3" xfId="3106" xr:uid="{B8B9BEAD-9E27-4E6B-A8F4-FD86D38F52AF}"/>
    <cellStyle name="20% - Accent5 3 3 2 2 3 10" xfId="40553" xr:uid="{CF1D7712-4B43-4C11-B3B1-F0F38DD438D7}"/>
    <cellStyle name="20% - Accent5 3 3 2 2 3 11" xfId="48436" xr:uid="{7219C70B-8D69-433A-8841-80FB997DFB19}"/>
    <cellStyle name="20% - Accent5 3 3 2 2 3 12" xfId="55929" xr:uid="{A8C446A5-7DA7-4C63-BF90-E95978033B37}"/>
    <cellStyle name="20% - Accent5 3 3 2 2 3 2" xfId="3107" xr:uid="{6624C693-6902-41DF-97BB-84BF353DEDF1}"/>
    <cellStyle name="20% - Accent5 3 3 2 2 3 2 10" xfId="48437" xr:uid="{62571283-A374-4042-AFEA-7D20BD061DC4}"/>
    <cellStyle name="20% - Accent5 3 3 2 2 3 2 11" xfId="55930" xr:uid="{DF26B068-E5FF-485C-BB26-71F3E8C98F5A}"/>
    <cellStyle name="20% - Accent5 3 3 2 2 3 2 2" xfId="3108" xr:uid="{F43E684C-CFEA-4E02-8107-1B9C0192EC39}"/>
    <cellStyle name="20% - Accent5 3 3 2 2 3 2 2 10" xfId="55931" xr:uid="{4E30CDC7-EFCF-4F79-AEEB-3BB51F157B46}"/>
    <cellStyle name="20% - Accent5 3 3 2 2 3 2 2 2" xfId="3109" xr:uid="{8C174FF9-89B6-4AC5-A3A6-35FB2EE4BC9E}"/>
    <cellStyle name="20% - Accent5 3 3 2 2 3 2 2 2 2" xfId="10649" xr:uid="{CBB661C1-C55B-4A22-B8D3-D4F0E314F28A}"/>
    <cellStyle name="20% - Accent5 3 3 2 2 3 2 2 2 2 2" xfId="25625" xr:uid="{D2AD5F0F-2ED2-41E0-B317-664009E20B78}"/>
    <cellStyle name="20% - Accent5 3 3 2 2 3 2 2 2 3" xfId="18137" xr:uid="{98F814C7-B482-4545-9434-9B018BD811F5}"/>
    <cellStyle name="20% - Accent5 3 3 2 2 3 2 2 2 4" xfId="32805" xr:uid="{1D54F57B-E5D3-48C6-8638-641346C496C4}"/>
    <cellStyle name="20% - Accent5 3 3 2 2 3 2 2 2 5" xfId="40556" xr:uid="{8A52CAB0-622E-45B8-BAAA-509DDEB96735}"/>
    <cellStyle name="20% - Accent5 3 3 2 2 3 2 2 2 6" xfId="48439" xr:uid="{2C8C4352-BBF1-4A13-A79D-C5D0EA4A4B08}"/>
    <cellStyle name="20% - Accent5 3 3 2 2 3 2 2 2 7" xfId="55932" xr:uid="{65BBAD5D-7162-48B1-914F-B853D7516268}"/>
    <cellStyle name="20% - Accent5 3 3 2 2 3 2 2 3" xfId="3110" xr:uid="{52CEC821-7962-4130-9699-BCBFC098D74C}"/>
    <cellStyle name="20% - Accent5 3 3 2 2 3 2 2 3 2" xfId="10650" xr:uid="{76EDCA1E-3BF0-4F49-9438-FFABFBF9E9BA}"/>
    <cellStyle name="20% - Accent5 3 3 2 2 3 2 2 3 2 2" xfId="25626" xr:uid="{FAB58A4F-7DB6-456A-9056-A185E0E0DDF6}"/>
    <cellStyle name="20% - Accent5 3 3 2 2 3 2 2 3 3" xfId="18138" xr:uid="{8968E412-8D2C-45DE-9DA5-5BF6495101B5}"/>
    <cellStyle name="20% - Accent5 3 3 2 2 3 2 2 3 4" xfId="34650" xr:uid="{366C54B2-61FD-4C50-B1AF-5F9AD5E196B0}"/>
    <cellStyle name="20% - Accent5 3 3 2 2 3 2 2 3 5" xfId="40557" xr:uid="{3E862ACA-68FB-457F-B8AA-79023F1B0AE1}"/>
    <cellStyle name="20% - Accent5 3 3 2 2 3 2 2 3 6" xfId="48440" xr:uid="{0446447F-7B82-4BB5-BDF1-5858F4B2B53E}"/>
    <cellStyle name="20% - Accent5 3 3 2 2 3 2 2 3 7" xfId="55933" xr:uid="{67A9C7AB-120C-4DB7-9E65-5AB2C102DEDD}"/>
    <cellStyle name="20% - Accent5 3 3 2 2 3 2 2 4" xfId="3111" xr:uid="{A058FF3B-58A5-4A9C-A5EE-F0DCBC953B26}"/>
    <cellStyle name="20% - Accent5 3 3 2 2 3 2 2 4 2" xfId="10651" xr:uid="{2B464512-CF2D-4DFF-94FA-52F8AE77F382}"/>
    <cellStyle name="20% - Accent5 3 3 2 2 3 2 2 4 2 2" xfId="25627" xr:uid="{1DDD26A2-A045-4402-B337-BAB46E6A735C}"/>
    <cellStyle name="20% - Accent5 3 3 2 2 3 2 2 4 3" xfId="18139" xr:uid="{CB633513-F842-442A-95BC-DB6FA68C9243}"/>
    <cellStyle name="20% - Accent5 3 3 2 2 3 2 2 4 4" xfId="36493" xr:uid="{E1B2DD30-600D-45FA-8283-C014E8A7AB72}"/>
    <cellStyle name="20% - Accent5 3 3 2 2 3 2 2 4 5" xfId="40558" xr:uid="{ED93162C-0360-49FF-A4C0-D2DE112267FB}"/>
    <cellStyle name="20% - Accent5 3 3 2 2 3 2 2 4 6" xfId="48441" xr:uid="{98543EB0-15B9-487B-B9B2-CF7BC77B3041}"/>
    <cellStyle name="20% - Accent5 3 3 2 2 3 2 2 4 7" xfId="55934" xr:uid="{9BA17463-A8CE-4CD1-994B-00693E1F65D8}"/>
    <cellStyle name="20% - Accent5 3 3 2 2 3 2 2 5" xfId="10648" xr:uid="{C8D259FD-C987-4B74-889A-8A51C55DDF8A}"/>
    <cellStyle name="20% - Accent5 3 3 2 2 3 2 2 5 2" xfId="25624" xr:uid="{8D40C447-0D42-420E-97C0-1F83CB7BA7AB}"/>
    <cellStyle name="20% - Accent5 3 3 2 2 3 2 2 6" xfId="18136" xr:uid="{16F9326D-D65F-4185-99C4-4BEED570C502}"/>
    <cellStyle name="20% - Accent5 3 3 2 2 3 2 2 7" xfId="31477" xr:uid="{7DE5B178-1E09-41C8-9103-2D745D613AC2}"/>
    <cellStyle name="20% - Accent5 3 3 2 2 3 2 2 8" xfId="40555" xr:uid="{23C39410-2562-4201-A2A4-3AABC0F7246A}"/>
    <cellStyle name="20% - Accent5 3 3 2 2 3 2 2 9" xfId="48438" xr:uid="{575EECA1-61D9-4199-A5B9-190CAE25AEDD}"/>
    <cellStyle name="20% - Accent5 3 3 2 2 3 2 3" xfId="3112" xr:uid="{F0353A0B-2234-4AAE-BA3F-C595292AB50A}"/>
    <cellStyle name="20% - Accent5 3 3 2 2 3 2 3 2" xfId="10652" xr:uid="{F2688CEF-83ED-4A5A-AD43-77872E9BCE4A}"/>
    <cellStyle name="20% - Accent5 3 3 2 2 3 2 3 2 2" xfId="25628" xr:uid="{E68121B5-22D1-4865-A88D-6C65867902A6}"/>
    <cellStyle name="20% - Accent5 3 3 2 2 3 2 3 3" xfId="18140" xr:uid="{0613DC9D-A80D-4142-B571-75E15FA6C571}"/>
    <cellStyle name="20% - Accent5 3 3 2 2 3 2 3 4" xfId="32804" xr:uid="{D8FFAF5C-50DF-4B5A-849A-AB1C36A8B38A}"/>
    <cellStyle name="20% - Accent5 3 3 2 2 3 2 3 5" xfId="40559" xr:uid="{1DBD912D-AB88-4FB1-AC68-172B61DA184B}"/>
    <cellStyle name="20% - Accent5 3 3 2 2 3 2 3 6" xfId="48442" xr:uid="{F9BE8BDD-37E6-41DC-A035-8D455311B57A}"/>
    <cellStyle name="20% - Accent5 3 3 2 2 3 2 3 7" xfId="55935" xr:uid="{E63FE30D-B4FD-498D-83EB-76929C39CE47}"/>
    <cellStyle name="20% - Accent5 3 3 2 2 3 2 4" xfId="3113" xr:uid="{BA16D693-4468-4600-B3FD-C7A71590B1F6}"/>
    <cellStyle name="20% - Accent5 3 3 2 2 3 2 4 2" xfId="10653" xr:uid="{2625E81D-A073-4835-9864-5254D96E3D1E}"/>
    <cellStyle name="20% - Accent5 3 3 2 2 3 2 4 2 2" xfId="25629" xr:uid="{C08A0997-7FE2-41AF-B2FF-9392D7F9CBA3}"/>
    <cellStyle name="20% - Accent5 3 3 2 2 3 2 4 3" xfId="18141" xr:uid="{77C32F42-43A1-4523-8378-66CDAAD372CC}"/>
    <cellStyle name="20% - Accent5 3 3 2 2 3 2 4 4" xfId="34649" xr:uid="{2DD2BF85-2989-4DE5-BBA6-1095FB68916F}"/>
    <cellStyle name="20% - Accent5 3 3 2 2 3 2 4 5" xfId="40560" xr:uid="{9BEF4E8C-1464-4434-B1E0-71DE847766DF}"/>
    <cellStyle name="20% - Accent5 3 3 2 2 3 2 4 6" xfId="48443" xr:uid="{C60E58FE-FF60-459C-BF91-DF38A819C612}"/>
    <cellStyle name="20% - Accent5 3 3 2 2 3 2 4 7" xfId="55936" xr:uid="{20FC41FB-F848-4045-B599-0B57535F3621}"/>
    <cellStyle name="20% - Accent5 3 3 2 2 3 2 5" xfId="3114" xr:uid="{8EFDC4CB-0671-436C-AEAC-71B634D07CE9}"/>
    <cellStyle name="20% - Accent5 3 3 2 2 3 2 5 2" xfId="10654" xr:uid="{0AB32992-8CDC-427F-92BC-0C8BA8B66EE5}"/>
    <cellStyle name="20% - Accent5 3 3 2 2 3 2 5 2 2" xfId="25630" xr:uid="{AC6A38CA-C2DA-4E2D-9660-DDDCA3A67A26}"/>
    <cellStyle name="20% - Accent5 3 3 2 2 3 2 5 3" xfId="18142" xr:uid="{259D3770-97C1-4087-A699-8AF16E5A00C9}"/>
    <cellStyle name="20% - Accent5 3 3 2 2 3 2 5 4" xfId="36492" xr:uid="{53A73036-D530-461C-9BDE-DFF480D5EAE7}"/>
    <cellStyle name="20% - Accent5 3 3 2 2 3 2 5 5" xfId="40561" xr:uid="{7C911246-9E0C-4191-B3A3-BFBA09A7221B}"/>
    <cellStyle name="20% - Accent5 3 3 2 2 3 2 5 6" xfId="48444" xr:uid="{257E4738-0833-42A2-943B-99CE1F38DA60}"/>
    <cellStyle name="20% - Accent5 3 3 2 2 3 2 5 7" xfId="55937" xr:uid="{039D2B41-4212-49EA-AB48-BE8C51155B34}"/>
    <cellStyle name="20% - Accent5 3 3 2 2 3 2 6" xfId="10647" xr:uid="{ADCD8117-DB40-4F6D-B350-D8FF6D9C82F4}"/>
    <cellStyle name="20% - Accent5 3 3 2 2 3 2 6 2" xfId="25623" xr:uid="{C112DD55-2267-4F71-9E2F-2DF40B1069B1}"/>
    <cellStyle name="20% - Accent5 3 3 2 2 3 2 7" xfId="18135" xr:uid="{8246CB43-F6AD-4AB6-89ED-456202381D31}"/>
    <cellStyle name="20% - Accent5 3 3 2 2 3 2 8" xfId="30884" xr:uid="{0A7F3950-19A1-4913-B111-8DD99A662233}"/>
    <cellStyle name="20% - Accent5 3 3 2 2 3 2 9" xfId="40554" xr:uid="{11DC0645-3144-4EAC-BA28-C5D608886B00}"/>
    <cellStyle name="20% - Accent5 3 3 2 2 3 3" xfId="3115" xr:uid="{B38A16C6-2079-4A09-A8A7-420B33854B0A}"/>
    <cellStyle name="20% - Accent5 3 3 2 2 3 3 10" xfId="55938" xr:uid="{D1019559-1B58-45F5-A013-B4C4F54546A7}"/>
    <cellStyle name="20% - Accent5 3 3 2 2 3 3 2" xfId="3116" xr:uid="{D5B02BC3-7FBA-46BF-AD24-A1D399F6A865}"/>
    <cellStyle name="20% - Accent5 3 3 2 2 3 3 2 2" xfId="10656" xr:uid="{55F17B98-746C-4A8B-AF9C-41C7E5F5B9F0}"/>
    <cellStyle name="20% - Accent5 3 3 2 2 3 3 2 2 2" xfId="25632" xr:uid="{8E91E7D5-3FF9-4062-A815-EEB3E669DDCB}"/>
    <cellStyle name="20% - Accent5 3 3 2 2 3 3 2 3" xfId="18144" xr:uid="{F2D9C96B-364C-466C-8C10-8411587946E8}"/>
    <cellStyle name="20% - Accent5 3 3 2 2 3 3 2 4" xfId="32806" xr:uid="{DE4CD910-A64C-47D4-8B98-EBAD0D0823AA}"/>
    <cellStyle name="20% - Accent5 3 3 2 2 3 3 2 5" xfId="40563" xr:uid="{634312B5-95CC-4EB1-B691-CD3CC5F38AD8}"/>
    <cellStyle name="20% - Accent5 3 3 2 2 3 3 2 6" xfId="48446" xr:uid="{6FE75AF8-F41B-4C7C-BFBF-D7C31F377AE3}"/>
    <cellStyle name="20% - Accent5 3 3 2 2 3 3 2 7" xfId="55939" xr:uid="{C60A4AD9-4A7A-44C5-8F4A-5ED12FE60BB3}"/>
    <cellStyle name="20% - Accent5 3 3 2 2 3 3 3" xfId="3117" xr:uid="{1725FCA7-5537-447F-838C-13B22DB29CF7}"/>
    <cellStyle name="20% - Accent5 3 3 2 2 3 3 3 2" xfId="10657" xr:uid="{133BA986-75C3-465E-BBFE-69AED511453C}"/>
    <cellStyle name="20% - Accent5 3 3 2 2 3 3 3 2 2" xfId="25633" xr:uid="{8BBF0D46-69C6-4340-B656-878CE173CC70}"/>
    <cellStyle name="20% - Accent5 3 3 2 2 3 3 3 3" xfId="18145" xr:uid="{58617E4B-8798-49B0-92B2-2808B829B8A2}"/>
    <cellStyle name="20% - Accent5 3 3 2 2 3 3 3 4" xfId="34651" xr:uid="{572D8C92-A243-42CD-9D66-DA0698350EC4}"/>
    <cellStyle name="20% - Accent5 3 3 2 2 3 3 3 5" xfId="40564" xr:uid="{A28B79E9-56BB-4178-9CE4-AA25ED939B00}"/>
    <cellStyle name="20% - Accent5 3 3 2 2 3 3 3 6" xfId="48447" xr:uid="{F46C92B9-7FB5-4766-9E74-1D4E2C735EA9}"/>
    <cellStyle name="20% - Accent5 3 3 2 2 3 3 3 7" xfId="55940" xr:uid="{9733B6B5-3E7B-4A16-8AF4-FFA0273962DE}"/>
    <cellStyle name="20% - Accent5 3 3 2 2 3 3 4" xfId="3118" xr:uid="{038FD508-F66B-4DDA-AD3D-D5C10BD036B2}"/>
    <cellStyle name="20% - Accent5 3 3 2 2 3 3 4 2" xfId="10658" xr:uid="{D4750C57-1AB7-4670-B54F-7B817C3BF43A}"/>
    <cellStyle name="20% - Accent5 3 3 2 2 3 3 4 2 2" xfId="25634" xr:uid="{23F7D890-5332-4392-8DE2-2FC79138F484}"/>
    <cellStyle name="20% - Accent5 3 3 2 2 3 3 4 3" xfId="18146" xr:uid="{B7351F14-679F-4815-83BA-CC77B087B302}"/>
    <cellStyle name="20% - Accent5 3 3 2 2 3 3 4 4" xfId="36494" xr:uid="{33BEB58B-9855-4D57-A8CD-89FC37157741}"/>
    <cellStyle name="20% - Accent5 3 3 2 2 3 3 4 5" xfId="40565" xr:uid="{C19AA5AF-DAEB-4FE6-855E-AF3F3B3387EA}"/>
    <cellStyle name="20% - Accent5 3 3 2 2 3 3 4 6" xfId="48448" xr:uid="{A5D34647-7A88-4EB7-AB4F-48699E96458B}"/>
    <cellStyle name="20% - Accent5 3 3 2 2 3 3 4 7" xfId="55941" xr:uid="{3FE10550-F258-4D89-935B-89B8B075580B}"/>
    <cellStyle name="20% - Accent5 3 3 2 2 3 3 5" xfId="10655" xr:uid="{8D7C7127-8F79-426F-8E7D-F07931A3EEC9}"/>
    <cellStyle name="20% - Accent5 3 3 2 2 3 3 5 2" xfId="25631" xr:uid="{924A7B4D-613C-4897-8513-EC94250847F0}"/>
    <cellStyle name="20% - Accent5 3 3 2 2 3 3 6" xfId="18143" xr:uid="{59234E7F-46EA-40F4-98E9-19E97D1F1FBF}"/>
    <cellStyle name="20% - Accent5 3 3 2 2 3 3 7" xfId="31476" xr:uid="{C34652C2-47DD-45AF-A266-6146BE4A1DEA}"/>
    <cellStyle name="20% - Accent5 3 3 2 2 3 3 8" xfId="40562" xr:uid="{283B6544-D1BE-4B7D-9DF8-DCAB7E59BA35}"/>
    <cellStyle name="20% - Accent5 3 3 2 2 3 3 9" xfId="48445" xr:uid="{0A592CB0-4F83-480E-9F67-3E7633B23A88}"/>
    <cellStyle name="20% - Accent5 3 3 2 2 3 4" xfId="3119" xr:uid="{7CF6DA42-438A-4C32-9FA0-02BCE97819DE}"/>
    <cellStyle name="20% - Accent5 3 3 2 2 3 4 2" xfId="10659" xr:uid="{356B3A45-0613-447B-A6CA-4F7A15E4AECD}"/>
    <cellStyle name="20% - Accent5 3 3 2 2 3 4 2 2" xfId="25635" xr:uid="{356ADABF-FC4C-447C-9B69-D20C38A38699}"/>
    <cellStyle name="20% - Accent5 3 3 2 2 3 4 3" xfId="18147" xr:uid="{189AEE2C-1589-466D-8D45-73B6CFE173B4}"/>
    <cellStyle name="20% - Accent5 3 3 2 2 3 4 4" xfId="32803" xr:uid="{C0B1AD02-6F9F-4D50-8D12-FF3FFA0B3374}"/>
    <cellStyle name="20% - Accent5 3 3 2 2 3 4 5" xfId="40566" xr:uid="{3B44795B-8235-435F-AAEB-E655B9B483FA}"/>
    <cellStyle name="20% - Accent5 3 3 2 2 3 4 6" xfId="48449" xr:uid="{E697F522-D656-4811-917A-A174F0E653F5}"/>
    <cellStyle name="20% - Accent5 3 3 2 2 3 4 7" xfId="55942" xr:uid="{5A428273-7161-4070-8E7A-0D034817DD2C}"/>
    <cellStyle name="20% - Accent5 3 3 2 2 3 5" xfId="3120" xr:uid="{894ED630-F7DF-43E6-9413-62A5AC6AD243}"/>
    <cellStyle name="20% - Accent5 3 3 2 2 3 5 2" xfId="10660" xr:uid="{373922A5-58BA-41C8-9C05-B768116CA57F}"/>
    <cellStyle name="20% - Accent5 3 3 2 2 3 5 2 2" xfId="25636" xr:uid="{58ABF487-C689-4249-BF02-873DB663EC60}"/>
    <cellStyle name="20% - Accent5 3 3 2 2 3 5 3" xfId="18148" xr:uid="{3A83ED70-A283-420E-94D7-4EF0EB936009}"/>
    <cellStyle name="20% - Accent5 3 3 2 2 3 5 4" xfId="34648" xr:uid="{67FB06C2-AF4B-4EF9-B49D-B37F90854D6B}"/>
    <cellStyle name="20% - Accent5 3 3 2 2 3 5 5" xfId="40567" xr:uid="{746C7ADA-8687-43EA-8661-DA575CE23A33}"/>
    <cellStyle name="20% - Accent5 3 3 2 2 3 5 6" xfId="48450" xr:uid="{E2042AA2-9272-4A21-88CF-C2005C1CEE66}"/>
    <cellStyle name="20% - Accent5 3 3 2 2 3 5 7" xfId="55943" xr:uid="{C1C5D906-7BBB-4E74-B6DB-973474118230}"/>
    <cellStyle name="20% - Accent5 3 3 2 2 3 6" xfId="3121" xr:uid="{8228EA3A-473B-4ABE-A43D-D91B19CFBE7D}"/>
    <cellStyle name="20% - Accent5 3 3 2 2 3 6 2" xfId="10661" xr:uid="{C0C3B7B0-E004-4322-8E15-6A6B4821DA0C}"/>
    <cellStyle name="20% - Accent5 3 3 2 2 3 6 2 2" xfId="25637" xr:uid="{78D162B3-5B7B-4889-B735-8433DCEE4B9C}"/>
    <cellStyle name="20% - Accent5 3 3 2 2 3 6 3" xfId="18149" xr:uid="{90C7AC0D-3830-4422-9377-9920AABC82C0}"/>
    <cellStyle name="20% - Accent5 3 3 2 2 3 6 4" xfId="36491" xr:uid="{B7606D3F-0254-4542-B338-6633DA9ECE9D}"/>
    <cellStyle name="20% - Accent5 3 3 2 2 3 6 5" xfId="40568" xr:uid="{6DA1026C-9E31-4C24-91AB-98740A0640A2}"/>
    <cellStyle name="20% - Accent5 3 3 2 2 3 6 6" xfId="48451" xr:uid="{84F2230E-D135-4925-8BA8-59BF59B34CF7}"/>
    <cellStyle name="20% - Accent5 3 3 2 2 3 6 7" xfId="55944" xr:uid="{754098B8-C913-430B-A6C1-EF1DDFABAB34}"/>
    <cellStyle name="20% - Accent5 3 3 2 2 3 7" xfId="10646" xr:uid="{6C0BE311-735D-4FB8-9593-DF5D85FC877E}"/>
    <cellStyle name="20% - Accent5 3 3 2 2 3 7 2" xfId="25622" xr:uid="{2C4B66D9-FBB5-48EF-8C0A-1CACC3794FA2}"/>
    <cellStyle name="20% - Accent5 3 3 2 2 3 8" xfId="18134" xr:uid="{40308F3D-98BB-45A7-8B5A-47A1F2997E79}"/>
    <cellStyle name="20% - Accent5 3 3 2 2 3 9" xfId="30467" xr:uid="{90AADD4D-F34F-40B2-A041-903C97383E36}"/>
    <cellStyle name="20% - Accent5 3 3 2 2 4" xfId="3122" xr:uid="{D43D27E0-6588-4D8E-9074-E5BBE7BE109D}"/>
    <cellStyle name="20% - Accent5 3 3 2 2 4 10" xfId="40569" xr:uid="{DC79B0D4-8C2F-4915-A38A-F3BC574D97F3}"/>
    <cellStyle name="20% - Accent5 3 3 2 2 4 11" xfId="48452" xr:uid="{53C0E720-95DE-4CFD-B58B-46F8F2E0E786}"/>
    <cellStyle name="20% - Accent5 3 3 2 2 4 12" xfId="55945" xr:uid="{0C8EBAE9-B6D9-4665-9D33-9D06383DF30B}"/>
    <cellStyle name="20% - Accent5 3 3 2 2 4 2" xfId="3123" xr:uid="{FE63486D-DD14-4D64-BF4D-883F6A4429CB}"/>
    <cellStyle name="20% - Accent5 3 3 2 2 4 2 10" xfId="48453" xr:uid="{F286A509-7A32-4185-A578-6DBADCF455E1}"/>
    <cellStyle name="20% - Accent5 3 3 2 2 4 2 11" xfId="55946" xr:uid="{0B928142-7683-4029-91BA-A5F88515662C}"/>
    <cellStyle name="20% - Accent5 3 3 2 2 4 2 2" xfId="3124" xr:uid="{C160EAB6-6143-48CE-9813-F91601400C42}"/>
    <cellStyle name="20% - Accent5 3 3 2 2 4 2 2 10" xfId="55947" xr:uid="{5E86D2AF-0AF3-4494-ADB2-371DD0EB5B26}"/>
    <cellStyle name="20% - Accent5 3 3 2 2 4 2 2 2" xfId="3125" xr:uid="{426DC619-F647-410B-AAC6-205E277CA01A}"/>
    <cellStyle name="20% - Accent5 3 3 2 2 4 2 2 2 2" xfId="10665" xr:uid="{91CCD078-6FDD-49A6-B639-CDA5912157D4}"/>
    <cellStyle name="20% - Accent5 3 3 2 2 4 2 2 2 2 2" xfId="25641" xr:uid="{89346EE5-B28A-4EC7-8EE1-2836EDD68CF0}"/>
    <cellStyle name="20% - Accent5 3 3 2 2 4 2 2 2 3" xfId="18153" xr:uid="{F497D669-0204-4C01-A491-DE073EFD7708}"/>
    <cellStyle name="20% - Accent5 3 3 2 2 4 2 2 2 4" xfId="32809" xr:uid="{7A6976BF-B4DB-4EE0-9B8D-75BA2521F4C8}"/>
    <cellStyle name="20% - Accent5 3 3 2 2 4 2 2 2 5" xfId="40572" xr:uid="{7FCD241B-D383-417B-A425-155189DCCB9A}"/>
    <cellStyle name="20% - Accent5 3 3 2 2 4 2 2 2 6" xfId="48455" xr:uid="{10BA875F-11ED-408F-BB88-65FCFAC7A1D0}"/>
    <cellStyle name="20% - Accent5 3 3 2 2 4 2 2 2 7" xfId="55948" xr:uid="{6CCBB8DC-0338-42DF-80A1-C22557B815D7}"/>
    <cellStyle name="20% - Accent5 3 3 2 2 4 2 2 3" xfId="3126" xr:uid="{E76412F7-6B96-47B9-882D-2541B8D9A26D}"/>
    <cellStyle name="20% - Accent5 3 3 2 2 4 2 2 3 2" xfId="10666" xr:uid="{E7828EF6-52A5-44E1-AE6D-3CCFFC56CED8}"/>
    <cellStyle name="20% - Accent5 3 3 2 2 4 2 2 3 2 2" xfId="25642" xr:uid="{3E7E7B8F-2690-4C53-86A3-8D231E5F83A8}"/>
    <cellStyle name="20% - Accent5 3 3 2 2 4 2 2 3 3" xfId="18154" xr:uid="{9AA00FA0-EE30-4962-8BEE-65990417089D}"/>
    <cellStyle name="20% - Accent5 3 3 2 2 4 2 2 3 4" xfId="34654" xr:uid="{50C55113-5A72-4427-8F08-37C096E707F6}"/>
    <cellStyle name="20% - Accent5 3 3 2 2 4 2 2 3 5" xfId="40573" xr:uid="{DBE31FFA-1C8E-416E-94A6-4423E8641825}"/>
    <cellStyle name="20% - Accent5 3 3 2 2 4 2 2 3 6" xfId="48456" xr:uid="{15BF5722-FAD1-4E46-9F84-889131DC247A}"/>
    <cellStyle name="20% - Accent5 3 3 2 2 4 2 2 3 7" xfId="55949" xr:uid="{5FC8BA5B-3AE3-438C-936D-F6785A279AF0}"/>
    <cellStyle name="20% - Accent5 3 3 2 2 4 2 2 4" xfId="3127" xr:uid="{BC623E3F-782F-437B-B999-8AA298B78742}"/>
    <cellStyle name="20% - Accent5 3 3 2 2 4 2 2 4 2" xfId="10667" xr:uid="{39954A62-DAB4-4A07-BE88-181F1B7816B9}"/>
    <cellStyle name="20% - Accent5 3 3 2 2 4 2 2 4 2 2" xfId="25643" xr:uid="{4567E1D2-9D2A-4B19-A4A9-775FD5624F4E}"/>
    <cellStyle name="20% - Accent5 3 3 2 2 4 2 2 4 3" xfId="18155" xr:uid="{FBC93F80-B5C2-4779-A93C-BA2922EB4ED7}"/>
    <cellStyle name="20% - Accent5 3 3 2 2 4 2 2 4 4" xfId="36497" xr:uid="{6A017949-5E7F-4FE1-B9E2-9E3ADFF08802}"/>
    <cellStyle name="20% - Accent5 3 3 2 2 4 2 2 4 5" xfId="40574" xr:uid="{A1150F73-E457-44AA-87B7-166762558B51}"/>
    <cellStyle name="20% - Accent5 3 3 2 2 4 2 2 4 6" xfId="48457" xr:uid="{5240DD17-1D1B-4023-81E8-D6529FC56987}"/>
    <cellStyle name="20% - Accent5 3 3 2 2 4 2 2 4 7" xfId="55950" xr:uid="{9F5E41E5-613F-4961-8974-A65E2216EDC7}"/>
    <cellStyle name="20% - Accent5 3 3 2 2 4 2 2 5" xfId="10664" xr:uid="{D016E7B8-53B5-4153-BB6C-0BDC869D269C}"/>
    <cellStyle name="20% - Accent5 3 3 2 2 4 2 2 5 2" xfId="25640" xr:uid="{81837437-C7BB-4446-812C-2709B1141A58}"/>
    <cellStyle name="20% - Accent5 3 3 2 2 4 2 2 6" xfId="18152" xr:uid="{4A66A592-8C29-4F6E-A95C-A5D332AEB14A}"/>
    <cellStyle name="20% - Accent5 3 3 2 2 4 2 2 7" xfId="31479" xr:uid="{90A14B2E-9EBB-40B1-8D06-C81E4604F78D}"/>
    <cellStyle name="20% - Accent5 3 3 2 2 4 2 2 8" xfId="40571" xr:uid="{3F6CF40F-008A-4CE2-A7F9-0F3B56B9FFD4}"/>
    <cellStyle name="20% - Accent5 3 3 2 2 4 2 2 9" xfId="48454" xr:uid="{2993BB16-C38A-48BF-AD9D-00DAFB4F21CD}"/>
    <cellStyle name="20% - Accent5 3 3 2 2 4 2 3" xfId="3128" xr:uid="{43805AB0-C6F5-4FA9-8179-C9798C8690D6}"/>
    <cellStyle name="20% - Accent5 3 3 2 2 4 2 3 2" xfId="10668" xr:uid="{7659D72D-BBB1-4A98-94C2-DAC8205B4F42}"/>
    <cellStyle name="20% - Accent5 3 3 2 2 4 2 3 2 2" xfId="25644" xr:uid="{B8A6069C-F582-43D5-ADEF-7F40A1C26850}"/>
    <cellStyle name="20% - Accent5 3 3 2 2 4 2 3 3" xfId="18156" xr:uid="{6C79BBDD-BF38-4D15-9CB9-5F337C85EAF7}"/>
    <cellStyle name="20% - Accent5 3 3 2 2 4 2 3 4" xfId="32808" xr:uid="{76D88092-F417-4575-91F8-F6F15AF20BF3}"/>
    <cellStyle name="20% - Accent5 3 3 2 2 4 2 3 5" xfId="40575" xr:uid="{6D1783B9-8EB3-4431-AD38-D6B8BD8311A6}"/>
    <cellStyle name="20% - Accent5 3 3 2 2 4 2 3 6" xfId="48458" xr:uid="{552F17D1-1427-4A1C-887C-EB367F8695AC}"/>
    <cellStyle name="20% - Accent5 3 3 2 2 4 2 3 7" xfId="55951" xr:uid="{31B8BEEE-B6AF-4811-A2A2-63C36BE35078}"/>
    <cellStyle name="20% - Accent5 3 3 2 2 4 2 4" xfId="3129" xr:uid="{FA2257DE-7C4D-4D6D-865A-BFF614B8731C}"/>
    <cellStyle name="20% - Accent5 3 3 2 2 4 2 4 2" xfId="10669" xr:uid="{78492C0D-A3AE-4EFB-9997-0D1E0F32887B}"/>
    <cellStyle name="20% - Accent5 3 3 2 2 4 2 4 2 2" xfId="25645" xr:uid="{FCE5F8D2-35DB-4C2F-BB09-B7351560347F}"/>
    <cellStyle name="20% - Accent5 3 3 2 2 4 2 4 3" xfId="18157" xr:uid="{398822A9-F077-4E31-8412-8A4B96A56B03}"/>
    <cellStyle name="20% - Accent5 3 3 2 2 4 2 4 4" xfId="34653" xr:uid="{5EE069A4-7292-48C4-94D7-7A1A54C00004}"/>
    <cellStyle name="20% - Accent5 3 3 2 2 4 2 4 5" xfId="40576" xr:uid="{3D7D7E8C-0BB4-4D21-B719-3BE862292B11}"/>
    <cellStyle name="20% - Accent5 3 3 2 2 4 2 4 6" xfId="48459" xr:uid="{A4757467-38E6-4239-8F8C-F858072306D4}"/>
    <cellStyle name="20% - Accent5 3 3 2 2 4 2 4 7" xfId="55952" xr:uid="{17827EAE-8853-4BF4-BF5F-743B53EA2CBE}"/>
    <cellStyle name="20% - Accent5 3 3 2 2 4 2 5" xfId="3130" xr:uid="{3B8CAB69-1734-4723-A673-241B05FB9F83}"/>
    <cellStyle name="20% - Accent5 3 3 2 2 4 2 5 2" xfId="10670" xr:uid="{7BB50F9D-1267-45E9-9F9F-826DE4A53A41}"/>
    <cellStyle name="20% - Accent5 3 3 2 2 4 2 5 2 2" xfId="25646" xr:uid="{E207D701-DC59-4DC6-A7E5-EC056E3A7B65}"/>
    <cellStyle name="20% - Accent5 3 3 2 2 4 2 5 3" xfId="18158" xr:uid="{99B66FB1-C793-44A2-B541-92EA92C18A07}"/>
    <cellStyle name="20% - Accent5 3 3 2 2 4 2 5 4" xfId="36496" xr:uid="{BC591036-45DF-4A8B-9A78-B24DA961D0BF}"/>
    <cellStyle name="20% - Accent5 3 3 2 2 4 2 5 5" xfId="40577" xr:uid="{4EB9753A-5C73-4E4F-BC4B-076239032177}"/>
    <cellStyle name="20% - Accent5 3 3 2 2 4 2 5 6" xfId="48460" xr:uid="{AA7375CA-61D5-48A2-8201-8F03F1B12B11}"/>
    <cellStyle name="20% - Accent5 3 3 2 2 4 2 5 7" xfId="55953" xr:uid="{97F0E039-016C-4B36-8744-D7FD639F234A}"/>
    <cellStyle name="20% - Accent5 3 3 2 2 4 2 6" xfId="10663" xr:uid="{B187F89F-5A50-4B6B-B868-779CE57BF324}"/>
    <cellStyle name="20% - Accent5 3 3 2 2 4 2 6 2" xfId="25639" xr:uid="{C0C93E71-CCFE-401B-A7A3-AC80F167D02C}"/>
    <cellStyle name="20% - Accent5 3 3 2 2 4 2 7" xfId="18151" xr:uid="{9274AE5D-06CF-4114-B140-FC448F7B90D0}"/>
    <cellStyle name="20% - Accent5 3 3 2 2 4 2 8" xfId="30885" xr:uid="{0C87FA28-D50F-4AED-817C-599BC4C61B9F}"/>
    <cellStyle name="20% - Accent5 3 3 2 2 4 2 9" xfId="40570" xr:uid="{666D4E25-4A6A-41CF-9BC7-53AF5EE4B696}"/>
    <cellStyle name="20% - Accent5 3 3 2 2 4 3" xfId="3131" xr:uid="{BEEC8C97-FDDE-4739-A45A-D39659A6CF9C}"/>
    <cellStyle name="20% - Accent5 3 3 2 2 4 3 10" xfId="55954" xr:uid="{F588FC29-CC7A-4092-8B44-57627FE7B7DF}"/>
    <cellStyle name="20% - Accent5 3 3 2 2 4 3 2" xfId="3132" xr:uid="{23491F3E-0981-4C98-A2E8-EE4150840044}"/>
    <cellStyle name="20% - Accent5 3 3 2 2 4 3 2 2" xfId="10672" xr:uid="{010BE1F9-8653-4B98-9B11-D13E6F4A3D2C}"/>
    <cellStyle name="20% - Accent5 3 3 2 2 4 3 2 2 2" xfId="25648" xr:uid="{9C3B524B-5905-4B19-843F-BDDD60D389CD}"/>
    <cellStyle name="20% - Accent5 3 3 2 2 4 3 2 3" xfId="18160" xr:uid="{A92D067E-B7C8-4DB8-9531-582B7EF73BFB}"/>
    <cellStyle name="20% - Accent5 3 3 2 2 4 3 2 4" xfId="32810" xr:uid="{6286BA14-D3BD-4A83-9709-243B5CE7E585}"/>
    <cellStyle name="20% - Accent5 3 3 2 2 4 3 2 5" xfId="40579" xr:uid="{B338CB94-F80D-40F8-AFC6-8E0D8F723F36}"/>
    <cellStyle name="20% - Accent5 3 3 2 2 4 3 2 6" xfId="48462" xr:uid="{1518755D-7D4A-40C3-9E3B-E4EFBC3B3FED}"/>
    <cellStyle name="20% - Accent5 3 3 2 2 4 3 2 7" xfId="55955" xr:uid="{18257ABC-0BF8-46A3-A70F-5A66BBB437D2}"/>
    <cellStyle name="20% - Accent5 3 3 2 2 4 3 3" xfId="3133" xr:uid="{8EAC005D-AF55-4950-A8C5-39064734B127}"/>
    <cellStyle name="20% - Accent5 3 3 2 2 4 3 3 2" xfId="10673" xr:uid="{9FDD2969-5080-4345-A899-4A67BDBA9CD9}"/>
    <cellStyle name="20% - Accent5 3 3 2 2 4 3 3 2 2" xfId="25649" xr:uid="{C99ED1CF-5B97-46DF-B943-D0C4FC828B8A}"/>
    <cellStyle name="20% - Accent5 3 3 2 2 4 3 3 3" xfId="18161" xr:uid="{386DC454-8BF3-42DB-9827-53331A4530CB}"/>
    <cellStyle name="20% - Accent5 3 3 2 2 4 3 3 4" xfId="34655" xr:uid="{334FA1DB-8704-4585-A9A2-9D104659F0B3}"/>
    <cellStyle name="20% - Accent5 3 3 2 2 4 3 3 5" xfId="40580" xr:uid="{2461EEDA-D9B9-431C-BE99-AA350EB9C426}"/>
    <cellStyle name="20% - Accent5 3 3 2 2 4 3 3 6" xfId="48463" xr:uid="{DF271EE8-14C8-4E6F-BFA1-CB3B9F279EF0}"/>
    <cellStyle name="20% - Accent5 3 3 2 2 4 3 3 7" xfId="55956" xr:uid="{14A3EF59-3FB1-46F6-867A-8C41D003460C}"/>
    <cellStyle name="20% - Accent5 3 3 2 2 4 3 4" xfId="3134" xr:uid="{6FB54C63-0C75-40EF-AC62-FBB6094ED5A9}"/>
    <cellStyle name="20% - Accent5 3 3 2 2 4 3 4 2" xfId="10674" xr:uid="{1CB8F533-B79C-4A9B-A923-4627900D3AB9}"/>
    <cellStyle name="20% - Accent5 3 3 2 2 4 3 4 2 2" xfId="25650" xr:uid="{F34498F1-60EE-4D08-902C-D66678E79CE7}"/>
    <cellStyle name="20% - Accent5 3 3 2 2 4 3 4 3" xfId="18162" xr:uid="{B1AB47F9-D6DC-4451-AC53-0D95FD0CF2AA}"/>
    <cellStyle name="20% - Accent5 3 3 2 2 4 3 4 4" xfId="36498" xr:uid="{B5E4A451-0C19-480D-A360-D994B42423F3}"/>
    <cellStyle name="20% - Accent5 3 3 2 2 4 3 4 5" xfId="40581" xr:uid="{970CAC41-72E5-4B73-8BA5-23E29FA3E2BD}"/>
    <cellStyle name="20% - Accent5 3 3 2 2 4 3 4 6" xfId="48464" xr:uid="{089BAA55-0CE7-4D91-857B-6DC489160ED4}"/>
    <cellStyle name="20% - Accent5 3 3 2 2 4 3 4 7" xfId="55957" xr:uid="{48FD4B95-5F83-45FF-A91A-B75F4677FB4F}"/>
    <cellStyle name="20% - Accent5 3 3 2 2 4 3 5" xfId="10671" xr:uid="{1549A3BD-1300-48AB-BDBD-E3B96385A9CD}"/>
    <cellStyle name="20% - Accent5 3 3 2 2 4 3 5 2" xfId="25647" xr:uid="{85598A31-3DC7-4828-82C1-47EDF1441803}"/>
    <cellStyle name="20% - Accent5 3 3 2 2 4 3 6" xfId="18159" xr:uid="{7FEA23A4-DEE3-4866-9BFD-2C92B32295E3}"/>
    <cellStyle name="20% - Accent5 3 3 2 2 4 3 7" xfId="31478" xr:uid="{DAB51869-C572-4E84-951E-B47366AC4DD2}"/>
    <cellStyle name="20% - Accent5 3 3 2 2 4 3 8" xfId="40578" xr:uid="{D63C4DEB-17DE-4343-B59A-CB1FA01F8090}"/>
    <cellStyle name="20% - Accent5 3 3 2 2 4 3 9" xfId="48461" xr:uid="{28680092-038B-4E28-B41D-3A99A9D45FB4}"/>
    <cellStyle name="20% - Accent5 3 3 2 2 4 4" xfId="3135" xr:uid="{3451550F-F390-4B79-99CB-1937C22295B8}"/>
    <cellStyle name="20% - Accent5 3 3 2 2 4 4 2" xfId="10675" xr:uid="{231E9E18-C98C-434A-95F7-A8E38E0C155B}"/>
    <cellStyle name="20% - Accent5 3 3 2 2 4 4 2 2" xfId="25651" xr:uid="{71D0176C-E4E3-4D82-9CD9-78835A4B0A5D}"/>
    <cellStyle name="20% - Accent5 3 3 2 2 4 4 3" xfId="18163" xr:uid="{79C7F089-2AAD-4B2A-BE2F-A97E6A8645B1}"/>
    <cellStyle name="20% - Accent5 3 3 2 2 4 4 4" xfId="32807" xr:uid="{F33BB2DF-7011-4B5D-81F4-E862954E94D7}"/>
    <cellStyle name="20% - Accent5 3 3 2 2 4 4 5" xfId="40582" xr:uid="{2C757F4D-685B-4B28-9C7C-4698C2A55007}"/>
    <cellStyle name="20% - Accent5 3 3 2 2 4 4 6" xfId="48465" xr:uid="{6F596DB2-F1F7-45DC-A8EE-27D7CABA2F79}"/>
    <cellStyle name="20% - Accent5 3 3 2 2 4 4 7" xfId="55958" xr:uid="{D7D79859-3596-400F-AA85-71FF3BBB8271}"/>
    <cellStyle name="20% - Accent5 3 3 2 2 4 5" xfId="3136" xr:uid="{6A5207C6-F6D5-408C-929E-7CDADE97B6CF}"/>
    <cellStyle name="20% - Accent5 3 3 2 2 4 5 2" xfId="10676" xr:uid="{2EF076F7-308F-46D1-B329-FB300C178D9A}"/>
    <cellStyle name="20% - Accent5 3 3 2 2 4 5 2 2" xfId="25652" xr:uid="{E5A52FA9-2D50-4387-8DC3-3CB87D9D1EC0}"/>
    <cellStyle name="20% - Accent5 3 3 2 2 4 5 3" xfId="18164" xr:uid="{652D2B46-16E0-4C0C-BCE4-83DFA212D9FE}"/>
    <cellStyle name="20% - Accent5 3 3 2 2 4 5 4" xfId="34652" xr:uid="{9EED8E61-D81A-4181-80C2-3A7911D60402}"/>
    <cellStyle name="20% - Accent5 3 3 2 2 4 5 5" xfId="40583" xr:uid="{0800535D-0FA9-431B-86FE-35859F87C1F6}"/>
    <cellStyle name="20% - Accent5 3 3 2 2 4 5 6" xfId="48466" xr:uid="{872FF038-1A6E-4455-B4D9-D121F5400959}"/>
    <cellStyle name="20% - Accent5 3 3 2 2 4 5 7" xfId="55959" xr:uid="{653E79EC-7C24-4F10-80EA-5754044E36D2}"/>
    <cellStyle name="20% - Accent5 3 3 2 2 4 6" xfId="3137" xr:uid="{98CAED4A-12DB-44C6-9198-5B8F76715FE2}"/>
    <cellStyle name="20% - Accent5 3 3 2 2 4 6 2" xfId="10677" xr:uid="{4042E74A-CA74-4AF7-8F69-791465E26ABE}"/>
    <cellStyle name="20% - Accent5 3 3 2 2 4 6 2 2" xfId="25653" xr:uid="{BFFEBDD9-4F54-4544-AE2B-FB9B5F370EC0}"/>
    <cellStyle name="20% - Accent5 3 3 2 2 4 6 3" xfId="18165" xr:uid="{A430BE83-144E-49A8-B2DF-EF3E85783BA8}"/>
    <cellStyle name="20% - Accent5 3 3 2 2 4 6 4" xfId="36495" xr:uid="{DBC5392B-7DDD-4FDC-87F6-929159A4A82C}"/>
    <cellStyle name="20% - Accent5 3 3 2 2 4 6 5" xfId="40584" xr:uid="{BC4388B2-F1E6-4140-BB54-D1B41DC6AA13}"/>
    <cellStyle name="20% - Accent5 3 3 2 2 4 6 6" xfId="48467" xr:uid="{8A2EDEB0-A0B8-4D0C-94C8-49EBABC899ED}"/>
    <cellStyle name="20% - Accent5 3 3 2 2 4 6 7" xfId="55960" xr:uid="{2D4ADA58-EDC2-4293-A068-D44E7585F353}"/>
    <cellStyle name="20% - Accent5 3 3 2 2 4 7" xfId="10662" xr:uid="{E1D007C8-D049-4376-998E-674B743CC2A9}"/>
    <cellStyle name="20% - Accent5 3 3 2 2 4 7 2" xfId="25638" xr:uid="{A32E81A8-8ADB-4CE2-9E01-53D69038F441}"/>
    <cellStyle name="20% - Accent5 3 3 2 2 4 8" xfId="18150" xr:uid="{4CC31BCD-CAB7-4EF8-ABCE-333C4374A239}"/>
    <cellStyle name="20% - Accent5 3 3 2 2 4 9" xfId="30573" xr:uid="{3E5BBE41-4F88-4EED-85EC-78A41BE85BAC}"/>
    <cellStyle name="20% - Accent5 3 3 2 2 5" xfId="3138" xr:uid="{40A94336-27EF-46C1-A2A1-6CA3FC129750}"/>
    <cellStyle name="20% - Accent5 3 3 2 2 5 10" xfId="48468" xr:uid="{0CE2C2EF-7308-4D2B-BDCC-2C2B890DE3AF}"/>
    <cellStyle name="20% - Accent5 3 3 2 2 5 11" xfId="55961" xr:uid="{2500F38C-5D45-443B-A7E6-44B6C8E10541}"/>
    <cellStyle name="20% - Accent5 3 3 2 2 5 2" xfId="3139" xr:uid="{4967C55C-DA1C-43D2-8F1F-F950A3203B85}"/>
    <cellStyle name="20% - Accent5 3 3 2 2 5 2 10" xfId="55962" xr:uid="{9DF18C64-B0CA-479C-9E31-C4B4B0700EF1}"/>
    <cellStyle name="20% - Accent5 3 3 2 2 5 2 2" xfId="3140" xr:uid="{13A07DCD-E850-4EEF-BD3E-02E944497844}"/>
    <cellStyle name="20% - Accent5 3 3 2 2 5 2 2 2" xfId="10680" xr:uid="{2CF8B542-3D4D-4B3D-A787-BF057C6AE222}"/>
    <cellStyle name="20% - Accent5 3 3 2 2 5 2 2 2 2" xfId="25656" xr:uid="{21061723-A781-4C15-BE70-366180C20D9F}"/>
    <cellStyle name="20% - Accent5 3 3 2 2 5 2 2 3" xfId="18168" xr:uid="{574DCF36-29BB-4DEF-9F7D-4A65949E3C49}"/>
    <cellStyle name="20% - Accent5 3 3 2 2 5 2 2 4" xfId="32812" xr:uid="{0294A321-5E6C-4D82-8692-88270536BE77}"/>
    <cellStyle name="20% - Accent5 3 3 2 2 5 2 2 5" xfId="40587" xr:uid="{9AF1239C-086D-4790-ACCE-1B2166BF36CB}"/>
    <cellStyle name="20% - Accent5 3 3 2 2 5 2 2 6" xfId="48470" xr:uid="{F3A99297-4839-405B-9B8C-A3C69D840679}"/>
    <cellStyle name="20% - Accent5 3 3 2 2 5 2 2 7" xfId="55963" xr:uid="{65DC5AC3-184F-4BE1-9DBF-A37E94961EC9}"/>
    <cellStyle name="20% - Accent5 3 3 2 2 5 2 3" xfId="3141" xr:uid="{D8B35910-E4ED-46E6-9BE6-AB87B644552B}"/>
    <cellStyle name="20% - Accent5 3 3 2 2 5 2 3 2" xfId="10681" xr:uid="{8A58EB12-3271-41A0-AA66-2AF4FE5556E0}"/>
    <cellStyle name="20% - Accent5 3 3 2 2 5 2 3 2 2" xfId="25657" xr:uid="{9A755B2F-8745-4FBB-BB17-FCB235515220}"/>
    <cellStyle name="20% - Accent5 3 3 2 2 5 2 3 3" xfId="18169" xr:uid="{E62EA22E-10FE-406F-AF18-5FECE57420D9}"/>
    <cellStyle name="20% - Accent5 3 3 2 2 5 2 3 4" xfId="34657" xr:uid="{FAB80CB2-5640-480E-B955-9F2F14AF75FD}"/>
    <cellStyle name="20% - Accent5 3 3 2 2 5 2 3 5" xfId="40588" xr:uid="{14CB3113-E703-423D-8C01-05D1C3BB01C7}"/>
    <cellStyle name="20% - Accent5 3 3 2 2 5 2 3 6" xfId="48471" xr:uid="{FAED6DF8-FC3F-4DF4-A352-B449F486B123}"/>
    <cellStyle name="20% - Accent5 3 3 2 2 5 2 3 7" xfId="55964" xr:uid="{1E5F08C1-97CC-46B1-BA9E-72C9790A6592}"/>
    <cellStyle name="20% - Accent5 3 3 2 2 5 2 4" xfId="3142" xr:uid="{6B4CEE3D-A628-4663-8651-ED910273FF6E}"/>
    <cellStyle name="20% - Accent5 3 3 2 2 5 2 4 2" xfId="10682" xr:uid="{96CEFFCE-F779-4AF4-8805-227773E06AD8}"/>
    <cellStyle name="20% - Accent5 3 3 2 2 5 2 4 2 2" xfId="25658" xr:uid="{B4630DD5-D789-4004-A672-A4B7BE6CE2B4}"/>
    <cellStyle name="20% - Accent5 3 3 2 2 5 2 4 3" xfId="18170" xr:uid="{9D62EDB3-0457-4E0B-ACD6-3A501478DE76}"/>
    <cellStyle name="20% - Accent5 3 3 2 2 5 2 4 4" xfId="36500" xr:uid="{3FE7FCC9-D63F-4BC7-B78E-D5A1D6638D9D}"/>
    <cellStyle name="20% - Accent5 3 3 2 2 5 2 4 5" xfId="40589" xr:uid="{E8645A51-C9B7-49DB-901E-3460FEA2FD4B}"/>
    <cellStyle name="20% - Accent5 3 3 2 2 5 2 4 6" xfId="48472" xr:uid="{7567F5F3-0789-4BB1-8838-4029F6DC2665}"/>
    <cellStyle name="20% - Accent5 3 3 2 2 5 2 4 7" xfId="55965" xr:uid="{D351E651-55E6-4A81-ABD4-9D4DE203B9A9}"/>
    <cellStyle name="20% - Accent5 3 3 2 2 5 2 5" xfId="10679" xr:uid="{AC038074-687B-4646-A00B-410459B0C43C}"/>
    <cellStyle name="20% - Accent5 3 3 2 2 5 2 5 2" xfId="25655" xr:uid="{A5B48E15-F8ED-4786-8DF3-ABE5DD84BDB3}"/>
    <cellStyle name="20% - Accent5 3 3 2 2 5 2 6" xfId="18167" xr:uid="{F7D8089B-211E-411E-B620-8524ABA3B1E4}"/>
    <cellStyle name="20% - Accent5 3 3 2 2 5 2 7" xfId="31480" xr:uid="{57024F6A-7C05-45C0-BB85-21331431AFC4}"/>
    <cellStyle name="20% - Accent5 3 3 2 2 5 2 8" xfId="40586" xr:uid="{156F4EEB-0F32-4E94-A6D1-0846CD7D91F9}"/>
    <cellStyle name="20% - Accent5 3 3 2 2 5 2 9" xfId="48469" xr:uid="{E8EEAC68-5648-42B6-8F12-BD596AD988A4}"/>
    <cellStyle name="20% - Accent5 3 3 2 2 5 3" xfId="3143" xr:uid="{E3BA34E6-BC7F-4B33-9984-E139EC03BF26}"/>
    <cellStyle name="20% - Accent5 3 3 2 2 5 3 2" xfId="10683" xr:uid="{8A433DAF-569B-490F-854C-67B1360546CD}"/>
    <cellStyle name="20% - Accent5 3 3 2 2 5 3 2 2" xfId="25659" xr:uid="{3B0FEE9E-2F4B-4BA3-8B2C-23D1072726B8}"/>
    <cellStyle name="20% - Accent5 3 3 2 2 5 3 3" xfId="18171" xr:uid="{D1783FC6-377B-4A32-9C39-EBD49ED58B02}"/>
    <cellStyle name="20% - Accent5 3 3 2 2 5 3 4" xfId="32811" xr:uid="{974D0BB9-6C35-44BC-ABAF-D46A9CC1A017}"/>
    <cellStyle name="20% - Accent5 3 3 2 2 5 3 5" xfId="40590" xr:uid="{2FF23E27-0B3E-48D7-940A-B530526B99DA}"/>
    <cellStyle name="20% - Accent5 3 3 2 2 5 3 6" xfId="48473" xr:uid="{48BC17FF-1559-4722-AE6D-487619F83D2E}"/>
    <cellStyle name="20% - Accent5 3 3 2 2 5 3 7" xfId="55966" xr:uid="{B7DA5949-7063-4BBA-8853-1175A31EE113}"/>
    <cellStyle name="20% - Accent5 3 3 2 2 5 4" xfId="3144" xr:uid="{3B05C9EF-E2F9-412A-872F-3FE75DCD821F}"/>
    <cellStyle name="20% - Accent5 3 3 2 2 5 4 2" xfId="10684" xr:uid="{533FBB14-4E24-4A8C-8335-451FBA6061AD}"/>
    <cellStyle name="20% - Accent5 3 3 2 2 5 4 2 2" xfId="25660" xr:uid="{D301213E-2157-48AE-BF11-BBD99061FF86}"/>
    <cellStyle name="20% - Accent5 3 3 2 2 5 4 3" xfId="18172" xr:uid="{5FA4D072-8DBC-4BA5-B2D8-824BC970B681}"/>
    <cellStyle name="20% - Accent5 3 3 2 2 5 4 4" xfId="34656" xr:uid="{74278AE1-2E8C-4B68-B503-35C7A59F930E}"/>
    <cellStyle name="20% - Accent5 3 3 2 2 5 4 5" xfId="40591" xr:uid="{41254E7E-C763-47BC-B516-482DB4D56105}"/>
    <cellStyle name="20% - Accent5 3 3 2 2 5 4 6" xfId="48474" xr:uid="{13936D06-05A5-4A61-920A-B62E7C5660B3}"/>
    <cellStyle name="20% - Accent5 3 3 2 2 5 4 7" xfId="55967" xr:uid="{8C3FDF5A-1922-4775-B4AB-6EC674C95109}"/>
    <cellStyle name="20% - Accent5 3 3 2 2 5 5" xfId="3145" xr:uid="{2F53163D-E5D7-4A22-86EC-695CAEFFF90D}"/>
    <cellStyle name="20% - Accent5 3 3 2 2 5 5 2" xfId="10685" xr:uid="{80616C73-932D-4849-90D6-0F877AE97079}"/>
    <cellStyle name="20% - Accent5 3 3 2 2 5 5 2 2" xfId="25661" xr:uid="{9ED5AE5C-75CE-482B-9316-1C2E00F8A2EE}"/>
    <cellStyle name="20% - Accent5 3 3 2 2 5 5 3" xfId="18173" xr:uid="{C7A1181C-432F-4A59-8483-94FB57ADC96C}"/>
    <cellStyle name="20% - Accent5 3 3 2 2 5 5 4" xfId="36499" xr:uid="{AA3D03F9-2BE5-42D0-89B1-D03B1F308C4C}"/>
    <cellStyle name="20% - Accent5 3 3 2 2 5 5 5" xfId="40592" xr:uid="{3D6D7D70-BF0F-434E-9336-FA39228EC2AD}"/>
    <cellStyle name="20% - Accent5 3 3 2 2 5 5 6" xfId="48475" xr:uid="{20F16971-5050-43E6-8D4F-96808A78F22C}"/>
    <cellStyle name="20% - Accent5 3 3 2 2 5 5 7" xfId="55968" xr:uid="{09357362-1134-4C98-8882-3749F46B1AA9}"/>
    <cellStyle name="20% - Accent5 3 3 2 2 5 6" xfId="10678" xr:uid="{C38FEEFA-850D-46AC-B3D3-4EE2D3C0FBDA}"/>
    <cellStyle name="20% - Accent5 3 3 2 2 5 6 2" xfId="25654" xr:uid="{35EE60D4-A402-4C2D-AAE1-56FE00A27D2C}"/>
    <cellStyle name="20% - Accent5 3 3 2 2 5 7" xfId="18166" xr:uid="{B76A62E4-6A49-4C74-8D65-5D7E37FC7740}"/>
    <cellStyle name="20% - Accent5 3 3 2 2 5 8" xfId="30668" xr:uid="{782AB0D1-297F-4186-ACA2-AB96663A9182}"/>
    <cellStyle name="20% - Accent5 3 3 2 2 5 9" xfId="40585" xr:uid="{3A0D6468-EA81-484A-B7CE-FE3934A4C55A}"/>
    <cellStyle name="20% - Accent5 3 3 2 2 6" xfId="3146" xr:uid="{FFD18C2A-8D86-4FA5-A8FB-1F9DB356B07A}"/>
    <cellStyle name="20% - Accent5 3 3 2 2 6 10" xfId="48476" xr:uid="{BB7D6026-F76A-4984-BBB3-9F167BA75F4A}"/>
    <cellStyle name="20% - Accent5 3 3 2 2 6 11" xfId="55969" xr:uid="{E666EAA1-EED3-436E-8439-A73183C5E0E1}"/>
    <cellStyle name="20% - Accent5 3 3 2 2 6 2" xfId="3147" xr:uid="{FE719E76-0E08-49A8-BA46-DA21C006EF79}"/>
    <cellStyle name="20% - Accent5 3 3 2 2 6 2 10" xfId="55970" xr:uid="{D195600F-5674-417C-BB7C-8CE3FB9DAE53}"/>
    <cellStyle name="20% - Accent5 3 3 2 2 6 2 2" xfId="3148" xr:uid="{3A3F5464-1276-4205-9114-4EC7485D8ADA}"/>
    <cellStyle name="20% - Accent5 3 3 2 2 6 2 2 2" xfId="10688" xr:uid="{D9B42B4F-F40D-4005-BC92-81A2A0A04DCC}"/>
    <cellStyle name="20% - Accent5 3 3 2 2 6 2 2 2 2" xfId="25664" xr:uid="{ADD91E5D-1C2F-4F9A-BDB3-A89C836D1C13}"/>
    <cellStyle name="20% - Accent5 3 3 2 2 6 2 2 3" xfId="18176" xr:uid="{CA088E53-5A66-40FB-BC8F-45A8F3664A46}"/>
    <cellStyle name="20% - Accent5 3 3 2 2 6 2 2 4" xfId="32814" xr:uid="{AB300A4B-311A-4A0E-920A-B9511FDDB3F5}"/>
    <cellStyle name="20% - Accent5 3 3 2 2 6 2 2 5" xfId="40595" xr:uid="{05B1EF58-3985-402C-8B92-DFFD41547FA8}"/>
    <cellStyle name="20% - Accent5 3 3 2 2 6 2 2 6" xfId="48478" xr:uid="{CDA5D401-7B6D-42FC-A5AD-A1EC30A4C58B}"/>
    <cellStyle name="20% - Accent5 3 3 2 2 6 2 2 7" xfId="55971" xr:uid="{7A00CAF8-1E92-44AB-B962-9F8089062B9F}"/>
    <cellStyle name="20% - Accent5 3 3 2 2 6 2 3" xfId="3149" xr:uid="{08CC55B3-5743-41E1-A83F-BAF890D5FFF6}"/>
    <cellStyle name="20% - Accent5 3 3 2 2 6 2 3 2" xfId="10689" xr:uid="{327883F8-73E4-4DFA-8B9A-4D5774DD7B8A}"/>
    <cellStyle name="20% - Accent5 3 3 2 2 6 2 3 2 2" xfId="25665" xr:uid="{08B1A62F-0B30-42ED-9E0E-23470DA6C6D0}"/>
    <cellStyle name="20% - Accent5 3 3 2 2 6 2 3 3" xfId="18177" xr:uid="{46A34BF5-5538-46E7-BBC5-224D064201F0}"/>
    <cellStyle name="20% - Accent5 3 3 2 2 6 2 3 4" xfId="34659" xr:uid="{3100D698-7837-4F9D-8E97-3EB11D0FC57F}"/>
    <cellStyle name="20% - Accent5 3 3 2 2 6 2 3 5" xfId="40596" xr:uid="{ECA646B9-1C58-40BE-BDBD-C1CA14C1FB30}"/>
    <cellStyle name="20% - Accent5 3 3 2 2 6 2 3 6" xfId="48479" xr:uid="{1B723F36-23E3-4AE9-ACB7-17CAF8B5BAF5}"/>
    <cellStyle name="20% - Accent5 3 3 2 2 6 2 3 7" xfId="55972" xr:uid="{3FDC0C85-16E3-4534-B06C-D89E39B3C35D}"/>
    <cellStyle name="20% - Accent5 3 3 2 2 6 2 4" xfId="3150" xr:uid="{3DDD5582-F0EF-4169-8221-586BF1457A0A}"/>
    <cellStyle name="20% - Accent5 3 3 2 2 6 2 4 2" xfId="10690" xr:uid="{2E75E7AD-B31F-407E-A562-0B4319134FB4}"/>
    <cellStyle name="20% - Accent5 3 3 2 2 6 2 4 2 2" xfId="25666" xr:uid="{B14CEC5D-DA49-4F1C-8913-AEB9A584A02C}"/>
    <cellStyle name="20% - Accent5 3 3 2 2 6 2 4 3" xfId="18178" xr:uid="{BBB6912F-7120-4819-82EA-6580E86B1170}"/>
    <cellStyle name="20% - Accent5 3 3 2 2 6 2 4 4" xfId="36502" xr:uid="{DE8E2BC1-01B6-4C0B-B427-271F1A8885D2}"/>
    <cellStyle name="20% - Accent5 3 3 2 2 6 2 4 5" xfId="40597" xr:uid="{251A8709-A8D1-4B4A-9021-A2BE2A4E27E8}"/>
    <cellStyle name="20% - Accent5 3 3 2 2 6 2 4 6" xfId="48480" xr:uid="{3B783F53-C220-4915-9F41-7433346A50F0}"/>
    <cellStyle name="20% - Accent5 3 3 2 2 6 2 4 7" xfId="55973" xr:uid="{BBE5B41A-03C9-4823-B6B1-736D24533B48}"/>
    <cellStyle name="20% - Accent5 3 3 2 2 6 2 5" xfId="10687" xr:uid="{26BF3344-DE3F-4C9A-A631-F936C8AE4A1D}"/>
    <cellStyle name="20% - Accent5 3 3 2 2 6 2 5 2" xfId="25663" xr:uid="{F441205B-3E18-4EE2-ABEF-28B07EDCF514}"/>
    <cellStyle name="20% - Accent5 3 3 2 2 6 2 6" xfId="18175" xr:uid="{5C80D7A7-3A5C-4052-9682-46067081149F}"/>
    <cellStyle name="20% - Accent5 3 3 2 2 6 2 7" xfId="31481" xr:uid="{00925A9F-CE57-4F28-AC61-F51B1E99C21F}"/>
    <cellStyle name="20% - Accent5 3 3 2 2 6 2 8" xfId="40594" xr:uid="{67826C38-1FDD-4914-8E4E-95C6A6686A48}"/>
    <cellStyle name="20% - Accent5 3 3 2 2 6 2 9" xfId="48477" xr:uid="{CAAF8950-E4BA-4B1E-857C-D9925F31504A}"/>
    <cellStyle name="20% - Accent5 3 3 2 2 6 3" xfId="3151" xr:uid="{D41EA8F1-27CB-438D-95F9-97DB987670E5}"/>
    <cellStyle name="20% - Accent5 3 3 2 2 6 3 2" xfId="10691" xr:uid="{B56A9554-EFC3-43E9-A4F6-04F9D6CA8A08}"/>
    <cellStyle name="20% - Accent5 3 3 2 2 6 3 2 2" xfId="25667" xr:uid="{1644BF52-DF22-400E-875F-76A58AE0399D}"/>
    <cellStyle name="20% - Accent5 3 3 2 2 6 3 3" xfId="18179" xr:uid="{39E6CD48-A28C-4DD4-80C2-D9A3E9D7ED22}"/>
    <cellStyle name="20% - Accent5 3 3 2 2 6 3 4" xfId="32813" xr:uid="{13EC4B10-F3EE-4B5C-AD82-5CFCC51CB232}"/>
    <cellStyle name="20% - Accent5 3 3 2 2 6 3 5" xfId="40598" xr:uid="{19BE25F3-F645-42B0-BAF6-D7F3812A0554}"/>
    <cellStyle name="20% - Accent5 3 3 2 2 6 3 6" xfId="48481" xr:uid="{551B5A34-ABEF-4C40-B76F-44B90A87A074}"/>
    <cellStyle name="20% - Accent5 3 3 2 2 6 3 7" xfId="55974" xr:uid="{55501EB1-ADB7-4E32-BE9B-D123AF053003}"/>
    <cellStyle name="20% - Accent5 3 3 2 2 6 4" xfId="3152" xr:uid="{D50E4B60-9C5C-46C5-941D-58C794E0A470}"/>
    <cellStyle name="20% - Accent5 3 3 2 2 6 4 2" xfId="10692" xr:uid="{0A18A362-D953-4469-AA70-DFDE46146F29}"/>
    <cellStyle name="20% - Accent5 3 3 2 2 6 4 2 2" xfId="25668" xr:uid="{ACB92015-DAA4-4306-B3BD-08BCAEE17AF5}"/>
    <cellStyle name="20% - Accent5 3 3 2 2 6 4 3" xfId="18180" xr:uid="{59FE897D-CEEB-4E2B-8ADA-547CFA532BD8}"/>
    <cellStyle name="20% - Accent5 3 3 2 2 6 4 4" xfId="34658" xr:uid="{E274B849-0E1D-4826-87C3-4A10E8F9640A}"/>
    <cellStyle name="20% - Accent5 3 3 2 2 6 4 5" xfId="40599" xr:uid="{AE55F644-A54A-416F-9C91-FABF1A71BC35}"/>
    <cellStyle name="20% - Accent5 3 3 2 2 6 4 6" xfId="48482" xr:uid="{14630B5B-FEA8-441E-9C07-CF09EE5FC427}"/>
    <cellStyle name="20% - Accent5 3 3 2 2 6 4 7" xfId="55975" xr:uid="{5E1A1820-68F6-4C9C-AF86-0DD08A69E12A}"/>
    <cellStyle name="20% - Accent5 3 3 2 2 6 5" xfId="3153" xr:uid="{B3834ED0-090F-4BA0-A0F6-53E919D291B5}"/>
    <cellStyle name="20% - Accent5 3 3 2 2 6 5 2" xfId="10693" xr:uid="{B7B0A951-7CB0-4329-BBBE-BF3B248A3ACF}"/>
    <cellStyle name="20% - Accent5 3 3 2 2 6 5 2 2" xfId="25669" xr:uid="{F0C38B4A-3B4F-4E33-A3F0-798DBE7C2336}"/>
    <cellStyle name="20% - Accent5 3 3 2 2 6 5 3" xfId="18181" xr:uid="{DE8445B3-6C72-40DF-8185-8811B68E206D}"/>
    <cellStyle name="20% - Accent5 3 3 2 2 6 5 4" xfId="36501" xr:uid="{3A649C8D-CA36-4FB5-9115-E9CC65E9D8E1}"/>
    <cellStyle name="20% - Accent5 3 3 2 2 6 5 5" xfId="40600" xr:uid="{BCC0B75D-E096-4FC3-A764-EA16F152950A}"/>
    <cellStyle name="20% - Accent5 3 3 2 2 6 5 6" xfId="48483" xr:uid="{798F9038-BA00-4B1F-8179-F83DC50C4783}"/>
    <cellStyle name="20% - Accent5 3 3 2 2 6 5 7" xfId="55976" xr:uid="{0FE0F0E8-3B62-4B55-A272-6AF3DFAB3B1F}"/>
    <cellStyle name="20% - Accent5 3 3 2 2 6 6" xfId="10686" xr:uid="{075D71E6-ACC1-4AB7-89EA-A4AD5910F2A7}"/>
    <cellStyle name="20% - Accent5 3 3 2 2 6 6 2" xfId="25662" xr:uid="{8F622C33-AE65-4FF2-8B8A-57BDD645956D}"/>
    <cellStyle name="20% - Accent5 3 3 2 2 6 7" xfId="18174" xr:uid="{6D5D7AF8-65C9-4195-B6D1-2AA64EC33375}"/>
    <cellStyle name="20% - Accent5 3 3 2 2 6 8" xfId="30881" xr:uid="{41D18526-7C6F-44A4-9DCB-C1DB00862A51}"/>
    <cellStyle name="20% - Accent5 3 3 2 2 6 9" xfId="40593" xr:uid="{EB145BDF-1C13-4CC9-9392-BFACA2997325}"/>
    <cellStyle name="20% - Accent5 3 3 2 2 7" xfId="3154" xr:uid="{F0A8930B-68C6-4544-86E2-E034BDF6914F}"/>
    <cellStyle name="20% - Accent5 3 3 2 2 7 10" xfId="55977" xr:uid="{1ABE0E53-0FC2-479D-A83C-08BDAE146976}"/>
    <cellStyle name="20% - Accent5 3 3 2 2 7 2" xfId="3155" xr:uid="{1D7C128B-EB1D-4A39-82B3-3205ED147950}"/>
    <cellStyle name="20% - Accent5 3 3 2 2 7 2 2" xfId="10695" xr:uid="{2BC4D63C-867C-462C-AC57-62E68C9EF47E}"/>
    <cellStyle name="20% - Accent5 3 3 2 2 7 2 2 2" xfId="25671" xr:uid="{CB6112B9-4087-45DB-9940-93FF19711B75}"/>
    <cellStyle name="20% - Accent5 3 3 2 2 7 2 3" xfId="18183" xr:uid="{8C143388-37F3-4CFE-99D7-BADF36E5CA45}"/>
    <cellStyle name="20% - Accent5 3 3 2 2 7 2 4" xfId="32815" xr:uid="{202CAD4C-BC75-41DC-A567-D5016A8F5A0B}"/>
    <cellStyle name="20% - Accent5 3 3 2 2 7 2 5" xfId="40602" xr:uid="{1E519AAF-A656-4316-8C66-B158A775E186}"/>
    <cellStyle name="20% - Accent5 3 3 2 2 7 2 6" xfId="48485" xr:uid="{5E38C24C-CE73-45C3-8879-D62CE5F4A444}"/>
    <cellStyle name="20% - Accent5 3 3 2 2 7 2 7" xfId="55978" xr:uid="{CFD30229-A441-4E03-8A33-6C6835F49DA9}"/>
    <cellStyle name="20% - Accent5 3 3 2 2 7 3" xfId="3156" xr:uid="{38E8DCC4-EB9F-47FC-B58D-2919E77F8627}"/>
    <cellStyle name="20% - Accent5 3 3 2 2 7 3 2" xfId="10696" xr:uid="{9E6E290B-6023-4A90-967B-97D841EFABB2}"/>
    <cellStyle name="20% - Accent5 3 3 2 2 7 3 2 2" xfId="25672" xr:uid="{DE8E1BFE-1F96-4E2B-A3BB-6935252EFFCA}"/>
    <cellStyle name="20% - Accent5 3 3 2 2 7 3 3" xfId="18184" xr:uid="{E7F2D68F-DC00-4FA3-8A67-74FF9834E096}"/>
    <cellStyle name="20% - Accent5 3 3 2 2 7 3 4" xfId="34660" xr:uid="{6FCAF0E1-2DA9-4D1D-8F15-E94F33731188}"/>
    <cellStyle name="20% - Accent5 3 3 2 2 7 3 5" xfId="40603" xr:uid="{E92AD10C-6E1F-47A5-A6EE-1109091ECCD3}"/>
    <cellStyle name="20% - Accent5 3 3 2 2 7 3 6" xfId="48486" xr:uid="{674DDDA5-B2F2-497E-BC39-AD5632C4F1D5}"/>
    <cellStyle name="20% - Accent5 3 3 2 2 7 3 7" xfId="55979" xr:uid="{86A474D2-AFE7-49A4-9A62-11FAEAD44E4C}"/>
    <cellStyle name="20% - Accent5 3 3 2 2 7 4" xfId="3157" xr:uid="{332D64AF-065A-4115-901E-950276A20C28}"/>
    <cellStyle name="20% - Accent5 3 3 2 2 7 4 2" xfId="10697" xr:uid="{038DB6AA-A75F-46E3-81E1-97A5B28C7431}"/>
    <cellStyle name="20% - Accent5 3 3 2 2 7 4 2 2" xfId="25673" xr:uid="{7D476C95-EA97-4C4F-B2A7-E9FB09031B80}"/>
    <cellStyle name="20% - Accent5 3 3 2 2 7 4 3" xfId="18185" xr:uid="{E4D8838A-F221-48AF-BD94-56F08FC0F9B4}"/>
    <cellStyle name="20% - Accent5 3 3 2 2 7 4 4" xfId="36503" xr:uid="{01A8DE63-C088-4698-9A69-A692E0139D68}"/>
    <cellStyle name="20% - Accent5 3 3 2 2 7 4 5" xfId="40604" xr:uid="{F6E89FEE-5756-4D5F-A7A3-0A7241AB7181}"/>
    <cellStyle name="20% - Accent5 3 3 2 2 7 4 6" xfId="48487" xr:uid="{05F20162-FADA-45FF-A1A9-8764994DDCFE}"/>
    <cellStyle name="20% - Accent5 3 3 2 2 7 4 7" xfId="55980" xr:uid="{5856408B-F0FD-4ED2-ADE4-73BB16634247}"/>
    <cellStyle name="20% - Accent5 3 3 2 2 7 5" xfId="10694" xr:uid="{A48F65C4-8455-41E3-B67C-510B86D161FB}"/>
    <cellStyle name="20% - Accent5 3 3 2 2 7 5 2" xfId="25670" xr:uid="{9A607A00-9DB1-466F-86BB-800BB29B8D46}"/>
    <cellStyle name="20% - Accent5 3 3 2 2 7 6" xfId="18182" xr:uid="{D3FD383E-B16B-4DDA-B081-0C2402136944}"/>
    <cellStyle name="20% - Accent5 3 3 2 2 7 7" xfId="31470" xr:uid="{3AE81B83-87D2-4341-9837-C2E169750015}"/>
    <cellStyle name="20% - Accent5 3 3 2 2 7 8" xfId="40601" xr:uid="{4190ACED-F39A-4A1E-8230-CD310B4FC534}"/>
    <cellStyle name="20% - Accent5 3 3 2 2 7 9" xfId="48484" xr:uid="{7710E7C3-ABD0-4E59-B234-0EFFB150B66A}"/>
    <cellStyle name="20% - Accent5 3 3 2 2 8" xfId="3158" xr:uid="{D5CC845C-62EC-458F-9BC8-E1A4C36C7D28}"/>
    <cellStyle name="20% - Accent5 3 3 2 2 8 2" xfId="10698" xr:uid="{EFA1A79D-FCFA-499D-8D7F-F2281418216E}"/>
    <cellStyle name="20% - Accent5 3 3 2 2 8 2 2" xfId="25674" xr:uid="{5C9370F5-C37E-4FE7-A547-1204E0602996}"/>
    <cellStyle name="20% - Accent5 3 3 2 2 8 3" xfId="18186" xr:uid="{E8EBB68C-CE95-443A-9F6E-CAD3A243E6E8}"/>
    <cellStyle name="20% - Accent5 3 3 2 2 8 4" xfId="32792" xr:uid="{81530F5B-C402-4AC1-877E-C9046DE2ACAC}"/>
    <cellStyle name="20% - Accent5 3 3 2 2 8 5" xfId="40605" xr:uid="{180546ED-824E-4DF9-8E45-579FD28C2D9C}"/>
    <cellStyle name="20% - Accent5 3 3 2 2 8 6" xfId="48488" xr:uid="{2FF9B7EC-C891-4EF2-BFC3-34A39404DB49}"/>
    <cellStyle name="20% - Accent5 3 3 2 2 8 7" xfId="55981" xr:uid="{40B36DDF-CFC2-4A00-8241-CC193CBDA992}"/>
    <cellStyle name="20% - Accent5 3 3 2 2 9" xfId="3159" xr:uid="{21FE851A-FA2B-400A-9741-85ACFFBC83C3}"/>
    <cellStyle name="20% - Accent5 3 3 2 2 9 2" xfId="10699" xr:uid="{126AA1BD-0790-4ED1-8AF1-6B64BA3D68D3}"/>
    <cellStyle name="20% - Accent5 3 3 2 2 9 2 2" xfId="25675" xr:uid="{7B70C4E1-3ED5-4DDB-8651-F992482E3AF6}"/>
    <cellStyle name="20% - Accent5 3 3 2 2 9 3" xfId="18187" xr:uid="{2D6B931F-3483-44A8-985E-B98716D607A0}"/>
    <cellStyle name="20% - Accent5 3 3 2 2 9 4" xfId="34637" xr:uid="{408C1C26-0D95-41FA-AB22-8EAA0F65F746}"/>
    <cellStyle name="20% - Accent5 3 3 2 2 9 5" xfId="40606" xr:uid="{E67B3EB9-785E-42C1-842E-E02561A3BF2C}"/>
    <cellStyle name="20% - Accent5 3 3 2 2 9 6" xfId="48489" xr:uid="{D9873354-5AD6-4B16-A8D6-98BAB520FCE5}"/>
    <cellStyle name="20% - Accent5 3 3 2 2 9 7" xfId="55982" xr:uid="{398298EC-A334-4CED-9D66-F3A00B7291F3}"/>
    <cellStyle name="20% - Accent5 3 3 2 20" xfId="37732" xr:uid="{3360650B-C639-45B9-B814-CB13D7EB7AE1}"/>
    <cellStyle name="20% - Accent5 3 3 2 21" xfId="45220" xr:uid="{B5374393-7D51-460D-9D79-99ABC9B50C71}"/>
    <cellStyle name="20% - Accent5 3 3 2 22" xfId="45343" xr:uid="{361FAB7D-0CB1-41A2-AEEF-38301EDF5A27}"/>
    <cellStyle name="20% - Accent5 3 3 2 23" xfId="45466" xr:uid="{B7188F30-B62C-4E7A-B00E-099CAD7BF32A}"/>
    <cellStyle name="20% - Accent5 3 3 2 24" xfId="45609" xr:uid="{CDC771F1-8E63-4BC8-AFB4-0903D31BDDDB}"/>
    <cellStyle name="20% - Accent5 3 3 2 25" xfId="53108" xr:uid="{6B600EE2-4F2C-49E4-9126-34F820C31470}"/>
    <cellStyle name="20% - Accent5 3 3 2 3" xfId="3160" xr:uid="{15F2F8A9-D195-4F06-BCD5-114879CBAE0C}"/>
    <cellStyle name="20% - Accent5 3 3 2 3 10" xfId="18188" xr:uid="{368255EC-5EA5-463F-AF39-651824C6CC26}"/>
    <cellStyle name="20% - Accent5 3 3 2 3 11" xfId="30363" xr:uid="{EB30FB85-CEC5-41B0-884D-921A29B4702C}"/>
    <cellStyle name="20% - Accent5 3 3 2 3 12" xfId="40607" xr:uid="{5227B081-5702-4C40-B566-3DFEE925E5F7}"/>
    <cellStyle name="20% - Accent5 3 3 2 3 13" xfId="48490" xr:uid="{02B50DC5-8CB3-4541-89E6-F98C313D7CE2}"/>
    <cellStyle name="20% - Accent5 3 3 2 3 14" xfId="55983" xr:uid="{1CE6D4C6-1CC1-492F-9DD5-D9ECCD07F32D}"/>
    <cellStyle name="20% - Accent5 3 3 2 3 2" xfId="3161" xr:uid="{BB4C0142-08C3-4D34-BE75-E3A844BEFAE1}"/>
    <cellStyle name="20% - Accent5 3 3 2 3 2 10" xfId="40608" xr:uid="{93A626F6-B653-4766-BC4F-DD2AF8AD1534}"/>
    <cellStyle name="20% - Accent5 3 3 2 3 2 11" xfId="48491" xr:uid="{FFA8E8B3-B0B9-4E55-992C-91B5D20F7DCA}"/>
    <cellStyle name="20% - Accent5 3 3 2 3 2 12" xfId="55984" xr:uid="{A55E92EE-735A-4056-B120-58D0E401D603}"/>
    <cellStyle name="20% - Accent5 3 3 2 3 2 2" xfId="3162" xr:uid="{E5EC611E-D3ED-4A6E-A7FD-648C1E6B76B9}"/>
    <cellStyle name="20% - Accent5 3 3 2 3 2 2 10" xfId="48492" xr:uid="{FE302D51-8DDE-49CA-B41F-0547490B3585}"/>
    <cellStyle name="20% - Accent5 3 3 2 3 2 2 11" xfId="55985" xr:uid="{065C39D1-F879-4F9B-8D84-BC4A4D2A4D08}"/>
    <cellStyle name="20% - Accent5 3 3 2 3 2 2 2" xfId="3163" xr:uid="{E1185979-A827-4D42-994A-7B7831CC5513}"/>
    <cellStyle name="20% - Accent5 3 3 2 3 2 2 2 10" xfId="55986" xr:uid="{71D6DDCA-9CE5-4056-9ACC-764D77471FBE}"/>
    <cellStyle name="20% - Accent5 3 3 2 3 2 2 2 2" xfId="3164" xr:uid="{9E4B7D52-346E-4C1D-A1B9-C0BD2823D435}"/>
    <cellStyle name="20% - Accent5 3 3 2 3 2 2 2 2 2" xfId="10704" xr:uid="{A2BF58A9-04CC-4595-A382-72F0577FAE54}"/>
    <cellStyle name="20% - Accent5 3 3 2 3 2 2 2 2 2 2" xfId="25680" xr:uid="{3DAB1D0E-14C2-430B-B542-A24186FEC831}"/>
    <cellStyle name="20% - Accent5 3 3 2 3 2 2 2 2 3" xfId="18192" xr:uid="{DFC51D51-2BFB-456D-BF18-D2FB44E85BB5}"/>
    <cellStyle name="20% - Accent5 3 3 2 3 2 2 2 2 4" xfId="32819" xr:uid="{76114177-EE07-4565-8909-53876962B62B}"/>
    <cellStyle name="20% - Accent5 3 3 2 3 2 2 2 2 5" xfId="40611" xr:uid="{D48CECE7-CC74-46B0-A35E-5BE848FBC21E}"/>
    <cellStyle name="20% - Accent5 3 3 2 3 2 2 2 2 6" xfId="48494" xr:uid="{79960176-035D-42F6-AD8C-346231F81CD8}"/>
    <cellStyle name="20% - Accent5 3 3 2 3 2 2 2 2 7" xfId="55987" xr:uid="{A7569F39-740B-400F-B1DC-4667203031A2}"/>
    <cellStyle name="20% - Accent5 3 3 2 3 2 2 2 3" xfId="3165" xr:uid="{A82E121E-18DA-4E3D-842C-74005A24C879}"/>
    <cellStyle name="20% - Accent5 3 3 2 3 2 2 2 3 2" xfId="10705" xr:uid="{B0145ACB-3721-4E44-90C5-9C21AEDD7722}"/>
    <cellStyle name="20% - Accent5 3 3 2 3 2 2 2 3 2 2" xfId="25681" xr:uid="{5160399B-FC5D-4B51-BC6F-929A1AE32EB3}"/>
    <cellStyle name="20% - Accent5 3 3 2 3 2 2 2 3 3" xfId="18193" xr:uid="{0A8F36E9-EFA8-42F8-95CC-B3E7251BFC98}"/>
    <cellStyle name="20% - Accent5 3 3 2 3 2 2 2 3 4" xfId="34664" xr:uid="{E212E38B-0279-461B-8EA7-07E6FD0D7DB5}"/>
    <cellStyle name="20% - Accent5 3 3 2 3 2 2 2 3 5" xfId="40612" xr:uid="{D1097000-C87B-4E66-89EF-8EA2DD48F1EE}"/>
    <cellStyle name="20% - Accent5 3 3 2 3 2 2 2 3 6" xfId="48495" xr:uid="{EBFBB461-83CF-4DD0-940F-E1649E244304}"/>
    <cellStyle name="20% - Accent5 3 3 2 3 2 2 2 3 7" xfId="55988" xr:uid="{720F634A-EBD0-4453-B6AA-65DEF97036C6}"/>
    <cellStyle name="20% - Accent5 3 3 2 3 2 2 2 4" xfId="3166" xr:uid="{1AE2106B-ED7D-4EE1-BD51-9B1BC2C83B64}"/>
    <cellStyle name="20% - Accent5 3 3 2 3 2 2 2 4 2" xfId="10706" xr:uid="{FEE3AD8F-6DA1-4CDB-AF2B-CDE9EB7CDE94}"/>
    <cellStyle name="20% - Accent5 3 3 2 3 2 2 2 4 2 2" xfId="25682" xr:uid="{57211111-1378-4BB1-B38A-A761E1F4AE0B}"/>
    <cellStyle name="20% - Accent5 3 3 2 3 2 2 2 4 3" xfId="18194" xr:uid="{2AE0BB83-0E48-4021-B129-9313E38B1994}"/>
    <cellStyle name="20% - Accent5 3 3 2 3 2 2 2 4 4" xfId="36507" xr:uid="{CC83A352-37AB-4E49-BE91-15FC417C09A5}"/>
    <cellStyle name="20% - Accent5 3 3 2 3 2 2 2 4 5" xfId="40613" xr:uid="{46752DED-AE8A-4EEB-8893-1D231EAED2D9}"/>
    <cellStyle name="20% - Accent5 3 3 2 3 2 2 2 4 6" xfId="48496" xr:uid="{64DD8530-38F6-4612-A948-DC82C0F71172}"/>
    <cellStyle name="20% - Accent5 3 3 2 3 2 2 2 4 7" xfId="55989" xr:uid="{74793162-3052-41E3-B1A2-B83D134FB701}"/>
    <cellStyle name="20% - Accent5 3 3 2 3 2 2 2 5" xfId="10703" xr:uid="{CE0CCC46-31B9-45BF-B9D7-B8A8B033059B}"/>
    <cellStyle name="20% - Accent5 3 3 2 3 2 2 2 5 2" xfId="25679" xr:uid="{1DAF2A4D-6C2A-4135-AF48-AE4D6A0EABA8}"/>
    <cellStyle name="20% - Accent5 3 3 2 3 2 2 2 6" xfId="18191" xr:uid="{E5CA6EC1-44CA-4197-9EA0-99F1FF686AAC}"/>
    <cellStyle name="20% - Accent5 3 3 2 3 2 2 2 7" xfId="31484" xr:uid="{7F25481D-ABEB-4594-8247-0E9518808570}"/>
    <cellStyle name="20% - Accent5 3 3 2 3 2 2 2 8" xfId="40610" xr:uid="{3671B36E-BE66-4D6F-8E72-2766E8E1CD54}"/>
    <cellStyle name="20% - Accent5 3 3 2 3 2 2 2 9" xfId="48493" xr:uid="{9A60C3C8-D6F2-45CD-9748-ECB40064ACB9}"/>
    <cellStyle name="20% - Accent5 3 3 2 3 2 2 3" xfId="3167" xr:uid="{3104CC8F-4C40-496C-BE70-32D58F92189D}"/>
    <cellStyle name="20% - Accent5 3 3 2 3 2 2 3 2" xfId="10707" xr:uid="{0DEDB79D-171D-442E-952F-90D11298BDEC}"/>
    <cellStyle name="20% - Accent5 3 3 2 3 2 2 3 2 2" xfId="25683" xr:uid="{C88BFFB4-E2F8-44AD-B2EA-2C91790800D1}"/>
    <cellStyle name="20% - Accent5 3 3 2 3 2 2 3 3" xfId="18195" xr:uid="{83866AC4-1E93-4944-B27E-99B3F3BFFCA5}"/>
    <cellStyle name="20% - Accent5 3 3 2 3 2 2 3 4" xfId="32818" xr:uid="{FC6131D4-95D7-4FA1-B112-DF08805578C1}"/>
    <cellStyle name="20% - Accent5 3 3 2 3 2 2 3 5" xfId="40614" xr:uid="{D0C8BBC5-4D70-4A1B-A5A1-33AFB8F3060F}"/>
    <cellStyle name="20% - Accent5 3 3 2 3 2 2 3 6" xfId="48497" xr:uid="{3063494D-2617-4E71-A6D5-35C916B150FB}"/>
    <cellStyle name="20% - Accent5 3 3 2 3 2 2 3 7" xfId="55990" xr:uid="{FFA8F118-F2A5-4DDB-A757-B1B90671C1DE}"/>
    <cellStyle name="20% - Accent5 3 3 2 3 2 2 4" xfId="3168" xr:uid="{F9361143-C839-4DA8-96DE-8D0AD75F472C}"/>
    <cellStyle name="20% - Accent5 3 3 2 3 2 2 4 2" xfId="10708" xr:uid="{5D27A4B4-61ED-4DF0-A447-027786016578}"/>
    <cellStyle name="20% - Accent5 3 3 2 3 2 2 4 2 2" xfId="25684" xr:uid="{2D4E455D-D51E-447D-8D93-2E2C035D6F9C}"/>
    <cellStyle name="20% - Accent5 3 3 2 3 2 2 4 3" xfId="18196" xr:uid="{0DC3F6E6-D003-4F11-BD20-6548E250078B}"/>
    <cellStyle name="20% - Accent5 3 3 2 3 2 2 4 4" xfId="34663" xr:uid="{CC470D11-4E36-4F23-B84E-33BBD40F1859}"/>
    <cellStyle name="20% - Accent5 3 3 2 3 2 2 4 5" xfId="40615" xr:uid="{3B32EEF7-57FC-4552-A136-2F5F16AD3E65}"/>
    <cellStyle name="20% - Accent5 3 3 2 3 2 2 4 6" xfId="48498" xr:uid="{6EF062E4-2C85-4268-BDAE-5D0303CD3295}"/>
    <cellStyle name="20% - Accent5 3 3 2 3 2 2 4 7" xfId="55991" xr:uid="{D364AD2E-E599-49CF-A4D3-F569D4C83954}"/>
    <cellStyle name="20% - Accent5 3 3 2 3 2 2 5" xfId="3169" xr:uid="{417E43C4-FA82-41A1-A181-AEEF1C1C492B}"/>
    <cellStyle name="20% - Accent5 3 3 2 3 2 2 5 2" xfId="10709" xr:uid="{3DD2CADA-5EA1-4CB3-801E-74BFC834406F}"/>
    <cellStyle name="20% - Accent5 3 3 2 3 2 2 5 2 2" xfId="25685" xr:uid="{F2FB8647-ED88-4AF0-B508-6E74006F29F2}"/>
    <cellStyle name="20% - Accent5 3 3 2 3 2 2 5 3" xfId="18197" xr:uid="{391BBD62-B7E4-472E-B696-130E1A6E0704}"/>
    <cellStyle name="20% - Accent5 3 3 2 3 2 2 5 4" xfId="36506" xr:uid="{53F2AE21-3C3F-4C81-8D37-BD1125F23C1F}"/>
    <cellStyle name="20% - Accent5 3 3 2 3 2 2 5 5" xfId="40616" xr:uid="{8AF001B2-5839-4E3E-8722-EE048C1EB6E5}"/>
    <cellStyle name="20% - Accent5 3 3 2 3 2 2 5 6" xfId="48499" xr:uid="{3EA72D6C-1C2B-407F-A544-7ED562BC2983}"/>
    <cellStyle name="20% - Accent5 3 3 2 3 2 2 5 7" xfId="55992" xr:uid="{F3D9749C-05FC-47B1-A474-F53CE21CE174}"/>
    <cellStyle name="20% - Accent5 3 3 2 3 2 2 6" xfId="10702" xr:uid="{BB1E820C-95F6-4162-A200-2A1240435E8F}"/>
    <cellStyle name="20% - Accent5 3 3 2 3 2 2 6 2" xfId="25678" xr:uid="{D3141985-BA33-4B86-879A-2F4C7A7FB179}"/>
    <cellStyle name="20% - Accent5 3 3 2 3 2 2 7" xfId="18190" xr:uid="{189AA3B4-9F71-404A-851B-47555295BCB3}"/>
    <cellStyle name="20% - Accent5 3 3 2 3 2 2 8" xfId="30887" xr:uid="{BF348033-1667-4CDF-92FB-C1238DADCC7C}"/>
    <cellStyle name="20% - Accent5 3 3 2 3 2 2 9" xfId="40609" xr:uid="{EDB79E6A-6B04-498D-A6B7-C7CBD7167956}"/>
    <cellStyle name="20% - Accent5 3 3 2 3 2 3" xfId="3170" xr:uid="{824A299B-2AA8-4842-AEB7-389247935BE4}"/>
    <cellStyle name="20% - Accent5 3 3 2 3 2 3 10" xfId="55993" xr:uid="{93CA770E-8DBC-4135-A43A-FDD486F02289}"/>
    <cellStyle name="20% - Accent5 3 3 2 3 2 3 2" xfId="3171" xr:uid="{398BC898-9A27-4F71-A503-FCF012013016}"/>
    <cellStyle name="20% - Accent5 3 3 2 3 2 3 2 2" xfId="10711" xr:uid="{B42564D6-AE35-47DC-96E0-4B15B2B7CFA6}"/>
    <cellStyle name="20% - Accent5 3 3 2 3 2 3 2 2 2" xfId="25687" xr:uid="{0B6B6AAB-C3C8-4FCD-B228-2BEABC9D181C}"/>
    <cellStyle name="20% - Accent5 3 3 2 3 2 3 2 3" xfId="18199" xr:uid="{18AA6189-3CFC-4EBE-9B1B-57AF38D3BA2A}"/>
    <cellStyle name="20% - Accent5 3 3 2 3 2 3 2 4" xfId="32820" xr:uid="{341DD955-1EF3-4144-B241-CC61A1306036}"/>
    <cellStyle name="20% - Accent5 3 3 2 3 2 3 2 5" xfId="40618" xr:uid="{3DC6D665-34D8-4E0F-B143-94A75C31FB3C}"/>
    <cellStyle name="20% - Accent5 3 3 2 3 2 3 2 6" xfId="48501" xr:uid="{F312A970-C81D-4B85-9FF0-4FDD3C267CE1}"/>
    <cellStyle name="20% - Accent5 3 3 2 3 2 3 2 7" xfId="55994" xr:uid="{5CAE514B-5095-4C3B-8DE0-B11DE1260149}"/>
    <cellStyle name="20% - Accent5 3 3 2 3 2 3 3" xfId="3172" xr:uid="{181EC6C9-6BA9-48BD-AE27-CE5A55E44E6F}"/>
    <cellStyle name="20% - Accent5 3 3 2 3 2 3 3 2" xfId="10712" xr:uid="{A5F1FBE3-E6D7-4578-93A1-C59CC4D687C7}"/>
    <cellStyle name="20% - Accent5 3 3 2 3 2 3 3 2 2" xfId="25688" xr:uid="{380FBAD2-BC29-42A3-9248-D15982B34A98}"/>
    <cellStyle name="20% - Accent5 3 3 2 3 2 3 3 3" xfId="18200" xr:uid="{D11A1D1E-E0C6-4E9A-90E2-0DCAF6059C9F}"/>
    <cellStyle name="20% - Accent5 3 3 2 3 2 3 3 4" xfId="34665" xr:uid="{27314305-06D4-47ED-9BE9-8FF683F604A4}"/>
    <cellStyle name="20% - Accent5 3 3 2 3 2 3 3 5" xfId="40619" xr:uid="{28EB2BFF-587E-4170-8522-F76CC35522A0}"/>
    <cellStyle name="20% - Accent5 3 3 2 3 2 3 3 6" xfId="48502" xr:uid="{42DA8F70-453D-4BFE-9670-08A8C1B3C882}"/>
    <cellStyle name="20% - Accent5 3 3 2 3 2 3 3 7" xfId="55995" xr:uid="{BC3228B9-6145-43C2-8B30-4412BF2B6D13}"/>
    <cellStyle name="20% - Accent5 3 3 2 3 2 3 4" xfId="3173" xr:uid="{CDFEB530-E175-441A-B751-0EB9D7E165F2}"/>
    <cellStyle name="20% - Accent5 3 3 2 3 2 3 4 2" xfId="10713" xr:uid="{FFE129B3-2DB9-46EE-875E-F1F712F48FF3}"/>
    <cellStyle name="20% - Accent5 3 3 2 3 2 3 4 2 2" xfId="25689" xr:uid="{6758A9E8-6E47-47E1-BEAE-82F7BC57C95C}"/>
    <cellStyle name="20% - Accent5 3 3 2 3 2 3 4 3" xfId="18201" xr:uid="{9C94594C-08D1-46FB-8CB4-58F456F23823}"/>
    <cellStyle name="20% - Accent5 3 3 2 3 2 3 4 4" xfId="36508" xr:uid="{4F749970-E066-4916-B779-10CD11331243}"/>
    <cellStyle name="20% - Accent5 3 3 2 3 2 3 4 5" xfId="40620" xr:uid="{F8AA40CC-001F-4BA6-8738-E1DCBC2D36C5}"/>
    <cellStyle name="20% - Accent5 3 3 2 3 2 3 4 6" xfId="48503" xr:uid="{3E9EB99D-D685-4E5B-ACF9-EB06D421E8CC}"/>
    <cellStyle name="20% - Accent5 3 3 2 3 2 3 4 7" xfId="55996" xr:uid="{4DE6AF56-067A-4A9C-84AC-43E4434CD667}"/>
    <cellStyle name="20% - Accent5 3 3 2 3 2 3 5" xfId="10710" xr:uid="{016C374F-9122-4D54-9BB6-13A46FDD07E3}"/>
    <cellStyle name="20% - Accent5 3 3 2 3 2 3 5 2" xfId="25686" xr:uid="{6222E54A-3B7B-4BC2-ADEA-A2DC552F1F62}"/>
    <cellStyle name="20% - Accent5 3 3 2 3 2 3 6" xfId="18198" xr:uid="{8DC98C2C-BEF3-44AE-ADB5-BE2CEF0E4C16}"/>
    <cellStyle name="20% - Accent5 3 3 2 3 2 3 7" xfId="31483" xr:uid="{3290D0CF-EE8E-4DBB-A286-5C929EC330C3}"/>
    <cellStyle name="20% - Accent5 3 3 2 3 2 3 8" xfId="40617" xr:uid="{1A3EEB06-7560-45E2-8BE2-B71360C7B657}"/>
    <cellStyle name="20% - Accent5 3 3 2 3 2 3 9" xfId="48500" xr:uid="{7169A6AB-5409-4E5A-ABF9-F24E1BFB8661}"/>
    <cellStyle name="20% - Accent5 3 3 2 3 2 4" xfId="3174" xr:uid="{DC2DEA2A-B010-40AC-958B-344CD1358B16}"/>
    <cellStyle name="20% - Accent5 3 3 2 3 2 4 2" xfId="10714" xr:uid="{EE19920E-B83A-4AB0-9926-510B75F6DDA3}"/>
    <cellStyle name="20% - Accent5 3 3 2 3 2 4 2 2" xfId="25690" xr:uid="{9066288E-13E6-4D6A-AE03-DE9096A05988}"/>
    <cellStyle name="20% - Accent5 3 3 2 3 2 4 3" xfId="18202" xr:uid="{492863E6-DBDB-4454-BA50-D529D2D2A9D5}"/>
    <cellStyle name="20% - Accent5 3 3 2 3 2 4 4" xfId="32817" xr:uid="{8C498028-9557-4C8E-8BC2-F1A8E039F24D}"/>
    <cellStyle name="20% - Accent5 3 3 2 3 2 4 5" xfId="40621" xr:uid="{409CEDEF-5257-465C-BFB7-9E7994F9DBC1}"/>
    <cellStyle name="20% - Accent5 3 3 2 3 2 4 6" xfId="48504" xr:uid="{0A7022A9-EDEB-45CA-B10F-FE0E8BDF485D}"/>
    <cellStyle name="20% - Accent5 3 3 2 3 2 4 7" xfId="55997" xr:uid="{6CBAA40D-0EEB-450C-901B-0F1D22BEA234}"/>
    <cellStyle name="20% - Accent5 3 3 2 3 2 5" xfId="3175" xr:uid="{C268A4FD-C629-4583-A620-6235AD956B1A}"/>
    <cellStyle name="20% - Accent5 3 3 2 3 2 5 2" xfId="10715" xr:uid="{480F2008-AB0F-4F62-A6E3-8410056D45E3}"/>
    <cellStyle name="20% - Accent5 3 3 2 3 2 5 2 2" xfId="25691" xr:uid="{7C7A9F39-A7BD-4733-8A2D-DF53D717553D}"/>
    <cellStyle name="20% - Accent5 3 3 2 3 2 5 3" xfId="18203" xr:uid="{659C3AE2-63EC-409E-8FAA-DB9373545608}"/>
    <cellStyle name="20% - Accent5 3 3 2 3 2 5 4" xfId="34662" xr:uid="{3540CA1D-957E-4213-B762-AE8629D5C043}"/>
    <cellStyle name="20% - Accent5 3 3 2 3 2 5 5" xfId="40622" xr:uid="{9FA73E20-5D6E-457F-961D-AAC8C16E29D0}"/>
    <cellStyle name="20% - Accent5 3 3 2 3 2 5 6" xfId="48505" xr:uid="{DF67DD00-C8EA-4394-B2BD-3A594B2E0A2B}"/>
    <cellStyle name="20% - Accent5 3 3 2 3 2 5 7" xfId="55998" xr:uid="{E9E957A4-D153-4FED-A045-0190FC4F039B}"/>
    <cellStyle name="20% - Accent5 3 3 2 3 2 6" xfId="3176" xr:uid="{B4BEE98B-73A6-4E8E-845B-95E4B0AD4001}"/>
    <cellStyle name="20% - Accent5 3 3 2 3 2 6 2" xfId="10716" xr:uid="{B148F745-404F-40C0-93B4-A49F8E99AC87}"/>
    <cellStyle name="20% - Accent5 3 3 2 3 2 6 2 2" xfId="25692" xr:uid="{75A56864-6266-4A1E-8905-F57AF40F9A8E}"/>
    <cellStyle name="20% - Accent5 3 3 2 3 2 6 3" xfId="18204" xr:uid="{5F248D3A-84F0-4259-B5B1-788A574490BB}"/>
    <cellStyle name="20% - Accent5 3 3 2 3 2 6 4" xfId="36505" xr:uid="{8460331D-95ED-45E6-B670-0FF5316C1E3C}"/>
    <cellStyle name="20% - Accent5 3 3 2 3 2 6 5" xfId="40623" xr:uid="{7E2EA6CD-2BD1-490D-B7A6-CF97DCF5EEC4}"/>
    <cellStyle name="20% - Accent5 3 3 2 3 2 6 6" xfId="48506" xr:uid="{0B59CCB6-A4B3-4EDB-8F60-18E691E73FD3}"/>
    <cellStyle name="20% - Accent5 3 3 2 3 2 6 7" xfId="55999" xr:uid="{EA9CD085-3EEF-4B04-A065-2DEA60DD4B78}"/>
    <cellStyle name="20% - Accent5 3 3 2 3 2 7" xfId="10701" xr:uid="{56BCFD51-CEC4-4274-B70A-4740068D7141}"/>
    <cellStyle name="20% - Accent5 3 3 2 3 2 7 2" xfId="25677" xr:uid="{23822F10-0AFB-4959-A5B3-0AAF511DBAD2}"/>
    <cellStyle name="20% - Accent5 3 3 2 3 2 8" xfId="18189" xr:uid="{732610B0-439A-4147-B6BB-2C04705BAE50}"/>
    <cellStyle name="20% - Accent5 3 3 2 3 2 9" xfId="30469" xr:uid="{6CED752D-8554-438A-9ABB-1C8927967CF4}"/>
    <cellStyle name="20% - Accent5 3 3 2 3 3" xfId="3177" xr:uid="{47AD8A59-C1E1-4C21-81CA-31B148A75C29}"/>
    <cellStyle name="20% - Accent5 3 3 2 3 3 10" xfId="48507" xr:uid="{F26CFE24-D213-4237-8E3E-3638B567147B}"/>
    <cellStyle name="20% - Accent5 3 3 2 3 3 11" xfId="56000" xr:uid="{629CCDDA-B085-492D-9DAA-51C7444EA3E8}"/>
    <cellStyle name="20% - Accent5 3 3 2 3 3 2" xfId="3178" xr:uid="{D19177CB-BEB8-457C-8244-A23AD861B2B4}"/>
    <cellStyle name="20% - Accent5 3 3 2 3 3 2 10" xfId="56001" xr:uid="{2C6C650B-353C-4F99-968C-997F82506AAF}"/>
    <cellStyle name="20% - Accent5 3 3 2 3 3 2 2" xfId="3179" xr:uid="{BBF5A50C-E08B-47B9-8B46-93483F5AFB18}"/>
    <cellStyle name="20% - Accent5 3 3 2 3 3 2 2 2" xfId="10719" xr:uid="{C4CB94F1-2FE2-48D5-9188-596C19F14FDD}"/>
    <cellStyle name="20% - Accent5 3 3 2 3 3 2 2 2 2" xfId="25695" xr:uid="{25C7D612-71BE-4D6E-B5E4-245BDFE65533}"/>
    <cellStyle name="20% - Accent5 3 3 2 3 3 2 2 3" xfId="18207" xr:uid="{9ABCC0A6-FA6A-48F2-9155-F76688ABBCF3}"/>
    <cellStyle name="20% - Accent5 3 3 2 3 3 2 2 4" xfId="32822" xr:uid="{44869A09-B830-4CB4-9752-F43BDB5F7D48}"/>
    <cellStyle name="20% - Accent5 3 3 2 3 3 2 2 5" xfId="40626" xr:uid="{6D1861FF-F9FF-49BE-A2E0-095DF8694B12}"/>
    <cellStyle name="20% - Accent5 3 3 2 3 3 2 2 6" xfId="48509" xr:uid="{9B4449E0-5992-4A51-A649-7119E349772D}"/>
    <cellStyle name="20% - Accent5 3 3 2 3 3 2 2 7" xfId="56002" xr:uid="{44426A50-169D-4992-A0E0-E872B986ED32}"/>
    <cellStyle name="20% - Accent5 3 3 2 3 3 2 3" xfId="3180" xr:uid="{F3C9AB14-A5C9-48EA-BE53-DADEEEE191A7}"/>
    <cellStyle name="20% - Accent5 3 3 2 3 3 2 3 2" xfId="10720" xr:uid="{560F9A8D-5A06-4424-A9F0-EA9E4092FAFC}"/>
    <cellStyle name="20% - Accent5 3 3 2 3 3 2 3 2 2" xfId="25696" xr:uid="{AED98B45-5016-4E22-A9B7-F4148F0B33B3}"/>
    <cellStyle name="20% - Accent5 3 3 2 3 3 2 3 3" xfId="18208" xr:uid="{E90E1AA9-1C60-48B6-B48A-7B4C1C913EA6}"/>
    <cellStyle name="20% - Accent5 3 3 2 3 3 2 3 4" xfId="34667" xr:uid="{480B3E16-049C-417D-A4AB-93BD974B9F34}"/>
    <cellStyle name="20% - Accent5 3 3 2 3 3 2 3 5" xfId="40627" xr:uid="{DF6C7E52-1DA0-4608-A91F-1CF6C7BD9058}"/>
    <cellStyle name="20% - Accent5 3 3 2 3 3 2 3 6" xfId="48510" xr:uid="{F447D848-002A-4C3C-8F35-439E2B9D14CB}"/>
    <cellStyle name="20% - Accent5 3 3 2 3 3 2 3 7" xfId="56003" xr:uid="{BB9F3501-73E7-4356-8FAE-8E169CFB83E1}"/>
    <cellStyle name="20% - Accent5 3 3 2 3 3 2 4" xfId="3181" xr:uid="{516FD4E9-B46D-4784-BE4F-EB48ABE9C2BC}"/>
    <cellStyle name="20% - Accent5 3 3 2 3 3 2 4 2" xfId="10721" xr:uid="{A3AA33D3-E0E5-4658-92AF-2B64E870A068}"/>
    <cellStyle name="20% - Accent5 3 3 2 3 3 2 4 2 2" xfId="25697" xr:uid="{983B32A3-5018-40BA-95C0-E3B29BDE56BD}"/>
    <cellStyle name="20% - Accent5 3 3 2 3 3 2 4 3" xfId="18209" xr:uid="{39F7BA4E-B330-4758-8256-E3811037E485}"/>
    <cellStyle name="20% - Accent5 3 3 2 3 3 2 4 4" xfId="36510" xr:uid="{8E1604CA-1731-44B0-BC8F-78C5F190F4C8}"/>
    <cellStyle name="20% - Accent5 3 3 2 3 3 2 4 5" xfId="40628" xr:uid="{73B71801-DC97-4402-A80C-6A61071ED763}"/>
    <cellStyle name="20% - Accent5 3 3 2 3 3 2 4 6" xfId="48511" xr:uid="{780103EB-1406-498D-8B41-E3AF93DE0B44}"/>
    <cellStyle name="20% - Accent5 3 3 2 3 3 2 4 7" xfId="56004" xr:uid="{08D3690B-D8EC-4389-99A3-35313E879B26}"/>
    <cellStyle name="20% - Accent5 3 3 2 3 3 2 5" xfId="10718" xr:uid="{F4C01765-3A9B-4D0D-9BD4-26AED2F8CD18}"/>
    <cellStyle name="20% - Accent5 3 3 2 3 3 2 5 2" xfId="25694" xr:uid="{09CBB77D-80DB-4D67-9239-340BD0A425A0}"/>
    <cellStyle name="20% - Accent5 3 3 2 3 3 2 6" xfId="18206" xr:uid="{8B5F6624-F44C-4611-B24E-26F8BDA2A8E8}"/>
    <cellStyle name="20% - Accent5 3 3 2 3 3 2 7" xfId="31485" xr:uid="{F65243F8-4D95-4685-AA66-213A46560661}"/>
    <cellStyle name="20% - Accent5 3 3 2 3 3 2 8" xfId="40625" xr:uid="{EF7DA176-92B9-4C21-9D00-EF4FF6573DD5}"/>
    <cellStyle name="20% - Accent5 3 3 2 3 3 2 9" xfId="48508" xr:uid="{AB7F71B4-B78C-479B-ACA6-2522370ADFD2}"/>
    <cellStyle name="20% - Accent5 3 3 2 3 3 3" xfId="3182" xr:uid="{35D431B2-F49D-4FDB-B7B7-489367C7CF90}"/>
    <cellStyle name="20% - Accent5 3 3 2 3 3 3 2" xfId="10722" xr:uid="{78E2E81D-B18F-47BE-9869-BB1301A962B2}"/>
    <cellStyle name="20% - Accent5 3 3 2 3 3 3 2 2" xfId="25698" xr:uid="{BCD026DE-E89D-4BA3-AE02-28A0C0B6391A}"/>
    <cellStyle name="20% - Accent5 3 3 2 3 3 3 3" xfId="18210" xr:uid="{751001B6-1A46-4D87-8B0F-8C0BFE09006A}"/>
    <cellStyle name="20% - Accent5 3 3 2 3 3 3 4" xfId="32821" xr:uid="{2317904E-8C67-4B71-B2C5-D665AB4683BA}"/>
    <cellStyle name="20% - Accent5 3 3 2 3 3 3 5" xfId="40629" xr:uid="{D3F4A752-2832-4409-BE1A-16F5295FE442}"/>
    <cellStyle name="20% - Accent5 3 3 2 3 3 3 6" xfId="48512" xr:uid="{DA56B189-3DD2-4877-974D-3AB9CB9344F6}"/>
    <cellStyle name="20% - Accent5 3 3 2 3 3 3 7" xfId="56005" xr:uid="{8ACD60C4-5AF9-4F2C-A97D-E0D1EB573CD8}"/>
    <cellStyle name="20% - Accent5 3 3 2 3 3 4" xfId="3183" xr:uid="{2D07FC19-8DF2-45A1-942B-DF5612902537}"/>
    <cellStyle name="20% - Accent5 3 3 2 3 3 4 2" xfId="10723" xr:uid="{700F45F2-3B2D-4C53-97D0-0FC16D9498FA}"/>
    <cellStyle name="20% - Accent5 3 3 2 3 3 4 2 2" xfId="25699" xr:uid="{03432BCF-252F-4EFC-9F7C-88167E8602FD}"/>
    <cellStyle name="20% - Accent5 3 3 2 3 3 4 3" xfId="18211" xr:uid="{38B0215C-6E17-4520-A419-B40540474E50}"/>
    <cellStyle name="20% - Accent5 3 3 2 3 3 4 4" xfId="34666" xr:uid="{D0C3E4D3-5CD9-4F94-A7A6-9F56A2E5F740}"/>
    <cellStyle name="20% - Accent5 3 3 2 3 3 4 5" xfId="40630" xr:uid="{97D6BA2F-3545-48BE-936C-5887D46C98E5}"/>
    <cellStyle name="20% - Accent5 3 3 2 3 3 4 6" xfId="48513" xr:uid="{CBDCACAB-CF19-4B6F-B94C-614C02EF3378}"/>
    <cellStyle name="20% - Accent5 3 3 2 3 3 4 7" xfId="56006" xr:uid="{333172E7-A7FD-488C-93CA-E10DF3E6265A}"/>
    <cellStyle name="20% - Accent5 3 3 2 3 3 5" xfId="3184" xr:uid="{A42FCA89-C428-4719-A9F3-3832F7889233}"/>
    <cellStyle name="20% - Accent5 3 3 2 3 3 5 2" xfId="10724" xr:uid="{2D2BD956-3528-4B64-B43F-B237B8D1D02B}"/>
    <cellStyle name="20% - Accent5 3 3 2 3 3 5 2 2" xfId="25700" xr:uid="{453EE451-42D5-425F-8B5B-19512C792F84}"/>
    <cellStyle name="20% - Accent5 3 3 2 3 3 5 3" xfId="18212" xr:uid="{667DD5F1-CB32-4842-B1B7-80B3017813B9}"/>
    <cellStyle name="20% - Accent5 3 3 2 3 3 5 4" xfId="36509" xr:uid="{843872CF-7C7F-45E9-B12F-C21D9126CB24}"/>
    <cellStyle name="20% - Accent5 3 3 2 3 3 5 5" xfId="40631" xr:uid="{C87BD323-5C8B-40B8-AFC4-E58D2CA8D5A3}"/>
    <cellStyle name="20% - Accent5 3 3 2 3 3 5 6" xfId="48514" xr:uid="{4FE10676-6EAA-4E48-AE6C-62756D8B218A}"/>
    <cellStyle name="20% - Accent5 3 3 2 3 3 5 7" xfId="56007" xr:uid="{5C42231F-3984-4CC5-BBB2-D71D1C5A4196}"/>
    <cellStyle name="20% - Accent5 3 3 2 3 3 6" xfId="10717" xr:uid="{632B8F28-1D77-4F28-B4A6-441937931935}"/>
    <cellStyle name="20% - Accent5 3 3 2 3 3 6 2" xfId="25693" xr:uid="{6B967E59-6BFC-4C00-920D-E8CBC3D00C23}"/>
    <cellStyle name="20% - Accent5 3 3 2 3 3 7" xfId="18205" xr:uid="{1C252BBF-8F11-49E8-9220-7D6E5CD198D6}"/>
    <cellStyle name="20% - Accent5 3 3 2 3 3 8" xfId="30670" xr:uid="{F8029BF4-A704-4341-B18E-6B0B8E9E5621}"/>
    <cellStyle name="20% - Accent5 3 3 2 3 3 9" xfId="40624" xr:uid="{362CC77E-2F26-4EC5-B0C6-C5DBE76BD4CF}"/>
    <cellStyle name="20% - Accent5 3 3 2 3 4" xfId="3185" xr:uid="{5EA6FF0C-F9F9-4921-B7F4-0101C8778CA6}"/>
    <cellStyle name="20% - Accent5 3 3 2 3 4 10" xfId="48515" xr:uid="{40B0E769-4C0A-4894-A5F4-8FF272841B62}"/>
    <cellStyle name="20% - Accent5 3 3 2 3 4 11" xfId="56008" xr:uid="{9E21B794-EE2F-42A4-9AA0-DD3D61E288FE}"/>
    <cellStyle name="20% - Accent5 3 3 2 3 4 2" xfId="3186" xr:uid="{33C74E97-D82E-49F8-A9AA-0CB9A64F05A8}"/>
    <cellStyle name="20% - Accent5 3 3 2 3 4 2 10" xfId="56009" xr:uid="{A7C91559-65B1-4E0F-B63F-C73AC34A7986}"/>
    <cellStyle name="20% - Accent5 3 3 2 3 4 2 2" xfId="3187" xr:uid="{0324CAB8-22E3-400B-AAD8-F6755847A4D6}"/>
    <cellStyle name="20% - Accent5 3 3 2 3 4 2 2 2" xfId="10727" xr:uid="{B9C5ACC1-7318-4F50-9C0A-0EE1BFE7D245}"/>
    <cellStyle name="20% - Accent5 3 3 2 3 4 2 2 2 2" xfId="25703" xr:uid="{E71388A0-5EE9-4016-80B0-5F9E6FFB7159}"/>
    <cellStyle name="20% - Accent5 3 3 2 3 4 2 2 3" xfId="18215" xr:uid="{84110DF1-54A9-405D-9EFD-094B54EC9E7F}"/>
    <cellStyle name="20% - Accent5 3 3 2 3 4 2 2 4" xfId="32824" xr:uid="{FF42A25D-A787-4DE6-90E4-F7650FB2E6AF}"/>
    <cellStyle name="20% - Accent5 3 3 2 3 4 2 2 5" xfId="40634" xr:uid="{5FAE5143-BE70-4CD1-BBDC-DB73EEB7112C}"/>
    <cellStyle name="20% - Accent5 3 3 2 3 4 2 2 6" xfId="48517" xr:uid="{2F15C795-C3B7-40B9-8E2F-614A2835C64A}"/>
    <cellStyle name="20% - Accent5 3 3 2 3 4 2 2 7" xfId="56010" xr:uid="{980A8957-7228-4274-AB9A-9D0D5689EA98}"/>
    <cellStyle name="20% - Accent5 3 3 2 3 4 2 3" xfId="3188" xr:uid="{0A4F0634-BED3-4C5E-8F92-BAF6A7BA9B5A}"/>
    <cellStyle name="20% - Accent5 3 3 2 3 4 2 3 2" xfId="10728" xr:uid="{E23547D3-7CCC-450B-8FC8-F1AD824ADD14}"/>
    <cellStyle name="20% - Accent5 3 3 2 3 4 2 3 2 2" xfId="25704" xr:uid="{B07F6842-2C05-45A7-A267-D5543F450DDF}"/>
    <cellStyle name="20% - Accent5 3 3 2 3 4 2 3 3" xfId="18216" xr:uid="{546D1EDE-0B4C-4939-97B0-74BBACC9D4AD}"/>
    <cellStyle name="20% - Accent5 3 3 2 3 4 2 3 4" xfId="34669" xr:uid="{EFF256CA-11EB-4A60-BD0F-54DF5AA360EB}"/>
    <cellStyle name="20% - Accent5 3 3 2 3 4 2 3 5" xfId="40635" xr:uid="{7FB786F8-C543-499B-8C1B-A08EC3741794}"/>
    <cellStyle name="20% - Accent5 3 3 2 3 4 2 3 6" xfId="48518" xr:uid="{54A41931-8254-43DF-BDF0-AFB33EBD7A4C}"/>
    <cellStyle name="20% - Accent5 3 3 2 3 4 2 3 7" xfId="56011" xr:uid="{FB54DC6B-D220-443C-A2BD-F0FFEABAAB88}"/>
    <cellStyle name="20% - Accent5 3 3 2 3 4 2 4" xfId="3189" xr:uid="{7379E9E1-30EB-4DD5-AFF9-F68EBE82BF69}"/>
    <cellStyle name="20% - Accent5 3 3 2 3 4 2 4 2" xfId="10729" xr:uid="{13FC216E-DAE6-476F-9C1F-765B438F040C}"/>
    <cellStyle name="20% - Accent5 3 3 2 3 4 2 4 2 2" xfId="25705" xr:uid="{E84FB529-1705-41B9-8AFD-1925716280D8}"/>
    <cellStyle name="20% - Accent5 3 3 2 3 4 2 4 3" xfId="18217" xr:uid="{BE1CF0B5-D73B-4A58-BF56-EC2CB3CDE09A}"/>
    <cellStyle name="20% - Accent5 3 3 2 3 4 2 4 4" xfId="36512" xr:uid="{E6A9916F-7A6F-413A-AC0A-5F42ECB220A9}"/>
    <cellStyle name="20% - Accent5 3 3 2 3 4 2 4 5" xfId="40636" xr:uid="{E24FB785-CD2A-40A1-82C6-83FABC128206}"/>
    <cellStyle name="20% - Accent5 3 3 2 3 4 2 4 6" xfId="48519" xr:uid="{0D22FE96-3BD2-4B73-B1F9-FCA58D698E27}"/>
    <cellStyle name="20% - Accent5 3 3 2 3 4 2 4 7" xfId="56012" xr:uid="{25949AC8-EA49-4EA1-B6F1-218D1C98F345}"/>
    <cellStyle name="20% - Accent5 3 3 2 3 4 2 5" xfId="10726" xr:uid="{0A38FEF6-88E5-4EF1-8FEE-2C84BB6E1D0E}"/>
    <cellStyle name="20% - Accent5 3 3 2 3 4 2 5 2" xfId="25702" xr:uid="{356ADD6F-0A59-4971-9A64-7DD35EA8F220}"/>
    <cellStyle name="20% - Accent5 3 3 2 3 4 2 6" xfId="18214" xr:uid="{E33197E5-EA54-459C-A491-31E0C8A914BA}"/>
    <cellStyle name="20% - Accent5 3 3 2 3 4 2 7" xfId="31486" xr:uid="{48E923F6-FE73-42BF-8CB1-26D5FFE309E0}"/>
    <cellStyle name="20% - Accent5 3 3 2 3 4 2 8" xfId="40633" xr:uid="{2F8A8E04-E51B-4037-AB66-79CC767DF81C}"/>
    <cellStyle name="20% - Accent5 3 3 2 3 4 2 9" xfId="48516" xr:uid="{7DDD3078-1F4D-4049-88FA-000F5F825654}"/>
    <cellStyle name="20% - Accent5 3 3 2 3 4 3" xfId="3190" xr:uid="{9BBFC609-89AB-4490-9E10-8739F2D38B54}"/>
    <cellStyle name="20% - Accent5 3 3 2 3 4 3 2" xfId="10730" xr:uid="{17B316C3-BE23-4F00-BB14-B5C9170C13F5}"/>
    <cellStyle name="20% - Accent5 3 3 2 3 4 3 2 2" xfId="25706" xr:uid="{6BD93920-70C4-4215-A71A-C82BA5B73AA9}"/>
    <cellStyle name="20% - Accent5 3 3 2 3 4 3 3" xfId="18218" xr:uid="{F968B1F8-402E-4075-8C61-6894CADAC19F}"/>
    <cellStyle name="20% - Accent5 3 3 2 3 4 3 4" xfId="32823" xr:uid="{68C6C02C-CE2E-45FB-9AE5-184D354AEDF1}"/>
    <cellStyle name="20% - Accent5 3 3 2 3 4 3 5" xfId="40637" xr:uid="{1ADE843B-5A97-47EE-96C4-6E99B52394D2}"/>
    <cellStyle name="20% - Accent5 3 3 2 3 4 3 6" xfId="48520" xr:uid="{5A76590B-AC9B-42D7-930C-40286647A3CE}"/>
    <cellStyle name="20% - Accent5 3 3 2 3 4 3 7" xfId="56013" xr:uid="{8FB2E5D1-8AE4-4671-B1D2-20B658967935}"/>
    <cellStyle name="20% - Accent5 3 3 2 3 4 4" xfId="3191" xr:uid="{442FD866-6B12-4D6F-B2C8-F66FA4E1F579}"/>
    <cellStyle name="20% - Accent5 3 3 2 3 4 4 2" xfId="10731" xr:uid="{0D714EE8-30CB-4F33-8902-31D863534792}"/>
    <cellStyle name="20% - Accent5 3 3 2 3 4 4 2 2" xfId="25707" xr:uid="{95E88283-64E2-433A-8A52-301745FEFA41}"/>
    <cellStyle name="20% - Accent5 3 3 2 3 4 4 3" xfId="18219" xr:uid="{6C9E5615-9D77-49C3-A1A0-93E5D188059A}"/>
    <cellStyle name="20% - Accent5 3 3 2 3 4 4 4" xfId="34668" xr:uid="{A6C09A29-0B9D-4DE5-99A4-594D92679885}"/>
    <cellStyle name="20% - Accent5 3 3 2 3 4 4 5" xfId="40638" xr:uid="{D3E9F9AE-1F23-4C5C-BB25-CBFB33674407}"/>
    <cellStyle name="20% - Accent5 3 3 2 3 4 4 6" xfId="48521" xr:uid="{DE419563-AD71-4E45-9449-4E0CE57E2AE5}"/>
    <cellStyle name="20% - Accent5 3 3 2 3 4 4 7" xfId="56014" xr:uid="{79ABADC6-B799-4DF6-9B9E-58A4548443F5}"/>
    <cellStyle name="20% - Accent5 3 3 2 3 4 5" xfId="3192" xr:uid="{D195D219-1D9E-40B9-9533-A00882481ACE}"/>
    <cellStyle name="20% - Accent5 3 3 2 3 4 5 2" xfId="10732" xr:uid="{7F4E0E1E-EEAA-44B9-9E09-0C3ECC49FBF3}"/>
    <cellStyle name="20% - Accent5 3 3 2 3 4 5 2 2" xfId="25708" xr:uid="{0195FC89-B8B4-419E-BA23-16F0A70F8502}"/>
    <cellStyle name="20% - Accent5 3 3 2 3 4 5 3" xfId="18220" xr:uid="{0680E387-5A6B-4356-9FEE-5B7743E5B807}"/>
    <cellStyle name="20% - Accent5 3 3 2 3 4 5 4" xfId="36511" xr:uid="{B072562A-820C-4FF2-8775-48BA0DA470C3}"/>
    <cellStyle name="20% - Accent5 3 3 2 3 4 5 5" xfId="40639" xr:uid="{3AA2AEBE-A4DD-429F-821E-C99A03D8F9DF}"/>
    <cellStyle name="20% - Accent5 3 3 2 3 4 5 6" xfId="48522" xr:uid="{B8028E41-53DE-42ED-A161-E171BB049E14}"/>
    <cellStyle name="20% - Accent5 3 3 2 3 4 5 7" xfId="56015" xr:uid="{5560D247-B0AD-48E4-9973-44761DB0B345}"/>
    <cellStyle name="20% - Accent5 3 3 2 3 4 6" xfId="10725" xr:uid="{619EEC8E-E33B-478D-891C-DBC98A8BD33D}"/>
    <cellStyle name="20% - Accent5 3 3 2 3 4 6 2" xfId="25701" xr:uid="{1A909724-248C-4BD8-9B78-A623394C0F83}"/>
    <cellStyle name="20% - Accent5 3 3 2 3 4 7" xfId="18213" xr:uid="{20954F17-0D1F-400B-BF82-D1FB68626148}"/>
    <cellStyle name="20% - Accent5 3 3 2 3 4 8" xfId="30886" xr:uid="{891A857D-85F1-4B5A-98BA-E6170A3AF21A}"/>
    <cellStyle name="20% - Accent5 3 3 2 3 4 9" xfId="40632" xr:uid="{C25DB7B5-929A-48CD-A07A-1800D3B765F0}"/>
    <cellStyle name="20% - Accent5 3 3 2 3 5" xfId="3193" xr:uid="{2F2BEA77-C781-4193-8D97-46C55CE94BA4}"/>
    <cellStyle name="20% - Accent5 3 3 2 3 5 10" xfId="56016" xr:uid="{62D2098B-8C59-4286-A05E-4DB6BCD0A85B}"/>
    <cellStyle name="20% - Accent5 3 3 2 3 5 2" xfId="3194" xr:uid="{F670E81D-DE5F-4D58-9A79-673FAB17CDED}"/>
    <cellStyle name="20% - Accent5 3 3 2 3 5 2 2" xfId="10734" xr:uid="{D847BE2F-3F11-438D-8DB0-7A9E95853929}"/>
    <cellStyle name="20% - Accent5 3 3 2 3 5 2 2 2" xfId="25710" xr:uid="{347E6417-D286-4B2B-BD1D-B031A7E40533}"/>
    <cellStyle name="20% - Accent5 3 3 2 3 5 2 3" xfId="18222" xr:uid="{2B0A9BF2-0E23-40FA-9C62-E75F2EC55621}"/>
    <cellStyle name="20% - Accent5 3 3 2 3 5 2 4" xfId="32825" xr:uid="{5A6753E9-AA74-4133-9EEA-3C0151D3EBA3}"/>
    <cellStyle name="20% - Accent5 3 3 2 3 5 2 5" xfId="40641" xr:uid="{9ED73412-717F-4F67-B953-0FAA5AEE266C}"/>
    <cellStyle name="20% - Accent5 3 3 2 3 5 2 6" xfId="48524" xr:uid="{8774B03D-7CF0-476C-BE3D-D77461E9173C}"/>
    <cellStyle name="20% - Accent5 3 3 2 3 5 2 7" xfId="56017" xr:uid="{8C76DAEB-D395-4ECA-95F4-18F7E3DB8960}"/>
    <cellStyle name="20% - Accent5 3 3 2 3 5 3" xfId="3195" xr:uid="{3C9859DD-A2DE-4917-90F7-B1EFD96707D1}"/>
    <cellStyle name="20% - Accent5 3 3 2 3 5 3 2" xfId="10735" xr:uid="{C16B957F-58AC-4B1E-A95C-E973F65B5F16}"/>
    <cellStyle name="20% - Accent5 3 3 2 3 5 3 2 2" xfId="25711" xr:uid="{7F329F7C-F2B9-42E5-A80A-AA190AED0BB9}"/>
    <cellStyle name="20% - Accent5 3 3 2 3 5 3 3" xfId="18223" xr:uid="{B1737572-D980-4E92-B1B8-69639088DD74}"/>
    <cellStyle name="20% - Accent5 3 3 2 3 5 3 4" xfId="34670" xr:uid="{333C6099-E993-4120-A19E-66761FE1FFBB}"/>
    <cellStyle name="20% - Accent5 3 3 2 3 5 3 5" xfId="40642" xr:uid="{54DA8972-D1FF-4491-B092-93F5A9D5CDAA}"/>
    <cellStyle name="20% - Accent5 3 3 2 3 5 3 6" xfId="48525" xr:uid="{538C2E21-935D-40E6-891D-848AB2C72687}"/>
    <cellStyle name="20% - Accent5 3 3 2 3 5 3 7" xfId="56018" xr:uid="{F45D9559-1100-4668-808F-35D9371A8F2F}"/>
    <cellStyle name="20% - Accent5 3 3 2 3 5 4" xfId="3196" xr:uid="{FEF06445-5F80-4F71-9716-581E4723849E}"/>
    <cellStyle name="20% - Accent5 3 3 2 3 5 4 2" xfId="10736" xr:uid="{4AD87D3F-3DA7-436B-8E40-204B1A65DA3B}"/>
    <cellStyle name="20% - Accent5 3 3 2 3 5 4 2 2" xfId="25712" xr:uid="{E9B3E151-1DD7-4C79-AB27-3A3903AB1075}"/>
    <cellStyle name="20% - Accent5 3 3 2 3 5 4 3" xfId="18224" xr:uid="{7AD8D256-8B1E-42BA-90ED-FD184BBA3E67}"/>
    <cellStyle name="20% - Accent5 3 3 2 3 5 4 4" xfId="36513" xr:uid="{92EAB525-EEE9-4A14-AA34-6FD8A506392A}"/>
    <cellStyle name="20% - Accent5 3 3 2 3 5 4 5" xfId="40643" xr:uid="{E826F742-B8DB-4C64-ADDB-69BC3A036DD3}"/>
    <cellStyle name="20% - Accent5 3 3 2 3 5 4 6" xfId="48526" xr:uid="{21275DF9-9B01-4861-9C98-468CA614EA65}"/>
    <cellStyle name="20% - Accent5 3 3 2 3 5 4 7" xfId="56019" xr:uid="{5344F479-9D21-4C2C-B077-B455DB701259}"/>
    <cellStyle name="20% - Accent5 3 3 2 3 5 5" xfId="10733" xr:uid="{919B5F2B-B476-490E-B665-95EDEB9E7C1E}"/>
    <cellStyle name="20% - Accent5 3 3 2 3 5 5 2" xfId="25709" xr:uid="{A625D672-6012-4F85-B178-053A8E1313C6}"/>
    <cellStyle name="20% - Accent5 3 3 2 3 5 6" xfId="18221" xr:uid="{D39560FE-407D-4408-B692-A2D7C38417DF}"/>
    <cellStyle name="20% - Accent5 3 3 2 3 5 7" xfId="31482" xr:uid="{FF87DA1C-558B-4CFB-BE6B-5ED82976F287}"/>
    <cellStyle name="20% - Accent5 3 3 2 3 5 8" xfId="40640" xr:uid="{E31820F2-7543-4A85-8C05-168898C55563}"/>
    <cellStyle name="20% - Accent5 3 3 2 3 5 9" xfId="48523" xr:uid="{62CC5A74-450E-4031-983F-ABBEFD27291C}"/>
    <cellStyle name="20% - Accent5 3 3 2 3 6" xfId="3197" xr:uid="{4E6DFD95-E3C3-4F01-955F-E55ECAD7B9A6}"/>
    <cellStyle name="20% - Accent5 3 3 2 3 6 2" xfId="10737" xr:uid="{8478727E-CFDA-4937-A979-8B2D89503BF7}"/>
    <cellStyle name="20% - Accent5 3 3 2 3 6 2 2" xfId="25713" xr:uid="{65BAFC3D-06E8-4BBD-9678-178D73008C54}"/>
    <cellStyle name="20% - Accent5 3 3 2 3 6 3" xfId="18225" xr:uid="{DDE2F082-FE03-434C-9FBE-7A4D1A150C44}"/>
    <cellStyle name="20% - Accent5 3 3 2 3 6 4" xfId="32816" xr:uid="{A0FBCF0B-74DB-46C0-BEE3-4A3E1A6F8275}"/>
    <cellStyle name="20% - Accent5 3 3 2 3 6 5" xfId="40644" xr:uid="{E3BEF3B4-65BC-4C67-9CCD-FB2506C21AAC}"/>
    <cellStyle name="20% - Accent5 3 3 2 3 6 6" xfId="48527" xr:uid="{F81151DA-914D-4E47-BF21-19E967F48C76}"/>
    <cellStyle name="20% - Accent5 3 3 2 3 6 7" xfId="56020" xr:uid="{D8F23BCD-4B1E-4C5F-A6E7-26241839B015}"/>
    <cellStyle name="20% - Accent5 3 3 2 3 7" xfId="3198" xr:uid="{20B152F1-20C3-4C40-BA57-AC6EE0518FE8}"/>
    <cellStyle name="20% - Accent5 3 3 2 3 7 2" xfId="10738" xr:uid="{D0E39053-BE40-41FD-8A6F-DFDB44510EA3}"/>
    <cellStyle name="20% - Accent5 3 3 2 3 7 2 2" xfId="25714" xr:uid="{9A1AE209-A155-49EE-8ECF-DF98C99DC9EA}"/>
    <cellStyle name="20% - Accent5 3 3 2 3 7 3" xfId="18226" xr:uid="{8F59A083-7066-4088-9B67-D99E9B4DD8B4}"/>
    <cellStyle name="20% - Accent5 3 3 2 3 7 4" xfId="34661" xr:uid="{D475022E-903D-4DD0-A255-7FAE749B69FD}"/>
    <cellStyle name="20% - Accent5 3 3 2 3 7 5" xfId="40645" xr:uid="{0C84E237-966B-4771-9AB0-888715399FC4}"/>
    <cellStyle name="20% - Accent5 3 3 2 3 7 6" xfId="48528" xr:uid="{94FE9B1D-7D9D-402F-A067-74738BD7CF8E}"/>
    <cellStyle name="20% - Accent5 3 3 2 3 7 7" xfId="56021" xr:uid="{5F8264AE-7060-441D-AF06-1472D6B81263}"/>
    <cellStyle name="20% - Accent5 3 3 2 3 8" xfId="3199" xr:uid="{AF1E2F85-188E-4DFA-BD10-6FEF4CC9102E}"/>
    <cellStyle name="20% - Accent5 3 3 2 3 8 2" xfId="10739" xr:uid="{CBCDE5D6-79C8-4516-9249-9F1D1DC2C064}"/>
    <cellStyle name="20% - Accent5 3 3 2 3 8 2 2" xfId="25715" xr:uid="{D473183E-94FD-4C99-8462-554E5260BB08}"/>
    <cellStyle name="20% - Accent5 3 3 2 3 8 3" xfId="18227" xr:uid="{002668A1-6A60-4D71-8D4E-447FFA8B54C1}"/>
    <cellStyle name="20% - Accent5 3 3 2 3 8 4" xfId="36504" xr:uid="{759DD0AD-2807-4846-874A-0BE094B0BDF0}"/>
    <cellStyle name="20% - Accent5 3 3 2 3 8 5" xfId="40646" xr:uid="{4C114807-C631-4EE0-92CF-9B3A5A7E4B86}"/>
    <cellStyle name="20% - Accent5 3 3 2 3 8 6" xfId="48529" xr:uid="{6D529A84-7A4A-4D8B-AC36-94C545B69029}"/>
    <cellStyle name="20% - Accent5 3 3 2 3 8 7" xfId="56022" xr:uid="{EF6C5C69-5E3B-414A-BC44-0E5AA8BF3900}"/>
    <cellStyle name="20% - Accent5 3 3 2 3 9" xfId="10700" xr:uid="{44E03982-3382-4804-90C6-C5BD5B095437}"/>
    <cellStyle name="20% - Accent5 3 3 2 3 9 2" xfId="25676" xr:uid="{09541DDB-E094-4937-93A9-959B023E2533}"/>
    <cellStyle name="20% - Accent5 3 3 2 4" xfId="3200" xr:uid="{E14D74E7-F374-4629-9105-63571CF5B400}"/>
    <cellStyle name="20% - Accent5 3 3 2 4 10" xfId="40647" xr:uid="{C75105B0-C1A3-42C1-8E20-990A1C0CD48D}"/>
    <cellStyle name="20% - Accent5 3 3 2 4 11" xfId="48530" xr:uid="{D0DDA218-858A-4B95-91E2-F12D83316012}"/>
    <cellStyle name="20% - Accent5 3 3 2 4 12" xfId="56023" xr:uid="{4FB3AB0C-28F5-4382-81EB-14D6ADB8D20A}"/>
    <cellStyle name="20% - Accent5 3 3 2 4 2" xfId="3201" xr:uid="{7E276EA7-0AF8-4A66-8A53-4FD41566EA90}"/>
    <cellStyle name="20% - Accent5 3 3 2 4 2 10" xfId="48531" xr:uid="{00C62D20-D62F-48C2-804A-2B1CFAEBDB88}"/>
    <cellStyle name="20% - Accent5 3 3 2 4 2 11" xfId="56024" xr:uid="{A81C5481-AD01-4892-B7F3-4EE4C4B8E1D3}"/>
    <cellStyle name="20% - Accent5 3 3 2 4 2 2" xfId="3202" xr:uid="{F065F65B-5648-42CE-884C-DA78EC811D62}"/>
    <cellStyle name="20% - Accent5 3 3 2 4 2 2 10" xfId="56025" xr:uid="{2D12BFA8-82EB-4F0A-9ADE-EBF099F00B88}"/>
    <cellStyle name="20% - Accent5 3 3 2 4 2 2 2" xfId="3203" xr:uid="{70164EFF-87A1-4CD8-8CF6-53FEDC865A21}"/>
    <cellStyle name="20% - Accent5 3 3 2 4 2 2 2 2" xfId="10743" xr:uid="{E28FAA38-8553-42F1-B00E-E181604471FC}"/>
    <cellStyle name="20% - Accent5 3 3 2 4 2 2 2 2 2" xfId="25719" xr:uid="{AE9EC971-8668-465C-847C-0A17FE3BC8F4}"/>
    <cellStyle name="20% - Accent5 3 3 2 4 2 2 2 3" xfId="18231" xr:uid="{24950C1A-ED0F-451B-9C31-06B50AEC3557}"/>
    <cellStyle name="20% - Accent5 3 3 2 4 2 2 2 4" xfId="32828" xr:uid="{D553D55E-0823-497D-BC81-102FDC50BC15}"/>
    <cellStyle name="20% - Accent5 3 3 2 4 2 2 2 5" xfId="40650" xr:uid="{9813F21F-193E-4604-8B3F-CB67DC7B7107}"/>
    <cellStyle name="20% - Accent5 3 3 2 4 2 2 2 6" xfId="48533" xr:uid="{DDCAC208-E36C-4CD7-A40D-433E83B7B0E4}"/>
    <cellStyle name="20% - Accent5 3 3 2 4 2 2 2 7" xfId="56026" xr:uid="{5983625E-52F4-4C32-93EB-C5A402DB414B}"/>
    <cellStyle name="20% - Accent5 3 3 2 4 2 2 3" xfId="3204" xr:uid="{26ABBE1A-5B98-4790-808D-193A13DBAFC7}"/>
    <cellStyle name="20% - Accent5 3 3 2 4 2 2 3 2" xfId="10744" xr:uid="{9423E822-1C66-4B7D-8D49-B70E36EF5DC1}"/>
    <cellStyle name="20% - Accent5 3 3 2 4 2 2 3 2 2" xfId="25720" xr:uid="{2C77322C-B10C-4461-A43C-4EAD8427245E}"/>
    <cellStyle name="20% - Accent5 3 3 2 4 2 2 3 3" xfId="18232" xr:uid="{549AEB58-3F14-40B6-B81A-9D5EDA1D81DD}"/>
    <cellStyle name="20% - Accent5 3 3 2 4 2 2 3 4" xfId="34673" xr:uid="{586BA829-6A69-4D65-807D-FFADD37F6008}"/>
    <cellStyle name="20% - Accent5 3 3 2 4 2 2 3 5" xfId="40651" xr:uid="{3E990E22-5F8B-4051-A1D6-FA7958A74A00}"/>
    <cellStyle name="20% - Accent5 3 3 2 4 2 2 3 6" xfId="48534" xr:uid="{546C56F4-6177-4BC8-B886-2E37A926C308}"/>
    <cellStyle name="20% - Accent5 3 3 2 4 2 2 3 7" xfId="56027" xr:uid="{17F6E763-7B40-4C3D-84ED-79D354E1103C}"/>
    <cellStyle name="20% - Accent5 3 3 2 4 2 2 4" xfId="3205" xr:uid="{F95AB66C-157A-4FC8-B715-13E309B3E0EB}"/>
    <cellStyle name="20% - Accent5 3 3 2 4 2 2 4 2" xfId="10745" xr:uid="{DD23F053-2657-40E6-9023-170269681994}"/>
    <cellStyle name="20% - Accent5 3 3 2 4 2 2 4 2 2" xfId="25721" xr:uid="{0FED3C6B-13AD-475F-A747-1124AB6BDF37}"/>
    <cellStyle name="20% - Accent5 3 3 2 4 2 2 4 3" xfId="18233" xr:uid="{876B30BA-6385-4DB6-998B-276BA3C43B48}"/>
    <cellStyle name="20% - Accent5 3 3 2 4 2 2 4 4" xfId="36516" xr:uid="{5CA0F2D3-958B-4DDF-A0AD-F2D9C67CE2C6}"/>
    <cellStyle name="20% - Accent5 3 3 2 4 2 2 4 5" xfId="40652" xr:uid="{BDA0B6AB-F26D-47C1-80C6-F5033C42F91A}"/>
    <cellStyle name="20% - Accent5 3 3 2 4 2 2 4 6" xfId="48535" xr:uid="{C3E0EC28-09D7-43ED-AD9C-9AABEF97E855}"/>
    <cellStyle name="20% - Accent5 3 3 2 4 2 2 4 7" xfId="56028" xr:uid="{79D48701-EF82-417D-9FF2-DB3A892BACAA}"/>
    <cellStyle name="20% - Accent5 3 3 2 4 2 2 5" xfId="10742" xr:uid="{9FF0A010-3A46-4B99-944D-F0EEDD5F2A8E}"/>
    <cellStyle name="20% - Accent5 3 3 2 4 2 2 5 2" xfId="25718" xr:uid="{3DA10AC9-8D90-43CD-9DF6-BFD45F45C19B}"/>
    <cellStyle name="20% - Accent5 3 3 2 4 2 2 6" xfId="18230" xr:uid="{4E15D0D9-6CB7-40BE-A9A7-ACF7E15091AC}"/>
    <cellStyle name="20% - Accent5 3 3 2 4 2 2 7" xfId="31488" xr:uid="{07850F14-7E36-406A-A149-D8BD77F3A847}"/>
    <cellStyle name="20% - Accent5 3 3 2 4 2 2 8" xfId="40649" xr:uid="{771913F3-3615-444B-8443-F7719AFE215D}"/>
    <cellStyle name="20% - Accent5 3 3 2 4 2 2 9" xfId="48532" xr:uid="{4FADAD95-824A-4B5E-B702-2895DB3F0F1B}"/>
    <cellStyle name="20% - Accent5 3 3 2 4 2 3" xfId="3206" xr:uid="{3CE5A9E0-1A12-4F44-927A-C5B6ECDD1F91}"/>
    <cellStyle name="20% - Accent5 3 3 2 4 2 3 2" xfId="10746" xr:uid="{E19711EA-9623-419A-A33E-CACC01A42196}"/>
    <cellStyle name="20% - Accent5 3 3 2 4 2 3 2 2" xfId="25722" xr:uid="{E1091058-E75F-4B8E-B22E-806069A4AF40}"/>
    <cellStyle name="20% - Accent5 3 3 2 4 2 3 3" xfId="18234" xr:uid="{7F68FD16-998B-484C-A60A-4E5A6BB91F86}"/>
    <cellStyle name="20% - Accent5 3 3 2 4 2 3 4" xfId="32827" xr:uid="{3DC16351-9701-401E-8F8A-6607894FCDB1}"/>
    <cellStyle name="20% - Accent5 3 3 2 4 2 3 5" xfId="40653" xr:uid="{61932547-830F-41CC-95A8-877AD9C423E3}"/>
    <cellStyle name="20% - Accent5 3 3 2 4 2 3 6" xfId="48536" xr:uid="{1A3ADEF1-A99C-4592-99DE-373113677AA8}"/>
    <cellStyle name="20% - Accent5 3 3 2 4 2 3 7" xfId="56029" xr:uid="{14F05E08-F29B-4DB7-86F9-4C15E9FD8D33}"/>
    <cellStyle name="20% - Accent5 3 3 2 4 2 4" xfId="3207" xr:uid="{78ACA6EA-DF15-4050-A8BB-B3FE113E568B}"/>
    <cellStyle name="20% - Accent5 3 3 2 4 2 4 2" xfId="10747" xr:uid="{08B8A476-941E-4D11-9B47-F1C0E5BAC6ED}"/>
    <cellStyle name="20% - Accent5 3 3 2 4 2 4 2 2" xfId="25723" xr:uid="{D55DBE8E-AAD7-4C3F-BC12-BE0C8091213B}"/>
    <cellStyle name="20% - Accent5 3 3 2 4 2 4 3" xfId="18235" xr:uid="{A195674E-212B-4514-8A86-BF0762D39BBC}"/>
    <cellStyle name="20% - Accent5 3 3 2 4 2 4 4" xfId="34672" xr:uid="{C6EE03B8-DAB2-4669-AB20-417CF31AEFB3}"/>
    <cellStyle name="20% - Accent5 3 3 2 4 2 4 5" xfId="40654" xr:uid="{9DF7D181-12CF-4E53-B057-CA58415030B9}"/>
    <cellStyle name="20% - Accent5 3 3 2 4 2 4 6" xfId="48537" xr:uid="{C60DDD77-AA7C-4B45-9582-3B93D217BBB0}"/>
    <cellStyle name="20% - Accent5 3 3 2 4 2 4 7" xfId="56030" xr:uid="{86F2E294-7687-4F29-A2CA-7E83AFB32D8E}"/>
    <cellStyle name="20% - Accent5 3 3 2 4 2 5" xfId="3208" xr:uid="{FDB8B1BC-F26D-48D5-B6C6-6CDD41F81B51}"/>
    <cellStyle name="20% - Accent5 3 3 2 4 2 5 2" xfId="10748" xr:uid="{E1ECCC3E-9C07-47A7-B8D4-22359FBB06E3}"/>
    <cellStyle name="20% - Accent5 3 3 2 4 2 5 2 2" xfId="25724" xr:uid="{3BD48CDE-F186-4D25-8BD6-1D8964FCDD7E}"/>
    <cellStyle name="20% - Accent5 3 3 2 4 2 5 3" xfId="18236" xr:uid="{1C967912-C8F4-44DF-869C-D8EFFEC1C319}"/>
    <cellStyle name="20% - Accent5 3 3 2 4 2 5 4" xfId="36515" xr:uid="{EB1DB419-FBC7-451E-A53A-5500D7C60091}"/>
    <cellStyle name="20% - Accent5 3 3 2 4 2 5 5" xfId="40655" xr:uid="{17CECBAC-42D7-4E2A-8A34-E4CE5C2DEDD1}"/>
    <cellStyle name="20% - Accent5 3 3 2 4 2 5 6" xfId="48538" xr:uid="{EB005838-9B72-466C-8D46-9D5CEFE15D28}"/>
    <cellStyle name="20% - Accent5 3 3 2 4 2 5 7" xfId="56031" xr:uid="{1F362D67-C7FE-49F6-ADD6-7D5617D1F4C2}"/>
    <cellStyle name="20% - Accent5 3 3 2 4 2 6" xfId="10741" xr:uid="{6531B409-19DB-49D9-9B89-A8C1B43BCAC8}"/>
    <cellStyle name="20% - Accent5 3 3 2 4 2 6 2" xfId="25717" xr:uid="{DA41576E-BA03-4713-8A58-5ED624D0DAFC}"/>
    <cellStyle name="20% - Accent5 3 3 2 4 2 7" xfId="18229" xr:uid="{D0CF8C96-8F6C-4DD2-B59E-14329136CE25}"/>
    <cellStyle name="20% - Accent5 3 3 2 4 2 8" xfId="30888" xr:uid="{ED57D08F-5C18-4984-8D5B-A86CBA232605}"/>
    <cellStyle name="20% - Accent5 3 3 2 4 2 9" xfId="40648" xr:uid="{D5A5202E-EFD0-46E2-8DA4-D8FE4D5D0FB0}"/>
    <cellStyle name="20% - Accent5 3 3 2 4 3" xfId="3209" xr:uid="{78216DFD-6042-439B-A9B1-8EB53B268CC8}"/>
    <cellStyle name="20% - Accent5 3 3 2 4 3 10" xfId="56032" xr:uid="{0E57D99D-F6AB-4017-B7E1-CD6DC23D6CB1}"/>
    <cellStyle name="20% - Accent5 3 3 2 4 3 2" xfId="3210" xr:uid="{D73FCF4D-5D3C-4FE7-A4F3-E40FBD6903A5}"/>
    <cellStyle name="20% - Accent5 3 3 2 4 3 2 2" xfId="10750" xr:uid="{8216B7EF-BA7C-41CE-8C2C-13722A082672}"/>
    <cellStyle name="20% - Accent5 3 3 2 4 3 2 2 2" xfId="25726" xr:uid="{951EC234-0B65-45B2-9E0E-318816E39323}"/>
    <cellStyle name="20% - Accent5 3 3 2 4 3 2 3" xfId="18238" xr:uid="{51B8A849-4F01-433A-8BE1-65D38E5B7B8B}"/>
    <cellStyle name="20% - Accent5 3 3 2 4 3 2 4" xfId="32829" xr:uid="{0F891CCE-2EDB-4868-A452-4DC0DBF879CA}"/>
    <cellStyle name="20% - Accent5 3 3 2 4 3 2 5" xfId="40657" xr:uid="{9CF54A91-B5BC-4421-9347-C67FA163FE1C}"/>
    <cellStyle name="20% - Accent5 3 3 2 4 3 2 6" xfId="48540" xr:uid="{471221FE-41E6-499E-AD9A-4695330F0E59}"/>
    <cellStyle name="20% - Accent5 3 3 2 4 3 2 7" xfId="56033" xr:uid="{A663B50C-EFC2-4965-BE5F-78E45BEC2A6F}"/>
    <cellStyle name="20% - Accent5 3 3 2 4 3 3" xfId="3211" xr:uid="{A9167BF6-9B13-4D9C-ADE3-36039DF04A89}"/>
    <cellStyle name="20% - Accent5 3 3 2 4 3 3 2" xfId="10751" xr:uid="{6280474F-757D-44E8-A9A1-ED6D8DBBDBD7}"/>
    <cellStyle name="20% - Accent5 3 3 2 4 3 3 2 2" xfId="25727" xr:uid="{B8B4D421-184A-4654-A9C9-6152D316B8E6}"/>
    <cellStyle name="20% - Accent5 3 3 2 4 3 3 3" xfId="18239" xr:uid="{969697A8-5F5D-47CE-A508-A49FF790D7BF}"/>
    <cellStyle name="20% - Accent5 3 3 2 4 3 3 4" xfId="34674" xr:uid="{69FF1248-21B3-4B16-9B71-015962ED6E7C}"/>
    <cellStyle name="20% - Accent5 3 3 2 4 3 3 5" xfId="40658" xr:uid="{BFE0E841-89C5-4719-9480-A5290C6EC3D9}"/>
    <cellStyle name="20% - Accent5 3 3 2 4 3 3 6" xfId="48541" xr:uid="{7D320BE8-3FF9-4C3B-8206-7B0D213B5932}"/>
    <cellStyle name="20% - Accent5 3 3 2 4 3 3 7" xfId="56034" xr:uid="{CB082D2C-97F0-44D4-BB38-A0DC38EFD4A8}"/>
    <cellStyle name="20% - Accent5 3 3 2 4 3 4" xfId="3212" xr:uid="{8BA083FA-508C-4E66-8CDA-00B81F7FABCD}"/>
    <cellStyle name="20% - Accent5 3 3 2 4 3 4 2" xfId="10752" xr:uid="{585DF19E-9316-468E-A2AD-3421BD4C5F13}"/>
    <cellStyle name="20% - Accent5 3 3 2 4 3 4 2 2" xfId="25728" xr:uid="{57280306-EAB0-49C5-ADF5-BDE2CB3554B2}"/>
    <cellStyle name="20% - Accent5 3 3 2 4 3 4 3" xfId="18240" xr:uid="{9A1D388C-7755-43BF-8772-296C6F3DADF0}"/>
    <cellStyle name="20% - Accent5 3 3 2 4 3 4 4" xfId="36517" xr:uid="{FCA3886E-B1AE-4F8B-853D-121380FBFDED}"/>
    <cellStyle name="20% - Accent5 3 3 2 4 3 4 5" xfId="40659" xr:uid="{F9C8291F-6466-4C56-922F-105573CBB8DC}"/>
    <cellStyle name="20% - Accent5 3 3 2 4 3 4 6" xfId="48542" xr:uid="{D42261B0-09D7-4A29-B0FB-99F033B13CE2}"/>
    <cellStyle name="20% - Accent5 3 3 2 4 3 4 7" xfId="56035" xr:uid="{8606E0DF-7B60-41AC-BE17-4816B701ED52}"/>
    <cellStyle name="20% - Accent5 3 3 2 4 3 5" xfId="10749" xr:uid="{69087DBD-1C5E-430A-A057-72B7298CC44C}"/>
    <cellStyle name="20% - Accent5 3 3 2 4 3 5 2" xfId="25725" xr:uid="{BA5E0E2E-E963-48CF-A169-4CD811167E9B}"/>
    <cellStyle name="20% - Accent5 3 3 2 4 3 6" xfId="18237" xr:uid="{645ACB0A-BD1D-4FEA-A1DA-126181E8259E}"/>
    <cellStyle name="20% - Accent5 3 3 2 4 3 7" xfId="31487" xr:uid="{65C52713-2A4C-4D96-9A8C-504CF3F199EF}"/>
    <cellStyle name="20% - Accent5 3 3 2 4 3 8" xfId="40656" xr:uid="{0878E6F5-21F9-4B56-A47E-98C5C1B77F6D}"/>
    <cellStyle name="20% - Accent5 3 3 2 4 3 9" xfId="48539" xr:uid="{21ABED6D-9C9D-4117-87B0-1E413C1F9C22}"/>
    <cellStyle name="20% - Accent5 3 3 2 4 4" xfId="3213" xr:uid="{C901505E-AAE6-4A07-8071-D72CAA593A10}"/>
    <cellStyle name="20% - Accent5 3 3 2 4 4 2" xfId="10753" xr:uid="{D3A9890B-3F31-45F4-A0D1-89B780F094AC}"/>
    <cellStyle name="20% - Accent5 3 3 2 4 4 2 2" xfId="25729" xr:uid="{D1D0C383-ADBB-4098-A26B-5CA51EE4D049}"/>
    <cellStyle name="20% - Accent5 3 3 2 4 4 3" xfId="18241" xr:uid="{3A5A24ED-24A8-4AD9-AFC9-ACC1F3CF27E2}"/>
    <cellStyle name="20% - Accent5 3 3 2 4 4 4" xfId="32826" xr:uid="{2161E50A-0FCF-4443-8E2C-1394D69358A2}"/>
    <cellStyle name="20% - Accent5 3 3 2 4 4 5" xfId="40660" xr:uid="{7FC57D81-9B75-4CE0-8C89-B7CE9CA6EE3A}"/>
    <cellStyle name="20% - Accent5 3 3 2 4 4 6" xfId="48543" xr:uid="{5259B0EF-4864-4A9D-BB1D-03E1738B06B7}"/>
    <cellStyle name="20% - Accent5 3 3 2 4 4 7" xfId="56036" xr:uid="{D2512D0B-A470-4080-B807-80AF945E6CDF}"/>
    <cellStyle name="20% - Accent5 3 3 2 4 5" xfId="3214" xr:uid="{1BB2A004-9880-4762-A41F-5792A9A17401}"/>
    <cellStyle name="20% - Accent5 3 3 2 4 5 2" xfId="10754" xr:uid="{B286BFF5-3F74-463E-B775-E6D5905AF24C}"/>
    <cellStyle name="20% - Accent5 3 3 2 4 5 2 2" xfId="25730" xr:uid="{C8B7E2FD-39B8-4104-9F15-C0A2EC9540EE}"/>
    <cellStyle name="20% - Accent5 3 3 2 4 5 3" xfId="18242" xr:uid="{BF05E797-0DEB-4C3B-8061-ECA270BDEC3D}"/>
    <cellStyle name="20% - Accent5 3 3 2 4 5 4" xfId="34671" xr:uid="{B781AA50-A661-4A19-8D91-02D188EB0BB8}"/>
    <cellStyle name="20% - Accent5 3 3 2 4 5 5" xfId="40661" xr:uid="{85043185-9C2E-4E78-A0A8-B93998129D47}"/>
    <cellStyle name="20% - Accent5 3 3 2 4 5 6" xfId="48544" xr:uid="{C75609E0-E8D7-4D4C-A432-9B1FBDBB1967}"/>
    <cellStyle name="20% - Accent5 3 3 2 4 5 7" xfId="56037" xr:uid="{D937DC6F-381F-4795-8150-C2B544B9ED8C}"/>
    <cellStyle name="20% - Accent5 3 3 2 4 6" xfId="3215" xr:uid="{3DD2F817-CF73-464D-82ED-8E535E7A3483}"/>
    <cellStyle name="20% - Accent5 3 3 2 4 6 2" xfId="10755" xr:uid="{170D84B1-F4E3-49D9-B5CA-A81B850DC234}"/>
    <cellStyle name="20% - Accent5 3 3 2 4 6 2 2" xfId="25731" xr:uid="{39619D04-4D53-4EF7-8FE3-B28E851FD665}"/>
    <cellStyle name="20% - Accent5 3 3 2 4 6 3" xfId="18243" xr:uid="{1BE1C8B0-2317-408F-B230-9AB49A25BCC5}"/>
    <cellStyle name="20% - Accent5 3 3 2 4 6 4" xfId="36514" xr:uid="{942A81EF-983C-4AFB-8186-F7BEE606582F}"/>
    <cellStyle name="20% - Accent5 3 3 2 4 6 5" xfId="40662" xr:uid="{7C1EE451-B920-48DE-BDC2-85A2E82A8D8C}"/>
    <cellStyle name="20% - Accent5 3 3 2 4 6 6" xfId="48545" xr:uid="{C6BF43A1-6CB4-417B-9073-1725E9770CF4}"/>
    <cellStyle name="20% - Accent5 3 3 2 4 6 7" xfId="56038" xr:uid="{0DA18210-B0AA-4E00-90E2-C9E8DFC90CB9}"/>
    <cellStyle name="20% - Accent5 3 3 2 4 7" xfId="10740" xr:uid="{F9A88BF9-A773-4FF1-AE91-82F9173A8DA1}"/>
    <cellStyle name="20% - Accent5 3 3 2 4 7 2" xfId="25716" xr:uid="{433868B1-5F80-4F1E-AE9C-EA3092EA02D5}"/>
    <cellStyle name="20% - Accent5 3 3 2 4 8" xfId="18228" xr:uid="{5AAB87CB-7853-421A-BFFB-C3A0427E4147}"/>
    <cellStyle name="20% - Accent5 3 3 2 4 9" xfId="30466" xr:uid="{06E428BD-AD76-4EBC-AFC2-0448962ADC2F}"/>
    <cellStyle name="20% - Accent5 3 3 2 5" xfId="3216" xr:uid="{1D08786C-3646-427F-B0F0-1BA05B377DEB}"/>
    <cellStyle name="20% - Accent5 3 3 2 5 10" xfId="40663" xr:uid="{54CB1086-F960-4897-9ED9-7B5AE133D0F0}"/>
    <cellStyle name="20% - Accent5 3 3 2 5 11" xfId="48546" xr:uid="{1AC681E5-E5FA-4F43-9FD6-F828C4A57346}"/>
    <cellStyle name="20% - Accent5 3 3 2 5 12" xfId="56039" xr:uid="{D4886C4B-C181-4843-943D-C09002F1AE02}"/>
    <cellStyle name="20% - Accent5 3 3 2 5 2" xfId="3217" xr:uid="{B213DF6F-8D33-497B-902A-5AC0E56AC69F}"/>
    <cellStyle name="20% - Accent5 3 3 2 5 2 10" xfId="48547" xr:uid="{A6B20B2F-DF35-4C23-BE0B-4BF0F252DB38}"/>
    <cellStyle name="20% - Accent5 3 3 2 5 2 11" xfId="56040" xr:uid="{D74845D4-B7BF-4F6D-A914-1B28886EACCE}"/>
    <cellStyle name="20% - Accent5 3 3 2 5 2 2" xfId="3218" xr:uid="{6CD21660-5332-4203-980C-6C3C430FCDAF}"/>
    <cellStyle name="20% - Accent5 3 3 2 5 2 2 10" xfId="56041" xr:uid="{57457781-8331-41E6-AD99-B1E1769A0AE5}"/>
    <cellStyle name="20% - Accent5 3 3 2 5 2 2 2" xfId="3219" xr:uid="{AACBF553-29CD-4EDB-8C36-B2F1448B1629}"/>
    <cellStyle name="20% - Accent5 3 3 2 5 2 2 2 2" xfId="10759" xr:uid="{D617B242-001E-4468-95FA-12B8B15E6190}"/>
    <cellStyle name="20% - Accent5 3 3 2 5 2 2 2 2 2" xfId="25735" xr:uid="{8F67083A-4F5D-4689-B9FC-1BDEF5777883}"/>
    <cellStyle name="20% - Accent5 3 3 2 5 2 2 2 3" xfId="18247" xr:uid="{A4585CE3-E0D1-4350-B402-3DAFEB14CE85}"/>
    <cellStyle name="20% - Accent5 3 3 2 5 2 2 2 4" xfId="32832" xr:uid="{60EF41A5-3139-491E-8E09-08351D7AC1AB}"/>
    <cellStyle name="20% - Accent5 3 3 2 5 2 2 2 5" xfId="40666" xr:uid="{410C5CA0-D08E-47CF-8F15-FA1684836078}"/>
    <cellStyle name="20% - Accent5 3 3 2 5 2 2 2 6" xfId="48549" xr:uid="{21FADED4-49A2-4A0B-90C4-0654F4BE8CC1}"/>
    <cellStyle name="20% - Accent5 3 3 2 5 2 2 2 7" xfId="56042" xr:uid="{754CB698-1DB5-4E02-8C18-58FBE9D25539}"/>
    <cellStyle name="20% - Accent5 3 3 2 5 2 2 3" xfId="3220" xr:uid="{EA431242-B41D-4A40-B871-09BF12464741}"/>
    <cellStyle name="20% - Accent5 3 3 2 5 2 2 3 2" xfId="10760" xr:uid="{130C16BA-2BC6-4971-8B6E-9D5B705C12BA}"/>
    <cellStyle name="20% - Accent5 3 3 2 5 2 2 3 2 2" xfId="25736" xr:uid="{4E585031-4FF1-413C-9774-EF9B38F1D2B5}"/>
    <cellStyle name="20% - Accent5 3 3 2 5 2 2 3 3" xfId="18248" xr:uid="{A0F80B53-552F-465A-A5B9-69EA510FE594}"/>
    <cellStyle name="20% - Accent5 3 3 2 5 2 2 3 4" xfId="34677" xr:uid="{B503E5D8-95BF-47DA-A43F-221E0B143043}"/>
    <cellStyle name="20% - Accent5 3 3 2 5 2 2 3 5" xfId="40667" xr:uid="{912C9114-A661-4254-9764-243EF3C9738B}"/>
    <cellStyle name="20% - Accent5 3 3 2 5 2 2 3 6" xfId="48550" xr:uid="{933B6D82-80F7-4FBC-96D0-F4D107A8DCB0}"/>
    <cellStyle name="20% - Accent5 3 3 2 5 2 2 3 7" xfId="56043" xr:uid="{9FECB410-A743-4886-A581-99AB469B54A5}"/>
    <cellStyle name="20% - Accent5 3 3 2 5 2 2 4" xfId="3221" xr:uid="{D3C8904A-9BCD-4ED2-ABEF-12AB2806084B}"/>
    <cellStyle name="20% - Accent5 3 3 2 5 2 2 4 2" xfId="10761" xr:uid="{3E24130A-BAD9-4181-BEFC-A317DEAEAFA1}"/>
    <cellStyle name="20% - Accent5 3 3 2 5 2 2 4 2 2" xfId="25737" xr:uid="{0215DA85-7396-4E90-BE9A-89449820F989}"/>
    <cellStyle name="20% - Accent5 3 3 2 5 2 2 4 3" xfId="18249" xr:uid="{B443CB91-6FAD-40D1-A868-909314359D46}"/>
    <cellStyle name="20% - Accent5 3 3 2 5 2 2 4 4" xfId="36520" xr:uid="{5E7709E5-38B7-41DB-88DA-08D57B53B5C0}"/>
    <cellStyle name="20% - Accent5 3 3 2 5 2 2 4 5" xfId="40668" xr:uid="{DB6B76D1-ADB4-4091-BE89-BA7859851C06}"/>
    <cellStyle name="20% - Accent5 3 3 2 5 2 2 4 6" xfId="48551" xr:uid="{1806741C-D5AB-492B-9BCE-5470CE07CCA3}"/>
    <cellStyle name="20% - Accent5 3 3 2 5 2 2 4 7" xfId="56044" xr:uid="{65B51596-3DAB-4498-B7B8-B55474721F11}"/>
    <cellStyle name="20% - Accent5 3 3 2 5 2 2 5" xfId="10758" xr:uid="{05A19561-A011-46BA-B25F-C5C21F9AC96E}"/>
    <cellStyle name="20% - Accent5 3 3 2 5 2 2 5 2" xfId="25734" xr:uid="{DD6E185B-AED1-405F-A9D3-3B3FE5CFFBB9}"/>
    <cellStyle name="20% - Accent5 3 3 2 5 2 2 6" xfId="18246" xr:uid="{99850EEF-E8BF-4A8F-BC50-82053E2BAD24}"/>
    <cellStyle name="20% - Accent5 3 3 2 5 2 2 7" xfId="31490" xr:uid="{AFEF9A21-E6C4-4A9E-A08E-B1FC2555C48E}"/>
    <cellStyle name="20% - Accent5 3 3 2 5 2 2 8" xfId="40665" xr:uid="{561E04E9-EE9E-4938-8017-43219AAB3E17}"/>
    <cellStyle name="20% - Accent5 3 3 2 5 2 2 9" xfId="48548" xr:uid="{399CE5A8-CDA9-4D38-9240-C7D97AFFC918}"/>
    <cellStyle name="20% - Accent5 3 3 2 5 2 3" xfId="3222" xr:uid="{C2B9E0DF-406B-453B-9B65-C6A2AC7A16FD}"/>
    <cellStyle name="20% - Accent5 3 3 2 5 2 3 2" xfId="10762" xr:uid="{DD4FFE68-40A9-4B35-8553-D8CE73A727A1}"/>
    <cellStyle name="20% - Accent5 3 3 2 5 2 3 2 2" xfId="25738" xr:uid="{A7A64DA4-2AA2-4DF6-83B4-A76CA9871B25}"/>
    <cellStyle name="20% - Accent5 3 3 2 5 2 3 3" xfId="18250" xr:uid="{C68F3AC7-296A-4E90-B9BA-2FB0E3ECB3C4}"/>
    <cellStyle name="20% - Accent5 3 3 2 5 2 3 4" xfId="32831" xr:uid="{6957C374-8B77-494D-BA3B-2C7824EFDFB8}"/>
    <cellStyle name="20% - Accent5 3 3 2 5 2 3 5" xfId="40669" xr:uid="{E905EE8C-6BD4-4DB9-9E39-6E5983D82001}"/>
    <cellStyle name="20% - Accent5 3 3 2 5 2 3 6" xfId="48552" xr:uid="{63F4D20D-A662-4865-8C54-E54003E4C6DB}"/>
    <cellStyle name="20% - Accent5 3 3 2 5 2 3 7" xfId="56045" xr:uid="{0AA644C7-0D7E-4863-9A1D-B5C4AF17FAE6}"/>
    <cellStyle name="20% - Accent5 3 3 2 5 2 4" xfId="3223" xr:uid="{1E6294F6-F699-44DD-882F-E79F36F49BAA}"/>
    <cellStyle name="20% - Accent5 3 3 2 5 2 4 2" xfId="10763" xr:uid="{179AD0B6-02BA-47D0-8E96-2B64D76610C6}"/>
    <cellStyle name="20% - Accent5 3 3 2 5 2 4 2 2" xfId="25739" xr:uid="{D1A2C1CD-2C4A-47C2-9792-40AA99F37D75}"/>
    <cellStyle name="20% - Accent5 3 3 2 5 2 4 3" xfId="18251" xr:uid="{39BE88E9-C645-438B-83DB-DD75946AACC9}"/>
    <cellStyle name="20% - Accent5 3 3 2 5 2 4 4" xfId="34676" xr:uid="{1CB9D194-9486-41E2-A169-1BE350A9823D}"/>
    <cellStyle name="20% - Accent5 3 3 2 5 2 4 5" xfId="40670" xr:uid="{18EBE4D5-CC33-4AD6-A415-5152DD3E0435}"/>
    <cellStyle name="20% - Accent5 3 3 2 5 2 4 6" xfId="48553" xr:uid="{496E85A4-6D83-4027-8B22-C2DED9E05C8C}"/>
    <cellStyle name="20% - Accent5 3 3 2 5 2 4 7" xfId="56046" xr:uid="{0B45D456-B549-4E6E-8D58-D80F9D124F68}"/>
    <cellStyle name="20% - Accent5 3 3 2 5 2 5" xfId="3224" xr:uid="{DDCE0A49-ACE0-4371-95BF-CEEA1351C3C7}"/>
    <cellStyle name="20% - Accent5 3 3 2 5 2 5 2" xfId="10764" xr:uid="{7B321811-4726-4B05-8ED8-59956934A24C}"/>
    <cellStyle name="20% - Accent5 3 3 2 5 2 5 2 2" xfId="25740" xr:uid="{869DE9A6-11DE-4AF7-A4AC-36C481B42A98}"/>
    <cellStyle name="20% - Accent5 3 3 2 5 2 5 3" xfId="18252" xr:uid="{33312865-1F55-477A-9908-70C149984B80}"/>
    <cellStyle name="20% - Accent5 3 3 2 5 2 5 4" xfId="36519" xr:uid="{D786D0E0-6A97-4D99-83AC-EAC1F0491C70}"/>
    <cellStyle name="20% - Accent5 3 3 2 5 2 5 5" xfId="40671" xr:uid="{1961B994-938A-4FC9-B1D7-01DA25471FB4}"/>
    <cellStyle name="20% - Accent5 3 3 2 5 2 5 6" xfId="48554" xr:uid="{716A5C3B-CF15-4308-AFCB-573A5DC53344}"/>
    <cellStyle name="20% - Accent5 3 3 2 5 2 5 7" xfId="56047" xr:uid="{DC4259CD-5BD9-493E-B103-F0DA5412DC7E}"/>
    <cellStyle name="20% - Accent5 3 3 2 5 2 6" xfId="10757" xr:uid="{42776544-06D0-41EC-B301-75BDAF20387C}"/>
    <cellStyle name="20% - Accent5 3 3 2 5 2 6 2" xfId="25733" xr:uid="{B7BCC9B7-03F8-4E2E-B11D-7C62662A3ACD}"/>
    <cellStyle name="20% - Accent5 3 3 2 5 2 7" xfId="18245" xr:uid="{7F608F8C-849D-4246-B1CF-EBE208DC0EAE}"/>
    <cellStyle name="20% - Accent5 3 3 2 5 2 8" xfId="30889" xr:uid="{A9B21AD2-9DDD-4A90-AB42-3D7158ABE8F1}"/>
    <cellStyle name="20% - Accent5 3 3 2 5 2 9" xfId="40664" xr:uid="{D6B0E8BE-59DC-4E43-A231-2BAE49652364}"/>
    <cellStyle name="20% - Accent5 3 3 2 5 3" xfId="3225" xr:uid="{54874F14-ED20-4CC3-9FFD-F6EC4915F6E8}"/>
    <cellStyle name="20% - Accent5 3 3 2 5 3 10" xfId="56048" xr:uid="{05D5E446-A5F1-4ABB-8E92-AFB02FC19A64}"/>
    <cellStyle name="20% - Accent5 3 3 2 5 3 2" xfId="3226" xr:uid="{690E868F-DB41-4685-8420-2183F3534947}"/>
    <cellStyle name="20% - Accent5 3 3 2 5 3 2 2" xfId="10766" xr:uid="{818CA0B4-EFF2-4C83-A20D-3D11311149D0}"/>
    <cellStyle name="20% - Accent5 3 3 2 5 3 2 2 2" xfId="25742" xr:uid="{2CD02999-FF61-4218-999B-0DE46622384B}"/>
    <cellStyle name="20% - Accent5 3 3 2 5 3 2 3" xfId="18254" xr:uid="{B6DEA71C-8EDB-4304-B2CA-EA8155C464D5}"/>
    <cellStyle name="20% - Accent5 3 3 2 5 3 2 4" xfId="32833" xr:uid="{41F82A60-279C-4F73-969F-4233BB90F931}"/>
    <cellStyle name="20% - Accent5 3 3 2 5 3 2 5" xfId="40673" xr:uid="{E11E2C32-9046-466E-9EBC-126137401225}"/>
    <cellStyle name="20% - Accent5 3 3 2 5 3 2 6" xfId="48556" xr:uid="{C41BD60C-7198-4E25-BF34-357A4165739F}"/>
    <cellStyle name="20% - Accent5 3 3 2 5 3 2 7" xfId="56049" xr:uid="{75AAAC02-D337-4741-9F57-3B935A563394}"/>
    <cellStyle name="20% - Accent5 3 3 2 5 3 3" xfId="3227" xr:uid="{254A5F36-DE07-461D-80E6-58F2CA0E3820}"/>
    <cellStyle name="20% - Accent5 3 3 2 5 3 3 2" xfId="10767" xr:uid="{DC8DC371-B238-4596-8AD4-4EB491407864}"/>
    <cellStyle name="20% - Accent5 3 3 2 5 3 3 2 2" xfId="25743" xr:uid="{13EC49CA-2601-406A-9A6B-A681E9BECA58}"/>
    <cellStyle name="20% - Accent5 3 3 2 5 3 3 3" xfId="18255" xr:uid="{E3FF2CF8-303A-48DC-A314-1946D9120FBC}"/>
    <cellStyle name="20% - Accent5 3 3 2 5 3 3 4" xfId="34678" xr:uid="{5DB3E59B-9CF7-4CCE-A511-9695800C5A9C}"/>
    <cellStyle name="20% - Accent5 3 3 2 5 3 3 5" xfId="40674" xr:uid="{E7A6A442-5F55-4D61-8340-BF3610B6953F}"/>
    <cellStyle name="20% - Accent5 3 3 2 5 3 3 6" xfId="48557" xr:uid="{5305E73D-68F8-4E61-99A6-99F554449622}"/>
    <cellStyle name="20% - Accent5 3 3 2 5 3 3 7" xfId="56050" xr:uid="{8369CCDF-12AC-4969-B859-0F4F98C7A4A3}"/>
    <cellStyle name="20% - Accent5 3 3 2 5 3 4" xfId="3228" xr:uid="{10D99D0D-82BB-4835-A045-7C8A674532AC}"/>
    <cellStyle name="20% - Accent5 3 3 2 5 3 4 2" xfId="10768" xr:uid="{C0D97C75-6040-4738-82F3-446FE3E79D60}"/>
    <cellStyle name="20% - Accent5 3 3 2 5 3 4 2 2" xfId="25744" xr:uid="{3D1FD010-F5AD-4351-B702-FC841866A899}"/>
    <cellStyle name="20% - Accent5 3 3 2 5 3 4 3" xfId="18256" xr:uid="{12C4EE55-F083-47C4-A771-F8B3344D07F2}"/>
    <cellStyle name="20% - Accent5 3 3 2 5 3 4 4" xfId="36521" xr:uid="{A40B80F0-1DE4-403F-A322-10292B2F09BD}"/>
    <cellStyle name="20% - Accent5 3 3 2 5 3 4 5" xfId="40675" xr:uid="{7E70BF2B-AC8D-4AA9-A5BC-1CF4C9620617}"/>
    <cellStyle name="20% - Accent5 3 3 2 5 3 4 6" xfId="48558" xr:uid="{2A35AC2E-5647-4FA4-98DC-9C06DE631791}"/>
    <cellStyle name="20% - Accent5 3 3 2 5 3 4 7" xfId="56051" xr:uid="{10B09788-85AE-4671-AB03-F6BB035F7DF3}"/>
    <cellStyle name="20% - Accent5 3 3 2 5 3 5" xfId="10765" xr:uid="{DBE73E0F-ECC1-4962-BA57-97C52C61EDCA}"/>
    <cellStyle name="20% - Accent5 3 3 2 5 3 5 2" xfId="25741" xr:uid="{B042EFA0-30B3-432B-9917-595CB5F4107C}"/>
    <cellStyle name="20% - Accent5 3 3 2 5 3 6" xfId="18253" xr:uid="{603008E9-C526-4BB1-8F32-C36B0526ACD1}"/>
    <cellStyle name="20% - Accent5 3 3 2 5 3 7" xfId="31489" xr:uid="{FBFF875A-8280-48EA-BA54-06161DE367A9}"/>
    <cellStyle name="20% - Accent5 3 3 2 5 3 8" xfId="40672" xr:uid="{7CDB7106-638C-41DA-A693-FF1B5D86E40E}"/>
    <cellStyle name="20% - Accent5 3 3 2 5 3 9" xfId="48555" xr:uid="{16D5288F-0BBF-44EC-8E23-1630941B3552}"/>
    <cellStyle name="20% - Accent5 3 3 2 5 4" xfId="3229" xr:uid="{8F4D8F16-A4A3-439B-8F2B-ED107F5207EA}"/>
    <cellStyle name="20% - Accent5 3 3 2 5 4 2" xfId="10769" xr:uid="{E89358F6-1B36-4489-9D50-BA11025DE922}"/>
    <cellStyle name="20% - Accent5 3 3 2 5 4 2 2" xfId="25745" xr:uid="{ACCF642B-0297-4AC6-87B2-9D2B571E871D}"/>
    <cellStyle name="20% - Accent5 3 3 2 5 4 3" xfId="18257" xr:uid="{FD77AA34-BDBD-45FA-89F5-BC11EC2064AB}"/>
    <cellStyle name="20% - Accent5 3 3 2 5 4 4" xfId="32830" xr:uid="{3BB8CEED-A8E4-4C8A-8CA0-B774A4FE3F3F}"/>
    <cellStyle name="20% - Accent5 3 3 2 5 4 5" xfId="40676" xr:uid="{889C289B-512F-453F-BE1A-919545656807}"/>
    <cellStyle name="20% - Accent5 3 3 2 5 4 6" xfId="48559" xr:uid="{1414D297-CCFD-4F0E-B03E-E50D3825C88B}"/>
    <cellStyle name="20% - Accent5 3 3 2 5 4 7" xfId="56052" xr:uid="{8E5E7AEE-BFCC-4664-88FE-A1EEDCB09194}"/>
    <cellStyle name="20% - Accent5 3 3 2 5 5" xfId="3230" xr:uid="{755BE828-9CF3-4384-8312-24BD422F0BE5}"/>
    <cellStyle name="20% - Accent5 3 3 2 5 5 2" xfId="10770" xr:uid="{141BC979-1C58-470C-A4D2-FB2FCCBABC02}"/>
    <cellStyle name="20% - Accent5 3 3 2 5 5 2 2" xfId="25746" xr:uid="{DFCCF504-F48F-4A09-BDAE-16B02A822CD3}"/>
    <cellStyle name="20% - Accent5 3 3 2 5 5 3" xfId="18258" xr:uid="{5194EAEE-A9ED-4AD6-8428-A03A9412E39D}"/>
    <cellStyle name="20% - Accent5 3 3 2 5 5 4" xfId="34675" xr:uid="{6652A69E-1584-4A33-A0AD-803670B8CFA4}"/>
    <cellStyle name="20% - Accent5 3 3 2 5 5 5" xfId="40677" xr:uid="{CB0113D9-D1F5-4B39-A3E2-3E6EC094E95B}"/>
    <cellStyle name="20% - Accent5 3 3 2 5 5 6" xfId="48560" xr:uid="{3CFB56AA-BB28-489E-96EC-5ACD3FC4C17E}"/>
    <cellStyle name="20% - Accent5 3 3 2 5 5 7" xfId="56053" xr:uid="{453DFCC5-44F0-4526-A247-BA8E89F8A17D}"/>
    <cellStyle name="20% - Accent5 3 3 2 5 6" xfId="3231" xr:uid="{E127CF89-3063-4C49-A9C3-BDFF0DE371D6}"/>
    <cellStyle name="20% - Accent5 3 3 2 5 6 2" xfId="10771" xr:uid="{74530252-694A-41A5-BF54-63B28BD3F83E}"/>
    <cellStyle name="20% - Accent5 3 3 2 5 6 2 2" xfId="25747" xr:uid="{A52A56A4-079F-42D5-AE58-56ABD7939A16}"/>
    <cellStyle name="20% - Accent5 3 3 2 5 6 3" xfId="18259" xr:uid="{69E59CC2-D66E-4905-A556-D546A394F3D5}"/>
    <cellStyle name="20% - Accent5 3 3 2 5 6 4" xfId="36518" xr:uid="{D7E38613-03AD-48FF-9A84-F1CF19C4DA87}"/>
    <cellStyle name="20% - Accent5 3 3 2 5 6 5" xfId="40678" xr:uid="{271E84A8-1176-4ECB-AA10-16C167C11C71}"/>
    <cellStyle name="20% - Accent5 3 3 2 5 6 6" xfId="48561" xr:uid="{20C37B5F-9589-4BA3-987C-E5EB2D4B884F}"/>
    <cellStyle name="20% - Accent5 3 3 2 5 6 7" xfId="56054" xr:uid="{86868F78-5F1C-45C2-86C8-04E135602D19}"/>
    <cellStyle name="20% - Accent5 3 3 2 5 7" xfId="10756" xr:uid="{47660BB1-1F6D-4D23-A9B9-C861466F8F6B}"/>
    <cellStyle name="20% - Accent5 3 3 2 5 7 2" xfId="25732" xr:uid="{D72D06EA-CDFA-436A-872F-A2749BF01800}"/>
    <cellStyle name="20% - Accent5 3 3 2 5 8" xfId="18244" xr:uid="{A6C78625-F4EF-4CE4-BF36-3EBE02467E53}"/>
    <cellStyle name="20% - Accent5 3 3 2 5 9" xfId="30574" xr:uid="{21B2C0C7-B5ED-4092-8E3E-C78EFBAE2675}"/>
    <cellStyle name="20% - Accent5 3 3 2 6" xfId="3232" xr:uid="{98992DAE-2CF2-4916-B083-7E57DEA51DA7}"/>
    <cellStyle name="20% - Accent5 3 3 2 6 10" xfId="48562" xr:uid="{A0D9421B-D666-43F0-863D-D3B892699259}"/>
    <cellStyle name="20% - Accent5 3 3 2 6 11" xfId="56055" xr:uid="{2BEEBF83-94A9-48AE-B9A1-3AC793C7F932}"/>
    <cellStyle name="20% - Accent5 3 3 2 6 2" xfId="3233" xr:uid="{E62E3F01-09BE-4873-AEBC-341807AFD692}"/>
    <cellStyle name="20% - Accent5 3 3 2 6 2 10" xfId="56056" xr:uid="{589FC797-832C-440F-9CD5-E987BC22CC66}"/>
    <cellStyle name="20% - Accent5 3 3 2 6 2 2" xfId="3234" xr:uid="{02D93749-5742-401A-BBBC-1EDF71DD8E7A}"/>
    <cellStyle name="20% - Accent5 3 3 2 6 2 2 2" xfId="10774" xr:uid="{E45E1D00-7AD7-47F5-94BE-2EAF97DE07C9}"/>
    <cellStyle name="20% - Accent5 3 3 2 6 2 2 2 2" xfId="25750" xr:uid="{48C4038F-EAA8-4DBC-BB9C-D3C05402F12C}"/>
    <cellStyle name="20% - Accent5 3 3 2 6 2 2 3" xfId="18262" xr:uid="{CBEEF77E-6A4D-4E8D-A46C-82C5FFE97DB5}"/>
    <cellStyle name="20% - Accent5 3 3 2 6 2 2 4" xfId="32835" xr:uid="{1CF057EC-85A1-4127-9980-CA38F767F276}"/>
    <cellStyle name="20% - Accent5 3 3 2 6 2 2 5" xfId="40681" xr:uid="{6108010C-09C0-4C85-8F35-D27DCBAC13CA}"/>
    <cellStyle name="20% - Accent5 3 3 2 6 2 2 6" xfId="48564" xr:uid="{01C6A9C4-148A-4985-8E10-45B12B47D372}"/>
    <cellStyle name="20% - Accent5 3 3 2 6 2 2 7" xfId="56057" xr:uid="{786E7348-2991-4127-86A9-5AC06ACA8866}"/>
    <cellStyle name="20% - Accent5 3 3 2 6 2 3" xfId="3235" xr:uid="{680B4D74-DE0B-46D9-A936-7C98E02EFAAD}"/>
    <cellStyle name="20% - Accent5 3 3 2 6 2 3 2" xfId="10775" xr:uid="{67ECCA0C-D8BA-4400-9D90-90F485E7B3D1}"/>
    <cellStyle name="20% - Accent5 3 3 2 6 2 3 2 2" xfId="25751" xr:uid="{51B4E81D-8775-49C0-A46F-A1CB6B0F6052}"/>
    <cellStyle name="20% - Accent5 3 3 2 6 2 3 3" xfId="18263" xr:uid="{40D62D97-6724-4D69-982E-596E37594EBD}"/>
    <cellStyle name="20% - Accent5 3 3 2 6 2 3 4" xfId="34680" xr:uid="{4E022AF3-9DDE-402C-BA83-BCA104BA8F92}"/>
    <cellStyle name="20% - Accent5 3 3 2 6 2 3 5" xfId="40682" xr:uid="{031130A8-CE9D-45B7-A042-48E0DC202782}"/>
    <cellStyle name="20% - Accent5 3 3 2 6 2 3 6" xfId="48565" xr:uid="{41B8C517-48DC-44DA-823F-9734CC59AF21}"/>
    <cellStyle name="20% - Accent5 3 3 2 6 2 3 7" xfId="56058" xr:uid="{7FA42419-2D61-4473-A741-11094B04F086}"/>
    <cellStyle name="20% - Accent5 3 3 2 6 2 4" xfId="3236" xr:uid="{FD9DDC32-40C1-48CE-9539-73FB3852B988}"/>
    <cellStyle name="20% - Accent5 3 3 2 6 2 4 2" xfId="10776" xr:uid="{19F2CF42-1D19-476C-B4E8-8DA1D8BBC385}"/>
    <cellStyle name="20% - Accent5 3 3 2 6 2 4 2 2" xfId="25752" xr:uid="{C0E5E9CF-783C-4887-9A4B-B9D8A2985B56}"/>
    <cellStyle name="20% - Accent5 3 3 2 6 2 4 3" xfId="18264" xr:uid="{C6AC46FA-0F9A-4F2F-9BE6-D4ABFD93AB16}"/>
    <cellStyle name="20% - Accent5 3 3 2 6 2 4 4" xfId="36523" xr:uid="{F83CDBC5-F7DF-4D6B-A706-0069301D4AF0}"/>
    <cellStyle name="20% - Accent5 3 3 2 6 2 4 5" xfId="40683" xr:uid="{15B6C5E4-7EC7-4636-B33A-B4CBC852C3D3}"/>
    <cellStyle name="20% - Accent5 3 3 2 6 2 4 6" xfId="48566" xr:uid="{6416D528-BD6A-4625-BF34-247E6D2051B3}"/>
    <cellStyle name="20% - Accent5 3 3 2 6 2 4 7" xfId="56059" xr:uid="{98C47DFF-E5D5-42D7-B020-26484FE5B26C}"/>
    <cellStyle name="20% - Accent5 3 3 2 6 2 5" xfId="10773" xr:uid="{39105806-989A-4D56-B0EF-1E9004A4258B}"/>
    <cellStyle name="20% - Accent5 3 3 2 6 2 5 2" xfId="25749" xr:uid="{7AFA34CE-8981-4C18-97E3-800770EE0D69}"/>
    <cellStyle name="20% - Accent5 3 3 2 6 2 6" xfId="18261" xr:uid="{42205F29-79BC-44DD-9913-6EF241536AB9}"/>
    <cellStyle name="20% - Accent5 3 3 2 6 2 7" xfId="31491" xr:uid="{7D6A0D71-913E-4D6D-8688-A6492314C9BC}"/>
    <cellStyle name="20% - Accent5 3 3 2 6 2 8" xfId="40680" xr:uid="{050D4227-EE61-4678-8049-A5E69BD5AB8F}"/>
    <cellStyle name="20% - Accent5 3 3 2 6 2 9" xfId="48563" xr:uid="{98F946D5-619F-44D7-B282-61BA17C4078F}"/>
    <cellStyle name="20% - Accent5 3 3 2 6 3" xfId="3237" xr:uid="{F71C6613-D46B-44AF-90F4-EF5FA1C89DB1}"/>
    <cellStyle name="20% - Accent5 3 3 2 6 3 2" xfId="10777" xr:uid="{D01B0B73-2A8A-47A8-9AB9-A3A7426F5AFE}"/>
    <cellStyle name="20% - Accent5 3 3 2 6 3 2 2" xfId="25753" xr:uid="{E48BD42A-0723-49A4-BDD3-AC6AF0F47A90}"/>
    <cellStyle name="20% - Accent5 3 3 2 6 3 3" xfId="18265" xr:uid="{1525AEFF-92EA-46F3-8088-714463CEA346}"/>
    <cellStyle name="20% - Accent5 3 3 2 6 3 4" xfId="32834" xr:uid="{B51B262F-3026-4EBC-9BE8-6707AAA6181F}"/>
    <cellStyle name="20% - Accent5 3 3 2 6 3 5" xfId="40684" xr:uid="{DAD35DC2-25B3-4E50-A917-C26E42C1B572}"/>
    <cellStyle name="20% - Accent5 3 3 2 6 3 6" xfId="48567" xr:uid="{13033BDA-7F7D-4341-9027-8E3FBED6BA87}"/>
    <cellStyle name="20% - Accent5 3 3 2 6 3 7" xfId="56060" xr:uid="{F15047CD-2CAC-4E58-BCDE-8AC06E852059}"/>
    <cellStyle name="20% - Accent5 3 3 2 6 4" xfId="3238" xr:uid="{6BD8087D-4336-4639-8A08-C05063EFB1C3}"/>
    <cellStyle name="20% - Accent5 3 3 2 6 4 2" xfId="10778" xr:uid="{690FAA50-5583-4BDF-8A46-71D44A39BF11}"/>
    <cellStyle name="20% - Accent5 3 3 2 6 4 2 2" xfId="25754" xr:uid="{C2BAD9CF-73FD-4DDD-B5DA-AD6804217F0A}"/>
    <cellStyle name="20% - Accent5 3 3 2 6 4 3" xfId="18266" xr:uid="{D051EB0E-8638-479E-B7DB-6C9684B73054}"/>
    <cellStyle name="20% - Accent5 3 3 2 6 4 4" xfId="34679" xr:uid="{2EF7DE90-FCC8-4592-8656-CC422CDED7E4}"/>
    <cellStyle name="20% - Accent5 3 3 2 6 4 5" xfId="40685" xr:uid="{8F8240C2-EE6C-40EC-8CEA-DD95AF68D577}"/>
    <cellStyle name="20% - Accent5 3 3 2 6 4 6" xfId="48568" xr:uid="{5B99833E-AC21-4F15-BFC2-327829D90152}"/>
    <cellStyle name="20% - Accent5 3 3 2 6 4 7" xfId="56061" xr:uid="{609F8F54-6A4F-40E8-8E62-8102CD7B4F60}"/>
    <cellStyle name="20% - Accent5 3 3 2 6 5" xfId="3239" xr:uid="{2E02EB16-9AFD-44AE-89F9-B4255685E185}"/>
    <cellStyle name="20% - Accent5 3 3 2 6 5 2" xfId="10779" xr:uid="{61FE17F7-2203-4336-9B53-FF601611BA27}"/>
    <cellStyle name="20% - Accent5 3 3 2 6 5 2 2" xfId="25755" xr:uid="{0F2D8E7A-2179-4294-9A66-6F0145946677}"/>
    <cellStyle name="20% - Accent5 3 3 2 6 5 3" xfId="18267" xr:uid="{8F37D9F6-43E7-476E-B097-142A2DB19067}"/>
    <cellStyle name="20% - Accent5 3 3 2 6 5 4" xfId="36522" xr:uid="{31515E5A-DDB4-4A73-A38C-1870BE116D55}"/>
    <cellStyle name="20% - Accent5 3 3 2 6 5 5" xfId="40686" xr:uid="{74ED72C8-5276-43AD-90C3-60FFCC6F7E75}"/>
    <cellStyle name="20% - Accent5 3 3 2 6 5 6" xfId="48569" xr:uid="{13071471-D1B9-483E-A66E-C8F6C9AA3980}"/>
    <cellStyle name="20% - Accent5 3 3 2 6 5 7" xfId="56062" xr:uid="{45239B23-DF9C-494F-81BD-05D4D5443D23}"/>
    <cellStyle name="20% - Accent5 3 3 2 6 6" xfId="10772" xr:uid="{8C0A0154-E580-4A70-97B1-11EDEED739C9}"/>
    <cellStyle name="20% - Accent5 3 3 2 6 6 2" xfId="25748" xr:uid="{E5921870-D4A8-4E7F-A3E3-FE8949849726}"/>
    <cellStyle name="20% - Accent5 3 3 2 6 7" xfId="18260" xr:uid="{1E8652A5-FA81-48D9-B3E9-38940646E6D0}"/>
    <cellStyle name="20% - Accent5 3 3 2 6 8" xfId="30667" xr:uid="{2930181E-A507-41C8-83B8-1111CF6D3D99}"/>
    <cellStyle name="20% - Accent5 3 3 2 6 9" xfId="40679" xr:uid="{DFF73AB3-C6DE-4A14-AAA4-359532DF86C9}"/>
    <cellStyle name="20% - Accent5 3 3 2 7" xfId="3240" xr:uid="{949BACD6-C2FE-4B51-A112-26F2B4D88B3C}"/>
    <cellStyle name="20% - Accent5 3 3 2 7 10" xfId="48570" xr:uid="{539A3502-91E5-41AC-B56F-7E9AA36FA887}"/>
    <cellStyle name="20% - Accent5 3 3 2 7 11" xfId="56063" xr:uid="{9628F82E-B7EE-4F37-BEFE-4EA81C4C2F9C}"/>
    <cellStyle name="20% - Accent5 3 3 2 7 2" xfId="3241" xr:uid="{2C030840-34DD-492A-97E9-89F1BE4E4769}"/>
    <cellStyle name="20% - Accent5 3 3 2 7 2 10" xfId="56064" xr:uid="{391EDAD9-90F8-42E5-8F2C-B1884F0F3488}"/>
    <cellStyle name="20% - Accent5 3 3 2 7 2 2" xfId="3242" xr:uid="{41804B26-E2F5-40A7-B453-58006F72BCE9}"/>
    <cellStyle name="20% - Accent5 3 3 2 7 2 2 2" xfId="10782" xr:uid="{35AB260A-BF3A-4303-A543-43275538563D}"/>
    <cellStyle name="20% - Accent5 3 3 2 7 2 2 2 2" xfId="25758" xr:uid="{B4F2AF9F-522B-4C43-8E34-7A0F715AC8AA}"/>
    <cellStyle name="20% - Accent5 3 3 2 7 2 2 3" xfId="18270" xr:uid="{B6A52589-3467-4FE2-B2E0-178E60B859E8}"/>
    <cellStyle name="20% - Accent5 3 3 2 7 2 2 4" xfId="32837" xr:uid="{A947B1F0-32C6-4CFB-B4C0-273A0FFBA6AE}"/>
    <cellStyle name="20% - Accent5 3 3 2 7 2 2 5" xfId="40689" xr:uid="{DD7E6433-BB85-4BBB-AD0A-741204813FDF}"/>
    <cellStyle name="20% - Accent5 3 3 2 7 2 2 6" xfId="48572" xr:uid="{5FB41DC9-B1C0-4AF8-9412-7E3C2D0CE955}"/>
    <cellStyle name="20% - Accent5 3 3 2 7 2 2 7" xfId="56065" xr:uid="{F32770D6-2DE0-40DF-963B-4A7352531FB1}"/>
    <cellStyle name="20% - Accent5 3 3 2 7 2 3" xfId="3243" xr:uid="{B9C7D5AF-B205-4835-B6A4-B2F7C113D17D}"/>
    <cellStyle name="20% - Accent5 3 3 2 7 2 3 2" xfId="10783" xr:uid="{19361680-0133-479D-BC19-B2C86B0ED735}"/>
    <cellStyle name="20% - Accent5 3 3 2 7 2 3 2 2" xfId="25759" xr:uid="{D989FBC9-7758-42E9-A1AC-CC00FC83F804}"/>
    <cellStyle name="20% - Accent5 3 3 2 7 2 3 3" xfId="18271" xr:uid="{7494942B-7AE1-48DE-B30A-3AA7ADEBADB5}"/>
    <cellStyle name="20% - Accent5 3 3 2 7 2 3 4" xfId="34682" xr:uid="{90BECD10-9247-4159-9F96-01314FB81D05}"/>
    <cellStyle name="20% - Accent5 3 3 2 7 2 3 5" xfId="40690" xr:uid="{DD5884D2-58FE-4E81-900E-B688EFB72A86}"/>
    <cellStyle name="20% - Accent5 3 3 2 7 2 3 6" xfId="48573" xr:uid="{3D13832F-939E-4F95-8EBE-04627DC2914A}"/>
    <cellStyle name="20% - Accent5 3 3 2 7 2 3 7" xfId="56066" xr:uid="{B73A7845-51AF-447A-81D5-E90D84E86F8C}"/>
    <cellStyle name="20% - Accent5 3 3 2 7 2 4" xfId="3244" xr:uid="{F9ADC30D-1D38-4B1F-B087-2FA5C90AA6C6}"/>
    <cellStyle name="20% - Accent5 3 3 2 7 2 4 2" xfId="10784" xr:uid="{5D1D2E65-605F-441E-9EBB-7CA16B58DDDB}"/>
    <cellStyle name="20% - Accent5 3 3 2 7 2 4 2 2" xfId="25760" xr:uid="{049D63EF-5659-4429-B2BC-13BD45DFFB3D}"/>
    <cellStyle name="20% - Accent5 3 3 2 7 2 4 3" xfId="18272" xr:uid="{2697DCAF-3936-47BE-9961-4C98B16862CA}"/>
    <cellStyle name="20% - Accent5 3 3 2 7 2 4 4" xfId="36525" xr:uid="{0E19FFB1-5723-4D06-985B-7106C94955A3}"/>
    <cellStyle name="20% - Accent5 3 3 2 7 2 4 5" xfId="40691" xr:uid="{7987D248-5E68-44BC-B983-810EBA5707A8}"/>
    <cellStyle name="20% - Accent5 3 3 2 7 2 4 6" xfId="48574" xr:uid="{300EA81B-2E66-44A8-B9B9-046DA2E256C0}"/>
    <cellStyle name="20% - Accent5 3 3 2 7 2 4 7" xfId="56067" xr:uid="{FA1BD12A-2A9D-48A5-8F59-32DC0020B985}"/>
    <cellStyle name="20% - Accent5 3 3 2 7 2 5" xfId="10781" xr:uid="{44BE1940-4B81-4842-BCAE-5C9FB33D58C4}"/>
    <cellStyle name="20% - Accent5 3 3 2 7 2 5 2" xfId="25757" xr:uid="{E4C11527-61D6-401F-8BCF-A12EFA3376B9}"/>
    <cellStyle name="20% - Accent5 3 3 2 7 2 6" xfId="18269" xr:uid="{C92A852A-6A88-45B0-A98C-1875FEB8DA66}"/>
    <cellStyle name="20% - Accent5 3 3 2 7 2 7" xfId="31492" xr:uid="{C68529A9-73D0-483C-98D2-4EEFBC81A6A4}"/>
    <cellStyle name="20% - Accent5 3 3 2 7 2 8" xfId="40688" xr:uid="{933A1CF4-3CF4-4B3B-BF33-E4264C1A3C4F}"/>
    <cellStyle name="20% - Accent5 3 3 2 7 2 9" xfId="48571" xr:uid="{E496EC35-3B3C-47E8-BF7B-8D20AC4968B7}"/>
    <cellStyle name="20% - Accent5 3 3 2 7 3" xfId="3245" xr:uid="{51017785-F384-483F-A2B7-E158E1E95437}"/>
    <cellStyle name="20% - Accent5 3 3 2 7 3 2" xfId="10785" xr:uid="{9DA407C8-AB06-4F94-8F9A-99942F8FBBD5}"/>
    <cellStyle name="20% - Accent5 3 3 2 7 3 2 2" xfId="25761" xr:uid="{CE01E449-93D6-4844-9F1F-464751230356}"/>
    <cellStyle name="20% - Accent5 3 3 2 7 3 3" xfId="18273" xr:uid="{32795A9A-991C-4237-8212-7E1D62B457AD}"/>
    <cellStyle name="20% - Accent5 3 3 2 7 3 4" xfId="32836" xr:uid="{75500BE7-DCD2-4EDC-9041-8103BDD6AAA1}"/>
    <cellStyle name="20% - Accent5 3 3 2 7 3 5" xfId="40692" xr:uid="{E4101F2F-69C1-4432-9B02-7EDF4119188A}"/>
    <cellStyle name="20% - Accent5 3 3 2 7 3 6" xfId="48575" xr:uid="{1573CF90-C087-4E5C-893B-84F89C3FDABC}"/>
    <cellStyle name="20% - Accent5 3 3 2 7 3 7" xfId="56068" xr:uid="{7AC3E38D-9D4A-4A15-B692-990009CCAF55}"/>
    <cellStyle name="20% - Accent5 3 3 2 7 4" xfId="3246" xr:uid="{C1814B39-4870-4116-86C8-72472A44EB3D}"/>
    <cellStyle name="20% - Accent5 3 3 2 7 4 2" xfId="10786" xr:uid="{F21040B0-0BAD-4868-87AE-63932673BC1D}"/>
    <cellStyle name="20% - Accent5 3 3 2 7 4 2 2" xfId="25762" xr:uid="{1655FF1D-98D8-4104-9EC8-B9AE981BFE03}"/>
    <cellStyle name="20% - Accent5 3 3 2 7 4 3" xfId="18274" xr:uid="{3B872AA9-A287-4893-83A3-F63D8A45F35D}"/>
    <cellStyle name="20% - Accent5 3 3 2 7 4 4" xfId="34681" xr:uid="{1514705A-F73C-432E-9279-4F6FCB107FF5}"/>
    <cellStyle name="20% - Accent5 3 3 2 7 4 5" xfId="40693" xr:uid="{927172B2-389D-472E-B55D-E3E56198CD03}"/>
    <cellStyle name="20% - Accent5 3 3 2 7 4 6" xfId="48576" xr:uid="{BA7DA7F0-2AA5-417B-9ED1-D61B6A79DB0E}"/>
    <cellStyle name="20% - Accent5 3 3 2 7 4 7" xfId="56069" xr:uid="{7080E45A-F610-488D-93BC-BCE8CB19B635}"/>
    <cellStyle name="20% - Accent5 3 3 2 7 5" xfId="3247" xr:uid="{9C9C5BEC-C0F3-4F2C-A34F-F91ACD8E3940}"/>
    <cellStyle name="20% - Accent5 3 3 2 7 5 2" xfId="10787" xr:uid="{9AE28066-1817-480A-9C9D-50A07BA6D4FC}"/>
    <cellStyle name="20% - Accent5 3 3 2 7 5 2 2" xfId="25763" xr:uid="{B24AFB32-83B4-4738-9E59-0485DE7391CD}"/>
    <cellStyle name="20% - Accent5 3 3 2 7 5 3" xfId="18275" xr:uid="{2FA3A799-C0D2-4146-A7FF-4285D1C9F900}"/>
    <cellStyle name="20% - Accent5 3 3 2 7 5 4" xfId="36524" xr:uid="{9F8FCC33-C569-49C9-A37F-673453A705C3}"/>
    <cellStyle name="20% - Accent5 3 3 2 7 5 5" xfId="40694" xr:uid="{2A36F316-2D6A-4B2C-99E8-CBAAD09B74F8}"/>
    <cellStyle name="20% - Accent5 3 3 2 7 5 6" xfId="48577" xr:uid="{7BDFC914-7D90-414A-8443-096DC520EDD6}"/>
    <cellStyle name="20% - Accent5 3 3 2 7 5 7" xfId="56070" xr:uid="{2702D7B8-F697-46C5-88D8-4E8B80660D09}"/>
    <cellStyle name="20% - Accent5 3 3 2 7 6" xfId="10780" xr:uid="{839322E0-ED3A-4ADB-BA71-BADE710F2690}"/>
    <cellStyle name="20% - Accent5 3 3 2 7 6 2" xfId="25756" xr:uid="{54B3945D-10F8-4A9B-83EF-C427CA585AD1}"/>
    <cellStyle name="20% - Accent5 3 3 2 7 7" xfId="18268" xr:uid="{58B36179-7A18-461E-A009-389A2BCB90B5}"/>
    <cellStyle name="20% - Accent5 3 3 2 7 8" xfId="30880" xr:uid="{2DCF692E-5CBF-4D7D-AC83-6505DB2DF33E}"/>
    <cellStyle name="20% - Accent5 3 3 2 7 9" xfId="40687" xr:uid="{C106E505-6A2D-4630-9338-C280F5038E55}"/>
    <cellStyle name="20% - Accent5 3 3 2 8" xfId="3248" xr:uid="{C3D54D18-5413-49E8-ADF9-CDAEC82B3286}"/>
    <cellStyle name="20% - Accent5 3 3 2 8 10" xfId="48578" xr:uid="{FC191B18-0294-4E6F-8DB1-7C1C8C489EA8}"/>
    <cellStyle name="20% - Accent5 3 3 2 8 11" xfId="56071" xr:uid="{0E79966D-C891-4C93-A161-5CF89CD4A562}"/>
    <cellStyle name="20% - Accent5 3 3 2 8 2" xfId="3249" xr:uid="{57D0B0EB-856D-4C35-BC65-B191042F18D1}"/>
    <cellStyle name="20% - Accent5 3 3 2 8 2 10" xfId="56072" xr:uid="{4DCE10C6-B238-4D1E-8FA1-6DC8DCA1314B}"/>
    <cellStyle name="20% - Accent5 3 3 2 8 2 2" xfId="3250" xr:uid="{A07A02D4-7694-4FF0-98ED-F60A559A94D5}"/>
    <cellStyle name="20% - Accent5 3 3 2 8 2 2 2" xfId="10790" xr:uid="{7094037B-6BD6-4965-9766-1D2AB48A811A}"/>
    <cellStyle name="20% - Accent5 3 3 2 8 2 2 2 2" xfId="25766" xr:uid="{C6CBAE0A-9A67-4A9D-8F6C-3EE4730050A0}"/>
    <cellStyle name="20% - Accent5 3 3 2 8 2 2 3" xfId="18278" xr:uid="{E4DF3D42-9D65-4B20-97EB-B9AD1B60CA22}"/>
    <cellStyle name="20% - Accent5 3 3 2 8 2 2 4" xfId="32839" xr:uid="{953D4D40-01EA-45E5-8933-AFF0C51C9957}"/>
    <cellStyle name="20% - Accent5 3 3 2 8 2 2 5" xfId="40697" xr:uid="{3D129E0C-925E-4855-93B3-3E4AB065D6AF}"/>
    <cellStyle name="20% - Accent5 3 3 2 8 2 2 6" xfId="48580" xr:uid="{7007FECD-3029-42FD-AF2A-AD301CBE82EA}"/>
    <cellStyle name="20% - Accent5 3 3 2 8 2 2 7" xfId="56073" xr:uid="{5A8F4EBF-60F2-44EF-9429-C96FCC22DFF3}"/>
    <cellStyle name="20% - Accent5 3 3 2 8 2 3" xfId="3251" xr:uid="{704B98A8-C262-4710-B6C3-316642A1EF7F}"/>
    <cellStyle name="20% - Accent5 3 3 2 8 2 3 2" xfId="10791" xr:uid="{29D16B8E-B466-42F3-9EEC-FFE726CE4E30}"/>
    <cellStyle name="20% - Accent5 3 3 2 8 2 3 2 2" xfId="25767" xr:uid="{043AF8C3-37FA-46A4-9F45-CC5F6B4991A2}"/>
    <cellStyle name="20% - Accent5 3 3 2 8 2 3 3" xfId="18279" xr:uid="{F84B7A36-92C6-43D3-8D28-29B9B25266C9}"/>
    <cellStyle name="20% - Accent5 3 3 2 8 2 3 4" xfId="34684" xr:uid="{EA463ECE-5E67-4B48-8967-0A5CD34E7607}"/>
    <cellStyle name="20% - Accent5 3 3 2 8 2 3 5" xfId="40698" xr:uid="{5323895C-7525-43C0-A0B9-65A0E36A5E70}"/>
    <cellStyle name="20% - Accent5 3 3 2 8 2 3 6" xfId="48581" xr:uid="{09E9F9B4-FC6C-47FE-8760-17D465449EC6}"/>
    <cellStyle name="20% - Accent5 3 3 2 8 2 3 7" xfId="56074" xr:uid="{083EF6E5-2BC8-424D-812C-7137A876D7FC}"/>
    <cellStyle name="20% - Accent5 3 3 2 8 2 4" xfId="3252" xr:uid="{F5788827-CEA1-4AF0-AFA5-A45ABF2D48CB}"/>
    <cellStyle name="20% - Accent5 3 3 2 8 2 4 2" xfId="10792" xr:uid="{79C8B950-A8A2-49A6-8D3E-24B7FF231660}"/>
    <cellStyle name="20% - Accent5 3 3 2 8 2 4 2 2" xfId="25768" xr:uid="{0F6F203D-09D3-49E6-959A-E007B36DA13D}"/>
    <cellStyle name="20% - Accent5 3 3 2 8 2 4 3" xfId="18280" xr:uid="{D5849FA1-DC29-4F24-B401-129DAF8742CE}"/>
    <cellStyle name="20% - Accent5 3 3 2 8 2 4 4" xfId="36527" xr:uid="{45A57D8E-1A7B-450F-9F8F-7FD54D480386}"/>
    <cellStyle name="20% - Accent5 3 3 2 8 2 4 5" xfId="40699" xr:uid="{BD0FCB49-8579-4C44-A90C-529C3473FA6B}"/>
    <cellStyle name="20% - Accent5 3 3 2 8 2 4 6" xfId="48582" xr:uid="{C525F23F-D375-4C72-8C58-B2B7CB50ED1D}"/>
    <cellStyle name="20% - Accent5 3 3 2 8 2 4 7" xfId="56075" xr:uid="{21A5D03C-3BE4-41E1-B6A9-D61B8270FBB4}"/>
    <cellStyle name="20% - Accent5 3 3 2 8 2 5" xfId="10789" xr:uid="{093B0105-3AFF-464B-87ED-48B817B81128}"/>
    <cellStyle name="20% - Accent5 3 3 2 8 2 5 2" xfId="25765" xr:uid="{2C973604-BC80-4F5C-B4AA-AB5BD314E374}"/>
    <cellStyle name="20% - Accent5 3 3 2 8 2 6" xfId="18277" xr:uid="{4EB68F85-2E9A-41B3-9087-DF6ADF92B809}"/>
    <cellStyle name="20% - Accent5 3 3 2 8 2 7" xfId="31493" xr:uid="{45F6063E-5A0C-4883-B38E-49E6CA89B805}"/>
    <cellStyle name="20% - Accent5 3 3 2 8 2 8" xfId="40696" xr:uid="{7361CE7A-B4F1-47C0-A784-979452DA0268}"/>
    <cellStyle name="20% - Accent5 3 3 2 8 2 9" xfId="48579" xr:uid="{FE98445B-60A8-4064-99E5-681C8B890DAE}"/>
    <cellStyle name="20% - Accent5 3 3 2 8 3" xfId="3253" xr:uid="{3A3AB61F-07A3-46CB-A83B-AF6AD192E68F}"/>
    <cellStyle name="20% - Accent5 3 3 2 8 3 2" xfId="10793" xr:uid="{CA27D435-B731-4835-A30C-C59AFA768F7F}"/>
    <cellStyle name="20% - Accent5 3 3 2 8 3 2 2" xfId="25769" xr:uid="{366A1DF5-9A99-4CB1-B621-4AD132E2F635}"/>
    <cellStyle name="20% - Accent5 3 3 2 8 3 3" xfId="18281" xr:uid="{4B2A4EBA-ABF3-4A23-B3BC-C9E1BFE21745}"/>
    <cellStyle name="20% - Accent5 3 3 2 8 3 4" xfId="32838" xr:uid="{CCE82CBE-5854-415F-A3FA-B61E05F6A2CA}"/>
    <cellStyle name="20% - Accent5 3 3 2 8 3 5" xfId="40700" xr:uid="{5DD282EA-D527-4D7E-91DF-F56649CB86AE}"/>
    <cellStyle name="20% - Accent5 3 3 2 8 3 6" xfId="48583" xr:uid="{7A50FE50-A815-42F9-A507-525D13B84EC4}"/>
    <cellStyle name="20% - Accent5 3 3 2 8 3 7" xfId="56076" xr:uid="{8BF771CE-FE88-42B4-89DB-327FB6476E79}"/>
    <cellStyle name="20% - Accent5 3 3 2 8 4" xfId="3254" xr:uid="{CC414E38-CD53-4718-9857-30585285BBD4}"/>
    <cellStyle name="20% - Accent5 3 3 2 8 4 2" xfId="10794" xr:uid="{72C06975-307F-4035-8A07-2724DDB73803}"/>
    <cellStyle name="20% - Accent5 3 3 2 8 4 2 2" xfId="25770" xr:uid="{B3EA4686-4339-4B8C-B20C-9885ED53A641}"/>
    <cellStyle name="20% - Accent5 3 3 2 8 4 3" xfId="18282" xr:uid="{E5A38AB8-5CEF-4F0A-8DC6-4B377A75B203}"/>
    <cellStyle name="20% - Accent5 3 3 2 8 4 4" xfId="34683" xr:uid="{5D0A2F18-5535-4D46-BFB5-F43A221AFA98}"/>
    <cellStyle name="20% - Accent5 3 3 2 8 4 5" xfId="40701" xr:uid="{EF297D3D-2575-43A2-A7B1-260F7E57C830}"/>
    <cellStyle name="20% - Accent5 3 3 2 8 4 6" xfId="48584" xr:uid="{DEA494E4-8434-48BC-A1E8-4B7558A52682}"/>
    <cellStyle name="20% - Accent5 3 3 2 8 4 7" xfId="56077" xr:uid="{8869D023-1886-450C-8253-93025BE4D2BA}"/>
    <cellStyle name="20% - Accent5 3 3 2 8 5" xfId="3255" xr:uid="{CC8559BA-D0CB-4E05-B87E-DBB222337988}"/>
    <cellStyle name="20% - Accent5 3 3 2 8 5 2" xfId="10795" xr:uid="{BC1B18FB-D096-4EC7-B9B7-DAE9B2E8F9E2}"/>
    <cellStyle name="20% - Accent5 3 3 2 8 5 2 2" xfId="25771" xr:uid="{EF591FAB-69FD-4D68-9169-139E56F40D00}"/>
    <cellStyle name="20% - Accent5 3 3 2 8 5 3" xfId="18283" xr:uid="{D7968E95-B174-4B73-883A-82A015013A3E}"/>
    <cellStyle name="20% - Accent5 3 3 2 8 5 4" xfId="36526" xr:uid="{F81CB4FE-97D9-4098-827D-FB349F921404}"/>
    <cellStyle name="20% - Accent5 3 3 2 8 5 5" xfId="40702" xr:uid="{D2EEC289-7816-4F09-A2FB-FDB57CABFCAF}"/>
    <cellStyle name="20% - Accent5 3 3 2 8 5 6" xfId="48585" xr:uid="{AC77A718-DF39-4541-8248-21322A7AFE63}"/>
    <cellStyle name="20% - Accent5 3 3 2 8 5 7" xfId="56078" xr:uid="{EA5913FB-9E4B-4FFE-BB2E-6261609B6827}"/>
    <cellStyle name="20% - Accent5 3 3 2 8 6" xfId="10788" xr:uid="{6FE18BF3-81FB-4E87-BF95-689E1C71060A}"/>
    <cellStyle name="20% - Accent5 3 3 2 8 6 2" xfId="25764" xr:uid="{BA2C5307-8DEF-4681-9271-4CF462E1032C}"/>
    <cellStyle name="20% - Accent5 3 3 2 8 7" xfId="18276" xr:uid="{EACC8F41-C115-4CF8-B55E-292E9E4FE358}"/>
    <cellStyle name="20% - Accent5 3 3 2 8 8" xfId="31106" xr:uid="{F9AF1F76-A9A9-4C0D-A790-E44EF9B0E2F4}"/>
    <cellStyle name="20% - Accent5 3 3 2 8 9" xfId="40695" xr:uid="{64AC4570-66C0-43B4-8F79-7D1E3081B859}"/>
    <cellStyle name="20% - Accent5 3 3 2 9" xfId="3256" xr:uid="{3C9DD0EB-B265-4FA8-954D-60F79CF937DC}"/>
    <cellStyle name="20% - Accent5 3 3 2 9 10" xfId="56079" xr:uid="{15EB2D65-9AA6-4FFC-A8A6-5D7FDF9C6920}"/>
    <cellStyle name="20% - Accent5 3 3 2 9 2" xfId="3257" xr:uid="{61477285-9C50-4CFB-A236-1B5FB8CEC918}"/>
    <cellStyle name="20% - Accent5 3 3 2 9 2 2" xfId="10797" xr:uid="{E56365A3-8B30-4B04-92D7-039527C8672D}"/>
    <cellStyle name="20% - Accent5 3 3 2 9 2 2 2" xfId="25773" xr:uid="{8674225A-7E11-4482-A033-C9823E107F70}"/>
    <cellStyle name="20% - Accent5 3 3 2 9 2 3" xfId="18285" xr:uid="{66B06C61-ABB8-4495-AF2B-8ED4DF384EE7}"/>
    <cellStyle name="20% - Accent5 3 3 2 9 2 4" xfId="32840" xr:uid="{C729FFDE-5C3E-4832-B384-DF23D6759554}"/>
    <cellStyle name="20% - Accent5 3 3 2 9 2 5" xfId="40704" xr:uid="{288183E7-49C0-4090-A634-34B447C538F4}"/>
    <cellStyle name="20% - Accent5 3 3 2 9 2 6" xfId="48587" xr:uid="{1D436876-8012-4D5B-ABB5-B234FF352F10}"/>
    <cellStyle name="20% - Accent5 3 3 2 9 2 7" xfId="56080" xr:uid="{3457A03C-C116-4F1F-AFC7-539A8528D9A4}"/>
    <cellStyle name="20% - Accent5 3 3 2 9 3" xfId="3258" xr:uid="{807A12A3-BE73-4D47-8DB5-27DC2739CC18}"/>
    <cellStyle name="20% - Accent5 3 3 2 9 3 2" xfId="10798" xr:uid="{DBC6001C-D9F1-42E9-BA89-A6E855D999B9}"/>
    <cellStyle name="20% - Accent5 3 3 2 9 3 2 2" xfId="25774" xr:uid="{F1696972-229E-41A5-BC58-5FA59D2364C0}"/>
    <cellStyle name="20% - Accent5 3 3 2 9 3 3" xfId="18286" xr:uid="{0834AC07-054E-4475-8949-853F76A65B00}"/>
    <cellStyle name="20% - Accent5 3 3 2 9 3 4" xfId="34685" xr:uid="{08B8EDE1-0135-4077-8FC7-D5CC9C3C9AA3}"/>
    <cellStyle name="20% - Accent5 3 3 2 9 3 5" xfId="40705" xr:uid="{62D4B4E2-C946-4D3D-85F6-F72007A98447}"/>
    <cellStyle name="20% - Accent5 3 3 2 9 3 6" xfId="48588" xr:uid="{710BB651-BAE8-49DF-A1F0-B5F73DBAD616}"/>
    <cellStyle name="20% - Accent5 3 3 2 9 3 7" xfId="56081" xr:uid="{777BA145-CE54-45BB-B0DE-F8ABD60C02B6}"/>
    <cellStyle name="20% - Accent5 3 3 2 9 4" xfId="3259" xr:uid="{A33669CB-E79B-482A-99E9-435121729833}"/>
    <cellStyle name="20% - Accent5 3 3 2 9 4 2" xfId="10799" xr:uid="{A6114281-C25E-42FE-B141-E7CCD8747395}"/>
    <cellStyle name="20% - Accent5 3 3 2 9 4 2 2" xfId="25775" xr:uid="{CBC266BD-744C-4F51-8412-1EF1C3690014}"/>
    <cellStyle name="20% - Accent5 3 3 2 9 4 3" xfId="18287" xr:uid="{7CA7B3CF-A35D-4BF6-9CE4-4E46C2BE24AA}"/>
    <cellStyle name="20% - Accent5 3 3 2 9 4 4" xfId="36528" xr:uid="{EBE35BC5-EBA8-4A9E-9A04-95C808068811}"/>
    <cellStyle name="20% - Accent5 3 3 2 9 4 5" xfId="40706" xr:uid="{5FBE8DC2-A7C8-4BAA-B2B7-A8A34F2BFC1F}"/>
    <cellStyle name="20% - Accent5 3 3 2 9 4 6" xfId="48589" xr:uid="{D958F1B9-7C23-451A-A423-EE86CD5B8990}"/>
    <cellStyle name="20% - Accent5 3 3 2 9 4 7" xfId="56082" xr:uid="{0D6AB5C7-69B5-4B26-BC6D-63512FA6344E}"/>
    <cellStyle name="20% - Accent5 3 3 2 9 5" xfId="10796" xr:uid="{600160F2-AB53-4F4B-B00C-6C698626086D}"/>
    <cellStyle name="20% - Accent5 3 3 2 9 5 2" xfId="25772" xr:uid="{AEE90E12-241B-4AA8-8745-FF7DFC9AE62A}"/>
    <cellStyle name="20% - Accent5 3 3 2 9 6" xfId="18284" xr:uid="{12747186-2E8C-4909-871F-A66565081003}"/>
    <cellStyle name="20% - Accent5 3 3 2 9 7" xfId="31469" xr:uid="{94FDB4BB-CFDA-4A00-ADF5-F118B5BAD23D}"/>
    <cellStyle name="20% - Accent5 3 3 2 9 8" xfId="40703" xr:uid="{B83F7CCC-AB87-43FD-86B0-6ADC6709022A}"/>
    <cellStyle name="20% - Accent5 3 3 2 9 9" xfId="48586" xr:uid="{80730AD1-B3FD-4105-92DC-CC0A727F6269}"/>
    <cellStyle name="20% - Accent5 3 3 20" xfId="30279" xr:uid="{A9D2BE38-8F9A-4A1A-B680-EAB5FDF393E5}"/>
    <cellStyle name="20% - Accent5 3 3 21" xfId="37721" xr:uid="{3B437C0C-1AE6-4C49-86DA-3AC0CE74784C}"/>
    <cellStyle name="20% - Accent5 3 3 22" xfId="45209" xr:uid="{6FE6D3FD-8460-4D4B-ACA4-7A9D83DF1E2F}"/>
    <cellStyle name="20% - Accent5 3 3 23" xfId="45332" xr:uid="{87EC9612-3BE4-4779-A77C-BE69DDBF46E8}"/>
    <cellStyle name="20% - Accent5 3 3 24" xfId="45455" xr:uid="{08869C0B-1C7A-41B8-AFA7-11ACCCA4D11C}"/>
    <cellStyle name="20% - Accent5 3 3 25" xfId="45588" xr:uid="{A6EE3DE5-7E3A-43AF-B46C-2C198CC9B0A7}"/>
    <cellStyle name="20% - Accent5 3 3 26" xfId="53097" xr:uid="{ACD81C4E-4236-4CF6-91F4-721AE080F1B9}"/>
    <cellStyle name="20% - Accent5 3 3 3" xfId="329" xr:uid="{DA7C120E-3127-4671-9409-DE7B1C733D9B}"/>
    <cellStyle name="20% - Accent5 3 3 3 10" xfId="3260" xr:uid="{FF92B546-1F22-45DE-96FA-4B9649524BFD}"/>
    <cellStyle name="20% - Accent5 3 3 3 10 2" xfId="10800" xr:uid="{87621AED-85D7-4FC8-B618-19271430CA9F}"/>
    <cellStyle name="20% - Accent5 3 3 3 10 2 2" xfId="25776" xr:uid="{9398DAF5-801D-4C4B-A05E-9E3BCA4A2A9B}"/>
    <cellStyle name="20% - Accent5 3 3 3 10 3" xfId="18288" xr:uid="{26D39531-01D8-4115-8A46-F53322C0B5AF}"/>
    <cellStyle name="20% - Accent5 3 3 3 10 4" xfId="36529" xr:uid="{F9A0F756-3BE4-46D0-BC26-147302F2DA73}"/>
    <cellStyle name="20% - Accent5 3 3 3 10 5" xfId="40707" xr:uid="{F568A299-AB74-47B0-A52F-D023BF641EA9}"/>
    <cellStyle name="20% - Accent5 3 3 3 10 6" xfId="48590" xr:uid="{06AE269C-87B4-45C9-80E9-60C58C07C46B}"/>
    <cellStyle name="20% - Accent5 3 3 3 10 7" xfId="56083" xr:uid="{8C550FEE-5198-44E9-A95C-04BE51CC4157}"/>
    <cellStyle name="20% - Accent5 3 3 3 11" xfId="7869" xr:uid="{5F7D78AF-82B3-457B-81FB-F880CA738C1F}"/>
    <cellStyle name="20% - Accent5 3 3 3 11 2" xfId="22846" xr:uid="{492A5662-049B-4911-A219-4465F18E4BF8}"/>
    <cellStyle name="20% - Accent5 3 3 3 12" xfId="15358" xr:uid="{ED13BCD4-0BED-40D7-B058-052FD6C2BD52}"/>
    <cellStyle name="20% - Accent5 3 3 3 13" xfId="30328" xr:uid="{14854B9C-9E1A-4638-BBAB-F4813E31B2B7}"/>
    <cellStyle name="20% - Accent5 3 3 3 14" xfId="37777" xr:uid="{FE77583F-16BE-4437-998D-A2654BFAF193}"/>
    <cellStyle name="20% - Accent5 3 3 3 15" xfId="45265" xr:uid="{40EB5DC6-FAA0-4ECB-B56B-6F3BA2BF4169}"/>
    <cellStyle name="20% - Accent5 3 3 3 16" xfId="45388" xr:uid="{2D32E329-59F8-4E6D-BC30-D4C857EC7373}"/>
    <cellStyle name="20% - Accent5 3 3 3 17" xfId="45511" xr:uid="{6E31EB93-E928-416E-B791-A67926FE36B9}"/>
    <cellStyle name="20% - Accent5 3 3 3 18" xfId="45660" xr:uid="{EF676128-A969-49D9-BCCE-56D24F454B04}"/>
    <cellStyle name="20% - Accent5 3 3 3 19" xfId="53153" xr:uid="{259B5AD2-3319-4C20-A808-3AFADFFFE0F5}"/>
    <cellStyle name="20% - Accent5 3 3 3 2" xfId="3261" xr:uid="{E909F4CB-0FFC-4A9C-91CB-A700E6F3C600}"/>
    <cellStyle name="20% - Accent5 3 3 3 2 10" xfId="18289" xr:uid="{F412D752-55A6-4385-A8B7-2D27A4026E06}"/>
    <cellStyle name="20% - Accent5 3 3 3 2 11" xfId="30396" xr:uid="{E29D4E3A-8054-4F48-A613-ABA184169F30}"/>
    <cellStyle name="20% - Accent5 3 3 3 2 12" xfId="40708" xr:uid="{56F9CA0E-77D9-42D0-83FE-1672D0AD7F53}"/>
    <cellStyle name="20% - Accent5 3 3 3 2 13" xfId="48591" xr:uid="{11C10163-3607-419D-977C-12D4D9F93251}"/>
    <cellStyle name="20% - Accent5 3 3 3 2 14" xfId="56084" xr:uid="{A14D39E1-2B5D-4B7A-95D3-BAF999006ECF}"/>
    <cellStyle name="20% - Accent5 3 3 3 2 2" xfId="3262" xr:uid="{77415A4B-21E9-4E89-B55C-1C21AE87E0D6}"/>
    <cellStyle name="20% - Accent5 3 3 3 2 2 10" xfId="40709" xr:uid="{D192FF51-5FCC-44D9-A0C5-CAB848559471}"/>
    <cellStyle name="20% - Accent5 3 3 3 2 2 11" xfId="48592" xr:uid="{888FD0D8-2CB1-41D0-8198-03F7F467032D}"/>
    <cellStyle name="20% - Accent5 3 3 3 2 2 12" xfId="56085" xr:uid="{674A9F29-81DA-4241-BF28-B82EF1A5C3C5}"/>
    <cellStyle name="20% - Accent5 3 3 3 2 2 2" xfId="3263" xr:uid="{D78BA809-62CD-4610-B5A7-D701E52EAAF9}"/>
    <cellStyle name="20% - Accent5 3 3 3 2 2 2 10" xfId="48593" xr:uid="{FBA1A1D9-B4F0-4148-A174-1E0B1C0DE058}"/>
    <cellStyle name="20% - Accent5 3 3 3 2 2 2 11" xfId="56086" xr:uid="{CBDE3C24-D500-4DE5-9320-984C2130E366}"/>
    <cellStyle name="20% - Accent5 3 3 3 2 2 2 2" xfId="3264" xr:uid="{566A0992-127F-4AFB-A043-818EDA18C9F8}"/>
    <cellStyle name="20% - Accent5 3 3 3 2 2 2 2 10" xfId="56087" xr:uid="{8C51595E-8576-4B74-B6BD-DDA176DEA08B}"/>
    <cellStyle name="20% - Accent5 3 3 3 2 2 2 2 2" xfId="3265" xr:uid="{4E5B635C-A2E5-49DD-A6F3-93E277D98B9F}"/>
    <cellStyle name="20% - Accent5 3 3 3 2 2 2 2 2 2" xfId="10805" xr:uid="{862532CB-9F7E-44FC-B1FF-13C8D55F10EE}"/>
    <cellStyle name="20% - Accent5 3 3 3 2 2 2 2 2 2 2" xfId="25781" xr:uid="{ECF83C34-9BE9-4649-89BB-AACB1A522163}"/>
    <cellStyle name="20% - Accent5 3 3 3 2 2 2 2 2 3" xfId="18293" xr:uid="{5C7A622A-64BB-4F89-BB9C-F00F865480EC}"/>
    <cellStyle name="20% - Accent5 3 3 3 2 2 2 2 2 4" xfId="32845" xr:uid="{ADB43E41-69B7-4BD1-B07C-97341D022730}"/>
    <cellStyle name="20% - Accent5 3 3 3 2 2 2 2 2 5" xfId="40712" xr:uid="{4FA294EE-75B4-4BD2-882B-BA10C0AF999D}"/>
    <cellStyle name="20% - Accent5 3 3 3 2 2 2 2 2 6" xfId="48595" xr:uid="{1BD1F2E8-F873-4D52-B207-E95010E1A629}"/>
    <cellStyle name="20% - Accent5 3 3 3 2 2 2 2 2 7" xfId="56088" xr:uid="{A7B0C81B-8154-40FE-9DAE-1CA1F4BAE964}"/>
    <cellStyle name="20% - Accent5 3 3 3 2 2 2 2 3" xfId="3266" xr:uid="{9CAF6F10-B360-44DD-AD09-29238D71338F}"/>
    <cellStyle name="20% - Accent5 3 3 3 2 2 2 2 3 2" xfId="10806" xr:uid="{82E9721D-2850-4034-85AD-727F9881667C}"/>
    <cellStyle name="20% - Accent5 3 3 3 2 2 2 2 3 2 2" xfId="25782" xr:uid="{291799B4-21D0-4F47-B91E-BED74E1E35EC}"/>
    <cellStyle name="20% - Accent5 3 3 3 2 2 2 2 3 3" xfId="18294" xr:uid="{0E02802B-D4DA-4C88-AF8D-DEC447790B51}"/>
    <cellStyle name="20% - Accent5 3 3 3 2 2 2 2 3 4" xfId="34690" xr:uid="{9A3D4865-E217-476E-AFC5-939F6F625655}"/>
    <cellStyle name="20% - Accent5 3 3 3 2 2 2 2 3 5" xfId="40713" xr:uid="{2390376A-4F46-4136-88BE-4A87822F71C7}"/>
    <cellStyle name="20% - Accent5 3 3 3 2 2 2 2 3 6" xfId="48596" xr:uid="{5CE68ED3-3568-4675-B45E-1FDB77747E85}"/>
    <cellStyle name="20% - Accent5 3 3 3 2 2 2 2 3 7" xfId="56089" xr:uid="{9C6F07D5-1D86-41DA-BE99-3B88B3F3C9CE}"/>
    <cellStyle name="20% - Accent5 3 3 3 2 2 2 2 4" xfId="3267" xr:uid="{FB423D2A-AE99-4687-B629-8090B2E31B44}"/>
    <cellStyle name="20% - Accent5 3 3 3 2 2 2 2 4 2" xfId="10807" xr:uid="{E88FB6FB-8246-4125-88D8-20E0BD7A4511}"/>
    <cellStyle name="20% - Accent5 3 3 3 2 2 2 2 4 2 2" xfId="25783" xr:uid="{F3A7CC09-4247-41A2-83F9-AD05E2DC87F3}"/>
    <cellStyle name="20% - Accent5 3 3 3 2 2 2 2 4 3" xfId="18295" xr:uid="{9C7537DD-3928-431D-92A5-62541A90BBAA}"/>
    <cellStyle name="20% - Accent5 3 3 3 2 2 2 2 4 4" xfId="36533" xr:uid="{24147DB7-0554-49D0-B85B-FBA146EA3C87}"/>
    <cellStyle name="20% - Accent5 3 3 3 2 2 2 2 4 5" xfId="40714" xr:uid="{FD01465E-295E-42E9-BCE1-B3BC301DACE8}"/>
    <cellStyle name="20% - Accent5 3 3 3 2 2 2 2 4 6" xfId="48597" xr:uid="{32435DF1-979C-4186-8022-47BBEF7B98FD}"/>
    <cellStyle name="20% - Accent5 3 3 3 2 2 2 2 4 7" xfId="56090" xr:uid="{253B552E-6F51-42C8-BF6E-795D71FC5B20}"/>
    <cellStyle name="20% - Accent5 3 3 3 2 2 2 2 5" xfId="10804" xr:uid="{F9E46CBF-A253-49DC-8982-3AD35A602E0C}"/>
    <cellStyle name="20% - Accent5 3 3 3 2 2 2 2 5 2" xfId="25780" xr:uid="{2DFDE926-E286-46B3-A415-4C229AC8B1C4}"/>
    <cellStyle name="20% - Accent5 3 3 3 2 2 2 2 6" xfId="18292" xr:uid="{8744FA8B-4134-4C3D-BB17-8AE14218D641}"/>
    <cellStyle name="20% - Accent5 3 3 3 2 2 2 2 7" xfId="31497" xr:uid="{C732E494-AB22-4E28-A437-8B7496311E63}"/>
    <cellStyle name="20% - Accent5 3 3 3 2 2 2 2 8" xfId="40711" xr:uid="{65BA2789-342E-454A-8F1B-D46413CA5369}"/>
    <cellStyle name="20% - Accent5 3 3 3 2 2 2 2 9" xfId="48594" xr:uid="{F4A2A3F2-C401-4011-AC2B-6796C6D3B352}"/>
    <cellStyle name="20% - Accent5 3 3 3 2 2 2 3" xfId="3268" xr:uid="{62E0B6CC-3DEF-4B13-A1FB-7D82324CD79E}"/>
    <cellStyle name="20% - Accent5 3 3 3 2 2 2 3 2" xfId="10808" xr:uid="{78B5C8A8-0DCE-4D10-85B0-0916CF20B1DA}"/>
    <cellStyle name="20% - Accent5 3 3 3 2 2 2 3 2 2" xfId="25784" xr:uid="{41FC49BF-88BD-46EB-867F-1D996CBD1937}"/>
    <cellStyle name="20% - Accent5 3 3 3 2 2 2 3 3" xfId="18296" xr:uid="{3DB78D35-AC85-4266-BFC9-E3E254AD91D7}"/>
    <cellStyle name="20% - Accent5 3 3 3 2 2 2 3 4" xfId="32844" xr:uid="{73E47E54-F8B8-4A5C-A878-497F13D325F0}"/>
    <cellStyle name="20% - Accent5 3 3 3 2 2 2 3 5" xfId="40715" xr:uid="{32C01231-43BA-4CDC-A992-EEDE8AF0DC83}"/>
    <cellStyle name="20% - Accent5 3 3 3 2 2 2 3 6" xfId="48598" xr:uid="{B49F3AD9-58BC-4873-880A-B5EB97A87C03}"/>
    <cellStyle name="20% - Accent5 3 3 3 2 2 2 3 7" xfId="56091" xr:uid="{EF487048-E7B5-4179-AC1F-8E66156ECFDA}"/>
    <cellStyle name="20% - Accent5 3 3 3 2 2 2 4" xfId="3269" xr:uid="{58EE9C4F-099C-459D-9BD4-161530440AB0}"/>
    <cellStyle name="20% - Accent5 3 3 3 2 2 2 4 2" xfId="10809" xr:uid="{90528CB6-83BE-4CB4-9133-D85F7276E94E}"/>
    <cellStyle name="20% - Accent5 3 3 3 2 2 2 4 2 2" xfId="25785" xr:uid="{7F630548-A378-429E-ADEC-C09235AE47E6}"/>
    <cellStyle name="20% - Accent5 3 3 3 2 2 2 4 3" xfId="18297" xr:uid="{8CBAA2F1-1EC7-4729-AEDD-6481EFD5195E}"/>
    <cellStyle name="20% - Accent5 3 3 3 2 2 2 4 4" xfId="34689" xr:uid="{567AB6E7-0653-4F3B-8361-F81514038D96}"/>
    <cellStyle name="20% - Accent5 3 3 3 2 2 2 4 5" xfId="40716" xr:uid="{F6D70D6E-CC7D-4C2D-92B3-B3A5984A4919}"/>
    <cellStyle name="20% - Accent5 3 3 3 2 2 2 4 6" xfId="48599" xr:uid="{36D758CC-3F0D-45B5-B76C-27A1ABB49CDE}"/>
    <cellStyle name="20% - Accent5 3 3 3 2 2 2 4 7" xfId="56092" xr:uid="{A8E11BB4-DBF0-44EF-84F2-A0DB93448242}"/>
    <cellStyle name="20% - Accent5 3 3 3 2 2 2 5" xfId="3270" xr:uid="{274E3E7B-EEF6-47BC-B716-6016B0ADCCDF}"/>
    <cellStyle name="20% - Accent5 3 3 3 2 2 2 5 2" xfId="10810" xr:uid="{70AB24A3-611F-48FD-8EDC-8D6AE4315F6B}"/>
    <cellStyle name="20% - Accent5 3 3 3 2 2 2 5 2 2" xfId="25786" xr:uid="{CCB4E463-E656-43E9-8C82-C23C024B7DA1}"/>
    <cellStyle name="20% - Accent5 3 3 3 2 2 2 5 3" xfId="18298" xr:uid="{60407033-D31E-4849-8582-A64A0ED8B9F6}"/>
    <cellStyle name="20% - Accent5 3 3 3 2 2 2 5 4" xfId="36532" xr:uid="{91C9A851-CACF-43F5-90EF-FDEFF95C26C8}"/>
    <cellStyle name="20% - Accent5 3 3 3 2 2 2 5 5" xfId="40717" xr:uid="{6A37A649-4DA8-4391-89C5-042933C2A196}"/>
    <cellStyle name="20% - Accent5 3 3 3 2 2 2 5 6" xfId="48600" xr:uid="{30CF2B60-36C0-4675-8A7C-F0ED5DF0BF73}"/>
    <cellStyle name="20% - Accent5 3 3 3 2 2 2 5 7" xfId="56093" xr:uid="{8B8E26DE-2879-4D81-B0A2-4116292C291C}"/>
    <cellStyle name="20% - Accent5 3 3 3 2 2 2 6" xfId="10803" xr:uid="{AB5818EA-EABC-41A3-9411-353A09C43473}"/>
    <cellStyle name="20% - Accent5 3 3 3 2 2 2 6 2" xfId="25779" xr:uid="{4C2B7C1C-97E4-4977-9454-E9D77587B4F5}"/>
    <cellStyle name="20% - Accent5 3 3 3 2 2 2 7" xfId="18291" xr:uid="{A596F86C-3BE7-4495-A31F-5AAE32C7CC7F}"/>
    <cellStyle name="20% - Accent5 3 3 3 2 2 2 8" xfId="30892" xr:uid="{A2CD10E1-8018-4029-ADCD-BEDE8C6B0000}"/>
    <cellStyle name="20% - Accent5 3 3 3 2 2 2 9" xfId="40710" xr:uid="{1555EDE4-9F02-4B62-9885-26FE651B7028}"/>
    <cellStyle name="20% - Accent5 3 3 3 2 2 3" xfId="3271" xr:uid="{F31AA63D-279B-4AB2-9957-A6C67200B634}"/>
    <cellStyle name="20% - Accent5 3 3 3 2 2 3 10" xfId="56094" xr:uid="{342F0893-D028-4217-864D-7C1C9E53B239}"/>
    <cellStyle name="20% - Accent5 3 3 3 2 2 3 2" xfId="3272" xr:uid="{04DD8108-2359-436D-88BD-A1755E328171}"/>
    <cellStyle name="20% - Accent5 3 3 3 2 2 3 2 2" xfId="10812" xr:uid="{5B94D1A6-415E-482F-A52A-AB65B66B2319}"/>
    <cellStyle name="20% - Accent5 3 3 3 2 2 3 2 2 2" xfId="25788" xr:uid="{6BAFE9BA-E3C0-4575-8950-DFD231741BC7}"/>
    <cellStyle name="20% - Accent5 3 3 3 2 2 3 2 3" xfId="18300" xr:uid="{0A76976C-EB75-4D33-BD57-3ED4C66DE2E3}"/>
    <cellStyle name="20% - Accent5 3 3 3 2 2 3 2 4" xfId="32846" xr:uid="{FD67BED8-B99D-46A2-92BD-C4881587C279}"/>
    <cellStyle name="20% - Accent5 3 3 3 2 2 3 2 5" xfId="40719" xr:uid="{119026F9-10C4-4D89-99D6-5555D6095A67}"/>
    <cellStyle name="20% - Accent5 3 3 3 2 2 3 2 6" xfId="48602" xr:uid="{75E83CC9-B2B3-4198-AEA8-A2B6F7A7927C}"/>
    <cellStyle name="20% - Accent5 3 3 3 2 2 3 2 7" xfId="56095" xr:uid="{167D853A-9B74-47E3-A6AD-3B500F218B8D}"/>
    <cellStyle name="20% - Accent5 3 3 3 2 2 3 3" xfId="3273" xr:uid="{EA86ACC7-A192-4226-A8C3-288B56CCD315}"/>
    <cellStyle name="20% - Accent5 3 3 3 2 2 3 3 2" xfId="10813" xr:uid="{50772C54-091B-4E29-9EA7-FD08CC9B1E66}"/>
    <cellStyle name="20% - Accent5 3 3 3 2 2 3 3 2 2" xfId="25789" xr:uid="{C6E51348-E612-4B5B-BDD1-43E2E276608E}"/>
    <cellStyle name="20% - Accent5 3 3 3 2 2 3 3 3" xfId="18301" xr:uid="{C7C22E92-BCA6-46AA-8136-EC725BE01889}"/>
    <cellStyle name="20% - Accent5 3 3 3 2 2 3 3 4" xfId="34691" xr:uid="{0C5C5412-0E57-43AF-B41F-590701F25046}"/>
    <cellStyle name="20% - Accent5 3 3 3 2 2 3 3 5" xfId="40720" xr:uid="{B41FABF7-B52C-4DFA-8F44-A465FDBD021E}"/>
    <cellStyle name="20% - Accent5 3 3 3 2 2 3 3 6" xfId="48603" xr:uid="{5170BB90-42AF-419E-BE58-B5357FA7F445}"/>
    <cellStyle name="20% - Accent5 3 3 3 2 2 3 3 7" xfId="56096" xr:uid="{1902A6D8-16D3-4DC1-A15B-27D80A6901FC}"/>
    <cellStyle name="20% - Accent5 3 3 3 2 2 3 4" xfId="3274" xr:uid="{4E7AB731-C8A8-47F4-B699-0E0E52CA73AE}"/>
    <cellStyle name="20% - Accent5 3 3 3 2 2 3 4 2" xfId="10814" xr:uid="{2E010231-EE4B-4622-AF9A-B9D8DD4958BA}"/>
    <cellStyle name="20% - Accent5 3 3 3 2 2 3 4 2 2" xfId="25790" xr:uid="{F54F2CE0-E07C-41A5-9056-F591ADAF3083}"/>
    <cellStyle name="20% - Accent5 3 3 3 2 2 3 4 3" xfId="18302" xr:uid="{F1569D76-A12C-4A36-A572-4AADA20425AF}"/>
    <cellStyle name="20% - Accent5 3 3 3 2 2 3 4 4" xfId="36534" xr:uid="{51F7AF50-245C-47D7-81DB-097BB0307B44}"/>
    <cellStyle name="20% - Accent5 3 3 3 2 2 3 4 5" xfId="40721" xr:uid="{71605B53-01AB-4B18-A684-3C979645ED6B}"/>
    <cellStyle name="20% - Accent5 3 3 3 2 2 3 4 6" xfId="48604" xr:uid="{91140C86-8313-46D9-B31A-55269E21F64E}"/>
    <cellStyle name="20% - Accent5 3 3 3 2 2 3 4 7" xfId="56097" xr:uid="{02D0CA72-DFC1-49E8-A624-F2D77141A12F}"/>
    <cellStyle name="20% - Accent5 3 3 3 2 2 3 5" xfId="10811" xr:uid="{EF1B1D10-CCF3-46D5-8A4B-3C97C9E9AC47}"/>
    <cellStyle name="20% - Accent5 3 3 3 2 2 3 5 2" xfId="25787" xr:uid="{22B54B3A-004D-4B64-B7A1-863A5EC05364}"/>
    <cellStyle name="20% - Accent5 3 3 3 2 2 3 6" xfId="18299" xr:uid="{C9727C89-4142-4F3C-97B2-777834F76C7E}"/>
    <cellStyle name="20% - Accent5 3 3 3 2 2 3 7" xfId="31496" xr:uid="{1C388D61-5E2A-4AFB-A9B9-2D25A37D4E54}"/>
    <cellStyle name="20% - Accent5 3 3 3 2 2 3 8" xfId="40718" xr:uid="{3F3A2C15-C4F8-4293-9482-A5D5898A97F2}"/>
    <cellStyle name="20% - Accent5 3 3 3 2 2 3 9" xfId="48601" xr:uid="{A4E7B94C-5479-4F2C-ACA8-ECC4087FF2CC}"/>
    <cellStyle name="20% - Accent5 3 3 3 2 2 4" xfId="3275" xr:uid="{96613900-A452-4682-A997-690F4980351B}"/>
    <cellStyle name="20% - Accent5 3 3 3 2 2 4 2" xfId="10815" xr:uid="{4D334627-5FD9-41EF-8E4B-79A83C72B825}"/>
    <cellStyle name="20% - Accent5 3 3 3 2 2 4 2 2" xfId="25791" xr:uid="{675C4808-A1A0-436D-A24C-E4420F52E9B2}"/>
    <cellStyle name="20% - Accent5 3 3 3 2 2 4 3" xfId="18303" xr:uid="{C5C3C9B5-4F6E-4C53-8583-7185FCE8974C}"/>
    <cellStyle name="20% - Accent5 3 3 3 2 2 4 4" xfId="32843" xr:uid="{800AC6A4-602A-4F49-A965-6BDC17A8C33A}"/>
    <cellStyle name="20% - Accent5 3 3 3 2 2 4 5" xfId="40722" xr:uid="{55C223E9-6BFE-4B4D-BB66-F939CE7B4A71}"/>
    <cellStyle name="20% - Accent5 3 3 3 2 2 4 6" xfId="48605" xr:uid="{2DB70B5A-15A6-419D-B3FB-0DE185449FC9}"/>
    <cellStyle name="20% - Accent5 3 3 3 2 2 4 7" xfId="56098" xr:uid="{6CA8B4F6-3468-4306-8A7E-8EA2EDCCA0DC}"/>
    <cellStyle name="20% - Accent5 3 3 3 2 2 5" xfId="3276" xr:uid="{F5002B9F-319B-4C9D-9946-6782D04D6BCB}"/>
    <cellStyle name="20% - Accent5 3 3 3 2 2 5 2" xfId="10816" xr:uid="{0226F522-BD1C-4E8A-9D20-F5D2EF463CA2}"/>
    <cellStyle name="20% - Accent5 3 3 3 2 2 5 2 2" xfId="25792" xr:uid="{994F73BB-1B83-432F-8875-427E158FE7A4}"/>
    <cellStyle name="20% - Accent5 3 3 3 2 2 5 3" xfId="18304" xr:uid="{A2FACB55-70DE-424A-B15A-765507F9FFF4}"/>
    <cellStyle name="20% - Accent5 3 3 3 2 2 5 4" xfId="34688" xr:uid="{DFFBF2EA-5E9F-4F63-B135-9D9B8C64588A}"/>
    <cellStyle name="20% - Accent5 3 3 3 2 2 5 5" xfId="40723" xr:uid="{A1143F72-7CD0-487C-BE40-56ABCD5BD895}"/>
    <cellStyle name="20% - Accent5 3 3 3 2 2 5 6" xfId="48606" xr:uid="{C3F540C6-BCCC-44C8-AC57-5F0E53186968}"/>
    <cellStyle name="20% - Accent5 3 3 3 2 2 5 7" xfId="56099" xr:uid="{ACA3A0DC-BF80-49F4-9CC9-1A5A610A16B8}"/>
    <cellStyle name="20% - Accent5 3 3 3 2 2 6" xfId="3277" xr:uid="{FB432AA0-6C69-4DAD-8A78-4E775BE7F7CA}"/>
    <cellStyle name="20% - Accent5 3 3 3 2 2 6 2" xfId="10817" xr:uid="{780785CE-908A-4680-A72A-59F1A5A72C39}"/>
    <cellStyle name="20% - Accent5 3 3 3 2 2 6 2 2" xfId="25793" xr:uid="{A781BAC4-CA1E-41B7-A211-CBA4162444AC}"/>
    <cellStyle name="20% - Accent5 3 3 3 2 2 6 3" xfId="18305" xr:uid="{945A56B0-85E9-4F00-9DEB-10484946E3C1}"/>
    <cellStyle name="20% - Accent5 3 3 3 2 2 6 4" xfId="36531" xr:uid="{D1C9A140-D518-4FCC-BF9A-6105F6C7A21D}"/>
    <cellStyle name="20% - Accent5 3 3 3 2 2 6 5" xfId="40724" xr:uid="{9B9247C6-2B81-4AC9-AC80-0296F0B9E3BD}"/>
    <cellStyle name="20% - Accent5 3 3 3 2 2 6 6" xfId="48607" xr:uid="{758C4A9F-AF4A-4535-BA4E-1957A412EC6C}"/>
    <cellStyle name="20% - Accent5 3 3 3 2 2 6 7" xfId="56100" xr:uid="{E706AF41-D6EC-49EF-9B5C-384A1B78C3AC}"/>
    <cellStyle name="20% - Accent5 3 3 3 2 2 7" xfId="10802" xr:uid="{6F18DE22-238A-4BC7-9B76-B98C97B9FB3B}"/>
    <cellStyle name="20% - Accent5 3 3 3 2 2 7 2" xfId="25778" xr:uid="{6C06E68C-BE31-4CF6-B840-A38144093D08}"/>
    <cellStyle name="20% - Accent5 3 3 3 2 2 8" xfId="18290" xr:uid="{EA3DACE0-4C2F-43F2-9E78-542BAB01ECA3}"/>
    <cellStyle name="20% - Accent5 3 3 3 2 2 9" xfId="30471" xr:uid="{3AA8FE12-C7E6-47D1-9C33-EAA4AF96FBB9}"/>
    <cellStyle name="20% - Accent5 3 3 3 2 3" xfId="3278" xr:uid="{E01DAF71-5EDB-4CA2-B128-1A77067D4598}"/>
    <cellStyle name="20% - Accent5 3 3 3 2 3 10" xfId="48608" xr:uid="{5EFA2275-B6B9-4103-807B-40F32A1F786E}"/>
    <cellStyle name="20% - Accent5 3 3 3 2 3 11" xfId="56101" xr:uid="{5848BC48-DF75-4AD0-AC20-82A83D331757}"/>
    <cellStyle name="20% - Accent5 3 3 3 2 3 2" xfId="3279" xr:uid="{A1F6514E-2291-484C-8492-053D9BF90619}"/>
    <cellStyle name="20% - Accent5 3 3 3 2 3 2 10" xfId="56102" xr:uid="{860C34FD-9992-44DE-A6F0-984E568D890E}"/>
    <cellStyle name="20% - Accent5 3 3 3 2 3 2 2" xfId="3280" xr:uid="{A7E09389-D309-4DCF-8148-79DD04DBE64F}"/>
    <cellStyle name="20% - Accent5 3 3 3 2 3 2 2 2" xfId="10820" xr:uid="{BC32FCA9-F346-4037-99C2-F4CE3F874A41}"/>
    <cellStyle name="20% - Accent5 3 3 3 2 3 2 2 2 2" xfId="25796" xr:uid="{F3F62A38-55C3-467C-9A99-571F4FE8A6AF}"/>
    <cellStyle name="20% - Accent5 3 3 3 2 3 2 2 3" xfId="18308" xr:uid="{1C240330-2451-4658-83C1-B7388A5BFA11}"/>
    <cellStyle name="20% - Accent5 3 3 3 2 3 2 2 4" xfId="32848" xr:uid="{C82C95B9-CC4C-4A11-89F9-2648B3F2459F}"/>
    <cellStyle name="20% - Accent5 3 3 3 2 3 2 2 5" xfId="40727" xr:uid="{3212EE7C-01C7-4779-BE0E-07C4F321E86B}"/>
    <cellStyle name="20% - Accent5 3 3 3 2 3 2 2 6" xfId="48610" xr:uid="{C9F78B3E-567F-4852-B6DC-0DC2651FFF00}"/>
    <cellStyle name="20% - Accent5 3 3 3 2 3 2 2 7" xfId="56103" xr:uid="{4AEC2173-B946-4339-97FE-519B252A03BA}"/>
    <cellStyle name="20% - Accent5 3 3 3 2 3 2 3" xfId="3281" xr:uid="{029E4117-90A6-4242-844E-14440705AD11}"/>
    <cellStyle name="20% - Accent5 3 3 3 2 3 2 3 2" xfId="10821" xr:uid="{BBF61BAE-245F-4355-8187-B8638D8492CD}"/>
    <cellStyle name="20% - Accent5 3 3 3 2 3 2 3 2 2" xfId="25797" xr:uid="{9ABDA804-F676-4CEC-8D8D-69620E8A32D4}"/>
    <cellStyle name="20% - Accent5 3 3 3 2 3 2 3 3" xfId="18309" xr:uid="{C7AEEB69-FEE7-49D0-9542-4E3AA9E42DAD}"/>
    <cellStyle name="20% - Accent5 3 3 3 2 3 2 3 4" xfId="34693" xr:uid="{3F830BDD-9170-4282-BA5C-FED80F7CEC0C}"/>
    <cellStyle name="20% - Accent5 3 3 3 2 3 2 3 5" xfId="40728" xr:uid="{8EDAF42D-06CE-486B-B366-681EE24DC9B3}"/>
    <cellStyle name="20% - Accent5 3 3 3 2 3 2 3 6" xfId="48611" xr:uid="{31541F0B-08A1-4513-B4CB-E57904F0FC42}"/>
    <cellStyle name="20% - Accent5 3 3 3 2 3 2 3 7" xfId="56104" xr:uid="{20F534C9-2881-48D6-89D1-4B7498B9DD14}"/>
    <cellStyle name="20% - Accent5 3 3 3 2 3 2 4" xfId="3282" xr:uid="{12D187C1-D9FE-46E8-BC5B-DBA9762F3527}"/>
    <cellStyle name="20% - Accent5 3 3 3 2 3 2 4 2" xfId="10822" xr:uid="{9FB0DD12-47BA-42D6-9E5A-CF71135BB330}"/>
    <cellStyle name="20% - Accent5 3 3 3 2 3 2 4 2 2" xfId="25798" xr:uid="{5266B207-5451-44AD-BBDB-0FF55CB3A13A}"/>
    <cellStyle name="20% - Accent5 3 3 3 2 3 2 4 3" xfId="18310" xr:uid="{033D9519-7822-403B-9DB1-0908D841F2B5}"/>
    <cellStyle name="20% - Accent5 3 3 3 2 3 2 4 4" xfId="36536" xr:uid="{A81D0A07-0C43-414E-9B39-84492F14E099}"/>
    <cellStyle name="20% - Accent5 3 3 3 2 3 2 4 5" xfId="40729" xr:uid="{503ABFFB-2584-4456-A1DD-951E0F852310}"/>
    <cellStyle name="20% - Accent5 3 3 3 2 3 2 4 6" xfId="48612" xr:uid="{7A6BF787-06BE-4224-89EE-453473CC7DB8}"/>
    <cellStyle name="20% - Accent5 3 3 3 2 3 2 4 7" xfId="56105" xr:uid="{AF1A7F89-E649-4F91-9721-4FCB9E9B15E3}"/>
    <cellStyle name="20% - Accent5 3 3 3 2 3 2 5" xfId="10819" xr:uid="{9ACB24FD-5F76-45F8-AA0D-086C21B582F3}"/>
    <cellStyle name="20% - Accent5 3 3 3 2 3 2 5 2" xfId="25795" xr:uid="{B39E6D5E-9AFA-42F3-A4BC-014BDD6DB41C}"/>
    <cellStyle name="20% - Accent5 3 3 3 2 3 2 6" xfId="18307" xr:uid="{5CEFDA99-560C-4AE3-9E77-3B8109206660}"/>
    <cellStyle name="20% - Accent5 3 3 3 2 3 2 7" xfId="31498" xr:uid="{EF3BA76B-CF61-45F6-8675-E36704025F5D}"/>
    <cellStyle name="20% - Accent5 3 3 3 2 3 2 8" xfId="40726" xr:uid="{CED60F7A-FC81-419B-92A7-26DD6B1ED15F}"/>
    <cellStyle name="20% - Accent5 3 3 3 2 3 2 9" xfId="48609" xr:uid="{4AC88756-EBF6-4A82-9AD0-D86E0B3FD0BF}"/>
    <cellStyle name="20% - Accent5 3 3 3 2 3 3" xfId="3283" xr:uid="{40CAB131-9082-4B1E-A487-852FF9457C81}"/>
    <cellStyle name="20% - Accent5 3 3 3 2 3 3 2" xfId="10823" xr:uid="{014CC430-7A35-4713-B7FA-7CCA7FC2D0BC}"/>
    <cellStyle name="20% - Accent5 3 3 3 2 3 3 2 2" xfId="25799" xr:uid="{58F1F2C6-C182-4F89-8DE4-51B71C59EC49}"/>
    <cellStyle name="20% - Accent5 3 3 3 2 3 3 3" xfId="18311" xr:uid="{8B65EAC4-BFAA-4136-93C0-32BB41160FF1}"/>
    <cellStyle name="20% - Accent5 3 3 3 2 3 3 4" xfId="32847" xr:uid="{7A5E61FF-C0BD-4E40-B91A-9B6C5D9D2077}"/>
    <cellStyle name="20% - Accent5 3 3 3 2 3 3 5" xfId="40730" xr:uid="{F82D0B27-1C80-4A5D-819E-8CE3AED8F654}"/>
    <cellStyle name="20% - Accent5 3 3 3 2 3 3 6" xfId="48613" xr:uid="{87C3B608-2ECF-487A-A750-FCE33C136966}"/>
    <cellStyle name="20% - Accent5 3 3 3 2 3 3 7" xfId="56106" xr:uid="{768F2C13-13A8-4E50-B586-E19AF39D037F}"/>
    <cellStyle name="20% - Accent5 3 3 3 2 3 4" xfId="3284" xr:uid="{1AF3127A-E7D3-476B-8D92-771EAA9E7326}"/>
    <cellStyle name="20% - Accent5 3 3 3 2 3 4 2" xfId="10824" xr:uid="{E5EB71B8-4EE5-41F4-9F1F-2C8201E33612}"/>
    <cellStyle name="20% - Accent5 3 3 3 2 3 4 2 2" xfId="25800" xr:uid="{66A5BBEB-F79F-4F2D-BF28-A5AD1C6D578C}"/>
    <cellStyle name="20% - Accent5 3 3 3 2 3 4 3" xfId="18312" xr:uid="{6D816AF4-631F-46A5-BD1E-F878301F3D44}"/>
    <cellStyle name="20% - Accent5 3 3 3 2 3 4 4" xfId="34692" xr:uid="{0765B6FD-A9AA-4C20-A196-2C3EC0BAA829}"/>
    <cellStyle name="20% - Accent5 3 3 3 2 3 4 5" xfId="40731" xr:uid="{73EA742B-6750-440A-90A4-810BC31D4FD5}"/>
    <cellStyle name="20% - Accent5 3 3 3 2 3 4 6" xfId="48614" xr:uid="{267C82E6-12C5-4632-ADA7-E4382013BECB}"/>
    <cellStyle name="20% - Accent5 3 3 3 2 3 4 7" xfId="56107" xr:uid="{DB1C944D-000E-4505-BFA5-FD565ED24673}"/>
    <cellStyle name="20% - Accent5 3 3 3 2 3 5" xfId="3285" xr:uid="{4412F981-EB70-4D38-8DD2-ACDDEC7E6B22}"/>
    <cellStyle name="20% - Accent5 3 3 3 2 3 5 2" xfId="10825" xr:uid="{E86B565F-241E-49F8-A2EB-93450EE6CB2A}"/>
    <cellStyle name="20% - Accent5 3 3 3 2 3 5 2 2" xfId="25801" xr:uid="{F16B3695-B632-4587-A04B-7EB19F1558E2}"/>
    <cellStyle name="20% - Accent5 3 3 3 2 3 5 3" xfId="18313" xr:uid="{3F82920F-4FDB-476D-8DE0-197E61F72DA8}"/>
    <cellStyle name="20% - Accent5 3 3 3 2 3 5 4" xfId="36535" xr:uid="{3F35A5B9-8384-474E-9F44-D2BE9C8B5156}"/>
    <cellStyle name="20% - Accent5 3 3 3 2 3 5 5" xfId="40732" xr:uid="{32F7AC92-DE72-4095-B194-7528DA283A6D}"/>
    <cellStyle name="20% - Accent5 3 3 3 2 3 5 6" xfId="48615" xr:uid="{54D68674-AE78-40BB-97FE-97EF91E95375}"/>
    <cellStyle name="20% - Accent5 3 3 3 2 3 5 7" xfId="56108" xr:uid="{51BA1416-CEEA-454C-900C-FEC4FD8E0484}"/>
    <cellStyle name="20% - Accent5 3 3 3 2 3 6" xfId="10818" xr:uid="{34D3A7DD-8BD1-4EC2-A17F-C53DBA0CFE88}"/>
    <cellStyle name="20% - Accent5 3 3 3 2 3 6 2" xfId="25794" xr:uid="{13665189-38B9-4278-A9F4-FA1CE48EE2D3}"/>
    <cellStyle name="20% - Accent5 3 3 3 2 3 7" xfId="18306" xr:uid="{35009E12-587B-4185-B252-2A9E3149015A}"/>
    <cellStyle name="20% - Accent5 3 3 3 2 3 8" xfId="30672" xr:uid="{4E9C65C2-6A09-4BA7-BF0B-097BEEBC11B2}"/>
    <cellStyle name="20% - Accent5 3 3 3 2 3 9" xfId="40725" xr:uid="{C2394A1E-5ADC-4B1E-BCA1-65FFBA7B9C2F}"/>
    <cellStyle name="20% - Accent5 3 3 3 2 4" xfId="3286" xr:uid="{FD44F4DC-A613-47A3-99A4-103AB4E28580}"/>
    <cellStyle name="20% - Accent5 3 3 3 2 4 10" xfId="48616" xr:uid="{DDA67F2B-9AE0-48CD-B863-A74F7E1DC8D6}"/>
    <cellStyle name="20% - Accent5 3 3 3 2 4 11" xfId="56109" xr:uid="{6B0D8CC0-B903-4C1D-AB04-47D6DEF880AC}"/>
    <cellStyle name="20% - Accent5 3 3 3 2 4 2" xfId="3287" xr:uid="{AB737DAD-E3D2-41BC-B42F-44EF7B893779}"/>
    <cellStyle name="20% - Accent5 3 3 3 2 4 2 10" xfId="56110" xr:uid="{2ED06AB9-8264-4977-B708-CD469FAC917D}"/>
    <cellStyle name="20% - Accent5 3 3 3 2 4 2 2" xfId="3288" xr:uid="{15A50300-E691-4960-884C-6ADC5798979A}"/>
    <cellStyle name="20% - Accent5 3 3 3 2 4 2 2 2" xfId="10828" xr:uid="{099A0946-29C4-40FD-9234-9E2BC748D77D}"/>
    <cellStyle name="20% - Accent5 3 3 3 2 4 2 2 2 2" xfId="25804" xr:uid="{28EE5402-1125-4DB7-98BF-967780C42881}"/>
    <cellStyle name="20% - Accent5 3 3 3 2 4 2 2 3" xfId="18316" xr:uid="{9D38C7FC-9B07-49DC-A3CD-02FA9266E18D}"/>
    <cellStyle name="20% - Accent5 3 3 3 2 4 2 2 4" xfId="32850" xr:uid="{88169CB7-CCBE-4CF1-A414-16277E1F5068}"/>
    <cellStyle name="20% - Accent5 3 3 3 2 4 2 2 5" xfId="40735" xr:uid="{10F77A10-8413-4F7C-BCA0-4E4F57D1725E}"/>
    <cellStyle name="20% - Accent5 3 3 3 2 4 2 2 6" xfId="48618" xr:uid="{05DA2F05-7246-4A4F-87AD-2CBD4D1E9F4B}"/>
    <cellStyle name="20% - Accent5 3 3 3 2 4 2 2 7" xfId="56111" xr:uid="{9D4C7ADF-51CE-4F91-B94B-E1A1EE91F211}"/>
    <cellStyle name="20% - Accent5 3 3 3 2 4 2 3" xfId="3289" xr:uid="{C340B489-2B24-47F5-974C-38EFFDC6299A}"/>
    <cellStyle name="20% - Accent5 3 3 3 2 4 2 3 2" xfId="10829" xr:uid="{452D1FBD-85CA-4187-B307-220A6FB687AD}"/>
    <cellStyle name="20% - Accent5 3 3 3 2 4 2 3 2 2" xfId="25805" xr:uid="{2468A04B-BC4E-416B-B9BA-A380C82579D4}"/>
    <cellStyle name="20% - Accent5 3 3 3 2 4 2 3 3" xfId="18317" xr:uid="{053DB61F-4A1B-449D-B1AC-39345A372AF4}"/>
    <cellStyle name="20% - Accent5 3 3 3 2 4 2 3 4" xfId="34695" xr:uid="{75F59E12-5452-4FF0-8DE7-0570C98BCD78}"/>
    <cellStyle name="20% - Accent5 3 3 3 2 4 2 3 5" xfId="40736" xr:uid="{F0F39C00-F68A-4B12-A824-89F6EC8D58BF}"/>
    <cellStyle name="20% - Accent5 3 3 3 2 4 2 3 6" xfId="48619" xr:uid="{7B1ADAA3-24F7-49C3-ADCC-C577C05EC52B}"/>
    <cellStyle name="20% - Accent5 3 3 3 2 4 2 3 7" xfId="56112" xr:uid="{F570159E-E6E5-4C67-A9B3-E63A5AE530CA}"/>
    <cellStyle name="20% - Accent5 3 3 3 2 4 2 4" xfId="3290" xr:uid="{70CC6356-C5F5-4365-9B05-CD1AAB5B1166}"/>
    <cellStyle name="20% - Accent5 3 3 3 2 4 2 4 2" xfId="10830" xr:uid="{5A223E77-7B7F-429B-9840-306C60E9AD0C}"/>
    <cellStyle name="20% - Accent5 3 3 3 2 4 2 4 2 2" xfId="25806" xr:uid="{914C44BA-DA63-4D84-B0A5-84210F7DB42F}"/>
    <cellStyle name="20% - Accent5 3 3 3 2 4 2 4 3" xfId="18318" xr:uid="{C1D47F95-C7F2-4ADA-A847-2FA66446D079}"/>
    <cellStyle name="20% - Accent5 3 3 3 2 4 2 4 4" xfId="36538" xr:uid="{4A6C332F-0C01-47DD-9BAB-642482359762}"/>
    <cellStyle name="20% - Accent5 3 3 3 2 4 2 4 5" xfId="40737" xr:uid="{880E7FED-319B-4A78-A1D6-A7A7C74F35B4}"/>
    <cellStyle name="20% - Accent5 3 3 3 2 4 2 4 6" xfId="48620" xr:uid="{DEE9B19D-B18B-475B-A895-32059C243754}"/>
    <cellStyle name="20% - Accent5 3 3 3 2 4 2 4 7" xfId="56113" xr:uid="{F841AB16-4711-4918-A81C-35EE2682847D}"/>
    <cellStyle name="20% - Accent5 3 3 3 2 4 2 5" xfId="10827" xr:uid="{819C1F9E-1185-47B5-B5BA-D5FD42CB2176}"/>
    <cellStyle name="20% - Accent5 3 3 3 2 4 2 5 2" xfId="25803" xr:uid="{AAD9162F-341F-4DC1-B8D3-FB23A5533A96}"/>
    <cellStyle name="20% - Accent5 3 3 3 2 4 2 6" xfId="18315" xr:uid="{7F9ECCA8-1699-4B26-80A3-F7E23E9ED107}"/>
    <cellStyle name="20% - Accent5 3 3 3 2 4 2 7" xfId="31499" xr:uid="{51730625-1609-4F47-907E-8177661A3152}"/>
    <cellStyle name="20% - Accent5 3 3 3 2 4 2 8" xfId="40734" xr:uid="{930E1029-ACA1-490C-A3CF-4272184949E5}"/>
    <cellStyle name="20% - Accent5 3 3 3 2 4 2 9" xfId="48617" xr:uid="{222968E9-3FF0-4F85-8965-1EA0FE205FD3}"/>
    <cellStyle name="20% - Accent5 3 3 3 2 4 3" xfId="3291" xr:uid="{8F063A46-CFED-4B15-8B1B-3FC57AA82A69}"/>
    <cellStyle name="20% - Accent5 3 3 3 2 4 3 2" xfId="10831" xr:uid="{52E5A316-5472-430F-9331-D617E1B9075E}"/>
    <cellStyle name="20% - Accent5 3 3 3 2 4 3 2 2" xfId="25807" xr:uid="{BD619FDE-8522-4B9F-AD21-1B7DA436C54A}"/>
    <cellStyle name="20% - Accent5 3 3 3 2 4 3 3" xfId="18319" xr:uid="{821B6433-9B57-405D-9E73-6775610EE493}"/>
    <cellStyle name="20% - Accent5 3 3 3 2 4 3 4" xfId="32849" xr:uid="{F28E98FB-F18A-4412-8E44-1193CAF42DD1}"/>
    <cellStyle name="20% - Accent5 3 3 3 2 4 3 5" xfId="40738" xr:uid="{6A9643C3-5593-4F3A-9A16-32DB06C5A730}"/>
    <cellStyle name="20% - Accent5 3 3 3 2 4 3 6" xfId="48621" xr:uid="{6D2050D9-69DC-4FBF-A584-7E077B75BAC6}"/>
    <cellStyle name="20% - Accent5 3 3 3 2 4 3 7" xfId="56114" xr:uid="{73A578B7-18EE-4039-A268-1EBF70A3BD39}"/>
    <cellStyle name="20% - Accent5 3 3 3 2 4 4" xfId="3292" xr:uid="{FAAF55F1-A56E-4F99-9958-FAD33AC37BB5}"/>
    <cellStyle name="20% - Accent5 3 3 3 2 4 4 2" xfId="10832" xr:uid="{7BEE87F2-DB9B-490F-8153-A5844440A229}"/>
    <cellStyle name="20% - Accent5 3 3 3 2 4 4 2 2" xfId="25808" xr:uid="{37A3242F-0BEE-43A8-B4F9-31C7CBA339DC}"/>
    <cellStyle name="20% - Accent5 3 3 3 2 4 4 3" xfId="18320" xr:uid="{04069C16-7AB9-451E-90C2-A73B2EB737CE}"/>
    <cellStyle name="20% - Accent5 3 3 3 2 4 4 4" xfId="34694" xr:uid="{8D42D7B6-6768-4292-8E95-C7A9CAE3AD0B}"/>
    <cellStyle name="20% - Accent5 3 3 3 2 4 4 5" xfId="40739" xr:uid="{D1A34296-B787-46D8-9B4C-02B191DE2F44}"/>
    <cellStyle name="20% - Accent5 3 3 3 2 4 4 6" xfId="48622" xr:uid="{DA3091BC-D0E3-425A-A8B6-BBF01591E98B}"/>
    <cellStyle name="20% - Accent5 3 3 3 2 4 4 7" xfId="56115" xr:uid="{4A6EF601-20FC-4A36-9DBB-0E70A61DB6F7}"/>
    <cellStyle name="20% - Accent5 3 3 3 2 4 5" xfId="3293" xr:uid="{BA553B13-68BE-4275-B71A-F4301DB3F36B}"/>
    <cellStyle name="20% - Accent5 3 3 3 2 4 5 2" xfId="10833" xr:uid="{127D18EE-9C68-42B9-904D-B5A61F4C4C20}"/>
    <cellStyle name="20% - Accent5 3 3 3 2 4 5 2 2" xfId="25809" xr:uid="{A17C6EEC-4447-4CAE-AD78-4DF0CC454C83}"/>
    <cellStyle name="20% - Accent5 3 3 3 2 4 5 3" xfId="18321" xr:uid="{5B2A9463-7765-48BE-96EA-EB6C97718FBA}"/>
    <cellStyle name="20% - Accent5 3 3 3 2 4 5 4" xfId="36537" xr:uid="{E8BADBBE-7FD8-47AE-A618-C2E817CD4B95}"/>
    <cellStyle name="20% - Accent5 3 3 3 2 4 5 5" xfId="40740" xr:uid="{4DBBB291-C73D-4999-8B4D-FACB144447B6}"/>
    <cellStyle name="20% - Accent5 3 3 3 2 4 5 6" xfId="48623" xr:uid="{3A856368-80BB-4FD6-8F62-8A96934BCBED}"/>
    <cellStyle name="20% - Accent5 3 3 3 2 4 5 7" xfId="56116" xr:uid="{B1B5A1B7-2B7E-4B32-99C6-1CAE95F5ED83}"/>
    <cellStyle name="20% - Accent5 3 3 3 2 4 6" xfId="10826" xr:uid="{CE767472-7048-424C-B756-45E6066CE9C2}"/>
    <cellStyle name="20% - Accent5 3 3 3 2 4 6 2" xfId="25802" xr:uid="{A2B41399-2306-4BF8-964F-F8185296A870}"/>
    <cellStyle name="20% - Accent5 3 3 3 2 4 7" xfId="18314" xr:uid="{CDED5A70-C179-4157-9EEB-2A82BE24D92C}"/>
    <cellStyle name="20% - Accent5 3 3 3 2 4 8" xfId="30891" xr:uid="{DFC3DBAA-7085-4108-AB00-4C4AE3AC2AF5}"/>
    <cellStyle name="20% - Accent5 3 3 3 2 4 9" xfId="40733" xr:uid="{862FCE53-E8A7-41E8-AC64-9F26F1C2D325}"/>
    <cellStyle name="20% - Accent5 3 3 3 2 5" xfId="3294" xr:uid="{0C888AFE-F2AC-4358-BF93-064E996B738E}"/>
    <cellStyle name="20% - Accent5 3 3 3 2 5 10" xfId="56117" xr:uid="{8E3E1ACE-745A-4F69-8F8E-257F0CD2F04A}"/>
    <cellStyle name="20% - Accent5 3 3 3 2 5 2" xfId="3295" xr:uid="{A7628F38-8129-4E04-8A66-8E8B32CF0E2E}"/>
    <cellStyle name="20% - Accent5 3 3 3 2 5 2 2" xfId="10835" xr:uid="{5BCAA353-0F63-4E0B-9B15-8824BF5E6EAD}"/>
    <cellStyle name="20% - Accent5 3 3 3 2 5 2 2 2" xfId="25811" xr:uid="{583B9FEE-C531-448A-A5F3-01BC6DB7D72B}"/>
    <cellStyle name="20% - Accent5 3 3 3 2 5 2 3" xfId="18323" xr:uid="{6F152B37-F24F-427C-A265-96296FB31F42}"/>
    <cellStyle name="20% - Accent5 3 3 3 2 5 2 4" xfId="32851" xr:uid="{3FEB631E-970B-4CF1-A946-26362BA6A132}"/>
    <cellStyle name="20% - Accent5 3 3 3 2 5 2 5" xfId="40742" xr:uid="{5B520B0D-CA5D-4367-AAC1-D738F242E575}"/>
    <cellStyle name="20% - Accent5 3 3 3 2 5 2 6" xfId="48625" xr:uid="{8FD907F6-DC78-4726-8B8F-6B8C93B4734D}"/>
    <cellStyle name="20% - Accent5 3 3 3 2 5 2 7" xfId="56118" xr:uid="{82118046-707D-4A60-8192-16009B0D27F0}"/>
    <cellStyle name="20% - Accent5 3 3 3 2 5 3" xfId="3296" xr:uid="{F6CFC3B6-6131-426D-B38F-0CA9855718BA}"/>
    <cellStyle name="20% - Accent5 3 3 3 2 5 3 2" xfId="10836" xr:uid="{7058A8C4-E5F8-4C3F-A8F2-B22FEC0FF320}"/>
    <cellStyle name="20% - Accent5 3 3 3 2 5 3 2 2" xfId="25812" xr:uid="{92C19AE6-296E-4FE3-B9E3-AB5F5BF1F17C}"/>
    <cellStyle name="20% - Accent5 3 3 3 2 5 3 3" xfId="18324" xr:uid="{2F937C31-B957-48FC-9B1A-A49297967DDA}"/>
    <cellStyle name="20% - Accent5 3 3 3 2 5 3 4" xfId="34696" xr:uid="{40E4851E-7C2B-4287-9E63-F189A6FB2987}"/>
    <cellStyle name="20% - Accent5 3 3 3 2 5 3 5" xfId="40743" xr:uid="{10618739-5E4B-4041-A9F5-3062D6A30745}"/>
    <cellStyle name="20% - Accent5 3 3 3 2 5 3 6" xfId="48626" xr:uid="{28120958-7CF4-4AA6-ACAE-B669E08DD357}"/>
    <cellStyle name="20% - Accent5 3 3 3 2 5 3 7" xfId="56119" xr:uid="{770FDA6A-4B65-404D-B19F-F8B1DC124A85}"/>
    <cellStyle name="20% - Accent5 3 3 3 2 5 4" xfId="3297" xr:uid="{4D181553-7717-4A98-ABEB-FD73C2ACABE0}"/>
    <cellStyle name="20% - Accent5 3 3 3 2 5 4 2" xfId="10837" xr:uid="{D90598E8-1422-41C7-8FD7-FD23B5A5D26D}"/>
    <cellStyle name="20% - Accent5 3 3 3 2 5 4 2 2" xfId="25813" xr:uid="{E3AEE991-3738-469A-8F09-71F51EFF933D}"/>
    <cellStyle name="20% - Accent5 3 3 3 2 5 4 3" xfId="18325" xr:uid="{414CB3E7-3D85-4225-B5FF-B0212BBD9648}"/>
    <cellStyle name="20% - Accent5 3 3 3 2 5 4 4" xfId="36539" xr:uid="{CC1938F7-0DCC-4657-85F9-D817C2C81139}"/>
    <cellStyle name="20% - Accent5 3 3 3 2 5 4 5" xfId="40744" xr:uid="{808B6B22-93F5-44D0-BD65-247AA2A9A916}"/>
    <cellStyle name="20% - Accent5 3 3 3 2 5 4 6" xfId="48627" xr:uid="{75D614E2-BFF0-4B81-BE8B-1C4E65527318}"/>
    <cellStyle name="20% - Accent5 3 3 3 2 5 4 7" xfId="56120" xr:uid="{ED2B54F1-E944-4D64-B2B8-2EFF4F88343E}"/>
    <cellStyle name="20% - Accent5 3 3 3 2 5 5" xfId="10834" xr:uid="{84992D9E-8261-45B9-8AF9-77AA029EAC4F}"/>
    <cellStyle name="20% - Accent5 3 3 3 2 5 5 2" xfId="25810" xr:uid="{F6588E94-4B29-46AA-8F87-1C8DADCC3526}"/>
    <cellStyle name="20% - Accent5 3 3 3 2 5 6" xfId="18322" xr:uid="{1B46F27B-945C-4195-A540-F9793450C663}"/>
    <cellStyle name="20% - Accent5 3 3 3 2 5 7" xfId="31495" xr:uid="{E9BFD564-5797-4C32-9139-2CD837ACA8F3}"/>
    <cellStyle name="20% - Accent5 3 3 3 2 5 8" xfId="40741" xr:uid="{E89F3204-F2DE-449A-B8A8-29A3E80D2262}"/>
    <cellStyle name="20% - Accent5 3 3 3 2 5 9" xfId="48624" xr:uid="{68D3D0CE-B68A-4914-A9CA-F53118DAC02A}"/>
    <cellStyle name="20% - Accent5 3 3 3 2 6" xfId="3298" xr:uid="{CEE64C30-E2DD-43E9-9C69-CBCFC9D33782}"/>
    <cellStyle name="20% - Accent5 3 3 3 2 6 2" xfId="10838" xr:uid="{31BED6F0-8216-4680-8D4B-9966B8FDCB94}"/>
    <cellStyle name="20% - Accent5 3 3 3 2 6 2 2" xfId="25814" xr:uid="{A20D0CB9-2910-4093-8F90-A5A58A412D61}"/>
    <cellStyle name="20% - Accent5 3 3 3 2 6 3" xfId="18326" xr:uid="{B3A4BA28-BA3F-411E-9A96-E5642C22AEB4}"/>
    <cellStyle name="20% - Accent5 3 3 3 2 6 4" xfId="32842" xr:uid="{2B14E463-08CB-4780-85B8-608B19993277}"/>
    <cellStyle name="20% - Accent5 3 3 3 2 6 5" xfId="40745" xr:uid="{BEB9498B-7086-4F07-9B5D-79F3BF1C8515}"/>
    <cellStyle name="20% - Accent5 3 3 3 2 6 6" xfId="48628" xr:uid="{B3841998-1B7B-4A7B-88C2-AA071BA1128F}"/>
    <cellStyle name="20% - Accent5 3 3 3 2 6 7" xfId="56121" xr:uid="{B8C0061B-BF0E-43BB-BB05-47E903B573AA}"/>
    <cellStyle name="20% - Accent5 3 3 3 2 7" xfId="3299" xr:uid="{96AD6E4B-E035-458B-B093-4431B1720C65}"/>
    <cellStyle name="20% - Accent5 3 3 3 2 7 2" xfId="10839" xr:uid="{021094AD-67C7-4934-8B43-D829734D3DB7}"/>
    <cellStyle name="20% - Accent5 3 3 3 2 7 2 2" xfId="25815" xr:uid="{1716E853-910A-4C92-9D15-5A77299E146D}"/>
    <cellStyle name="20% - Accent5 3 3 3 2 7 3" xfId="18327" xr:uid="{64FA0142-3BB0-4816-BB70-CE789C553270}"/>
    <cellStyle name="20% - Accent5 3 3 3 2 7 4" xfId="34687" xr:uid="{D46C2E9D-298B-4684-85AB-CD6A68F7AD1A}"/>
    <cellStyle name="20% - Accent5 3 3 3 2 7 5" xfId="40746" xr:uid="{5FE131EA-E78D-4BF6-84DE-5CF505937C4D}"/>
    <cellStyle name="20% - Accent5 3 3 3 2 7 6" xfId="48629" xr:uid="{806CFF8F-12E2-4CA3-9FC2-85B250724CDE}"/>
    <cellStyle name="20% - Accent5 3 3 3 2 7 7" xfId="56122" xr:uid="{59169D42-7BF1-4931-A989-CCA5FD1FC296}"/>
    <cellStyle name="20% - Accent5 3 3 3 2 8" xfId="3300" xr:uid="{DA5DB0D5-BF63-48A6-B016-77558EB79F48}"/>
    <cellStyle name="20% - Accent5 3 3 3 2 8 2" xfId="10840" xr:uid="{42A9022B-6B65-4F06-A270-5AE942DC87EC}"/>
    <cellStyle name="20% - Accent5 3 3 3 2 8 2 2" xfId="25816" xr:uid="{6F13ED89-A6FC-4D1E-AED0-EA60E2258C07}"/>
    <cellStyle name="20% - Accent5 3 3 3 2 8 3" xfId="18328" xr:uid="{3D00C923-ED23-4F03-8326-1FE38C381847}"/>
    <cellStyle name="20% - Accent5 3 3 3 2 8 4" xfId="36530" xr:uid="{12589EB2-CF56-4F72-BF21-DA492D7B5D35}"/>
    <cellStyle name="20% - Accent5 3 3 3 2 8 5" xfId="40747" xr:uid="{1749260C-52F3-470A-A10F-04D7208DBA81}"/>
    <cellStyle name="20% - Accent5 3 3 3 2 8 6" xfId="48630" xr:uid="{4BB362CC-553F-4025-B2A5-4F8347093AAA}"/>
    <cellStyle name="20% - Accent5 3 3 3 2 8 7" xfId="56123" xr:uid="{33F0726A-F26C-47C6-9C06-93C6FD7EBACC}"/>
    <cellStyle name="20% - Accent5 3 3 3 2 9" xfId="10801" xr:uid="{EDA6E5B3-E3B1-4E20-9A15-28CD6BACE963}"/>
    <cellStyle name="20% - Accent5 3 3 3 2 9 2" xfId="25777" xr:uid="{350673E9-23C5-4E4F-AB97-98A4C3F563C6}"/>
    <cellStyle name="20% - Accent5 3 3 3 3" xfId="3301" xr:uid="{32C45CA8-EFEF-4144-BBAA-917D581CF1A8}"/>
    <cellStyle name="20% - Accent5 3 3 3 3 10" xfId="40748" xr:uid="{B615109B-C1EA-42A6-A4C7-8DE69A003626}"/>
    <cellStyle name="20% - Accent5 3 3 3 3 11" xfId="48631" xr:uid="{1134BC62-ACC5-450D-987D-7FF9A01C5B8C}"/>
    <cellStyle name="20% - Accent5 3 3 3 3 12" xfId="56124" xr:uid="{EBE0CA26-2996-4657-BF1B-D63FA11EDECA}"/>
    <cellStyle name="20% - Accent5 3 3 3 3 2" xfId="3302" xr:uid="{35D62FA5-53E7-4593-957E-9BE77F8A2F4D}"/>
    <cellStyle name="20% - Accent5 3 3 3 3 2 10" xfId="48632" xr:uid="{ED7DE5AA-232B-467E-9CAA-E8959B3CDB33}"/>
    <cellStyle name="20% - Accent5 3 3 3 3 2 11" xfId="56125" xr:uid="{B8528F39-5985-44DC-BFC9-4599C277C600}"/>
    <cellStyle name="20% - Accent5 3 3 3 3 2 2" xfId="3303" xr:uid="{C1ABED2A-F039-48C3-BFD7-59DC3E2086BE}"/>
    <cellStyle name="20% - Accent5 3 3 3 3 2 2 10" xfId="56126" xr:uid="{1BCD00BA-0FAF-4BEC-83D9-6BF085B9F52F}"/>
    <cellStyle name="20% - Accent5 3 3 3 3 2 2 2" xfId="3304" xr:uid="{624C8E4E-76FD-46E0-A11F-CA5F5FB8CCBC}"/>
    <cellStyle name="20% - Accent5 3 3 3 3 2 2 2 2" xfId="10844" xr:uid="{BD5E93FD-6D3C-4374-987D-0AA45A87D532}"/>
    <cellStyle name="20% - Accent5 3 3 3 3 2 2 2 2 2" xfId="25820" xr:uid="{05722FC7-3A7D-498E-AD0A-F660405AF6CE}"/>
    <cellStyle name="20% - Accent5 3 3 3 3 2 2 2 3" xfId="18332" xr:uid="{DC346E30-2150-4A5D-96C4-BD1FDA57BA27}"/>
    <cellStyle name="20% - Accent5 3 3 3 3 2 2 2 4" xfId="32854" xr:uid="{7ED4C8BB-2D61-4B6B-86D2-1E334764A2D1}"/>
    <cellStyle name="20% - Accent5 3 3 3 3 2 2 2 5" xfId="40751" xr:uid="{A3ECC216-EC19-4F48-A7D1-D4E26EDB2A41}"/>
    <cellStyle name="20% - Accent5 3 3 3 3 2 2 2 6" xfId="48634" xr:uid="{A74DA649-9C04-47C1-8DFC-2DF04022904D}"/>
    <cellStyle name="20% - Accent5 3 3 3 3 2 2 2 7" xfId="56127" xr:uid="{80488893-35B7-4136-9F41-2620F5847D67}"/>
    <cellStyle name="20% - Accent5 3 3 3 3 2 2 3" xfId="3305" xr:uid="{B6CFE782-6F95-42B3-8F40-FC3EC517E8AE}"/>
    <cellStyle name="20% - Accent5 3 3 3 3 2 2 3 2" xfId="10845" xr:uid="{A5A0008E-CBA1-4302-B31D-5B1BA0430687}"/>
    <cellStyle name="20% - Accent5 3 3 3 3 2 2 3 2 2" xfId="25821" xr:uid="{DFEE5470-1CE8-47EB-882D-D9990C2A028E}"/>
    <cellStyle name="20% - Accent5 3 3 3 3 2 2 3 3" xfId="18333" xr:uid="{215340D9-456A-443F-9374-DD7890D1E9B4}"/>
    <cellStyle name="20% - Accent5 3 3 3 3 2 2 3 4" xfId="34699" xr:uid="{3BF2FE56-F995-4903-8007-C48ED9424768}"/>
    <cellStyle name="20% - Accent5 3 3 3 3 2 2 3 5" xfId="40752" xr:uid="{449C631C-DB02-4553-A040-4EFFA5FC40E3}"/>
    <cellStyle name="20% - Accent5 3 3 3 3 2 2 3 6" xfId="48635" xr:uid="{2D4463BB-5D6A-46EA-9C3D-623D13D4183C}"/>
    <cellStyle name="20% - Accent5 3 3 3 3 2 2 3 7" xfId="56128" xr:uid="{F3AF872A-82E7-46D0-9893-69C0B7AE09C9}"/>
    <cellStyle name="20% - Accent5 3 3 3 3 2 2 4" xfId="3306" xr:uid="{C1ED9666-6590-44F5-BB69-7A8F4C444A22}"/>
    <cellStyle name="20% - Accent5 3 3 3 3 2 2 4 2" xfId="10846" xr:uid="{A653BD4B-EDD4-471A-B6D0-C259DABDB222}"/>
    <cellStyle name="20% - Accent5 3 3 3 3 2 2 4 2 2" xfId="25822" xr:uid="{09B37934-F061-48AF-8764-559795B27545}"/>
    <cellStyle name="20% - Accent5 3 3 3 3 2 2 4 3" xfId="18334" xr:uid="{5CA2973A-FCF2-4E17-BAAD-8A12F602010B}"/>
    <cellStyle name="20% - Accent5 3 3 3 3 2 2 4 4" xfId="36542" xr:uid="{FD991309-1937-4C6B-96A5-64502ED1D44A}"/>
    <cellStyle name="20% - Accent5 3 3 3 3 2 2 4 5" xfId="40753" xr:uid="{B9EFDE8C-1CD1-4F7C-B83E-4DB73E6D29C7}"/>
    <cellStyle name="20% - Accent5 3 3 3 3 2 2 4 6" xfId="48636" xr:uid="{BE4F3251-8D99-48FE-BDC3-8CF41D4F6DEA}"/>
    <cellStyle name="20% - Accent5 3 3 3 3 2 2 4 7" xfId="56129" xr:uid="{5501E10E-249B-4DAF-B056-D0032F055A52}"/>
    <cellStyle name="20% - Accent5 3 3 3 3 2 2 5" xfId="10843" xr:uid="{FF7A79AC-8E4B-4EC2-A5B6-2BD628D19633}"/>
    <cellStyle name="20% - Accent5 3 3 3 3 2 2 5 2" xfId="25819" xr:uid="{492231D2-DD8D-47F7-85EE-A210BDAD70D8}"/>
    <cellStyle name="20% - Accent5 3 3 3 3 2 2 6" xfId="18331" xr:uid="{0954C3F8-9789-4D7B-9A5E-B77E8E80B52E}"/>
    <cellStyle name="20% - Accent5 3 3 3 3 2 2 7" xfId="31501" xr:uid="{E5EDEB7C-08FB-4960-B1B7-EBD762838EF3}"/>
    <cellStyle name="20% - Accent5 3 3 3 3 2 2 8" xfId="40750" xr:uid="{43076577-6F5A-4073-986E-FBC94AC16452}"/>
    <cellStyle name="20% - Accent5 3 3 3 3 2 2 9" xfId="48633" xr:uid="{9C1306B1-E7DC-468F-96A8-C8EAF2BFE71C}"/>
    <cellStyle name="20% - Accent5 3 3 3 3 2 3" xfId="3307" xr:uid="{78AE689C-93E6-45F8-9B50-DB20F742DADC}"/>
    <cellStyle name="20% - Accent5 3 3 3 3 2 3 2" xfId="10847" xr:uid="{B48BC88D-190D-474A-AED4-7E98ABB87794}"/>
    <cellStyle name="20% - Accent5 3 3 3 3 2 3 2 2" xfId="25823" xr:uid="{F88BB8B1-57D8-47EC-A2C6-4536E62DFB3A}"/>
    <cellStyle name="20% - Accent5 3 3 3 3 2 3 3" xfId="18335" xr:uid="{FF0D9348-9E79-4BB2-A2A8-86B172A55ECD}"/>
    <cellStyle name="20% - Accent5 3 3 3 3 2 3 4" xfId="32853" xr:uid="{6B6BCCC1-F65A-4848-B899-65FEFC7A6FC8}"/>
    <cellStyle name="20% - Accent5 3 3 3 3 2 3 5" xfId="40754" xr:uid="{4C4FB410-5E55-4F83-84E9-03CB94750804}"/>
    <cellStyle name="20% - Accent5 3 3 3 3 2 3 6" xfId="48637" xr:uid="{2B3FEDE9-684A-463C-A677-E8CF89C6C36A}"/>
    <cellStyle name="20% - Accent5 3 3 3 3 2 3 7" xfId="56130" xr:uid="{31DD63AD-E49B-4CC5-9620-52AE1CAC7ABB}"/>
    <cellStyle name="20% - Accent5 3 3 3 3 2 4" xfId="3308" xr:uid="{86FB8F48-6A12-4717-89FC-3A85A0FB2B70}"/>
    <cellStyle name="20% - Accent5 3 3 3 3 2 4 2" xfId="10848" xr:uid="{15F8DD92-BA55-48DF-9222-1A9FBAEF3FCB}"/>
    <cellStyle name="20% - Accent5 3 3 3 3 2 4 2 2" xfId="25824" xr:uid="{B5D89BAB-BD57-4F53-AE86-D75AA63FB0F8}"/>
    <cellStyle name="20% - Accent5 3 3 3 3 2 4 3" xfId="18336" xr:uid="{70E94E57-8605-4325-BAD4-BEDE8D2E059E}"/>
    <cellStyle name="20% - Accent5 3 3 3 3 2 4 4" xfId="34698" xr:uid="{DED5D6FA-B0DF-42D4-86E7-5C6059D35014}"/>
    <cellStyle name="20% - Accent5 3 3 3 3 2 4 5" xfId="40755" xr:uid="{D6D65E8F-F1AE-4B33-B382-9F41D13F3BF8}"/>
    <cellStyle name="20% - Accent5 3 3 3 3 2 4 6" xfId="48638" xr:uid="{A5358818-3488-4F2F-8019-9E055124C4DE}"/>
    <cellStyle name="20% - Accent5 3 3 3 3 2 4 7" xfId="56131" xr:uid="{36957C4A-38D6-468E-832D-0E63E37B3A5C}"/>
    <cellStyle name="20% - Accent5 3 3 3 3 2 5" xfId="3309" xr:uid="{B44D8D0F-C4ED-4E6E-9B6D-AE23E77AA1B4}"/>
    <cellStyle name="20% - Accent5 3 3 3 3 2 5 2" xfId="10849" xr:uid="{4D59FE4D-0C3D-4CB1-92CA-F4E78FD3BC43}"/>
    <cellStyle name="20% - Accent5 3 3 3 3 2 5 2 2" xfId="25825" xr:uid="{73BF7F36-78B0-448C-812F-5DB6433C337F}"/>
    <cellStyle name="20% - Accent5 3 3 3 3 2 5 3" xfId="18337" xr:uid="{C6928798-FEDF-4187-B1B8-A1AA4F6CD4CC}"/>
    <cellStyle name="20% - Accent5 3 3 3 3 2 5 4" xfId="36541" xr:uid="{B5075F27-31CE-434D-817C-014D6E01A49D}"/>
    <cellStyle name="20% - Accent5 3 3 3 3 2 5 5" xfId="40756" xr:uid="{C2AF77D9-F77C-4DE7-92A3-EC551CBFF56F}"/>
    <cellStyle name="20% - Accent5 3 3 3 3 2 5 6" xfId="48639" xr:uid="{25F9F5C4-DF10-413C-B533-977FCEC2305F}"/>
    <cellStyle name="20% - Accent5 3 3 3 3 2 5 7" xfId="56132" xr:uid="{969BE15A-6CC7-48FE-9917-68184DA40EA4}"/>
    <cellStyle name="20% - Accent5 3 3 3 3 2 6" xfId="10842" xr:uid="{B6517507-53FD-4567-9212-ED11684251C0}"/>
    <cellStyle name="20% - Accent5 3 3 3 3 2 6 2" xfId="25818" xr:uid="{4FADD22E-D434-4926-8523-58739069129C}"/>
    <cellStyle name="20% - Accent5 3 3 3 3 2 7" xfId="18330" xr:uid="{F026CB4C-10D6-4E6A-A3DB-67BDECB44366}"/>
    <cellStyle name="20% - Accent5 3 3 3 3 2 8" xfId="30893" xr:uid="{367F12E6-734E-45AF-A325-6329FD71B581}"/>
    <cellStyle name="20% - Accent5 3 3 3 3 2 9" xfId="40749" xr:uid="{5EF2481F-8839-42EF-8911-178D32189317}"/>
    <cellStyle name="20% - Accent5 3 3 3 3 3" xfId="3310" xr:uid="{1A85A67F-44FC-4D5A-9825-40DD665F9BF6}"/>
    <cellStyle name="20% - Accent5 3 3 3 3 3 10" xfId="56133" xr:uid="{3CE0BF88-D21E-4216-9A85-BDF94AABA0A9}"/>
    <cellStyle name="20% - Accent5 3 3 3 3 3 2" xfId="3311" xr:uid="{1147DB70-4F72-4598-AD5C-83BB09E28205}"/>
    <cellStyle name="20% - Accent5 3 3 3 3 3 2 2" xfId="10851" xr:uid="{F64C40D7-B710-4C2C-AA3B-80412540B342}"/>
    <cellStyle name="20% - Accent5 3 3 3 3 3 2 2 2" xfId="25827" xr:uid="{85884C79-6A74-46D9-85C0-2BD2016D024C}"/>
    <cellStyle name="20% - Accent5 3 3 3 3 3 2 3" xfId="18339" xr:uid="{3CE253FE-5BB3-4150-8D89-54D9E55ADA34}"/>
    <cellStyle name="20% - Accent5 3 3 3 3 3 2 4" xfId="32855" xr:uid="{D8755AC2-549F-4379-9D34-117A19F8FFFD}"/>
    <cellStyle name="20% - Accent5 3 3 3 3 3 2 5" xfId="40758" xr:uid="{6F165A0A-C697-4BC8-A5A2-EC9955F383C8}"/>
    <cellStyle name="20% - Accent5 3 3 3 3 3 2 6" xfId="48641" xr:uid="{0B4C6045-016D-49D4-A95F-774A2D158876}"/>
    <cellStyle name="20% - Accent5 3 3 3 3 3 2 7" xfId="56134" xr:uid="{464665AC-105F-479A-829A-64B55D94E715}"/>
    <cellStyle name="20% - Accent5 3 3 3 3 3 3" xfId="3312" xr:uid="{D4392913-9DA0-4BE9-A03B-176F2F843F01}"/>
    <cellStyle name="20% - Accent5 3 3 3 3 3 3 2" xfId="10852" xr:uid="{826FC288-F491-438F-B7B2-AA195411B8ED}"/>
    <cellStyle name="20% - Accent5 3 3 3 3 3 3 2 2" xfId="25828" xr:uid="{B183D8A5-5B24-43B5-BA38-BCC01FCE108A}"/>
    <cellStyle name="20% - Accent5 3 3 3 3 3 3 3" xfId="18340" xr:uid="{6760A904-FCA5-4FE6-8B2B-1B3E5BD017D7}"/>
    <cellStyle name="20% - Accent5 3 3 3 3 3 3 4" xfId="34700" xr:uid="{66E41CF1-24E8-4E4D-A9FF-3977EED3DA9F}"/>
    <cellStyle name="20% - Accent5 3 3 3 3 3 3 5" xfId="40759" xr:uid="{C9C44E55-EA7B-488B-AA69-294B74956A06}"/>
    <cellStyle name="20% - Accent5 3 3 3 3 3 3 6" xfId="48642" xr:uid="{3EA92E19-C680-45F2-A699-1264BB93278B}"/>
    <cellStyle name="20% - Accent5 3 3 3 3 3 3 7" xfId="56135" xr:uid="{29C7F2B5-93B6-449D-A417-E4A153E76720}"/>
    <cellStyle name="20% - Accent5 3 3 3 3 3 4" xfId="3313" xr:uid="{D4EF469C-A2AE-4684-8D54-56DF3FF82439}"/>
    <cellStyle name="20% - Accent5 3 3 3 3 3 4 2" xfId="10853" xr:uid="{0E81C9F7-5EFB-4275-B98E-FD325AA38988}"/>
    <cellStyle name="20% - Accent5 3 3 3 3 3 4 2 2" xfId="25829" xr:uid="{7303D1B6-D016-4B53-AD81-E828082C87A7}"/>
    <cellStyle name="20% - Accent5 3 3 3 3 3 4 3" xfId="18341" xr:uid="{6FC3F33A-4013-4919-9598-6726D62AFD25}"/>
    <cellStyle name="20% - Accent5 3 3 3 3 3 4 4" xfId="36543" xr:uid="{3E368871-69C7-4BE1-BAE0-8C51D774865E}"/>
    <cellStyle name="20% - Accent5 3 3 3 3 3 4 5" xfId="40760" xr:uid="{EC47B324-E16B-4069-B10F-8E439753FB5C}"/>
    <cellStyle name="20% - Accent5 3 3 3 3 3 4 6" xfId="48643" xr:uid="{7E92C0ED-C86E-459C-92A2-25BD2E32A8D5}"/>
    <cellStyle name="20% - Accent5 3 3 3 3 3 4 7" xfId="56136" xr:uid="{709CBE79-99CA-4378-BDF6-185F5996FEBF}"/>
    <cellStyle name="20% - Accent5 3 3 3 3 3 5" xfId="10850" xr:uid="{8DA50E82-A181-43AC-AB7B-1FCAE73FF9F5}"/>
    <cellStyle name="20% - Accent5 3 3 3 3 3 5 2" xfId="25826" xr:uid="{270E5023-2001-44A3-BAAE-ACDC6DC88E60}"/>
    <cellStyle name="20% - Accent5 3 3 3 3 3 6" xfId="18338" xr:uid="{6D08E5D1-7B8D-4B4E-AC37-5D0CBFAB5A33}"/>
    <cellStyle name="20% - Accent5 3 3 3 3 3 7" xfId="31500" xr:uid="{A2749DC1-53EA-4E70-9745-6841A562C460}"/>
    <cellStyle name="20% - Accent5 3 3 3 3 3 8" xfId="40757" xr:uid="{6198EC19-726A-4A1C-A951-D2684B2F81D7}"/>
    <cellStyle name="20% - Accent5 3 3 3 3 3 9" xfId="48640" xr:uid="{D826F805-2B0B-404B-A3DA-9606CA0815FD}"/>
    <cellStyle name="20% - Accent5 3 3 3 3 4" xfId="3314" xr:uid="{424C1DB7-145D-4C9E-BC26-6804EC95D831}"/>
    <cellStyle name="20% - Accent5 3 3 3 3 4 2" xfId="10854" xr:uid="{CC5CD2E3-2E9E-4CA5-B7B6-25218EFF42E4}"/>
    <cellStyle name="20% - Accent5 3 3 3 3 4 2 2" xfId="25830" xr:uid="{0C574FB4-456D-4433-A821-8484BA353276}"/>
    <cellStyle name="20% - Accent5 3 3 3 3 4 3" xfId="18342" xr:uid="{1478EAEC-8955-4DA0-BFE3-9C09BFBAAFE8}"/>
    <cellStyle name="20% - Accent5 3 3 3 3 4 4" xfId="32852" xr:uid="{309D035A-4B45-4944-AFB6-6099A76D0058}"/>
    <cellStyle name="20% - Accent5 3 3 3 3 4 5" xfId="40761" xr:uid="{0FA91F23-5171-4FDC-82B4-1142E97A5853}"/>
    <cellStyle name="20% - Accent5 3 3 3 3 4 6" xfId="48644" xr:uid="{D6807530-EEFC-44E6-BCE4-704F9F5D282D}"/>
    <cellStyle name="20% - Accent5 3 3 3 3 4 7" xfId="56137" xr:uid="{1EE4A18F-FD7A-43CA-80F1-FEB7FBAB5014}"/>
    <cellStyle name="20% - Accent5 3 3 3 3 5" xfId="3315" xr:uid="{682F5BAF-4074-4059-BEF7-CFD2F5D8157F}"/>
    <cellStyle name="20% - Accent5 3 3 3 3 5 2" xfId="10855" xr:uid="{DF1FFC27-B0E6-457E-97F6-817FDAE0BE5F}"/>
    <cellStyle name="20% - Accent5 3 3 3 3 5 2 2" xfId="25831" xr:uid="{63AEC298-D477-4325-B712-9D89EE9223FE}"/>
    <cellStyle name="20% - Accent5 3 3 3 3 5 3" xfId="18343" xr:uid="{3FBD8371-2362-4675-A651-F72FEBA2648D}"/>
    <cellStyle name="20% - Accent5 3 3 3 3 5 4" xfId="34697" xr:uid="{D04722F6-1FBD-4F31-A5E1-230A339537E1}"/>
    <cellStyle name="20% - Accent5 3 3 3 3 5 5" xfId="40762" xr:uid="{D94E377F-9531-4666-932E-664A6B22CA3E}"/>
    <cellStyle name="20% - Accent5 3 3 3 3 5 6" xfId="48645" xr:uid="{C510BEA6-49F6-42BA-8F30-5F10D34C5025}"/>
    <cellStyle name="20% - Accent5 3 3 3 3 5 7" xfId="56138" xr:uid="{08A9DAB3-DAFF-4EBD-BE52-B74B9610BF34}"/>
    <cellStyle name="20% - Accent5 3 3 3 3 6" xfId="3316" xr:uid="{1E8E334C-4B7B-4807-B2D1-383D3A88BF6F}"/>
    <cellStyle name="20% - Accent5 3 3 3 3 6 2" xfId="10856" xr:uid="{ED208D72-EBB4-4E59-B0F3-3C05F0777D31}"/>
    <cellStyle name="20% - Accent5 3 3 3 3 6 2 2" xfId="25832" xr:uid="{A8AED914-03F6-40B2-A5EB-9C09E1F502E7}"/>
    <cellStyle name="20% - Accent5 3 3 3 3 6 3" xfId="18344" xr:uid="{7E872BF0-C92F-4031-92A0-A5EC6AFA3F98}"/>
    <cellStyle name="20% - Accent5 3 3 3 3 6 4" xfId="36540" xr:uid="{96B70E9C-4CEC-43FB-B45C-66EB8BBE7B6B}"/>
    <cellStyle name="20% - Accent5 3 3 3 3 6 5" xfId="40763" xr:uid="{CA9AE0F9-0560-4DBE-B9B1-D7A8C8F6708B}"/>
    <cellStyle name="20% - Accent5 3 3 3 3 6 6" xfId="48646" xr:uid="{CC429212-EABD-4FD2-8040-2D829B738B0B}"/>
    <cellStyle name="20% - Accent5 3 3 3 3 6 7" xfId="56139" xr:uid="{C38BE2A4-8469-4856-9F92-F1C24E98C5AD}"/>
    <cellStyle name="20% - Accent5 3 3 3 3 7" xfId="10841" xr:uid="{CA4DD375-FD37-43BE-88B8-BD31D03FAE8E}"/>
    <cellStyle name="20% - Accent5 3 3 3 3 7 2" xfId="25817" xr:uid="{0E22D897-AEB8-4195-8923-9FE9CC5A767F}"/>
    <cellStyle name="20% - Accent5 3 3 3 3 8" xfId="18329" xr:uid="{12E9BFB5-4628-4B2D-BD60-3E16D3C6AFC4}"/>
    <cellStyle name="20% - Accent5 3 3 3 3 9" xfId="30470" xr:uid="{7B4EBEB0-DC58-4639-896A-846F3E6D7A70}"/>
    <cellStyle name="20% - Accent5 3 3 3 4" xfId="3317" xr:uid="{FD0D6D00-3D68-4DE3-B8FE-619C9B5725C2}"/>
    <cellStyle name="20% - Accent5 3 3 3 4 10" xfId="40764" xr:uid="{96248A10-7CB4-4CDA-AD1C-575B2E3D21B8}"/>
    <cellStyle name="20% - Accent5 3 3 3 4 11" xfId="48647" xr:uid="{BA7A5C28-69C4-4342-B69A-E4925317B009}"/>
    <cellStyle name="20% - Accent5 3 3 3 4 12" xfId="56140" xr:uid="{ACEA37A6-3167-437F-B787-5C718EBA1B25}"/>
    <cellStyle name="20% - Accent5 3 3 3 4 2" xfId="3318" xr:uid="{5532F7A1-4AAE-47EB-BACF-9FFFA8A044A6}"/>
    <cellStyle name="20% - Accent5 3 3 3 4 2 10" xfId="48648" xr:uid="{6B9BFD32-972A-4049-AF9E-8E80CCB9697D}"/>
    <cellStyle name="20% - Accent5 3 3 3 4 2 11" xfId="56141" xr:uid="{7E3621F7-6B66-4AF2-83EE-A1D5A322ED8D}"/>
    <cellStyle name="20% - Accent5 3 3 3 4 2 2" xfId="3319" xr:uid="{6CC76856-6E04-43D1-B5A7-D2C87B4519E4}"/>
    <cellStyle name="20% - Accent5 3 3 3 4 2 2 10" xfId="56142" xr:uid="{4FFA7718-E7F6-4D70-AD64-ED1211E61BD9}"/>
    <cellStyle name="20% - Accent5 3 3 3 4 2 2 2" xfId="3320" xr:uid="{43966197-EFCA-403D-BBAF-8FBFACD58BDD}"/>
    <cellStyle name="20% - Accent5 3 3 3 4 2 2 2 2" xfId="10860" xr:uid="{96170118-FCDE-432D-B885-692E3E37FAE4}"/>
    <cellStyle name="20% - Accent5 3 3 3 4 2 2 2 2 2" xfId="25836" xr:uid="{57BBE181-4C22-480E-9EE2-13B3AEFEAD8E}"/>
    <cellStyle name="20% - Accent5 3 3 3 4 2 2 2 3" xfId="18348" xr:uid="{6294F6F5-128E-48F6-A792-771B5DE255F3}"/>
    <cellStyle name="20% - Accent5 3 3 3 4 2 2 2 4" xfId="32858" xr:uid="{91C9B85D-59ED-4BE1-8CF8-3C09947BB71B}"/>
    <cellStyle name="20% - Accent5 3 3 3 4 2 2 2 5" xfId="40767" xr:uid="{3D9B50CD-8331-428F-8372-A3B49B6347A8}"/>
    <cellStyle name="20% - Accent5 3 3 3 4 2 2 2 6" xfId="48650" xr:uid="{1BF1583B-08B5-4C3C-824B-F69AD3E913A6}"/>
    <cellStyle name="20% - Accent5 3 3 3 4 2 2 2 7" xfId="56143" xr:uid="{75F8C268-3F75-4535-9953-BE1918AFB63A}"/>
    <cellStyle name="20% - Accent5 3 3 3 4 2 2 3" xfId="3321" xr:uid="{10674F75-E6A2-49FE-BA59-2CEF38E82618}"/>
    <cellStyle name="20% - Accent5 3 3 3 4 2 2 3 2" xfId="10861" xr:uid="{6D4D080F-D539-4782-BEF8-737681D14AFF}"/>
    <cellStyle name="20% - Accent5 3 3 3 4 2 2 3 2 2" xfId="25837" xr:uid="{5BF923AB-8DE8-4667-AB4E-E546995A19BF}"/>
    <cellStyle name="20% - Accent5 3 3 3 4 2 2 3 3" xfId="18349" xr:uid="{3DC71E5C-3C52-435C-B09A-CA3C2488AE4F}"/>
    <cellStyle name="20% - Accent5 3 3 3 4 2 2 3 4" xfId="34703" xr:uid="{BC098CCD-D053-44E8-A238-83689F677522}"/>
    <cellStyle name="20% - Accent5 3 3 3 4 2 2 3 5" xfId="40768" xr:uid="{97223A34-B601-4A13-B174-7F3FFD597E2B}"/>
    <cellStyle name="20% - Accent5 3 3 3 4 2 2 3 6" xfId="48651" xr:uid="{CAFAB917-6B53-4AF0-B849-31258C433B75}"/>
    <cellStyle name="20% - Accent5 3 3 3 4 2 2 3 7" xfId="56144" xr:uid="{F2C1138C-B989-4027-B95C-AFD2AC8C5848}"/>
    <cellStyle name="20% - Accent5 3 3 3 4 2 2 4" xfId="3322" xr:uid="{58D7BCAC-3A57-472E-AA34-EB16D6210516}"/>
    <cellStyle name="20% - Accent5 3 3 3 4 2 2 4 2" xfId="10862" xr:uid="{B32F135C-AFF9-423D-8183-20E9DA236105}"/>
    <cellStyle name="20% - Accent5 3 3 3 4 2 2 4 2 2" xfId="25838" xr:uid="{8EA62898-8A93-4AA9-B7CC-8BD52B268C98}"/>
    <cellStyle name="20% - Accent5 3 3 3 4 2 2 4 3" xfId="18350" xr:uid="{FE81878E-0C10-494D-AE57-3FCBEEFDF67B}"/>
    <cellStyle name="20% - Accent5 3 3 3 4 2 2 4 4" xfId="36546" xr:uid="{9746B9B0-B3AD-4D73-A5A5-F193048139CF}"/>
    <cellStyle name="20% - Accent5 3 3 3 4 2 2 4 5" xfId="40769" xr:uid="{6B338475-19A3-4BDA-BC12-87B9DDF33000}"/>
    <cellStyle name="20% - Accent5 3 3 3 4 2 2 4 6" xfId="48652" xr:uid="{AC335769-3EE0-4792-9E27-6B03217AD8CA}"/>
    <cellStyle name="20% - Accent5 3 3 3 4 2 2 4 7" xfId="56145" xr:uid="{9F926DCD-4DC9-406C-93B8-2C84FEC09370}"/>
    <cellStyle name="20% - Accent5 3 3 3 4 2 2 5" xfId="10859" xr:uid="{63FEAFF0-7D44-484A-900B-1D272F124190}"/>
    <cellStyle name="20% - Accent5 3 3 3 4 2 2 5 2" xfId="25835" xr:uid="{19B2E263-B1C1-4885-A49E-58D2DFE80482}"/>
    <cellStyle name="20% - Accent5 3 3 3 4 2 2 6" xfId="18347" xr:uid="{6A22B4B4-5DA5-4A02-8D78-E2B1BE535ED8}"/>
    <cellStyle name="20% - Accent5 3 3 3 4 2 2 7" xfId="31503" xr:uid="{56539D08-A0D8-4BC2-9DFB-755902009178}"/>
    <cellStyle name="20% - Accent5 3 3 3 4 2 2 8" xfId="40766" xr:uid="{556F1183-C296-49BD-BF9C-2DE07B4D3F54}"/>
    <cellStyle name="20% - Accent5 3 3 3 4 2 2 9" xfId="48649" xr:uid="{102EC7D9-C249-44EF-9295-9EF1D6959FBD}"/>
    <cellStyle name="20% - Accent5 3 3 3 4 2 3" xfId="3323" xr:uid="{968ED5AF-0E2F-4525-8FE0-53D125748C2E}"/>
    <cellStyle name="20% - Accent5 3 3 3 4 2 3 2" xfId="10863" xr:uid="{05D0A32B-DF2F-46BD-9AD1-AAB869CCCB49}"/>
    <cellStyle name="20% - Accent5 3 3 3 4 2 3 2 2" xfId="25839" xr:uid="{EC8B7760-5BB7-401C-BA81-87EBF50CE163}"/>
    <cellStyle name="20% - Accent5 3 3 3 4 2 3 3" xfId="18351" xr:uid="{2D8C4088-822D-4D6D-9E90-D155E496E800}"/>
    <cellStyle name="20% - Accent5 3 3 3 4 2 3 4" xfId="32857" xr:uid="{B0CE96C3-6496-45FE-942A-5B698A9C7EA8}"/>
    <cellStyle name="20% - Accent5 3 3 3 4 2 3 5" xfId="40770" xr:uid="{CE6AB2E2-A4D6-45C6-9D0A-FC09C2AF3A98}"/>
    <cellStyle name="20% - Accent5 3 3 3 4 2 3 6" xfId="48653" xr:uid="{42C1C3D9-921D-49F3-894F-0F53EAED7F0C}"/>
    <cellStyle name="20% - Accent5 3 3 3 4 2 3 7" xfId="56146" xr:uid="{E9F02823-83FD-4A65-84B3-40ADF059076D}"/>
    <cellStyle name="20% - Accent5 3 3 3 4 2 4" xfId="3324" xr:uid="{2AD89C6F-CEA2-4C1A-98B6-399FF92F3DF0}"/>
    <cellStyle name="20% - Accent5 3 3 3 4 2 4 2" xfId="10864" xr:uid="{F4959588-6B56-4742-B38E-7CB40EB45A3D}"/>
    <cellStyle name="20% - Accent5 3 3 3 4 2 4 2 2" xfId="25840" xr:uid="{2784CC76-587C-4990-84D4-12F9786A175B}"/>
    <cellStyle name="20% - Accent5 3 3 3 4 2 4 3" xfId="18352" xr:uid="{38355D03-2E98-4722-904E-292E977E2321}"/>
    <cellStyle name="20% - Accent5 3 3 3 4 2 4 4" xfId="34702" xr:uid="{4A1FADCA-0FCB-4625-9C15-5EED9FF124CE}"/>
    <cellStyle name="20% - Accent5 3 3 3 4 2 4 5" xfId="40771" xr:uid="{81F97A98-93BD-4F24-B369-D90B9C63B1AB}"/>
    <cellStyle name="20% - Accent5 3 3 3 4 2 4 6" xfId="48654" xr:uid="{F8E9D847-F898-4300-AFDC-B8D0E0CF9D62}"/>
    <cellStyle name="20% - Accent5 3 3 3 4 2 4 7" xfId="56147" xr:uid="{10BB254F-C250-451D-8C78-2CD6E7EE777B}"/>
    <cellStyle name="20% - Accent5 3 3 3 4 2 5" xfId="3325" xr:uid="{430693B2-7BF4-45A0-ACC6-A2AE23900849}"/>
    <cellStyle name="20% - Accent5 3 3 3 4 2 5 2" xfId="10865" xr:uid="{6512A4FE-4E9C-49D3-8BE9-CBB54A1874D5}"/>
    <cellStyle name="20% - Accent5 3 3 3 4 2 5 2 2" xfId="25841" xr:uid="{8939BE8B-1874-46E4-9CE4-76F753D9C93B}"/>
    <cellStyle name="20% - Accent5 3 3 3 4 2 5 3" xfId="18353" xr:uid="{456FDCE6-1F2D-4A4D-BB7F-F99D7283AA15}"/>
    <cellStyle name="20% - Accent5 3 3 3 4 2 5 4" xfId="36545" xr:uid="{40C81EA1-CC19-4079-B7DB-59AB723F488B}"/>
    <cellStyle name="20% - Accent5 3 3 3 4 2 5 5" xfId="40772" xr:uid="{744CA5DC-D817-44E9-98B6-CC50B99B46DA}"/>
    <cellStyle name="20% - Accent5 3 3 3 4 2 5 6" xfId="48655" xr:uid="{811FFCC7-8412-4B4E-B145-1C9771BDF154}"/>
    <cellStyle name="20% - Accent5 3 3 3 4 2 5 7" xfId="56148" xr:uid="{42819B63-AD73-47C4-9352-CEDF51E95D53}"/>
    <cellStyle name="20% - Accent5 3 3 3 4 2 6" xfId="10858" xr:uid="{1DBF5855-4029-4A5F-A2EC-39E524B0A5F7}"/>
    <cellStyle name="20% - Accent5 3 3 3 4 2 6 2" xfId="25834" xr:uid="{781F5CE8-DB7B-461D-9D1A-94EBBA35D4F4}"/>
    <cellStyle name="20% - Accent5 3 3 3 4 2 7" xfId="18346" xr:uid="{D08190C2-568B-4A50-98D2-E6B3C7403CF8}"/>
    <cellStyle name="20% - Accent5 3 3 3 4 2 8" xfId="30894" xr:uid="{FC6F2B68-C6F0-454C-A3D0-6FA14A5770AC}"/>
    <cellStyle name="20% - Accent5 3 3 3 4 2 9" xfId="40765" xr:uid="{73F4274A-0997-4FED-B672-FBD8892C7370}"/>
    <cellStyle name="20% - Accent5 3 3 3 4 3" xfId="3326" xr:uid="{2BE724C4-4001-48BD-B58B-DFC725F92055}"/>
    <cellStyle name="20% - Accent5 3 3 3 4 3 10" xfId="56149" xr:uid="{B15F0E56-E9C3-44F6-9631-9BB359758186}"/>
    <cellStyle name="20% - Accent5 3 3 3 4 3 2" xfId="3327" xr:uid="{5A5C0ECB-ECC7-4236-BD03-FB9B93E5F04F}"/>
    <cellStyle name="20% - Accent5 3 3 3 4 3 2 2" xfId="10867" xr:uid="{10BEBDD6-BCF5-4A97-BED2-BCA21204F1F7}"/>
    <cellStyle name="20% - Accent5 3 3 3 4 3 2 2 2" xfId="25843" xr:uid="{05516F90-6B07-4692-AB83-1F87DC54B029}"/>
    <cellStyle name="20% - Accent5 3 3 3 4 3 2 3" xfId="18355" xr:uid="{176FB894-F617-4E06-A1D5-15E54E36E6E0}"/>
    <cellStyle name="20% - Accent5 3 3 3 4 3 2 4" xfId="32859" xr:uid="{A19890D9-594A-49E1-8C1C-8D95AADE092C}"/>
    <cellStyle name="20% - Accent5 3 3 3 4 3 2 5" xfId="40774" xr:uid="{5B67BCA9-C456-4167-98AF-46A25DE9D00F}"/>
    <cellStyle name="20% - Accent5 3 3 3 4 3 2 6" xfId="48657" xr:uid="{A4F98F59-1A29-452C-99BA-B8E2B4CBE90F}"/>
    <cellStyle name="20% - Accent5 3 3 3 4 3 2 7" xfId="56150" xr:uid="{932DCCF9-14D4-46D1-855F-8EF57667E537}"/>
    <cellStyle name="20% - Accent5 3 3 3 4 3 3" xfId="3328" xr:uid="{7D5100C3-2442-4C5C-9CEB-8750440CEB94}"/>
    <cellStyle name="20% - Accent5 3 3 3 4 3 3 2" xfId="10868" xr:uid="{266B1068-F0CA-4FDD-AF5B-313B129C1C37}"/>
    <cellStyle name="20% - Accent5 3 3 3 4 3 3 2 2" xfId="25844" xr:uid="{908D8B7B-F66D-400C-BD54-8B3074100526}"/>
    <cellStyle name="20% - Accent5 3 3 3 4 3 3 3" xfId="18356" xr:uid="{6E1667C6-2906-4673-87C0-1D1919C68117}"/>
    <cellStyle name="20% - Accent5 3 3 3 4 3 3 4" xfId="34704" xr:uid="{4CC2AB66-09D4-4C33-87D6-8C4B5CA330AB}"/>
    <cellStyle name="20% - Accent5 3 3 3 4 3 3 5" xfId="40775" xr:uid="{07DDA224-077F-4301-B387-23F4CD8AE5AB}"/>
    <cellStyle name="20% - Accent5 3 3 3 4 3 3 6" xfId="48658" xr:uid="{E860FB30-6942-4430-9723-55B1E2964C92}"/>
    <cellStyle name="20% - Accent5 3 3 3 4 3 3 7" xfId="56151" xr:uid="{01654162-13C8-406D-A301-E6A6472A811C}"/>
    <cellStyle name="20% - Accent5 3 3 3 4 3 4" xfId="3329" xr:uid="{9A830270-B66E-444E-AED5-82B6B46E0DCE}"/>
    <cellStyle name="20% - Accent5 3 3 3 4 3 4 2" xfId="10869" xr:uid="{28A40BD1-3F84-44C0-92CA-C509A1EA3322}"/>
    <cellStyle name="20% - Accent5 3 3 3 4 3 4 2 2" xfId="25845" xr:uid="{DC84DA82-3426-4DD6-B78E-38D2D9988992}"/>
    <cellStyle name="20% - Accent5 3 3 3 4 3 4 3" xfId="18357" xr:uid="{6823D1AC-A3DC-448D-854B-105402A67688}"/>
    <cellStyle name="20% - Accent5 3 3 3 4 3 4 4" xfId="36547" xr:uid="{5406C39C-83D5-41E1-B4D2-9463604B10F6}"/>
    <cellStyle name="20% - Accent5 3 3 3 4 3 4 5" xfId="40776" xr:uid="{244C7275-6B5C-4494-82FE-986786EAE896}"/>
    <cellStyle name="20% - Accent5 3 3 3 4 3 4 6" xfId="48659" xr:uid="{8752630A-4CCB-496D-B36A-50D1053DBEE9}"/>
    <cellStyle name="20% - Accent5 3 3 3 4 3 4 7" xfId="56152" xr:uid="{0015DF3E-8EF7-4F92-983E-1F45CD7776EC}"/>
    <cellStyle name="20% - Accent5 3 3 3 4 3 5" xfId="10866" xr:uid="{1273274D-19EF-4A08-99F0-C649DE808F40}"/>
    <cellStyle name="20% - Accent5 3 3 3 4 3 5 2" xfId="25842" xr:uid="{2135277B-C3F2-4B16-9F19-96B5F6C2C17F}"/>
    <cellStyle name="20% - Accent5 3 3 3 4 3 6" xfId="18354" xr:uid="{11EECFD2-52AF-42B4-9206-AA769A31FC5E}"/>
    <cellStyle name="20% - Accent5 3 3 3 4 3 7" xfId="31502" xr:uid="{46A39D74-5FE8-4768-8A04-4DC5B242C46B}"/>
    <cellStyle name="20% - Accent5 3 3 3 4 3 8" xfId="40773" xr:uid="{7DAAF207-EFEE-465A-B9A5-E56753243815}"/>
    <cellStyle name="20% - Accent5 3 3 3 4 3 9" xfId="48656" xr:uid="{CC759ADC-582B-43C3-875A-4C2A0083A7C9}"/>
    <cellStyle name="20% - Accent5 3 3 3 4 4" xfId="3330" xr:uid="{DB1038C4-6C4A-4671-9342-122873367A79}"/>
    <cellStyle name="20% - Accent5 3 3 3 4 4 2" xfId="10870" xr:uid="{1AEC19A9-9267-4AA1-AAF3-414E7C289207}"/>
    <cellStyle name="20% - Accent5 3 3 3 4 4 2 2" xfId="25846" xr:uid="{2652D2E3-98B7-49D4-9A5A-8EC2ACBD6444}"/>
    <cellStyle name="20% - Accent5 3 3 3 4 4 3" xfId="18358" xr:uid="{EB2180DD-171E-48F8-9F5E-F01A043A348F}"/>
    <cellStyle name="20% - Accent5 3 3 3 4 4 4" xfId="32856" xr:uid="{0B70D3AE-308A-477A-9902-FA8831F82076}"/>
    <cellStyle name="20% - Accent5 3 3 3 4 4 5" xfId="40777" xr:uid="{35E84734-C679-43F4-BB11-6CC566158C31}"/>
    <cellStyle name="20% - Accent5 3 3 3 4 4 6" xfId="48660" xr:uid="{C62ADCB3-60A5-4CC0-9BAA-B7B2FE1B4EA9}"/>
    <cellStyle name="20% - Accent5 3 3 3 4 4 7" xfId="56153" xr:uid="{CFCE7951-EEF3-4FBD-8066-C2C5C034F772}"/>
    <cellStyle name="20% - Accent5 3 3 3 4 5" xfId="3331" xr:uid="{87D965CB-BA51-440D-9F71-2EA428745384}"/>
    <cellStyle name="20% - Accent5 3 3 3 4 5 2" xfId="10871" xr:uid="{C8B3D230-8802-464D-B069-E51A23D6A528}"/>
    <cellStyle name="20% - Accent5 3 3 3 4 5 2 2" xfId="25847" xr:uid="{97F66AB4-AEBA-4B08-A732-97352262C8CC}"/>
    <cellStyle name="20% - Accent5 3 3 3 4 5 3" xfId="18359" xr:uid="{661C16ED-9AAC-4856-8395-50B826E6D6FC}"/>
    <cellStyle name="20% - Accent5 3 3 3 4 5 4" xfId="34701" xr:uid="{773262A1-7986-40A1-AC2B-CC8260DAEDEE}"/>
    <cellStyle name="20% - Accent5 3 3 3 4 5 5" xfId="40778" xr:uid="{5476C897-413A-4CB0-B58A-529479158530}"/>
    <cellStyle name="20% - Accent5 3 3 3 4 5 6" xfId="48661" xr:uid="{194DCDC7-3B81-4DC9-8C12-518285A99BF6}"/>
    <cellStyle name="20% - Accent5 3 3 3 4 5 7" xfId="56154" xr:uid="{D840F445-14B8-4530-BF3F-0371F5E864D7}"/>
    <cellStyle name="20% - Accent5 3 3 3 4 6" xfId="3332" xr:uid="{1266EFA4-366F-44A3-8215-696E408273D3}"/>
    <cellStyle name="20% - Accent5 3 3 3 4 6 2" xfId="10872" xr:uid="{1E027112-3746-42E2-BE17-EE5C601E5037}"/>
    <cellStyle name="20% - Accent5 3 3 3 4 6 2 2" xfId="25848" xr:uid="{CBEEB49B-3829-4FFD-A871-65DA35F9241C}"/>
    <cellStyle name="20% - Accent5 3 3 3 4 6 3" xfId="18360" xr:uid="{A773356E-0A88-495E-BC43-DF58CD27F891}"/>
    <cellStyle name="20% - Accent5 3 3 3 4 6 4" xfId="36544" xr:uid="{2C87A721-DBA4-4661-A4C6-73A6B3594F3E}"/>
    <cellStyle name="20% - Accent5 3 3 3 4 6 5" xfId="40779" xr:uid="{B6C4A3E9-9F23-4E62-95B2-A2BBD772ACCF}"/>
    <cellStyle name="20% - Accent5 3 3 3 4 6 6" xfId="48662" xr:uid="{7F58B124-8664-4F73-9837-30AF19621818}"/>
    <cellStyle name="20% - Accent5 3 3 3 4 6 7" xfId="56155" xr:uid="{E682F175-4869-4CF0-A4CD-DCAC5316BEC9}"/>
    <cellStyle name="20% - Accent5 3 3 3 4 7" xfId="10857" xr:uid="{57AB87A9-776D-4CCE-8B8F-E005B53131BC}"/>
    <cellStyle name="20% - Accent5 3 3 3 4 7 2" xfId="25833" xr:uid="{BED875B7-63C8-41EF-8FCF-67E57E1F535A}"/>
    <cellStyle name="20% - Accent5 3 3 3 4 8" xfId="18345" xr:uid="{1984C88B-1ECA-42C6-A4CB-B66C8F2E848A}"/>
    <cellStyle name="20% - Accent5 3 3 3 4 9" xfId="30575" xr:uid="{685477FF-F545-47D9-8CA7-1D969A8EC777}"/>
    <cellStyle name="20% - Accent5 3 3 3 5" xfId="3333" xr:uid="{EBAF1E14-68D6-4AD4-A48C-C6499793B47E}"/>
    <cellStyle name="20% - Accent5 3 3 3 5 10" xfId="48663" xr:uid="{D3458071-7068-4837-B40E-20CE46EB6692}"/>
    <cellStyle name="20% - Accent5 3 3 3 5 11" xfId="56156" xr:uid="{33FD9472-69D5-433C-B750-707139E2B56D}"/>
    <cellStyle name="20% - Accent5 3 3 3 5 2" xfId="3334" xr:uid="{1EC12985-2372-4FE7-A30C-4504B6DBB1F9}"/>
    <cellStyle name="20% - Accent5 3 3 3 5 2 10" xfId="56157" xr:uid="{88BDA384-F950-4099-92CA-BDEFB8ABC74E}"/>
    <cellStyle name="20% - Accent5 3 3 3 5 2 2" xfId="3335" xr:uid="{57B33866-711B-47EF-9E7B-CDD5BAC71333}"/>
    <cellStyle name="20% - Accent5 3 3 3 5 2 2 2" xfId="10875" xr:uid="{987F9B76-C962-4551-87DD-A498BDFA13BF}"/>
    <cellStyle name="20% - Accent5 3 3 3 5 2 2 2 2" xfId="25851" xr:uid="{FBEE9885-2B4B-442C-B35F-CA6F34280143}"/>
    <cellStyle name="20% - Accent5 3 3 3 5 2 2 3" xfId="18363" xr:uid="{2E8B6CEF-0120-4620-BF11-6B186E0B9D8F}"/>
    <cellStyle name="20% - Accent5 3 3 3 5 2 2 4" xfId="32861" xr:uid="{0848621E-9456-4FBA-889C-A60EB17D3B71}"/>
    <cellStyle name="20% - Accent5 3 3 3 5 2 2 5" xfId="40782" xr:uid="{BA0A92A6-8723-46EA-903D-5342C6AE2782}"/>
    <cellStyle name="20% - Accent5 3 3 3 5 2 2 6" xfId="48665" xr:uid="{546BC4AA-F8A1-44DA-A9B6-931577060C97}"/>
    <cellStyle name="20% - Accent5 3 3 3 5 2 2 7" xfId="56158" xr:uid="{77CAECFF-9E48-422F-870A-9C368F454730}"/>
    <cellStyle name="20% - Accent5 3 3 3 5 2 3" xfId="3336" xr:uid="{EBA9ED39-5EDE-42CF-99F8-63D23440EE7D}"/>
    <cellStyle name="20% - Accent5 3 3 3 5 2 3 2" xfId="10876" xr:uid="{17421026-FB63-4560-B477-F75113A36920}"/>
    <cellStyle name="20% - Accent5 3 3 3 5 2 3 2 2" xfId="25852" xr:uid="{074FA438-A844-4FC4-8B0B-A238102E048D}"/>
    <cellStyle name="20% - Accent5 3 3 3 5 2 3 3" xfId="18364" xr:uid="{7A618DBF-F16F-4A61-9FC6-082D50D40787}"/>
    <cellStyle name="20% - Accent5 3 3 3 5 2 3 4" xfId="34706" xr:uid="{03DE3923-D71D-4BA2-B15E-1DF4DB1F2002}"/>
    <cellStyle name="20% - Accent5 3 3 3 5 2 3 5" xfId="40783" xr:uid="{89F25AAE-94DD-4BED-B5AD-B78507426FA3}"/>
    <cellStyle name="20% - Accent5 3 3 3 5 2 3 6" xfId="48666" xr:uid="{27571FB3-0BBE-4D2F-AA11-2BEA6378C0E1}"/>
    <cellStyle name="20% - Accent5 3 3 3 5 2 3 7" xfId="56159" xr:uid="{416454D7-38DF-47ED-8CDF-330585177847}"/>
    <cellStyle name="20% - Accent5 3 3 3 5 2 4" xfId="3337" xr:uid="{8DBDA728-B130-426C-9936-EF9681F571A1}"/>
    <cellStyle name="20% - Accent5 3 3 3 5 2 4 2" xfId="10877" xr:uid="{53314210-EDD5-4858-B421-3D45A9A3D12B}"/>
    <cellStyle name="20% - Accent5 3 3 3 5 2 4 2 2" xfId="25853" xr:uid="{C94855EA-FA92-4B32-994B-179DAD187E0D}"/>
    <cellStyle name="20% - Accent5 3 3 3 5 2 4 3" xfId="18365" xr:uid="{9AFCFB51-9AA6-4FD7-95DD-970EA636E95B}"/>
    <cellStyle name="20% - Accent5 3 3 3 5 2 4 4" xfId="36549" xr:uid="{3E19EBD0-5FB8-4E29-A4E3-5D2CCBF4C5B4}"/>
    <cellStyle name="20% - Accent5 3 3 3 5 2 4 5" xfId="40784" xr:uid="{6D9BBF84-8822-4B83-9F83-9D60DFAB5DDC}"/>
    <cellStyle name="20% - Accent5 3 3 3 5 2 4 6" xfId="48667" xr:uid="{BFE9E021-1583-4C7A-A780-271AE8BA08EE}"/>
    <cellStyle name="20% - Accent5 3 3 3 5 2 4 7" xfId="56160" xr:uid="{D552D343-D0D7-4631-A99D-E60EC5EA42D6}"/>
    <cellStyle name="20% - Accent5 3 3 3 5 2 5" xfId="10874" xr:uid="{8A86B8C7-23AB-4B62-83F6-48EB1F58A431}"/>
    <cellStyle name="20% - Accent5 3 3 3 5 2 5 2" xfId="25850" xr:uid="{7BFCB4D1-8B22-4794-B54F-3D1340A6B9E3}"/>
    <cellStyle name="20% - Accent5 3 3 3 5 2 6" xfId="18362" xr:uid="{4DB7F947-F135-41CC-AEAB-B5EAA1A5C8C9}"/>
    <cellStyle name="20% - Accent5 3 3 3 5 2 7" xfId="31504" xr:uid="{A2CC0898-9F19-4C55-92A1-8FBB8651837B}"/>
    <cellStyle name="20% - Accent5 3 3 3 5 2 8" xfId="40781" xr:uid="{F1FBCCED-9B38-4119-8FB2-34235B0F8041}"/>
    <cellStyle name="20% - Accent5 3 3 3 5 2 9" xfId="48664" xr:uid="{01F7EE8A-9B4A-461F-B3F7-5DF60694BEEA}"/>
    <cellStyle name="20% - Accent5 3 3 3 5 3" xfId="3338" xr:uid="{4CAB3139-BC7F-4358-8AE4-ADD0B0642EB2}"/>
    <cellStyle name="20% - Accent5 3 3 3 5 3 2" xfId="10878" xr:uid="{5CE02B0D-1007-42E7-B4E1-2311838353DD}"/>
    <cellStyle name="20% - Accent5 3 3 3 5 3 2 2" xfId="25854" xr:uid="{BAABC549-3C0E-4ECE-8036-BE8A75073325}"/>
    <cellStyle name="20% - Accent5 3 3 3 5 3 3" xfId="18366" xr:uid="{B2A00A95-571D-45F8-9E09-8A1DE8D6B8AC}"/>
    <cellStyle name="20% - Accent5 3 3 3 5 3 4" xfId="32860" xr:uid="{C41F339A-97D7-437E-8757-A0D6D4387EAC}"/>
    <cellStyle name="20% - Accent5 3 3 3 5 3 5" xfId="40785" xr:uid="{7A3C7AB5-4821-43B1-9C21-1E74D8282D2B}"/>
    <cellStyle name="20% - Accent5 3 3 3 5 3 6" xfId="48668" xr:uid="{3A090EBF-4190-4E73-A60B-638A63F5445B}"/>
    <cellStyle name="20% - Accent5 3 3 3 5 3 7" xfId="56161" xr:uid="{AF131ACC-B80E-48DA-BE83-33320DD05AA1}"/>
    <cellStyle name="20% - Accent5 3 3 3 5 4" xfId="3339" xr:uid="{DA693DE5-BCFA-493D-923B-6159B23051FD}"/>
    <cellStyle name="20% - Accent5 3 3 3 5 4 2" xfId="10879" xr:uid="{FE08A951-95D9-4083-A899-84EDFFF6AF8B}"/>
    <cellStyle name="20% - Accent5 3 3 3 5 4 2 2" xfId="25855" xr:uid="{C0BE5D2F-9E1F-4659-8F64-3BFC8564798B}"/>
    <cellStyle name="20% - Accent5 3 3 3 5 4 3" xfId="18367" xr:uid="{994D723F-0E5F-4399-83DA-F76317D3095D}"/>
    <cellStyle name="20% - Accent5 3 3 3 5 4 4" xfId="34705" xr:uid="{4A56C66A-AA2C-4BB9-87C5-762784AC218A}"/>
    <cellStyle name="20% - Accent5 3 3 3 5 4 5" xfId="40786" xr:uid="{81DD0BB1-A0CB-49D1-B653-9C77E8965223}"/>
    <cellStyle name="20% - Accent5 3 3 3 5 4 6" xfId="48669" xr:uid="{52EFE49D-6C8A-45C2-8C25-5B110F1C623B}"/>
    <cellStyle name="20% - Accent5 3 3 3 5 4 7" xfId="56162" xr:uid="{C17157EF-A8C9-4600-88B5-706102F6EFC0}"/>
    <cellStyle name="20% - Accent5 3 3 3 5 5" xfId="3340" xr:uid="{70D875C8-1D6B-4B7C-B1EA-F6D6B5D285C0}"/>
    <cellStyle name="20% - Accent5 3 3 3 5 5 2" xfId="10880" xr:uid="{4489E2D0-DE33-4048-BE4F-CC0176EFEE77}"/>
    <cellStyle name="20% - Accent5 3 3 3 5 5 2 2" xfId="25856" xr:uid="{F4A518FF-994A-4FA1-9C32-9EAF348A5545}"/>
    <cellStyle name="20% - Accent5 3 3 3 5 5 3" xfId="18368" xr:uid="{7EB3760E-C43F-433A-AA61-7A2D574F7049}"/>
    <cellStyle name="20% - Accent5 3 3 3 5 5 4" xfId="36548" xr:uid="{57DD51C7-2710-431A-B47E-AFCD15DD2EA7}"/>
    <cellStyle name="20% - Accent5 3 3 3 5 5 5" xfId="40787" xr:uid="{C90AD702-3EC4-4926-AFD7-82CED254A952}"/>
    <cellStyle name="20% - Accent5 3 3 3 5 5 6" xfId="48670" xr:uid="{8AA5392D-B5F6-4DBC-83CB-0076DC4B64FB}"/>
    <cellStyle name="20% - Accent5 3 3 3 5 5 7" xfId="56163" xr:uid="{DC6B96C3-98A0-4812-B2D9-3D1273A39011}"/>
    <cellStyle name="20% - Accent5 3 3 3 5 6" xfId="10873" xr:uid="{9218DEFD-6FAD-41FC-BBFE-DB49241E9E0A}"/>
    <cellStyle name="20% - Accent5 3 3 3 5 6 2" xfId="25849" xr:uid="{356F941E-FA16-4707-8E45-579F32C3C476}"/>
    <cellStyle name="20% - Accent5 3 3 3 5 7" xfId="18361" xr:uid="{F1B4289D-271A-44F5-AC93-F98686631C40}"/>
    <cellStyle name="20% - Accent5 3 3 3 5 8" xfId="30671" xr:uid="{FB4C25F6-282B-403E-9FEE-27DBD1E58968}"/>
    <cellStyle name="20% - Accent5 3 3 3 5 9" xfId="40780" xr:uid="{7E3DC1DC-31A4-4B09-B89B-59E61817B0CA}"/>
    <cellStyle name="20% - Accent5 3 3 3 6" xfId="3341" xr:uid="{6D906706-1C49-486C-A642-0386E180FDCF}"/>
    <cellStyle name="20% - Accent5 3 3 3 6 10" xfId="48671" xr:uid="{0F88F8CE-EEE1-4106-A8C4-37F7F5552E90}"/>
    <cellStyle name="20% - Accent5 3 3 3 6 11" xfId="56164" xr:uid="{E66C400B-E391-4803-8FA0-57E3F3A05619}"/>
    <cellStyle name="20% - Accent5 3 3 3 6 2" xfId="3342" xr:uid="{4672A99A-6405-4F46-9AA6-F44B5E6DEBD2}"/>
    <cellStyle name="20% - Accent5 3 3 3 6 2 10" xfId="56165" xr:uid="{2B73CF23-54CB-46F9-AA28-11565E384F6C}"/>
    <cellStyle name="20% - Accent5 3 3 3 6 2 2" xfId="3343" xr:uid="{71D1E1EC-6C2F-452C-9458-3DBA86560DB7}"/>
    <cellStyle name="20% - Accent5 3 3 3 6 2 2 2" xfId="10883" xr:uid="{591AA7A8-255E-4DB7-8691-417CEC061488}"/>
    <cellStyle name="20% - Accent5 3 3 3 6 2 2 2 2" xfId="25859" xr:uid="{F314F971-55EC-42FB-89DA-0B2F4D0EB75E}"/>
    <cellStyle name="20% - Accent5 3 3 3 6 2 2 3" xfId="18371" xr:uid="{723E5B47-26E5-4AB1-BB34-497A5E196518}"/>
    <cellStyle name="20% - Accent5 3 3 3 6 2 2 4" xfId="32863" xr:uid="{C7F10A58-8840-4412-9EBF-2D635E5BB349}"/>
    <cellStyle name="20% - Accent5 3 3 3 6 2 2 5" xfId="40790" xr:uid="{8269BC51-3773-4055-B4C1-D71C5A0464B1}"/>
    <cellStyle name="20% - Accent5 3 3 3 6 2 2 6" xfId="48673" xr:uid="{BF108A6F-F943-407A-8C99-2095FB87E8FC}"/>
    <cellStyle name="20% - Accent5 3 3 3 6 2 2 7" xfId="56166" xr:uid="{FFF7855F-603F-42E6-9212-0157FC66FC38}"/>
    <cellStyle name="20% - Accent5 3 3 3 6 2 3" xfId="3344" xr:uid="{FBC5609A-28B3-4B5B-AF77-50D32838B195}"/>
    <cellStyle name="20% - Accent5 3 3 3 6 2 3 2" xfId="10884" xr:uid="{E972E8F8-8843-419F-832E-A46FD35BA376}"/>
    <cellStyle name="20% - Accent5 3 3 3 6 2 3 2 2" xfId="25860" xr:uid="{AE718FD5-4D3E-4EBF-8394-367C31F4519B}"/>
    <cellStyle name="20% - Accent5 3 3 3 6 2 3 3" xfId="18372" xr:uid="{44053153-A585-4B33-A517-6011069FC017}"/>
    <cellStyle name="20% - Accent5 3 3 3 6 2 3 4" xfId="34708" xr:uid="{9D894C79-5460-4445-BC13-D9294CACB15B}"/>
    <cellStyle name="20% - Accent5 3 3 3 6 2 3 5" xfId="40791" xr:uid="{96AB8BE8-78FC-4170-B675-2B1A47964978}"/>
    <cellStyle name="20% - Accent5 3 3 3 6 2 3 6" xfId="48674" xr:uid="{D7D0DE83-E7B6-46FF-8CDC-E791A29BA738}"/>
    <cellStyle name="20% - Accent5 3 3 3 6 2 3 7" xfId="56167" xr:uid="{B78AAD68-7473-40F9-9B37-B97DAEFFFAB6}"/>
    <cellStyle name="20% - Accent5 3 3 3 6 2 4" xfId="3345" xr:uid="{BE8CF547-CDF4-43EA-A607-7BD4261DCB09}"/>
    <cellStyle name="20% - Accent5 3 3 3 6 2 4 2" xfId="10885" xr:uid="{D041C1B1-D074-4C51-87D5-41E56CBB2885}"/>
    <cellStyle name="20% - Accent5 3 3 3 6 2 4 2 2" xfId="25861" xr:uid="{7F609B33-966F-4FF1-AEA4-B245AD4B9128}"/>
    <cellStyle name="20% - Accent5 3 3 3 6 2 4 3" xfId="18373" xr:uid="{60431B23-65A2-458B-938B-30EBC14D7745}"/>
    <cellStyle name="20% - Accent5 3 3 3 6 2 4 4" xfId="36551" xr:uid="{3567FC13-425E-4634-B885-298FAD71A27D}"/>
    <cellStyle name="20% - Accent5 3 3 3 6 2 4 5" xfId="40792" xr:uid="{A22364FE-C9BB-4862-B638-D89AE4D6B5D5}"/>
    <cellStyle name="20% - Accent5 3 3 3 6 2 4 6" xfId="48675" xr:uid="{43455C45-B3AD-4AF6-817D-6F5712AA4774}"/>
    <cellStyle name="20% - Accent5 3 3 3 6 2 4 7" xfId="56168" xr:uid="{DB709CB3-FD7C-4DA6-9685-B8D23C0D27C4}"/>
    <cellStyle name="20% - Accent5 3 3 3 6 2 5" xfId="10882" xr:uid="{86015CC7-4092-44A5-8958-50086DA75039}"/>
    <cellStyle name="20% - Accent5 3 3 3 6 2 5 2" xfId="25858" xr:uid="{C2B7F849-E148-4B61-9195-901A28259E35}"/>
    <cellStyle name="20% - Accent5 3 3 3 6 2 6" xfId="18370" xr:uid="{21118E42-5869-4480-9FDB-9C749554E373}"/>
    <cellStyle name="20% - Accent5 3 3 3 6 2 7" xfId="31505" xr:uid="{D45BED37-5231-49DF-A552-9BDD56133432}"/>
    <cellStyle name="20% - Accent5 3 3 3 6 2 8" xfId="40789" xr:uid="{2E4900DA-BAC2-40C3-9DB5-92EF039F773A}"/>
    <cellStyle name="20% - Accent5 3 3 3 6 2 9" xfId="48672" xr:uid="{F9C0B6A9-AA11-40CF-8CFF-3CAE9C9EBD1C}"/>
    <cellStyle name="20% - Accent5 3 3 3 6 3" xfId="3346" xr:uid="{29129646-5BD1-494B-80C3-4EF8382256A4}"/>
    <cellStyle name="20% - Accent5 3 3 3 6 3 2" xfId="10886" xr:uid="{470AA575-466D-4C33-8B27-90D30BB077E8}"/>
    <cellStyle name="20% - Accent5 3 3 3 6 3 2 2" xfId="25862" xr:uid="{1B90D24B-B2EB-4B13-999F-29A5D720456E}"/>
    <cellStyle name="20% - Accent5 3 3 3 6 3 3" xfId="18374" xr:uid="{A55B0375-AC6E-47BC-8997-4A25A803E273}"/>
    <cellStyle name="20% - Accent5 3 3 3 6 3 4" xfId="32862" xr:uid="{E3D6D71E-42B4-4878-87D0-912100929A1C}"/>
    <cellStyle name="20% - Accent5 3 3 3 6 3 5" xfId="40793" xr:uid="{6C01D270-42C6-4626-84E6-1C00C8352127}"/>
    <cellStyle name="20% - Accent5 3 3 3 6 3 6" xfId="48676" xr:uid="{CF8F6FC3-908F-4EF1-8F47-A69B4D39C3A1}"/>
    <cellStyle name="20% - Accent5 3 3 3 6 3 7" xfId="56169" xr:uid="{805B2BA3-4014-4DBB-A4AB-F376A73009C8}"/>
    <cellStyle name="20% - Accent5 3 3 3 6 4" xfId="3347" xr:uid="{D38599D5-FC65-4388-BE78-CACCF439FF88}"/>
    <cellStyle name="20% - Accent5 3 3 3 6 4 2" xfId="10887" xr:uid="{1B683EE3-FE67-4E77-BF58-46C178826837}"/>
    <cellStyle name="20% - Accent5 3 3 3 6 4 2 2" xfId="25863" xr:uid="{EE2D2D3F-9BE6-417F-B0EE-79A4EBC537C5}"/>
    <cellStyle name="20% - Accent5 3 3 3 6 4 3" xfId="18375" xr:uid="{2A5D48BC-953E-4DB9-9C6F-F09B2C3C75E0}"/>
    <cellStyle name="20% - Accent5 3 3 3 6 4 4" xfId="34707" xr:uid="{237379AC-690B-48A9-AC0C-FAFDDAE0DE97}"/>
    <cellStyle name="20% - Accent5 3 3 3 6 4 5" xfId="40794" xr:uid="{23032E05-F60E-40A7-A95B-11FDF1F3FBC7}"/>
    <cellStyle name="20% - Accent5 3 3 3 6 4 6" xfId="48677" xr:uid="{7A4F4B37-7CE0-4DCD-9A7C-E4861BD0E6F4}"/>
    <cellStyle name="20% - Accent5 3 3 3 6 4 7" xfId="56170" xr:uid="{13C2249A-487B-4593-B34D-E9D922E3BA7F}"/>
    <cellStyle name="20% - Accent5 3 3 3 6 5" xfId="3348" xr:uid="{8D37AC6B-0686-4F27-90EA-E15A8DA3E691}"/>
    <cellStyle name="20% - Accent5 3 3 3 6 5 2" xfId="10888" xr:uid="{DB82FE86-71E3-4014-B006-D5C5CE414C88}"/>
    <cellStyle name="20% - Accent5 3 3 3 6 5 2 2" xfId="25864" xr:uid="{480FD4D2-CADC-4618-B4DF-72F65AC0A950}"/>
    <cellStyle name="20% - Accent5 3 3 3 6 5 3" xfId="18376" xr:uid="{A3E3FDDC-C94C-4827-8429-F529D082F9A0}"/>
    <cellStyle name="20% - Accent5 3 3 3 6 5 4" xfId="36550" xr:uid="{D79D800D-60E4-4710-9D36-9C26FB21133F}"/>
    <cellStyle name="20% - Accent5 3 3 3 6 5 5" xfId="40795" xr:uid="{BBF23C19-7D86-460E-B394-39984CC4BB4C}"/>
    <cellStyle name="20% - Accent5 3 3 3 6 5 6" xfId="48678" xr:uid="{784B5309-13FA-4FD4-AF13-44C599501EED}"/>
    <cellStyle name="20% - Accent5 3 3 3 6 5 7" xfId="56171" xr:uid="{4183FB80-447B-4BC1-918D-015AED9E107C}"/>
    <cellStyle name="20% - Accent5 3 3 3 6 6" xfId="10881" xr:uid="{7AFC4028-B5F6-402C-A8BB-9615E3E0D084}"/>
    <cellStyle name="20% - Accent5 3 3 3 6 6 2" xfId="25857" xr:uid="{8D835BE2-6B3A-46D6-A2F6-5A505A8DE7F6}"/>
    <cellStyle name="20% - Accent5 3 3 3 6 7" xfId="18369" xr:uid="{A5438BFC-1D9D-47BA-B751-C10ADDE6362D}"/>
    <cellStyle name="20% - Accent5 3 3 3 6 8" xfId="30890" xr:uid="{FEE22866-DE0A-4F5D-8905-F81C7EE9A844}"/>
    <cellStyle name="20% - Accent5 3 3 3 6 9" xfId="40788" xr:uid="{468A8E37-1C6E-4EC6-91E0-82730EA1928E}"/>
    <cellStyle name="20% - Accent5 3 3 3 7" xfId="3349" xr:uid="{C6A52743-3B5C-4D46-AC85-807AB53811D3}"/>
    <cellStyle name="20% - Accent5 3 3 3 7 10" xfId="56172" xr:uid="{4D2323A3-FB1E-438E-A27A-89E7C7094A60}"/>
    <cellStyle name="20% - Accent5 3 3 3 7 2" xfId="3350" xr:uid="{7A082FA7-1108-4796-AB82-C4A747D4A3C5}"/>
    <cellStyle name="20% - Accent5 3 3 3 7 2 2" xfId="10890" xr:uid="{6099F4B3-01BF-499F-AC0E-DE1D9BF9E712}"/>
    <cellStyle name="20% - Accent5 3 3 3 7 2 2 2" xfId="25866" xr:uid="{DE10A693-9DD5-4AAF-AD4E-F3D9B0C733DF}"/>
    <cellStyle name="20% - Accent5 3 3 3 7 2 3" xfId="18378" xr:uid="{C43AD41D-8021-4714-A1A2-B6500C07D00D}"/>
    <cellStyle name="20% - Accent5 3 3 3 7 2 4" xfId="32864" xr:uid="{9E57E308-A471-4B2D-9CA4-3531DEAFF756}"/>
    <cellStyle name="20% - Accent5 3 3 3 7 2 5" xfId="40797" xr:uid="{BCCEAF90-FE6D-4233-AA95-5E7B47FC2A74}"/>
    <cellStyle name="20% - Accent5 3 3 3 7 2 6" xfId="48680" xr:uid="{86C5B7C0-6A49-4302-8DAC-CF44A19CA376}"/>
    <cellStyle name="20% - Accent5 3 3 3 7 2 7" xfId="56173" xr:uid="{AB73EFD5-5362-49E3-BBE7-C39C44FDD32C}"/>
    <cellStyle name="20% - Accent5 3 3 3 7 3" xfId="3351" xr:uid="{5E35F224-BF7B-46B9-89C9-9E57C865BF93}"/>
    <cellStyle name="20% - Accent5 3 3 3 7 3 2" xfId="10891" xr:uid="{A2BCB065-837E-4398-8CDA-AC5A6D64F8C8}"/>
    <cellStyle name="20% - Accent5 3 3 3 7 3 2 2" xfId="25867" xr:uid="{2416E0F9-1213-4978-A9B7-37313F62F6A3}"/>
    <cellStyle name="20% - Accent5 3 3 3 7 3 3" xfId="18379" xr:uid="{13AE08CB-33E1-42EA-975A-5CD8B3F1FCC7}"/>
    <cellStyle name="20% - Accent5 3 3 3 7 3 4" xfId="34709" xr:uid="{019D5D92-D39A-419B-B410-9A2614A48F5E}"/>
    <cellStyle name="20% - Accent5 3 3 3 7 3 5" xfId="40798" xr:uid="{D171CF30-A8A0-4A45-9817-EDB2FDF7745E}"/>
    <cellStyle name="20% - Accent5 3 3 3 7 3 6" xfId="48681" xr:uid="{FBC74105-A386-462B-A5AA-FB7C7E12BF35}"/>
    <cellStyle name="20% - Accent5 3 3 3 7 3 7" xfId="56174" xr:uid="{1085A039-BCF2-4193-9B9A-9FA6CEBD0BFB}"/>
    <cellStyle name="20% - Accent5 3 3 3 7 4" xfId="3352" xr:uid="{32FFBC8C-78CF-4D4A-812F-E6D397E3EA4C}"/>
    <cellStyle name="20% - Accent5 3 3 3 7 4 2" xfId="10892" xr:uid="{9012D822-57FF-467B-AD15-FE1DC3E6ACC6}"/>
    <cellStyle name="20% - Accent5 3 3 3 7 4 2 2" xfId="25868" xr:uid="{3C4F849C-FDC7-4B3D-A498-DA973C9A340B}"/>
    <cellStyle name="20% - Accent5 3 3 3 7 4 3" xfId="18380" xr:uid="{D787F6F8-0D6F-41B1-9E09-4BB3918D7EA0}"/>
    <cellStyle name="20% - Accent5 3 3 3 7 4 4" xfId="36552" xr:uid="{341A80D7-615F-4FC1-B95E-4764C5E1FE0A}"/>
    <cellStyle name="20% - Accent5 3 3 3 7 4 5" xfId="40799" xr:uid="{39C2FFCB-D5D1-48D4-B275-D28625C3F56E}"/>
    <cellStyle name="20% - Accent5 3 3 3 7 4 6" xfId="48682" xr:uid="{6E7ADB3D-83FF-48FD-9040-3133B53E0215}"/>
    <cellStyle name="20% - Accent5 3 3 3 7 4 7" xfId="56175" xr:uid="{A0B8D8F7-5966-4F98-BE46-2289CE243E30}"/>
    <cellStyle name="20% - Accent5 3 3 3 7 5" xfId="10889" xr:uid="{B8B687AE-5BF9-4505-B404-908528D34098}"/>
    <cellStyle name="20% - Accent5 3 3 3 7 5 2" xfId="25865" xr:uid="{79983AB2-2038-4027-94DC-9B0A7D53E978}"/>
    <cellStyle name="20% - Accent5 3 3 3 7 6" xfId="18377" xr:uid="{E4468AED-4C41-42B7-B793-B75C3498350D}"/>
    <cellStyle name="20% - Accent5 3 3 3 7 7" xfId="31494" xr:uid="{6482B7E3-D627-4C9B-901E-5BBBF1089069}"/>
    <cellStyle name="20% - Accent5 3 3 3 7 8" xfId="40796" xr:uid="{539380F1-413D-4B63-B8C7-F44886C96140}"/>
    <cellStyle name="20% - Accent5 3 3 3 7 9" xfId="48679" xr:uid="{090ED879-A408-42E3-B956-49E73EF8778B}"/>
    <cellStyle name="20% - Accent5 3 3 3 8" xfId="3353" xr:uid="{66462C07-A82D-4CD2-BDFF-31735C3A96FD}"/>
    <cellStyle name="20% - Accent5 3 3 3 8 2" xfId="10893" xr:uid="{98CB9865-8FA5-47F8-BDD5-F9AC5EB778D8}"/>
    <cellStyle name="20% - Accent5 3 3 3 8 2 2" xfId="25869" xr:uid="{0DA4D6AF-6DC2-46FD-9C61-DD38CB21134F}"/>
    <cellStyle name="20% - Accent5 3 3 3 8 3" xfId="18381" xr:uid="{09A4BB69-2B42-45FE-98BD-0453D0945EF1}"/>
    <cellStyle name="20% - Accent5 3 3 3 8 4" xfId="32841" xr:uid="{74A0196A-5ABF-464E-9360-A551FA0A5E6E}"/>
    <cellStyle name="20% - Accent5 3 3 3 8 5" xfId="40800" xr:uid="{6858D851-9DBF-47F3-92EF-3FD5CE85BAC5}"/>
    <cellStyle name="20% - Accent5 3 3 3 8 6" xfId="48683" xr:uid="{BB0C6B60-F10A-45EF-8B0A-0C7472325384}"/>
    <cellStyle name="20% - Accent5 3 3 3 8 7" xfId="56176" xr:uid="{8D99E87B-1505-42E9-96CF-00DCA27965FE}"/>
    <cellStyle name="20% - Accent5 3 3 3 9" xfId="3354" xr:uid="{E58FD68E-27C9-4501-8B1D-F22AEE99F75B}"/>
    <cellStyle name="20% - Accent5 3 3 3 9 2" xfId="10894" xr:uid="{8DF66A34-FC7A-4FD9-AE6A-E99BD2280F4A}"/>
    <cellStyle name="20% - Accent5 3 3 3 9 2 2" xfId="25870" xr:uid="{79874DC4-541E-4E39-97C6-4942415741D3}"/>
    <cellStyle name="20% - Accent5 3 3 3 9 3" xfId="18382" xr:uid="{756759BC-B0DD-482D-8AED-4BD62DA81F28}"/>
    <cellStyle name="20% - Accent5 3 3 3 9 4" xfId="34686" xr:uid="{329B4A23-4C23-4CE6-BEA6-D61C0F46D886}"/>
    <cellStyle name="20% - Accent5 3 3 3 9 5" xfId="40801" xr:uid="{8DD0358A-4B25-435A-8B13-28DB3F389D86}"/>
    <cellStyle name="20% - Accent5 3 3 3 9 6" xfId="48684" xr:uid="{CB1A005F-7B4E-40BD-8A69-B47F8EAFF2D8}"/>
    <cellStyle name="20% - Accent5 3 3 3 9 7" xfId="56177" xr:uid="{0F1E0451-67BB-44D9-9A10-66EDC38936C2}"/>
    <cellStyle name="20% - Accent5 3 3 4" xfId="3355" xr:uid="{495D5CE2-72DD-4548-8ED7-39F3173204A2}"/>
    <cellStyle name="20% - Accent5 3 3 4 10" xfId="18383" xr:uid="{0526E49F-0089-428E-AB9D-1FEA9A087A46}"/>
    <cellStyle name="20% - Accent5 3 3 4 11" xfId="30352" xr:uid="{723B3B86-F3DA-498B-836D-F1731DF46D1F}"/>
    <cellStyle name="20% - Accent5 3 3 4 12" xfId="40802" xr:uid="{2C091982-98FF-476B-BBD3-8560949CCFF2}"/>
    <cellStyle name="20% - Accent5 3 3 4 13" xfId="48685" xr:uid="{8F2AC9D6-2166-450A-BC76-6D64B206243E}"/>
    <cellStyle name="20% - Accent5 3 3 4 14" xfId="56178" xr:uid="{754957D3-3B02-4E48-8438-7C74D314A617}"/>
    <cellStyle name="20% - Accent5 3 3 4 2" xfId="3356" xr:uid="{6D04F415-284A-4D11-87E7-41A5A17763A9}"/>
    <cellStyle name="20% - Accent5 3 3 4 2 10" xfId="40803" xr:uid="{A3F80006-417A-4242-8A9E-78F3AA3C2BEE}"/>
    <cellStyle name="20% - Accent5 3 3 4 2 11" xfId="48686" xr:uid="{8CFCC6C3-A343-481D-9309-F65F5F412517}"/>
    <cellStyle name="20% - Accent5 3 3 4 2 12" xfId="56179" xr:uid="{432656FD-577B-4B07-919B-CBC783C19E9C}"/>
    <cellStyle name="20% - Accent5 3 3 4 2 2" xfId="3357" xr:uid="{C27B236A-5C8B-44BC-9B74-376D6A006097}"/>
    <cellStyle name="20% - Accent5 3 3 4 2 2 10" xfId="48687" xr:uid="{7B81513A-0D8E-4CCA-945A-9EE8DDEC8B57}"/>
    <cellStyle name="20% - Accent5 3 3 4 2 2 11" xfId="56180" xr:uid="{4444E0D5-B4AD-42AD-8B80-D2A382205388}"/>
    <cellStyle name="20% - Accent5 3 3 4 2 2 2" xfId="3358" xr:uid="{F585E608-34D1-4BA0-A663-59C5AC7BAC27}"/>
    <cellStyle name="20% - Accent5 3 3 4 2 2 2 10" xfId="56181" xr:uid="{7EA27DFA-9E16-44E2-98B4-0B1B39131156}"/>
    <cellStyle name="20% - Accent5 3 3 4 2 2 2 2" xfId="3359" xr:uid="{600B6161-9398-46A1-A263-A88138EDE6FF}"/>
    <cellStyle name="20% - Accent5 3 3 4 2 2 2 2 2" xfId="10899" xr:uid="{95253615-8A19-425D-BCBA-D2B917FA1759}"/>
    <cellStyle name="20% - Accent5 3 3 4 2 2 2 2 2 2" xfId="25875" xr:uid="{A8C9BD9C-3EE5-4F56-9E48-384AE8AC67E1}"/>
    <cellStyle name="20% - Accent5 3 3 4 2 2 2 2 3" xfId="18387" xr:uid="{A514FDA9-9AB7-48A2-A09B-B7D3F853A5CC}"/>
    <cellStyle name="20% - Accent5 3 3 4 2 2 2 2 4" xfId="32868" xr:uid="{8A72D1F2-4F40-4D0D-B2E3-0D59333A7F2A}"/>
    <cellStyle name="20% - Accent5 3 3 4 2 2 2 2 5" xfId="40806" xr:uid="{04287B4C-6E40-4ABD-A5C0-B1028CEEDEB9}"/>
    <cellStyle name="20% - Accent5 3 3 4 2 2 2 2 6" xfId="48689" xr:uid="{52E5C681-42F8-42F0-9BBC-2987ADA69459}"/>
    <cellStyle name="20% - Accent5 3 3 4 2 2 2 2 7" xfId="56182" xr:uid="{4921683D-DA19-479E-9D46-CCA76CB22077}"/>
    <cellStyle name="20% - Accent5 3 3 4 2 2 2 3" xfId="3360" xr:uid="{282E8122-98CF-45FF-B450-0D927E582609}"/>
    <cellStyle name="20% - Accent5 3 3 4 2 2 2 3 2" xfId="10900" xr:uid="{75222DF9-171D-421A-9FFB-386398F376B6}"/>
    <cellStyle name="20% - Accent5 3 3 4 2 2 2 3 2 2" xfId="25876" xr:uid="{02616A31-5BE4-462A-AB8D-79EFBB7C9CDA}"/>
    <cellStyle name="20% - Accent5 3 3 4 2 2 2 3 3" xfId="18388" xr:uid="{8E03814E-8171-4294-B7CE-EC0535086A54}"/>
    <cellStyle name="20% - Accent5 3 3 4 2 2 2 3 4" xfId="34713" xr:uid="{3D48BAC1-A6E6-4697-AEA1-CC602B002C7A}"/>
    <cellStyle name="20% - Accent5 3 3 4 2 2 2 3 5" xfId="40807" xr:uid="{A434B47F-0202-4E16-BDAF-F5CD2990C0D4}"/>
    <cellStyle name="20% - Accent5 3 3 4 2 2 2 3 6" xfId="48690" xr:uid="{A7A3160F-EF5B-4CF4-BEC2-2E40D2DC2608}"/>
    <cellStyle name="20% - Accent5 3 3 4 2 2 2 3 7" xfId="56183" xr:uid="{8A7B5FEC-EAE7-42E0-A7F6-FFB051816463}"/>
    <cellStyle name="20% - Accent5 3 3 4 2 2 2 4" xfId="3361" xr:uid="{1693A4D6-7699-43D8-AC2A-69F69AFB5566}"/>
    <cellStyle name="20% - Accent5 3 3 4 2 2 2 4 2" xfId="10901" xr:uid="{32B07ED3-343F-4E05-8B93-E1739E3F6CC7}"/>
    <cellStyle name="20% - Accent5 3 3 4 2 2 2 4 2 2" xfId="25877" xr:uid="{3D5BDE38-832F-4BB7-BAFA-7801268E10DE}"/>
    <cellStyle name="20% - Accent5 3 3 4 2 2 2 4 3" xfId="18389" xr:uid="{90538A32-5A80-423F-A156-F6C3DAC51F41}"/>
    <cellStyle name="20% - Accent5 3 3 4 2 2 2 4 4" xfId="36556" xr:uid="{1A102391-5808-4865-BEEB-52EF942C1669}"/>
    <cellStyle name="20% - Accent5 3 3 4 2 2 2 4 5" xfId="40808" xr:uid="{9593FB22-A114-49C0-940C-4338459CB0D2}"/>
    <cellStyle name="20% - Accent5 3 3 4 2 2 2 4 6" xfId="48691" xr:uid="{78EDCB0B-8B13-4FDB-9EE0-4C13FDE78127}"/>
    <cellStyle name="20% - Accent5 3 3 4 2 2 2 4 7" xfId="56184" xr:uid="{2D492D94-255E-4D34-9578-8D1C21A976A0}"/>
    <cellStyle name="20% - Accent5 3 3 4 2 2 2 5" xfId="10898" xr:uid="{7F3E341D-5A1E-4981-A54B-A2ECE17F4950}"/>
    <cellStyle name="20% - Accent5 3 3 4 2 2 2 5 2" xfId="25874" xr:uid="{67EF4384-55C9-4D18-BC1A-7E6A301B9594}"/>
    <cellStyle name="20% - Accent5 3 3 4 2 2 2 6" xfId="18386" xr:uid="{D15D606A-9453-4847-A369-FE3A106D4CCF}"/>
    <cellStyle name="20% - Accent5 3 3 4 2 2 2 7" xfId="31508" xr:uid="{0DF26BFB-FD4D-4CF0-8F3F-B451F67AFB46}"/>
    <cellStyle name="20% - Accent5 3 3 4 2 2 2 8" xfId="40805" xr:uid="{E6E5666C-05CA-4DFD-B820-B39DDEB93DB0}"/>
    <cellStyle name="20% - Accent5 3 3 4 2 2 2 9" xfId="48688" xr:uid="{EF72B682-F052-4AF3-9501-46C8DE2F7BB2}"/>
    <cellStyle name="20% - Accent5 3 3 4 2 2 3" xfId="3362" xr:uid="{9825850D-57EC-4770-8C05-B36A109EDA0E}"/>
    <cellStyle name="20% - Accent5 3 3 4 2 2 3 2" xfId="10902" xr:uid="{4A284C54-5BA3-4330-AB07-BC8A5C6A4770}"/>
    <cellStyle name="20% - Accent5 3 3 4 2 2 3 2 2" xfId="25878" xr:uid="{F9340CCB-FF2F-40A3-9EFE-BD78367BE744}"/>
    <cellStyle name="20% - Accent5 3 3 4 2 2 3 3" xfId="18390" xr:uid="{00857C73-358C-4F09-A03D-17887C50F71E}"/>
    <cellStyle name="20% - Accent5 3 3 4 2 2 3 4" xfId="32867" xr:uid="{CAA4313C-89C2-4212-B743-F7C66CD6D3D1}"/>
    <cellStyle name="20% - Accent5 3 3 4 2 2 3 5" xfId="40809" xr:uid="{5E7E6225-3E5D-488D-B2E2-DE0BE2703D45}"/>
    <cellStyle name="20% - Accent5 3 3 4 2 2 3 6" xfId="48692" xr:uid="{58E5B54A-D0D8-4894-AAAF-C893D64DD6EB}"/>
    <cellStyle name="20% - Accent5 3 3 4 2 2 3 7" xfId="56185" xr:uid="{2DC596FD-2C7E-4ADA-BB6F-484A18C1C08A}"/>
    <cellStyle name="20% - Accent5 3 3 4 2 2 4" xfId="3363" xr:uid="{562EC3FA-EE9A-4CC5-9977-6D6DD75DCD53}"/>
    <cellStyle name="20% - Accent5 3 3 4 2 2 4 2" xfId="10903" xr:uid="{56CEEDBA-1CD7-42AD-9F5A-8A6EDCD2E080}"/>
    <cellStyle name="20% - Accent5 3 3 4 2 2 4 2 2" xfId="25879" xr:uid="{25911D51-033F-4820-8BB3-6CDBE444A535}"/>
    <cellStyle name="20% - Accent5 3 3 4 2 2 4 3" xfId="18391" xr:uid="{F439C3C9-FC93-4194-94B1-E06B2BE97FAD}"/>
    <cellStyle name="20% - Accent5 3 3 4 2 2 4 4" xfId="34712" xr:uid="{FA23B5C0-34D1-410D-BCFA-0FB08F0846F4}"/>
    <cellStyle name="20% - Accent5 3 3 4 2 2 4 5" xfId="40810" xr:uid="{7A9D700B-44D4-4BCE-94BD-323E16AD93F4}"/>
    <cellStyle name="20% - Accent5 3 3 4 2 2 4 6" xfId="48693" xr:uid="{D81849FE-4E8C-40E8-87A2-FB40B60D3C0F}"/>
    <cellStyle name="20% - Accent5 3 3 4 2 2 4 7" xfId="56186" xr:uid="{851842BB-4DF6-4CDF-9C00-2152FF767677}"/>
    <cellStyle name="20% - Accent5 3 3 4 2 2 5" xfId="3364" xr:uid="{A0D89F67-B500-4418-8CC9-A166CF859E0F}"/>
    <cellStyle name="20% - Accent5 3 3 4 2 2 5 2" xfId="10904" xr:uid="{9F4F815E-2BAC-4F2B-8451-3D08E9A15B97}"/>
    <cellStyle name="20% - Accent5 3 3 4 2 2 5 2 2" xfId="25880" xr:uid="{EDF12FDD-D01D-4B09-A41F-943884A5E2A6}"/>
    <cellStyle name="20% - Accent5 3 3 4 2 2 5 3" xfId="18392" xr:uid="{02EBE7CA-94C5-42AB-AB14-1258A95F1943}"/>
    <cellStyle name="20% - Accent5 3 3 4 2 2 5 4" xfId="36555" xr:uid="{3239D966-C0DA-4309-B989-6730BEB1FAC1}"/>
    <cellStyle name="20% - Accent5 3 3 4 2 2 5 5" xfId="40811" xr:uid="{F23D8E80-8EAE-4747-AED0-31E753AB4243}"/>
    <cellStyle name="20% - Accent5 3 3 4 2 2 5 6" xfId="48694" xr:uid="{078F1D55-F09B-43FD-9F9C-C5BBD7D4A862}"/>
    <cellStyle name="20% - Accent5 3 3 4 2 2 5 7" xfId="56187" xr:uid="{6CD7105E-A631-4CA7-9CDA-1A0E8B133EA2}"/>
    <cellStyle name="20% - Accent5 3 3 4 2 2 6" xfId="10897" xr:uid="{ADAD1451-1556-4159-B167-47FB3792CBDF}"/>
    <cellStyle name="20% - Accent5 3 3 4 2 2 6 2" xfId="25873" xr:uid="{515E6EEA-CCC6-4052-B06C-28AC53953A74}"/>
    <cellStyle name="20% - Accent5 3 3 4 2 2 7" xfId="18385" xr:uid="{30904730-49AD-4AE9-B5B8-C2B05517D344}"/>
    <cellStyle name="20% - Accent5 3 3 4 2 2 8" xfId="30896" xr:uid="{16B3198F-873F-4BDF-A2A9-A5ACFA4C6A9F}"/>
    <cellStyle name="20% - Accent5 3 3 4 2 2 9" xfId="40804" xr:uid="{894FD36E-058D-4970-AF58-6C2DC03FD96E}"/>
    <cellStyle name="20% - Accent5 3 3 4 2 3" xfId="3365" xr:uid="{1C79D034-A77F-45EE-9E45-9AC6EE9933F0}"/>
    <cellStyle name="20% - Accent5 3 3 4 2 3 10" xfId="56188" xr:uid="{17568D7D-ABFC-40B9-882C-8957177DD2FE}"/>
    <cellStyle name="20% - Accent5 3 3 4 2 3 2" xfId="3366" xr:uid="{F8C168DF-E60D-4A3D-97E6-234C0E6EDFB4}"/>
    <cellStyle name="20% - Accent5 3 3 4 2 3 2 2" xfId="10906" xr:uid="{25E6F0FC-B934-42AC-BD72-5BDEAF3730A4}"/>
    <cellStyle name="20% - Accent5 3 3 4 2 3 2 2 2" xfId="25882" xr:uid="{628BD50B-6ABA-44D2-9B20-8B9F265D8676}"/>
    <cellStyle name="20% - Accent5 3 3 4 2 3 2 3" xfId="18394" xr:uid="{E03562EA-B62B-45BE-9A7C-17E2823522FC}"/>
    <cellStyle name="20% - Accent5 3 3 4 2 3 2 4" xfId="32869" xr:uid="{F8E64556-747A-4B28-9EFD-6C5175FF8E67}"/>
    <cellStyle name="20% - Accent5 3 3 4 2 3 2 5" xfId="40813" xr:uid="{38315D76-B5A8-4598-A522-BC5310987DD0}"/>
    <cellStyle name="20% - Accent5 3 3 4 2 3 2 6" xfId="48696" xr:uid="{F0489D94-76AB-4419-A2DC-A24DECB86323}"/>
    <cellStyle name="20% - Accent5 3 3 4 2 3 2 7" xfId="56189" xr:uid="{CA4ED1E3-4982-4395-9B39-AD850D478469}"/>
    <cellStyle name="20% - Accent5 3 3 4 2 3 3" xfId="3367" xr:uid="{06C61593-40B7-47AF-99DC-9D45DBAEF156}"/>
    <cellStyle name="20% - Accent5 3 3 4 2 3 3 2" xfId="10907" xr:uid="{0586A3C1-08AF-4261-A957-0BBC25626B5B}"/>
    <cellStyle name="20% - Accent5 3 3 4 2 3 3 2 2" xfId="25883" xr:uid="{64C880FD-5071-4A74-867F-74DB8D75B040}"/>
    <cellStyle name="20% - Accent5 3 3 4 2 3 3 3" xfId="18395" xr:uid="{9AA44465-72B5-4654-91FA-E39E12C1D232}"/>
    <cellStyle name="20% - Accent5 3 3 4 2 3 3 4" xfId="34714" xr:uid="{D8F1DFFE-A8A8-4CBF-A64C-7FCAE9BA4DE2}"/>
    <cellStyle name="20% - Accent5 3 3 4 2 3 3 5" xfId="40814" xr:uid="{7BEB3724-6DAA-4DFD-9170-05486AE38FA2}"/>
    <cellStyle name="20% - Accent5 3 3 4 2 3 3 6" xfId="48697" xr:uid="{31C96C4E-8469-4AD9-B7D2-940B81C69815}"/>
    <cellStyle name="20% - Accent5 3 3 4 2 3 3 7" xfId="56190" xr:uid="{EFC5CD14-397B-476D-90DE-F90E20B8E29D}"/>
    <cellStyle name="20% - Accent5 3 3 4 2 3 4" xfId="3368" xr:uid="{85736FC8-45EB-4CDE-A814-E92859C691A2}"/>
    <cellStyle name="20% - Accent5 3 3 4 2 3 4 2" xfId="10908" xr:uid="{C01F1367-FA43-4878-AD6B-0D1FCB59397E}"/>
    <cellStyle name="20% - Accent5 3 3 4 2 3 4 2 2" xfId="25884" xr:uid="{CD534D82-BA62-48F9-BC3B-F4A5F1BD14E2}"/>
    <cellStyle name="20% - Accent5 3 3 4 2 3 4 3" xfId="18396" xr:uid="{4898E039-2D06-40E9-8CAA-F40D2A55663C}"/>
    <cellStyle name="20% - Accent5 3 3 4 2 3 4 4" xfId="36557" xr:uid="{A97671B4-FEFE-42B2-9E69-FA06BE6E33DD}"/>
    <cellStyle name="20% - Accent5 3 3 4 2 3 4 5" xfId="40815" xr:uid="{D9411955-06A3-43D5-BB85-EDD19BB490C3}"/>
    <cellStyle name="20% - Accent5 3 3 4 2 3 4 6" xfId="48698" xr:uid="{09C4D188-1E91-435F-825D-AA4D47F300D2}"/>
    <cellStyle name="20% - Accent5 3 3 4 2 3 4 7" xfId="56191" xr:uid="{CA925986-E2F9-488F-AE14-ADBFAAFC8C88}"/>
    <cellStyle name="20% - Accent5 3 3 4 2 3 5" xfId="10905" xr:uid="{73CA8960-757E-44A0-995A-249C4596E156}"/>
    <cellStyle name="20% - Accent5 3 3 4 2 3 5 2" xfId="25881" xr:uid="{9E571C7F-F23A-4527-9CC8-F32850BC7A2D}"/>
    <cellStyle name="20% - Accent5 3 3 4 2 3 6" xfId="18393" xr:uid="{05A64267-A4D5-4B7F-8B5F-E6B0DD467B89}"/>
    <cellStyle name="20% - Accent5 3 3 4 2 3 7" xfId="31507" xr:uid="{9444BCC2-AB33-47AD-87E6-10953923167A}"/>
    <cellStyle name="20% - Accent5 3 3 4 2 3 8" xfId="40812" xr:uid="{CBA88A4D-D06D-4058-A693-1A97B3CE4B19}"/>
    <cellStyle name="20% - Accent5 3 3 4 2 3 9" xfId="48695" xr:uid="{B62FE3AF-4F36-40B4-8460-44ABDB29E023}"/>
    <cellStyle name="20% - Accent5 3 3 4 2 4" xfId="3369" xr:uid="{6E1A454F-B66B-4835-9353-B5F75934902F}"/>
    <cellStyle name="20% - Accent5 3 3 4 2 4 2" xfId="10909" xr:uid="{F5F10A2E-3A9B-405D-A2C8-D6CFFCA45F6E}"/>
    <cellStyle name="20% - Accent5 3 3 4 2 4 2 2" xfId="25885" xr:uid="{49BDD992-4098-471E-9124-7EC4343F8A8D}"/>
    <cellStyle name="20% - Accent5 3 3 4 2 4 3" xfId="18397" xr:uid="{346A394C-661C-4FF5-AA8C-194C38C56473}"/>
    <cellStyle name="20% - Accent5 3 3 4 2 4 4" xfId="32866" xr:uid="{2E88F290-0720-4E9F-A556-914063D7BE34}"/>
    <cellStyle name="20% - Accent5 3 3 4 2 4 5" xfId="40816" xr:uid="{6F3894E5-CD45-4171-9DDB-04AA4DE63CBF}"/>
    <cellStyle name="20% - Accent5 3 3 4 2 4 6" xfId="48699" xr:uid="{E9A8EBCF-0D11-41B2-9CA7-62274D9201F5}"/>
    <cellStyle name="20% - Accent5 3 3 4 2 4 7" xfId="56192" xr:uid="{FFB62AB6-12BD-4120-B023-C419758B6CF7}"/>
    <cellStyle name="20% - Accent5 3 3 4 2 5" xfId="3370" xr:uid="{C4A6A301-CA94-4557-9693-69FCB2CC2448}"/>
    <cellStyle name="20% - Accent5 3 3 4 2 5 2" xfId="10910" xr:uid="{87BDE389-9E35-4CFE-B8C8-0483C441D5A2}"/>
    <cellStyle name="20% - Accent5 3 3 4 2 5 2 2" xfId="25886" xr:uid="{4134E25F-6B7C-4DB6-BD45-5E3C0ED03830}"/>
    <cellStyle name="20% - Accent5 3 3 4 2 5 3" xfId="18398" xr:uid="{23E73686-38F4-4DEE-AE35-8E7FA15FA37D}"/>
    <cellStyle name="20% - Accent5 3 3 4 2 5 4" xfId="34711" xr:uid="{758DC3A2-04F6-4AE7-9DBA-77356EC00B50}"/>
    <cellStyle name="20% - Accent5 3 3 4 2 5 5" xfId="40817" xr:uid="{A8256B98-0BC9-42E7-8A59-C5F3F388DF9F}"/>
    <cellStyle name="20% - Accent5 3 3 4 2 5 6" xfId="48700" xr:uid="{CA251C82-7DBE-490F-A3AC-69485DB89BD3}"/>
    <cellStyle name="20% - Accent5 3 3 4 2 5 7" xfId="56193" xr:uid="{24C6A229-F656-466D-8D22-819EAC8C9D5D}"/>
    <cellStyle name="20% - Accent5 3 3 4 2 6" xfId="3371" xr:uid="{B8FA704F-1F1E-4CA9-B332-1C4D05BD715B}"/>
    <cellStyle name="20% - Accent5 3 3 4 2 6 2" xfId="10911" xr:uid="{76FC7653-B37F-410D-9F79-FBD25BF1324C}"/>
    <cellStyle name="20% - Accent5 3 3 4 2 6 2 2" xfId="25887" xr:uid="{7452A702-9D52-4F06-9F3C-75A9B2A2864F}"/>
    <cellStyle name="20% - Accent5 3 3 4 2 6 3" xfId="18399" xr:uid="{849CCBE6-ECF0-4824-A591-19DECD2E5693}"/>
    <cellStyle name="20% - Accent5 3 3 4 2 6 4" xfId="36554" xr:uid="{EC3E29D8-5FE5-4B04-B7F6-30A6998CE691}"/>
    <cellStyle name="20% - Accent5 3 3 4 2 6 5" xfId="40818" xr:uid="{A79F3827-6AB2-4BF2-8BF5-BD36F70BA87B}"/>
    <cellStyle name="20% - Accent5 3 3 4 2 6 6" xfId="48701" xr:uid="{41E629A0-11D4-4847-83DF-C420A7EF7600}"/>
    <cellStyle name="20% - Accent5 3 3 4 2 6 7" xfId="56194" xr:uid="{849F95E9-5F77-453E-8662-286B1F6A797B}"/>
    <cellStyle name="20% - Accent5 3 3 4 2 7" xfId="10896" xr:uid="{5463478E-1B0D-4611-BD69-4689E51FD01C}"/>
    <cellStyle name="20% - Accent5 3 3 4 2 7 2" xfId="25872" xr:uid="{3EE40C67-B7AD-4C08-B349-3439EAD9AF3F}"/>
    <cellStyle name="20% - Accent5 3 3 4 2 8" xfId="18384" xr:uid="{206AAB76-6E5E-493A-884C-7362672A1A81}"/>
    <cellStyle name="20% - Accent5 3 3 4 2 9" xfId="30472" xr:uid="{EE8FCEBA-02E1-42E4-8124-D25633DCFBD6}"/>
    <cellStyle name="20% - Accent5 3 3 4 3" xfId="3372" xr:uid="{FAEFD1FA-969E-4BF0-9633-D2F00DFC3750}"/>
    <cellStyle name="20% - Accent5 3 3 4 3 10" xfId="48702" xr:uid="{8C90A6B0-8168-4F84-81B3-79F8EDAF3232}"/>
    <cellStyle name="20% - Accent5 3 3 4 3 11" xfId="56195" xr:uid="{36B5C7B6-338B-4789-83F3-B541AA38CFEB}"/>
    <cellStyle name="20% - Accent5 3 3 4 3 2" xfId="3373" xr:uid="{40EEBE93-06D7-46A7-A896-DAD0123B4054}"/>
    <cellStyle name="20% - Accent5 3 3 4 3 2 10" xfId="56196" xr:uid="{9F51AF11-4AA9-441A-AE2F-C04744BEA9C5}"/>
    <cellStyle name="20% - Accent5 3 3 4 3 2 2" xfId="3374" xr:uid="{8D20518B-7BA7-491C-9955-C961B4A949A4}"/>
    <cellStyle name="20% - Accent5 3 3 4 3 2 2 2" xfId="10914" xr:uid="{7E02BD7C-87E8-4EFA-87B3-6CD21149103E}"/>
    <cellStyle name="20% - Accent5 3 3 4 3 2 2 2 2" xfId="25890" xr:uid="{60FD8A33-A947-43EB-AE4C-DC540F4D65FE}"/>
    <cellStyle name="20% - Accent5 3 3 4 3 2 2 3" xfId="18402" xr:uid="{7883F7B5-EFDB-47C7-AE5C-11588303BF94}"/>
    <cellStyle name="20% - Accent5 3 3 4 3 2 2 4" xfId="32871" xr:uid="{9BC6C7D1-15C9-459C-BA58-343C428285FA}"/>
    <cellStyle name="20% - Accent5 3 3 4 3 2 2 5" xfId="40821" xr:uid="{464F445E-6B50-49E0-9B9A-65E63865DDB5}"/>
    <cellStyle name="20% - Accent5 3 3 4 3 2 2 6" xfId="48704" xr:uid="{42C6D1C8-5326-4337-969B-52AB8DA20B9A}"/>
    <cellStyle name="20% - Accent5 3 3 4 3 2 2 7" xfId="56197" xr:uid="{0C9EF98B-57E3-4844-A88D-CA9834D3A02D}"/>
    <cellStyle name="20% - Accent5 3 3 4 3 2 3" xfId="3375" xr:uid="{C4545152-0DA1-4E98-B9E6-E33CB3FCA1DB}"/>
    <cellStyle name="20% - Accent5 3 3 4 3 2 3 2" xfId="10915" xr:uid="{41DBFA43-C8A7-49D9-AF50-851D5A616F07}"/>
    <cellStyle name="20% - Accent5 3 3 4 3 2 3 2 2" xfId="25891" xr:uid="{9E57C7D1-0DA3-4918-84C0-122448CF34BB}"/>
    <cellStyle name="20% - Accent5 3 3 4 3 2 3 3" xfId="18403" xr:uid="{4845AE55-40F5-4031-BADF-C27F9BFA51FF}"/>
    <cellStyle name="20% - Accent5 3 3 4 3 2 3 4" xfId="34716" xr:uid="{5CE45CAB-DED7-466D-8730-A1B799CE651D}"/>
    <cellStyle name="20% - Accent5 3 3 4 3 2 3 5" xfId="40822" xr:uid="{F7C064F2-86B1-4EBF-B7EB-FF64E975A411}"/>
    <cellStyle name="20% - Accent5 3 3 4 3 2 3 6" xfId="48705" xr:uid="{2D6C8581-5C26-4360-B525-0F9A9BF14FB8}"/>
    <cellStyle name="20% - Accent5 3 3 4 3 2 3 7" xfId="56198" xr:uid="{DA82B026-6EA2-4D43-B4A8-8A53BC4E89EF}"/>
    <cellStyle name="20% - Accent5 3 3 4 3 2 4" xfId="3376" xr:uid="{61445401-5EFA-465C-8512-D2023635CF0F}"/>
    <cellStyle name="20% - Accent5 3 3 4 3 2 4 2" xfId="10916" xr:uid="{1C95CD6F-6DD9-4E9D-B5ED-664D2227AD0F}"/>
    <cellStyle name="20% - Accent5 3 3 4 3 2 4 2 2" xfId="25892" xr:uid="{BABBBF6D-7269-4376-B4DF-CE8E9A61F261}"/>
    <cellStyle name="20% - Accent5 3 3 4 3 2 4 3" xfId="18404" xr:uid="{7478C6DA-DA1F-43DF-8CA4-27DD34BAFA92}"/>
    <cellStyle name="20% - Accent5 3 3 4 3 2 4 4" xfId="36559" xr:uid="{D92EF20E-B5D8-4CE3-8450-DBD87956AF9D}"/>
    <cellStyle name="20% - Accent5 3 3 4 3 2 4 5" xfId="40823" xr:uid="{806C4A3D-F923-48D4-95E3-6D0C7EABD6EE}"/>
    <cellStyle name="20% - Accent5 3 3 4 3 2 4 6" xfId="48706" xr:uid="{7301C923-D62F-4897-9D0A-4D0081F8A69F}"/>
    <cellStyle name="20% - Accent5 3 3 4 3 2 4 7" xfId="56199" xr:uid="{FBD55B90-30B3-438C-B1A9-38FFB13329F2}"/>
    <cellStyle name="20% - Accent5 3 3 4 3 2 5" xfId="10913" xr:uid="{D9B1AA18-7E8F-4847-89FC-EBB5D2017F11}"/>
    <cellStyle name="20% - Accent5 3 3 4 3 2 5 2" xfId="25889" xr:uid="{21B11598-4F02-4E3E-BF2E-2D793229E97B}"/>
    <cellStyle name="20% - Accent5 3 3 4 3 2 6" xfId="18401" xr:uid="{BA3A5D94-76D4-4C07-ACD1-30C202076EA2}"/>
    <cellStyle name="20% - Accent5 3 3 4 3 2 7" xfId="31509" xr:uid="{FBBD73F2-391B-4DE1-9145-7D9BEB9FCA79}"/>
    <cellStyle name="20% - Accent5 3 3 4 3 2 8" xfId="40820" xr:uid="{E1382C74-C45C-4D28-B3D1-C04C11AAE0B0}"/>
    <cellStyle name="20% - Accent5 3 3 4 3 2 9" xfId="48703" xr:uid="{30888CED-1907-4571-8970-510FAD957861}"/>
    <cellStyle name="20% - Accent5 3 3 4 3 3" xfId="3377" xr:uid="{3FB2E48E-89DF-421C-A06F-20D4A8EADD45}"/>
    <cellStyle name="20% - Accent5 3 3 4 3 3 2" xfId="10917" xr:uid="{7F87B5B2-B61D-4628-A774-E0C9A7B33831}"/>
    <cellStyle name="20% - Accent5 3 3 4 3 3 2 2" xfId="25893" xr:uid="{799AB179-9A29-4D6F-86D7-D4225FD77169}"/>
    <cellStyle name="20% - Accent5 3 3 4 3 3 3" xfId="18405" xr:uid="{4366F827-EAB1-4E79-89A3-399907140A4D}"/>
    <cellStyle name="20% - Accent5 3 3 4 3 3 4" xfId="32870" xr:uid="{8900F254-8BB2-444D-8560-55F6BFB8CBAF}"/>
    <cellStyle name="20% - Accent5 3 3 4 3 3 5" xfId="40824" xr:uid="{4C409D57-4BD3-4D35-AA0E-954F7781D129}"/>
    <cellStyle name="20% - Accent5 3 3 4 3 3 6" xfId="48707" xr:uid="{4AAAAB30-E46E-4AB4-8A4D-302F922516BE}"/>
    <cellStyle name="20% - Accent5 3 3 4 3 3 7" xfId="56200" xr:uid="{EB8AEB3B-4407-4EC4-819C-28D1A6FF8521}"/>
    <cellStyle name="20% - Accent5 3 3 4 3 4" xfId="3378" xr:uid="{EB6A1101-A373-48A2-83CD-B765F693210C}"/>
    <cellStyle name="20% - Accent5 3 3 4 3 4 2" xfId="10918" xr:uid="{901FA6C3-BAEC-400E-84AB-D5FC002C42D7}"/>
    <cellStyle name="20% - Accent5 3 3 4 3 4 2 2" xfId="25894" xr:uid="{04FD7117-0D91-4D9D-BE01-6D9F3B7E8FEF}"/>
    <cellStyle name="20% - Accent5 3 3 4 3 4 3" xfId="18406" xr:uid="{122F9B38-B81F-4712-93B5-E5CFBF56F181}"/>
    <cellStyle name="20% - Accent5 3 3 4 3 4 4" xfId="34715" xr:uid="{DB735A61-F97E-47EA-8E1C-036261CFBD8E}"/>
    <cellStyle name="20% - Accent5 3 3 4 3 4 5" xfId="40825" xr:uid="{0A306336-9244-4567-BF42-F9DC344E10D1}"/>
    <cellStyle name="20% - Accent5 3 3 4 3 4 6" xfId="48708" xr:uid="{B98B7B80-8113-43A3-8451-1CE8686A893A}"/>
    <cellStyle name="20% - Accent5 3 3 4 3 4 7" xfId="56201" xr:uid="{4E85869C-4F38-47C8-9943-88B4A3AACA07}"/>
    <cellStyle name="20% - Accent5 3 3 4 3 5" xfId="3379" xr:uid="{6366F654-34D2-458C-9978-0129B6A3D82A}"/>
    <cellStyle name="20% - Accent5 3 3 4 3 5 2" xfId="10919" xr:uid="{41DC9FF0-842E-4CB1-98B3-E5FDA0A64720}"/>
    <cellStyle name="20% - Accent5 3 3 4 3 5 2 2" xfId="25895" xr:uid="{3F900BCA-A857-4DB4-AD29-DD95E6686708}"/>
    <cellStyle name="20% - Accent5 3 3 4 3 5 3" xfId="18407" xr:uid="{7E6765DE-47C6-496F-AE49-BB1A76FB8467}"/>
    <cellStyle name="20% - Accent5 3 3 4 3 5 4" xfId="36558" xr:uid="{DA86F3A1-3A09-48C1-9683-1BBE3A4B8587}"/>
    <cellStyle name="20% - Accent5 3 3 4 3 5 5" xfId="40826" xr:uid="{601CE79E-2DD9-459C-AC34-3D3DC425347C}"/>
    <cellStyle name="20% - Accent5 3 3 4 3 5 6" xfId="48709" xr:uid="{09C4ED68-0CF2-4A6E-8E1E-1FB28889D91A}"/>
    <cellStyle name="20% - Accent5 3 3 4 3 5 7" xfId="56202" xr:uid="{43C885E9-4B9C-4C4A-B898-71AB00D99C5C}"/>
    <cellStyle name="20% - Accent5 3 3 4 3 6" xfId="10912" xr:uid="{DADAABE0-7630-495C-9D11-FA5BCE8495A1}"/>
    <cellStyle name="20% - Accent5 3 3 4 3 6 2" xfId="25888" xr:uid="{F9662F2B-6E49-47E6-8504-53BF6CC5F2BE}"/>
    <cellStyle name="20% - Accent5 3 3 4 3 7" xfId="18400" xr:uid="{0A9D584C-29E5-415D-B568-1C022ABC23E6}"/>
    <cellStyle name="20% - Accent5 3 3 4 3 8" xfId="30673" xr:uid="{160D713E-6FD8-42A1-BF6A-A18BB8C78B64}"/>
    <cellStyle name="20% - Accent5 3 3 4 3 9" xfId="40819" xr:uid="{A55F2A39-E143-44E8-9EBE-805E08B356BB}"/>
    <cellStyle name="20% - Accent5 3 3 4 4" xfId="3380" xr:uid="{FF434580-B514-4018-B61F-92941211F811}"/>
    <cellStyle name="20% - Accent5 3 3 4 4 10" xfId="48710" xr:uid="{D67622D6-738C-4EAC-9C1F-3EF62BB24CCE}"/>
    <cellStyle name="20% - Accent5 3 3 4 4 11" xfId="56203" xr:uid="{A54E938E-D3D1-425D-8D04-E7CF184A7B52}"/>
    <cellStyle name="20% - Accent5 3 3 4 4 2" xfId="3381" xr:uid="{84186C03-5629-49ED-8A5E-154D92204ED0}"/>
    <cellStyle name="20% - Accent5 3 3 4 4 2 10" xfId="56204" xr:uid="{FFF6464D-16DD-4C5C-9653-13D06C4FD594}"/>
    <cellStyle name="20% - Accent5 3 3 4 4 2 2" xfId="3382" xr:uid="{DABD718A-E17D-45FC-9D64-9ECEF01203F1}"/>
    <cellStyle name="20% - Accent5 3 3 4 4 2 2 2" xfId="10922" xr:uid="{16BA8A59-A47C-4BC6-9300-CF0D6C9DDFA1}"/>
    <cellStyle name="20% - Accent5 3 3 4 4 2 2 2 2" xfId="25898" xr:uid="{2A339DE3-A851-4C81-83F7-28337D52623B}"/>
    <cellStyle name="20% - Accent5 3 3 4 4 2 2 3" xfId="18410" xr:uid="{A1D6E7B6-665B-48EA-9B71-724CBAF5578A}"/>
    <cellStyle name="20% - Accent5 3 3 4 4 2 2 4" xfId="32873" xr:uid="{C6658572-4CB8-41DE-B6BA-DA1D4BB8A699}"/>
    <cellStyle name="20% - Accent5 3 3 4 4 2 2 5" xfId="40829" xr:uid="{D27A9290-9182-411C-8482-A8B439F59361}"/>
    <cellStyle name="20% - Accent5 3 3 4 4 2 2 6" xfId="48712" xr:uid="{A0EADF5B-2106-4DCF-8E6A-3A683C954DCA}"/>
    <cellStyle name="20% - Accent5 3 3 4 4 2 2 7" xfId="56205" xr:uid="{3E023267-1B3F-4BEC-B06C-28AEAF001295}"/>
    <cellStyle name="20% - Accent5 3 3 4 4 2 3" xfId="3383" xr:uid="{ED496B83-E1AA-4C13-8A3F-CA453A9BFB2B}"/>
    <cellStyle name="20% - Accent5 3 3 4 4 2 3 2" xfId="10923" xr:uid="{F095C06D-6A1C-47FF-9BFC-05227978AE22}"/>
    <cellStyle name="20% - Accent5 3 3 4 4 2 3 2 2" xfId="25899" xr:uid="{8514FF66-FBA9-49B8-B9B3-92313378B875}"/>
    <cellStyle name="20% - Accent5 3 3 4 4 2 3 3" xfId="18411" xr:uid="{6FB3F00B-AFD6-4BB3-A0CB-325D5D270A9A}"/>
    <cellStyle name="20% - Accent5 3 3 4 4 2 3 4" xfId="34718" xr:uid="{965A888D-1693-46EE-BE8E-E684B276B588}"/>
    <cellStyle name="20% - Accent5 3 3 4 4 2 3 5" xfId="40830" xr:uid="{067C8FDC-EDCF-4D62-86B9-45F446E414D5}"/>
    <cellStyle name="20% - Accent5 3 3 4 4 2 3 6" xfId="48713" xr:uid="{A3B44B56-537A-482C-B157-AB56B9A13FD8}"/>
    <cellStyle name="20% - Accent5 3 3 4 4 2 3 7" xfId="56206" xr:uid="{CC8B6F70-97AA-4129-9C4C-974BDF82AE4D}"/>
    <cellStyle name="20% - Accent5 3 3 4 4 2 4" xfId="3384" xr:uid="{C9087564-32BA-4892-8FFC-647E001729CB}"/>
    <cellStyle name="20% - Accent5 3 3 4 4 2 4 2" xfId="10924" xr:uid="{ED43CA46-84D6-4735-A731-7BA1B025BA0F}"/>
    <cellStyle name="20% - Accent5 3 3 4 4 2 4 2 2" xfId="25900" xr:uid="{23217DAD-EF74-4438-BCA2-B4DABA4C0305}"/>
    <cellStyle name="20% - Accent5 3 3 4 4 2 4 3" xfId="18412" xr:uid="{70C8B90C-07C2-4D09-BF62-221FFA804822}"/>
    <cellStyle name="20% - Accent5 3 3 4 4 2 4 4" xfId="36561" xr:uid="{DC6822CC-3B06-4333-8984-9F566E6CA5C8}"/>
    <cellStyle name="20% - Accent5 3 3 4 4 2 4 5" xfId="40831" xr:uid="{A89EFC98-7819-4927-A9E6-F43FE39B00BC}"/>
    <cellStyle name="20% - Accent5 3 3 4 4 2 4 6" xfId="48714" xr:uid="{2F6F9AC9-4E6B-430B-80CC-B8C3BDC18328}"/>
    <cellStyle name="20% - Accent5 3 3 4 4 2 4 7" xfId="56207" xr:uid="{DA6E82E0-7E3B-44A4-B78F-22F4A55A9BAD}"/>
    <cellStyle name="20% - Accent5 3 3 4 4 2 5" xfId="10921" xr:uid="{708EA5D4-66E0-484A-AF47-5503D95A7323}"/>
    <cellStyle name="20% - Accent5 3 3 4 4 2 5 2" xfId="25897" xr:uid="{1EDA0737-DDC2-4411-99E3-24807A08EF9A}"/>
    <cellStyle name="20% - Accent5 3 3 4 4 2 6" xfId="18409" xr:uid="{69D81F88-3ABE-4E0C-84FC-90A8C0627112}"/>
    <cellStyle name="20% - Accent5 3 3 4 4 2 7" xfId="31510" xr:uid="{7AEDAAFF-E77B-4554-AF1D-E3B0FEED07B9}"/>
    <cellStyle name="20% - Accent5 3 3 4 4 2 8" xfId="40828" xr:uid="{84B9FA2A-01EF-4D18-91F2-DEBED9B854E5}"/>
    <cellStyle name="20% - Accent5 3 3 4 4 2 9" xfId="48711" xr:uid="{649F35DB-9548-46F1-A1F4-7F924C9CF9E1}"/>
    <cellStyle name="20% - Accent5 3 3 4 4 3" xfId="3385" xr:uid="{88624CB6-FA46-404C-A81A-256AF43A9D98}"/>
    <cellStyle name="20% - Accent5 3 3 4 4 3 2" xfId="10925" xr:uid="{BA0E5961-6CA5-4EEA-8A18-ADE12316803E}"/>
    <cellStyle name="20% - Accent5 3 3 4 4 3 2 2" xfId="25901" xr:uid="{300280F5-B587-4246-96D2-DDBFB0E025D1}"/>
    <cellStyle name="20% - Accent5 3 3 4 4 3 3" xfId="18413" xr:uid="{BDE44CE3-0E3F-4702-B6D7-16AA07BD4461}"/>
    <cellStyle name="20% - Accent5 3 3 4 4 3 4" xfId="32872" xr:uid="{417AD402-1B85-45B5-B5D2-75C6BE03C494}"/>
    <cellStyle name="20% - Accent5 3 3 4 4 3 5" xfId="40832" xr:uid="{3E805564-57F1-4622-A09B-2482A0B2227B}"/>
    <cellStyle name="20% - Accent5 3 3 4 4 3 6" xfId="48715" xr:uid="{FD406A5E-BF31-4A04-9F9D-2C8DE4B7B52B}"/>
    <cellStyle name="20% - Accent5 3 3 4 4 3 7" xfId="56208" xr:uid="{9990AB0F-2BC9-4646-9B3F-38BC2C998045}"/>
    <cellStyle name="20% - Accent5 3 3 4 4 4" xfId="3386" xr:uid="{ADA0D762-9FC3-44D1-A527-5EAF375B4310}"/>
    <cellStyle name="20% - Accent5 3 3 4 4 4 2" xfId="10926" xr:uid="{C58EC9B3-1720-4954-9EBA-78645E598F8A}"/>
    <cellStyle name="20% - Accent5 3 3 4 4 4 2 2" xfId="25902" xr:uid="{C73040C7-3C09-4ADA-A7F4-D7329D8DF017}"/>
    <cellStyle name="20% - Accent5 3 3 4 4 4 3" xfId="18414" xr:uid="{EA05C2D8-942F-4659-829D-B6E97736ED9F}"/>
    <cellStyle name="20% - Accent5 3 3 4 4 4 4" xfId="34717" xr:uid="{7E591176-2C49-4DC3-B516-D1BCBFDFE3D4}"/>
    <cellStyle name="20% - Accent5 3 3 4 4 4 5" xfId="40833" xr:uid="{7D677840-C44C-43D5-BB7E-99666E5037CB}"/>
    <cellStyle name="20% - Accent5 3 3 4 4 4 6" xfId="48716" xr:uid="{7A746F5C-27D5-44AB-BC35-42C6A69B83F0}"/>
    <cellStyle name="20% - Accent5 3 3 4 4 4 7" xfId="56209" xr:uid="{C9994967-9B6A-4F55-8675-F3D05C4586F9}"/>
    <cellStyle name="20% - Accent5 3 3 4 4 5" xfId="3387" xr:uid="{412A7B99-BCC1-49B9-9BBA-CAE1F02047B6}"/>
    <cellStyle name="20% - Accent5 3 3 4 4 5 2" xfId="10927" xr:uid="{B69ADAC6-3236-4694-AC2A-F28CCF10723E}"/>
    <cellStyle name="20% - Accent5 3 3 4 4 5 2 2" xfId="25903" xr:uid="{9D0C8E16-99AA-477E-9867-1336A5A68E7D}"/>
    <cellStyle name="20% - Accent5 3 3 4 4 5 3" xfId="18415" xr:uid="{31EA41CD-DA5D-40E8-A3B0-CEBA453D1D64}"/>
    <cellStyle name="20% - Accent5 3 3 4 4 5 4" xfId="36560" xr:uid="{914F06DE-F70E-4A1E-BF49-5CEF6C61BAD2}"/>
    <cellStyle name="20% - Accent5 3 3 4 4 5 5" xfId="40834" xr:uid="{CF086745-FB99-4F2B-AAED-C1C9DA2B29E9}"/>
    <cellStyle name="20% - Accent5 3 3 4 4 5 6" xfId="48717" xr:uid="{31E175B6-1A83-424A-B95B-B8F005289204}"/>
    <cellStyle name="20% - Accent5 3 3 4 4 5 7" xfId="56210" xr:uid="{75CE6937-9E6D-471B-BF91-8264992406A1}"/>
    <cellStyle name="20% - Accent5 3 3 4 4 6" xfId="10920" xr:uid="{B2E87DFF-325B-4C64-8B21-1E76737CE77F}"/>
    <cellStyle name="20% - Accent5 3 3 4 4 6 2" xfId="25896" xr:uid="{FE631DF8-2967-41C4-99EF-0A76C8AF56E0}"/>
    <cellStyle name="20% - Accent5 3 3 4 4 7" xfId="18408" xr:uid="{CE94E93C-1E68-47E7-96F5-DEB03A149C94}"/>
    <cellStyle name="20% - Accent5 3 3 4 4 8" xfId="30895" xr:uid="{26AAB61D-80DC-4EA1-9106-1299404F44F0}"/>
    <cellStyle name="20% - Accent5 3 3 4 4 9" xfId="40827" xr:uid="{BDC2704C-0F98-4114-BF49-E29F72C2726B}"/>
    <cellStyle name="20% - Accent5 3 3 4 5" xfId="3388" xr:uid="{799A8FFF-00E4-42BA-B978-C9695FBB1315}"/>
    <cellStyle name="20% - Accent5 3 3 4 5 10" xfId="56211" xr:uid="{22A2C00E-1312-4A24-BC45-7F84C0D0BD10}"/>
    <cellStyle name="20% - Accent5 3 3 4 5 2" xfId="3389" xr:uid="{B98A5738-FF33-44B2-A459-570DB4BC5F38}"/>
    <cellStyle name="20% - Accent5 3 3 4 5 2 2" xfId="10929" xr:uid="{319D9DD6-105E-4426-99BD-73CEDEAA4F01}"/>
    <cellStyle name="20% - Accent5 3 3 4 5 2 2 2" xfId="25905" xr:uid="{42046404-8373-4580-9CBC-279C37ED0D2E}"/>
    <cellStyle name="20% - Accent5 3 3 4 5 2 3" xfId="18417" xr:uid="{AA8619EB-71CB-4BF9-8015-881DC16C5AEC}"/>
    <cellStyle name="20% - Accent5 3 3 4 5 2 4" xfId="32874" xr:uid="{7A073D7E-3A99-47F0-BB54-2301D932942D}"/>
    <cellStyle name="20% - Accent5 3 3 4 5 2 5" xfId="40836" xr:uid="{AFC405A0-EA42-4CC6-81D1-83C6F57B0D69}"/>
    <cellStyle name="20% - Accent5 3 3 4 5 2 6" xfId="48719" xr:uid="{9A815755-9A3D-45CB-BA95-28BBDA185E5F}"/>
    <cellStyle name="20% - Accent5 3 3 4 5 2 7" xfId="56212" xr:uid="{A13F5665-557B-4FB3-AE5A-A406966D5B7C}"/>
    <cellStyle name="20% - Accent5 3 3 4 5 3" xfId="3390" xr:uid="{EEA85369-0F87-4750-9A75-04323D2DC50B}"/>
    <cellStyle name="20% - Accent5 3 3 4 5 3 2" xfId="10930" xr:uid="{C8FAAA88-D6EE-4AAF-A963-547DAE2A787A}"/>
    <cellStyle name="20% - Accent5 3 3 4 5 3 2 2" xfId="25906" xr:uid="{61C90652-5B29-42FD-8502-F7579690A33E}"/>
    <cellStyle name="20% - Accent5 3 3 4 5 3 3" xfId="18418" xr:uid="{973784CB-637C-497C-A9F8-A51C3F95E858}"/>
    <cellStyle name="20% - Accent5 3 3 4 5 3 4" xfId="34719" xr:uid="{130A1245-DD00-4C4F-B716-11D0C9F74AC7}"/>
    <cellStyle name="20% - Accent5 3 3 4 5 3 5" xfId="40837" xr:uid="{7CCD6D06-732D-4E8D-B717-869E0FC3F61D}"/>
    <cellStyle name="20% - Accent5 3 3 4 5 3 6" xfId="48720" xr:uid="{2E4C60C3-171D-47B5-B141-6C8C613E3C0C}"/>
    <cellStyle name="20% - Accent5 3 3 4 5 3 7" xfId="56213" xr:uid="{033EBD0B-8790-4B93-B014-6C8B3586D034}"/>
    <cellStyle name="20% - Accent5 3 3 4 5 4" xfId="3391" xr:uid="{2945CAFA-C315-41E3-A504-57A207C6A029}"/>
    <cellStyle name="20% - Accent5 3 3 4 5 4 2" xfId="10931" xr:uid="{D26CFD54-1811-4E7B-BAE6-135F116260F6}"/>
    <cellStyle name="20% - Accent5 3 3 4 5 4 2 2" xfId="25907" xr:uid="{B0FCCDF1-0C67-40F1-A931-2D79A218C88D}"/>
    <cellStyle name="20% - Accent5 3 3 4 5 4 3" xfId="18419" xr:uid="{04C49A38-C0CB-4732-ACE3-2E9BA7DA5119}"/>
    <cellStyle name="20% - Accent5 3 3 4 5 4 4" xfId="36562" xr:uid="{73290603-F93E-46D2-A495-521820C73988}"/>
    <cellStyle name="20% - Accent5 3 3 4 5 4 5" xfId="40838" xr:uid="{6A2F509D-7494-441A-8918-7717C3CB9FC6}"/>
    <cellStyle name="20% - Accent5 3 3 4 5 4 6" xfId="48721" xr:uid="{3A80B9CC-1AC0-4D39-AB1A-3E2B3A4FE338}"/>
    <cellStyle name="20% - Accent5 3 3 4 5 4 7" xfId="56214" xr:uid="{040DFFE3-CD60-4D69-B8F6-00BC7DFDB1FA}"/>
    <cellStyle name="20% - Accent5 3 3 4 5 5" xfId="10928" xr:uid="{0D3A30EB-6632-4093-8EAE-628DD5C94CC0}"/>
    <cellStyle name="20% - Accent5 3 3 4 5 5 2" xfId="25904" xr:uid="{DE56361C-C20C-456A-A620-5F0084DB883B}"/>
    <cellStyle name="20% - Accent5 3 3 4 5 6" xfId="18416" xr:uid="{2BB15436-CACC-4B1D-8C3A-22B4E7B24C14}"/>
    <cellStyle name="20% - Accent5 3 3 4 5 7" xfId="31506" xr:uid="{31244686-DC98-48DC-B127-F113DFA00705}"/>
    <cellStyle name="20% - Accent5 3 3 4 5 8" xfId="40835" xr:uid="{ED1ED816-BB49-4EF3-83DA-F6490FC8F784}"/>
    <cellStyle name="20% - Accent5 3 3 4 5 9" xfId="48718" xr:uid="{D90C5219-B30A-4640-AD9E-1CA099C343D7}"/>
    <cellStyle name="20% - Accent5 3 3 4 6" xfId="3392" xr:uid="{F8A8A310-D2B8-485A-904B-1ECB03E1DBD5}"/>
    <cellStyle name="20% - Accent5 3 3 4 6 2" xfId="10932" xr:uid="{F6B870CA-7DF2-4ABF-A521-85B0F3594AA6}"/>
    <cellStyle name="20% - Accent5 3 3 4 6 2 2" xfId="25908" xr:uid="{135A3F2E-1060-4EDA-907A-BFEB20D1AC21}"/>
    <cellStyle name="20% - Accent5 3 3 4 6 3" xfId="18420" xr:uid="{01559365-E7BF-4411-9CB5-FFA0356FDFB1}"/>
    <cellStyle name="20% - Accent5 3 3 4 6 4" xfId="32865" xr:uid="{CEB3B889-BF20-4E36-B00E-577CC4647AA5}"/>
    <cellStyle name="20% - Accent5 3 3 4 6 5" xfId="40839" xr:uid="{BD074CC1-326E-432F-A2A5-B362272D70E2}"/>
    <cellStyle name="20% - Accent5 3 3 4 6 6" xfId="48722" xr:uid="{18413DF3-8A1E-4C52-9ED4-F08D4556407C}"/>
    <cellStyle name="20% - Accent5 3 3 4 6 7" xfId="56215" xr:uid="{DBCF981A-8850-429C-9160-17E5A4B73531}"/>
    <cellStyle name="20% - Accent5 3 3 4 7" xfId="3393" xr:uid="{B42CBA08-E864-48CF-BE8B-C72C1BED0496}"/>
    <cellStyle name="20% - Accent5 3 3 4 7 2" xfId="10933" xr:uid="{E68EE2EA-466A-4E64-85AD-6ACFE99F9773}"/>
    <cellStyle name="20% - Accent5 3 3 4 7 2 2" xfId="25909" xr:uid="{3ABCE180-7EEF-4AD2-8F55-0EC54576DBFE}"/>
    <cellStyle name="20% - Accent5 3 3 4 7 3" xfId="18421" xr:uid="{8DD3C235-B707-4E92-923A-AB9DCF270009}"/>
    <cellStyle name="20% - Accent5 3 3 4 7 4" xfId="34710" xr:uid="{6EEB8EC7-0076-4D5D-B0E3-1AAC3AE4CEF7}"/>
    <cellStyle name="20% - Accent5 3 3 4 7 5" xfId="40840" xr:uid="{430F8EE6-A2E0-43DE-A3D6-F23554F91B6E}"/>
    <cellStyle name="20% - Accent5 3 3 4 7 6" xfId="48723" xr:uid="{33D86C96-5F80-49C8-B551-BF90AACEE566}"/>
    <cellStyle name="20% - Accent5 3 3 4 7 7" xfId="56216" xr:uid="{4727EA80-0932-4DC2-A062-448F72DA14C8}"/>
    <cellStyle name="20% - Accent5 3 3 4 8" xfId="3394" xr:uid="{CAB15553-1EB4-4BC6-800C-91C6C07D2076}"/>
    <cellStyle name="20% - Accent5 3 3 4 8 2" xfId="10934" xr:uid="{D977EAF5-A4C7-4832-8A48-55990566B034}"/>
    <cellStyle name="20% - Accent5 3 3 4 8 2 2" xfId="25910" xr:uid="{5551508F-6839-49D9-B737-E619FC87D8EF}"/>
    <cellStyle name="20% - Accent5 3 3 4 8 3" xfId="18422" xr:uid="{D236A87A-DBEE-40B3-8561-7E15C7440F44}"/>
    <cellStyle name="20% - Accent5 3 3 4 8 4" xfId="36553" xr:uid="{8C96AB12-262B-461D-98A4-E43E7463CB07}"/>
    <cellStyle name="20% - Accent5 3 3 4 8 5" xfId="40841" xr:uid="{F8E41A05-A35B-4DD9-B021-88D612EF42DF}"/>
    <cellStyle name="20% - Accent5 3 3 4 8 6" xfId="48724" xr:uid="{0D321D0E-49FD-4578-942F-A17FC5E15E56}"/>
    <cellStyle name="20% - Accent5 3 3 4 8 7" xfId="56217" xr:uid="{92172626-8710-48EC-8865-693048089DEB}"/>
    <cellStyle name="20% - Accent5 3 3 4 9" xfId="10895" xr:uid="{33DB3183-6BA9-4D9B-8FA2-E5785D7F9C35}"/>
    <cellStyle name="20% - Accent5 3 3 4 9 2" xfId="25871" xr:uid="{81BAE500-620A-418C-B15D-170F0B6DA08F}"/>
    <cellStyle name="20% - Accent5 3 3 5" xfId="3395" xr:uid="{A99F613C-D1D8-4066-BAC4-054468158214}"/>
    <cellStyle name="20% - Accent5 3 3 5 10" xfId="40842" xr:uid="{AB1BDC6D-7067-4921-BC24-19159C39BC1D}"/>
    <cellStyle name="20% - Accent5 3 3 5 11" xfId="48725" xr:uid="{71C606AB-F0C9-4909-9BC1-77394383A62F}"/>
    <cellStyle name="20% - Accent5 3 3 5 12" xfId="56218" xr:uid="{F91ABE45-644C-404A-ADB3-E5152439E5AE}"/>
    <cellStyle name="20% - Accent5 3 3 5 2" xfId="3396" xr:uid="{CBA75190-FB9A-48FA-83F6-E2FEDE60C1FC}"/>
    <cellStyle name="20% - Accent5 3 3 5 2 10" xfId="48726" xr:uid="{3D9C66EB-F310-4F85-84DD-1616B0A90D8C}"/>
    <cellStyle name="20% - Accent5 3 3 5 2 11" xfId="56219" xr:uid="{9C4B5D6B-4509-4D34-BB83-CBD5E141C081}"/>
    <cellStyle name="20% - Accent5 3 3 5 2 2" xfId="3397" xr:uid="{A683C21D-AE96-4EEC-87FA-EF230B820378}"/>
    <cellStyle name="20% - Accent5 3 3 5 2 2 10" xfId="56220" xr:uid="{BB5DD0C5-4BF1-46A8-87FC-688ED4B21917}"/>
    <cellStyle name="20% - Accent5 3 3 5 2 2 2" xfId="3398" xr:uid="{265E2389-C9CB-44E4-B060-BF4395FA38E3}"/>
    <cellStyle name="20% - Accent5 3 3 5 2 2 2 2" xfId="10938" xr:uid="{30D22A68-9019-4C0E-946E-36BBB547A68E}"/>
    <cellStyle name="20% - Accent5 3 3 5 2 2 2 2 2" xfId="25914" xr:uid="{1D0700FA-5DEB-49D9-A7C4-EE61D424DC9C}"/>
    <cellStyle name="20% - Accent5 3 3 5 2 2 2 3" xfId="18426" xr:uid="{305F303E-2EE1-46A9-B1CC-60EFB9E04CB0}"/>
    <cellStyle name="20% - Accent5 3 3 5 2 2 2 4" xfId="32877" xr:uid="{75C2F00E-B750-4E71-89E1-05A60BA816EE}"/>
    <cellStyle name="20% - Accent5 3 3 5 2 2 2 5" xfId="40845" xr:uid="{61D3669A-B40D-4CFC-A885-9E060674CD69}"/>
    <cellStyle name="20% - Accent5 3 3 5 2 2 2 6" xfId="48728" xr:uid="{34FEE39C-D587-42D5-B0AD-4FE646FA7217}"/>
    <cellStyle name="20% - Accent5 3 3 5 2 2 2 7" xfId="56221" xr:uid="{7E6D55EB-5414-4431-B94D-8E49F4B82F1E}"/>
    <cellStyle name="20% - Accent5 3 3 5 2 2 3" xfId="3399" xr:uid="{5ED9507A-1CD4-4371-A818-2C1B95BFE396}"/>
    <cellStyle name="20% - Accent5 3 3 5 2 2 3 2" xfId="10939" xr:uid="{78D6D1EF-1FAD-4193-AD14-48882AB623C5}"/>
    <cellStyle name="20% - Accent5 3 3 5 2 2 3 2 2" xfId="25915" xr:uid="{C2DE48B4-D911-4845-B6D0-C2854FD78825}"/>
    <cellStyle name="20% - Accent5 3 3 5 2 2 3 3" xfId="18427" xr:uid="{26DC80B2-85DE-4A01-AF6C-285EEC2BECAA}"/>
    <cellStyle name="20% - Accent5 3 3 5 2 2 3 4" xfId="34722" xr:uid="{62EB4F42-D711-4049-B17C-DDF6BCC6C24E}"/>
    <cellStyle name="20% - Accent5 3 3 5 2 2 3 5" xfId="40846" xr:uid="{B65039FC-2EC2-4B3E-85A0-11273F3B3041}"/>
    <cellStyle name="20% - Accent5 3 3 5 2 2 3 6" xfId="48729" xr:uid="{498F0C24-5636-4FA4-B129-666B86DD4E35}"/>
    <cellStyle name="20% - Accent5 3 3 5 2 2 3 7" xfId="56222" xr:uid="{392A5FA9-B26B-4471-A6F7-B49BB60AA28D}"/>
    <cellStyle name="20% - Accent5 3 3 5 2 2 4" xfId="3400" xr:uid="{35849265-38F7-4D08-9835-FFEC250847CC}"/>
    <cellStyle name="20% - Accent5 3 3 5 2 2 4 2" xfId="10940" xr:uid="{4765BF61-1E4E-4E27-A729-0FBB05631DEA}"/>
    <cellStyle name="20% - Accent5 3 3 5 2 2 4 2 2" xfId="25916" xr:uid="{C36B992B-C5A6-4654-A264-B82C405EF5A2}"/>
    <cellStyle name="20% - Accent5 3 3 5 2 2 4 3" xfId="18428" xr:uid="{B3E166D0-E2F1-47B8-92E0-A51C3DED225A}"/>
    <cellStyle name="20% - Accent5 3 3 5 2 2 4 4" xfId="36565" xr:uid="{1C6849F2-D194-466F-83F2-0B664CEE84A5}"/>
    <cellStyle name="20% - Accent5 3 3 5 2 2 4 5" xfId="40847" xr:uid="{E72F11AB-8ACD-449E-ABEF-B5BDFE21DD74}"/>
    <cellStyle name="20% - Accent5 3 3 5 2 2 4 6" xfId="48730" xr:uid="{CC37F9F9-459B-4E8E-91D0-1638EECF9431}"/>
    <cellStyle name="20% - Accent5 3 3 5 2 2 4 7" xfId="56223" xr:uid="{9889453F-C437-434C-BFF4-EF411C974F7A}"/>
    <cellStyle name="20% - Accent5 3 3 5 2 2 5" xfId="10937" xr:uid="{6DDBDE32-DBE4-4B3E-BF44-0A36B614E3F3}"/>
    <cellStyle name="20% - Accent5 3 3 5 2 2 5 2" xfId="25913" xr:uid="{24708D08-6553-4D0E-B7FB-5F0407A036F3}"/>
    <cellStyle name="20% - Accent5 3 3 5 2 2 6" xfId="18425" xr:uid="{1159F97A-5B24-4721-9D64-4794312E384F}"/>
    <cellStyle name="20% - Accent5 3 3 5 2 2 7" xfId="31512" xr:uid="{CFB35D13-175C-4EE9-B9DF-DECB457B9845}"/>
    <cellStyle name="20% - Accent5 3 3 5 2 2 8" xfId="40844" xr:uid="{0EC48302-AF4F-4CE5-8E16-E67A2CE0ED8D}"/>
    <cellStyle name="20% - Accent5 3 3 5 2 2 9" xfId="48727" xr:uid="{3EB53479-EFD8-4A14-BDDC-86304649F33D}"/>
    <cellStyle name="20% - Accent5 3 3 5 2 3" xfId="3401" xr:uid="{C7D61747-9774-4703-9288-2FDD4DE06B94}"/>
    <cellStyle name="20% - Accent5 3 3 5 2 3 2" xfId="10941" xr:uid="{206A5567-64A6-42D1-B026-24541808D1ED}"/>
    <cellStyle name="20% - Accent5 3 3 5 2 3 2 2" xfId="25917" xr:uid="{F9377859-00E6-421E-A3A2-616882719FDA}"/>
    <cellStyle name="20% - Accent5 3 3 5 2 3 3" xfId="18429" xr:uid="{E3D55500-797F-4AFD-BBAC-C17866DC60D0}"/>
    <cellStyle name="20% - Accent5 3 3 5 2 3 4" xfId="32876" xr:uid="{4296EAA7-678C-42ED-B076-FBA66B2A8981}"/>
    <cellStyle name="20% - Accent5 3 3 5 2 3 5" xfId="40848" xr:uid="{45CCC58B-0B8C-4CC3-A0B9-774EEEC83D93}"/>
    <cellStyle name="20% - Accent5 3 3 5 2 3 6" xfId="48731" xr:uid="{01DABE36-FE15-45FF-AF50-B857C1641053}"/>
    <cellStyle name="20% - Accent5 3 3 5 2 3 7" xfId="56224" xr:uid="{D63251EF-8415-4637-8D9A-A22048E45F40}"/>
    <cellStyle name="20% - Accent5 3 3 5 2 4" xfId="3402" xr:uid="{F93D35C6-3D27-4156-962F-B9D3DB6FA430}"/>
    <cellStyle name="20% - Accent5 3 3 5 2 4 2" xfId="10942" xr:uid="{82020757-A860-4206-BF09-7ED6502B7FA5}"/>
    <cellStyle name="20% - Accent5 3 3 5 2 4 2 2" xfId="25918" xr:uid="{0D0B6A44-FD29-4550-9175-181F73FE38CD}"/>
    <cellStyle name="20% - Accent5 3 3 5 2 4 3" xfId="18430" xr:uid="{4BA844B7-CAA7-49C8-A0EC-5BD815E2E091}"/>
    <cellStyle name="20% - Accent5 3 3 5 2 4 4" xfId="34721" xr:uid="{2CCF7037-936E-4194-8025-D813D362A28F}"/>
    <cellStyle name="20% - Accent5 3 3 5 2 4 5" xfId="40849" xr:uid="{F9F9A8F2-D260-497F-8E10-E1CB2957182A}"/>
    <cellStyle name="20% - Accent5 3 3 5 2 4 6" xfId="48732" xr:uid="{BDAFE6AB-2B78-4AF4-9173-1195BB6D953A}"/>
    <cellStyle name="20% - Accent5 3 3 5 2 4 7" xfId="56225" xr:uid="{EF83AFCA-87D0-4A39-802C-59DC81F5DFE2}"/>
    <cellStyle name="20% - Accent5 3 3 5 2 5" xfId="3403" xr:uid="{ACACF1A7-4764-4AF5-8DA5-768183BF15BA}"/>
    <cellStyle name="20% - Accent5 3 3 5 2 5 2" xfId="10943" xr:uid="{8AD004CF-BC94-485C-9DA4-0086CB027710}"/>
    <cellStyle name="20% - Accent5 3 3 5 2 5 2 2" xfId="25919" xr:uid="{78C8FD21-B43A-4170-8DF5-F97893A2C7ED}"/>
    <cellStyle name="20% - Accent5 3 3 5 2 5 3" xfId="18431" xr:uid="{E27EBDF6-E8F4-413B-B5CE-B79730FC1C29}"/>
    <cellStyle name="20% - Accent5 3 3 5 2 5 4" xfId="36564" xr:uid="{BC908BEB-47DD-4B2A-AF08-6E00466A1B9D}"/>
    <cellStyle name="20% - Accent5 3 3 5 2 5 5" xfId="40850" xr:uid="{CD0F90B2-8FFC-4C5D-A8F9-BC64794C2944}"/>
    <cellStyle name="20% - Accent5 3 3 5 2 5 6" xfId="48733" xr:uid="{4E1C385E-B9F9-4021-B8E9-08306D456D5A}"/>
    <cellStyle name="20% - Accent5 3 3 5 2 5 7" xfId="56226" xr:uid="{84F33532-48E8-475E-B3A4-D382D18586C7}"/>
    <cellStyle name="20% - Accent5 3 3 5 2 6" xfId="10936" xr:uid="{3D943A43-38C8-4E24-811C-87495883B059}"/>
    <cellStyle name="20% - Accent5 3 3 5 2 6 2" xfId="25912" xr:uid="{EFD57C48-9A49-48DB-9FBC-8AD14F4EF267}"/>
    <cellStyle name="20% - Accent5 3 3 5 2 7" xfId="18424" xr:uid="{95DB7617-D429-402B-9797-A6BC166955EA}"/>
    <cellStyle name="20% - Accent5 3 3 5 2 8" xfId="30897" xr:uid="{94A25EC5-32F0-4A89-BFA4-C8852E7F5809}"/>
    <cellStyle name="20% - Accent5 3 3 5 2 9" xfId="40843" xr:uid="{10939546-F870-424B-B448-9EE59875D5A9}"/>
    <cellStyle name="20% - Accent5 3 3 5 3" xfId="3404" xr:uid="{48221626-3FD5-4547-BE66-CA9077076342}"/>
    <cellStyle name="20% - Accent5 3 3 5 3 10" xfId="56227" xr:uid="{B95449BB-FEEC-46AC-BFED-A0E92537AC34}"/>
    <cellStyle name="20% - Accent5 3 3 5 3 2" xfId="3405" xr:uid="{40B4D501-390E-4B6A-AF9B-31C99157315B}"/>
    <cellStyle name="20% - Accent5 3 3 5 3 2 2" xfId="10945" xr:uid="{5684C487-7127-4694-87F6-BB12C2AE0909}"/>
    <cellStyle name="20% - Accent5 3 3 5 3 2 2 2" xfId="25921" xr:uid="{F9A42DA2-BA27-4046-A684-2B069A33C5D4}"/>
    <cellStyle name="20% - Accent5 3 3 5 3 2 3" xfId="18433" xr:uid="{4374AC76-9AAE-472F-BB44-7D1BEB4F5520}"/>
    <cellStyle name="20% - Accent5 3 3 5 3 2 4" xfId="32878" xr:uid="{0B2DE5A0-84AB-4FD8-81BC-D5306EDA72A0}"/>
    <cellStyle name="20% - Accent5 3 3 5 3 2 5" xfId="40852" xr:uid="{48717A74-EAEE-4DAB-B1DB-2B970598CC32}"/>
    <cellStyle name="20% - Accent5 3 3 5 3 2 6" xfId="48735" xr:uid="{873B87A7-4A1E-4A25-8A55-4CD988CD719C}"/>
    <cellStyle name="20% - Accent5 3 3 5 3 2 7" xfId="56228" xr:uid="{9087525D-F102-4979-B7F6-192ED726C3F8}"/>
    <cellStyle name="20% - Accent5 3 3 5 3 3" xfId="3406" xr:uid="{86F3BFF7-B27B-409C-AC61-73E89F72B259}"/>
    <cellStyle name="20% - Accent5 3 3 5 3 3 2" xfId="10946" xr:uid="{518F2ABB-D10D-45AA-82EE-CC3677A30923}"/>
    <cellStyle name="20% - Accent5 3 3 5 3 3 2 2" xfId="25922" xr:uid="{6074C8EE-7A74-44A6-8632-3A32D507E356}"/>
    <cellStyle name="20% - Accent5 3 3 5 3 3 3" xfId="18434" xr:uid="{A9883C3F-B704-417E-B508-B326D9C1CACC}"/>
    <cellStyle name="20% - Accent5 3 3 5 3 3 4" xfId="34723" xr:uid="{E570443A-2509-4195-896D-94DCD0E9DD04}"/>
    <cellStyle name="20% - Accent5 3 3 5 3 3 5" xfId="40853" xr:uid="{C311E83E-9DB4-4D85-8ED2-7EB25099D469}"/>
    <cellStyle name="20% - Accent5 3 3 5 3 3 6" xfId="48736" xr:uid="{AED21E2E-820E-4465-B4B6-203CB421D15C}"/>
    <cellStyle name="20% - Accent5 3 3 5 3 3 7" xfId="56229" xr:uid="{05A2E728-03D9-4900-A767-93B62CA31F8C}"/>
    <cellStyle name="20% - Accent5 3 3 5 3 4" xfId="3407" xr:uid="{5C19BFCB-DBAE-4B68-A7F8-29E49B6FEE27}"/>
    <cellStyle name="20% - Accent5 3 3 5 3 4 2" xfId="10947" xr:uid="{24EF6A00-839E-41B6-B7C7-44B335A72854}"/>
    <cellStyle name="20% - Accent5 3 3 5 3 4 2 2" xfId="25923" xr:uid="{D0B099C8-09CE-4DBA-9E7C-DC994F5AEEE1}"/>
    <cellStyle name="20% - Accent5 3 3 5 3 4 3" xfId="18435" xr:uid="{450A6097-A806-435F-AFA3-9B93F3A01DF0}"/>
    <cellStyle name="20% - Accent5 3 3 5 3 4 4" xfId="36566" xr:uid="{E3483FDA-CE6E-4F1E-8030-BEEA5EE7B485}"/>
    <cellStyle name="20% - Accent5 3 3 5 3 4 5" xfId="40854" xr:uid="{7C9DB43C-B97A-424C-82D4-867005AFC2C9}"/>
    <cellStyle name="20% - Accent5 3 3 5 3 4 6" xfId="48737" xr:uid="{212F6F9F-E1FA-4E02-9441-08ABB66CA34B}"/>
    <cellStyle name="20% - Accent5 3 3 5 3 4 7" xfId="56230" xr:uid="{1483458D-AFF9-4F5D-A3CF-8205A2854064}"/>
    <cellStyle name="20% - Accent5 3 3 5 3 5" xfId="10944" xr:uid="{3AEBA694-8A9E-44E0-BDDE-3643A6D09864}"/>
    <cellStyle name="20% - Accent5 3 3 5 3 5 2" xfId="25920" xr:uid="{6CABBB1B-082C-41F3-A96F-A65A8AF38E9F}"/>
    <cellStyle name="20% - Accent5 3 3 5 3 6" xfId="18432" xr:uid="{304C51CC-0D87-49F1-AB2A-DD8EA645728C}"/>
    <cellStyle name="20% - Accent5 3 3 5 3 7" xfId="31511" xr:uid="{2CDB6ACE-A08C-414F-926C-E8330C8B67ED}"/>
    <cellStyle name="20% - Accent5 3 3 5 3 8" xfId="40851" xr:uid="{129D6537-A35D-42CD-AA2A-51DB94B82886}"/>
    <cellStyle name="20% - Accent5 3 3 5 3 9" xfId="48734" xr:uid="{36F0D47D-5591-46C7-BE22-415286EFFAB5}"/>
    <cellStyle name="20% - Accent5 3 3 5 4" xfId="3408" xr:uid="{A4D2FCB1-5585-44EA-B892-801FC7E3E21A}"/>
    <cellStyle name="20% - Accent5 3 3 5 4 2" xfId="10948" xr:uid="{57513364-2E9F-46A5-A4C6-6724A4BCD675}"/>
    <cellStyle name="20% - Accent5 3 3 5 4 2 2" xfId="25924" xr:uid="{9847BBC8-5190-440B-888C-A2D1F6321FC0}"/>
    <cellStyle name="20% - Accent5 3 3 5 4 3" xfId="18436" xr:uid="{0B0793AE-F8D1-427F-AB79-C1FCE26E1331}"/>
    <cellStyle name="20% - Accent5 3 3 5 4 4" xfId="32875" xr:uid="{AFEEC77C-9656-4C2F-BF8B-4AD05647BFB3}"/>
    <cellStyle name="20% - Accent5 3 3 5 4 5" xfId="40855" xr:uid="{23C4036C-73BA-46EE-8DBC-CA583402B90C}"/>
    <cellStyle name="20% - Accent5 3 3 5 4 6" xfId="48738" xr:uid="{4755466C-9A63-488E-94CE-49E3D816C3EF}"/>
    <cellStyle name="20% - Accent5 3 3 5 4 7" xfId="56231" xr:uid="{C575AD77-7FBA-4CCE-843F-6139F2CE3E11}"/>
    <cellStyle name="20% - Accent5 3 3 5 5" xfId="3409" xr:uid="{388A5EB5-5245-45A7-87B5-4390DFB404A7}"/>
    <cellStyle name="20% - Accent5 3 3 5 5 2" xfId="10949" xr:uid="{1D82068B-A256-43D4-9013-1E5E6F83DA52}"/>
    <cellStyle name="20% - Accent5 3 3 5 5 2 2" xfId="25925" xr:uid="{7D47CFF5-89F4-4527-B1D3-BB5BF6249C72}"/>
    <cellStyle name="20% - Accent5 3 3 5 5 3" xfId="18437" xr:uid="{CA921D18-B97E-4B0E-BE52-BE9B53DFC3B3}"/>
    <cellStyle name="20% - Accent5 3 3 5 5 4" xfId="34720" xr:uid="{88B66CD3-5AEB-4A51-9EB8-F909092F21F0}"/>
    <cellStyle name="20% - Accent5 3 3 5 5 5" xfId="40856" xr:uid="{4993B974-C327-4D5B-A9C1-B021EAB8FB3C}"/>
    <cellStyle name="20% - Accent5 3 3 5 5 6" xfId="48739" xr:uid="{1149AB2F-14BC-447E-9AF7-C98BD4D86DD8}"/>
    <cellStyle name="20% - Accent5 3 3 5 5 7" xfId="56232" xr:uid="{E396271C-B438-496B-9670-2966A193DD01}"/>
    <cellStyle name="20% - Accent5 3 3 5 6" xfId="3410" xr:uid="{8EDCD6CE-6B74-492A-8E3A-A531CFA62A05}"/>
    <cellStyle name="20% - Accent5 3 3 5 6 2" xfId="10950" xr:uid="{3E4369E2-50B1-483C-9DA5-B3294491562C}"/>
    <cellStyle name="20% - Accent5 3 3 5 6 2 2" xfId="25926" xr:uid="{25DAA8B0-4F19-4AFA-A17E-9F57249BE0F8}"/>
    <cellStyle name="20% - Accent5 3 3 5 6 3" xfId="18438" xr:uid="{A396F1A5-B894-41CB-9971-1CB0C0FF1426}"/>
    <cellStyle name="20% - Accent5 3 3 5 6 4" xfId="36563" xr:uid="{BA5BF87A-6432-4503-A721-0D364E24C336}"/>
    <cellStyle name="20% - Accent5 3 3 5 6 5" xfId="40857" xr:uid="{F0F3D65C-D2AD-4D47-8752-8D25B35610CF}"/>
    <cellStyle name="20% - Accent5 3 3 5 6 6" xfId="48740" xr:uid="{9180D6E0-9226-425A-9D71-DD7B659203C9}"/>
    <cellStyle name="20% - Accent5 3 3 5 6 7" xfId="56233" xr:uid="{6F324385-4891-4E75-80AE-12864812E646}"/>
    <cellStyle name="20% - Accent5 3 3 5 7" xfId="10935" xr:uid="{823847F4-071B-4266-8CE3-BF9D2484EE1A}"/>
    <cellStyle name="20% - Accent5 3 3 5 7 2" xfId="25911" xr:uid="{9B1952A2-821D-46AC-8E88-4AA032C4DA10}"/>
    <cellStyle name="20% - Accent5 3 3 5 8" xfId="18423" xr:uid="{5D0C4329-9E36-4C71-9C04-63B086DDF99C}"/>
    <cellStyle name="20% - Accent5 3 3 5 9" xfId="30465" xr:uid="{FC5EBF11-AD2A-4DCA-B5F1-C783C0F61F55}"/>
    <cellStyle name="20% - Accent5 3 3 6" xfId="3411" xr:uid="{0AB03DFB-327C-4BD1-843D-6395CDFD8B8B}"/>
    <cellStyle name="20% - Accent5 3 3 6 10" xfId="40858" xr:uid="{ADECBEB1-12EF-46D7-BE38-3BB4B88B72D4}"/>
    <cellStyle name="20% - Accent5 3 3 6 11" xfId="48741" xr:uid="{D1CA1E59-583B-4367-901E-D0BF9A1264E4}"/>
    <cellStyle name="20% - Accent5 3 3 6 12" xfId="56234" xr:uid="{C45EA101-3BF6-436B-8037-6D11394A9257}"/>
    <cellStyle name="20% - Accent5 3 3 6 2" xfId="3412" xr:uid="{8AB2D430-5A51-4F57-842F-A3708B8CDB18}"/>
    <cellStyle name="20% - Accent5 3 3 6 2 10" xfId="48742" xr:uid="{C48BD1B5-6CFB-4DBF-8D1E-D1DEC0C1FC8E}"/>
    <cellStyle name="20% - Accent5 3 3 6 2 11" xfId="56235" xr:uid="{3E17E5D8-DD92-4261-B65F-64F2354CF480}"/>
    <cellStyle name="20% - Accent5 3 3 6 2 2" xfId="3413" xr:uid="{334EAA6A-19FB-4C5C-837A-4EEA7EF257A0}"/>
    <cellStyle name="20% - Accent5 3 3 6 2 2 10" xfId="56236" xr:uid="{6878E8D7-77CA-4551-84F0-5E055DF389D5}"/>
    <cellStyle name="20% - Accent5 3 3 6 2 2 2" xfId="3414" xr:uid="{CB474E1E-F698-48C6-BA23-13D008C635A6}"/>
    <cellStyle name="20% - Accent5 3 3 6 2 2 2 2" xfId="10954" xr:uid="{743B9BDD-7DD3-426C-908B-A713F95E3C47}"/>
    <cellStyle name="20% - Accent5 3 3 6 2 2 2 2 2" xfId="25930" xr:uid="{7663C293-47C6-422A-9C45-7A0401C2B2E0}"/>
    <cellStyle name="20% - Accent5 3 3 6 2 2 2 3" xfId="18442" xr:uid="{66F65BEE-CA5C-4067-B0F7-2E1F8BB2B8E3}"/>
    <cellStyle name="20% - Accent5 3 3 6 2 2 2 4" xfId="32881" xr:uid="{A7705D6F-AE0F-494C-86D9-607D08A42946}"/>
    <cellStyle name="20% - Accent5 3 3 6 2 2 2 5" xfId="40861" xr:uid="{4BC7B931-19FA-4FA4-BA6C-8D654FD310BF}"/>
    <cellStyle name="20% - Accent5 3 3 6 2 2 2 6" xfId="48744" xr:uid="{1A5D192E-5FA2-4925-9C62-5AC58BFE1493}"/>
    <cellStyle name="20% - Accent5 3 3 6 2 2 2 7" xfId="56237" xr:uid="{021BBC75-CFC1-404A-B5A9-E3D36FC87EF2}"/>
    <cellStyle name="20% - Accent5 3 3 6 2 2 3" xfId="3415" xr:uid="{61C6F8CD-9AED-4D05-9C37-9BB8F36A0A7C}"/>
    <cellStyle name="20% - Accent5 3 3 6 2 2 3 2" xfId="10955" xr:uid="{71FF57C7-A79F-4CDA-BEC0-F4ACD369278F}"/>
    <cellStyle name="20% - Accent5 3 3 6 2 2 3 2 2" xfId="25931" xr:uid="{7789AE79-0FE8-42B9-83C2-680278F3E23E}"/>
    <cellStyle name="20% - Accent5 3 3 6 2 2 3 3" xfId="18443" xr:uid="{20A6DBAB-A209-43BD-870B-937A4EF267FD}"/>
    <cellStyle name="20% - Accent5 3 3 6 2 2 3 4" xfId="34726" xr:uid="{5BA3F389-3296-44AE-8AC8-90B0FFEACC2A}"/>
    <cellStyle name="20% - Accent5 3 3 6 2 2 3 5" xfId="40862" xr:uid="{4D3A5B15-2189-4192-9E67-664EF89CCA00}"/>
    <cellStyle name="20% - Accent5 3 3 6 2 2 3 6" xfId="48745" xr:uid="{419C146B-05C5-4911-8986-A6CC958A31E8}"/>
    <cellStyle name="20% - Accent5 3 3 6 2 2 3 7" xfId="56238" xr:uid="{25716F66-F2FF-4E24-8727-D4A025C5C4A7}"/>
    <cellStyle name="20% - Accent5 3 3 6 2 2 4" xfId="3416" xr:uid="{A57B73FA-DDB9-45D6-AC83-6BADC5C97AAB}"/>
    <cellStyle name="20% - Accent5 3 3 6 2 2 4 2" xfId="10956" xr:uid="{70E6E431-E27C-4F53-9924-62C4A52EF618}"/>
    <cellStyle name="20% - Accent5 3 3 6 2 2 4 2 2" xfId="25932" xr:uid="{56DE1CF3-25B3-4B7B-AABD-796262388527}"/>
    <cellStyle name="20% - Accent5 3 3 6 2 2 4 3" xfId="18444" xr:uid="{A6076968-9E47-4A0B-A7E6-6CEEA3D9DC15}"/>
    <cellStyle name="20% - Accent5 3 3 6 2 2 4 4" xfId="36569" xr:uid="{021914F3-190A-4498-8CF8-BDEC1BCE3879}"/>
    <cellStyle name="20% - Accent5 3 3 6 2 2 4 5" xfId="40863" xr:uid="{1073AF90-42F8-4E27-9842-2B65EB1D944B}"/>
    <cellStyle name="20% - Accent5 3 3 6 2 2 4 6" xfId="48746" xr:uid="{1CF238FF-BAA8-4F0F-B9F1-77948C63BEF4}"/>
    <cellStyle name="20% - Accent5 3 3 6 2 2 4 7" xfId="56239" xr:uid="{C1667F41-F513-41DE-BFA2-BB543A1C2B7C}"/>
    <cellStyle name="20% - Accent5 3 3 6 2 2 5" xfId="10953" xr:uid="{22A17EE1-DA09-4549-B761-7EB7A78F87BF}"/>
    <cellStyle name="20% - Accent5 3 3 6 2 2 5 2" xfId="25929" xr:uid="{5D2D89A1-7FB4-4FE4-87D8-3E5C157C31C5}"/>
    <cellStyle name="20% - Accent5 3 3 6 2 2 6" xfId="18441" xr:uid="{9F59AEB0-2E72-4741-9D66-92B679FBADEF}"/>
    <cellStyle name="20% - Accent5 3 3 6 2 2 7" xfId="31514" xr:uid="{2DD8EF46-F443-4C43-AD5C-1B4E12B46EFD}"/>
    <cellStyle name="20% - Accent5 3 3 6 2 2 8" xfId="40860" xr:uid="{C1421086-4736-4BC5-9A2C-CE48512B4E6E}"/>
    <cellStyle name="20% - Accent5 3 3 6 2 2 9" xfId="48743" xr:uid="{04121784-AAD0-4BAB-87D8-64E91EEA4D18}"/>
    <cellStyle name="20% - Accent5 3 3 6 2 3" xfId="3417" xr:uid="{36AD0DCD-DB2F-4A56-906D-CCE3C7186610}"/>
    <cellStyle name="20% - Accent5 3 3 6 2 3 2" xfId="10957" xr:uid="{2393AA09-DF68-43AC-8345-B5F876294D20}"/>
    <cellStyle name="20% - Accent5 3 3 6 2 3 2 2" xfId="25933" xr:uid="{6A49E376-3ABE-4A86-AD15-4E9737BED5E3}"/>
    <cellStyle name="20% - Accent5 3 3 6 2 3 3" xfId="18445" xr:uid="{BEAE6E1F-6B37-46B5-A1BB-5DF7583812A8}"/>
    <cellStyle name="20% - Accent5 3 3 6 2 3 4" xfId="32880" xr:uid="{2D2685CF-6653-4307-B04B-1D50F1A888CB}"/>
    <cellStyle name="20% - Accent5 3 3 6 2 3 5" xfId="40864" xr:uid="{B26A4182-CBCA-49D2-A4A0-2780658D78AA}"/>
    <cellStyle name="20% - Accent5 3 3 6 2 3 6" xfId="48747" xr:uid="{E9612248-2739-4EF2-8791-AAC94848AEBB}"/>
    <cellStyle name="20% - Accent5 3 3 6 2 3 7" xfId="56240" xr:uid="{EEF3AD11-5C75-4086-9093-CB5B1425F785}"/>
    <cellStyle name="20% - Accent5 3 3 6 2 4" xfId="3418" xr:uid="{E549C1F5-ED4F-418B-91B1-586A65CE3336}"/>
    <cellStyle name="20% - Accent5 3 3 6 2 4 2" xfId="10958" xr:uid="{0C4CE1E1-759E-4219-8B98-2633CC25D19E}"/>
    <cellStyle name="20% - Accent5 3 3 6 2 4 2 2" xfId="25934" xr:uid="{BFBF2D2F-F620-4E59-AA18-8E159CADAE1C}"/>
    <cellStyle name="20% - Accent5 3 3 6 2 4 3" xfId="18446" xr:uid="{8410CF95-6EBE-4997-8404-B0A6362E782C}"/>
    <cellStyle name="20% - Accent5 3 3 6 2 4 4" xfId="34725" xr:uid="{574EC11B-0866-48E5-8241-9A2656CD8FF0}"/>
    <cellStyle name="20% - Accent5 3 3 6 2 4 5" xfId="40865" xr:uid="{0E9D28D7-F837-40B7-9434-4E503764EE7D}"/>
    <cellStyle name="20% - Accent5 3 3 6 2 4 6" xfId="48748" xr:uid="{7AA9ECC2-9242-4FB1-84B6-9F5AC475BEAE}"/>
    <cellStyle name="20% - Accent5 3 3 6 2 4 7" xfId="56241" xr:uid="{A1842EA1-541F-4249-9FD7-20D5512D3EE6}"/>
    <cellStyle name="20% - Accent5 3 3 6 2 5" xfId="3419" xr:uid="{8A57438B-3E8C-44D9-BBD6-43A90939B22F}"/>
    <cellStyle name="20% - Accent5 3 3 6 2 5 2" xfId="10959" xr:uid="{89257365-97D8-49F6-8C31-EC5B38C299B8}"/>
    <cellStyle name="20% - Accent5 3 3 6 2 5 2 2" xfId="25935" xr:uid="{9900713D-1A0F-45D0-8C4D-5C0CAF4F765E}"/>
    <cellStyle name="20% - Accent5 3 3 6 2 5 3" xfId="18447" xr:uid="{79D7E01E-DE6C-4842-8061-3189E6528160}"/>
    <cellStyle name="20% - Accent5 3 3 6 2 5 4" xfId="36568" xr:uid="{E46FA0A9-01A8-4CEB-B156-E87740442154}"/>
    <cellStyle name="20% - Accent5 3 3 6 2 5 5" xfId="40866" xr:uid="{0809EDDB-64AF-466E-863C-886C969AD56B}"/>
    <cellStyle name="20% - Accent5 3 3 6 2 5 6" xfId="48749" xr:uid="{ADC1F88F-1550-49EA-97F1-DB74F300A350}"/>
    <cellStyle name="20% - Accent5 3 3 6 2 5 7" xfId="56242" xr:uid="{05A8CEF8-6457-4F69-8512-8374F0D3C427}"/>
    <cellStyle name="20% - Accent5 3 3 6 2 6" xfId="10952" xr:uid="{AECEDF47-0FBC-4931-9927-7405168DBF92}"/>
    <cellStyle name="20% - Accent5 3 3 6 2 6 2" xfId="25928" xr:uid="{578E7944-5EDD-40F9-BFEF-BC6F0F1C0080}"/>
    <cellStyle name="20% - Accent5 3 3 6 2 7" xfId="18440" xr:uid="{4CE6830E-54E5-40F1-9687-18CED405C94B}"/>
    <cellStyle name="20% - Accent5 3 3 6 2 8" xfId="30898" xr:uid="{5FB9E36D-179A-4347-89D4-5F68AA1742DA}"/>
    <cellStyle name="20% - Accent5 3 3 6 2 9" xfId="40859" xr:uid="{F7D9C8DC-C2D8-4826-910B-43ECE9761B73}"/>
    <cellStyle name="20% - Accent5 3 3 6 3" xfId="3420" xr:uid="{4068B802-9AC0-47FB-98E6-AC4999746A03}"/>
    <cellStyle name="20% - Accent5 3 3 6 3 10" xfId="56243" xr:uid="{6AAC53DB-75FA-4D70-83E9-479BDF69A96B}"/>
    <cellStyle name="20% - Accent5 3 3 6 3 2" xfId="3421" xr:uid="{83D6FDB4-85E9-441B-BCBC-356BE03E3B83}"/>
    <cellStyle name="20% - Accent5 3 3 6 3 2 2" xfId="10961" xr:uid="{DBDCDACB-774C-473D-94A7-ACE88F7DBB3F}"/>
    <cellStyle name="20% - Accent5 3 3 6 3 2 2 2" xfId="25937" xr:uid="{10AEE9DB-7AD5-4D2F-8028-3C3BA7C3AF22}"/>
    <cellStyle name="20% - Accent5 3 3 6 3 2 3" xfId="18449" xr:uid="{C34D17D8-113E-4215-990E-A8F71C6897B3}"/>
    <cellStyle name="20% - Accent5 3 3 6 3 2 4" xfId="32882" xr:uid="{18A4F60B-80DE-4C93-A655-EC9BCFD21210}"/>
    <cellStyle name="20% - Accent5 3 3 6 3 2 5" xfId="40868" xr:uid="{E5E4F3F6-D480-4E05-8BA4-B6B99412F34D}"/>
    <cellStyle name="20% - Accent5 3 3 6 3 2 6" xfId="48751" xr:uid="{E9E13E4C-2A9F-47DC-B5AC-F07FFA717EA4}"/>
    <cellStyle name="20% - Accent5 3 3 6 3 2 7" xfId="56244" xr:uid="{84A2FC64-DFE8-4CA7-95BC-41017473AB8A}"/>
    <cellStyle name="20% - Accent5 3 3 6 3 3" xfId="3422" xr:uid="{DBBF18E8-98B6-4168-B293-635222854E54}"/>
    <cellStyle name="20% - Accent5 3 3 6 3 3 2" xfId="10962" xr:uid="{307C49BD-38F7-4574-A13A-BC0091083DE3}"/>
    <cellStyle name="20% - Accent5 3 3 6 3 3 2 2" xfId="25938" xr:uid="{DCBF946A-5686-4F56-B47A-B5CD17F27D5B}"/>
    <cellStyle name="20% - Accent5 3 3 6 3 3 3" xfId="18450" xr:uid="{D01BA280-D054-4452-BD78-B9BCA2BD9645}"/>
    <cellStyle name="20% - Accent5 3 3 6 3 3 4" xfId="34727" xr:uid="{19A4CC1E-0B9B-47F2-88FE-7EF77BDD8EBC}"/>
    <cellStyle name="20% - Accent5 3 3 6 3 3 5" xfId="40869" xr:uid="{73EC8137-023E-430C-A804-AF624E009A4E}"/>
    <cellStyle name="20% - Accent5 3 3 6 3 3 6" xfId="48752" xr:uid="{4B992E8A-2EFB-4536-8862-F31220C78620}"/>
    <cellStyle name="20% - Accent5 3 3 6 3 3 7" xfId="56245" xr:uid="{9D2B8E1A-94F1-4A46-B5E8-19C4FABF0312}"/>
    <cellStyle name="20% - Accent5 3 3 6 3 4" xfId="3423" xr:uid="{BB8F96A8-92D4-405D-9895-BF1B8C790489}"/>
    <cellStyle name="20% - Accent5 3 3 6 3 4 2" xfId="10963" xr:uid="{7C04A940-EBDC-4892-9B0D-1668C2ACF879}"/>
    <cellStyle name="20% - Accent5 3 3 6 3 4 2 2" xfId="25939" xr:uid="{38D5670E-3CA4-4C25-92EC-D047D5822230}"/>
    <cellStyle name="20% - Accent5 3 3 6 3 4 3" xfId="18451" xr:uid="{25082D62-5656-4A25-A0F5-9001A18B624E}"/>
    <cellStyle name="20% - Accent5 3 3 6 3 4 4" xfId="36570" xr:uid="{03BE67F0-8394-48F8-87B2-E1FEFF06EC78}"/>
    <cellStyle name="20% - Accent5 3 3 6 3 4 5" xfId="40870" xr:uid="{F61E94A0-7A06-4E7E-A178-582351C3ABDF}"/>
    <cellStyle name="20% - Accent5 3 3 6 3 4 6" xfId="48753" xr:uid="{08D154E6-9C7C-4BF0-A244-6350199B91C1}"/>
    <cellStyle name="20% - Accent5 3 3 6 3 4 7" xfId="56246" xr:uid="{FC47B334-3BA8-45D4-A0E1-B5CDDA53B00E}"/>
    <cellStyle name="20% - Accent5 3 3 6 3 5" xfId="10960" xr:uid="{112E6224-05BE-4E1D-BD68-5B7CE8DCBD14}"/>
    <cellStyle name="20% - Accent5 3 3 6 3 5 2" xfId="25936" xr:uid="{1183A71B-192B-4AAD-8C26-A7980DC780D4}"/>
    <cellStyle name="20% - Accent5 3 3 6 3 6" xfId="18448" xr:uid="{F57A2AE5-1D3B-49EA-81E1-ED0C828A4E53}"/>
    <cellStyle name="20% - Accent5 3 3 6 3 7" xfId="31513" xr:uid="{5C801298-43F6-435F-9785-3767CD0CECE7}"/>
    <cellStyle name="20% - Accent5 3 3 6 3 8" xfId="40867" xr:uid="{7FABEB8C-804D-4760-B3DA-E2B9508734E5}"/>
    <cellStyle name="20% - Accent5 3 3 6 3 9" xfId="48750" xr:uid="{28BF2901-BA31-4AFC-A26A-4ABD11586CE1}"/>
    <cellStyle name="20% - Accent5 3 3 6 4" xfId="3424" xr:uid="{EDF7EAB0-613B-4A94-B37D-55134B057D03}"/>
    <cellStyle name="20% - Accent5 3 3 6 4 2" xfId="10964" xr:uid="{C8A3835C-D4A4-4D66-88B0-F96524DBEB96}"/>
    <cellStyle name="20% - Accent5 3 3 6 4 2 2" xfId="25940" xr:uid="{FB0AF1CE-8950-4AF9-8369-EB25CFE6F7F4}"/>
    <cellStyle name="20% - Accent5 3 3 6 4 3" xfId="18452" xr:uid="{D8B14258-7A77-4E30-8930-3C23E753EB24}"/>
    <cellStyle name="20% - Accent5 3 3 6 4 4" xfId="32879" xr:uid="{0A767A7A-3DD8-4038-A01B-F0D2751523F5}"/>
    <cellStyle name="20% - Accent5 3 3 6 4 5" xfId="40871" xr:uid="{FFA860AB-AE95-4B47-9401-62D8122CF5D8}"/>
    <cellStyle name="20% - Accent5 3 3 6 4 6" xfId="48754" xr:uid="{D9873A8F-D73F-41E9-94E5-8D4774A4A4DF}"/>
    <cellStyle name="20% - Accent5 3 3 6 4 7" xfId="56247" xr:uid="{89876DEC-7127-47E5-9B4F-672432BD987E}"/>
    <cellStyle name="20% - Accent5 3 3 6 5" xfId="3425" xr:uid="{20360F64-7983-496F-83C0-C5B3AE0D073E}"/>
    <cellStyle name="20% - Accent5 3 3 6 5 2" xfId="10965" xr:uid="{FFE3C5C7-C25C-4F50-8D32-A4AF6A4EA548}"/>
    <cellStyle name="20% - Accent5 3 3 6 5 2 2" xfId="25941" xr:uid="{1DF12DEC-C696-4C99-AAE9-7B2C93232959}"/>
    <cellStyle name="20% - Accent5 3 3 6 5 3" xfId="18453" xr:uid="{DDE958F9-AB75-44FB-885C-F4B156D1953F}"/>
    <cellStyle name="20% - Accent5 3 3 6 5 4" xfId="34724" xr:uid="{D7CAA555-1E79-4B4D-B073-C61BC0344E23}"/>
    <cellStyle name="20% - Accent5 3 3 6 5 5" xfId="40872" xr:uid="{6D55E946-61F2-4597-A115-90AB509945EB}"/>
    <cellStyle name="20% - Accent5 3 3 6 5 6" xfId="48755" xr:uid="{249C903D-E588-4E8B-A315-AC5BC7438D94}"/>
    <cellStyle name="20% - Accent5 3 3 6 5 7" xfId="56248" xr:uid="{69899904-ED0A-4F2B-8CB3-3B1D22855A59}"/>
    <cellStyle name="20% - Accent5 3 3 6 6" xfId="3426" xr:uid="{8B52BD20-37D7-47AF-9B32-A7A8C6590BFA}"/>
    <cellStyle name="20% - Accent5 3 3 6 6 2" xfId="10966" xr:uid="{2ADC57D6-BDDF-4A78-AAA2-458CD118A46A}"/>
    <cellStyle name="20% - Accent5 3 3 6 6 2 2" xfId="25942" xr:uid="{F4123CBF-1153-443D-A71B-7715C453AFB9}"/>
    <cellStyle name="20% - Accent5 3 3 6 6 3" xfId="18454" xr:uid="{DD841420-B581-4044-8C33-AB3D58859F84}"/>
    <cellStyle name="20% - Accent5 3 3 6 6 4" xfId="36567" xr:uid="{FC988407-1407-4A7E-9598-D49B0F9F4DA6}"/>
    <cellStyle name="20% - Accent5 3 3 6 6 5" xfId="40873" xr:uid="{8C4B3083-D275-4B2C-B15D-042E937C1726}"/>
    <cellStyle name="20% - Accent5 3 3 6 6 6" xfId="48756" xr:uid="{10DA14BF-946D-4DBC-A31F-6B6940F14CC3}"/>
    <cellStyle name="20% - Accent5 3 3 6 6 7" xfId="56249" xr:uid="{427B16EE-C45B-4B96-9DA4-F6E497C7E306}"/>
    <cellStyle name="20% - Accent5 3 3 6 7" xfId="10951" xr:uid="{51EC6418-72EC-4D20-969E-2089143813C4}"/>
    <cellStyle name="20% - Accent5 3 3 6 7 2" xfId="25927" xr:uid="{198F70E2-68C5-469E-A71A-D6D905F0A8EB}"/>
    <cellStyle name="20% - Accent5 3 3 6 8" xfId="18439" xr:uid="{179F9BA9-D493-4E58-A774-0498DB425D6F}"/>
    <cellStyle name="20% - Accent5 3 3 6 9" xfId="30576" xr:uid="{3C8802E7-3AB1-40F7-A67B-9C3EE346BB8A}"/>
    <cellStyle name="20% - Accent5 3 3 7" xfId="3427" xr:uid="{47A1326F-8F1A-448B-B140-980F6AC0EF03}"/>
    <cellStyle name="20% - Accent5 3 3 7 10" xfId="48757" xr:uid="{205E160B-0F29-4C4E-AB5F-F093DB92507B}"/>
    <cellStyle name="20% - Accent5 3 3 7 11" xfId="56250" xr:uid="{8FB85D9D-7CEA-41BD-A3B8-1085F6536EF3}"/>
    <cellStyle name="20% - Accent5 3 3 7 2" xfId="3428" xr:uid="{896C2ECF-DB7D-4A5D-9D52-942F9BB486EB}"/>
    <cellStyle name="20% - Accent5 3 3 7 2 10" xfId="56251" xr:uid="{30D0668C-3ED0-4953-88AA-2C44E6C022B1}"/>
    <cellStyle name="20% - Accent5 3 3 7 2 2" xfId="3429" xr:uid="{CFD07184-247B-437A-B011-709DCC6369E4}"/>
    <cellStyle name="20% - Accent5 3 3 7 2 2 2" xfId="10969" xr:uid="{75279ECC-BCB3-41DB-BD11-9D8B71F43A4C}"/>
    <cellStyle name="20% - Accent5 3 3 7 2 2 2 2" xfId="25945" xr:uid="{C5CE0B6A-B909-44B1-A6B3-3D87101008D2}"/>
    <cellStyle name="20% - Accent5 3 3 7 2 2 3" xfId="18457" xr:uid="{46039DB4-0354-4A3C-8D2A-43F579EAC493}"/>
    <cellStyle name="20% - Accent5 3 3 7 2 2 4" xfId="32884" xr:uid="{D4CFFABD-7A9B-4BBF-BDA3-6A552D9A0930}"/>
    <cellStyle name="20% - Accent5 3 3 7 2 2 5" xfId="40876" xr:uid="{AF241DEE-4B70-47C8-87D9-E4B48ABCF794}"/>
    <cellStyle name="20% - Accent5 3 3 7 2 2 6" xfId="48759" xr:uid="{2F192165-F926-43EA-B86F-2ADE554CAFFE}"/>
    <cellStyle name="20% - Accent5 3 3 7 2 2 7" xfId="56252" xr:uid="{1995B627-939F-4EC8-A5ED-B66BC9637A0B}"/>
    <cellStyle name="20% - Accent5 3 3 7 2 3" xfId="3430" xr:uid="{FB268AEE-CB48-4885-849A-B31A5295109A}"/>
    <cellStyle name="20% - Accent5 3 3 7 2 3 2" xfId="10970" xr:uid="{6E8B61FD-D8E5-4039-8FDC-8D96CE614648}"/>
    <cellStyle name="20% - Accent5 3 3 7 2 3 2 2" xfId="25946" xr:uid="{53FD3859-09D3-45AC-B43D-709F8D00B399}"/>
    <cellStyle name="20% - Accent5 3 3 7 2 3 3" xfId="18458" xr:uid="{19E24765-B16B-447C-82BB-CF2B138D6C2A}"/>
    <cellStyle name="20% - Accent5 3 3 7 2 3 4" xfId="34729" xr:uid="{DA9740B9-A9D1-422A-B118-F0E3A26A25CF}"/>
    <cellStyle name="20% - Accent5 3 3 7 2 3 5" xfId="40877" xr:uid="{D52D7DD7-F7CE-4CF0-A7CF-3C076FBC9DA8}"/>
    <cellStyle name="20% - Accent5 3 3 7 2 3 6" xfId="48760" xr:uid="{E2CD6A76-6ABA-4AC1-84DD-A1A1455C26A6}"/>
    <cellStyle name="20% - Accent5 3 3 7 2 3 7" xfId="56253" xr:uid="{6A28CF41-75DB-4B54-B775-992A03BC9C31}"/>
    <cellStyle name="20% - Accent5 3 3 7 2 4" xfId="3431" xr:uid="{5BB481B1-D97E-4B83-A183-C8A0EDEB538A}"/>
    <cellStyle name="20% - Accent5 3 3 7 2 4 2" xfId="10971" xr:uid="{A49907CA-C56D-4274-8338-BEB5126A7720}"/>
    <cellStyle name="20% - Accent5 3 3 7 2 4 2 2" xfId="25947" xr:uid="{F045F8B3-9F51-48B5-B00C-ECD43C81D435}"/>
    <cellStyle name="20% - Accent5 3 3 7 2 4 3" xfId="18459" xr:uid="{4285062F-F676-45A2-8796-CB2158B4B34A}"/>
    <cellStyle name="20% - Accent5 3 3 7 2 4 4" xfId="36572" xr:uid="{7BED574D-92C1-4369-B41D-13BC2AF129B2}"/>
    <cellStyle name="20% - Accent5 3 3 7 2 4 5" xfId="40878" xr:uid="{E6FCA46B-964A-4903-872B-C4C025C44A11}"/>
    <cellStyle name="20% - Accent5 3 3 7 2 4 6" xfId="48761" xr:uid="{DC14CE1E-3558-48E1-866E-CA9DE25670EB}"/>
    <cellStyle name="20% - Accent5 3 3 7 2 4 7" xfId="56254" xr:uid="{90520A0F-8EBE-4A23-9003-591A6A95B1AE}"/>
    <cellStyle name="20% - Accent5 3 3 7 2 5" xfId="10968" xr:uid="{BA69B748-C98D-4249-B685-F3231C54DF50}"/>
    <cellStyle name="20% - Accent5 3 3 7 2 5 2" xfId="25944" xr:uid="{73A11264-8D6D-4637-829E-BA6AE4F485ED}"/>
    <cellStyle name="20% - Accent5 3 3 7 2 6" xfId="18456" xr:uid="{86391702-C969-41FE-AE9C-D4A915FCED2E}"/>
    <cellStyle name="20% - Accent5 3 3 7 2 7" xfId="31515" xr:uid="{F8E04C18-618B-4930-989F-79FB06125CA7}"/>
    <cellStyle name="20% - Accent5 3 3 7 2 8" xfId="40875" xr:uid="{34BEBE9E-C9C7-4C49-9F74-CFFEBD1C573E}"/>
    <cellStyle name="20% - Accent5 3 3 7 2 9" xfId="48758" xr:uid="{E2BF4950-CAE6-4161-9EE5-411E09718AE3}"/>
    <cellStyle name="20% - Accent5 3 3 7 3" xfId="3432" xr:uid="{C9F22D6B-460B-4F04-8412-B1C24FBDEEBA}"/>
    <cellStyle name="20% - Accent5 3 3 7 3 2" xfId="10972" xr:uid="{0BF8B732-130C-4601-903A-720060E932CA}"/>
    <cellStyle name="20% - Accent5 3 3 7 3 2 2" xfId="25948" xr:uid="{3FE33CFF-7019-4F23-9877-C4DB15BD82CC}"/>
    <cellStyle name="20% - Accent5 3 3 7 3 3" xfId="18460" xr:uid="{C994C470-AB66-4425-BD6A-23A98D8A9CB6}"/>
    <cellStyle name="20% - Accent5 3 3 7 3 4" xfId="32883" xr:uid="{2303BC20-5A10-4CD3-B172-B0DD978433C7}"/>
    <cellStyle name="20% - Accent5 3 3 7 3 5" xfId="40879" xr:uid="{97F9B10F-0B6C-42C5-B521-9F13E374139C}"/>
    <cellStyle name="20% - Accent5 3 3 7 3 6" xfId="48762" xr:uid="{8B6F3B43-E361-4349-8913-E268986D0F99}"/>
    <cellStyle name="20% - Accent5 3 3 7 3 7" xfId="56255" xr:uid="{3A8C1879-03D5-4D50-884B-FFD88A7E0EDA}"/>
    <cellStyle name="20% - Accent5 3 3 7 4" xfId="3433" xr:uid="{623B45EE-2893-4621-84DE-3A70F7EB8D07}"/>
    <cellStyle name="20% - Accent5 3 3 7 4 2" xfId="10973" xr:uid="{486C5109-69F8-4CB0-A218-17B816E4A715}"/>
    <cellStyle name="20% - Accent5 3 3 7 4 2 2" xfId="25949" xr:uid="{D90E86B8-CBA8-4440-A7AD-B6A7D7CD0674}"/>
    <cellStyle name="20% - Accent5 3 3 7 4 3" xfId="18461" xr:uid="{F46A3FA8-2A3C-4876-B938-F6A2D37A37A8}"/>
    <cellStyle name="20% - Accent5 3 3 7 4 4" xfId="34728" xr:uid="{E64524B3-EBF1-48CF-A26A-EA58243F229E}"/>
    <cellStyle name="20% - Accent5 3 3 7 4 5" xfId="40880" xr:uid="{6A1B4487-AB97-4A22-9026-DF20F47A1B0F}"/>
    <cellStyle name="20% - Accent5 3 3 7 4 6" xfId="48763" xr:uid="{FAD909D3-EB87-469C-8258-A63CAA5ED5A2}"/>
    <cellStyle name="20% - Accent5 3 3 7 4 7" xfId="56256" xr:uid="{498BAD52-E2D3-44DA-873E-66E68806ABD7}"/>
    <cellStyle name="20% - Accent5 3 3 7 5" xfId="3434" xr:uid="{2AFB36F6-8200-4F42-9882-99FEE0BFC7AE}"/>
    <cellStyle name="20% - Accent5 3 3 7 5 2" xfId="10974" xr:uid="{9BD23C48-6A4C-4647-A32C-A9A555AB8608}"/>
    <cellStyle name="20% - Accent5 3 3 7 5 2 2" xfId="25950" xr:uid="{8D694E8F-1CE4-4B5F-A15F-3A77891B4C01}"/>
    <cellStyle name="20% - Accent5 3 3 7 5 3" xfId="18462" xr:uid="{ACC3907D-DA38-48BD-9BEC-1241D6F16CF4}"/>
    <cellStyle name="20% - Accent5 3 3 7 5 4" xfId="36571" xr:uid="{FCA280A9-9166-43AF-B41A-45770886C9AE}"/>
    <cellStyle name="20% - Accent5 3 3 7 5 5" xfId="40881" xr:uid="{831B9788-0D04-4B9B-9989-1C0ECA738C86}"/>
    <cellStyle name="20% - Accent5 3 3 7 5 6" xfId="48764" xr:uid="{A7937C9D-DA21-4729-8B22-D1CB4B988534}"/>
    <cellStyle name="20% - Accent5 3 3 7 5 7" xfId="56257" xr:uid="{0FD3EA9C-B984-4683-AD82-2621644808F6}"/>
    <cellStyle name="20% - Accent5 3 3 7 6" xfId="10967" xr:uid="{BCBB3DA8-2677-4AB4-979C-C925B2EFF28E}"/>
    <cellStyle name="20% - Accent5 3 3 7 6 2" xfId="25943" xr:uid="{B08E35E7-481F-4878-8CF5-FDE91638E7A3}"/>
    <cellStyle name="20% - Accent5 3 3 7 7" xfId="18455" xr:uid="{87360610-7186-4E10-8A59-39EA96F1B19E}"/>
    <cellStyle name="20% - Accent5 3 3 7 8" xfId="30666" xr:uid="{1838D767-D51D-433E-B74A-4B97F0230B24}"/>
    <cellStyle name="20% - Accent5 3 3 7 9" xfId="40874" xr:uid="{2F10842B-25F0-4D4C-8E94-1CFE1605D4CD}"/>
    <cellStyle name="20% - Accent5 3 3 8" xfId="3435" xr:uid="{60C570A0-2D1D-46FA-8B6E-329EE5A17EF4}"/>
    <cellStyle name="20% - Accent5 3 3 8 10" xfId="48765" xr:uid="{F23FC747-8906-4341-8881-1DC831F10D6F}"/>
    <cellStyle name="20% - Accent5 3 3 8 11" xfId="56258" xr:uid="{9E1AD494-AC43-49CB-B482-1080ABB381A6}"/>
    <cellStyle name="20% - Accent5 3 3 8 2" xfId="3436" xr:uid="{29D83A62-89AC-4483-B877-C6F60E01FBB8}"/>
    <cellStyle name="20% - Accent5 3 3 8 2 10" xfId="56259" xr:uid="{B2066389-57A4-4668-87A4-B1710A3CC0A8}"/>
    <cellStyle name="20% - Accent5 3 3 8 2 2" xfId="3437" xr:uid="{0F428527-85DE-4EE2-82EB-8344E19937BC}"/>
    <cellStyle name="20% - Accent5 3 3 8 2 2 2" xfId="10977" xr:uid="{8CF2A241-E133-498F-AEB6-47F62FB2F5DB}"/>
    <cellStyle name="20% - Accent5 3 3 8 2 2 2 2" xfId="25953" xr:uid="{7CF90735-559F-48A7-908B-2E51701128FD}"/>
    <cellStyle name="20% - Accent5 3 3 8 2 2 3" xfId="18465" xr:uid="{ADE4B1B9-0C29-410C-A70D-957F79509090}"/>
    <cellStyle name="20% - Accent5 3 3 8 2 2 4" xfId="32886" xr:uid="{CB1B55D5-81ED-4B09-942B-7B669244C996}"/>
    <cellStyle name="20% - Accent5 3 3 8 2 2 5" xfId="40884" xr:uid="{45047FCC-073F-4083-BD11-67FB38C7EA51}"/>
    <cellStyle name="20% - Accent5 3 3 8 2 2 6" xfId="48767" xr:uid="{1D1EC9A8-DAD4-48B3-88A3-DAA528C43532}"/>
    <cellStyle name="20% - Accent5 3 3 8 2 2 7" xfId="56260" xr:uid="{320AFCEE-3804-41D1-86A6-DFAC29D74B4F}"/>
    <cellStyle name="20% - Accent5 3 3 8 2 3" xfId="3438" xr:uid="{967B0EDA-AA9F-4BF6-8977-695EB9FED830}"/>
    <cellStyle name="20% - Accent5 3 3 8 2 3 2" xfId="10978" xr:uid="{9938242B-5568-4EB3-849A-CDCF4F949165}"/>
    <cellStyle name="20% - Accent5 3 3 8 2 3 2 2" xfId="25954" xr:uid="{52F6E1A9-0ECA-462E-B994-56B725892136}"/>
    <cellStyle name="20% - Accent5 3 3 8 2 3 3" xfId="18466" xr:uid="{F111F19F-AC4B-4F83-A63F-EB0C5967B1A8}"/>
    <cellStyle name="20% - Accent5 3 3 8 2 3 4" xfId="34731" xr:uid="{D321570A-529C-47FE-9F05-45AB49AE9819}"/>
    <cellStyle name="20% - Accent5 3 3 8 2 3 5" xfId="40885" xr:uid="{FEBF7DED-6667-41F4-ADEE-516DC304FE64}"/>
    <cellStyle name="20% - Accent5 3 3 8 2 3 6" xfId="48768" xr:uid="{E99F310B-D646-4EFC-BB2E-39DC36014586}"/>
    <cellStyle name="20% - Accent5 3 3 8 2 3 7" xfId="56261" xr:uid="{6FF87286-18E7-434F-AACC-9256E42F1637}"/>
    <cellStyle name="20% - Accent5 3 3 8 2 4" xfId="3439" xr:uid="{04E39EDE-4FB0-47DE-B81F-17727AB9C397}"/>
    <cellStyle name="20% - Accent5 3 3 8 2 4 2" xfId="10979" xr:uid="{09BE6763-3B22-4ADC-87ED-C872B01D5A6D}"/>
    <cellStyle name="20% - Accent5 3 3 8 2 4 2 2" xfId="25955" xr:uid="{A5BE3A4C-889C-4B19-9069-32DE94797538}"/>
    <cellStyle name="20% - Accent5 3 3 8 2 4 3" xfId="18467" xr:uid="{AB184BE5-C264-4C1C-8397-455CAD0DA189}"/>
    <cellStyle name="20% - Accent5 3 3 8 2 4 4" xfId="36574" xr:uid="{6880D37A-2743-4D22-B023-12F86A386313}"/>
    <cellStyle name="20% - Accent5 3 3 8 2 4 5" xfId="40886" xr:uid="{B3561B4A-3FAE-4BE4-BC71-74D0B8CB3073}"/>
    <cellStyle name="20% - Accent5 3 3 8 2 4 6" xfId="48769" xr:uid="{B663C31F-1C4C-409C-B18C-B44BED925C0F}"/>
    <cellStyle name="20% - Accent5 3 3 8 2 4 7" xfId="56262" xr:uid="{B1E96880-1DB6-4E92-8F6C-3D77997023E2}"/>
    <cellStyle name="20% - Accent5 3 3 8 2 5" xfId="10976" xr:uid="{A75341CB-7AA6-4F26-9E9F-B276A8241DB7}"/>
    <cellStyle name="20% - Accent5 3 3 8 2 5 2" xfId="25952" xr:uid="{B993A942-89D3-4A02-9D07-AB4995F1668E}"/>
    <cellStyle name="20% - Accent5 3 3 8 2 6" xfId="18464" xr:uid="{E7B50BC1-03C7-4A80-8F86-7126EDBFB887}"/>
    <cellStyle name="20% - Accent5 3 3 8 2 7" xfId="31516" xr:uid="{C24ECE58-ECD6-45FD-8391-429B9B6B4215}"/>
    <cellStyle name="20% - Accent5 3 3 8 2 8" xfId="40883" xr:uid="{0DDACCEC-F3F9-4149-BB20-8C1E00042524}"/>
    <cellStyle name="20% - Accent5 3 3 8 2 9" xfId="48766" xr:uid="{DB595821-FDD2-4CF2-85DD-D9B59E852849}"/>
    <cellStyle name="20% - Accent5 3 3 8 3" xfId="3440" xr:uid="{F0C16F6E-D098-427E-A023-14AF7B4DE398}"/>
    <cellStyle name="20% - Accent5 3 3 8 3 2" xfId="10980" xr:uid="{2ABF3D57-7411-44B6-8D7F-8AE9B64CE1F2}"/>
    <cellStyle name="20% - Accent5 3 3 8 3 2 2" xfId="25956" xr:uid="{8964450B-4B0E-4A6C-96E0-E164FD4392F1}"/>
    <cellStyle name="20% - Accent5 3 3 8 3 3" xfId="18468" xr:uid="{BDA1CB97-C315-4BD5-9BE3-0BBAA81A38D3}"/>
    <cellStyle name="20% - Accent5 3 3 8 3 4" xfId="32885" xr:uid="{479C017F-BD99-4046-80EF-1820D46046D2}"/>
    <cellStyle name="20% - Accent5 3 3 8 3 5" xfId="40887" xr:uid="{42D61E48-6F2D-49A2-8124-82B52EB3C324}"/>
    <cellStyle name="20% - Accent5 3 3 8 3 6" xfId="48770" xr:uid="{E34A7760-65C5-4DE3-97A5-91633BBAED2B}"/>
    <cellStyle name="20% - Accent5 3 3 8 3 7" xfId="56263" xr:uid="{1424CB4C-4F62-4C4C-A527-D7CED410C8D1}"/>
    <cellStyle name="20% - Accent5 3 3 8 4" xfId="3441" xr:uid="{9A972BCE-FC1B-4D2D-8782-74FD32312424}"/>
    <cellStyle name="20% - Accent5 3 3 8 4 2" xfId="10981" xr:uid="{71CB88B8-8BA1-49FD-B7CF-41E96E8103E5}"/>
    <cellStyle name="20% - Accent5 3 3 8 4 2 2" xfId="25957" xr:uid="{B4194430-61C3-44AC-B8E5-E3049F0B5777}"/>
    <cellStyle name="20% - Accent5 3 3 8 4 3" xfId="18469" xr:uid="{C6AB6068-22B0-41F7-9293-CA054C52BF9C}"/>
    <cellStyle name="20% - Accent5 3 3 8 4 4" xfId="34730" xr:uid="{2A981F78-B890-40DF-9E4D-F0F252BC3418}"/>
    <cellStyle name="20% - Accent5 3 3 8 4 5" xfId="40888" xr:uid="{3AB10C36-2FCC-4C9B-8945-521DFFC6ACA7}"/>
    <cellStyle name="20% - Accent5 3 3 8 4 6" xfId="48771" xr:uid="{D2CC7748-7F23-4D02-8A65-F2429338FFC2}"/>
    <cellStyle name="20% - Accent5 3 3 8 4 7" xfId="56264" xr:uid="{F4AC309D-55BD-4465-A335-5D5E41D723B3}"/>
    <cellStyle name="20% - Accent5 3 3 8 5" xfId="3442" xr:uid="{536B2A40-3787-42C8-A3D9-A84D8D15B414}"/>
    <cellStyle name="20% - Accent5 3 3 8 5 2" xfId="10982" xr:uid="{B7EC41C2-D129-407B-A356-4B08733EC8C5}"/>
    <cellStyle name="20% - Accent5 3 3 8 5 2 2" xfId="25958" xr:uid="{9F0BDA37-6A8B-4C8D-857F-2D166A99BFB5}"/>
    <cellStyle name="20% - Accent5 3 3 8 5 3" xfId="18470" xr:uid="{C1CAA0D4-58AC-492C-BDEF-DD485D5793AC}"/>
    <cellStyle name="20% - Accent5 3 3 8 5 4" xfId="36573" xr:uid="{D1BD9A9D-5E65-403C-B396-EF8C954736B2}"/>
    <cellStyle name="20% - Accent5 3 3 8 5 5" xfId="40889" xr:uid="{D6E809AC-8B2C-4AEE-9E37-D437965BAF03}"/>
    <cellStyle name="20% - Accent5 3 3 8 5 6" xfId="48772" xr:uid="{F844EA0D-19DD-4A8D-B8C5-EE6F2D7073C7}"/>
    <cellStyle name="20% - Accent5 3 3 8 5 7" xfId="56265" xr:uid="{78AE9C4F-4853-4680-8D0E-EECFCD392BCA}"/>
    <cellStyle name="20% - Accent5 3 3 8 6" xfId="10975" xr:uid="{C963C155-94E1-4BAA-8D42-B98320C68F24}"/>
    <cellStyle name="20% - Accent5 3 3 8 6 2" xfId="25951" xr:uid="{18A810F9-C8A4-4EEF-B264-C64A50D2BE30}"/>
    <cellStyle name="20% - Accent5 3 3 8 7" xfId="18463" xr:uid="{9EB345FF-E820-4C06-A7F5-E517196E859A}"/>
    <cellStyle name="20% - Accent5 3 3 8 8" xfId="30879" xr:uid="{2F3A1525-629C-4A41-9957-28E62D2E06FF}"/>
    <cellStyle name="20% - Accent5 3 3 8 9" xfId="40882" xr:uid="{95311DFE-7779-413E-8051-BCBF7C8302C3}"/>
    <cellStyle name="20% - Accent5 3 3 9" xfId="3443" xr:uid="{3959B4E4-9553-474D-B455-A88E5921337D}"/>
    <cellStyle name="20% - Accent5 3 3 9 10" xfId="48773" xr:uid="{4B2E0F6D-857C-401E-AFB8-F4F6CB1D44DE}"/>
    <cellStyle name="20% - Accent5 3 3 9 11" xfId="56266" xr:uid="{94366F6E-E4A7-40EE-890D-DD154AC2CEE2}"/>
    <cellStyle name="20% - Accent5 3 3 9 2" xfId="3444" xr:uid="{481FD7F6-1B72-4794-9F1F-334C7DF2E3E2}"/>
    <cellStyle name="20% - Accent5 3 3 9 2 10" xfId="56267" xr:uid="{AEDA4F40-09AB-4B0D-B402-6788FA18F66C}"/>
    <cellStyle name="20% - Accent5 3 3 9 2 2" xfId="3445" xr:uid="{528100DB-0A4C-4D40-A1B5-E832339B9297}"/>
    <cellStyle name="20% - Accent5 3 3 9 2 2 2" xfId="10985" xr:uid="{A313E265-2CAE-42B5-BBA3-831738629035}"/>
    <cellStyle name="20% - Accent5 3 3 9 2 2 2 2" xfId="25961" xr:uid="{D602077C-A737-4557-BE73-A657890F5B73}"/>
    <cellStyle name="20% - Accent5 3 3 9 2 2 3" xfId="18473" xr:uid="{5F7DDC73-19D5-4274-AB6F-7ECA60C213CA}"/>
    <cellStyle name="20% - Accent5 3 3 9 2 2 4" xfId="32888" xr:uid="{E33A24C9-A58D-4646-8BCA-28E6E70BB14F}"/>
    <cellStyle name="20% - Accent5 3 3 9 2 2 5" xfId="40892" xr:uid="{D3C3D722-9C5D-48ED-9974-D30999ABC6A5}"/>
    <cellStyle name="20% - Accent5 3 3 9 2 2 6" xfId="48775" xr:uid="{1B67CABC-364D-4ABD-B2FC-EEF6AA7DC96D}"/>
    <cellStyle name="20% - Accent5 3 3 9 2 2 7" xfId="56268" xr:uid="{5203D213-0176-41E4-8CB9-B79A9383D37F}"/>
    <cellStyle name="20% - Accent5 3 3 9 2 3" xfId="3446" xr:uid="{E7ADB9EC-125B-4BEE-8741-CEF3640A9E67}"/>
    <cellStyle name="20% - Accent5 3 3 9 2 3 2" xfId="10986" xr:uid="{2DB8018B-FE58-4054-8398-F6E1767B4B16}"/>
    <cellStyle name="20% - Accent5 3 3 9 2 3 2 2" xfId="25962" xr:uid="{20A2FB66-A0BB-4554-8298-A5C4341EF63F}"/>
    <cellStyle name="20% - Accent5 3 3 9 2 3 3" xfId="18474" xr:uid="{9E1D9849-5EDD-4903-B9A5-457FD61734C3}"/>
    <cellStyle name="20% - Accent5 3 3 9 2 3 4" xfId="34733" xr:uid="{527B075D-D058-4D72-A297-058B78607A44}"/>
    <cellStyle name="20% - Accent5 3 3 9 2 3 5" xfId="40893" xr:uid="{9217751B-91D4-4AC8-83BD-84B1BE755DA1}"/>
    <cellStyle name="20% - Accent5 3 3 9 2 3 6" xfId="48776" xr:uid="{6A805700-6239-47F2-B0ED-A363FD01AD74}"/>
    <cellStyle name="20% - Accent5 3 3 9 2 3 7" xfId="56269" xr:uid="{00EC657D-CE40-43B8-BC47-9DDD891F26C8}"/>
    <cellStyle name="20% - Accent5 3 3 9 2 4" xfId="3447" xr:uid="{F2DB735A-E49A-4C76-BA56-42D7AE115C4B}"/>
    <cellStyle name="20% - Accent5 3 3 9 2 4 2" xfId="10987" xr:uid="{BD48A0BA-CE67-45A0-BCB9-95C6D68D7D1A}"/>
    <cellStyle name="20% - Accent5 3 3 9 2 4 2 2" xfId="25963" xr:uid="{2978976C-7623-46A2-9EE3-E5E17F4C3DA5}"/>
    <cellStyle name="20% - Accent5 3 3 9 2 4 3" xfId="18475" xr:uid="{41008C3C-1389-4A37-8D82-9F02B16C51ED}"/>
    <cellStyle name="20% - Accent5 3 3 9 2 4 4" xfId="36576" xr:uid="{865A4B2D-2696-4D5D-A094-F0B28F8AE89C}"/>
    <cellStyle name="20% - Accent5 3 3 9 2 4 5" xfId="40894" xr:uid="{34352FBB-AA1B-4A8D-91F2-A4D8903BC227}"/>
    <cellStyle name="20% - Accent5 3 3 9 2 4 6" xfId="48777" xr:uid="{237EFAE7-1045-431E-9414-8E25F0037181}"/>
    <cellStyle name="20% - Accent5 3 3 9 2 4 7" xfId="56270" xr:uid="{84064229-7968-4767-93F3-D12D004E3D58}"/>
    <cellStyle name="20% - Accent5 3 3 9 2 5" xfId="10984" xr:uid="{49526265-43CE-4D3A-AF13-7CFC86FB1E1D}"/>
    <cellStyle name="20% - Accent5 3 3 9 2 5 2" xfId="25960" xr:uid="{1CA41B6D-DE25-49E6-8631-19D155B03FA6}"/>
    <cellStyle name="20% - Accent5 3 3 9 2 6" xfId="18472" xr:uid="{132FAA31-9933-4238-99FB-115F1ACB2445}"/>
    <cellStyle name="20% - Accent5 3 3 9 2 7" xfId="31517" xr:uid="{94A57275-F4B2-42D1-89CF-1E6370E27C54}"/>
    <cellStyle name="20% - Accent5 3 3 9 2 8" xfId="40891" xr:uid="{EA9D2A53-294A-418A-98F3-CCBEDC94E836}"/>
    <cellStyle name="20% - Accent5 3 3 9 2 9" xfId="48774" xr:uid="{24DEA084-3B51-4196-9AC4-E9AD79435D03}"/>
    <cellStyle name="20% - Accent5 3 3 9 3" xfId="3448" xr:uid="{194F91CC-1B26-42AD-9675-055B0751675C}"/>
    <cellStyle name="20% - Accent5 3 3 9 3 2" xfId="10988" xr:uid="{1403524E-AC40-4058-AA11-BA362AF9F20C}"/>
    <cellStyle name="20% - Accent5 3 3 9 3 2 2" xfId="25964" xr:uid="{CC886A81-CC6A-473A-9A48-3531F47FADC2}"/>
    <cellStyle name="20% - Accent5 3 3 9 3 3" xfId="18476" xr:uid="{091DD02A-7D24-4D03-98D5-5C3A1C9334FE}"/>
    <cellStyle name="20% - Accent5 3 3 9 3 4" xfId="32887" xr:uid="{203CC53B-02A4-4D66-A89D-802B1B3ECEA1}"/>
    <cellStyle name="20% - Accent5 3 3 9 3 5" xfId="40895" xr:uid="{1DF12BD2-A848-4EAF-9E8A-181E5F71B88A}"/>
    <cellStyle name="20% - Accent5 3 3 9 3 6" xfId="48778" xr:uid="{943AF10A-D1B8-4B13-AECE-575DA5E8F84C}"/>
    <cellStyle name="20% - Accent5 3 3 9 3 7" xfId="56271" xr:uid="{592E3858-9CEC-4FC3-B6F9-88F1903842EF}"/>
    <cellStyle name="20% - Accent5 3 3 9 4" xfId="3449" xr:uid="{5A63E08B-E82D-4261-926F-C6B5FEF5F9DA}"/>
    <cellStyle name="20% - Accent5 3 3 9 4 2" xfId="10989" xr:uid="{06D8F172-3DCA-4700-8D78-9582F50811D8}"/>
    <cellStyle name="20% - Accent5 3 3 9 4 2 2" xfId="25965" xr:uid="{A7748EE6-9408-4CE3-9014-BE6D535392D4}"/>
    <cellStyle name="20% - Accent5 3 3 9 4 3" xfId="18477" xr:uid="{D500DA59-3946-4C5E-9783-0391591DC1E1}"/>
    <cellStyle name="20% - Accent5 3 3 9 4 4" xfId="34732" xr:uid="{51A5DE51-8578-4B2A-AA58-C96DF5B2FF7F}"/>
    <cellStyle name="20% - Accent5 3 3 9 4 5" xfId="40896" xr:uid="{43CDFB59-7C94-4F7A-99E1-6F07829FA8A0}"/>
    <cellStyle name="20% - Accent5 3 3 9 4 6" xfId="48779" xr:uid="{80103A75-4687-4A5A-8F6D-21EFB4E00DE6}"/>
    <cellStyle name="20% - Accent5 3 3 9 4 7" xfId="56272" xr:uid="{6A821C51-6C92-445E-AD05-1B50696BBFE4}"/>
    <cellStyle name="20% - Accent5 3 3 9 5" xfId="3450" xr:uid="{776D6330-D585-4713-B3C6-9EA5C1164D7E}"/>
    <cellStyle name="20% - Accent5 3 3 9 5 2" xfId="10990" xr:uid="{B49F649F-8A8A-4B42-A0B8-A11871EEF82D}"/>
    <cellStyle name="20% - Accent5 3 3 9 5 2 2" xfId="25966" xr:uid="{C201DFBB-6825-44C1-BBF9-3041594BE649}"/>
    <cellStyle name="20% - Accent5 3 3 9 5 3" xfId="18478" xr:uid="{1F10C037-D246-412E-A66F-109A2A6D8BED}"/>
    <cellStyle name="20% - Accent5 3 3 9 5 4" xfId="36575" xr:uid="{2271B330-9966-4990-A9F4-414D62911121}"/>
    <cellStyle name="20% - Accent5 3 3 9 5 5" xfId="40897" xr:uid="{7C157FAF-57D3-46B5-A534-6B4B87B816FB}"/>
    <cellStyle name="20% - Accent5 3 3 9 5 6" xfId="48780" xr:uid="{587FB57D-8B70-41F8-8F0D-5181AB98C3F4}"/>
    <cellStyle name="20% - Accent5 3 3 9 5 7" xfId="56273" xr:uid="{8790F27E-3CE4-42CE-85A5-EC1E95B5B45A}"/>
    <cellStyle name="20% - Accent5 3 3 9 6" xfId="10983" xr:uid="{486A1047-579A-4E78-BE36-BD6846599F7A}"/>
    <cellStyle name="20% - Accent5 3 3 9 6 2" xfId="25959" xr:uid="{EF92D86B-AB1C-4EF2-B847-1B767579106C}"/>
    <cellStyle name="20% - Accent5 3 3 9 7" xfId="18471" xr:uid="{C96C90FA-5159-4DCA-B318-A4700EC62DF2}"/>
    <cellStyle name="20% - Accent5 3 3 9 8" xfId="31095" xr:uid="{BB4A4B29-83D9-4C20-9E2A-EF471E2ADF9D}"/>
    <cellStyle name="20% - Accent5 3 3 9 9" xfId="40890" xr:uid="{E2E3A2F6-7BD0-4FE6-B8DA-0120B7880788}"/>
    <cellStyle name="20% - Accent5 3 30" xfId="45203" xr:uid="{70D32F82-7854-4408-90A0-A8F7C692B306}"/>
    <cellStyle name="20% - Accent5 3 31" xfId="45326" xr:uid="{8AB93334-F06E-4E0C-8DC2-B7D6F8FEC5E7}"/>
    <cellStyle name="20% - Accent5 3 32" xfId="45449" xr:uid="{DAABE0BE-E7D9-4798-A2E2-5BA83ACEFC0B}"/>
    <cellStyle name="20% - Accent5 3 33" xfId="45582" xr:uid="{29C7524B-1F36-4DED-80B1-A34F389F3857}"/>
    <cellStyle name="20% - Accent5 3 34" xfId="53091" xr:uid="{941C1F63-F3E8-47B9-8E44-11FA8375BAC1}"/>
    <cellStyle name="20% - Accent5 3 4" xfId="224" xr:uid="{0B94D705-90EA-48C2-8E16-0CBFDD7249A5}"/>
    <cellStyle name="20% - Accent5 3 4 10" xfId="3451" xr:uid="{051C0DE6-5893-45C8-A4A2-59B3D17567FA}"/>
    <cellStyle name="20% - Accent5 3 4 10 10" xfId="56274" xr:uid="{CC54E2FE-D3F8-4C4A-87F5-62B5401E89BE}"/>
    <cellStyle name="20% - Accent5 3 4 10 2" xfId="3452" xr:uid="{5F9A3BCA-8A75-4D37-A557-A206D44C2B85}"/>
    <cellStyle name="20% - Accent5 3 4 10 2 2" xfId="10992" xr:uid="{B47F9C2C-1041-46D3-8A06-92A2E7CA7ABB}"/>
    <cellStyle name="20% - Accent5 3 4 10 2 2 2" xfId="25968" xr:uid="{442BF91B-DA22-4008-AFD8-88A5428076E0}"/>
    <cellStyle name="20% - Accent5 3 4 10 2 3" xfId="18480" xr:uid="{725E058C-2384-4B63-ACA4-C034757BEF22}"/>
    <cellStyle name="20% - Accent5 3 4 10 2 4" xfId="32890" xr:uid="{5EC35ED7-2306-4E06-9CBF-B4748343C1BB}"/>
    <cellStyle name="20% - Accent5 3 4 10 2 5" xfId="40899" xr:uid="{13BC7DCB-3E0B-487A-B5DD-98F10D414464}"/>
    <cellStyle name="20% - Accent5 3 4 10 2 6" xfId="48782" xr:uid="{8C9332AC-BD68-4397-9B2A-CEF9ACDEF5C2}"/>
    <cellStyle name="20% - Accent5 3 4 10 2 7" xfId="56275" xr:uid="{E908D56E-9468-4269-BD6B-52386823E871}"/>
    <cellStyle name="20% - Accent5 3 4 10 3" xfId="3453" xr:uid="{4A73312A-A952-4422-A7E8-7FE0FAD9E535}"/>
    <cellStyle name="20% - Accent5 3 4 10 3 2" xfId="10993" xr:uid="{4B014636-0509-442C-95EA-4E704AD1E63C}"/>
    <cellStyle name="20% - Accent5 3 4 10 3 2 2" xfId="25969" xr:uid="{EF97EDF3-EE73-4F31-A958-98C6F9949268}"/>
    <cellStyle name="20% - Accent5 3 4 10 3 3" xfId="18481" xr:uid="{5BF60C94-D458-4BEC-9480-68AC94FB66E0}"/>
    <cellStyle name="20% - Accent5 3 4 10 3 4" xfId="34735" xr:uid="{8B128DB5-8815-4B2C-8EC5-2DC3F9D9B4DC}"/>
    <cellStyle name="20% - Accent5 3 4 10 3 5" xfId="40900" xr:uid="{AFB51478-9A20-4E42-8EB8-300DB14E4222}"/>
    <cellStyle name="20% - Accent5 3 4 10 3 6" xfId="48783" xr:uid="{F2405758-2A73-4BF4-84F3-BEE3F8DB68F9}"/>
    <cellStyle name="20% - Accent5 3 4 10 3 7" xfId="56276" xr:uid="{394EA15B-4AA8-4EFB-A2A3-6BA4E5B0B92A}"/>
    <cellStyle name="20% - Accent5 3 4 10 4" xfId="3454" xr:uid="{81C3B481-D032-4CD5-9A63-9E26257A8322}"/>
    <cellStyle name="20% - Accent5 3 4 10 4 2" xfId="10994" xr:uid="{1B361827-D064-47B5-99A2-4FA3EC18B4C1}"/>
    <cellStyle name="20% - Accent5 3 4 10 4 2 2" xfId="25970" xr:uid="{BD96BCFD-69F0-4436-85F7-84343A2B34F5}"/>
    <cellStyle name="20% - Accent5 3 4 10 4 3" xfId="18482" xr:uid="{43E707B5-12DB-486F-A90F-4A9516169F65}"/>
    <cellStyle name="20% - Accent5 3 4 10 4 4" xfId="36578" xr:uid="{27BED63A-6F61-4D53-9177-C602EC5D6C38}"/>
    <cellStyle name="20% - Accent5 3 4 10 4 5" xfId="40901" xr:uid="{4C63E7C1-BFD1-4490-91DC-B511705A30FB}"/>
    <cellStyle name="20% - Accent5 3 4 10 4 6" xfId="48784" xr:uid="{D9BDCEA6-5C51-480A-8A77-4A002536685E}"/>
    <cellStyle name="20% - Accent5 3 4 10 4 7" xfId="56277" xr:uid="{2004AA03-024E-47B8-AE55-4307BF8DD068}"/>
    <cellStyle name="20% - Accent5 3 4 10 5" xfId="10991" xr:uid="{FBC55B77-F929-4110-BA38-845714E8EC2A}"/>
    <cellStyle name="20% - Accent5 3 4 10 5 2" xfId="25967" xr:uid="{C7FA147A-5CB6-4ACF-AE0F-23C4794DADF8}"/>
    <cellStyle name="20% - Accent5 3 4 10 6" xfId="18479" xr:uid="{197CA203-69F7-4FB3-970E-7F71DD7524A4}"/>
    <cellStyle name="20% - Accent5 3 4 10 7" xfId="32022" xr:uid="{DE5948D2-D19D-481D-8367-AA7DD2B4738E}"/>
    <cellStyle name="20% - Accent5 3 4 10 8" xfId="40898" xr:uid="{8E935556-B029-41CD-A508-15253AE93890}"/>
    <cellStyle name="20% - Accent5 3 4 10 9" xfId="48781" xr:uid="{D24E2E7A-6185-41AE-B478-2D94B25A360F}"/>
    <cellStyle name="20% - Accent5 3 4 11" xfId="3455" xr:uid="{609676D8-D42D-465F-AD04-527778966834}"/>
    <cellStyle name="20% - Accent5 3 4 11 10" xfId="56278" xr:uid="{1A06EE4D-6F2C-4FE3-949E-FBEE2EE6DA56}"/>
    <cellStyle name="20% - Accent5 3 4 11 2" xfId="3456" xr:uid="{A37F5940-3B11-4014-A477-4A0E1E90CE21}"/>
    <cellStyle name="20% - Accent5 3 4 11 2 2" xfId="10996" xr:uid="{DCF1256B-1263-471B-97CC-A19339FBC9BF}"/>
    <cellStyle name="20% - Accent5 3 4 11 2 2 2" xfId="25972" xr:uid="{973014BB-4F29-465C-A11E-051A3479B6C0}"/>
    <cellStyle name="20% - Accent5 3 4 11 2 3" xfId="18484" xr:uid="{FF8577F2-981B-4C1B-A847-6134EDD0951C}"/>
    <cellStyle name="20% - Accent5 3 4 11 2 4" xfId="32891" xr:uid="{E54D06FE-29A8-4B8B-A0AB-558A0DBECDC1}"/>
    <cellStyle name="20% - Accent5 3 4 11 2 5" xfId="40903" xr:uid="{36025482-6CBB-484E-8CEA-002FA959EBE4}"/>
    <cellStyle name="20% - Accent5 3 4 11 2 6" xfId="48786" xr:uid="{654713C5-A091-4B11-A669-729607FA8A46}"/>
    <cellStyle name="20% - Accent5 3 4 11 2 7" xfId="56279" xr:uid="{3049035A-4F78-4CB0-AEA4-BBCD84290211}"/>
    <cellStyle name="20% - Accent5 3 4 11 3" xfId="3457" xr:uid="{96238435-37C2-446F-9989-8155F3E068D8}"/>
    <cellStyle name="20% - Accent5 3 4 11 3 2" xfId="10997" xr:uid="{6453AFBB-9421-472F-A40D-9517AE16F285}"/>
    <cellStyle name="20% - Accent5 3 4 11 3 2 2" xfId="25973" xr:uid="{4F3A5716-1158-40B9-BFE5-EA712472ACE8}"/>
    <cellStyle name="20% - Accent5 3 4 11 3 3" xfId="18485" xr:uid="{B6406008-5DF7-4691-A096-A9F442ECB052}"/>
    <cellStyle name="20% - Accent5 3 4 11 3 4" xfId="34736" xr:uid="{E594778F-ED7D-44A0-A812-A41FB2B1DD89}"/>
    <cellStyle name="20% - Accent5 3 4 11 3 5" xfId="40904" xr:uid="{096FF1AC-0FF7-4CCC-AAD1-CFB8E458AA23}"/>
    <cellStyle name="20% - Accent5 3 4 11 3 6" xfId="48787" xr:uid="{F16264D9-7800-4C22-91DB-2D55D6CCDAAA}"/>
    <cellStyle name="20% - Accent5 3 4 11 3 7" xfId="56280" xr:uid="{4D78C9B6-441A-4437-BD52-3F5173BDA396}"/>
    <cellStyle name="20% - Accent5 3 4 11 4" xfId="3458" xr:uid="{4C475CAD-4AC9-4CD4-8502-360C495DB4C3}"/>
    <cellStyle name="20% - Accent5 3 4 11 4 2" xfId="10998" xr:uid="{DAE9E0AC-C07F-4BB5-9152-BECE718BCF09}"/>
    <cellStyle name="20% - Accent5 3 4 11 4 2 2" xfId="25974" xr:uid="{286C858A-BC9F-441A-9F47-61A393B7F15F}"/>
    <cellStyle name="20% - Accent5 3 4 11 4 3" xfId="18486" xr:uid="{D439D620-648A-4AA0-9395-FAFA3800DDBF}"/>
    <cellStyle name="20% - Accent5 3 4 11 4 4" xfId="36579" xr:uid="{832BE279-2687-4DAA-A26C-E09299B5A3AF}"/>
    <cellStyle name="20% - Accent5 3 4 11 4 5" xfId="40905" xr:uid="{757F1E29-C7B7-4151-A31C-6743EB9293BC}"/>
    <cellStyle name="20% - Accent5 3 4 11 4 6" xfId="48788" xr:uid="{DB8BAA46-FAA5-446A-A6B8-389D70C0D181}"/>
    <cellStyle name="20% - Accent5 3 4 11 4 7" xfId="56281" xr:uid="{7136CF5B-15F5-4034-B975-BABB998F6395}"/>
    <cellStyle name="20% - Accent5 3 4 11 5" xfId="10995" xr:uid="{21918D27-A5A0-4DCB-A7C5-E5E89123E7A7}"/>
    <cellStyle name="20% - Accent5 3 4 11 5 2" xfId="25971" xr:uid="{E1F25DC4-66A8-4AAA-AB2F-8EE533FB897D}"/>
    <cellStyle name="20% - Accent5 3 4 11 6" xfId="18483" xr:uid="{C1628D2F-C8F5-4344-9962-97B238E417E6}"/>
    <cellStyle name="20% - Accent5 3 4 11 7" xfId="32077" xr:uid="{58F7C8E0-4724-485D-9A53-FA1A97279FF9}"/>
    <cellStyle name="20% - Accent5 3 4 11 8" xfId="40902" xr:uid="{25235A84-BD8A-4E26-ACE4-34F4619B5EC2}"/>
    <cellStyle name="20% - Accent5 3 4 11 9" xfId="48785" xr:uid="{41BADC5D-C50E-4761-979D-4D48E6C96C0D}"/>
    <cellStyle name="20% - Accent5 3 4 12" xfId="3459" xr:uid="{2250D6CA-47AB-4D40-B7AF-5479D736F5A8}"/>
    <cellStyle name="20% - Accent5 3 4 12 2" xfId="10999" xr:uid="{0E137EE5-0C9A-46CD-B660-B783CECCCC0F}"/>
    <cellStyle name="20% - Accent5 3 4 12 2 2" xfId="25975" xr:uid="{B1015957-8CC4-49CD-81C0-52317A2F0F72}"/>
    <cellStyle name="20% - Accent5 3 4 12 3" xfId="18487" xr:uid="{7432F675-A92E-48C2-A830-5456BE1EC436}"/>
    <cellStyle name="20% - Accent5 3 4 12 4" xfId="32889" xr:uid="{051E1B59-34D0-48BE-B440-A16E543305FC}"/>
    <cellStyle name="20% - Accent5 3 4 12 5" xfId="40906" xr:uid="{BEBE4E52-2EA0-4A91-8A4C-973CDB339DFA}"/>
    <cellStyle name="20% - Accent5 3 4 12 6" xfId="48789" xr:uid="{8868A731-7110-4207-9D37-DA7302892487}"/>
    <cellStyle name="20% - Accent5 3 4 12 7" xfId="56282" xr:uid="{D8F2EEC9-26DB-4D79-A344-CFDE86F3DB6C}"/>
    <cellStyle name="20% - Accent5 3 4 13" xfId="3460" xr:uid="{283D7A05-539C-4791-B21B-AE1B1CAFA257}"/>
    <cellStyle name="20% - Accent5 3 4 13 2" xfId="11000" xr:uid="{6FFC7C11-4799-4E9A-A8DD-BF23D39C158B}"/>
    <cellStyle name="20% - Accent5 3 4 13 2 2" xfId="25976" xr:uid="{AD51D7B7-83FE-4E2A-8C9A-D2BCF94E6CDD}"/>
    <cellStyle name="20% - Accent5 3 4 13 3" xfId="18488" xr:uid="{9ABBB75C-C923-431E-B7EF-06A0D11D60D2}"/>
    <cellStyle name="20% - Accent5 3 4 13 4" xfId="34734" xr:uid="{25258937-005A-4EB3-AD89-545CE35458BB}"/>
    <cellStyle name="20% - Accent5 3 4 13 5" xfId="40907" xr:uid="{A2995D43-1E90-45D3-B882-73EBC03B826A}"/>
    <cellStyle name="20% - Accent5 3 4 13 6" xfId="48790" xr:uid="{80E2A164-A37A-45F9-A827-3044FEE0BB89}"/>
    <cellStyle name="20% - Accent5 3 4 13 7" xfId="56283" xr:uid="{B279B95C-8A76-40E0-A676-9364ECA765FB}"/>
    <cellStyle name="20% - Accent5 3 4 14" xfId="3461" xr:uid="{2FB7514D-6190-4FF6-AB66-A573DE4FBEEF}"/>
    <cellStyle name="20% - Accent5 3 4 14 2" xfId="11001" xr:uid="{83757EC6-664A-4A91-AD6B-62BE3199EBBC}"/>
    <cellStyle name="20% - Accent5 3 4 14 2 2" xfId="25977" xr:uid="{142328B9-B66A-4874-92D4-EEBCDFBA33C8}"/>
    <cellStyle name="20% - Accent5 3 4 14 3" xfId="18489" xr:uid="{CC0C430F-ED87-4AF8-94C2-5BBE34FBB539}"/>
    <cellStyle name="20% - Accent5 3 4 14 4" xfId="36577" xr:uid="{70A3AA8E-7755-4BD2-BE5B-1E08C1AA90CE}"/>
    <cellStyle name="20% - Accent5 3 4 14 5" xfId="40908" xr:uid="{FA85DB32-AE43-477C-A69E-ED017F34F686}"/>
    <cellStyle name="20% - Accent5 3 4 14 6" xfId="48791" xr:uid="{6BE2558A-F93E-4AF8-B445-01F74E65440F}"/>
    <cellStyle name="20% - Accent5 3 4 14 7" xfId="56284" xr:uid="{D7F3EC20-C153-4A43-BFD6-771A4136A536}"/>
    <cellStyle name="20% - Accent5 3 4 15" xfId="3462" xr:uid="{98EAE254-C693-47EA-900B-74D6E012E5C7}"/>
    <cellStyle name="20% - Accent5 3 4 15 2" xfId="11002" xr:uid="{D9999509-18B8-4207-B453-CA870DE4DB45}"/>
    <cellStyle name="20% - Accent5 3 4 15 2 2" xfId="25978" xr:uid="{7511894A-32DA-468D-BD88-E65DAC10D0F7}"/>
    <cellStyle name="20% - Accent5 3 4 15 3" xfId="18490" xr:uid="{C420D173-0672-4BDF-8DE2-F43D17EE4DF4}"/>
    <cellStyle name="20% - Accent5 3 4 15 4" xfId="37666" xr:uid="{60B249DC-59EE-40C3-9F66-D612C174EC19}"/>
    <cellStyle name="20% - Accent5 3 4 15 5" xfId="40909" xr:uid="{054CC7E9-EFB8-4BFF-89E1-EEE7083D33D6}"/>
    <cellStyle name="20% - Accent5 3 4 15 6" xfId="48792" xr:uid="{710958BC-FB88-4BD5-8EA8-ED75DE5985E1}"/>
    <cellStyle name="20% - Accent5 3 4 15 7" xfId="56285" xr:uid="{F2B71433-940F-4529-A222-B2EAFD82AEDE}"/>
    <cellStyle name="20% - Accent5 3 4 16" xfId="7763" xr:uid="{B1FB1313-5438-47C1-A3D4-31BE744FE8A0}"/>
    <cellStyle name="20% - Accent5 3 4 16 2" xfId="15252" xr:uid="{A5AA5B6D-48F3-4A2E-84DE-3B58B040E1CE}"/>
    <cellStyle name="20% - Accent5 3 4 16 2 2" xfId="30228" xr:uid="{40E97A29-736D-45BA-8F63-CF62AFCD3911}"/>
    <cellStyle name="20% - Accent5 3 4 16 3" xfId="22740" xr:uid="{BAE9920D-A03D-4B7A-8B81-91E36EDAD632}"/>
    <cellStyle name="20% - Accent5 3 4 16 4" xfId="45159" xr:uid="{023B351F-209A-47C4-82B3-EBFB0D2B7468}"/>
    <cellStyle name="20% - Accent5 3 4 16 5" xfId="53047" xr:uid="{83504F5D-2E87-46D6-8C08-A0F2707E2020}"/>
    <cellStyle name="20% - Accent5 3 4 16 6" xfId="60535" xr:uid="{BD2BA8BA-E970-4E72-A478-238A0C9926DF}"/>
    <cellStyle name="20% - Accent5 3 4 17" xfId="7818" xr:uid="{560175AF-3FA3-4E90-926A-654C832554D1}"/>
    <cellStyle name="20% - Accent5 3 4 17 2" xfId="22795" xr:uid="{96EA25C7-EA77-4D53-A28A-AF84437B14CA}"/>
    <cellStyle name="20% - Accent5 3 4 18" xfId="15307" xr:uid="{833ACC58-0E33-40B8-A80A-643DB41F1E7B}"/>
    <cellStyle name="20% - Accent5 3 4 19" xfId="30284" xr:uid="{360C1A80-A6EC-45C6-BDDA-F60162F314FB}"/>
    <cellStyle name="20% - Accent5 3 4 2" xfId="334" xr:uid="{9A211BBB-12C2-43C9-8A32-41259A953EE4}"/>
    <cellStyle name="20% - Accent5 3 4 2 10" xfId="3463" xr:uid="{8BA56EB9-2C01-403B-A847-F5146EFE3824}"/>
    <cellStyle name="20% - Accent5 3 4 2 10 2" xfId="11003" xr:uid="{0B101BB9-C9F3-49E9-8F2D-A1D29C6924A6}"/>
    <cellStyle name="20% - Accent5 3 4 2 10 2 2" xfId="25979" xr:uid="{84AA5718-1D4C-48B2-9CC7-E5CB97E6DA6C}"/>
    <cellStyle name="20% - Accent5 3 4 2 10 3" xfId="18491" xr:uid="{8AF0DD13-3E72-4F3D-A279-6114D1A4056B}"/>
    <cellStyle name="20% - Accent5 3 4 2 10 4" xfId="36580" xr:uid="{343C9DF5-8585-4DD1-83CB-E6A836930535}"/>
    <cellStyle name="20% - Accent5 3 4 2 10 5" xfId="40910" xr:uid="{2CCEA7DB-BD1F-42C7-9EAB-FE98AEC0EA21}"/>
    <cellStyle name="20% - Accent5 3 4 2 10 6" xfId="48793" xr:uid="{E2BFAF90-6532-43A9-AC27-311F11A215A9}"/>
    <cellStyle name="20% - Accent5 3 4 2 10 7" xfId="56286" xr:uid="{794A3FE3-FFAD-4DC0-969C-42481361EB8E}"/>
    <cellStyle name="20% - Accent5 3 4 2 11" xfId="7874" xr:uid="{EC2869A7-9CEC-4D92-98F0-E482C4C546B5}"/>
    <cellStyle name="20% - Accent5 3 4 2 11 2" xfId="22851" xr:uid="{9FC61782-7789-48D6-A1BC-53914BF27783}"/>
    <cellStyle name="20% - Accent5 3 4 2 12" xfId="15363" xr:uid="{0A73DFA4-77FC-41B4-9F7D-E268A002A3A8}"/>
    <cellStyle name="20% - Accent5 3 4 2 13" xfId="30333" xr:uid="{832B4449-A63C-4CF2-9D75-D4286A26905F}"/>
    <cellStyle name="20% - Accent5 3 4 2 14" xfId="37782" xr:uid="{9E6E5237-1F55-4D79-AAEC-E65583D5FA08}"/>
    <cellStyle name="20% - Accent5 3 4 2 15" xfId="45270" xr:uid="{AC100162-3811-44DE-884A-8053A09F0FBE}"/>
    <cellStyle name="20% - Accent5 3 4 2 16" xfId="45393" xr:uid="{C9A6BE42-003C-4C2F-A5FF-B37C10EB81EE}"/>
    <cellStyle name="20% - Accent5 3 4 2 17" xfId="45516" xr:uid="{3280DA3F-887A-49E3-A1AF-2EEF42CC7ED4}"/>
    <cellStyle name="20% - Accent5 3 4 2 18" xfId="45665" xr:uid="{8CB72430-7068-4E20-B38D-3AB83DE76C9E}"/>
    <cellStyle name="20% - Accent5 3 4 2 19" xfId="53158" xr:uid="{881B2CE9-67F9-45B3-AD31-1473C7058B60}"/>
    <cellStyle name="20% - Accent5 3 4 2 2" xfId="3464" xr:uid="{24E32B41-AEB9-4D39-908B-F2E786C75B0A}"/>
    <cellStyle name="20% - Accent5 3 4 2 2 10" xfId="18492" xr:uid="{654801A6-D078-42FC-816C-50A8051F9B77}"/>
    <cellStyle name="20% - Accent5 3 4 2 2 11" xfId="30401" xr:uid="{82F379CF-A4D4-4C1F-BCF6-B6D8D0CC8163}"/>
    <cellStyle name="20% - Accent5 3 4 2 2 12" xfId="40911" xr:uid="{C9BDB067-5504-4B00-90E9-3C64F5EE059B}"/>
    <cellStyle name="20% - Accent5 3 4 2 2 13" xfId="48794" xr:uid="{3BADCC7C-A7FB-4D32-A804-122CAD2D3BD2}"/>
    <cellStyle name="20% - Accent5 3 4 2 2 14" xfId="56287" xr:uid="{6D02F8E5-F397-44A0-8AC0-DAFCE951AB81}"/>
    <cellStyle name="20% - Accent5 3 4 2 2 2" xfId="3465" xr:uid="{55C6D09B-D10D-45F2-BCE8-82C404EDBDA5}"/>
    <cellStyle name="20% - Accent5 3 4 2 2 2 10" xfId="40912" xr:uid="{1C85D341-528F-4557-9EF0-A3DC59765FAA}"/>
    <cellStyle name="20% - Accent5 3 4 2 2 2 11" xfId="48795" xr:uid="{5655B22E-2B23-496E-8FD2-D1277302E850}"/>
    <cellStyle name="20% - Accent5 3 4 2 2 2 12" xfId="56288" xr:uid="{07E801DB-4915-44AC-B81E-B156F565E964}"/>
    <cellStyle name="20% - Accent5 3 4 2 2 2 2" xfId="3466" xr:uid="{B86D7A49-4A2D-4DAB-8C2E-E6AD5476638C}"/>
    <cellStyle name="20% - Accent5 3 4 2 2 2 2 10" xfId="48796" xr:uid="{018495CD-7361-4C36-9A66-12A80D796098}"/>
    <cellStyle name="20% - Accent5 3 4 2 2 2 2 11" xfId="56289" xr:uid="{54FA1DCB-0AD6-461D-9257-EBF75DCC6DC5}"/>
    <cellStyle name="20% - Accent5 3 4 2 2 2 2 2" xfId="3467" xr:uid="{84381BC9-E252-4C18-9392-BB42F17E8C08}"/>
    <cellStyle name="20% - Accent5 3 4 2 2 2 2 2 10" xfId="56290" xr:uid="{67DFD9CE-021E-47A5-9020-2388EDDBD41C}"/>
    <cellStyle name="20% - Accent5 3 4 2 2 2 2 2 2" xfId="3468" xr:uid="{B12C580B-B80D-433D-9679-DCD8A9439587}"/>
    <cellStyle name="20% - Accent5 3 4 2 2 2 2 2 2 2" xfId="11008" xr:uid="{FA80C61A-9A13-4D79-9EDE-82FB0DE3F70D}"/>
    <cellStyle name="20% - Accent5 3 4 2 2 2 2 2 2 2 2" xfId="25984" xr:uid="{D94DA581-5759-4F34-B7CE-511C13BCF665}"/>
    <cellStyle name="20% - Accent5 3 4 2 2 2 2 2 2 3" xfId="18496" xr:uid="{7DC3151B-8946-4F31-B66E-9351B1BF4582}"/>
    <cellStyle name="20% - Accent5 3 4 2 2 2 2 2 2 4" xfId="32896" xr:uid="{20357809-E4E8-466B-8FD1-0C4D6F7B15C2}"/>
    <cellStyle name="20% - Accent5 3 4 2 2 2 2 2 2 5" xfId="40915" xr:uid="{9C5DD6FA-D17B-4E35-BE85-0BD7334C4F7C}"/>
    <cellStyle name="20% - Accent5 3 4 2 2 2 2 2 2 6" xfId="48798" xr:uid="{842BC76E-3A9F-4753-9282-8658F863D875}"/>
    <cellStyle name="20% - Accent5 3 4 2 2 2 2 2 2 7" xfId="56291" xr:uid="{62028406-65DD-4D3F-8D9C-9B769444B681}"/>
    <cellStyle name="20% - Accent5 3 4 2 2 2 2 2 3" xfId="3469" xr:uid="{05E02DC2-E74D-484C-B024-647DD301E464}"/>
    <cellStyle name="20% - Accent5 3 4 2 2 2 2 2 3 2" xfId="11009" xr:uid="{684E54AB-E317-4783-9EDA-B4CAB0096A4C}"/>
    <cellStyle name="20% - Accent5 3 4 2 2 2 2 2 3 2 2" xfId="25985" xr:uid="{59EE5DFA-18D7-4154-A515-06D97E96CC00}"/>
    <cellStyle name="20% - Accent5 3 4 2 2 2 2 2 3 3" xfId="18497" xr:uid="{03F962C5-DEB3-45C2-A1B3-B87980A10E8F}"/>
    <cellStyle name="20% - Accent5 3 4 2 2 2 2 2 3 4" xfId="34741" xr:uid="{C4BFB1BF-3831-4C20-B5CA-B072AF787A56}"/>
    <cellStyle name="20% - Accent5 3 4 2 2 2 2 2 3 5" xfId="40916" xr:uid="{D84EF6CE-5A63-4B3E-AE50-2A984AE20ED0}"/>
    <cellStyle name="20% - Accent5 3 4 2 2 2 2 2 3 6" xfId="48799" xr:uid="{E2EE102F-9A7A-45EE-BBFB-B25715A1B753}"/>
    <cellStyle name="20% - Accent5 3 4 2 2 2 2 2 3 7" xfId="56292" xr:uid="{C1432B75-1C95-4811-9FAD-91D7273E4504}"/>
    <cellStyle name="20% - Accent5 3 4 2 2 2 2 2 4" xfId="3470" xr:uid="{1C353035-0181-4968-9F2D-DB4ECF357A67}"/>
    <cellStyle name="20% - Accent5 3 4 2 2 2 2 2 4 2" xfId="11010" xr:uid="{DDEA5C85-C079-411E-BB33-67F0E0E80F4B}"/>
    <cellStyle name="20% - Accent5 3 4 2 2 2 2 2 4 2 2" xfId="25986" xr:uid="{A43F7D0F-D21F-4B81-87C7-0EFE21143BF9}"/>
    <cellStyle name="20% - Accent5 3 4 2 2 2 2 2 4 3" xfId="18498" xr:uid="{6A268B06-1A17-4741-8E33-A4A3E6747322}"/>
    <cellStyle name="20% - Accent5 3 4 2 2 2 2 2 4 4" xfId="36584" xr:uid="{29737495-0D3B-470C-93F2-E8342B47FD74}"/>
    <cellStyle name="20% - Accent5 3 4 2 2 2 2 2 4 5" xfId="40917" xr:uid="{4F7F1568-B6A8-4F75-803E-74FB93208362}"/>
    <cellStyle name="20% - Accent5 3 4 2 2 2 2 2 4 6" xfId="48800" xr:uid="{3D21DBA1-CD91-4A51-8558-C6D50841285D}"/>
    <cellStyle name="20% - Accent5 3 4 2 2 2 2 2 4 7" xfId="56293" xr:uid="{94323376-1572-407F-B8EF-EF3F5BE77D0E}"/>
    <cellStyle name="20% - Accent5 3 4 2 2 2 2 2 5" xfId="11007" xr:uid="{3C8DA5EF-1EFA-44FD-A79F-B7C843B5322F}"/>
    <cellStyle name="20% - Accent5 3 4 2 2 2 2 2 5 2" xfId="25983" xr:uid="{D982B3C6-8F4E-4772-A420-4751E82F5BA2}"/>
    <cellStyle name="20% - Accent5 3 4 2 2 2 2 2 6" xfId="18495" xr:uid="{A949C234-2B75-4583-9506-ADD36402D84F}"/>
    <cellStyle name="20% - Accent5 3 4 2 2 2 2 2 7" xfId="31522" xr:uid="{66E9C7C2-2414-4619-B422-73BE7FE83846}"/>
    <cellStyle name="20% - Accent5 3 4 2 2 2 2 2 8" xfId="40914" xr:uid="{C2FAA8B9-35B7-4246-8B8C-7543C83B965E}"/>
    <cellStyle name="20% - Accent5 3 4 2 2 2 2 2 9" xfId="48797" xr:uid="{CC0A3C7B-A113-4C62-88F0-EE1EBFD2F204}"/>
    <cellStyle name="20% - Accent5 3 4 2 2 2 2 3" xfId="3471" xr:uid="{782F47DD-95F2-4222-A3BF-B3D3BB9A3B57}"/>
    <cellStyle name="20% - Accent5 3 4 2 2 2 2 3 2" xfId="11011" xr:uid="{A7C52FD1-382E-4389-9637-26D84D49D55C}"/>
    <cellStyle name="20% - Accent5 3 4 2 2 2 2 3 2 2" xfId="25987" xr:uid="{CB4DA510-9880-4693-B479-97D28A35F7F0}"/>
    <cellStyle name="20% - Accent5 3 4 2 2 2 2 3 3" xfId="18499" xr:uid="{7DC830D0-9E67-4167-8746-55C2E73E2C74}"/>
    <cellStyle name="20% - Accent5 3 4 2 2 2 2 3 4" xfId="32895" xr:uid="{428ABF89-770F-4477-A02A-3552AAC1F8A2}"/>
    <cellStyle name="20% - Accent5 3 4 2 2 2 2 3 5" xfId="40918" xr:uid="{4DF673D5-386F-4A70-A11E-929BBE6570B1}"/>
    <cellStyle name="20% - Accent5 3 4 2 2 2 2 3 6" xfId="48801" xr:uid="{B76FABC4-B56A-4D2B-B9AC-499394017305}"/>
    <cellStyle name="20% - Accent5 3 4 2 2 2 2 3 7" xfId="56294" xr:uid="{49ED92C1-70D1-4AF5-ABE5-A5CCD471ED92}"/>
    <cellStyle name="20% - Accent5 3 4 2 2 2 2 4" xfId="3472" xr:uid="{AE48009A-8ED4-4C35-B683-79D1E96FAAFA}"/>
    <cellStyle name="20% - Accent5 3 4 2 2 2 2 4 2" xfId="11012" xr:uid="{28A9BCB2-1998-48D5-A843-C2542404393C}"/>
    <cellStyle name="20% - Accent5 3 4 2 2 2 2 4 2 2" xfId="25988" xr:uid="{36086EDF-A9EC-4B04-B535-C7AC6F505C3D}"/>
    <cellStyle name="20% - Accent5 3 4 2 2 2 2 4 3" xfId="18500" xr:uid="{57990153-C70D-41C4-9BBB-95EB09E4CAEE}"/>
    <cellStyle name="20% - Accent5 3 4 2 2 2 2 4 4" xfId="34740" xr:uid="{B2DD045C-F364-4E31-9B3E-E460866A41BE}"/>
    <cellStyle name="20% - Accent5 3 4 2 2 2 2 4 5" xfId="40919" xr:uid="{6CEDFCD7-0D4E-4384-9D27-364EB66A7142}"/>
    <cellStyle name="20% - Accent5 3 4 2 2 2 2 4 6" xfId="48802" xr:uid="{628FC060-288B-43E4-B8E3-92CEDE66EFA5}"/>
    <cellStyle name="20% - Accent5 3 4 2 2 2 2 4 7" xfId="56295" xr:uid="{E9842157-E58D-45DF-88B2-97459EE7F96F}"/>
    <cellStyle name="20% - Accent5 3 4 2 2 2 2 5" xfId="3473" xr:uid="{B829A4E8-63B3-41C2-8312-BC5E9C818F38}"/>
    <cellStyle name="20% - Accent5 3 4 2 2 2 2 5 2" xfId="11013" xr:uid="{941022CB-F345-4BC4-8423-01F862BB8F70}"/>
    <cellStyle name="20% - Accent5 3 4 2 2 2 2 5 2 2" xfId="25989" xr:uid="{E5404150-9F9A-4A28-8BE1-8C62F14296D8}"/>
    <cellStyle name="20% - Accent5 3 4 2 2 2 2 5 3" xfId="18501" xr:uid="{49E85945-4084-4603-B063-6873EBAC2507}"/>
    <cellStyle name="20% - Accent5 3 4 2 2 2 2 5 4" xfId="36583" xr:uid="{CDCDEE94-7A85-4427-9B09-C235BA6B36AA}"/>
    <cellStyle name="20% - Accent5 3 4 2 2 2 2 5 5" xfId="40920" xr:uid="{5E84DFAC-36B8-4A02-ACC9-04B708A073BE}"/>
    <cellStyle name="20% - Accent5 3 4 2 2 2 2 5 6" xfId="48803" xr:uid="{ABA1799A-5F48-47D1-B2A2-4A97357E1407}"/>
    <cellStyle name="20% - Accent5 3 4 2 2 2 2 5 7" xfId="56296" xr:uid="{2ECFCB7D-B961-4A62-A9E6-1F17E3EF3201}"/>
    <cellStyle name="20% - Accent5 3 4 2 2 2 2 6" xfId="11006" xr:uid="{80339D88-F105-48EC-82AC-B068E39E25C6}"/>
    <cellStyle name="20% - Accent5 3 4 2 2 2 2 6 2" xfId="25982" xr:uid="{DB4F8E07-C242-4D4E-9809-E8AE8817E3F8}"/>
    <cellStyle name="20% - Accent5 3 4 2 2 2 2 7" xfId="18494" xr:uid="{7F2C9E87-0805-4077-BCD8-2F0541AFEE22}"/>
    <cellStyle name="20% - Accent5 3 4 2 2 2 2 8" xfId="30902" xr:uid="{AE5C5ED0-9CE8-4E78-90A3-C62B99F11553}"/>
    <cellStyle name="20% - Accent5 3 4 2 2 2 2 9" xfId="40913" xr:uid="{0F9B9FD8-53C4-4420-B87A-3A043DDAC563}"/>
    <cellStyle name="20% - Accent5 3 4 2 2 2 3" xfId="3474" xr:uid="{93C99B84-02C1-4ABE-8467-A18A44356F10}"/>
    <cellStyle name="20% - Accent5 3 4 2 2 2 3 10" xfId="56297" xr:uid="{4B800ECF-A1A2-4211-BB04-35F78AAD1FBB}"/>
    <cellStyle name="20% - Accent5 3 4 2 2 2 3 2" xfId="3475" xr:uid="{248A2D35-D259-4B63-8814-41D29584EF0E}"/>
    <cellStyle name="20% - Accent5 3 4 2 2 2 3 2 2" xfId="11015" xr:uid="{3848FF6E-AA9D-4091-863A-1264F3CDA242}"/>
    <cellStyle name="20% - Accent5 3 4 2 2 2 3 2 2 2" xfId="25991" xr:uid="{DE020EAA-DEB7-44E9-8756-B8FA2AFA4A28}"/>
    <cellStyle name="20% - Accent5 3 4 2 2 2 3 2 3" xfId="18503" xr:uid="{89C1BFF6-2F20-45C1-9730-BE7D33A393E1}"/>
    <cellStyle name="20% - Accent5 3 4 2 2 2 3 2 4" xfId="32897" xr:uid="{C170E28E-D2E3-40BE-BDD6-2B90A826319F}"/>
    <cellStyle name="20% - Accent5 3 4 2 2 2 3 2 5" xfId="40922" xr:uid="{6FEBB7D1-FCB7-4639-AFB7-F6489EBEB2BC}"/>
    <cellStyle name="20% - Accent5 3 4 2 2 2 3 2 6" xfId="48805" xr:uid="{27A9B89C-EABE-41B4-96B1-6A7A9BA63DCA}"/>
    <cellStyle name="20% - Accent5 3 4 2 2 2 3 2 7" xfId="56298" xr:uid="{624174A7-26FA-401A-B42A-E4167F0D289C}"/>
    <cellStyle name="20% - Accent5 3 4 2 2 2 3 3" xfId="3476" xr:uid="{CE6EC30A-E81A-4B48-B721-C52405954882}"/>
    <cellStyle name="20% - Accent5 3 4 2 2 2 3 3 2" xfId="11016" xr:uid="{D5AA624B-5A0B-4F77-9657-10E46FA47058}"/>
    <cellStyle name="20% - Accent5 3 4 2 2 2 3 3 2 2" xfId="25992" xr:uid="{FAA4A080-4883-4F17-ACFF-C6033D6BE181}"/>
    <cellStyle name="20% - Accent5 3 4 2 2 2 3 3 3" xfId="18504" xr:uid="{905BF619-050A-43E8-BB1B-29A0654CCD97}"/>
    <cellStyle name="20% - Accent5 3 4 2 2 2 3 3 4" xfId="34742" xr:uid="{9C15002F-2A17-42C4-B6FB-60A7A540690B}"/>
    <cellStyle name="20% - Accent5 3 4 2 2 2 3 3 5" xfId="40923" xr:uid="{2E62CDF6-760B-4137-8A88-9833013176E4}"/>
    <cellStyle name="20% - Accent5 3 4 2 2 2 3 3 6" xfId="48806" xr:uid="{D550C388-7CA3-4DA1-AFBF-6F2117FCB754}"/>
    <cellStyle name="20% - Accent5 3 4 2 2 2 3 3 7" xfId="56299" xr:uid="{580AFFC8-1E2F-4E85-B862-65E5C38A3FF3}"/>
    <cellStyle name="20% - Accent5 3 4 2 2 2 3 4" xfId="3477" xr:uid="{33E39D83-9550-4C1B-A104-9C1474BC5C82}"/>
    <cellStyle name="20% - Accent5 3 4 2 2 2 3 4 2" xfId="11017" xr:uid="{D1B98B3E-56D4-4BE8-AAB3-7582A49E6F65}"/>
    <cellStyle name="20% - Accent5 3 4 2 2 2 3 4 2 2" xfId="25993" xr:uid="{FD03C214-2239-4AEC-BA21-398F0B4A75BF}"/>
    <cellStyle name="20% - Accent5 3 4 2 2 2 3 4 3" xfId="18505" xr:uid="{548615D0-1473-4995-A456-07031BAC2ADB}"/>
    <cellStyle name="20% - Accent5 3 4 2 2 2 3 4 4" xfId="36585" xr:uid="{3B55E4C8-752B-4A81-B379-B35E27A5E5E5}"/>
    <cellStyle name="20% - Accent5 3 4 2 2 2 3 4 5" xfId="40924" xr:uid="{A96589BD-0D8C-4F6E-9164-DD084C714376}"/>
    <cellStyle name="20% - Accent5 3 4 2 2 2 3 4 6" xfId="48807" xr:uid="{36D3EEB9-83A6-4BB8-BF1C-60DE8620032A}"/>
    <cellStyle name="20% - Accent5 3 4 2 2 2 3 4 7" xfId="56300" xr:uid="{9B1D40E6-B8BE-4E44-B99D-5BB640D27269}"/>
    <cellStyle name="20% - Accent5 3 4 2 2 2 3 5" xfId="11014" xr:uid="{1AE725FF-3715-4083-AA41-AB94095B3836}"/>
    <cellStyle name="20% - Accent5 3 4 2 2 2 3 5 2" xfId="25990" xr:uid="{A98D9B4F-F57E-4CE3-B009-43D40FB110AF}"/>
    <cellStyle name="20% - Accent5 3 4 2 2 2 3 6" xfId="18502" xr:uid="{CB87861C-6670-4C5E-8B44-44C2F9A16DBB}"/>
    <cellStyle name="20% - Accent5 3 4 2 2 2 3 7" xfId="31521" xr:uid="{57D4EC63-32F4-487E-8968-AF50865A170D}"/>
    <cellStyle name="20% - Accent5 3 4 2 2 2 3 8" xfId="40921" xr:uid="{7F1FAFFE-E827-492A-AE5F-AB207E148B00}"/>
    <cellStyle name="20% - Accent5 3 4 2 2 2 3 9" xfId="48804" xr:uid="{C51C195F-FEF3-4243-83F6-1400478398B4}"/>
    <cellStyle name="20% - Accent5 3 4 2 2 2 4" xfId="3478" xr:uid="{2B1834D1-4793-4567-BA44-D46C48D09CF5}"/>
    <cellStyle name="20% - Accent5 3 4 2 2 2 4 2" xfId="11018" xr:uid="{C5C05E7D-14FA-43E7-892B-CC7FD31165D3}"/>
    <cellStyle name="20% - Accent5 3 4 2 2 2 4 2 2" xfId="25994" xr:uid="{1A8A5AC7-E573-4A3F-AC9A-04577ABB0B23}"/>
    <cellStyle name="20% - Accent5 3 4 2 2 2 4 3" xfId="18506" xr:uid="{946FC487-B410-4A75-BF55-BF610BD155A3}"/>
    <cellStyle name="20% - Accent5 3 4 2 2 2 4 4" xfId="32894" xr:uid="{DF028B29-B838-4362-9471-975BEC8F99D4}"/>
    <cellStyle name="20% - Accent5 3 4 2 2 2 4 5" xfId="40925" xr:uid="{E03419D5-C5EC-4022-853F-0A0ADA5A7925}"/>
    <cellStyle name="20% - Accent5 3 4 2 2 2 4 6" xfId="48808" xr:uid="{61AC53CE-6FBD-4E07-A34C-043DE882BA54}"/>
    <cellStyle name="20% - Accent5 3 4 2 2 2 4 7" xfId="56301" xr:uid="{E88984E9-E86A-4BAA-9C9C-02F7148D8649}"/>
    <cellStyle name="20% - Accent5 3 4 2 2 2 5" xfId="3479" xr:uid="{6BBAF123-B54A-4E1E-99B0-90C84E3E7581}"/>
    <cellStyle name="20% - Accent5 3 4 2 2 2 5 2" xfId="11019" xr:uid="{B1DDD64B-285E-45BC-BC08-F5409E04C92F}"/>
    <cellStyle name="20% - Accent5 3 4 2 2 2 5 2 2" xfId="25995" xr:uid="{AB3EA837-84E4-43AE-AEE6-EBDAE77B58D7}"/>
    <cellStyle name="20% - Accent5 3 4 2 2 2 5 3" xfId="18507" xr:uid="{699AD285-F7C7-415F-82F5-E37ED587C7C9}"/>
    <cellStyle name="20% - Accent5 3 4 2 2 2 5 4" xfId="34739" xr:uid="{2230E880-739A-4889-9060-5406C2684784}"/>
    <cellStyle name="20% - Accent5 3 4 2 2 2 5 5" xfId="40926" xr:uid="{14F25DA9-7222-4022-AE44-A37EB30ED467}"/>
    <cellStyle name="20% - Accent5 3 4 2 2 2 5 6" xfId="48809" xr:uid="{7185FDA3-CD73-4D11-9693-770DFB9C9A9F}"/>
    <cellStyle name="20% - Accent5 3 4 2 2 2 5 7" xfId="56302" xr:uid="{659F9F9D-2B15-4ED5-BC50-744AFC3386F2}"/>
    <cellStyle name="20% - Accent5 3 4 2 2 2 6" xfId="3480" xr:uid="{F78CB8CA-0DCA-42AC-9192-1A230C7FE474}"/>
    <cellStyle name="20% - Accent5 3 4 2 2 2 6 2" xfId="11020" xr:uid="{044A80FF-DF93-469F-B960-33D9997D9D1E}"/>
    <cellStyle name="20% - Accent5 3 4 2 2 2 6 2 2" xfId="25996" xr:uid="{0BCFB502-0A43-493C-8E1E-742481F29889}"/>
    <cellStyle name="20% - Accent5 3 4 2 2 2 6 3" xfId="18508" xr:uid="{326ECEED-F1F4-4469-9DA5-EB2D013F327F}"/>
    <cellStyle name="20% - Accent5 3 4 2 2 2 6 4" xfId="36582" xr:uid="{9AD2EEF3-A36A-4079-BC6B-46072874D18E}"/>
    <cellStyle name="20% - Accent5 3 4 2 2 2 6 5" xfId="40927" xr:uid="{5FD95DFD-9C5F-4C33-92B1-765DDCE3CD50}"/>
    <cellStyle name="20% - Accent5 3 4 2 2 2 6 6" xfId="48810" xr:uid="{D233356D-C0CA-4121-91EC-4CBFCCF34DED}"/>
    <cellStyle name="20% - Accent5 3 4 2 2 2 6 7" xfId="56303" xr:uid="{841108CD-D347-4F0B-B7E6-E1548BA7C2D3}"/>
    <cellStyle name="20% - Accent5 3 4 2 2 2 7" xfId="11005" xr:uid="{FDBAEA47-6962-42D5-BC9E-CFE10D0BF34B}"/>
    <cellStyle name="20% - Accent5 3 4 2 2 2 7 2" xfId="25981" xr:uid="{92A76309-5FA2-4C06-8A57-81E22D023B29}"/>
    <cellStyle name="20% - Accent5 3 4 2 2 2 8" xfId="18493" xr:uid="{8B211ED6-3CA0-4975-8658-83CD15ADC8AA}"/>
    <cellStyle name="20% - Accent5 3 4 2 2 2 9" xfId="30475" xr:uid="{22DCA9D1-2F68-4F8A-BD24-53B15B472731}"/>
    <cellStyle name="20% - Accent5 3 4 2 2 3" xfId="3481" xr:uid="{0AE2CC2C-4A54-4FA0-802C-0513E81B40E7}"/>
    <cellStyle name="20% - Accent5 3 4 2 2 3 10" xfId="48811" xr:uid="{2F6B3B2D-327B-451C-BBDE-251B2B43A36A}"/>
    <cellStyle name="20% - Accent5 3 4 2 2 3 11" xfId="56304" xr:uid="{B7F8D197-E7B1-4B25-B09B-F7944E1968B5}"/>
    <cellStyle name="20% - Accent5 3 4 2 2 3 2" xfId="3482" xr:uid="{A6B38865-921B-4A57-9235-4D87E24628DA}"/>
    <cellStyle name="20% - Accent5 3 4 2 2 3 2 10" xfId="56305" xr:uid="{2367CAEF-FE10-402F-A46C-3BC6E8366102}"/>
    <cellStyle name="20% - Accent5 3 4 2 2 3 2 2" xfId="3483" xr:uid="{A43A2762-A5A3-42A3-BAF2-6A71D40E8B45}"/>
    <cellStyle name="20% - Accent5 3 4 2 2 3 2 2 2" xfId="11023" xr:uid="{76627EB5-7789-43C6-948F-A5676AB268DE}"/>
    <cellStyle name="20% - Accent5 3 4 2 2 3 2 2 2 2" xfId="25999" xr:uid="{2F062AE6-6CD0-49BB-857C-3D8D166A6951}"/>
    <cellStyle name="20% - Accent5 3 4 2 2 3 2 2 3" xfId="18511" xr:uid="{F28BAB23-E238-44E1-A82F-7590E193D5AE}"/>
    <cellStyle name="20% - Accent5 3 4 2 2 3 2 2 4" xfId="32899" xr:uid="{2AAD3CA4-4886-43B4-938A-1BF980C88A88}"/>
    <cellStyle name="20% - Accent5 3 4 2 2 3 2 2 5" xfId="40930" xr:uid="{7D999D23-4BF0-48D0-B051-8DF86B12B697}"/>
    <cellStyle name="20% - Accent5 3 4 2 2 3 2 2 6" xfId="48813" xr:uid="{A8A7E8E0-7788-41A9-92CD-A90DF0907791}"/>
    <cellStyle name="20% - Accent5 3 4 2 2 3 2 2 7" xfId="56306" xr:uid="{FC7A94C6-7F73-4D46-B649-4438CC8B91B9}"/>
    <cellStyle name="20% - Accent5 3 4 2 2 3 2 3" xfId="3484" xr:uid="{1BF672CB-C434-48D0-8650-B608A7E3B68C}"/>
    <cellStyle name="20% - Accent5 3 4 2 2 3 2 3 2" xfId="11024" xr:uid="{3EF918EE-A901-4221-8F11-C944A6871F58}"/>
    <cellStyle name="20% - Accent5 3 4 2 2 3 2 3 2 2" xfId="26000" xr:uid="{3F58CDFE-0D36-44A6-B473-45D6FCF0292A}"/>
    <cellStyle name="20% - Accent5 3 4 2 2 3 2 3 3" xfId="18512" xr:uid="{910AE20F-CF6B-44E3-A22E-FE36855AFAB5}"/>
    <cellStyle name="20% - Accent5 3 4 2 2 3 2 3 4" xfId="34744" xr:uid="{12B85F04-7A16-4100-B249-8B71CFCC8D6F}"/>
    <cellStyle name="20% - Accent5 3 4 2 2 3 2 3 5" xfId="40931" xr:uid="{AC14DF0E-C591-46C3-9318-9BCE7517AC33}"/>
    <cellStyle name="20% - Accent5 3 4 2 2 3 2 3 6" xfId="48814" xr:uid="{C57FB9E2-C655-4400-A787-314E7F00A8A2}"/>
    <cellStyle name="20% - Accent5 3 4 2 2 3 2 3 7" xfId="56307" xr:uid="{F2499B95-39BF-43FA-BB5A-D6E89C08437A}"/>
    <cellStyle name="20% - Accent5 3 4 2 2 3 2 4" xfId="3485" xr:uid="{1188F214-E898-4CC4-8814-3B1F6F19C71E}"/>
    <cellStyle name="20% - Accent5 3 4 2 2 3 2 4 2" xfId="11025" xr:uid="{F1D1F8A3-64B6-4C59-8171-D31F38B1E097}"/>
    <cellStyle name="20% - Accent5 3 4 2 2 3 2 4 2 2" xfId="26001" xr:uid="{FF1DF6D6-8C0D-4A41-AAAA-A4D6F911FB65}"/>
    <cellStyle name="20% - Accent5 3 4 2 2 3 2 4 3" xfId="18513" xr:uid="{7B01801B-C0D8-4832-A89E-A42F457D5622}"/>
    <cellStyle name="20% - Accent5 3 4 2 2 3 2 4 4" xfId="36587" xr:uid="{0CFC93A5-25FE-4836-955A-887F55ADEB61}"/>
    <cellStyle name="20% - Accent5 3 4 2 2 3 2 4 5" xfId="40932" xr:uid="{7CC0A637-ABCD-4272-9486-7667220D1DBA}"/>
    <cellStyle name="20% - Accent5 3 4 2 2 3 2 4 6" xfId="48815" xr:uid="{E21BB4F2-5366-44BB-BDD8-0E143A474FAB}"/>
    <cellStyle name="20% - Accent5 3 4 2 2 3 2 4 7" xfId="56308" xr:uid="{EC34857B-0BAD-43CF-B2EB-109ABB652EBC}"/>
    <cellStyle name="20% - Accent5 3 4 2 2 3 2 5" xfId="11022" xr:uid="{87E31DE8-5B69-484D-9839-FD9DE9F0AE7C}"/>
    <cellStyle name="20% - Accent5 3 4 2 2 3 2 5 2" xfId="25998" xr:uid="{2EB75C05-D1F6-4419-9429-0FC26D235F64}"/>
    <cellStyle name="20% - Accent5 3 4 2 2 3 2 6" xfId="18510" xr:uid="{E78DE962-616C-43D4-8AA9-97C9FF324F6A}"/>
    <cellStyle name="20% - Accent5 3 4 2 2 3 2 7" xfId="31523" xr:uid="{AF8C1B4D-85F4-428B-BA1C-2E98A77CA714}"/>
    <cellStyle name="20% - Accent5 3 4 2 2 3 2 8" xfId="40929" xr:uid="{2EE70265-D25C-4450-A0F1-2270BEC37F3F}"/>
    <cellStyle name="20% - Accent5 3 4 2 2 3 2 9" xfId="48812" xr:uid="{20FC62B0-41D5-48D3-923E-56AFA4E4602A}"/>
    <cellStyle name="20% - Accent5 3 4 2 2 3 3" xfId="3486" xr:uid="{074C0380-F801-4A39-9A96-C9FC10A21D86}"/>
    <cellStyle name="20% - Accent5 3 4 2 2 3 3 2" xfId="11026" xr:uid="{76D7496E-1E0B-475E-B247-E2B75B1E9D2F}"/>
    <cellStyle name="20% - Accent5 3 4 2 2 3 3 2 2" xfId="26002" xr:uid="{CECF9CCD-2B55-4D8D-9961-8136508D99C4}"/>
    <cellStyle name="20% - Accent5 3 4 2 2 3 3 3" xfId="18514" xr:uid="{1CF27826-58AA-456B-AC25-46A997F7ECAF}"/>
    <cellStyle name="20% - Accent5 3 4 2 2 3 3 4" xfId="32898" xr:uid="{5A527650-4410-4835-9E53-48583CEFC4F0}"/>
    <cellStyle name="20% - Accent5 3 4 2 2 3 3 5" xfId="40933" xr:uid="{A8054A1A-EB40-4E62-BD3F-AC4C2F129677}"/>
    <cellStyle name="20% - Accent5 3 4 2 2 3 3 6" xfId="48816" xr:uid="{38C764A3-3167-4598-8E8C-39229725E19E}"/>
    <cellStyle name="20% - Accent5 3 4 2 2 3 3 7" xfId="56309" xr:uid="{3C199EFB-7269-4FBB-BCDE-B8DDC74BE1A1}"/>
    <cellStyle name="20% - Accent5 3 4 2 2 3 4" xfId="3487" xr:uid="{2157675A-0D0E-4138-BE12-7916FD03F41D}"/>
    <cellStyle name="20% - Accent5 3 4 2 2 3 4 2" xfId="11027" xr:uid="{06931201-ABD8-4AE8-BEF3-80DC67B2815C}"/>
    <cellStyle name="20% - Accent5 3 4 2 2 3 4 2 2" xfId="26003" xr:uid="{DCD2E711-C7BD-4327-B154-FFBA2B52A706}"/>
    <cellStyle name="20% - Accent5 3 4 2 2 3 4 3" xfId="18515" xr:uid="{934FEA0A-1E50-4E86-A9E6-508F406E6F20}"/>
    <cellStyle name="20% - Accent5 3 4 2 2 3 4 4" xfId="34743" xr:uid="{CB4C1C5D-93EF-4B82-87CB-84CD1C442E54}"/>
    <cellStyle name="20% - Accent5 3 4 2 2 3 4 5" xfId="40934" xr:uid="{D6977C09-9E86-4E45-B0F0-FF783A897B0D}"/>
    <cellStyle name="20% - Accent5 3 4 2 2 3 4 6" xfId="48817" xr:uid="{707356B2-633D-468E-9D41-D9DC69473967}"/>
    <cellStyle name="20% - Accent5 3 4 2 2 3 4 7" xfId="56310" xr:uid="{7F4CE6DB-C42F-4654-9643-9655F2BFD990}"/>
    <cellStyle name="20% - Accent5 3 4 2 2 3 5" xfId="3488" xr:uid="{5DC9BB57-EAB1-47A6-8F04-6F98F460789B}"/>
    <cellStyle name="20% - Accent5 3 4 2 2 3 5 2" xfId="11028" xr:uid="{E3E89897-743E-44BC-8ECF-86E601158149}"/>
    <cellStyle name="20% - Accent5 3 4 2 2 3 5 2 2" xfId="26004" xr:uid="{4C6E7653-3CFF-4287-93F1-E96FF5B1AF0B}"/>
    <cellStyle name="20% - Accent5 3 4 2 2 3 5 3" xfId="18516" xr:uid="{10DB1E8C-708D-470A-9E31-E3174D507652}"/>
    <cellStyle name="20% - Accent5 3 4 2 2 3 5 4" xfId="36586" xr:uid="{07240F26-7D22-4EB2-840B-EEB5AA1157F0}"/>
    <cellStyle name="20% - Accent5 3 4 2 2 3 5 5" xfId="40935" xr:uid="{431E7A0C-1FBE-462A-B0AA-1709FA132E35}"/>
    <cellStyle name="20% - Accent5 3 4 2 2 3 5 6" xfId="48818" xr:uid="{B73DAB95-BDDF-4439-8A1E-3F48163D2DD3}"/>
    <cellStyle name="20% - Accent5 3 4 2 2 3 5 7" xfId="56311" xr:uid="{FA54A78B-3ED5-43E2-81A8-55EA301750E6}"/>
    <cellStyle name="20% - Accent5 3 4 2 2 3 6" xfId="11021" xr:uid="{05FAF14B-1062-4068-93C1-47934AB36CC3}"/>
    <cellStyle name="20% - Accent5 3 4 2 2 3 6 2" xfId="25997" xr:uid="{1F6D8F7F-F3D7-4321-895D-CD2EC84BF3FB}"/>
    <cellStyle name="20% - Accent5 3 4 2 2 3 7" xfId="18509" xr:uid="{21982393-BD7B-4AFF-A667-8BB9887F333E}"/>
    <cellStyle name="20% - Accent5 3 4 2 2 3 8" xfId="30676" xr:uid="{77C5C1B4-4397-42F5-ADF3-BF36838FB941}"/>
    <cellStyle name="20% - Accent5 3 4 2 2 3 9" xfId="40928" xr:uid="{8C9BF3A3-0E65-4E83-834D-4CECB326F0A5}"/>
    <cellStyle name="20% - Accent5 3 4 2 2 4" xfId="3489" xr:uid="{60E13EC4-472E-47B8-B34C-CC5214CB1F8F}"/>
    <cellStyle name="20% - Accent5 3 4 2 2 4 10" xfId="48819" xr:uid="{00F78FC1-1963-41EF-A42E-13997DA0A674}"/>
    <cellStyle name="20% - Accent5 3 4 2 2 4 11" xfId="56312" xr:uid="{CE6F6C23-4B94-473A-A220-EB72DD83B9DF}"/>
    <cellStyle name="20% - Accent5 3 4 2 2 4 2" xfId="3490" xr:uid="{872FCC1B-AFA7-4C79-A699-2F1525DA04F1}"/>
    <cellStyle name="20% - Accent5 3 4 2 2 4 2 10" xfId="56313" xr:uid="{6D35F88E-10BD-4A78-9EA4-916686A3B2F9}"/>
    <cellStyle name="20% - Accent5 3 4 2 2 4 2 2" xfId="3491" xr:uid="{B79946B5-D5F7-411F-A142-E5E3D2C233C1}"/>
    <cellStyle name="20% - Accent5 3 4 2 2 4 2 2 2" xfId="11031" xr:uid="{42859EDD-3455-48D4-8B9E-F022D49D0244}"/>
    <cellStyle name="20% - Accent5 3 4 2 2 4 2 2 2 2" xfId="26007" xr:uid="{A92C4743-4EF2-4F3F-A3B4-3FB040042575}"/>
    <cellStyle name="20% - Accent5 3 4 2 2 4 2 2 3" xfId="18519" xr:uid="{5C678C95-0EC7-4590-877C-055FC4A0EFBB}"/>
    <cellStyle name="20% - Accent5 3 4 2 2 4 2 2 4" xfId="32901" xr:uid="{7EBB143A-7950-4F40-BE14-7CD02CD9863C}"/>
    <cellStyle name="20% - Accent5 3 4 2 2 4 2 2 5" xfId="40938" xr:uid="{11DAD33F-9E8A-4EC4-8655-2CD78EB7C985}"/>
    <cellStyle name="20% - Accent5 3 4 2 2 4 2 2 6" xfId="48821" xr:uid="{32637467-9ADF-4FC8-96BC-1C5377AA8D3F}"/>
    <cellStyle name="20% - Accent5 3 4 2 2 4 2 2 7" xfId="56314" xr:uid="{6BBDCE70-A539-4698-BA23-F5E2F8117142}"/>
    <cellStyle name="20% - Accent5 3 4 2 2 4 2 3" xfId="3492" xr:uid="{492274C2-B4B7-48E6-9546-55A0F779FDAA}"/>
    <cellStyle name="20% - Accent5 3 4 2 2 4 2 3 2" xfId="11032" xr:uid="{0B09654A-6398-4B7C-BBD8-393A339526D2}"/>
    <cellStyle name="20% - Accent5 3 4 2 2 4 2 3 2 2" xfId="26008" xr:uid="{F4C3B5EA-AA12-44F5-9A92-B8EC5900A9C5}"/>
    <cellStyle name="20% - Accent5 3 4 2 2 4 2 3 3" xfId="18520" xr:uid="{AF5EC990-7E6A-4E0E-B848-9474BC534773}"/>
    <cellStyle name="20% - Accent5 3 4 2 2 4 2 3 4" xfId="34746" xr:uid="{00EC05A4-6296-4FBC-9B3B-4B97BD2FE039}"/>
    <cellStyle name="20% - Accent5 3 4 2 2 4 2 3 5" xfId="40939" xr:uid="{4799BC96-427E-4DD3-8113-8E5876736EA5}"/>
    <cellStyle name="20% - Accent5 3 4 2 2 4 2 3 6" xfId="48822" xr:uid="{BBF9CA1D-0C9C-45D9-9012-E3F0CB9082AD}"/>
    <cellStyle name="20% - Accent5 3 4 2 2 4 2 3 7" xfId="56315" xr:uid="{A86DE1C7-7E9E-45CA-8AD8-FA3E1C56D037}"/>
    <cellStyle name="20% - Accent5 3 4 2 2 4 2 4" xfId="3493" xr:uid="{27B37554-A818-4A22-A5C4-286207770426}"/>
    <cellStyle name="20% - Accent5 3 4 2 2 4 2 4 2" xfId="11033" xr:uid="{7B2285AE-A915-49B5-B6C0-CE8D670E4371}"/>
    <cellStyle name="20% - Accent5 3 4 2 2 4 2 4 2 2" xfId="26009" xr:uid="{61FE6124-5B33-4574-9D8A-B3BCD88560DB}"/>
    <cellStyle name="20% - Accent5 3 4 2 2 4 2 4 3" xfId="18521" xr:uid="{96D4F759-9D45-46D9-8EAC-F8D24020DAA2}"/>
    <cellStyle name="20% - Accent5 3 4 2 2 4 2 4 4" xfId="36589" xr:uid="{9D382EF0-12C2-4BBB-A238-C9D2CA5F9DCC}"/>
    <cellStyle name="20% - Accent5 3 4 2 2 4 2 4 5" xfId="40940" xr:uid="{DDC7DC22-EE7F-4525-B929-BFB48B79A856}"/>
    <cellStyle name="20% - Accent5 3 4 2 2 4 2 4 6" xfId="48823" xr:uid="{734D41B5-BDC1-45AF-A70F-F42AACBC554E}"/>
    <cellStyle name="20% - Accent5 3 4 2 2 4 2 4 7" xfId="56316" xr:uid="{DBBDD3C8-B2CF-4972-AA41-4FDF40A02197}"/>
    <cellStyle name="20% - Accent5 3 4 2 2 4 2 5" xfId="11030" xr:uid="{4C9F7E8C-18D2-45E1-866E-C85DDEA83B78}"/>
    <cellStyle name="20% - Accent5 3 4 2 2 4 2 5 2" xfId="26006" xr:uid="{39102C49-714E-4FD1-8FB4-D07411F0154F}"/>
    <cellStyle name="20% - Accent5 3 4 2 2 4 2 6" xfId="18518" xr:uid="{E78A0921-B1A8-4549-A34F-5C63908779CE}"/>
    <cellStyle name="20% - Accent5 3 4 2 2 4 2 7" xfId="31524" xr:uid="{1DC8B3DF-F057-4027-85A8-8F2742AC06FE}"/>
    <cellStyle name="20% - Accent5 3 4 2 2 4 2 8" xfId="40937" xr:uid="{3CDD83E6-664D-4194-AEEA-6F9BA0391623}"/>
    <cellStyle name="20% - Accent5 3 4 2 2 4 2 9" xfId="48820" xr:uid="{2BAB6546-3CBF-4F9A-8879-9CFD8753AE86}"/>
    <cellStyle name="20% - Accent5 3 4 2 2 4 3" xfId="3494" xr:uid="{4D7B96F5-58EA-451A-A2F0-F27294DB7250}"/>
    <cellStyle name="20% - Accent5 3 4 2 2 4 3 2" xfId="11034" xr:uid="{52819B0D-038F-4403-B3D5-CE5EF34E1999}"/>
    <cellStyle name="20% - Accent5 3 4 2 2 4 3 2 2" xfId="26010" xr:uid="{85FC7B54-E1A5-4BAA-B45B-F2D18F2380F5}"/>
    <cellStyle name="20% - Accent5 3 4 2 2 4 3 3" xfId="18522" xr:uid="{4854D46A-C1C2-485D-8241-B5BB86E29884}"/>
    <cellStyle name="20% - Accent5 3 4 2 2 4 3 4" xfId="32900" xr:uid="{753916A8-80F4-411D-8E2F-E93DCC247586}"/>
    <cellStyle name="20% - Accent5 3 4 2 2 4 3 5" xfId="40941" xr:uid="{958D74A3-5528-4BEC-BB6D-A762930A3B80}"/>
    <cellStyle name="20% - Accent5 3 4 2 2 4 3 6" xfId="48824" xr:uid="{010B1A44-60A5-4D3D-A340-2CF25E4454E7}"/>
    <cellStyle name="20% - Accent5 3 4 2 2 4 3 7" xfId="56317" xr:uid="{46F10CBD-7D21-45CA-B159-81AEF1DD092E}"/>
    <cellStyle name="20% - Accent5 3 4 2 2 4 4" xfId="3495" xr:uid="{67F5B388-C491-410E-92EB-1D4901A1DF42}"/>
    <cellStyle name="20% - Accent5 3 4 2 2 4 4 2" xfId="11035" xr:uid="{7983F8E3-7D18-428E-99E7-5B31CD3F61B9}"/>
    <cellStyle name="20% - Accent5 3 4 2 2 4 4 2 2" xfId="26011" xr:uid="{62088295-3F1C-4D27-A6F0-9E7915B5E261}"/>
    <cellStyle name="20% - Accent5 3 4 2 2 4 4 3" xfId="18523" xr:uid="{C5071024-237D-4001-BAE1-D487EEFCDA7F}"/>
    <cellStyle name="20% - Accent5 3 4 2 2 4 4 4" xfId="34745" xr:uid="{1EE9DF44-DE74-4096-8A70-BAC7FBA44B9E}"/>
    <cellStyle name="20% - Accent5 3 4 2 2 4 4 5" xfId="40942" xr:uid="{DC08294C-C5A4-4AD0-9B77-B918C57E53F1}"/>
    <cellStyle name="20% - Accent5 3 4 2 2 4 4 6" xfId="48825" xr:uid="{5F261533-E3E6-4430-A492-5F7903BE64B6}"/>
    <cellStyle name="20% - Accent5 3 4 2 2 4 4 7" xfId="56318" xr:uid="{EC7CB922-FB5F-4EE0-B068-7E21160FF4E9}"/>
    <cellStyle name="20% - Accent5 3 4 2 2 4 5" xfId="3496" xr:uid="{D44AD71C-9B97-4BBE-893C-ACA98B445746}"/>
    <cellStyle name="20% - Accent5 3 4 2 2 4 5 2" xfId="11036" xr:uid="{263BCC47-B1FB-460F-B0C1-62DE0D6A9205}"/>
    <cellStyle name="20% - Accent5 3 4 2 2 4 5 2 2" xfId="26012" xr:uid="{D9F28B5D-4A25-40AC-B6CC-2204A1F7F7D5}"/>
    <cellStyle name="20% - Accent5 3 4 2 2 4 5 3" xfId="18524" xr:uid="{9E400C53-3363-47E0-9A16-8CA00D368C58}"/>
    <cellStyle name="20% - Accent5 3 4 2 2 4 5 4" xfId="36588" xr:uid="{5F2C3C4B-7F6F-482A-B7D6-6A9B7B8E70E4}"/>
    <cellStyle name="20% - Accent5 3 4 2 2 4 5 5" xfId="40943" xr:uid="{C1620B54-0CDC-44B2-823E-6506F4BA3CCF}"/>
    <cellStyle name="20% - Accent5 3 4 2 2 4 5 6" xfId="48826" xr:uid="{637A4E87-B818-45E9-9F8D-9C76ABF21800}"/>
    <cellStyle name="20% - Accent5 3 4 2 2 4 5 7" xfId="56319" xr:uid="{F12A03DA-8BB7-4A57-BBDB-A4047255191C}"/>
    <cellStyle name="20% - Accent5 3 4 2 2 4 6" xfId="11029" xr:uid="{34BBC49D-240B-4A9C-BE66-0679F4478D74}"/>
    <cellStyle name="20% - Accent5 3 4 2 2 4 6 2" xfId="26005" xr:uid="{A16D5BB8-A4D8-4BD0-933D-9D590FDE8E8B}"/>
    <cellStyle name="20% - Accent5 3 4 2 2 4 7" xfId="18517" xr:uid="{182915E3-9F15-481D-B447-53DCA8A1DFB5}"/>
    <cellStyle name="20% - Accent5 3 4 2 2 4 8" xfId="30901" xr:uid="{0DA5F32C-C3A4-4BD9-A72A-F53F3C6C1DCD}"/>
    <cellStyle name="20% - Accent5 3 4 2 2 4 9" xfId="40936" xr:uid="{13C1499F-41CD-4EF4-8AE0-56EB3511454A}"/>
    <cellStyle name="20% - Accent5 3 4 2 2 5" xfId="3497" xr:uid="{A842FC83-F579-42CE-99AE-C42C22F9D759}"/>
    <cellStyle name="20% - Accent5 3 4 2 2 5 10" xfId="56320" xr:uid="{B7E9E10E-BD51-4D70-8C18-B38F5870709D}"/>
    <cellStyle name="20% - Accent5 3 4 2 2 5 2" xfId="3498" xr:uid="{5E6A0F7F-6747-44D2-AB36-09C9CF38A9D8}"/>
    <cellStyle name="20% - Accent5 3 4 2 2 5 2 2" xfId="11038" xr:uid="{6874C5CF-6244-4E8A-964B-369919C03196}"/>
    <cellStyle name="20% - Accent5 3 4 2 2 5 2 2 2" xfId="26014" xr:uid="{322CC0DF-1341-4BEE-BB9E-2C490071AB77}"/>
    <cellStyle name="20% - Accent5 3 4 2 2 5 2 3" xfId="18526" xr:uid="{6632B76D-3228-47B9-8011-56578D45531D}"/>
    <cellStyle name="20% - Accent5 3 4 2 2 5 2 4" xfId="32902" xr:uid="{8AC5DA87-DB40-4F4F-97CF-66EB5740212D}"/>
    <cellStyle name="20% - Accent5 3 4 2 2 5 2 5" xfId="40945" xr:uid="{936ED2BF-1ECA-4517-AC8C-812B919AD7C7}"/>
    <cellStyle name="20% - Accent5 3 4 2 2 5 2 6" xfId="48828" xr:uid="{E83CCFFA-8FFA-4184-AC0F-712AD2CB5935}"/>
    <cellStyle name="20% - Accent5 3 4 2 2 5 2 7" xfId="56321" xr:uid="{0CC25748-03D2-4DDA-A6C8-CD43846E4F14}"/>
    <cellStyle name="20% - Accent5 3 4 2 2 5 3" xfId="3499" xr:uid="{2AE68B10-2E51-470A-A8F5-1D6F538EAEC4}"/>
    <cellStyle name="20% - Accent5 3 4 2 2 5 3 2" xfId="11039" xr:uid="{A36EB5DF-B534-46B2-B2BB-B57BCA1883C5}"/>
    <cellStyle name="20% - Accent5 3 4 2 2 5 3 2 2" xfId="26015" xr:uid="{CC20B340-D925-4CCE-B860-1B69F6FD5E46}"/>
    <cellStyle name="20% - Accent5 3 4 2 2 5 3 3" xfId="18527" xr:uid="{64F55AF2-D687-4B0C-91E8-C4840602FAC4}"/>
    <cellStyle name="20% - Accent5 3 4 2 2 5 3 4" xfId="34747" xr:uid="{5171126B-C21C-4C71-863C-4D155511BFB4}"/>
    <cellStyle name="20% - Accent5 3 4 2 2 5 3 5" xfId="40946" xr:uid="{91C6B096-F572-4F9C-AE10-25D70A1D8755}"/>
    <cellStyle name="20% - Accent5 3 4 2 2 5 3 6" xfId="48829" xr:uid="{72BF43FA-D231-4F03-8438-0F9AD3C5CBB1}"/>
    <cellStyle name="20% - Accent5 3 4 2 2 5 3 7" xfId="56322" xr:uid="{7FC2440B-22E7-4809-B17B-0895D4FECF52}"/>
    <cellStyle name="20% - Accent5 3 4 2 2 5 4" xfId="3500" xr:uid="{25A4CA12-E4DF-4745-B0BF-02E848F6E387}"/>
    <cellStyle name="20% - Accent5 3 4 2 2 5 4 2" xfId="11040" xr:uid="{C3B2B665-112F-45E5-920F-7F8F2968D1A0}"/>
    <cellStyle name="20% - Accent5 3 4 2 2 5 4 2 2" xfId="26016" xr:uid="{8A1725FD-C9A8-479B-9DA5-96A27F31C3EE}"/>
    <cellStyle name="20% - Accent5 3 4 2 2 5 4 3" xfId="18528" xr:uid="{C951DFC7-2040-4B28-8AD8-19B1511C9846}"/>
    <cellStyle name="20% - Accent5 3 4 2 2 5 4 4" xfId="36590" xr:uid="{7AE3B13A-0225-4F58-AD25-E348548D7A62}"/>
    <cellStyle name="20% - Accent5 3 4 2 2 5 4 5" xfId="40947" xr:uid="{4DE5CFAA-2F5B-4570-9BBD-AF06A5036FF4}"/>
    <cellStyle name="20% - Accent5 3 4 2 2 5 4 6" xfId="48830" xr:uid="{7E276AB0-4114-4509-8581-AB90A466D3E5}"/>
    <cellStyle name="20% - Accent5 3 4 2 2 5 4 7" xfId="56323" xr:uid="{2ADCFC30-79BE-4D1B-AE19-463F66FA932E}"/>
    <cellStyle name="20% - Accent5 3 4 2 2 5 5" xfId="11037" xr:uid="{A678F0AF-9A75-4877-9A22-F2C0938018BF}"/>
    <cellStyle name="20% - Accent5 3 4 2 2 5 5 2" xfId="26013" xr:uid="{44890842-5DD7-4F23-9F15-410532FF4D45}"/>
    <cellStyle name="20% - Accent5 3 4 2 2 5 6" xfId="18525" xr:uid="{6A15CAE0-461E-44A4-9DE1-8515CACF0FA4}"/>
    <cellStyle name="20% - Accent5 3 4 2 2 5 7" xfId="31520" xr:uid="{12468663-F083-4895-8BEF-84940E9E9BB4}"/>
    <cellStyle name="20% - Accent5 3 4 2 2 5 8" xfId="40944" xr:uid="{0AA37034-741C-4691-BA62-B51F87E4529D}"/>
    <cellStyle name="20% - Accent5 3 4 2 2 5 9" xfId="48827" xr:uid="{4667261C-8390-4B6B-98E2-696240A3497A}"/>
    <cellStyle name="20% - Accent5 3 4 2 2 6" xfId="3501" xr:uid="{506408EC-B72D-4AAB-B053-E33807997846}"/>
    <cellStyle name="20% - Accent5 3 4 2 2 6 2" xfId="11041" xr:uid="{33C02E2D-7CF5-4753-8B39-FE6A714F5109}"/>
    <cellStyle name="20% - Accent5 3 4 2 2 6 2 2" xfId="26017" xr:uid="{5A06C96D-E968-4E72-9D9A-0557979EB30C}"/>
    <cellStyle name="20% - Accent5 3 4 2 2 6 3" xfId="18529" xr:uid="{E2E70F73-77B9-464E-BC0D-DE2B66197601}"/>
    <cellStyle name="20% - Accent5 3 4 2 2 6 4" xfId="32893" xr:uid="{AEC8F4E5-BB43-4101-9ABB-CB172CFCF061}"/>
    <cellStyle name="20% - Accent5 3 4 2 2 6 5" xfId="40948" xr:uid="{6CE4537C-9E2B-4BE5-BF4A-94EC1123C48F}"/>
    <cellStyle name="20% - Accent5 3 4 2 2 6 6" xfId="48831" xr:uid="{E3E8EF85-03C8-45B7-BED3-D5DD346191D6}"/>
    <cellStyle name="20% - Accent5 3 4 2 2 6 7" xfId="56324" xr:uid="{DCE3F50C-5154-401F-A727-CE5539D853CF}"/>
    <cellStyle name="20% - Accent5 3 4 2 2 7" xfId="3502" xr:uid="{FBFA35DF-A731-4D12-AC9C-ED4984C92A7B}"/>
    <cellStyle name="20% - Accent5 3 4 2 2 7 2" xfId="11042" xr:uid="{48A1FD53-D090-4DDA-A110-3D8D89B691F7}"/>
    <cellStyle name="20% - Accent5 3 4 2 2 7 2 2" xfId="26018" xr:uid="{5FABA873-A30A-4132-A039-DBF2608E727A}"/>
    <cellStyle name="20% - Accent5 3 4 2 2 7 3" xfId="18530" xr:uid="{ABAF4427-C412-4C4B-BD3C-F2E3D7E9F40B}"/>
    <cellStyle name="20% - Accent5 3 4 2 2 7 4" xfId="34738" xr:uid="{6D2E4802-BA8A-438F-B85C-6E843ADE8BAB}"/>
    <cellStyle name="20% - Accent5 3 4 2 2 7 5" xfId="40949" xr:uid="{E07CB138-066E-4F31-A6DE-004091598A99}"/>
    <cellStyle name="20% - Accent5 3 4 2 2 7 6" xfId="48832" xr:uid="{45236831-6BA0-429A-9B52-11AEC075DA1C}"/>
    <cellStyle name="20% - Accent5 3 4 2 2 7 7" xfId="56325" xr:uid="{B3C7A82D-593D-4674-8D3A-A0C7E832E745}"/>
    <cellStyle name="20% - Accent5 3 4 2 2 8" xfId="3503" xr:uid="{2643BB9F-1497-4736-975F-FE160E02A9B9}"/>
    <cellStyle name="20% - Accent5 3 4 2 2 8 2" xfId="11043" xr:uid="{08CE5164-84C7-46CE-82A6-7921C77CF844}"/>
    <cellStyle name="20% - Accent5 3 4 2 2 8 2 2" xfId="26019" xr:uid="{ACC4EDFD-6614-4810-93E2-0B87037D698A}"/>
    <cellStyle name="20% - Accent5 3 4 2 2 8 3" xfId="18531" xr:uid="{CA1D5A91-A9E3-4CC1-9FC9-A69E726B18E6}"/>
    <cellStyle name="20% - Accent5 3 4 2 2 8 4" xfId="36581" xr:uid="{B0900D5F-C01F-468D-A02A-48FE5DA664CB}"/>
    <cellStyle name="20% - Accent5 3 4 2 2 8 5" xfId="40950" xr:uid="{15473D72-DCE0-4EB4-B838-F193C0A50D36}"/>
    <cellStyle name="20% - Accent5 3 4 2 2 8 6" xfId="48833" xr:uid="{94947DD8-2DB9-4839-8F7E-A82AB2AA2E99}"/>
    <cellStyle name="20% - Accent5 3 4 2 2 8 7" xfId="56326" xr:uid="{48A265D1-6E30-4ABF-913B-46145B65F653}"/>
    <cellStyle name="20% - Accent5 3 4 2 2 9" xfId="11004" xr:uid="{D7E22211-40FA-4D96-B255-F4EEF68B9F74}"/>
    <cellStyle name="20% - Accent5 3 4 2 2 9 2" xfId="25980" xr:uid="{6C73BA82-5F41-4551-A8BA-C7B1EBFEF9C2}"/>
    <cellStyle name="20% - Accent5 3 4 2 3" xfId="3504" xr:uid="{B5C59B0C-9DE6-4559-A991-1AAC2BF9555E}"/>
    <cellStyle name="20% - Accent5 3 4 2 3 10" xfId="40951" xr:uid="{BC291413-904E-4560-B386-59D41B84A47F}"/>
    <cellStyle name="20% - Accent5 3 4 2 3 11" xfId="48834" xr:uid="{DE4823DA-D4DE-4B72-BA91-D59D07913A27}"/>
    <cellStyle name="20% - Accent5 3 4 2 3 12" xfId="56327" xr:uid="{297B4579-7C7F-4149-8395-7AB6854F624C}"/>
    <cellStyle name="20% - Accent5 3 4 2 3 2" xfId="3505" xr:uid="{50F85C9C-AE8A-4D95-B2C9-3325A749326A}"/>
    <cellStyle name="20% - Accent5 3 4 2 3 2 10" xfId="48835" xr:uid="{E5B26B4C-829A-4325-99B1-FC9CFA6BA798}"/>
    <cellStyle name="20% - Accent5 3 4 2 3 2 11" xfId="56328" xr:uid="{8BBD6EAE-0AEC-47D5-8E27-015E2911F275}"/>
    <cellStyle name="20% - Accent5 3 4 2 3 2 2" xfId="3506" xr:uid="{ADA65D65-D14B-4825-9095-690B8AFEBC3C}"/>
    <cellStyle name="20% - Accent5 3 4 2 3 2 2 10" xfId="56329" xr:uid="{C1196CA2-2359-45E8-B361-18105D06438F}"/>
    <cellStyle name="20% - Accent5 3 4 2 3 2 2 2" xfId="3507" xr:uid="{781E3CBF-EBE4-4E37-A6DF-826784ADBECB}"/>
    <cellStyle name="20% - Accent5 3 4 2 3 2 2 2 2" xfId="11047" xr:uid="{D341F55B-BE3A-474C-A7E7-B525484EDD81}"/>
    <cellStyle name="20% - Accent5 3 4 2 3 2 2 2 2 2" xfId="26023" xr:uid="{ED2B05B2-4BEC-4994-9FAB-9B879BE859B6}"/>
    <cellStyle name="20% - Accent5 3 4 2 3 2 2 2 3" xfId="18535" xr:uid="{F4D32FB7-592E-4919-80B1-993C31C01DCB}"/>
    <cellStyle name="20% - Accent5 3 4 2 3 2 2 2 4" xfId="32905" xr:uid="{260D1D2A-C6B1-4BE2-813E-D7A9AC058AA6}"/>
    <cellStyle name="20% - Accent5 3 4 2 3 2 2 2 5" xfId="40954" xr:uid="{E20CDD64-7898-44B6-9193-693D2CB4CC9F}"/>
    <cellStyle name="20% - Accent5 3 4 2 3 2 2 2 6" xfId="48837" xr:uid="{6885C266-1743-471E-9B41-28D61719F86E}"/>
    <cellStyle name="20% - Accent5 3 4 2 3 2 2 2 7" xfId="56330" xr:uid="{089230F1-C5B1-46D7-AF82-81AD1045ACA6}"/>
    <cellStyle name="20% - Accent5 3 4 2 3 2 2 3" xfId="3508" xr:uid="{7418AB83-EC3B-4D45-81B1-D482EE7425E3}"/>
    <cellStyle name="20% - Accent5 3 4 2 3 2 2 3 2" xfId="11048" xr:uid="{82F6E69E-A7FF-4ED5-B5B6-723A2760891F}"/>
    <cellStyle name="20% - Accent5 3 4 2 3 2 2 3 2 2" xfId="26024" xr:uid="{D1589CFA-A061-4464-868D-6FC53ACDF80A}"/>
    <cellStyle name="20% - Accent5 3 4 2 3 2 2 3 3" xfId="18536" xr:uid="{785F43D9-3135-4212-B5AB-34830EB7C861}"/>
    <cellStyle name="20% - Accent5 3 4 2 3 2 2 3 4" xfId="34750" xr:uid="{8F1F6127-FCCB-4BE1-B337-06AD64EC8208}"/>
    <cellStyle name="20% - Accent5 3 4 2 3 2 2 3 5" xfId="40955" xr:uid="{B5269C31-9B15-485A-9DA3-DDDBCF48F4B3}"/>
    <cellStyle name="20% - Accent5 3 4 2 3 2 2 3 6" xfId="48838" xr:uid="{7E6ECF9E-C442-4CFE-88F2-14ACD5322025}"/>
    <cellStyle name="20% - Accent5 3 4 2 3 2 2 3 7" xfId="56331" xr:uid="{E43612C4-C6A0-4985-B26C-88F3AE4F1B20}"/>
    <cellStyle name="20% - Accent5 3 4 2 3 2 2 4" xfId="3509" xr:uid="{BDF038BA-B559-4272-B311-18975A403FD6}"/>
    <cellStyle name="20% - Accent5 3 4 2 3 2 2 4 2" xfId="11049" xr:uid="{1489ACDF-7214-437A-B97E-ED006357AAC2}"/>
    <cellStyle name="20% - Accent5 3 4 2 3 2 2 4 2 2" xfId="26025" xr:uid="{8BB1FBF9-AF4D-4D4D-93D2-C7098C6BA94D}"/>
    <cellStyle name="20% - Accent5 3 4 2 3 2 2 4 3" xfId="18537" xr:uid="{C70935C0-E5D0-4A7D-A824-4053B1F10420}"/>
    <cellStyle name="20% - Accent5 3 4 2 3 2 2 4 4" xfId="36593" xr:uid="{34FE57AB-9F82-4CCA-B309-17F20F1C8375}"/>
    <cellStyle name="20% - Accent5 3 4 2 3 2 2 4 5" xfId="40956" xr:uid="{6D12FBC8-C716-4E24-BBEA-6EA795EBEED8}"/>
    <cellStyle name="20% - Accent5 3 4 2 3 2 2 4 6" xfId="48839" xr:uid="{2149213B-0BCE-48B2-AD7F-6AB3A31C83FB}"/>
    <cellStyle name="20% - Accent5 3 4 2 3 2 2 4 7" xfId="56332" xr:uid="{3EB69566-5555-4D9E-B1E4-527551634520}"/>
    <cellStyle name="20% - Accent5 3 4 2 3 2 2 5" xfId="11046" xr:uid="{534C60FB-934A-4007-AEEB-390F4CC6594B}"/>
    <cellStyle name="20% - Accent5 3 4 2 3 2 2 5 2" xfId="26022" xr:uid="{FE5CE025-7126-4878-9104-7BAD42075027}"/>
    <cellStyle name="20% - Accent5 3 4 2 3 2 2 6" xfId="18534" xr:uid="{DBFA1E12-481D-4DA2-AA32-34695914F1AD}"/>
    <cellStyle name="20% - Accent5 3 4 2 3 2 2 7" xfId="31526" xr:uid="{A05474D7-AE59-4CCD-8EC2-652A5E71A129}"/>
    <cellStyle name="20% - Accent5 3 4 2 3 2 2 8" xfId="40953" xr:uid="{22AE370D-EF1C-4185-B795-87FF924616C1}"/>
    <cellStyle name="20% - Accent5 3 4 2 3 2 2 9" xfId="48836" xr:uid="{E435FBDB-06AD-4708-8C1C-B8841861F407}"/>
    <cellStyle name="20% - Accent5 3 4 2 3 2 3" xfId="3510" xr:uid="{A04F28F9-B47F-4F46-A29D-B260EE0DBE1A}"/>
    <cellStyle name="20% - Accent5 3 4 2 3 2 3 2" xfId="11050" xr:uid="{029B0165-4917-4017-B444-8F3EAE6C4E0D}"/>
    <cellStyle name="20% - Accent5 3 4 2 3 2 3 2 2" xfId="26026" xr:uid="{B03F25EB-156E-4C83-812A-0A53722B902F}"/>
    <cellStyle name="20% - Accent5 3 4 2 3 2 3 3" xfId="18538" xr:uid="{CCA05997-9727-403C-8EC0-BF82B356EB53}"/>
    <cellStyle name="20% - Accent5 3 4 2 3 2 3 4" xfId="32904" xr:uid="{89DAFEF3-5801-4D19-AF2D-1278FCA2FC60}"/>
    <cellStyle name="20% - Accent5 3 4 2 3 2 3 5" xfId="40957" xr:uid="{05ECCFA5-E183-46F5-BF2D-F93FE4AE0AB0}"/>
    <cellStyle name="20% - Accent5 3 4 2 3 2 3 6" xfId="48840" xr:uid="{1D892D97-17B8-4122-80E8-42D80D84E87A}"/>
    <cellStyle name="20% - Accent5 3 4 2 3 2 3 7" xfId="56333" xr:uid="{179F5579-A90B-4E90-AA52-328E359F6B7C}"/>
    <cellStyle name="20% - Accent5 3 4 2 3 2 4" xfId="3511" xr:uid="{615F58B5-1467-4D1A-91A0-3B4EEBD1701C}"/>
    <cellStyle name="20% - Accent5 3 4 2 3 2 4 2" xfId="11051" xr:uid="{B0206FD5-6729-45F0-A955-DB4FA29508A3}"/>
    <cellStyle name="20% - Accent5 3 4 2 3 2 4 2 2" xfId="26027" xr:uid="{BC9C6DEA-5395-4E89-B1BA-049C1913BC8D}"/>
    <cellStyle name="20% - Accent5 3 4 2 3 2 4 3" xfId="18539" xr:uid="{EC915E30-3787-403A-92A1-DF17A69EF564}"/>
    <cellStyle name="20% - Accent5 3 4 2 3 2 4 4" xfId="34749" xr:uid="{690CDD32-48D3-41D9-8E1C-B77D40A81D3E}"/>
    <cellStyle name="20% - Accent5 3 4 2 3 2 4 5" xfId="40958" xr:uid="{BFC943C0-A86F-4EDD-A486-63C80A73564D}"/>
    <cellStyle name="20% - Accent5 3 4 2 3 2 4 6" xfId="48841" xr:uid="{F811B854-7D23-4824-84E3-30F51B2B94A8}"/>
    <cellStyle name="20% - Accent5 3 4 2 3 2 4 7" xfId="56334" xr:uid="{480EBA1C-56C9-46D0-B35F-CB1387D01670}"/>
    <cellStyle name="20% - Accent5 3 4 2 3 2 5" xfId="3512" xr:uid="{65191F2A-0394-4C8D-B2E0-874BA504A5E3}"/>
    <cellStyle name="20% - Accent5 3 4 2 3 2 5 2" xfId="11052" xr:uid="{2A3AB568-D041-41F2-951A-9B1132074FF0}"/>
    <cellStyle name="20% - Accent5 3 4 2 3 2 5 2 2" xfId="26028" xr:uid="{37F48054-A8C9-46E2-94F9-2C057322AB80}"/>
    <cellStyle name="20% - Accent5 3 4 2 3 2 5 3" xfId="18540" xr:uid="{7BB1A5EE-C971-4BB8-93E2-39219D750B5A}"/>
    <cellStyle name="20% - Accent5 3 4 2 3 2 5 4" xfId="36592" xr:uid="{E6D9A839-E710-4EEE-8E97-D8A1A101F690}"/>
    <cellStyle name="20% - Accent5 3 4 2 3 2 5 5" xfId="40959" xr:uid="{E8F0DB70-4344-40E8-A6CC-705374E77699}"/>
    <cellStyle name="20% - Accent5 3 4 2 3 2 5 6" xfId="48842" xr:uid="{B1CE96BE-5AB3-4922-B3B9-916FBF0E3567}"/>
    <cellStyle name="20% - Accent5 3 4 2 3 2 5 7" xfId="56335" xr:uid="{581C9864-B2D7-4D48-93AB-DBBBDE55530D}"/>
    <cellStyle name="20% - Accent5 3 4 2 3 2 6" xfId="11045" xr:uid="{54DB32F2-4A50-4B7D-B5FE-C0370263FA02}"/>
    <cellStyle name="20% - Accent5 3 4 2 3 2 6 2" xfId="26021" xr:uid="{091366B3-78CD-4B17-9A9D-817BEE2B578B}"/>
    <cellStyle name="20% - Accent5 3 4 2 3 2 7" xfId="18533" xr:uid="{0D97E3E7-0D99-4D5A-90FB-59BE41221B65}"/>
    <cellStyle name="20% - Accent5 3 4 2 3 2 8" xfId="30903" xr:uid="{B6BC2A24-6A75-4DC3-AB20-284611B3A4C6}"/>
    <cellStyle name="20% - Accent5 3 4 2 3 2 9" xfId="40952" xr:uid="{2C26DA08-A509-4E3B-984F-137D9BFECEFB}"/>
    <cellStyle name="20% - Accent5 3 4 2 3 3" xfId="3513" xr:uid="{671143A5-7815-4860-873C-584933DECA15}"/>
    <cellStyle name="20% - Accent5 3 4 2 3 3 10" xfId="56336" xr:uid="{109B868C-32AB-490B-BE9B-089088F00CAB}"/>
    <cellStyle name="20% - Accent5 3 4 2 3 3 2" xfId="3514" xr:uid="{297E133F-A08A-40DB-800A-66C955010AEB}"/>
    <cellStyle name="20% - Accent5 3 4 2 3 3 2 2" xfId="11054" xr:uid="{51C8F010-4061-4553-BBAB-B2734A391797}"/>
    <cellStyle name="20% - Accent5 3 4 2 3 3 2 2 2" xfId="26030" xr:uid="{1AB8936B-A8FA-4ED1-9548-4D500136FB0C}"/>
    <cellStyle name="20% - Accent5 3 4 2 3 3 2 3" xfId="18542" xr:uid="{2C4D1C1E-F3D7-4403-927F-A3E51E824F5B}"/>
    <cellStyle name="20% - Accent5 3 4 2 3 3 2 4" xfId="32906" xr:uid="{35A6C72C-179E-4947-872E-08086714683E}"/>
    <cellStyle name="20% - Accent5 3 4 2 3 3 2 5" xfId="40961" xr:uid="{7B823338-662C-4901-A15E-9809A26B645B}"/>
    <cellStyle name="20% - Accent5 3 4 2 3 3 2 6" xfId="48844" xr:uid="{5FAA3B0C-E657-4590-A49B-9AA52271EAD9}"/>
    <cellStyle name="20% - Accent5 3 4 2 3 3 2 7" xfId="56337" xr:uid="{30F6CE44-0E16-451E-AA2E-52006BC4CD17}"/>
    <cellStyle name="20% - Accent5 3 4 2 3 3 3" xfId="3515" xr:uid="{23D112A6-D783-471B-8AF6-9C855439FA78}"/>
    <cellStyle name="20% - Accent5 3 4 2 3 3 3 2" xfId="11055" xr:uid="{E8AB1A9C-B4FC-47B8-BAE4-6259F43183D9}"/>
    <cellStyle name="20% - Accent5 3 4 2 3 3 3 2 2" xfId="26031" xr:uid="{EAA3CE99-75DA-430F-A760-A975B3E50107}"/>
    <cellStyle name="20% - Accent5 3 4 2 3 3 3 3" xfId="18543" xr:uid="{C0116465-B434-48D5-82BD-32DEB710842A}"/>
    <cellStyle name="20% - Accent5 3 4 2 3 3 3 4" xfId="34751" xr:uid="{287220D9-E5B1-4E4D-A0B0-A99FCC34278F}"/>
    <cellStyle name="20% - Accent5 3 4 2 3 3 3 5" xfId="40962" xr:uid="{0EA8ABD1-75F8-4813-9B7C-FA227A53C303}"/>
    <cellStyle name="20% - Accent5 3 4 2 3 3 3 6" xfId="48845" xr:uid="{35692C39-7611-4C25-BA53-037990EF302F}"/>
    <cellStyle name="20% - Accent5 3 4 2 3 3 3 7" xfId="56338" xr:uid="{6D47D5E5-937F-497E-B0E9-0EC9CA95AA01}"/>
    <cellStyle name="20% - Accent5 3 4 2 3 3 4" xfId="3516" xr:uid="{7570127E-131D-4197-ABE5-E9318521779F}"/>
    <cellStyle name="20% - Accent5 3 4 2 3 3 4 2" xfId="11056" xr:uid="{51CBE2A6-50D1-4A32-80DB-A875F16A595C}"/>
    <cellStyle name="20% - Accent5 3 4 2 3 3 4 2 2" xfId="26032" xr:uid="{0BB52905-B86A-46BF-BF8D-39A88D02D108}"/>
    <cellStyle name="20% - Accent5 3 4 2 3 3 4 3" xfId="18544" xr:uid="{6D9E8DB4-F250-4671-9219-B846D6BD941E}"/>
    <cellStyle name="20% - Accent5 3 4 2 3 3 4 4" xfId="36594" xr:uid="{187CF3CE-C9F0-4C47-9E56-3736757FC35E}"/>
    <cellStyle name="20% - Accent5 3 4 2 3 3 4 5" xfId="40963" xr:uid="{D3D7E377-B476-4986-ABC1-4FD8B5774CC3}"/>
    <cellStyle name="20% - Accent5 3 4 2 3 3 4 6" xfId="48846" xr:uid="{C4D00FE4-1096-43F8-81EC-3BA7E11C944D}"/>
    <cellStyle name="20% - Accent5 3 4 2 3 3 4 7" xfId="56339" xr:uid="{DA78F767-F39F-4590-AF18-F90853A820A6}"/>
    <cellStyle name="20% - Accent5 3 4 2 3 3 5" xfId="11053" xr:uid="{6CCEEE87-D3A1-4E3B-9C5D-9D9903890989}"/>
    <cellStyle name="20% - Accent5 3 4 2 3 3 5 2" xfId="26029" xr:uid="{F975AB62-5721-40C8-B394-9B048D3AAD92}"/>
    <cellStyle name="20% - Accent5 3 4 2 3 3 6" xfId="18541" xr:uid="{B8F64C3F-90B5-4852-8BD8-77CB5FD689F5}"/>
    <cellStyle name="20% - Accent5 3 4 2 3 3 7" xfId="31525" xr:uid="{2D4AD6CC-05EF-4A1A-906E-26ED1F2431B5}"/>
    <cellStyle name="20% - Accent5 3 4 2 3 3 8" xfId="40960" xr:uid="{724C37E4-8BBE-40C4-82EE-AB5FE412E621}"/>
    <cellStyle name="20% - Accent5 3 4 2 3 3 9" xfId="48843" xr:uid="{BF7FEA90-193B-4A1B-B38E-27687A2AD1DC}"/>
    <cellStyle name="20% - Accent5 3 4 2 3 4" xfId="3517" xr:uid="{7A660996-A9A5-4ACD-A9CB-57C2A31DB297}"/>
    <cellStyle name="20% - Accent5 3 4 2 3 4 2" xfId="11057" xr:uid="{0D8DC5F4-DC91-46C6-B616-655A4B6A5661}"/>
    <cellStyle name="20% - Accent5 3 4 2 3 4 2 2" xfId="26033" xr:uid="{91299186-A998-4807-ACBA-DD6B8C0A2E08}"/>
    <cellStyle name="20% - Accent5 3 4 2 3 4 3" xfId="18545" xr:uid="{734A392F-C141-4510-A3F2-4B2014C404BD}"/>
    <cellStyle name="20% - Accent5 3 4 2 3 4 4" xfId="32903" xr:uid="{06BB6FA1-7EE4-4764-AE2D-BE58B3628D50}"/>
    <cellStyle name="20% - Accent5 3 4 2 3 4 5" xfId="40964" xr:uid="{82F8600F-5C4B-4139-87C0-9F113A924594}"/>
    <cellStyle name="20% - Accent5 3 4 2 3 4 6" xfId="48847" xr:uid="{4378FEA5-0A11-4EE5-9D8C-B1E66D0AC2AB}"/>
    <cellStyle name="20% - Accent5 3 4 2 3 4 7" xfId="56340" xr:uid="{08091856-C69C-4DB2-8378-814FFB3CCC50}"/>
    <cellStyle name="20% - Accent5 3 4 2 3 5" xfId="3518" xr:uid="{4E84B195-40B6-4A8D-A7E8-7E3E8FB0CA6B}"/>
    <cellStyle name="20% - Accent5 3 4 2 3 5 2" xfId="11058" xr:uid="{A30EF9F4-0F61-44B9-88BB-8282AFE4D5F7}"/>
    <cellStyle name="20% - Accent5 3 4 2 3 5 2 2" xfId="26034" xr:uid="{1F7258DD-62E8-4C7A-AACF-F4A6EBE36297}"/>
    <cellStyle name="20% - Accent5 3 4 2 3 5 3" xfId="18546" xr:uid="{B6EEF9DE-0A7D-4C70-961C-11567A2881D2}"/>
    <cellStyle name="20% - Accent5 3 4 2 3 5 4" xfId="34748" xr:uid="{4139909B-EE6A-4E6E-8D2A-EEEE8EAB863E}"/>
    <cellStyle name="20% - Accent5 3 4 2 3 5 5" xfId="40965" xr:uid="{09C013C5-47F3-43E6-BFD3-95E939DCD4AE}"/>
    <cellStyle name="20% - Accent5 3 4 2 3 5 6" xfId="48848" xr:uid="{AF79DB01-7FE4-4EC7-80D1-6AF60E14313B}"/>
    <cellStyle name="20% - Accent5 3 4 2 3 5 7" xfId="56341" xr:uid="{BADE67CC-AE1B-4B89-A32F-924A04A30FBD}"/>
    <cellStyle name="20% - Accent5 3 4 2 3 6" xfId="3519" xr:uid="{530680DB-AFD3-47A1-876A-A86A59D3F003}"/>
    <cellStyle name="20% - Accent5 3 4 2 3 6 2" xfId="11059" xr:uid="{581186D4-2F98-4185-96D0-ED96231C1291}"/>
    <cellStyle name="20% - Accent5 3 4 2 3 6 2 2" xfId="26035" xr:uid="{DBD8F634-0FEC-48CB-9F19-6726113B7949}"/>
    <cellStyle name="20% - Accent5 3 4 2 3 6 3" xfId="18547" xr:uid="{3FA9C1C5-2927-4B61-8857-BEB91BEE9D11}"/>
    <cellStyle name="20% - Accent5 3 4 2 3 6 4" xfId="36591" xr:uid="{4E09E7E1-0747-4D0F-9AE5-7DBA6ADE6B42}"/>
    <cellStyle name="20% - Accent5 3 4 2 3 6 5" xfId="40966" xr:uid="{C3F0A185-25EB-4008-9C92-4D6FB75B8F9A}"/>
    <cellStyle name="20% - Accent5 3 4 2 3 6 6" xfId="48849" xr:uid="{AC8A1E13-73D8-4091-92A8-06A0E8A5BC6B}"/>
    <cellStyle name="20% - Accent5 3 4 2 3 6 7" xfId="56342" xr:uid="{6D53AEB8-1E42-4D9E-8217-3417D5C426D6}"/>
    <cellStyle name="20% - Accent5 3 4 2 3 7" xfId="11044" xr:uid="{9D522007-BC84-4D73-911E-AE060ACAB9B9}"/>
    <cellStyle name="20% - Accent5 3 4 2 3 7 2" xfId="26020" xr:uid="{8930E5D1-C488-4E0C-8F3B-E7783DEA4C91}"/>
    <cellStyle name="20% - Accent5 3 4 2 3 8" xfId="18532" xr:uid="{04676A73-833A-4E2D-A304-5C89A32AD511}"/>
    <cellStyle name="20% - Accent5 3 4 2 3 9" xfId="30474" xr:uid="{AF462F24-5AE0-496D-A734-5BDCAE9F7B99}"/>
    <cellStyle name="20% - Accent5 3 4 2 4" xfId="3520" xr:uid="{1D1407B6-B12A-47DB-8DCC-5F1A09077AFB}"/>
    <cellStyle name="20% - Accent5 3 4 2 4 10" xfId="40967" xr:uid="{FEE4A139-A624-4C1E-A540-079FD097874A}"/>
    <cellStyle name="20% - Accent5 3 4 2 4 11" xfId="48850" xr:uid="{396DD5A5-7BAC-473F-BB1B-73D14761C08E}"/>
    <cellStyle name="20% - Accent5 3 4 2 4 12" xfId="56343" xr:uid="{DBAD992E-8AB1-4507-8F6A-97E43880F5CB}"/>
    <cellStyle name="20% - Accent5 3 4 2 4 2" xfId="3521" xr:uid="{C2D81D91-D77C-4F19-9C4E-B83C939CB519}"/>
    <cellStyle name="20% - Accent5 3 4 2 4 2 10" xfId="48851" xr:uid="{B5FBC2AC-ADD3-47C4-AD35-9487FA1E3C6D}"/>
    <cellStyle name="20% - Accent5 3 4 2 4 2 11" xfId="56344" xr:uid="{2FAE97B2-BF4C-4A12-890E-2EA8FABD90BA}"/>
    <cellStyle name="20% - Accent5 3 4 2 4 2 2" xfId="3522" xr:uid="{C4FD1AEA-A5A5-41AF-A9D8-5F037F54E95C}"/>
    <cellStyle name="20% - Accent5 3 4 2 4 2 2 10" xfId="56345" xr:uid="{010517F1-9F03-4CB8-A945-667D54E60D26}"/>
    <cellStyle name="20% - Accent5 3 4 2 4 2 2 2" xfId="3523" xr:uid="{A4ECF8D7-9966-4BAD-A004-C66C53D5884B}"/>
    <cellStyle name="20% - Accent5 3 4 2 4 2 2 2 2" xfId="11063" xr:uid="{45F8D163-7C33-45DB-BE54-36F37D39EBF7}"/>
    <cellStyle name="20% - Accent5 3 4 2 4 2 2 2 2 2" xfId="26039" xr:uid="{4234009C-0E37-4B00-8D6B-7D5B6862988C}"/>
    <cellStyle name="20% - Accent5 3 4 2 4 2 2 2 3" xfId="18551" xr:uid="{73D52C2F-AA8C-4984-994B-D944EF437638}"/>
    <cellStyle name="20% - Accent5 3 4 2 4 2 2 2 4" xfId="32909" xr:uid="{9873873A-A078-43F9-B1C0-F4BEE623664A}"/>
    <cellStyle name="20% - Accent5 3 4 2 4 2 2 2 5" xfId="40970" xr:uid="{7E46E3CA-4F09-457C-944C-BA715B39BDB6}"/>
    <cellStyle name="20% - Accent5 3 4 2 4 2 2 2 6" xfId="48853" xr:uid="{E2900D52-D8F8-41B1-9F1E-5B3E0DC93744}"/>
    <cellStyle name="20% - Accent5 3 4 2 4 2 2 2 7" xfId="56346" xr:uid="{F81E744C-4979-4FC6-A27D-0D278FD9ACAF}"/>
    <cellStyle name="20% - Accent5 3 4 2 4 2 2 3" xfId="3524" xr:uid="{E894377D-6F40-4CBF-9999-1984BDC477D3}"/>
    <cellStyle name="20% - Accent5 3 4 2 4 2 2 3 2" xfId="11064" xr:uid="{C23B1926-3E36-42D0-B64F-2F2ABC2665BC}"/>
    <cellStyle name="20% - Accent5 3 4 2 4 2 2 3 2 2" xfId="26040" xr:uid="{F638503F-BD14-4CF7-8336-6099B4F6EBD8}"/>
    <cellStyle name="20% - Accent5 3 4 2 4 2 2 3 3" xfId="18552" xr:uid="{5CF7DE80-186C-4F01-AF65-3DA0269155AA}"/>
    <cellStyle name="20% - Accent5 3 4 2 4 2 2 3 4" xfId="34754" xr:uid="{B2CA0D2A-D5F2-4D06-A4DB-39490712F11A}"/>
    <cellStyle name="20% - Accent5 3 4 2 4 2 2 3 5" xfId="40971" xr:uid="{CEC826B2-4CA7-4D76-AFBA-E44774978391}"/>
    <cellStyle name="20% - Accent5 3 4 2 4 2 2 3 6" xfId="48854" xr:uid="{EA1D287E-6A56-444E-84C8-F024999FAE0A}"/>
    <cellStyle name="20% - Accent5 3 4 2 4 2 2 3 7" xfId="56347" xr:uid="{6816B72F-A448-40CA-814E-1624D60FC8D5}"/>
    <cellStyle name="20% - Accent5 3 4 2 4 2 2 4" xfId="3525" xr:uid="{7AB4EACF-E0BA-4B6E-B5D5-234E558A52E1}"/>
    <cellStyle name="20% - Accent5 3 4 2 4 2 2 4 2" xfId="11065" xr:uid="{00D221C6-129B-4034-985F-328273AA2BE7}"/>
    <cellStyle name="20% - Accent5 3 4 2 4 2 2 4 2 2" xfId="26041" xr:uid="{8B975C86-6C02-4DD4-921D-21B92792AA13}"/>
    <cellStyle name="20% - Accent5 3 4 2 4 2 2 4 3" xfId="18553" xr:uid="{A35BFB93-37DE-496D-9D0E-7CF23D37C0A5}"/>
    <cellStyle name="20% - Accent5 3 4 2 4 2 2 4 4" xfId="36597" xr:uid="{6281C5F5-5B15-4DAC-9D8A-BC5D8556342F}"/>
    <cellStyle name="20% - Accent5 3 4 2 4 2 2 4 5" xfId="40972" xr:uid="{B22BC554-26AF-4C8C-BFA2-CB2DF1EBD361}"/>
    <cellStyle name="20% - Accent5 3 4 2 4 2 2 4 6" xfId="48855" xr:uid="{21BD2991-2340-4303-BFB7-0F597732CAC1}"/>
    <cellStyle name="20% - Accent5 3 4 2 4 2 2 4 7" xfId="56348" xr:uid="{80A4D37B-C4E4-464B-8B5A-458B795843BE}"/>
    <cellStyle name="20% - Accent5 3 4 2 4 2 2 5" xfId="11062" xr:uid="{749EFCD8-3743-4C16-A719-919BC4F51674}"/>
    <cellStyle name="20% - Accent5 3 4 2 4 2 2 5 2" xfId="26038" xr:uid="{FDFF5929-842A-45F0-970E-A51C275CE1FF}"/>
    <cellStyle name="20% - Accent5 3 4 2 4 2 2 6" xfId="18550" xr:uid="{E85B31F5-22D6-4516-863F-94C57DEAE17B}"/>
    <cellStyle name="20% - Accent5 3 4 2 4 2 2 7" xfId="31528" xr:uid="{7ED0804E-2648-4C9E-B595-D6AA62B55978}"/>
    <cellStyle name="20% - Accent5 3 4 2 4 2 2 8" xfId="40969" xr:uid="{61075465-E1AE-499A-9A13-63C852B6956E}"/>
    <cellStyle name="20% - Accent5 3 4 2 4 2 2 9" xfId="48852" xr:uid="{B3DB29EC-4580-4422-9C82-47489AA77A3C}"/>
    <cellStyle name="20% - Accent5 3 4 2 4 2 3" xfId="3526" xr:uid="{D6650458-A208-417E-BE62-8B4ED67B3326}"/>
    <cellStyle name="20% - Accent5 3 4 2 4 2 3 2" xfId="11066" xr:uid="{08C1473A-4E39-4053-B457-C019A3B5E18C}"/>
    <cellStyle name="20% - Accent5 3 4 2 4 2 3 2 2" xfId="26042" xr:uid="{24AF6898-70D6-4CCF-9738-75C2C75410D8}"/>
    <cellStyle name="20% - Accent5 3 4 2 4 2 3 3" xfId="18554" xr:uid="{96C2AA83-7179-40E5-BBD5-9661ADE97CE5}"/>
    <cellStyle name="20% - Accent5 3 4 2 4 2 3 4" xfId="32908" xr:uid="{934552C8-3053-4B2A-8739-741238726864}"/>
    <cellStyle name="20% - Accent5 3 4 2 4 2 3 5" xfId="40973" xr:uid="{3F7E6208-FB91-4C5A-954D-DC557DE719CD}"/>
    <cellStyle name="20% - Accent5 3 4 2 4 2 3 6" xfId="48856" xr:uid="{B0164C5E-84E3-4051-93A9-79A8B05B5C3B}"/>
    <cellStyle name="20% - Accent5 3 4 2 4 2 3 7" xfId="56349" xr:uid="{DC766C03-9E7F-4D1C-8210-71AEAA4AACE5}"/>
    <cellStyle name="20% - Accent5 3 4 2 4 2 4" xfId="3527" xr:uid="{A5462416-B1A5-4F8D-AD80-08B9189DAF28}"/>
    <cellStyle name="20% - Accent5 3 4 2 4 2 4 2" xfId="11067" xr:uid="{5B2489FA-A82D-4D44-9094-3EB838649088}"/>
    <cellStyle name="20% - Accent5 3 4 2 4 2 4 2 2" xfId="26043" xr:uid="{05396241-58AF-41E8-9B49-823EC979C49B}"/>
    <cellStyle name="20% - Accent5 3 4 2 4 2 4 3" xfId="18555" xr:uid="{17A97E4C-3655-4C1D-82A0-5B065A353ABB}"/>
    <cellStyle name="20% - Accent5 3 4 2 4 2 4 4" xfId="34753" xr:uid="{10203993-F45F-45D8-A0F9-977B79EB3795}"/>
    <cellStyle name="20% - Accent5 3 4 2 4 2 4 5" xfId="40974" xr:uid="{3C2C7CDD-4C83-4912-82AE-A736DAB1AA67}"/>
    <cellStyle name="20% - Accent5 3 4 2 4 2 4 6" xfId="48857" xr:uid="{A941328D-C86A-4B52-B3F8-6B1E018A296C}"/>
    <cellStyle name="20% - Accent5 3 4 2 4 2 4 7" xfId="56350" xr:uid="{6C002B82-BF65-4632-8D4B-8BADDC04E901}"/>
    <cellStyle name="20% - Accent5 3 4 2 4 2 5" xfId="3528" xr:uid="{CC1A7254-F646-4A61-9F0F-A586D5E8C7AA}"/>
    <cellStyle name="20% - Accent5 3 4 2 4 2 5 2" xfId="11068" xr:uid="{351AC32C-A93A-4080-805B-C486752F13F1}"/>
    <cellStyle name="20% - Accent5 3 4 2 4 2 5 2 2" xfId="26044" xr:uid="{99C543A7-85D6-4AE5-B530-E367FE26787C}"/>
    <cellStyle name="20% - Accent5 3 4 2 4 2 5 3" xfId="18556" xr:uid="{C11AA776-6689-42EB-A44A-F194E60082BD}"/>
    <cellStyle name="20% - Accent5 3 4 2 4 2 5 4" xfId="36596" xr:uid="{5EDCDE72-3553-4459-AB67-196B071B9779}"/>
    <cellStyle name="20% - Accent5 3 4 2 4 2 5 5" xfId="40975" xr:uid="{5FC86BF8-63FE-419D-B7E2-85B157186014}"/>
    <cellStyle name="20% - Accent5 3 4 2 4 2 5 6" xfId="48858" xr:uid="{1CB664F2-0339-49F4-B076-59D9028368D0}"/>
    <cellStyle name="20% - Accent5 3 4 2 4 2 5 7" xfId="56351" xr:uid="{DC3CF5BF-EC26-4484-86E1-2D538BD24F8D}"/>
    <cellStyle name="20% - Accent5 3 4 2 4 2 6" xfId="11061" xr:uid="{D56A40FE-0A61-4DA2-95A9-53AD6DE18A20}"/>
    <cellStyle name="20% - Accent5 3 4 2 4 2 6 2" xfId="26037" xr:uid="{56A1EC29-C42F-4EC5-9AAA-AF6191FA8746}"/>
    <cellStyle name="20% - Accent5 3 4 2 4 2 7" xfId="18549" xr:uid="{B036112D-3B6C-44D2-A953-F07B26E412DE}"/>
    <cellStyle name="20% - Accent5 3 4 2 4 2 8" xfId="30904" xr:uid="{C42AEFDF-2634-4142-8687-0B6F3A785D67}"/>
    <cellStyle name="20% - Accent5 3 4 2 4 2 9" xfId="40968" xr:uid="{29ED0A57-CB92-484E-AB58-D81100E1F335}"/>
    <cellStyle name="20% - Accent5 3 4 2 4 3" xfId="3529" xr:uid="{AEDC4C2C-F050-4693-B8AB-D228E42FEB2D}"/>
    <cellStyle name="20% - Accent5 3 4 2 4 3 10" xfId="56352" xr:uid="{5C79C128-DCDF-4C92-AFA5-2F769E917A9A}"/>
    <cellStyle name="20% - Accent5 3 4 2 4 3 2" xfId="3530" xr:uid="{10672E1E-3933-4A1A-A9F2-5F6875D83919}"/>
    <cellStyle name="20% - Accent5 3 4 2 4 3 2 2" xfId="11070" xr:uid="{B1FDC7EC-41E9-48DC-B9C2-D47240EE225E}"/>
    <cellStyle name="20% - Accent5 3 4 2 4 3 2 2 2" xfId="26046" xr:uid="{0B68E08F-236F-4DF8-A7FF-5177416B5E9B}"/>
    <cellStyle name="20% - Accent5 3 4 2 4 3 2 3" xfId="18558" xr:uid="{09CDD105-358A-4091-B49E-4C4F48AC8A40}"/>
    <cellStyle name="20% - Accent5 3 4 2 4 3 2 4" xfId="32910" xr:uid="{0FEF3DB0-48B4-46BA-AA34-D38302768590}"/>
    <cellStyle name="20% - Accent5 3 4 2 4 3 2 5" xfId="40977" xr:uid="{1E52CB7E-C31D-43C2-B853-99666C3B04E1}"/>
    <cellStyle name="20% - Accent5 3 4 2 4 3 2 6" xfId="48860" xr:uid="{92BD9663-A229-42DF-A181-CBAEC4959229}"/>
    <cellStyle name="20% - Accent5 3 4 2 4 3 2 7" xfId="56353" xr:uid="{0AB397C6-7BB6-4FB0-BBD1-D5DD54B19805}"/>
    <cellStyle name="20% - Accent5 3 4 2 4 3 3" xfId="3531" xr:uid="{27224043-4394-4412-91C9-0A80527CDB28}"/>
    <cellStyle name="20% - Accent5 3 4 2 4 3 3 2" xfId="11071" xr:uid="{F78D35F9-FBB1-4C61-82A8-E25D20D604DA}"/>
    <cellStyle name="20% - Accent5 3 4 2 4 3 3 2 2" xfId="26047" xr:uid="{C79BF508-649C-4A83-919C-BF5DE867A297}"/>
    <cellStyle name="20% - Accent5 3 4 2 4 3 3 3" xfId="18559" xr:uid="{16CA4441-1D80-4A55-BFDA-10760D29458B}"/>
    <cellStyle name="20% - Accent5 3 4 2 4 3 3 4" xfId="34755" xr:uid="{BCE3AEBF-AADA-4B64-8789-E523A5FC2BA8}"/>
    <cellStyle name="20% - Accent5 3 4 2 4 3 3 5" xfId="40978" xr:uid="{D4EAECFD-187B-46FF-A30F-7718F29E4BC0}"/>
    <cellStyle name="20% - Accent5 3 4 2 4 3 3 6" xfId="48861" xr:uid="{9D50F825-F7EB-4096-A59A-6BDBB84A4788}"/>
    <cellStyle name="20% - Accent5 3 4 2 4 3 3 7" xfId="56354" xr:uid="{347FFF6F-1C36-46FC-BEF7-A177B9636841}"/>
    <cellStyle name="20% - Accent5 3 4 2 4 3 4" xfId="3532" xr:uid="{FE7AE6D8-3A38-4297-B353-2CAC36328265}"/>
    <cellStyle name="20% - Accent5 3 4 2 4 3 4 2" xfId="11072" xr:uid="{955DA365-9F3B-4B14-B8DF-2D1CC78B3DD3}"/>
    <cellStyle name="20% - Accent5 3 4 2 4 3 4 2 2" xfId="26048" xr:uid="{31694DFA-C036-482D-8AAF-107B3ED59A62}"/>
    <cellStyle name="20% - Accent5 3 4 2 4 3 4 3" xfId="18560" xr:uid="{3CD35857-8D60-4BE0-AE91-7B46A766859E}"/>
    <cellStyle name="20% - Accent5 3 4 2 4 3 4 4" xfId="36598" xr:uid="{BABABF5B-58C9-4F2B-A371-88D29FB13B5E}"/>
    <cellStyle name="20% - Accent5 3 4 2 4 3 4 5" xfId="40979" xr:uid="{A21E39B1-F6CD-4A7F-8F23-416727BAC83D}"/>
    <cellStyle name="20% - Accent5 3 4 2 4 3 4 6" xfId="48862" xr:uid="{3D2ABDCE-6DE2-456D-AB2E-7F2E09EAAFE7}"/>
    <cellStyle name="20% - Accent5 3 4 2 4 3 4 7" xfId="56355" xr:uid="{0AB06EAB-9688-4CF7-BC60-D09AC2A8C663}"/>
    <cellStyle name="20% - Accent5 3 4 2 4 3 5" xfId="11069" xr:uid="{1A8F0FCE-0505-4DA7-ADDF-AFEE2A450286}"/>
    <cellStyle name="20% - Accent5 3 4 2 4 3 5 2" xfId="26045" xr:uid="{203871D9-A81F-4008-AD01-F17D1DE7B155}"/>
    <cellStyle name="20% - Accent5 3 4 2 4 3 6" xfId="18557" xr:uid="{797EA1D2-A5D8-4ED0-A246-37A1B7477C8A}"/>
    <cellStyle name="20% - Accent5 3 4 2 4 3 7" xfId="31527" xr:uid="{48E6E6E8-464E-4CBF-B34B-6FD679D14E89}"/>
    <cellStyle name="20% - Accent5 3 4 2 4 3 8" xfId="40976" xr:uid="{A49EBA3A-716B-4ABE-8A4F-82812C684C1F}"/>
    <cellStyle name="20% - Accent5 3 4 2 4 3 9" xfId="48859" xr:uid="{A7AE09FC-8807-4F58-B061-C967A9F4E7D1}"/>
    <cellStyle name="20% - Accent5 3 4 2 4 4" xfId="3533" xr:uid="{C89974C0-6FB8-4189-872C-E57168CBB174}"/>
    <cellStyle name="20% - Accent5 3 4 2 4 4 2" xfId="11073" xr:uid="{6FE1AB06-F331-4712-A52F-56AE26A51B2B}"/>
    <cellStyle name="20% - Accent5 3 4 2 4 4 2 2" xfId="26049" xr:uid="{BC883D00-F860-492C-9597-2FF3322300D3}"/>
    <cellStyle name="20% - Accent5 3 4 2 4 4 3" xfId="18561" xr:uid="{8BD7496A-A273-4B02-B293-CF05D716E7B0}"/>
    <cellStyle name="20% - Accent5 3 4 2 4 4 4" xfId="32907" xr:uid="{A1E60913-270B-465E-97C4-2F18D1E4953B}"/>
    <cellStyle name="20% - Accent5 3 4 2 4 4 5" xfId="40980" xr:uid="{C09B250A-2B8D-4B20-B915-8413FCADF445}"/>
    <cellStyle name="20% - Accent5 3 4 2 4 4 6" xfId="48863" xr:uid="{F5ECF718-2AC8-499E-9C72-B15093211F05}"/>
    <cellStyle name="20% - Accent5 3 4 2 4 4 7" xfId="56356" xr:uid="{A737D7D5-BB56-4302-B479-B704360659DA}"/>
    <cellStyle name="20% - Accent5 3 4 2 4 5" xfId="3534" xr:uid="{98A8E669-1205-447E-B2D9-01421A8E14D0}"/>
    <cellStyle name="20% - Accent5 3 4 2 4 5 2" xfId="11074" xr:uid="{4DDF0DEC-6AF3-4E8C-BE30-58A5415A4F80}"/>
    <cellStyle name="20% - Accent5 3 4 2 4 5 2 2" xfId="26050" xr:uid="{34ED31BA-E3A8-4146-8064-97DF19B2F3F2}"/>
    <cellStyle name="20% - Accent5 3 4 2 4 5 3" xfId="18562" xr:uid="{2A95426F-10F2-4A62-A84C-39A6109A2A79}"/>
    <cellStyle name="20% - Accent5 3 4 2 4 5 4" xfId="34752" xr:uid="{27DF13C7-67CE-4A5E-9178-B9B825A8562F}"/>
    <cellStyle name="20% - Accent5 3 4 2 4 5 5" xfId="40981" xr:uid="{C86B0052-BE42-4C7F-8480-957B05991553}"/>
    <cellStyle name="20% - Accent5 3 4 2 4 5 6" xfId="48864" xr:uid="{2C140EC5-135D-4041-B6FF-8E66F860AD87}"/>
    <cellStyle name="20% - Accent5 3 4 2 4 5 7" xfId="56357" xr:uid="{1B60E36E-2189-4345-B506-6569ED851F2C}"/>
    <cellStyle name="20% - Accent5 3 4 2 4 6" xfId="3535" xr:uid="{D9078F89-5BD4-4FE3-BFEC-A0DDEBC18D34}"/>
    <cellStyle name="20% - Accent5 3 4 2 4 6 2" xfId="11075" xr:uid="{F235C17C-B0F9-4856-9725-587149FEE18A}"/>
    <cellStyle name="20% - Accent5 3 4 2 4 6 2 2" xfId="26051" xr:uid="{46B65C10-0BF8-46E3-BDB4-E8DBEEC7F495}"/>
    <cellStyle name="20% - Accent5 3 4 2 4 6 3" xfId="18563" xr:uid="{EB334B4F-B743-423E-ADC3-1C2465E9154E}"/>
    <cellStyle name="20% - Accent5 3 4 2 4 6 4" xfId="36595" xr:uid="{1D89572F-659B-48A8-AE33-AB3689D55A25}"/>
    <cellStyle name="20% - Accent5 3 4 2 4 6 5" xfId="40982" xr:uid="{DED7AF66-9E76-43F4-993F-6DD33972F8B9}"/>
    <cellStyle name="20% - Accent5 3 4 2 4 6 6" xfId="48865" xr:uid="{1FAA4E74-E875-4C33-A27B-E19874FB24A9}"/>
    <cellStyle name="20% - Accent5 3 4 2 4 6 7" xfId="56358" xr:uid="{5752BB8E-8F5D-4FDB-A891-327C19CD75DE}"/>
    <cellStyle name="20% - Accent5 3 4 2 4 7" xfId="11060" xr:uid="{8004B6A9-70A2-43AF-8649-3E942E24D2A0}"/>
    <cellStyle name="20% - Accent5 3 4 2 4 7 2" xfId="26036" xr:uid="{11D2712E-7090-4620-B9E2-F6406DC1B9CE}"/>
    <cellStyle name="20% - Accent5 3 4 2 4 8" xfId="18548" xr:uid="{C345361F-710E-43ED-85EC-B17A0385B3B0}"/>
    <cellStyle name="20% - Accent5 3 4 2 4 9" xfId="30577" xr:uid="{A41C5049-9E7D-45CA-A877-C9F8E503758D}"/>
    <cellStyle name="20% - Accent5 3 4 2 5" xfId="3536" xr:uid="{AE8BAF9B-D856-49D4-9C89-D6B965418B8B}"/>
    <cellStyle name="20% - Accent5 3 4 2 5 10" xfId="48866" xr:uid="{324624C3-6C5D-48FC-A3E1-F0848B983DCA}"/>
    <cellStyle name="20% - Accent5 3 4 2 5 11" xfId="56359" xr:uid="{4A9F9CB3-136F-43E6-A136-C47F0D0B60D3}"/>
    <cellStyle name="20% - Accent5 3 4 2 5 2" xfId="3537" xr:uid="{ECC79290-4A84-4DF2-847E-414EBAE95377}"/>
    <cellStyle name="20% - Accent5 3 4 2 5 2 10" xfId="56360" xr:uid="{F85F62E4-63C8-4446-8F4F-1F7BF9447F62}"/>
    <cellStyle name="20% - Accent5 3 4 2 5 2 2" xfId="3538" xr:uid="{3907E390-D6A7-4DFF-B866-74B66710C330}"/>
    <cellStyle name="20% - Accent5 3 4 2 5 2 2 2" xfId="11078" xr:uid="{2486850F-E16F-42D4-9C9F-563D64D42080}"/>
    <cellStyle name="20% - Accent5 3 4 2 5 2 2 2 2" xfId="26054" xr:uid="{66C6AC46-7ADF-4A6E-AD2D-FC996D3F4AB3}"/>
    <cellStyle name="20% - Accent5 3 4 2 5 2 2 3" xfId="18566" xr:uid="{BA5AE166-8D8B-478B-B608-BB043722FBF3}"/>
    <cellStyle name="20% - Accent5 3 4 2 5 2 2 4" xfId="32912" xr:uid="{62FB6030-03F8-4E9C-9FA8-36EAE5C9B316}"/>
    <cellStyle name="20% - Accent5 3 4 2 5 2 2 5" xfId="40985" xr:uid="{DF23FF83-ECE8-4AF0-975B-D2DAFBAE9CFA}"/>
    <cellStyle name="20% - Accent5 3 4 2 5 2 2 6" xfId="48868" xr:uid="{7DA640DE-E3E2-4A71-B501-132FF47D55BF}"/>
    <cellStyle name="20% - Accent5 3 4 2 5 2 2 7" xfId="56361" xr:uid="{246CB8A3-84FD-476A-8F68-F3BBED7FFAEC}"/>
    <cellStyle name="20% - Accent5 3 4 2 5 2 3" xfId="3539" xr:uid="{7A607E0E-31B8-4C49-B33C-E37523EAF23E}"/>
    <cellStyle name="20% - Accent5 3 4 2 5 2 3 2" xfId="11079" xr:uid="{AE97F736-91B3-497D-922F-C93E7A8BED1F}"/>
    <cellStyle name="20% - Accent5 3 4 2 5 2 3 2 2" xfId="26055" xr:uid="{CAC49FCD-D523-43B8-BB45-83DFEA4D302B}"/>
    <cellStyle name="20% - Accent5 3 4 2 5 2 3 3" xfId="18567" xr:uid="{57557706-0680-46CF-87E9-9F154C18200F}"/>
    <cellStyle name="20% - Accent5 3 4 2 5 2 3 4" xfId="34757" xr:uid="{9E496902-80AC-4FA9-8C13-EB09098786DD}"/>
    <cellStyle name="20% - Accent5 3 4 2 5 2 3 5" xfId="40986" xr:uid="{53FC1E07-40EE-4499-BD5E-1C88021B1D8C}"/>
    <cellStyle name="20% - Accent5 3 4 2 5 2 3 6" xfId="48869" xr:uid="{347F2020-9B80-4340-9F02-AD0A10AC1413}"/>
    <cellStyle name="20% - Accent5 3 4 2 5 2 3 7" xfId="56362" xr:uid="{0BDAB50C-0E25-4660-A7B6-5E81F6E33199}"/>
    <cellStyle name="20% - Accent5 3 4 2 5 2 4" xfId="3540" xr:uid="{B8E0B528-BD12-48D9-8886-541899F241FE}"/>
    <cellStyle name="20% - Accent5 3 4 2 5 2 4 2" xfId="11080" xr:uid="{83CBD23E-3EC9-470E-96B8-296F8F2C1333}"/>
    <cellStyle name="20% - Accent5 3 4 2 5 2 4 2 2" xfId="26056" xr:uid="{3D52262D-F261-442C-89F6-1AEE4B730873}"/>
    <cellStyle name="20% - Accent5 3 4 2 5 2 4 3" xfId="18568" xr:uid="{AC34B74D-47F0-4B90-A6EC-9193582CF789}"/>
    <cellStyle name="20% - Accent5 3 4 2 5 2 4 4" xfId="36600" xr:uid="{500CC790-6A19-4868-B3EA-224DBC0AD744}"/>
    <cellStyle name="20% - Accent5 3 4 2 5 2 4 5" xfId="40987" xr:uid="{89B467BE-4AC6-4DD4-8F3B-39F9840A539A}"/>
    <cellStyle name="20% - Accent5 3 4 2 5 2 4 6" xfId="48870" xr:uid="{0F834374-8313-4D57-A3BC-8170226E24BA}"/>
    <cellStyle name="20% - Accent5 3 4 2 5 2 4 7" xfId="56363" xr:uid="{56B16BFA-9991-433B-9550-F991DC566E89}"/>
    <cellStyle name="20% - Accent5 3 4 2 5 2 5" xfId="11077" xr:uid="{E0AC944E-651D-4A38-96CB-7C3B2E36B132}"/>
    <cellStyle name="20% - Accent5 3 4 2 5 2 5 2" xfId="26053" xr:uid="{9F21E750-4EBC-4A03-8C8A-EEA2707FA341}"/>
    <cellStyle name="20% - Accent5 3 4 2 5 2 6" xfId="18565" xr:uid="{B9D14957-87A2-41E4-A3D6-BE1202B71A79}"/>
    <cellStyle name="20% - Accent5 3 4 2 5 2 7" xfId="31529" xr:uid="{2510D467-1593-4FC8-B048-714A59F00E00}"/>
    <cellStyle name="20% - Accent5 3 4 2 5 2 8" xfId="40984" xr:uid="{2F766699-C0E2-4B38-AA2A-502C3FA49607}"/>
    <cellStyle name="20% - Accent5 3 4 2 5 2 9" xfId="48867" xr:uid="{6537ED4F-7748-452F-8BD0-27EA1F2A6F83}"/>
    <cellStyle name="20% - Accent5 3 4 2 5 3" xfId="3541" xr:uid="{24C5A970-EBCB-4672-A272-F3EC7B9EBBE7}"/>
    <cellStyle name="20% - Accent5 3 4 2 5 3 2" xfId="11081" xr:uid="{8D9A6DD8-B50B-474E-9CB8-C409A10A0C87}"/>
    <cellStyle name="20% - Accent5 3 4 2 5 3 2 2" xfId="26057" xr:uid="{3AD7CC9A-29CB-4A17-92D2-58B9B7DD6758}"/>
    <cellStyle name="20% - Accent5 3 4 2 5 3 3" xfId="18569" xr:uid="{632B873D-F3B4-46B4-AD48-ECB71EDE85DF}"/>
    <cellStyle name="20% - Accent5 3 4 2 5 3 4" xfId="32911" xr:uid="{2B561FEC-CDAF-4D44-84B6-87ABD7FB6E12}"/>
    <cellStyle name="20% - Accent5 3 4 2 5 3 5" xfId="40988" xr:uid="{30BA3D79-95F5-4841-978C-BDA9C26B7665}"/>
    <cellStyle name="20% - Accent5 3 4 2 5 3 6" xfId="48871" xr:uid="{ABBFFE34-C9B8-45FE-9A94-1BE5BD116AAD}"/>
    <cellStyle name="20% - Accent5 3 4 2 5 3 7" xfId="56364" xr:uid="{4A549444-B95C-4E9F-B8F2-4C055ED43AA3}"/>
    <cellStyle name="20% - Accent5 3 4 2 5 4" xfId="3542" xr:uid="{194AB7E8-92F1-4304-B4B1-1C10F891311C}"/>
    <cellStyle name="20% - Accent5 3 4 2 5 4 2" xfId="11082" xr:uid="{D01B026B-8DB1-4D7F-83CD-D3DA7FB5B059}"/>
    <cellStyle name="20% - Accent5 3 4 2 5 4 2 2" xfId="26058" xr:uid="{5B62EB9C-3115-4537-B493-AFA54701D623}"/>
    <cellStyle name="20% - Accent5 3 4 2 5 4 3" xfId="18570" xr:uid="{ACE4E911-CF40-46F5-8F54-223C94F2E91B}"/>
    <cellStyle name="20% - Accent5 3 4 2 5 4 4" xfId="34756" xr:uid="{E332400A-3725-4F32-9FEC-8CCF41D3E706}"/>
    <cellStyle name="20% - Accent5 3 4 2 5 4 5" xfId="40989" xr:uid="{55FCEB54-0654-4993-965A-83F57C6C6529}"/>
    <cellStyle name="20% - Accent5 3 4 2 5 4 6" xfId="48872" xr:uid="{31380BFC-B0DD-4776-9861-4C0E813948A9}"/>
    <cellStyle name="20% - Accent5 3 4 2 5 4 7" xfId="56365" xr:uid="{C673BCBF-93A3-44DE-BCF0-F2407D43E9AD}"/>
    <cellStyle name="20% - Accent5 3 4 2 5 5" xfId="3543" xr:uid="{AC6DE7F4-A238-495C-93F5-9E0B52DE9079}"/>
    <cellStyle name="20% - Accent5 3 4 2 5 5 2" xfId="11083" xr:uid="{27FA7AFC-898A-4270-8F5B-DECE33D4305A}"/>
    <cellStyle name="20% - Accent5 3 4 2 5 5 2 2" xfId="26059" xr:uid="{0B8F4B34-05B3-41A0-B9D0-6F02E7012055}"/>
    <cellStyle name="20% - Accent5 3 4 2 5 5 3" xfId="18571" xr:uid="{90FCB969-68CB-46B5-9B22-32152E18B781}"/>
    <cellStyle name="20% - Accent5 3 4 2 5 5 4" xfId="36599" xr:uid="{E28E6FFD-3D40-4D14-A372-2B0080CBC039}"/>
    <cellStyle name="20% - Accent5 3 4 2 5 5 5" xfId="40990" xr:uid="{27130F6D-0249-4CD2-A231-9D3A746730E0}"/>
    <cellStyle name="20% - Accent5 3 4 2 5 5 6" xfId="48873" xr:uid="{ED1F7C6A-D392-42E3-8F6A-251D89DD3C01}"/>
    <cellStyle name="20% - Accent5 3 4 2 5 5 7" xfId="56366" xr:uid="{99CB1633-FFDF-40DC-9FE2-05195B542B86}"/>
    <cellStyle name="20% - Accent5 3 4 2 5 6" xfId="11076" xr:uid="{1AE2C958-AD0C-4202-9D49-A578FD30551D}"/>
    <cellStyle name="20% - Accent5 3 4 2 5 6 2" xfId="26052" xr:uid="{6C1DD85E-B8FB-46D2-ACD9-47197A7C0E73}"/>
    <cellStyle name="20% - Accent5 3 4 2 5 7" xfId="18564" xr:uid="{68A43BFC-3F8D-4376-92D0-AC78E40B4939}"/>
    <cellStyle name="20% - Accent5 3 4 2 5 8" xfId="30675" xr:uid="{F4BD5C8F-5465-4910-B14A-A3D8B667BAC6}"/>
    <cellStyle name="20% - Accent5 3 4 2 5 9" xfId="40983" xr:uid="{6FD5666B-8433-41E3-BFCE-E08D8C37B68A}"/>
    <cellStyle name="20% - Accent5 3 4 2 6" xfId="3544" xr:uid="{21A1D803-83FE-4AC6-A194-612CD126BBF9}"/>
    <cellStyle name="20% - Accent5 3 4 2 6 10" xfId="48874" xr:uid="{59C62FAC-98A5-4D5F-8AA2-6C42AB793103}"/>
    <cellStyle name="20% - Accent5 3 4 2 6 11" xfId="56367" xr:uid="{FA81C900-1BE0-4FD0-9FB7-8430DE3FCA11}"/>
    <cellStyle name="20% - Accent5 3 4 2 6 2" xfId="3545" xr:uid="{39CA08A3-5722-4893-A188-CD527C38CA01}"/>
    <cellStyle name="20% - Accent5 3 4 2 6 2 10" xfId="56368" xr:uid="{D6DB8B3D-252D-401A-AAD4-6A26AD6C160F}"/>
    <cellStyle name="20% - Accent5 3 4 2 6 2 2" xfId="3546" xr:uid="{70E7CDA2-CFB6-4674-B109-7BC27EA6FCAA}"/>
    <cellStyle name="20% - Accent5 3 4 2 6 2 2 2" xfId="11086" xr:uid="{6D666730-BA8C-4991-A2EC-D8B130578ABA}"/>
    <cellStyle name="20% - Accent5 3 4 2 6 2 2 2 2" xfId="26062" xr:uid="{8B23559B-A91A-402E-A824-9F0250E90F6C}"/>
    <cellStyle name="20% - Accent5 3 4 2 6 2 2 3" xfId="18574" xr:uid="{91932492-D069-4B63-870A-AD1B1ACA8FFA}"/>
    <cellStyle name="20% - Accent5 3 4 2 6 2 2 4" xfId="32914" xr:uid="{574082F3-C8C7-4FEF-93CB-05559EBF3F11}"/>
    <cellStyle name="20% - Accent5 3 4 2 6 2 2 5" xfId="40993" xr:uid="{4E666B3E-324C-4AE0-8A68-041A2F47E0F5}"/>
    <cellStyle name="20% - Accent5 3 4 2 6 2 2 6" xfId="48876" xr:uid="{E45F16F6-3E8A-4204-9862-D4442A952CBC}"/>
    <cellStyle name="20% - Accent5 3 4 2 6 2 2 7" xfId="56369" xr:uid="{07C86943-5E04-4699-8BEC-1C0FAFA64EBD}"/>
    <cellStyle name="20% - Accent5 3 4 2 6 2 3" xfId="3547" xr:uid="{0455A9E9-A9C9-4AEE-8C16-0DC4B96B9019}"/>
    <cellStyle name="20% - Accent5 3 4 2 6 2 3 2" xfId="11087" xr:uid="{286D9685-50BC-44DF-B424-EA6466BC32BC}"/>
    <cellStyle name="20% - Accent5 3 4 2 6 2 3 2 2" xfId="26063" xr:uid="{8D95BE81-3931-4D4A-A7C7-F635A1C8DBF4}"/>
    <cellStyle name="20% - Accent5 3 4 2 6 2 3 3" xfId="18575" xr:uid="{A243429D-D3D4-4D5E-A94B-BD83C425B0C1}"/>
    <cellStyle name="20% - Accent5 3 4 2 6 2 3 4" xfId="34759" xr:uid="{2134C1EE-C254-4510-A1FC-B89B94EB8010}"/>
    <cellStyle name="20% - Accent5 3 4 2 6 2 3 5" xfId="40994" xr:uid="{3AD61777-5C38-4B68-8BA7-3F093C6B5AB1}"/>
    <cellStyle name="20% - Accent5 3 4 2 6 2 3 6" xfId="48877" xr:uid="{0A3D5A28-C98E-4F9A-9ACB-F9137F95E81D}"/>
    <cellStyle name="20% - Accent5 3 4 2 6 2 3 7" xfId="56370" xr:uid="{5B0A7312-5053-4DD3-A1F3-F0B60423A68F}"/>
    <cellStyle name="20% - Accent5 3 4 2 6 2 4" xfId="3548" xr:uid="{87A5C4BD-1948-4C00-9A5A-B4DF4A4A3D59}"/>
    <cellStyle name="20% - Accent5 3 4 2 6 2 4 2" xfId="11088" xr:uid="{7AEAC495-E8BA-4DD0-933A-C635BCD0C670}"/>
    <cellStyle name="20% - Accent5 3 4 2 6 2 4 2 2" xfId="26064" xr:uid="{1F7BB165-492D-48A7-97FC-5D52FFCD1750}"/>
    <cellStyle name="20% - Accent5 3 4 2 6 2 4 3" xfId="18576" xr:uid="{2B9E308C-4475-4EF7-81B6-38135D91BC3F}"/>
    <cellStyle name="20% - Accent5 3 4 2 6 2 4 4" xfId="36602" xr:uid="{7AAB60E1-DFD6-4FDB-A356-98459ACC9559}"/>
    <cellStyle name="20% - Accent5 3 4 2 6 2 4 5" xfId="40995" xr:uid="{C7938518-1D97-48F4-A5A2-4A0A6FF55EBC}"/>
    <cellStyle name="20% - Accent5 3 4 2 6 2 4 6" xfId="48878" xr:uid="{21C9CF5F-5295-44F7-BCDB-3645DCF628F1}"/>
    <cellStyle name="20% - Accent5 3 4 2 6 2 4 7" xfId="56371" xr:uid="{0CFE59C9-4E52-4BB1-9351-01C85AC6CA74}"/>
    <cellStyle name="20% - Accent5 3 4 2 6 2 5" xfId="11085" xr:uid="{D7B3C4F0-1F95-4135-AFE7-744E5D06CF16}"/>
    <cellStyle name="20% - Accent5 3 4 2 6 2 5 2" xfId="26061" xr:uid="{51D47B55-9EB4-40BE-A54F-22EAE17587FD}"/>
    <cellStyle name="20% - Accent5 3 4 2 6 2 6" xfId="18573" xr:uid="{54634631-D396-4B9C-88FE-0162532F9A14}"/>
    <cellStyle name="20% - Accent5 3 4 2 6 2 7" xfId="31530" xr:uid="{157608C9-9891-4CB5-BBC7-9D6149AA1EFA}"/>
    <cellStyle name="20% - Accent5 3 4 2 6 2 8" xfId="40992" xr:uid="{EF39E918-25FC-4375-A779-2D7CBF6DB9FF}"/>
    <cellStyle name="20% - Accent5 3 4 2 6 2 9" xfId="48875" xr:uid="{90C3990A-AA48-4CDB-9367-BDAB18D76A3E}"/>
    <cellStyle name="20% - Accent5 3 4 2 6 3" xfId="3549" xr:uid="{B7C5F93E-0424-431E-8552-0F55001B56DF}"/>
    <cellStyle name="20% - Accent5 3 4 2 6 3 2" xfId="11089" xr:uid="{042204B8-15BC-4B51-90CA-25A3FB49A070}"/>
    <cellStyle name="20% - Accent5 3 4 2 6 3 2 2" xfId="26065" xr:uid="{BE2C91E8-C0E7-447B-84D6-FB88A31C80ED}"/>
    <cellStyle name="20% - Accent5 3 4 2 6 3 3" xfId="18577" xr:uid="{5BEA70D4-5C40-4083-9B23-39E17194F8A8}"/>
    <cellStyle name="20% - Accent5 3 4 2 6 3 4" xfId="32913" xr:uid="{C73E1755-F43A-4235-936C-28BE58C365FC}"/>
    <cellStyle name="20% - Accent5 3 4 2 6 3 5" xfId="40996" xr:uid="{188C09D5-CAD0-4A0F-A2E1-D289FDAADA13}"/>
    <cellStyle name="20% - Accent5 3 4 2 6 3 6" xfId="48879" xr:uid="{8AE9BF8D-78B9-4D85-A335-729A9AEB8508}"/>
    <cellStyle name="20% - Accent5 3 4 2 6 3 7" xfId="56372" xr:uid="{FCD01F5E-D34E-43B1-BEFE-85920AD51984}"/>
    <cellStyle name="20% - Accent5 3 4 2 6 4" xfId="3550" xr:uid="{A2045F43-A462-4609-9A6C-AC863490C2F8}"/>
    <cellStyle name="20% - Accent5 3 4 2 6 4 2" xfId="11090" xr:uid="{1ABCDE11-86C2-41A4-A20A-50F9F3F8866B}"/>
    <cellStyle name="20% - Accent5 3 4 2 6 4 2 2" xfId="26066" xr:uid="{A5F47285-7443-49BD-8B4B-612F8D969375}"/>
    <cellStyle name="20% - Accent5 3 4 2 6 4 3" xfId="18578" xr:uid="{8EE277ED-AB24-4F73-9915-61C5A5070A60}"/>
    <cellStyle name="20% - Accent5 3 4 2 6 4 4" xfId="34758" xr:uid="{94DF5F67-5B6A-4D1F-AE46-D5EE198A81AF}"/>
    <cellStyle name="20% - Accent5 3 4 2 6 4 5" xfId="40997" xr:uid="{763069AC-C9C5-46FA-97B5-90F564DBC890}"/>
    <cellStyle name="20% - Accent5 3 4 2 6 4 6" xfId="48880" xr:uid="{6DDFFF1D-E958-4212-891E-2D24CD2934F2}"/>
    <cellStyle name="20% - Accent5 3 4 2 6 4 7" xfId="56373" xr:uid="{C1D87BC1-E64E-40E0-BC54-F999370269DA}"/>
    <cellStyle name="20% - Accent5 3 4 2 6 5" xfId="3551" xr:uid="{0E125320-3CFC-4A42-8939-C377EE3558EB}"/>
    <cellStyle name="20% - Accent5 3 4 2 6 5 2" xfId="11091" xr:uid="{470A4C98-2333-42A2-8A9B-E8CBDA04E1D3}"/>
    <cellStyle name="20% - Accent5 3 4 2 6 5 2 2" xfId="26067" xr:uid="{B6D94B6B-C37C-4C3A-A2E2-EAF67575AFFA}"/>
    <cellStyle name="20% - Accent5 3 4 2 6 5 3" xfId="18579" xr:uid="{44FB4F3B-C580-4670-8C1C-251C38C46F2D}"/>
    <cellStyle name="20% - Accent5 3 4 2 6 5 4" xfId="36601" xr:uid="{7483E964-941D-4DCB-83B9-7815572FCD02}"/>
    <cellStyle name="20% - Accent5 3 4 2 6 5 5" xfId="40998" xr:uid="{C2165DC5-7237-4F70-9E09-FC29A8B753B0}"/>
    <cellStyle name="20% - Accent5 3 4 2 6 5 6" xfId="48881" xr:uid="{E4751E55-ED50-4193-A745-96454D1D755E}"/>
    <cellStyle name="20% - Accent5 3 4 2 6 5 7" xfId="56374" xr:uid="{DA94BD99-1685-40ED-B05C-0528C9140171}"/>
    <cellStyle name="20% - Accent5 3 4 2 6 6" xfId="11084" xr:uid="{6999DB94-B932-463C-81BB-3DD7555BD990}"/>
    <cellStyle name="20% - Accent5 3 4 2 6 6 2" xfId="26060" xr:uid="{80753E37-D553-4ECA-888C-434D574A8E34}"/>
    <cellStyle name="20% - Accent5 3 4 2 6 7" xfId="18572" xr:uid="{3C1B4490-327C-486A-A569-14BC5BE153EA}"/>
    <cellStyle name="20% - Accent5 3 4 2 6 8" xfId="30900" xr:uid="{878D668D-1324-458D-91EC-050E7970E226}"/>
    <cellStyle name="20% - Accent5 3 4 2 6 9" xfId="40991" xr:uid="{91AB25DF-7699-4125-AD15-6248E3061061}"/>
    <cellStyle name="20% - Accent5 3 4 2 7" xfId="3552" xr:uid="{6AF56C93-8FB1-449C-96E8-E41E863A3B5C}"/>
    <cellStyle name="20% - Accent5 3 4 2 7 10" xfId="56375" xr:uid="{AE57F68A-51DC-4089-B5B9-7C6A5AABF953}"/>
    <cellStyle name="20% - Accent5 3 4 2 7 2" xfId="3553" xr:uid="{7C28834B-0EA7-4B87-9ADD-81837B9FB6E5}"/>
    <cellStyle name="20% - Accent5 3 4 2 7 2 2" xfId="11093" xr:uid="{6B1B868A-17F7-4779-A1E4-4DBFB0A97EC4}"/>
    <cellStyle name="20% - Accent5 3 4 2 7 2 2 2" xfId="26069" xr:uid="{B874937B-FC40-47C5-A2AE-80C6160B064E}"/>
    <cellStyle name="20% - Accent5 3 4 2 7 2 3" xfId="18581" xr:uid="{E919F7E1-9F2E-4CE9-A20C-F9E7F45D52DA}"/>
    <cellStyle name="20% - Accent5 3 4 2 7 2 4" xfId="32915" xr:uid="{13991A44-E878-4C73-94F0-CB27D8912F25}"/>
    <cellStyle name="20% - Accent5 3 4 2 7 2 5" xfId="41000" xr:uid="{F3443126-9286-408A-BE40-D7F7EAAB1AB6}"/>
    <cellStyle name="20% - Accent5 3 4 2 7 2 6" xfId="48883" xr:uid="{C55A26D6-A192-46BA-8BC6-428D16DE5B0F}"/>
    <cellStyle name="20% - Accent5 3 4 2 7 2 7" xfId="56376" xr:uid="{3E457939-437B-41D1-8426-1311CFB6E4CF}"/>
    <cellStyle name="20% - Accent5 3 4 2 7 3" xfId="3554" xr:uid="{6DB26A61-B90B-4B11-8CF2-2B9F5507408A}"/>
    <cellStyle name="20% - Accent5 3 4 2 7 3 2" xfId="11094" xr:uid="{AF346F81-4E8C-4358-8A3C-97E67557667D}"/>
    <cellStyle name="20% - Accent5 3 4 2 7 3 2 2" xfId="26070" xr:uid="{11B910E0-B0D5-47ED-AE42-2A147573783F}"/>
    <cellStyle name="20% - Accent5 3 4 2 7 3 3" xfId="18582" xr:uid="{49D064AB-FF8F-4F1B-9CC7-30EB7DA4A25A}"/>
    <cellStyle name="20% - Accent5 3 4 2 7 3 4" xfId="34760" xr:uid="{7597FDF8-EEC6-4207-A2EA-68E0DD430739}"/>
    <cellStyle name="20% - Accent5 3 4 2 7 3 5" xfId="41001" xr:uid="{5699E48B-E763-4B9F-923D-E3E8376D343E}"/>
    <cellStyle name="20% - Accent5 3 4 2 7 3 6" xfId="48884" xr:uid="{F95AAD0E-60B3-4D00-8C34-B8F7F1D5D026}"/>
    <cellStyle name="20% - Accent5 3 4 2 7 3 7" xfId="56377" xr:uid="{C18B88B9-6858-458F-91BD-D19F9ABC9380}"/>
    <cellStyle name="20% - Accent5 3 4 2 7 4" xfId="3555" xr:uid="{C8E8A375-59AF-464E-B7A3-77F352C26270}"/>
    <cellStyle name="20% - Accent5 3 4 2 7 4 2" xfId="11095" xr:uid="{ACCB338C-F52D-483A-B49F-D93CAD8A20A5}"/>
    <cellStyle name="20% - Accent5 3 4 2 7 4 2 2" xfId="26071" xr:uid="{A6AAE5C7-5962-4E0F-9391-D489EA66A2F6}"/>
    <cellStyle name="20% - Accent5 3 4 2 7 4 3" xfId="18583" xr:uid="{21705B34-E037-435C-9BF6-1605E91999A3}"/>
    <cellStyle name="20% - Accent5 3 4 2 7 4 4" xfId="36603" xr:uid="{764CB28D-A803-4460-8E50-562AD0CA135A}"/>
    <cellStyle name="20% - Accent5 3 4 2 7 4 5" xfId="41002" xr:uid="{9C7CD4A7-FEA4-4683-9CA2-5D14571B88B3}"/>
    <cellStyle name="20% - Accent5 3 4 2 7 4 6" xfId="48885" xr:uid="{AAAAAFC2-6E24-4703-87B4-658E75C68D80}"/>
    <cellStyle name="20% - Accent5 3 4 2 7 4 7" xfId="56378" xr:uid="{1D527E2C-B607-475D-8DE8-F85EF9CD0F17}"/>
    <cellStyle name="20% - Accent5 3 4 2 7 5" xfId="11092" xr:uid="{00975A8E-87DD-4100-8DA9-28826F161768}"/>
    <cellStyle name="20% - Accent5 3 4 2 7 5 2" xfId="26068" xr:uid="{803822EC-7793-4552-93B1-4847C3A6B892}"/>
    <cellStyle name="20% - Accent5 3 4 2 7 6" xfId="18580" xr:uid="{6ECA85F2-C8E7-46FE-A69A-39A1BC8025EC}"/>
    <cellStyle name="20% - Accent5 3 4 2 7 7" xfId="31519" xr:uid="{67D98AD7-B233-40B0-BFE7-81B713DC4CA9}"/>
    <cellStyle name="20% - Accent5 3 4 2 7 8" xfId="40999" xr:uid="{352A4049-F1ED-4678-BB7D-D062C3CBED3D}"/>
    <cellStyle name="20% - Accent5 3 4 2 7 9" xfId="48882" xr:uid="{580599B2-6674-42F2-8C61-4D4BD182A3B4}"/>
    <cellStyle name="20% - Accent5 3 4 2 8" xfId="3556" xr:uid="{BA23E8EE-98C9-443F-8536-4AB815DA4AF7}"/>
    <cellStyle name="20% - Accent5 3 4 2 8 2" xfId="11096" xr:uid="{7138A41A-B632-472F-99C0-DC42F5761635}"/>
    <cellStyle name="20% - Accent5 3 4 2 8 2 2" xfId="26072" xr:uid="{1C3CC166-6640-44DE-93E5-18EF0010DF8B}"/>
    <cellStyle name="20% - Accent5 3 4 2 8 3" xfId="18584" xr:uid="{E5ADA87D-0BE9-406A-95A7-1C4600122E89}"/>
    <cellStyle name="20% - Accent5 3 4 2 8 4" xfId="32892" xr:uid="{22C3526D-EA73-43E7-9995-79DC13710350}"/>
    <cellStyle name="20% - Accent5 3 4 2 8 5" xfId="41003" xr:uid="{19DD2845-519C-46D2-8965-4142BE46D4F8}"/>
    <cellStyle name="20% - Accent5 3 4 2 8 6" xfId="48886" xr:uid="{0B017809-3CD4-426A-ACFF-008E7367ED16}"/>
    <cellStyle name="20% - Accent5 3 4 2 8 7" xfId="56379" xr:uid="{00225A24-5E2F-4A9D-AD3F-39E421A99761}"/>
    <cellStyle name="20% - Accent5 3 4 2 9" xfId="3557" xr:uid="{79EDD707-1F94-414B-9BD4-7FBD9E4E0AD9}"/>
    <cellStyle name="20% - Accent5 3 4 2 9 2" xfId="11097" xr:uid="{716CA002-1D22-4757-A567-DFC262485C70}"/>
    <cellStyle name="20% - Accent5 3 4 2 9 2 2" xfId="26073" xr:uid="{5A6006C4-F8C7-49A9-B1CD-818313F464B1}"/>
    <cellStyle name="20% - Accent5 3 4 2 9 3" xfId="18585" xr:uid="{ADA36D4E-CB69-4479-BDB3-6FD4572865A6}"/>
    <cellStyle name="20% - Accent5 3 4 2 9 4" xfId="34737" xr:uid="{A7087BF6-9989-4992-A9CC-9F3493883C61}"/>
    <cellStyle name="20% - Accent5 3 4 2 9 5" xfId="41004" xr:uid="{80FEE401-0DD9-4000-9FB2-76493E818910}"/>
    <cellStyle name="20% - Accent5 3 4 2 9 6" xfId="48887" xr:uid="{EE474165-5F98-4C43-A5E8-30FE64C1B5D3}"/>
    <cellStyle name="20% - Accent5 3 4 2 9 7" xfId="56380" xr:uid="{026563BD-D6D8-4259-B6A6-23663710ADD3}"/>
    <cellStyle name="20% - Accent5 3 4 20" xfId="37726" xr:uid="{ABB0AAEC-CBBE-4F18-BFEF-B87E9983FBD2}"/>
    <cellStyle name="20% - Accent5 3 4 21" xfId="45214" xr:uid="{BE07608E-1C52-4D73-828F-407A8C7AD905}"/>
    <cellStyle name="20% - Accent5 3 4 22" xfId="45337" xr:uid="{60240BC5-82FD-45CB-9A9B-8C8EF4997A83}"/>
    <cellStyle name="20% - Accent5 3 4 23" xfId="45460" xr:uid="{4BD96954-924F-40F8-BD95-61AFA73EADA8}"/>
    <cellStyle name="20% - Accent5 3 4 24" xfId="45603" xr:uid="{F5F80AFA-4948-40D7-88B5-0195621FE3DA}"/>
    <cellStyle name="20% - Accent5 3 4 25" xfId="53102" xr:uid="{4FE584C6-6F96-4E08-9CBE-FD12D70113F9}"/>
    <cellStyle name="20% - Accent5 3 4 3" xfId="3558" xr:uid="{8DEF6B4C-7877-41A5-AE19-09F471075E86}"/>
    <cellStyle name="20% - Accent5 3 4 3 10" xfId="18586" xr:uid="{3F933913-F8EB-4828-8A2D-7AFD98B17C65}"/>
    <cellStyle name="20% - Accent5 3 4 3 11" xfId="30357" xr:uid="{5977B53A-FD03-45A6-A16B-4F5AFD307DA3}"/>
    <cellStyle name="20% - Accent5 3 4 3 12" xfId="41005" xr:uid="{0B2E42B7-EC62-468B-953B-AA8B37E7C014}"/>
    <cellStyle name="20% - Accent5 3 4 3 13" xfId="48888" xr:uid="{0E2DE7A5-7B07-4DEA-A950-EA1259A9347D}"/>
    <cellStyle name="20% - Accent5 3 4 3 14" xfId="56381" xr:uid="{340ECEE5-9794-4843-B45D-EB033349EB09}"/>
    <cellStyle name="20% - Accent5 3 4 3 2" xfId="3559" xr:uid="{CA209CA1-7EED-45D7-8703-9041C3AB5B44}"/>
    <cellStyle name="20% - Accent5 3 4 3 2 10" xfId="41006" xr:uid="{F7DB0129-04AE-42F1-9AD8-F318CD8A1FC3}"/>
    <cellStyle name="20% - Accent5 3 4 3 2 11" xfId="48889" xr:uid="{025CF88D-8AA3-483C-94E2-93375F13EB92}"/>
    <cellStyle name="20% - Accent5 3 4 3 2 12" xfId="56382" xr:uid="{332457DD-4358-4DBC-BFFA-C3133CF927F4}"/>
    <cellStyle name="20% - Accent5 3 4 3 2 2" xfId="3560" xr:uid="{E2BAE225-97DE-4BF3-88ED-65C18C7566F1}"/>
    <cellStyle name="20% - Accent5 3 4 3 2 2 10" xfId="48890" xr:uid="{A49F0C5F-F23E-4110-A9F6-E2351C550466}"/>
    <cellStyle name="20% - Accent5 3 4 3 2 2 11" xfId="56383" xr:uid="{5781C8E4-07DC-4655-A6C0-6B37C1A303F6}"/>
    <cellStyle name="20% - Accent5 3 4 3 2 2 2" xfId="3561" xr:uid="{28D8056F-8C16-4ED9-B9EC-67D5938634B4}"/>
    <cellStyle name="20% - Accent5 3 4 3 2 2 2 10" xfId="56384" xr:uid="{BF9CBB67-D3F4-4150-BE36-2D58F49A5530}"/>
    <cellStyle name="20% - Accent5 3 4 3 2 2 2 2" xfId="3562" xr:uid="{70114D5B-7C0D-4368-9D2B-D207C530B75D}"/>
    <cellStyle name="20% - Accent5 3 4 3 2 2 2 2 2" xfId="11102" xr:uid="{EF847AC6-86B9-47A2-B382-DD7FB8F7C9A3}"/>
    <cellStyle name="20% - Accent5 3 4 3 2 2 2 2 2 2" xfId="26078" xr:uid="{F0A13D07-A708-41E8-A293-1A9BA443CDFE}"/>
    <cellStyle name="20% - Accent5 3 4 3 2 2 2 2 3" xfId="18590" xr:uid="{7AB37F01-6376-4D4B-B060-1F2F7306CF60}"/>
    <cellStyle name="20% - Accent5 3 4 3 2 2 2 2 4" xfId="32919" xr:uid="{F3C6F62D-02AE-4A50-8C3A-3C371F605122}"/>
    <cellStyle name="20% - Accent5 3 4 3 2 2 2 2 5" xfId="41009" xr:uid="{27469224-FF32-4231-8B71-60DAD3504071}"/>
    <cellStyle name="20% - Accent5 3 4 3 2 2 2 2 6" xfId="48892" xr:uid="{FE98D3AB-6F34-4BF3-B3C2-5C0101A53702}"/>
    <cellStyle name="20% - Accent5 3 4 3 2 2 2 2 7" xfId="56385" xr:uid="{A07FB767-5E70-4316-A1FD-B697BE9B46A1}"/>
    <cellStyle name="20% - Accent5 3 4 3 2 2 2 3" xfId="3563" xr:uid="{20AD4EE7-80C6-4A01-9457-EB91B33553E8}"/>
    <cellStyle name="20% - Accent5 3 4 3 2 2 2 3 2" xfId="11103" xr:uid="{74054A56-8ADD-4106-90AD-67335993A001}"/>
    <cellStyle name="20% - Accent5 3 4 3 2 2 2 3 2 2" xfId="26079" xr:uid="{64103414-A7C1-466E-BD76-18544EAB337B}"/>
    <cellStyle name="20% - Accent5 3 4 3 2 2 2 3 3" xfId="18591" xr:uid="{28CDD66B-34DF-4976-866E-EDB99D1A0819}"/>
    <cellStyle name="20% - Accent5 3 4 3 2 2 2 3 4" xfId="34764" xr:uid="{900EF661-104A-41F7-B8EE-CFAA2666BC1E}"/>
    <cellStyle name="20% - Accent5 3 4 3 2 2 2 3 5" xfId="41010" xr:uid="{1965BCFE-C758-41B1-AE5E-24ABF881CEE6}"/>
    <cellStyle name="20% - Accent5 3 4 3 2 2 2 3 6" xfId="48893" xr:uid="{BCBF7116-C173-44C9-AE38-09483276109C}"/>
    <cellStyle name="20% - Accent5 3 4 3 2 2 2 3 7" xfId="56386" xr:uid="{0034FCAC-91DE-469B-99F9-8894983492A0}"/>
    <cellStyle name="20% - Accent5 3 4 3 2 2 2 4" xfId="3564" xr:uid="{D659CC63-C4E4-40E5-B21C-65E0273D302A}"/>
    <cellStyle name="20% - Accent5 3 4 3 2 2 2 4 2" xfId="11104" xr:uid="{02B63DA5-C8AF-41D1-911D-81F8A0081B20}"/>
    <cellStyle name="20% - Accent5 3 4 3 2 2 2 4 2 2" xfId="26080" xr:uid="{E15F49D2-5DDC-4851-807F-2DCF4B9DA36E}"/>
    <cellStyle name="20% - Accent5 3 4 3 2 2 2 4 3" xfId="18592" xr:uid="{1B2ECE4A-0878-4504-89B5-BCEEE6E62CD0}"/>
    <cellStyle name="20% - Accent5 3 4 3 2 2 2 4 4" xfId="36607" xr:uid="{7D59CDD2-59F2-4E76-BAE1-AFB62D0308BE}"/>
    <cellStyle name="20% - Accent5 3 4 3 2 2 2 4 5" xfId="41011" xr:uid="{D21373B9-9C86-4025-8299-8184F624640B}"/>
    <cellStyle name="20% - Accent5 3 4 3 2 2 2 4 6" xfId="48894" xr:uid="{D2A2C6FC-45D4-4C75-908F-F3D6C0840B2E}"/>
    <cellStyle name="20% - Accent5 3 4 3 2 2 2 4 7" xfId="56387" xr:uid="{E9985186-8CC7-46DF-9412-A309E7D0D0A1}"/>
    <cellStyle name="20% - Accent5 3 4 3 2 2 2 5" xfId="11101" xr:uid="{E2DA6C9D-7862-471E-8E38-5D527136B536}"/>
    <cellStyle name="20% - Accent5 3 4 3 2 2 2 5 2" xfId="26077" xr:uid="{BF091C57-8744-4767-8116-5F6510712080}"/>
    <cellStyle name="20% - Accent5 3 4 3 2 2 2 6" xfId="18589" xr:uid="{56297DC7-FF69-456F-A8C8-D57029721554}"/>
    <cellStyle name="20% - Accent5 3 4 3 2 2 2 7" xfId="31533" xr:uid="{5DB80F04-2ABF-4AF9-A5F3-2986EE537C9C}"/>
    <cellStyle name="20% - Accent5 3 4 3 2 2 2 8" xfId="41008" xr:uid="{D5FE4D71-FABA-4BCC-8059-DA6F4A9DBDB3}"/>
    <cellStyle name="20% - Accent5 3 4 3 2 2 2 9" xfId="48891" xr:uid="{A760D8EB-3DE9-4B8C-924F-6AC3929AC31D}"/>
    <cellStyle name="20% - Accent5 3 4 3 2 2 3" xfId="3565" xr:uid="{5E90B867-F4C2-49D8-9D79-3D347CAB8FEB}"/>
    <cellStyle name="20% - Accent5 3 4 3 2 2 3 2" xfId="11105" xr:uid="{65B5A208-D8FF-4B3C-9BA9-AF4D7A87E0BF}"/>
    <cellStyle name="20% - Accent5 3 4 3 2 2 3 2 2" xfId="26081" xr:uid="{7620E757-7F8A-485F-AE9C-EEE69E58B850}"/>
    <cellStyle name="20% - Accent5 3 4 3 2 2 3 3" xfId="18593" xr:uid="{227C0F5F-D344-481B-A04C-FEB1008D2CE3}"/>
    <cellStyle name="20% - Accent5 3 4 3 2 2 3 4" xfId="32918" xr:uid="{2ECE08C2-F66A-4C90-8581-6E01ACFBCC29}"/>
    <cellStyle name="20% - Accent5 3 4 3 2 2 3 5" xfId="41012" xr:uid="{BDAD76A5-4238-4A19-A639-7E5B173F403F}"/>
    <cellStyle name="20% - Accent5 3 4 3 2 2 3 6" xfId="48895" xr:uid="{0E121D0F-6CF0-4091-8FAB-9F877FEDD11C}"/>
    <cellStyle name="20% - Accent5 3 4 3 2 2 3 7" xfId="56388" xr:uid="{AF0F6931-EF76-4660-B630-79FB0EE0C71A}"/>
    <cellStyle name="20% - Accent5 3 4 3 2 2 4" xfId="3566" xr:uid="{FAE6BA50-D8A9-49D3-8159-44794D255AD2}"/>
    <cellStyle name="20% - Accent5 3 4 3 2 2 4 2" xfId="11106" xr:uid="{AABAE2B5-D508-4E08-83D8-D1E230882084}"/>
    <cellStyle name="20% - Accent5 3 4 3 2 2 4 2 2" xfId="26082" xr:uid="{D58CE36B-D0DC-4411-9FA1-B1CE1B0F532D}"/>
    <cellStyle name="20% - Accent5 3 4 3 2 2 4 3" xfId="18594" xr:uid="{28D1CD01-9B1D-4048-90E8-DAB1A5E89F0A}"/>
    <cellStyle name="20% - Accent5 3 4 3 2 2 4 4" xfId="34763" xr:uid="{0A241609-2B59-4F04-980A-8AFD9649C8D6}"/>
    <cellStyle name="20% - Accent5 3 4 3 2 2 4 5" xfId="41013" xr:uid="{37113E6E-6E6F-4A6E-9154-56709EA6218D}"/>
    <cellStyle name="20% - Accent5 3 4 3 2 2 4 6" xfId="48896" xr:uid="{164EDC45-3E64-40E2-B8A6-A8CFDDE30450}"/>
    <cellStyle name="20% - Accent5 3 4 3 2 2 4 7" xfId="56389" xr:uid="{228B1460-EDA1-4A7A-B4F7-D204264EED97}"/>
    <cellStyle name="20% - Accent5 3 4 3 2 2 5" xfId="3567" xr:uid="{87126523-C3B6-43D9-8A9B-F9A7E37CF7C8}"/>
    <cellStyle name="20% - Accent5 3 4 3 2 2 5 2" xfId="11107" xr:uid="{C68556A9-03F2-433B-B6B5-E928AA156987}"/>
    <cellStyle name="20% - Accent5 3 4 3 2 2 5 2 2" xfId="26083" xr:uid="{485ACEA9-7E8A-4F5F-8700-CF0DDFC9C9E2}"/>
    <cellStyle name="20% - Accent5 3 4 3 2 2 5 3" xfId="18595" xr:uid="{BF9C78B3-596B-4A83-8612-F7162353D7C7}"/>
    <cellStyle name="20% - Accent5 3 4 3 2 2 5 4" xfId="36606" xr:uid="{58FBE033-8D08-4121-BC7F-29114B1904F1}"/>
    <cellStyle name="20% - Accent5 3 4 3 2 2 5 5" xfId="41014" xr:uid="{F341147A-84A4-4D20-8659-EDB35AA3C64D}"/>
    <cellStyle name="20% - Accent5 3 4 3 2 2 5 6" xfId="48897" xr:uid="{D94532B3-D169-4D50-A2D9-84E217D1F7BD}"/>
    <cellStyle name="20% - Accent5 3 4 3 2 2 5 7" xfId="56390" xr:uid="{6265F524-F246-42CA-A1AD-AB7945F63ED0}"/>
    <cellStyle name="20% - Accent5 3 4 3 2 2 6" xfId="11100" xr:uid="{DC0A1C06-5264-4A24-9C39-C1E213D97837}"/>
    <cellStyle name="20% - Accent5 3 4 3 2 2 6 2" xfId="26076" xr:uid="{AA642C2E-26A6-43B9-BE21-6FEB75D32D84}"/>
    <cellStyle name="20% - Accent5 3 4 3 2 2 7" xfId="18588" xr:uid="{B3E7760E-E90A-4006-853B-FEDFB3DB9A49}"/>
    <cellStyle name="20% - Accent5 3 4 3 2 2 8" xfId="30906" xr:uid="{CE2863D6-B42E-404C-975D-BE8CA3FC11BD}"/>
    <cellStyle name="20% - Accent5 3 4 3 2 2 9" xfId="41007" xr:uid="{713F49AC-C3E9-46EA-BE7D-C7979DDC8698}"/>
    <cellStyle name="20% - Accent5 3 4 3 2 3" xfId="3568" xr:uid="{41DD771F-5FCA-4EC8-AD56-BFF236DACF53}"/>
    <cellStyle name="20% - Accent5 3 4 3 2 3 10" xfId="56391" xr:uid="{CEAB2687-BB53-4BB2-B16C-625AC8CC8C69}"/>
    <cellStyle name="20% - Accent5 3 4 3 2 3 2" xfId="3569" xr:uid="{12B138E7-5936-4915-BFAE-E5C60044C58F}"/>
    <cellStyle name="20% - Accent5 3 4 3 2 3 2 2" xfId="11109" xr:uid="{9CF630D9-73C2-4F16-B984-7D89F7443BD9}"/>
    <cellStyle name="20% - Accent5 3 4 3 2 3 2 2 2" xfId="26085" xr:uid="{BFAC9785-ED85-44C6-AFB2-4B35C7771DA1}"/>
    <cellStyle name="20% - Accent5 3 4 3 2 3 2 3" xfId="18597" xr:uid="{279763CD-FC4F-4D45-9979-F4EF2AF327E2}"/>
    <cellStyle name="20% - Accent5 3 4 3 2 3 2 4" xfId="32920" xr:uid="{DA89E0D9-D1B7-465F-9FB4-545F312E5744}"/>
    <cellStyle name="20% - Accent5 3 4 3 2 3 2 5" xfId="41016" xr:uid="{44A56C9E-5EFE-4A95-9D2D-FC21C7CBFD2E}"/>
    <cellStyle name="20% - Accent5 3 4 3 2 3 2 6" xfId="48899" xr:uid="{B63B0D13-E525-4AE9-92B8-B2E36C1FD936}"/>
    <cellStyle name="20% - Accent5 3 4 3 2 3 2 7" xfId="56392" xr:uid="{088EEED7-FC78-45E5-A230-670694ACC841}"/>
    <cellStyle name="20% - Accent5 3 4 3 2 3 3" xfId="3570" xr:uid="{FAFDF6E3-2B52-4838-90EB-D48242CDA1E6}"/>
    <cellStyle name="20% - Accent5 3 4 3 2 3 3 2" xfId="11110" xr:uid="{B86758CD-2165-4152-B7E2-BEAFE32A7D2B}"/>
    <cellStyle name="20% - Accent5 3 4 3 2 3 3 2 2" xfId="26086" xr:uid="{96AC2C2B-02B2-4F86-AB93-61E07C30734B}"/>
    <cellStyle name="20% - Accent5 3 4 3 2 3 3 3" xfId="18598" xr:uid="{EA05BCF3-3505-4B2E-A565-D381A877295A}"/>
    <cellStyle name="20% - Accent5 3 4 3 2 3 3 4" xfId="34765" xr:uid="{5E778C4F-6A34-411F-84C6-DA128CBBE5B9}"/>
    <cellStyle name="20% - Accent5 3 4 3 2 3 3 5" xfId="41017" xr:uid="{13CEE9B2-1CA8-4300-AD10-FB6732218B24}"/>
    <cellStyle name="20% - Accent5 3 4 3 2 3 3 6" xfId="48900" xr:uid="{0C40A575-2C54-41EB-AC6D-03F1A6D20215}"/>
    <cellStyle name="20% - Accent5 3 4 3 2 3 3 7" xfId="56393" xr:uid="{B7A412D0-A580-4104-B04A-5FF5A8536013}"/>
    <cellStyle name="20% - Accent5 3 4 3 2 3 4" xfId="3571" xr:uid="{9DAA3B2A-4363-429F-A865-59288419F267}"/>
    <cellStyle name="20% - Accent5 3 4 3 2 3 4 2" xfId="11111" xr:uid="{29A07AEA-E31A-4B1C-B00D-6E24FCCF44C8}"/>
    <cellStyle name="20% - Accent5 3 4 3 2 3 4 2 2" xfId="26087" xr:uid="{243AE336-744A-433B-92FE-8F8374E73CFC}"/>
    <cellStyle name="20% - Accent5 3 4 3 2 3 4 3" xfId="18599" xr:uid="{FE25126A-4D60-4AE8-B41C-A9D5ABD4C0E7}"/>
    <cellStyle name="20% - Accent5 3 4 3 2 3 4 4" xfId="36608" xr:uid="{C9FABACA-659D-45F6-B101-4BC9D99CB971}"/>
    <cellStyle name="20% - Accent5 3 4 3 2 3 4 5" xfId="41018" xr:uid="{0338774B-2613-4735-8FC3-83C738CC1B7E}"/>
    <cellStyle name="20% - Accent5 3 4 3 2 3 4 6" xfId="48901" xr:uid="{6FC375CF-8766-42DB-AEB5-C1B175C861E9}"/>
    <cellStyle name="20% - Accent5 3 4 3 2 3 4 7" xfId="56394" xr:uid="{BE1D0EE5-99DE-485D-836C-F2B3B9C3CE14}"/>
    <cellStyle name="20% - Accent5 3 4 3 2 3 5" xfId="11108" xr:uid="{7EC56460-BD38-4C95-BCE0-DAA1D9E05B47}"/>
    <cellStyle name="20% - Accent5 3 4 3 2 3 5 2" xfId="26084" xr:uid="{CE456534-82B8-4289-91CA-715A1082C339}"/>
    <cellStyle name="20% - Accent5 3 4 3 2 3 6" xfId="18596" xr:uid="{C8BF60AE-E89C-4D9B-85FF-5FE980A399B2}"/>
    <cellStyle name="20% - Accent5 3 4 3 2 3 7" xfId="31532" xr:uid="{C0C35587-7A0D-484A-8F60-32273FFBCB74}"/>
    <cellStyle name="20% - Accent5 3 4 3 2 3 8" xfId="41015" xr:uid="{1185697C-6C5C-445B-A020-76DA0DE38E28}"/>
    <cellStyle name="20% - Accent5 3 4 3 2 3 9" xfId="48898" xr:uid="{623D7745-E300-46F7-8D3C-4E7B7F83BAED}"/>
    <cellStyle name="20% - Accent5 3 4 3 2 4" xfId="3572" xr:uid="{DFE2E07B-8287-4687-9EAA-AB8C6FEB074A}"/>
    <cellStyle name="20% - Accent5 3 4 3 2 4 2" xfId="11112" xr:uid="{B97E5B03-ED80-4486-A43E-513C125A9F62}"/>
    <cellStyle name="20% - Accent5 3 4 3 2 4 2 2" xfId="26088" xr:uid="{1E8A5FD3-3BA5-405B-A6FC-83BC69A9F403}"/>
    <cellStyle name="20% - Accent5 3 4 3 2 4 3" xfId="18600" xr:uid="{0E70C43A-70D9-4112-A07D-FF7A46EFBE0C}"/>
    <cellStyle name="20% - Accent5 3 4 3 2 4 4" xfId="32917" xr:uid="{2506608D-51A6-47C9-B01F-CCC08AF314B8}"/>
    <cellStyle name="20% - Accent5 3 4 3 2 4 5" xfId="41019" xr:uid="{A6B550AE-0507-4F8F-9C5D-316C82094BCF}"/>
    <cellStyle name="20% - Accent5 3 4 3 2 4 6" xfId="48902" xr:uid="{343E07B1-695E-4ACE-82CF-77BA387E626D}"/>
    <cellStyle name="20% - Accent5 3 4 3 2 4 7" xfId="56395" xr:uid="{3BE9D05E-9467-4034-ADBB-75E4145EE132}"/>
    <cellStyle name="20% - Accent5 3 4 3 2 5" xfId="3573" xr:uid="{C7CA672A-D416-4DB3-83E0-DD5B25B50DC8}"/>
    <cellStyle name="20% - Accent5 3 4 3 2 5 2" xfId="11113" xr:uid="{6718F86C-90A6-4B6C-87AE-D3875CE50E08}"/>
    <cellStyle name="20% - Accent5 3 4 3 2 5 2 2" xfId="26089" xr:uid="{9F105E68-1097-4A95-8CEB-C5CDAA765D94}"/>
    <cellStyle name="20% - Accent5 3 4 3 2 5 3" xfId="18601" xr:uid="{08FC0629-21BF-4B9A-B1ED-778843B14631}"/>
    <cellStyle name="20% - Accent5 3 4 3 2 5 4" xfId="34762" xr:uid="{D27CA0B7-17B8-4DA9-A987-9C62C375C8B3}"/>
    <cellStyle name="20% - Accent5 3 4 3 2 5 5" xfId="41020" xr:uid="{DE112BBB-2799-4D8D-B150-04A04B06516A}"/>
    <cellStyle name="20% - Accent5 3 4 3 2 5 6" xfId="48903" xr:uid="{50ED8FC3-889B-47F1-BB7D-F31781407A26}"/>
    <cellStyle name="20% - Accent5 3 4 3 2 5 7" xfId="56396" xr:uid="{E60DF729-7F1B-492D-A542-F0BDB6D3248B}"/>
    <cellStyle name="20% - Accent5 3 4 3 2 6" xfId="3574" xr:uid="{88B50873-98B1-4639-A749-920F5AA983A0}"/>
    <cellStyle name="20% - Accent5 3 4 3 2 6 2" xfId="11114" xr:uid="{5710718B-90C5-4B34-8D86-EE772F26AF53}"/>
    <cellStyle name="20% - Accent5 3 4 3 2 6 2 2" xfId="26090" xr:uid="{84584456-B1A1-470C-BBEF-5076394D2679}"/>
    <cellStyle name="20% - Accent5 3 4 3 2 6 3" xfId="18602" xr:uid="{AAFA95DB-BD0E-470C-98EB-57D607EB706D}"/>
    <cellStyle name="20% - Accent5 3 4 3 2 6 4" xfId="36605" xr:uid="{3C16E754-842C-468B-96D2-3238D5F6C2BD}"/>
    <cellStyle name="20% - Accent5 3 4 3 2 6 5" xfId="41021" xr:uid="{454D5A2F-CC69-4408-9CC9-56B367B9E846}"/>
    <cellStyle name="20% - Accent5 3 4 3 2 6 6" xfId="48904" xr:uid="{978EB9C5-0454-42A5-95EE-FB468C027987}"/>
    <cellStyle name="20% - Accent5 3 4 3 2 6 7" xfId="56397" xr:uid="{481B6FCC-FBC9-4474-9A12-88B9B9E7ED10}"/>
    <cellStyle name="20% - Accent5 3 4 3 2 7" xfId="11099" xr:uid="{9863F833-9AC6-43DF-B8E8-DFFF65709547}"/>
    <cellStyle name="20% - Accent5 3 4 3 2 7 2" xfId="26075" xr:uid="{D4BF5846-1AC7-4784-98DB-20E3006526C8}"/>
    <cellStyle name="20% - Accent5 3 4 3 2 8" xfId="18587" xr:uid="{FF6386E9-F997-4F3E-B406-365CA3DBF009}"/>
    <cellStyle name="20% - Accent5 3 4 3 2 9" xfId="30476" xr:uid="{293147E6-0E21-4EEA-A238-7A6763E64404}"/>
    <cellStyle name="20% - Accent5 3 4 3 3" xfId="3575" xr:uid="{7A5C2010-ADDE-43FF-A9FF-61F71B97F2FF}"/>
    <cellStyle name="20% - Accent5 3 4 3 3 10" xfId="48905" xr:uid="{C1A28FFF-90FB-4F7E-8481-C1EBED250CF6}"/>
    <cellStyle name="20% - Accent5 3 4 3 3 11" xfId="56398" xr:uid="{0A45A702-623B-45BC-A065-875D9AD9BA65}"/>
    <cellStyle name="20% - Accent5 3 4 3 3 2" xfId="3576" xr:uid="{34A41F94-2E37-4A22-A32C-DC07BDAE9A0B}"/>
    <cellStyle name="20% - Accent5 3 4 3 3 2 10" xfId="56399" xr:uid="{91881A9E-8BFA-4161-9078-F17D30162ACA}"/>
    <cellStyle name="20% - Accent5 3 4 3 3 2 2" xfId="3577" xr:uid="{64279875-AD63-4EBD-863D-858C31EBAFB3}"/>
    <cellStyle name="20% - Accent5 3 4 3 3 2 2 2" xfId="11117" xr:uid="{B7020BCC-C718-46D7-A12A-1DE2569785F2}"/>
    <cellStyle name="20% - Accent5 3 4 3 3 2 2 2 2" xfId="26093" xr:uid="{AC655688-F61D-4F48-81DA-4EA83EC3123D}"/>
    <cellStyle name="20% - Accent5 3 4 3 3 2 2 3" xfId="18605" xr:uid="{A39CDC73-0D8B-4509-BC39-050BD9D9ECAB}"/>
    <cellStyle name="20% - Accent5 3 4 3 3 2 2 4" xfId="32922" xr:uid="{CF00F45C-BC1B-47A6-835E-D009E1B26030}"/>
    <cellStyle name="20% - Accent5 3 4 3 3 2 2 5" xfId="41024" xr:uid="{641354E2-E97C-477A-B3B5-BEE765972EAD}"/>
    <cellStyle name="20% - Accent5 3 4 3 3 2 2 6" xfId="48907" xr:uid="{C68C29BD-0ABA-49E2-B599-A1B19560B83B}"/>
    <cellStyle name="20% - Accent5 3 4 3 3 2 2 7" xfId="56400" xr:uid="{E2F99041-FCD8-43F9-A2F7-029F37BF3D17}"/>
    <cellStyle name="20% - Accent5 3 4 3 3 2 3" xfId="3578" xr:uid="{040202D8-8101-48C0-ABA3-1EFCB23FD02A}"/>
    <cellStyle name="20% - Accent5 3 4 3 3 2 3 2" xfId="11118" xr:uid="{25A6A243-556B-4743-B981-2B2CA79552FC}"/>
    <cellStyle name="20% - Accent5 3 4 3 3 2 3 2 2" xfId="26094" xr:uid="{2A3FC591-2883-46EB-8236-584DB88150AA}"/>
    <cellStyle name="20% - Accent5 3 4 3 3 2 3 3" xfId="18606" xr:uid="{7079E9A6-59B3-4C2F-9593-F0B7B689F48C}"/>
    <cellStyle name="20% - Accent5 3 4 3 3 2 3 4" xfId="34767" xr:uid="{6E364495-532A-4ACD-8E04-05E8716F5A45}"/>
    <cellStyle name="20% - Accent5 3 4 3 3 2 3 5" xfId="41025" xr:uid="{D7E51CD9-5FFC-43F8-9F7C-B6292B11A235}"/>
    <cellStyle name="20% - Accent5 3 4 3 3 2 3 6" xfId="48908" xr:uid="{4952A2C6-3748-4331-A637-FCB4B0BB6B54}"/>
    <cellStyle name="20% - Accent5 3 4 3 3 2 3 7" xfId="56401" xr:uid="{0D245F29-57BF-44D8-952C-175959C6194C}"/>
    <cellStyle name="20% - Accent5 3 4 3 3 2 4" xfId="3579" xr:uid="{A4E6C35B-849B-4BE4-A191-8E3530AA8D0C}"/>
    <cellStyle name="20% - Accent5 3 4 3 3 2 4 2" xfId="11119" xr:uid="{2BA9D64B-E061-4E54-BF3F-504C07B33102}"/>
    <cellStyle name="20% - Accent5 3 4 3 3 2 4 2 2" xfId="26095" xr:uid="{7BCE281E-F06E-426B-87B4-44C61A160A35}"/>
    <cellStyle name="20% - Accent5 3 4 3 3 2 4 3" xfId="18607" xr:uid="{DB3C6440-9C67-4C0F-9506-3E4CCD7B4B4E}"/>
    <cellStyle name="20% - Accent5 3 4 3 3 2 4 4" xfId="36610" xr:uid="{CE39D96C-A414-4700-8305-D129ED741EEF}"/>
    <cellStyle name="20% - Accent5 3 4 3 3 2 4 5" xfId="41026" xr:uid="{ABF6282D-D7B8-406B-BCF8-A6124B4A29C0}"/>
    <cellStyle name="20% - Accent5 3 4 3 3 2 4 6" xfId="48909" xr:uid="{4C0C512C-37F0-4A16-937C-0BE4D4AF0968}"/>
    <cellStyle name="20% - Accent5 3 4 3 3 2 4 7" xfId="56402" xr:uid="{9C170605-D047-408B-A4E0-7F2B9B26B9F2}"/>
    <cellStyle name="20% - Accent5 3 4 3 3 2 5" xfId="11116" xr:uid="{131EF43E-198F-4E4F-971B-137F66B1B7D5}"/>
    <cellStyle name="20% - Accent5 3 4 3 3 2 5 2" xfId="26092" xr:uid="{E34E46E7-F13E-4614-A1D8-B08AF1429E14}"/>
    <cellStyle name="20% - Accent5 3 4 3 3 2 6" xfId="18604" xr:uid="{0E2B84F8-B83F-4C71-87CD-3174E6193E33}"/>
    <cellStyle name="20% - Accent5 3 4 3 3 2 7" xfId="31534" xr:uid="{03053F91-D6C4-452E-83D1-B32D41C2F1FF}"/>
    <cellStyle name="20% - Accent5 3 4 3 3 2 8" xfId="41023" xr:uid="{B1027FA3-1AD4-427F-B858-75A64C62371B}"/>
    <cellStyle name="20% - Accent5 3 4 3 3 2 9" xfId="48906" xr:uid="{F74962AA-B4FC-4B14-B8F2-A10A4437EA06}"/>
    <cellStyle name="20% - Accent5 3 4 3 3 3" xfId="3580" xr:uid="{321AA32B-904E-4ADA-9F07-68DA9405F9F5}"/>
    <cellStyle name="20% - Accent5 3 4 3 3 3 2" xfId="11120" xr:uid="{F3620C71-B03F-4E9F-A1F1-B99C70387DB9}"/>
    <cellStyle name="20% - Accent5 3 4 3 3 3 2 2" xfId="26096" xr:uid="{C4374E95-4DBE-4406-803F-EE859117A177}"/>
    <cellStyle name="20% - Accent5 3 4 3 3 3 3" xfId="18608" xr:uid="{0FF1CD8D-4A35-4673-8F39-1B271E78279F}"/>
    <cellStyle name="20% - Accent5 3 4 3 3 3 4" xfId="32921" xr:uid="{FF0A1B0F-D84C-40E3-A52B-DBBC39892E27}"/>
    <cellStyle name="20% - Accent5 3 4 3 3 3 5" xfId="41027" xr:uid="{A967DBB0-12E3-4C18-A594-3093F920E19A}"/>
    <cellStyle name="20% - Accent5 3 4 3 3 3 6" xfId="48910" xr:uid="{64D29685-D94A-4EE9-A359-394223A76EAB}"/>
    <cellStyle name="20% - Accent5 3 4 3 3 3 7" xfId="56403" xr:uid="{829D91A2-B89D-4350-892A-AB29D0694699}"/>
    <cellStyle name="20% - Accent5 3 4 3 3 4" xfId="3581" xr:uid="{E5AF488C-5605-42F5-A22E-AF45F23A6700}"/>
    <cellStyle name="20% - Accent5 3 4 3 3 4 2" xfId="11121" xr:uid="{46DC0AF7-F7CB-4240-B32F-9DB23FC4D364}"/>
    <cellStyle name="20% - Accent5 3 4 3 3 4 2 2" xfId="26097" xr:uid="{00405622-9AB1-4997-906E-5C1A7E113281}"/>
    <cellStyle name="20% - Accent5 3 4 3 3 4 3" xfId="18609" xr:uid="{8394B550-2C2C-4D65-8E6E-AD56CDDC87AE}"/>
    <cellStyle name="20% - Accent5 3 4 3 3 4 4" xfId="34766" xr:uid="{1E6FE82A-6C99-4DCB-BCCD-02AA4A1E125F}"/>
    <cellStyle name="20% - Accent5 3 4 3 3 4 5" xfId="41028" xr:uid="{219EF58D-B638-4393-86B4-C0B9A958CF32}"/>
    <cellStyle name="20% - Accent5 3 4 3 3 4 6" xfId="48911" xr:uid="{329AB541-DC64-4020-856D-57AADCDA8307}"/>
    <cellStyle name="20% - Accent5 3 4 3 3 4 7" xfId="56404" xr:uid="{8932FE01-B8BA-4FA1-BA0A-8933C3829C0D}"/>
    <cellStyle name="20% - Accent5 3 4 3 3 5" xfId="3582" xr:uid="{DA7BBB8E-38B5-46FD-993F-9B9C556E69AC}"/>
    <cellStyle name="20% - Accent5 3 4 3 3 5 2" xfId="11122" xr:uid="{2F3A792C-D537-4439-A5AC-70F5A0ACC872}"/>
    <cellStyle name="20% - Accent5 3 4 3 3 5 2 2" xfId="26098" xr:uid="{0C835F32-22AF-4FCF-9C3A-EE30AE8DC209}"/>
    <cellStyle name="20% - Accent5 3 4 3 3 5 3" xfId="18610" xr:uid="{8C09DBC0-6E42-467B-B387-F432FF5AD5C3}"/>
    <cellStyle name="20% - Accent5 3 4 3 3 5 4" xfId="36609" xr:uid="{1277AD35-677E-450F-8962-D6AFD0E5E75E}"/>
    <cellStyle name="20% - Accent5 3 4 3 3 5 5" xfId="41029" xr:uid="{2A2BC044-4C32-4A90-9374-E5EBABE4293A}"/>
    <cellStyle name="20% - Accent5 3 4 3 3 5 6" xfId="48912" xr:uid="{41930194-314A-46EA-8E51-E3C72DA3CB2F}"/>
    <cellStyle name="20% - Accent5 3 4 3 3 5 7" xfId="56405" xr:uid="{E7E5F02F-9775-4473-86A7-9CDB0F5FAC8D}"/>
    <cellStyle name="20% - Accent5 3 4 3 3 6" xfId="11115" xr:uid="{2FD9E8D5-1A96-4911-95B3-B7F92EFBDA7B}"/>
    <cellStyle name="20% - Accent5 3 4 3 3 6 2" xfId="26091" xr:uid="{07CD6C13-1B35-4639-AB50-BE5BB8FD9C55}"/>
    <cellStyle name="20% - Accent5 3 4 3 3 7" xfId="18603" xr:uid="{BB61EE09-8A8F-437C-8857-BC89F2B2EEC2}"/>
    <cellStyle name="20% - Accent5 3 4 3 3 8" xfId="30677" xr:uid="{7E88AEC0-DE6C-48F9-9FAA-418C096BC89F}"/>
    <cellStyle name="20% - Accent5 3 4 3 3 9" xfId="41022" xr:uid="{A9C425D0-4EA0-4F51-9223-80F6039773B6}"/>
    <cellStyle name="20% - Accent5 3 4 3 4" xfId="3583" xr:uid="{AAE54124-9640-4A16-939A-32F04D04B17D}"/>
    <cellStyle name="20% - Accent5 3 4 3 4 10" xfId="48913" xr:uid="{C8CD9A34-4D71-4ED8-8EF8-3612B00D64C6}"/>
    <cellStyle name="20% - Accent5 3 4 3 4 11" xfId="56406" xr:uid="{2D3CDF41-8044-4871-8604-B82D92DBB7BB}"/>
    <cellStyle name="20% - Accent5 3 4 3 4 2" xfId="3584" xr:uid="{30548B0E-ED67-4E02-B066-A832DD4D59E8}"/>
    <cellStyle name="20% - Accent5 3 4 3 4 2 10" xfId="56407" xr:uid="{26FA3541-06CF-47DE-98BF-AE7586D2CE63}"/>
    <cellStyle name="20% - Accent5 3 4 3 4 2 2" xfId="3585" xr:uid="{5D6167B9-B40A-43E2-903F-F5F880015677}"/>
    <cellStyle name="20% - Accent5 3 4 3 4 2 2 2" xfId="11125" xr:uid="{935857D0-3C09-4CF9-B85A-82DF746AF189}"/>
    <cellStyle name="20% - Accent5 3 4 3 4 2 2 2 2" xfId="26101" xr:uid="{8EA609F8-4FCE-464C-9A39-E9A4C3C3D7BE}"/>
    <cellStyle name="20% - Accent5 3 4 3 4 2 2 3" xfId="18613" xr:uid="{DAD048B3-67AD-4871-87C5-002A202731BC}"/>
    <cellStyle name="20% - Accent5 3 4 3 4 2 2 4" xfId="32924" xr:uid="{37A382B8-2555-46E0-975C-221569DB5646}"/>
    <cellStyle name="20% - Accent5 3 4 3 4 2 2 5" xfId="41032" xr:uid="{9B76E76C-5E3F-42FE-BE75-604D7AA32B4B}"/>
    <cellStyle name="20% - Accent5 3 4 3 4 2 2 6" xfId="48915" xr:uid="{0B9AFB30-03EB-4127-9036-27BF6D79677F}"/>
    <cellStyle name="20% - Accent5 3 4 3 4 2 2 7" xfId="56408" xr:uid="{22B49F09-2F17-4096-B157-BE4F48C18561}"/>
    <cellStyle name="20% - Accent5 3 4 3 4 2 3" xfId="3586" xr:uid="{19980A2E-D46D-47C5-9C13-062EEF4F40A5}"/>
    <cellStyle name="20% - Accent5 3 4 3 4 2 3 2" xfId="11126" xr:uid="{3D51DD62-416C-4AF5-AD39-3AEC2C88BE7C}"/>
    <cellStyle name="20% - Accent5 3 4 3 4 2 3 2 2" xfId="26102" xr:uid="{FEECF42A-F7AC-4A12-A999-711061B848F1}"/>
    <cellStyle name="20% - Accent5 3 4 3 4 2 3 3" xfId="18614" xr:uid="{A13CD9EE-DC8A-46E4-AF47-85EE7FD5CA44}"/>
    <cellStyle name="20% - Accent5 3 4 3 4 2 3 4" xfId="34769" xr:uid="{067EB774-A55F-46BC-9C47-45FA135F857F}"/>
    <cellStyle name="20% - Accent5 3 4 3 4 2 3 5" xfId="41033" xr:uid="{A4553F76-A398-4975-8958-A7861E9AC2AA}"/>
    <cellStyle name="20% - Accent5 3 4 3 4 2 3 6" xfId="48916" xr:uid="{0369A839-3226-4103-8C6D-DAE91286B053}"/>
    <cellStyle name="20% - Accent5 3 4 3 4 2 3 7" xfId="56409" xr:uid="{750E592C-769F-43FD-A9B4-6BC342AAA721}"/>
    <cellStyle name="20% - Accent5 3 4 3 4 2 4" xfId="3587" xr:uid="{56A3B3A8-CF03-48A3-B90E-22E922F2B164}"/>
    <cellStyle name="20% - Accent5 3 4 3 4 2 4 2" xfId="11127" xr:uid="{B7A6940F-E625-4257-AC2B-4295B5CD96E1}"/>
    <cellStyle name="20% - Accent5 3 4 3 4 2 4 2 2" xfId="26103" xr:uid="{1D09A0DB-B5DB-41E2-BD37-7E653B3E2E00}"/>
    <cellStyle name="20% - Accent5 3 4 3 4 2 4 3" xfId="18615" xr:uid="{036F8F53-D143-4864-AC45-F4A63F52406B}"/>
    <cellStyle name="20% - Accent5 3 4 3 4 2 4 4" xfId="36612" xr:uid="{ED18FD09-8984-468D-89E9-C7C9F260DC7B}"/>
    <cellStyle name="20% - Accent5 3 4 3 4 2 4 5" xfId="41034" xr:uid="{8192637E-7D40-407D-B29E-608B7B131404}"/>
    <cellStyle name="20% - Accent5 3 4 3 4 2 4 6" xfId="48917" xr:uid="{74A40EE0-2591-4634-A863-CDE053CDCB77}"/>
    <cellStyle name="20% - Accent5 3 4 3 4 2 4 7" xfId="56410" xr:uid="{CD87A766-F167-4F15-A567-2339946573A3}"/>
    <cellStyle name="20% - Accent5 3 4 3 4 2 5" xfId="11124" xr:uid="{BBD9618B-FC53-4C16-AA58-F0817DC0CD60}"/>
    <cellStyle name="20% - Accent5 3 4 3 4 2 5 2" xfId="26100" xr:uid="{359EDEA0-E39B-477F-B4D3-F73AD1897A7A}"/>
    <cellStyle name="20% - Accent5 3 4 3 4 2 6" xfId="18612" xr:uid="{FE869D91-177D-4870-9E90-11856F601D8D}"/>
    <cellStyle name="20% - Accent5 3 4 3 4 2 7" xfId="31535" xr:uid="{C6ADE834-F8EB-4E0B-8F8D-DD2CD1D79813}"/>
    <cellStyle name="20% - Accent5 3 4 3 4 2 8" xfId="41031" xr:uid="{BD8E9050-478A-4DFB-8D09-493E4FF8E8FD}"/>
    <cellStyle name="20% - Accent5 3 4 3 4 2 9" xfId="48914" xr:uid="{5EE7C39A-1D6C-41D5-BAD4-6907A8F6B16D}"/>
    <cellStyle name="20% - Accent5 3 4 3 4 3" xfId="3588" xr:uid="{4E0A1EA6-D3C2-4F87-A0FA-2D8FF6F18ACA}"/>
    <cellStyle name="20% - Accent5 3 4 3 4 3 2" xfId="11128" xr:uid="{59825AF5-248B-4160-A0D0-84D1AF9C4AA9}"/>
    <cellStyle name="20% - Accent5 3 4 3 4 3 2 2" xfId="26104" xr:uid="{6D35C071-DD48-4137-A677-E0C70EB08F11}"/>
    <cellStyle name="20% - Accent5 3 4 3 4 3 3" xfId="18616" xr:uid="{0FA1580E-2D8E-46E1-A872-7D942699AA69}"/>
    <cellStyle name="20% - Accent5 3 4 3 4 3 4" xfId="32923" xr:uid="{1CC54E08-B189-4173-8B54-A06B854EDAB2}"/>
    <cellStyle name="20% - Accent5 3 4 3 4 3 5" xfId="41035" xr:uid="{8A34D1FA-B899-4E5C-B6BD-0C48EDC494D5}"/>
    <cellStyle name="20% - Accent5 3 4 3 4 3 6" xfId="48918" xr:uid="{3F43A853-4C58-4640-BA38-00B768E6EEF6}"/>
    <cellStyle name="20% - Accent5 3 4 3 4 3 7" xfId="56411" xr:uid="{C156BD80-F393-465C-AAB1-F0EF5B7C9855}"/>
    <cellStyle name="20% - Accent5 3 4 3 4 4" xfId="3589" xr:uid="{7776CE42-FFCC-4ADC-8AA3-1F1CCC458FC4}"/>
    <cellStyle name="20% - Accent5 3 4 3 4 4 2" xfId="11129" xr:uid="{6011263B-040C-4976-A33F-FE41A4DA4FC8}"/>
    <cellStyle name="20% - Accent5 3 4 3 4 4 2 2" xfId="26105" xr:uid="{3E93B24F-1014-4D2D-9C59-A3E3FF62A400}"/>
    <cellStyle name="20% - Accent5 3 4 3 4 4 3" xfId="18617" xr:uid="{70120C0B-E61E-4421-BEE1-CE9B99AE1232}"/>
    <cellStyle name="20% - Accent5 3 4 3 4 4 4" xfId="34768" xr:uid="{CF2F52EF-7934-4AF0-85DB-87831F77AE9B}"/>
    <cellStyle name="20% - Accent5 3 4 3 4 4 5" xfId="41036" xr:uid="{90A5B42E-E141-4727-95CA-9E13F2C68FEB}"/>
    <cellStyle name="20% - Accent5 3 4 3 4 4 6" xfId="48919" xr:uid="{C37D1062-96AC-4D19-80F2-1BF60A3040B5}"/>
    <cellStyle name="20% - Accent5 3 4 3 4 4 7" xfId="56412" xr:uid="{37355CD5-8E0D-43D2-B794-57F9E11BD47D}"/>
    <cellStyle name="20% - Accent5 3 4 3 4 5" xfId="3590" xr:uid="{3AC5FBEF-B2DF-4A99-88CA-F245A9F8FB50}"/>
    <cellStyle name="20% - Accent5 3 4 3 4 5 2" xfId="11130" xr:uid="{441E6C58-3BA2-48F9-8DB5-B80BE287A4CC}"/>
    <cellStyle name="20% - Accent5 3 4 3 4 5 2 2" xfId="26106" xr:uid="{BFDE5605-A90A-4C26-91DD-51B5024469BC}"/>
    <cellStyle name="20% - Accent5 3 4 3 4 5 3" xfId="18618" xr:uid="{DB9328F2-3695-4E59-84C9-0AFFAA76BACF}"/>
    <cellStyle name="20% - Accent5 3 4 3 4 5 4" xfId="36611" xr:uid="{935D0EB2-199B-4A15-BF91-B4185DBBA26A}"/>
    <cellStyle name="20% - Accent5 3 4 3 4 5 5" xfId="41037" xr:uid="{4511760D-D133-492B-9569-8F598C45AE0C}"/>
    <cellStyle name="20% - Accent5 3 4 3 4 5 6" xfId="48920" xr:uid="{271301CF-A894-406D-BF69-B031CE484D29}"/>
    <cellStyle name="20% - Accent5 3 4 3 4 5 7" xfId="56413" xr:uid="{320DE5DE-ED00-466E-8D76-8075FB8248D8}"/>
    <cellStyle name="20% - Accent5 3 4 3 4 6" xfId="11123" xr:uid="{789F5B0C-E462-473A-94C7-E786A3C3CA37}"/>
    <cellStyle name="20% - Accent5 3 4 3 4 6 2" xfId="26099" xr:uid="{688CE4C3-135C-4907-B9FF-0679953419F8}"/>
    <cellStyle name="20% - Accent5 3 4 3 4 7" xfId="18611" xr:uid="{A500054B-67D5-4A69-9BB7-3B2D0FEBC31E}"/>
    <cellStyle name="20% - Accent5 3 4 3 4 8" xfId="30905" xr:uid="{86A01700-7C54-45B3-BC2B-3B933946E598}"/>
    <cellStyle name="20% - Accent5 3 4 3 4 9" xfId="41030" xr:uid="{DC5CE124-8FEA-47D7-869E-89CFF61556DC}"/>
    <cellStyle name="20% - Accent5 3 4 3 5" xfId="3591" xr:uid="{E4B2071E-39A3-47E0-9A32-4AC782D68CC9}"/>
    <cellStyle name="20% - Accent5 3 4 3 5 10" xfId="56414" xr:uid="{FF5138C9-F44E-47A3-8C87-B9ACCF71072D}"/>
    <cellStyle name="20% - Accent5 3 4 3 5 2" xfId="3592" xr:uid="{0DAA8CD4-9740-4B75-8FA3-19EB8E07DE79}"/>
    <cellStyle name="20% - Accent5 3 4 3 5 2 2" xfId="11132" xr:uid="{EC4547C9-07C0-47B2-93ED-22CB6CFA08BC}"/>
    <cellStyle name="20% - Accent5 3 4 3 5 2 2 2" xfId="26108" xr:uid="{05C005EE-EDC1-402D-A5BA-30F99FFF86B7}"/>
    <cellStyle name="20% - Accent5 3 4 3 5 2 3" xfId="18620" xr:uid="{BD1F337F-14A6-4ED5-BA87-CB1A98D5E991}"/>
    <cellStyle name="20% - Accent5 3 4 3 5 2 4" xfId="32925" xr:uid="{8244F50B-4B7C-4D50-B5A3-EB861C2AD1F6}"/>
    <cellStyle name="20% - Accent5 3 4 3 5 2 5" xfId="41039" xr:uid="{D1E8D672-3800-42ED-9F86-CC065143522F}"/>
    <cellStyle name="20% - Accent5 3 4 3 5 2 6" xfId="48922" xr:uid="{D99B356C-74F6-44B9-9234-0BFD2B1743FB}"/>
    <cellStyle name="20% - Accent5 3 4 3 5 2 7" xfId="56415" xr:uid="{1A129BD8-E630-426A-BD13-53E6933EB8A0}"/>
    <cellStyle name="20% - Accent5 3 4 3 5 3" xfId="3593" xr:uid="{263E3429-39C2-478C-947E-66350911F2DA}"/>
    <cellStyle name="20% - Accent5 3 4 3 5 3 2" xfId="11133" xr:uid="{C1C15E31-7516-4209-A152-DF68B784611F}"/>
    <cellStyle name="20% - Accent5 3 4 3 5 3 2 2" xfId="26109" xr:uid="{84DC8C27-2543-490D-B078-F1704BC7AB9B}"/>
    <cellStyle name="20% - Accent5 3 4 3 5 3 3" xfId="18621" xr:uid="{C8D3724A-5E86-479F-BA51-3DFB32833550}"/>
    <cellStyle name="20% - Accent5 3 4 3 5 3 4" xfId="34770" xr:uid="{9FF30185-44DF-4883-9263-898413FDEDF7}"/>
    <cellStyle name="20% - Accent5 3 4 3 5 3 5" xfId="41040" xr:uid="{84F6A098-C0F0-490C-BEA5-E7B1AC146F00}"/>
    <cellStyle name="20% - Accent5 3 4 3 5 3 6" xfId="48923" xr:uid="{C64E606C-8702-47E7-A014-3F6F8876BA04}"/>
    <cellStyle name="20% - Accent5 3 4 3 5 3 7" xfId="56416" xr:uid="{9A74DEA6-48B0-46BB-9E9E-A3757EEFF5D7}"/>
    <cellStyle name="20% - Accent5 3 4 3 5 4" xfId="3594" xr:uid="{543AFDC9-94A5-4554-80AA-6F2D5CE6DBC8}"/>
    <cellStyle name="20% - Accent5 3 4 3 5 4 2" xfId="11134" xr:uid="{0CEF268C-2528-44D2-885D-EB7E830D6796}"/>
    <cellStyle name="20% - Accent5 3 4 3 5 4 2 2" xfId="26110" xr:uid="{4886A0BE-E458-46B3-8559-537FBA575BA7}"/>
    <cellStyle name="20% - Accent5 3 4 3 5 4 3" xfId="18622" xr:uid="{412F84DB-51AD-46F2-B772-018606216738}"/>
    <cellStyle name="20% - Accent5 3 4 3 5 4 4" xfId="36613" xr:uid="{913E0E3A-6347-4412-9D21-98B28F3CA6CF}"/>
    <cellStyle name="20% - Accent5 3 4 3 5 4 5" xfId="41041" xr:uid="{606C430D-0059-43C8-97CB-3D7980BBD5CF}"/>
    <cellStyle name="20% - Accent5 3 4 3 5 4 6" xfId="48924" xr:uid="{9FED1561-E4F0-4A7F-A037-E503B98E5423}"/>
    <cellStyle name="20% - Accent5 3 4 3 5 4 7" xfId="56417" xr:uid="{93C5A89D-CE3E-4E1F-92D5-6C3D3EB22E16}"/>
    <cellStyle name="20% - Accent5 3 4 3 5 5" xfId="11131" xr:uid="{3A93C58D-1EF3-4C0B-8FAA-754D8D1CBB9C}"/>
    <cellStyle name="20% - Accent5 3 4 3 5 5 2" xfId="26107" xr:uid="{E0FA725E-C3CD-4156-A8C1-BDFD63E1986C}"/>
    <cellStyle name="20% - Accent5 3 4 3 5 6" xfId="18619" xr:uid="{7877D1D1-3C31-4E1E-AFDA-F903E4C695D7}"/>
    <cellStyle name="20% - Accent5 3 4 3 5 7" xfId="31531" xr:uid="{1A766972-0BBB-4A4E-ACED-BF4567DF399C}"/>
    <cellStyle name="20% - Accent5 3 4 3 5 8" xfId="41038" xr:uid="{88DD32C6-96D2-47C6-A261-97685DDD75CF}"/>
    <cellStyle name="20% - Accent5 3 4 3 5 9" xfId="48921" xr:uid="{868A0D34-9FB8-4C30-8370-9F4843649BCD}"/>
    <cellStyle name="20% - Accent5 3 4 3 6" xfId="3595" xr:uid="{3CD4B980-2A79-4421-845D-CB9B10AB9B45}"/>
    <cellStyle name="20% - Accent5 3 4 3 6 2" xfId="11135" xr:uid="{5174F5FA-3558-4999-9B18-DC69F3F0731B}"/>
    <cellStyle name="20% - Accent5 3 4 3 6 2 2" xfId="26111" xr:uid="{1FDC9148-CDA4-4372-B0E5-C44B70AEABA8}"/>
    <cellStyle name="20% - Accent5 3 4 3 6 3" xfId="18623" xr:uid="{A5B44673-AAB3-4CF0-8D64-AE0BB439C35C}"/>
    <cellStyle name="20% - Accent5 3 4 3 6 4" xfId="32916" xr:uid="{F0780EC0-4E9C-4B5F-9B79-2668AF62CF39}"/>
    <cellStyle name="20% - Accent5 3 4 3 6 5" xfId="41042" xr:uid="{77DC915D-78A2-4F3E-BA33-E9922162B469}"/>
    <cellStyle name="20% - Accent5 3 4 3 6 6" xfId="48925" xr:uid="{30498072-A0FE-4F39-8B7C-71E952C1DBB5}"/>
    <cellStyle name="20% - Accent5 3 4 3 6 7" xfId="56418" xr:uid="{E3998D3A-7289-4C45-BBDE-FF06D2E105C0}"/>
    <cellStyle name="20% - Accent5 3 4 3 7" xfId="3596" xr:uid="{838A0233-7D93-4AAF-AD86-640D0D7E78F6}"/>
    <cellStyle name="20% - Accent5 3 4 3 7 2" xfId="11136" xr:uid="{B1954D99-9B68-4D77-B489-D70C8FD5EB87}"/>
    <cellStyle name="20% - Accent5 3 4 3 7 2 2" xfId="26112" xr:uid="{DB659C68-7330-489D-8B0E-D174621D341B}"/>
    <cellStyle name="20% - Accent5 3 4 3 7 3" xfId="18624" xr:uid="{8D2D8675-A228-4308-BAFB-3600013A6E34}"/>
    <cellStyle name="20% - Accent5 3 4 3 7 4" xfId="34761" xr:uid="{64832656-A65F-4FEE-90A0-944860A23935}"/>
    <cellStyle name="20% - Accent5 3 4 3 7 5" xfId="41043" xr:uid="{D70C6F18-0F15-4C99-AE45-0B46D59BE4F9}"/>
    <cellStyle name="20% - Accent5 3 4 3 7 6" xfId="48926" xr:uid="{8072B639-E01C-4A68-BAAB-AC20A4930131}"/>
    <cellStyle name="20% - Accent5 3 4 3 7 7" xfId="56419" xr:uid="{D164DB40-3C63-4B4C-9B46-3895D24E93A9}"/>
    <cellStyle name="20% - Accent5 3 4 3 8" xfId="3597" xr:uid="{6C8A2932-F8A2-4006-82DD-A15AE3F238BF}"/>
    <cellStyle name="20% - Accent5 3 4 3 8 2" xfId="11137" xr:uid="{98334840-B428-4A08-AFBA-BF3F91FDDB99}"/>
    <cellStyle name="20% - Accent5 3 4 3 8 2 2" xfId="26113" xr:uid="{CB891FC0-BB6B-4CED-BED8-1B6DE3BFAB9D}"/>
    <cellStyle name="20% - Accent5 3 4 3 8 3" xfId="18625" xr:uid="{32F40002-CBC6-4D40-AFCE-0CFC8EB70427}"/>
    <cellStyle name="20% - Accent5 3 4 3 8 4" xfId="36604" xr:uid="{5BBB3976-53EF-4DC3-85D9-C18227872AA1}"/>
    <cellStyle name="20% - Accent5 3 4 3 8 5" xfId="41044" xr:uid="{6AEF25CF-8513-46CD-831D-6772DC63C1E3}"/>
    <cellStyle name="20% - Accent5 3 4 3 8 6" xfId="48927" xr:uid="{4EE77CF6-3FEC-4770-9AAF-6A8CD5B927EE}"/>
    <cellStyle name="20% - Accent5 3 4 3 8 7" xfId="56420" xr:uid="{36B41777-BC50-40E8-970E-BA5FF103ADB1}"/>
    <cellStyle name="20% - Accent5 3 4 3 9" xfId="11098" xr:uid="{39D61075-18F5-415D-A86B-AA1995A634F1}"/>
    <cellStyle name="20% - Accent5 3 4 3 9 2" xfId="26074" xr:uid="{C7F3436F-ADDC-4BC1-A2BD-960BC6D9C0C4}"/>
    <cellStyle name="20% - Accent5 3 4 4" xfId="3598" xr:uid="{73F29F4F-0CDF-4294-943C-6A36A35CC651}"/>
    <cellStyle name="20% - Accent5 3 4 4 10" xfId="41045" xr:uid="{5B8DCD00-7434-45BD-A2E8-DC940C232786}"/>
    <cellStyle name="20% - Accent5 3 4 4 11" xfId="48928" xr:uid="{458C2160-7F41-4C6D-9703-9A3E10AF0240}"/>
    <cellStyle name="20% - Accent5 3 4 4 12" xfId="56421" xr:uid="{D27187A9-0A25-4209-AA27-F7DDF2B814F9}"/>
    <cellStyle name="20% - Accent5 3 4 4 2" xfId="3599" xr:uid="{DEEEBA7B-2017-4C8A-B8BC-B681238ECE65}"/>
    <cellStyle name="20% - Accent5 3 4 4 2 10" xfId="48929" xr:uid="{CD32CAFD-533B-4251-AEC9-BE997185E6AE}"/>
    <cellStyle name="20% - Accent5 3 4 4 2 11" xfId="56422" xr:uid="{099762EE-70EF-4C84-8545-463009D7EE97}"/>
    <cellStyle name="20% - Accent5 3 4 4 2 2" xfId="3600" xr:uid="{6B1BCDCD-3EC7-4585-B92B-EFB53B84AF72}"/>
    <cellStyle name="20% - Accent5 3 4 4 2 2 10" xfId="56423" xr:uid="{4AEF0B25-AF19-4E61-A5BC-0BC132D0B6E5}"/>
    <cellStyle name="20% - Accent5 3 4 4 2 2 2" xfId="3601" xr:uid="{A262FBF0-B0D4-46D4-BA0A-E5BF53B430B7}"/>
    <cellStyle name="20% - Accent5 3 4 4 2 2 2 2" xfId="11141" xr:uid="{99F5C016-5024-4DF4-A13A-05BE47EC971D}"/>
    <cellStyle name="20% - Accent5 3 4 4 2 2 2 2 2" xfId="26117" xr:uid="{6293BABA-4DF7-493A-819F-3BBE95D753AA}"/>
    <cellStyle name="20% - Accent5 3 4 4 2 2 2 3" xfId="18629" xr:uid="{36B9281A-5949-4C80-8E74-97EF33F23304}"/>
    <cellStyle name="20% - Accent5 3 4 4 2 2 2 4" xfId="32928" xr:uid="{C330047E-2C01-424D-89B9-B2D33299AD7A}"/>
    <cellStyle name="20% - Accent5 3 4 4 2 2 2 5" xfId="41048" xr:uid="{8F8F5604-DE72-4390-AFC2-AF7CFFCD341D}"/>
    <cellStyle name="20% - Accent5 3 4 4 2 2 2 6" xfId="48931" xr:uid="{E4AA3DDF-2E53-4EFF-AAF8-78BE60F39900}"/>
    <cellStyle name="20% - Accent5 3 4 4 2 2 2 7" xfId="56424" xr:uid="{476F0B06-068D-4ED4-B11F-9EC292D51CDA}"/>
    <cellStyle name="20% - Accent5 3 4 4 2 2 3" xfId="3602" xr:uid="{BD62AA3C-51AD-4D69-8F57-1430EC61771A}"/>
    <cellStyle name="20% - Accent5 3 4 4 2 2 3 2" xfId="11142" xr:uid="{C0EC69D8-B742-460A-8B22-0AA1FD3A32DC}"/>
    <cellStyle name="20% - Accent5 3 4 4 2 2 3 2 2" xfId="26118" xr:uid="{EE16BBD7-4107-4B1F-8909-3E8FD1BDB44A}"/>
    <cellStyle name="20% - Accent5 3 4 4 2 2 3 3" xfId="18630" xr:uid="{DB2FC8B6-0576-4E55-95F3-2914735778FA}"/>
    <cellStyle name="20% - Accent5 3 4 4 2 2 3 4" xfId="34773" xr:uid="{F1DB51CB-1D76-4214-8705-49A539D4BB6A}"/>
    <cellStyle name="20% - Accent5 3 4 4 2 2 3 5" xfId="41049" xr:uid="{1EB925CE-EDFD-4114-9F15-C84BF420A1C6}"/>
    <cellStyle name="20% - Accent5 3 4 4 2 2 3 6" xfId="48932" xr:uid="{C0A24A28-856B-4B17-AE7E-E93A9BB53305}"/>
    <cellStyle name="20% - Accent5 3 4 4 2 2 3 7" xfId="56425" xr:uid="{4D844052-F89D-4895-B5CF-6D15293B6177}"/>
    <cellStyle name="20% - Accent5 3 4 4 2 2 4" xfId="3603" xr:uid="{8B3BDFDA-7A2B-44DC-AAAB-D64AB090A8FF}"/>
    <cellStyle name="20% - Accent5 3 4 4 2 2 4 2" xfId="11143" xr:uid="{F1346D42-87A0-43D7-8536-E03B4C5C512E}"/>
    <cellStyle name="20% - Accent5 3 4 4 2 2 4 2 2" xfId="26119" xr:uid="{D8C6E5C1-5BA7-4C6A-AEBE-FFDD405A40AD}"/>
    <cellStyle name="20% - Accent5 3 4 4 2 2 4 3" xfId="18631" xr:uid="{D8AEA91A-B4BF-4B76-AF91-E0AB8BC094D0}"/>
    <cellStyle name="20% - Accent5 3 4 4 2 2 4 4" xfId="36616" xr:uid="{8E82EF23-4ABE-4FC6-ACBE-32831CECE320}"/>
    <cellStyle name="20% - Accent5 3 4 4 2 2 4 5" xfId="41050" xr:uid="{94B7D330-71FF-4FB5-A6F7-F9917D10F095}"/>
    <cellStyle name="20% - Accent5 3 4 4 2 2 4 6" xfId="48933" xr:uid="{C96ECD2A-F9D8-49C0-8917-08C9AC29095E}"/>
    <cellStyle name="20% - Accent5 3 4 4 2 2 4 7" xfId="56426" xr:uid="{1E6B0B93-2B21-4B22-A369-17091B760FBE}"/>
    <cellStyle name="20% - Accent5 3 4 4 2 2 5" xfId="11140" xr:uid="{F7C930B4-C66E-42EF-9595-717433E9A1DA}"/>
    <cellStyle name="20% - Accent5 3 4 4 2 2 5 2" xfId="26116" xr:uid="{B70640A7-4874-4DC9-B7D2-68A7A4368C3E}"/>
    <cellStyle name="20% - Accent5 3 4 4 2 2 6" xfId="18628" xr:uid="{FD27596E-EC00-44AA-B64E-521DD20BF3D6}"/>
    <cellStyle name="20% - Accent5 3 4 4 2 2 7" xfId="31537" xr:uid="{38D18EF3-38EF-4D72-9B8B-653824672E5A}"/>
    <cellStyle name="20% - Accent5 3 4 4 2 2 8" xfId="41047" xr:uid="{C3095A03-F4E2-49EB-8F75-AD517800DA0C}"/>
    <cellStyle name="20% - Accent5 3 4 4 2 2 9" xfId="48930" xr:uid="{8938DD99-2117-43DF-BED3-B29F1DD9F315}"/>
    <cellStyle name="20% - Accent5 3 4 4 2 3" xfId="3604" xr:uid="{E3B9AC40-3B05-4BF2-BE51-4FFCEC45EAAB}"/>
    <cellStyle name="20% - Accent5 3 4 4 2 3 2" xfId="11144" xr:uid="{01A043B1-4F8A-47BA-9CCB-7B6D3333AF91}"/>
    <cellStyle name="20% - Accent5 3 4 4 2 3 2 2" xfId="26120" xr:uid="{9D5F16EA-B705-4672-B2EB-BC645B0A97DA}"/>
    <cellStyle name="20% - Accent5 3 4 4 2 3 3" xfId="18632" xr:uid="{C25B2E34-91E2-43DE-AB10-34CC5932433F}"/>
    <cellStyle name="20% - Accent5 3 4 4 2 3 4" xfId="32927" xr:uid="{57B1526E-ECFA-4F0C-8751-914F4F7948BB}"/>
    <cellStyle name="20% - Accent5 3 4 4 2 3 5" xfId="41051" xr:uid="{A3D1C7E1-FF0E-41FA-A0DC-996C02A0872A}"/>
    <cellStyle name="20% - Accent5 3 4 4 2 3 6" xfId="48934" xr:uid="{FA391194-34EA-4A71-8461-B0703F281D6E}"/>
    <cellStyle name="20% - Accent5 3 4 4 2 3 7" xfId="56427" xr:uid="{BE03861D-A8EA-4383-86C8-61D7A989594B}"/>
    <cellStyle name="20% - Accent5 3 4 4 2 4" xfId="3605" xr:uid="{EFDB458E-0872-4B90-8613-F75546F90D7C}"/>
    <cellStyle name="20% - Accent5 3 4 4 2 4 2" xfId="11145" xr:uid="{A8A01B0C-79CD-4338-AEA2-8A4AD8C9C343}"/>
    <cellStyle name="20% - Accent5 3 4 4 2 4 2 2" xfId="26121" xr:uid="{B8B91AED-C554-44FC-9516-9B182B768BC6}"/>
    <cellStyle name="20% - Accent5 3 4 4 2 4 3" xfId="18633" xr:uid="{1E7F4FB2-0309-4AA3-9FDA-E7CB56DD6605}"/>
    <cellStyle name="20% - Accent5 3 4 4 2 4 4" xfId="34772" xr:uid="{1F799385-6B99-430F-A1D3-703F9829B81C}"/>
    <cellStyle name="20% - Accent5 3 4 4 2 4 5" xfId="41052" xr:uid="{4EFFCCE2-97FB-4327-A57B-4C959D219D2D}"/>
    <cellStyle name="20% - Accent5 3 4 4 2 4 6" xfId="48935" xr:uid="{EBEC4501-FD53-47CC-8320-C39F88148FF2}"/>
    <cellStyle name="20% - Accent5 3 4 4 2 4 7" xfId="56428" xr:uid="{70342C1B-A1FC-4160-85E5-91DAC45BD793}"/>
    <cellStyle name="20% - Accent5 3 4 4 2 5" xfId="3606" xr:uid="{CACB0CC2-2AE3-4797-8D22-675F064F9478}"/>
    <cellStyle name="20% - Accent5 3 4 4 2 5 2" xfId="11146" xr:uid="{B691F115-98C0-4347-800E-4C31A719BDD8}"/>
    <cellStyle name="20% - Accent5 3 4 4 2 5 2 2" xfId="26122" xr:uid="{C19D1398-D59F-4457-89F5-791570D3864F}"/>
    <cellStyle name="20% - Accent5 3 4 4 2 5 3" xfId="18634" xr:uid="{B16B046B-1926-495D-9EF5-0309A05BD818}"/>
    <cellStyle name="20% - Accent5 3 4 4 2 5 4" xfId="36615" xr:uid="{98E26B4F-C19B-4732-AF2D-791BA1FD248C}"/>
    <cellStyle name="20% - Accent5 3 4 4 2 5 5" xfId="41053" xr:uid="{3006E393-888B-4735-9415-1C4F2C1DF7DE}"/>
    <cellStyle name="20% - Accent5 3 4 4 2 5 6" xfId="48936" xr:uid="{C7F6F928-3751-49CD-9D89-F99FC8882F4E}"/>
    <cellStyle name="20% - Accent5 3 4 4 2 5 7" xfId="56429" xr:uid="{28C5D26B-9A3B-4F3C-AF0B-4D72F932979A}"/>
    <cellStyle name="20% - Accent5 3 4 4 2 6" xfId="11139" xr:uid="{E4B361E9-8679-4D03-B5F5-84E49352DA1A}"/>
    <cellStyle name="20% - Accent5 3 4 4 2 6 2" xfId="26115" xr:uid="{A56215C1-9C1E-4A98-A057-3BC6806D2157}"/>
    <cellStyle name="20% - Accent5 3 4 4 2 7" xfId="18627" xr:uid="{930BB588-00DC-400B-B97C-A3B12425EC63}"/>
    <cellStyle name="20% - Accent5 3 4 4 2 8" xfId="30907" xr:uid="{BEB5DDB7-34F3-4336-A453-989A88C1C75D}"/>
    <cellStyle name="20% - Accent5 3 4 4 2 9" xfId="41046" xr:uid="{FFDF6EAF-11B8-4AD9-ABFA-CE0036FA7984}"/>
    <cellStyle name="20% - Accent5 3 4 4 3" xfId="3607" xr:uid="{3E02B2CA-5147-4008-8B3F-2E12677BCDC4}"/>
    <cellStyle name="20% - Accent5 3 4 4 3 10" xfId="56430" xr:uid="{723A22E9-E6CC-48EB-982D-5E42EF6C133C}"/>
    <cellStyle name="20% - Accent5 3 4 4 3 2" xfId="3608" xr:uid="{D6B90E2D-2E03-4869-B271-E5C9756D3450}"/>
    <cellStyle name="20% - Accent5 3 4 4 3 2 2" xfId="11148" xr:uid="{5786A7A7-C9E2-4174-859B-BB28D672D24A}"/>
    <cellStyle name="20% - Accent5 3 4 4 3 2 2 2" xfId="26124" xr:uid="{6B3AC396-02E0-44E6-B051-01839F7C51D2}"/>
    <cellStyle name="20% - Accent5 3 4 4 3 2 3" xfId="18636" xr:uid="{BFCC854C-277F-4272-80C4-B393F1D84B4E}"/>
    <cellStyle name="20% - Accent5 3 4 4 3 2 4" xfId="32929" xr:uid="{DD0743F0-D18E-47E3-8CE3-29B624F2DC7C}"/>
    <cellStyle name="20% - Accent5 3 4 4 3 2 5" xfId="41055" xr:uid="{DE0A345D-1221-4B7B-8068-2D1D0A306F9F}"/>
    <cellStyle name="20% - Accent5 3 4 4 3 2 6" xfId="48938" xr:uid="{051C835F-09DC-42AD-A47D-EAA36426B90D}"/>
    <cellStyle name="20% - Accent5 3 4 4 3 2 7" xfId="56431" xr:uid="{33492995-6A65-4667-86E2-AACB1D18B261}"/>
    <cellStyle name="20% - Accent5 3 4 4 3 3" xfId="3609" xr:uid="{E4F56BA2-E246-4056-9748-312524CF0701}"/>
    <cellStyle name="20% - Accent5 3 4 4 3 3 2" xfId="11149" xr:uid="{8F56A01C-5AC6-4308-8C68-6019AAAC1489}"/>
    <cellStyle name="20% - Accent5 3 4 4 3 3 2 2" xfId="26125" xr:uid="{36C83EB6-5A2B-45C5-A01D-C8CDC498C46C}"/>
    <cellStyle name="20% - Accent5 3 4 4 3 3 3" xfId="18637" xr:uid="{FE83CF6D-874F-4619-BA46-8107B5470DE0}"/>
    <cellStyle name="20% - Accent5 3 4 4 3 3 4" xfId="34774" xr:uid="{FF146635-56AE-422F-833B-77C8CBEF6DCA}"/>
    <cellStyle name="20% - Accent5 3 4 4 3 3 5" xfId="41056" xr:uid="{886F261D-B0E9-4E53-A0A8-7AB451E9542B}"/>
    <cellStyle name="20% - Accent5 3 4 4 3 3 6" xfId="48939" xr:uid="{47AFB10E-BC02-4F9F-9F88-2FD577FD9236}"/>
    <cellStyle name="20% - Accent5 3 4 4 3 3 7" xfId="56432" xr:uid="{732EA054-3543-49F9-9D09-AB8632272298}"/>
    <cellStyle name="20% - Accent5 3 4 4 3 4" xfId="3610" xr:uid="{AE36A5C2-E5A8-4FEF-90A0-1E4919F02CC7}"/>
    <cellStyle name="20% - Accent5 3 4 4 3 4 2" xfId="11150" xr:uid="{7408B606-35D3-48AE-833B-1B168A0B26F9}"/>
    <cellStyle name="20% - Accent5 3 4 4 3 4 2 2" xfId="26126" xr:uid="{4E898126-D568-4F9B-816E-A229CFDE6283}"/>
    <cellStyle name="20% - Accent5 3 4 4 3 4 3" xfId="18638" xr:uid="{6DC7AB40-CE11-4AD0-9930-F1DFC8060229}"/>
    <cellStyle name="20% - Accent5 3 4 4 3 4 4" xfId="36617" xr:uid="{6399B155-55FD-46A5-A60C-40E85D2DD527}"/>
    <cellStyle name="20% - Accent5 3 4 4 3 4 5" xfId="41057" xr:uid="{3BBE22E7-C70D-4F9F-BC08-A972D1A23306}"/>
    <cellStyle name="20% - Accent5 3 4 4 3 4 6" xfId="48940" xr:uid="{BB83D989-1DF8-4B6E-A397-0C0C4E7CE4F2}"/>
    <cellStyle name="20% - Accent5 3 4 4 3 4 7" xfId="56433" xr:uid="{DF74BE6A-406F-46E6-93BA-C8198C0EE480}"/>
    <cellStyle name="20% - Accent5 3 4 4 3 5" xfId="11147" xr:uid="{733DA05B-7ED7-4DC3-A1C1-AFAA8B4A70BB}"/>
    <cellStyle name="20% - Accent5 3 4 4 3 5 2" xfId="26123" xr:uid="{75D1598D-6BE0-4C8F-8DE6-47E2511BC4FB}"/>
    <cellStyle name="20% - Accent5 3 4 4 3 6" xfId="18635" xr:uid="{8A48F3B2-9B5E-4958-98D9-A8AC1EF311F3}"/>
    <cellStyle name="20% - Accent5 3 4 4 3 7" xfId="31536" xr:uid="{42CED196-DE0A-4B93-8126-A3F896126151}"/>
    <cellStyle name="20% - Accent5 3 4 4 3 8" xfId="41054" xr:uid="{6F11EC5A-7EB7-4B4F-B1E6-F3A97491F5AD}"/>
    <cellStyle name="20% - Accent5 3 4 4 3 9" xfId="48937" xr:uid="{7DC3A593-DC33-46E5-B187-226EA3018A03}"/>
    <cellStyle name="20% - Accent5 3 4 4 4" xfId="3611" xr:uid="{D5E85483-12D0-4878-98E7-A752BC67039F}"/>
    <cellStyle name="20% - Accent5 3 4 4 4 2" xfId="11151" xr:uid="{4BEF482F-6874-4D6F-9D17-3B990E97E403}"/>
    <cellStyle name="20% - Accent5 3 4 4 4 2 2" xfId="26127" xr:uid="{B79392A4-EA8B-4091-886B-4197CCF59A58}"/>
    <cellStyle name="20% - Accent5 3 4 4 4 3" xfId="18639" xr:uid="{DE3D99A8-4E92-4A4F-A6A6-148BF2308F91}"/>
    <cellStyle name="20% - Accent5 3 4 4 4 4" xfId="32926" xr:uid="{0180EB50-326D-46CA-AA35-7D6AE2D34EF9}"/>
    <cellStyle name="20% - Accent5 3 4 4 4 5" xfId="41058" xr:uid="{0044F10F-7B28-4B26-A784-187D6E5F3F29}"/>
    <cellStyle name="20% - Accent5 3 4 4 4 6" xfId="48941" xr:uid="{C5DB4BA8-35B7-4356-9C7B-4B765C521704}"/>
    <cellStyle name="20% - Accent5 3 4 4 4 7" xfId="56434" xr:uid="{ACC76273-3118-4953-B0E6-663B1DC97F91}"/>
    <cellStyle name="20% - Accent5 3 4 4 5" xfId="3612" xr:uid="{5D64C1CB-0420-4542-9B3B-94C407F55569}"/>
    <cellStyle name="20% - Accent5 3 4 4 5 2" xfId="11152" xr:uid="{0E1CF476-D9B2-45B3-9EEF-1CAF77199701}"/>
    <cellStyle name="20% - Accent5 3 4 4 5 2 2" xfId="26128" xr:uid="{9180B98A-1067-4670-A49A-9BB58429BABE}"/>
    <cellStyle name="20% - Accent5 3 4 4 5 3" xfId="18640" xr:uid="{BD8347D2-AA15-43BA-8987-AA5C2FB56C03}"/>
    <cellStyle name="20% - Accent5 3 4 4 5 4" xfId="34771" xr:uid="{426F12D5-AA22-4C9D-AA52-23CAB6CD78CA}"/>
    <cellStyle name="20% - Accent5 3 4 4 5 5" xfId="41059" xr:uid="{50002346-4C37-4C35-937C-1828E67911FA}"/>
    <cellStyle name="20% - Accent5 3 4 4 5 6" xfId="48942" xr:uid="{6196D560-D4DF-4FA2-BB2A-3D8065C78790}"/>
    <cellStyle name="20% - Accent5 3 4 4 5 7" xfId="56435" xr:uid="{4A49DDA5-164B-4CE5-966F-B9E8F016D1E0}"/>
    <cellStyle name="20% - Accent5 3 4 4 6" xfId="3613" xr:uid="{795E6804-FC89-40C5-9F3C-08E85DAD9535}"/>
    <cellStyle name="20% - Accent5 3 4 4 6 2" xfId="11153" xr:uid="{6B0F33A6-C5F3-40F9-BA26-C8487B79E1C1}"/>
    <cellStyle name="20% - Accent5 3 4 4 6 2 2" xfId="26129" xr:uid="{D4B36B0F-63E1-4EA4-B63A-5C4AD8A64966}"/>
    <cellStyle name="20% - Accent5 3 4 4 6 3" xfId="18641" xr:uid="{3A34BE21-115F-4C4E-8FD8-9CF9AF2BCE2E}"/>
    <cellStyle name="20% - Accent5 3 4 4 6 4" xfId="36614" xr:uid="{A197189C-1084-4594-927E-E207C9A28FD0}"/>
    <cellStyle name="20% - Accent5 3 4 4 6 5" xfId="41060" xr:uid="{398888DC-96F3-4005-BB54-C38E8EC94469}"/>
    <cellStyle name="20% - Accent5 3 4 4 6 6" xfId="48943" xr:uid="{5AECFEB3-455D-4E8A-9917-7A60E058C3F8}"/>
    <cellStyle name="20% - Accent5 3 4 4 6 7" xfId="56436" xr:uid="{1A8E494D-E197-4CDC-BDC1-2348860D926A}"/>
    <cellStyle name="20% - Accent5 3 4 4 7" xfId="11138" xr:uid="{7FB6D77C-AA00-4C37-98F5-D8A3AB0B9A3C}"/>
    <cellStyle name="20% - Accent5 3 4 4 7 2" xfId="26114" xr:uid="{3392B133-D0E0-44D7-BBDA-1CEF1D61652D}"/>
    <cellStyle name="20% - Accent5 3 4 4 8" xfId="18626" xr:uid="{AA7939EA-3398-48CC-A010-D7BB4508CE03}"/>
    <cellStyle name="20% - Accent5 3 4 4 9" xfId="30473" xr:uid="{6E10983E-8A4B-4051-9AE2-70D4BC7B79F7}"/>
    <cellStyle name="20% - Accent5 3 4 5" xfId="3614" xr:uid="{EB5C88D2-CE97-4447-9FA0-DDE62C207F1C}"/>
    <cellStyle name="20% - Accent5 3 4 5 10" xfId="41061" xr:uid="{D8307268-3AF7-4F3A-B569-EAF9AB39C7FC}"/>
    <cellStyle name="20% - Accent5 3 4 5 11" xfId="48944" xr:uid="{B8165232-DBDE-4666-894D-F07E88AFE363}"/>
    <cellStyle name="20% - Accent5 3 4 5 12" xfId="56437" xr:uid="{913764BB-AE76-4F84-A37C-74FD09682D63}"/>
    <cellStyle name="20% - Accent5 3 4 5 2" xfId="3615" xr:uid="{14CDE2AE-348B-4103-A5DA-7B6BF0CA9851}"/>
    <cellStyle name="20% - Accent5 3 4 5 2 10" xfId="48945" xr:uid="{9496131E-7421-4FDD-8308-8FD02DD7023D}"/>
    <cellStyle name="20% - Accent5 3 4 5 2 11" xfId="56438" xr:uid="{1EE02ED6-DFE4-4244-AD02-CF5B73ECB10D}"/>
    <cellStyle name="20% - Accent5 3 4 5 2 2" xfId="3616" xr:uid="{29A8C64C-229E-4954-A289-3E4DD16B70BA}"/>
    <cellStyle name="20% - Accent5 3 4 5 2 2 10" xfId="56439" xr:uid="{FA735D27-9978-4DD5-86EE-5BB758EEBEE4}"/>
    <cellStyle name="20% - Accent5 3 4 5 2 2 2" xfId="3617" xr:uid="{7ACA5178-C000-4528-8AF5-F65DF41EAD7A}"/>
    <cellStyle name="20% - Accent5 3 4 5 2 2 2 2" xfId="11157" xr:uid="{B1985885-BFBB-4361-BD9E-EC672F36EC1F}"/>
    <cellStyle name="20% - Accent5 3 4 5 2 2 2 2 2" xfId="26133" xr:uid="{A817B81B-312E-4F8D-BF54-88968A87E2FF}"/>
    <cellStyle name="20% - Accent5 3 4 5 2 2 2 3" xfId="18645" xr:uid="{F38DB805-5D42-4D58-85E0-B190D3181BB6}"/>
    <cellStyle name="20% - Accent5 3 4 5 2 2 2 4" xfId="32932" xr:uid="{AC2BE0C5-7072-4479-BF33-AA748C271391}"/>
    <cellStyle name="20% - Accent5 3 4 5 2 2 2 5" xfId="41064" xr:uid="{8077F674-8900-4FD2-8B30-6C1FCC5740BD}"/>
    <cellStyle name="20% - Accent5 3 4 5 2 2 2 6" xfId="48947" xr:uid="{2C9489A9-9A9C-4333-B274-905D1FC458FD}"/>
    <cellStyle name="20% - Accent5 3 4 5 2 2 2 7" xfId="56440" xr:uid="{0ACA4F87-97D8-4DF4-818F-9BED2AB53B46}"/>
    <cellStyle name="20% - Accent5 3 4 5 2 2 3" xfId="3618" xr:uid="{F2B24FC2-DC99-459A-ABF1-942AABD8B7EF}"/>
    <cellStyle name="20% - Accent5 3 4 5 2 2 3 2" xfId="11158" xr:uid="{2073680F-992D-4611-96D7-EC779812BB06}"/>
    <cellStyle name="20% - Accent5 3 4 5 2 2 3 2 2" xfId="26134" xr:uid="{F1D46A35-5E8F-4F30-A654-FE386855C6FA}"/>
    <cellStyle name="20% - Accent5 3 4 5 2 2 3 3" xfId="18646" xr:uid="{54EA3E02-2055-4B32-B345-44ABA58893CC}"/>
    <cellStyle name="20% - Accent5 3 4 5 2 2 3 4" xfId="34777" xr:uid="{4694CF6C-A1FE-4561-8FF4-2C45EDB477D5}"/>
    <cellStyle name="20% - Accent5 3 4 5 2 2 3 5" xfId="41065" xr:uid="{3F268F18-2CB4-48AB-AC0B-BF171A2D55DB}"/>
    <cellStyle name="20% - Accent5 3 4 5 2 2 3 6" xfId="48948" xr:uid="{29DEBF5C-6498-45D6-A060-67EBF25F4EDD}"/>
    <cellStyle name="20% - Accent5 3 4 5 2 2 3 7" xfId="56441" xr:uid="{10820A4B-73C0-4383-B290-F1B4F3F431FF}"/>
    <cellStyle name="20% - Accent5 3 4 5 2 2 4" xfId="3619" xr:uid="{8EE44884-B662-4682-A77E-52E3FF6AA93E}"/>
    <cellStyle name="20% - Accent5 3 4 5 2 2 4 2" xfId="11159" xr:uid="{6AF8D31C-5E3B-4978-B203-C0F6DF43D2DC}"/>
    <cellStyle name="20% - Accent5 3 4 5 2 2 4 2 2" xfId="26135" xr:uid="{7F88AC93-6284-4C4C-8659-D65A65A28F9B}"/>
    <cellStyle name="20% - Accent5 3 4 5 2 2 4 3" xfId="18647" xr:uid="{B73C4C64-B5FC-4667-9167-F3CB2A541E8E}"/>
    <cellStyle name="20% - Accent5 3 4 5 2 2 4 4" xfId="36620" xr:uid="{59A3F973-AE60-42CD-80AB-1A1A4F92B319}"/>
    <cellStyle name="20% - Accent5 3 4 5 2 2 4 5" xfId="41066" xr:uid="{3EC939EC-3709-4526-81D3-670B580617B2}"/>
    <cellStyle name="20% - Accent5 3 4 5 2 2 4 6" xfId="48949" xr:uid="{A0B94785-9379-40E6-94EC-C24E1A30897E}"/>
    <cellStyle name="20% - Accent5 3 4 5 2 2 4 7" xfId="56442" xr:uid="{F6DB253F-5B5D-4550-B105-44D965C10E34}"/>
    <cellStyle name="20% - Accent5 3 4 5 2 2 5" xfId="11156" xr:uid="{7CA78BA4-ACB0-4C9C-8CD5-C23C452CE3A9}"/>
    <cellStyle name="20% - Accent5 3 4 5 2 2 5 2" xfId="26132" xr:uid="{A824888F-3F74-41A6-819F-81AAAD06109A}"/>
    <cellStyle name="20% - Accent5 3 4 5 2 2 6" xfId="18644" xr:uid="{DFC29888-FA55-462B-8079-5F7EF20173F4}"/>
    <cellStyle name="20% - Accent5 3 4 5 2 2 7" xfId="31539" xr:uid="{258FE218-E7A0-4D96-B273-45BC3CC6C2A3}"/>
    <cellStyle name="20% - Accent5 3 4 5 2 2 8" xfId="41063" xr:uid="{591389EF-55A5-4049-BE14-C49C6C3D15D5}"/>
    <cellStyle name="20% - Accent5 3 4 5 2 2 9" xfId="48946" xr:uid="{44A1B618-4F12-45EC-93CD-F963EF9522C2}"/>
    <cellStyle name="20% - Accent5 3 4 5 2 3" xfId="3620" xr:uid="{C56E4607-75AD-4003-801A-DA2A4F0950E5}"/>
    <cellStyle name="20% - Accent5 3 4 5 2 3 2" xfId="11160" xr:uid="{F4573536-7CF7-4E4B-AF32-574B29293180}"/>
    <cellStyle name="20% - Accent5 3 4 5 2 3 2 2" xfId="26136" xr:uid="{94EFDF11-5EAD-4C07-9DC4-D01891B8E235}"/>
    <cellStyle name="20% - Accent5 3 4 5 2 3 3" xfId="18648" xr:uid="{77B7F0E5-F294-4CF3-894E-0E50BE25A68B}"/>
    <cellStyle name="20% - Accent5 3 4 5 2 3 4" xfId="32931" xr:uid="{4CDA5E47-2497-49DD-950D-AA6E8DA6EAAC}"/>
    <cellStyle name="20% - Accent5 3 4 5 2 3 5" xfId="41067" xr:uid="{D61A9A30-B4EA-4032-A577-0A83DFBA5D91}"/>
    <cellStyle name="20% - Accent5 3 4 5 2 3 6" xfId="48950" xr:uid="{525837D1-65B2-428D-9E20-B10708EEAF42}"/>
    <cellStyle name="20% - Accent5 3 4 5 2 3 7" xfId="56443" xr:uid="{F019D494-FF6F-4CDA-A719-0BD4E81298EA}"/>
    <cellStyle name="20% - Accent5 3 4 5 2 4" xfId="3621" xr:uid="{87D6273E-C1F3-44C6-9774-84DCE98050ED}"/>
    <cellStyle name="20% - Accent5 3 4 5 2 4 2" xfId="11161" xr:uid="{D2ECF124-18DC-4A7B-A1F4-0DA3012F0EC8}"/>
    <cellStyle name="20% - Accent5 3 4 5 2 4 2 2" xfId="26137" xr:uid="{BAA742D1-0C29-403A-80FD-0EDEC866DE96}"/>
    <cellStyle name="20% - Accent5 3 4 5 2 4 3" xfId="18649" xr:uid="{996AA7F1-C212-426C-9B7A-9C09427E616D}"/>
    <cellStyle name="20% - Accent5 3 4 5 2 4 4" xfId="34776" xr:uid="{4BA116CC-5942-445E-8E50-1A4C24C5C5FC}"/>
    <cellStyle name="20% - Accent5 3 4 5 2 4 5" xfId="41068" xr:uid="{051B6557-D76A-4B03-A449-FE288AF398D4}"/>
    <cellStyle name="20% - Accent5 3 4 5 2 4 6" xfId="48951" xr:uid="{212D1B8B-3F10-4795-BEE1-C5F6F6E14CCD}"/>
    <cellStyle name="20% - Accent5 3 4 5 2 4 7" xfId="56444" xr:uid="{449D7476-BCEA-415B-81B9-B6840950CBAD}"/>
    <cellStyle name="20% - Accent5 3 4 5 2 5" xfId="3622" xr:uid="{8F2474F2-3546-41C8-A854-91843B4A26B4}"/>
    <cellStyle name="20% - Accent5 3 4 5 2 5 2" xfId="11162" xr:uid="{37FED373-D672-4261-9C44-4673641C1115}"/>
    <cellStyle name="20% - Accent5 3 4 5 2 5 2 2" xfId="26138" xr:uid="{2C8413D0-4E3B-405E-A663-27765331D809}"/>
    <cellStyle name="20% - Accent5 3 4 5 2 5 3" xfId="18650" xr:uid="{B27E0E0D-C9CA-47B0-87D4-A2A43613B532}"/>
    <cellStyle name="20% - Accent5 3 4 5 2 5 4" xfId="36619" xr:uid="{04B3B64D-A092-4849-B315-428D79161460}"/>
    <cellStyle name="20% - Accent5 3 4 5 2 5 5" xfId="41069" xr:uid="{8B03BAB3-A9FD-4F6E-823F-660299196A8B}"/>
    <cellStyle name="20% - Accent5 3 4 5 2 5 6" xfId="48952" xr:uid="{182BEABA-21A4-49E5-A5A0-C497473C3827}"/>
    <cellStyle name="20% - Accent5 3 4 5 2 5 7" xfId="56445" xr:uid="{99EC8B6E-1DE1-4D0C-BC53-228C17B4D362}"/>
    <cellStyle name="20% - Accent5 3 4 5 2 6" xfId="11155" xr:uid="{DB9F250D-73E3-42AB-86F3-2D852A79A9E6}"/>
    <cellStyle name="20% - Accent5 3 4 5 2 6 2" xfId="26131" xr:uid="{C846489D-82E9-42A8-84F3-CC7A9B27ACC5}"/>
    <cellStyle name="20% - Accent5 3 4 5 2 7" xfId="18643" xr:uid="{6652105C-CA14-4F76-B32B-838723DDE889}"/>
    <cellStyle name="20% - Accent5 3 4 5 2 8" xfId="30908" xr:uid="{DE81A247-A15E-4FFB-B319-B305CC5739BA}"/>
    <cellStyle name="20% - Accent5 3 4 5 2 9" xfId="41062" xr:uid="{42717CC6-A086-4174-A4B0-ED8712F95118}"/>
    <cellStyle name="20% - Accent5 3 4 5 3" xfId="3623" xr:uid="{112703F8-CDAE-443B-9F2C-3FA15676046B}"/>
    <cellStyle name="20% - Accent5 3 4 5 3 10" xfId="56446" xr:uid="{F4F5C5A5-F810-4DCC-A9A5-D1EAEC11CF0C}"/>
    <cellStyle name="20% - Accent5 3 4 5 3 2" xfId="3624" xr:uid="{6B8E10A8-1B37-4CEC-B6B9-7AECAD6BA149}"/>
    <cellStyle name="20% - Accent5 3 4 5 3 2 2" xfId="11164" xr:uid="{E0E71392-EDD0-47E1-A091-39CB89B27D2A}"/>
    <cellStyle name="20% - Accent5 3 4 5 3 2 2 2" xfId="26140" xr:uid="{9AE9118E-9CFB-419D-9B83-F4F1A1273321}"/>
    <cellStyle name="20% - Accent5 3 4 5 3 2 3" xfId="18652" xr:uid="{221CED47-8B7B-4BC8-A121-DD945AE40C2E}"/>
    <cellStyle name="20% - Accent5 3 4 5 3 2 4" xfId="32933" xr:uid="{DDCBEE40-58B1-40EC-AA5B-07CCDBE2D381}"/>
    <cellStyle name="20% - Accent5 3 4 5 3 2 5" xfId="41071" xr:uid="{6175183F-068A-4E3B-BD77-75D9F92DA374}"/>
    <cellStyle name="20% - Accent5 3 4 5 3 2 6" xfId="48954" xr:uid="{25AA2B45-FD0E-42D7-A888-5841CC382ECB}"/>
    <cellStyle name="20% - Accent5 3 4 5 3 2 7" xfId="56447" xr:uid="{01A3A96C-771C-426A-8430-7C85E9A7B037}"/>
    <cellStyle name="20% - Accent5 3 4 5 3 3" xfId="3625" xr:uid="{C260809F-90D9-4B82-9100-8A990A018E2D}"/>
    <cellStyle name="20% - Accent5 3 4 5 3 3 2" xfId="11165" xr:uid="{E2AA8505-7050-4EF3-9B86-99474FB6BB39}"/>
    <cellStyle name="20% - Accent5 3 4 5 3 3 2 2" xfId="26141" xr:uid="{3A0FFB1A-B825-4C26-93EA-23C94F20E039}"/>
    <cellStyle name="20% - Accent5 3 4 5 3 3 3" xfId="18653" xr:uid="{9B879247-4294-4EAB-8C87-6F16DD94F86B}"/>
    <cellStyle name="20% - Accent5 3 4 5 3 3 4" xfId="34778" xr:uid="{3A6F590F-D28D-4432-A2D7-B217A5369698}"/>
    <cellStyle name="20% - Accent5 3 4 5 3 3 5" xfId="41072" xr:uid="{D1E789D1-0F54-43A3-8CB0-CD09674330FE}"/>
    <cellStyle name="20% - Accent5 3 4 5 3 3 6" xfId="48955" xr:uid="{D872979E-F37F-4F69-AA46-CB4C0D80612E}"/>
    <cellStyle name="20% - Accent5 3 4 5 3 3 7" xfId="56448" xr:uid="{5E6EAA06-600D-45B5-B75B-0FDD879F644D}"/>
    <cellStyle name="20% - Accent5 3 4 5 3 4" xfId="3626" xr:uid="{909E6BF6-EF23-469C-BF28-F3F94E6EB366}"/>
    <cellStyle name="20% - Accent5 3 4 5 3 4 2" xfId="11166" xr:uid="{C0194912-6248-41A9-BFCB-630337A468E1}"/>
    <cellStyle name="20% - Accent5 3 4 5 3 4 2 2" xfId="26142" xr:uid="{81F6F29A-C2EC-4FFC-A38D-CAC4CB2DFCA0}"/>
    <cellStyle name="20% - Accent5 3 4 5 3 4 3" xfId="18654" xr:uid="{79D1D2E4-1448-4FE6-8EB5-0020A6CB7B61}"/>
    <cellStyle name="20% - Accent5 3 4 5 3 4 4" xfId="36621" xr:uid="{C4323A08-E23E-4FB1-9C66-EE830D56D5C7}"/>
    <cellStyle name="20% - Accent5 3 4 5 3 4 5" xfId="41073" xr:uid="{DA017BD2-D9B4-4F42-BA5E-CE709F2221CA}"/>
    <cellStyle name="20% - Accent5 3 4 5 3 4 6" xfId="48956" xr:uid="{C094AB68-2220-4C47-8C2A-6B5F4B7F0D20}"/>
    <cellStyle name="20% - Accent5 3 4 5 3 4 7" xfId="56449" xr:uid="{64B6090C-33E4-468E-8147-AE728BB5EFE1}"/>
    <cellStyle name="20% - Accent5 3 4 5 3 5" xfId="11163" xr:uid="{BCF9939D-6F4B-40F9-A006-C922E5279FB8}"/>
    <cellStyle name="20% - Accent5 3 4 5 3 5 2" xfId="26139" xr:uid="{7F970B3E-74D4-4853-87A7-6D93407A3E3E}"/>
    <cellStyle name="20% - Accent5 3 4 5 3 6" xfId="18651" xr:uid="{0B062739-D2AE-478D-A356-1D2C35218D45}"/>
    <cellStyle name="20% - Accent5 3 4 5 3 7" xfId="31538" xr:uid="{F57618DD-AAF2-40DC-9EE4-1D43E9EB5366}"/>
    <cellStyle name="20% - Accent5 3 4 5 3 8" xfId="41070" xr:uid="{9D5D1068-C0A1-40EE-84AE-10F765A277E3}"/>
    <cellStyle name="20% - Accent5 3 4 5 3 9" xfId="48953" xr:uid="{E4521DAE-290D-476F-A2EE-ADF7803D43BA}"/>
    <cellStyle name="20% - Accent5 3 4 5 4" xfId="3627" xr:uid="{68174711-C192-46BB-B60F-8F043383AC9C}"/>
    <cellStyle name="20% - Accent5 3 4 5 4 2" xfId="11167" xr:uid="{6EBB0B1A-D8D8-46B2-87F7-9C6243392953}"/>
    <cellStyle name="20% - Accent5 3 4 5 4 2 2" xfId="26143" xr:uid="{813BE4C6-7F24-4613-B2D0-BF4ACA05C34E}"/>
    <cellStyle name="20% - Accent5 3 4 5 4 3" xfId="18655" xr:uid="{CFDBFD1E-C90A-41F4-8398-1FC2B4FE4A0F}"/>
    <cellStyle name="20% - Accent5 3 4 5 4 4" xfId="32930" xr:uid="{22BD270C-75EC-46AD-B0E3-AA6DA14F4295}"/>
    <cellStyle name="20% - Accent5 3 4 5 4 5" xfId="41074" xr:uid="{D449AB02-8DA6-4A5F-8D3B-0CDD338E6053}"/>
    <cellStyle name="20% - Accent5 3 4 5 4 6" xfId="48957" xr:uid="{0DF0E430-8C5E-4409-95EF-5D98AAACD3DD}"/>
    <cellStyle name="20% - Accent5 3 4 5 4 7" xfId="56450" xr:uid="{061B4F19-F6B6-43FB-A83E-0691042ED476}"/>
    <cellStyle name="20% - Accent5 3 4 5 5" xfId="3628" xr:uid="{94961F86-D18C-4F4F-9A54-5FC963EA7744}"/>
    <cellStyle name="20% - Accent5 3 4 5 5 2" xfId="11168" xr:uid="{09AB9419-178C-4D5E-91A0-FCA59BE87E74}"/>
    <cellStyle name="20% - Accent5 3 4 5 5 2 2" xfId="26144" xr:uid="{6B86179E-C292-4A23-931F-ECCB013CF685}"/>
    <cellStyle name="20% - Accent5 3 4 5 5 3" xfId="18656" xr:uid="{13097FEA-7F06-48F9-AEA5-CB0B3C9210F7}"/>
    <cellStyle name="20% - Accent5 3 4 5 5 4" xfId="34775" xr:uid="{E4E699F1-D0EF-4944-BFFB-80FCB0C94859}"/>
    <cellStyle name="20% - Accent5 3 4 5 5 5" xfId="41075" xr:uid="{F473CA06-FCE6-4BE2-8DAE-EB50D9F1FEBD}"/>
    <cellStyle name="20% - Accent5 3 4 5 5 6" xfId="48958" xr:uid="{CE39DEA5-A0D9-4902-B8AE-49E9E9CF2EAA}"/>
    <cellStyle name="20% - Accent5 3 4 5 5 7" xfId="56451" xr:uid="{87BFEDB3-5A5E-4DC0-9129-DB622E6E21BF}"/>
    <cellStyle name="20% - Accent5 3 4 5 6" xfId="3629" xr:uid="{2EB2D68E-9151-4D8F-978A-63431A5E4E6C}"/>
    <cellStyle name="20% - Accent5 3 4 5 6 2" xfId="11169" xr:uid="{63C614FF-2A79-4C70-BDCA-9D14DD58F5ED}"/>
    <cellStyle name="20% - Accent5 3 4 5 6 2 2" xfId="26145" xr:uid="{F43523EE-36C1-4D14-B5FA-C3C7854B274F}"/>
    <cellStyle name="20% - Accent5 3 4 5 6 3" xfId="18657" xr:uid="{F0FDB9B9-511C-4469-977C-7F57BDC5986B}"/>
    <cellStyle name="20% - Accent5 3 4 5 6 4" xfId="36618" xr:uid="{793450AA-6D72-4E94-953E-9EBEE7BA7248}"/>
    <cellStyle name="20% - Accent5 3 4 5 6 5" xfId="41076" xr:uid="{4597F03C-257B-4AFC-97F0-73B86EE2E23F}"/>
    <cellStyle name="20% - Accent5 3 4 5 6 6" xfId="48959" xr:uid="{4A730F74-8272-4B0C-96E3-FC7272A5D41F}"/>
    <cellStyle name="20% - Accent5 3 4 5 6 7" xfId="56452" xr:uid="{E6CA469D-7E16-4AAB-9F39-179089998EBD}"/>
    <cellStyle name="20% - Accent5 3 4 5 7" xfId="11154" xr:uid="{B714E231-7495-445F-AA68-B8D14C1F423B}"/>
    <cellStyle name="20% - Accent5 3 4 5 7 2" xfId="26130" xr:uid="{EE540DF5-8EFA-442A-989E-28ACE800FD08}"/>
    <cellStyle name="20% - Accent5 3 4 5 8" xfId="18642" xr:uid="{27B1D98E-ACE1-4987-9A12-C0BEBF3C90A6}"/>
    <cellStyle name="20% - Accent5 3 4 5 9" xfId="30578" xr:uid="{8D54910D-2047-4708-8800-734D5F7B4DCB}"/>
    <cellStyle name="20% - Accent5 3 4 6" xfId="3630" xr:uid="{DA2A3C5A-F51C-47E4-B094-A9ABD3DDBEAB}"/>
    <cellStyle name="20% - Accent5 3 4 6 10" xfId="48960" xr:uid="{6581B28E-82F9-45FC-A385-B0A941C63246}"/>
    <cellStyle name="20% - Accent5 3 4 6 11" xfId="56453" xr:uid="{D59A9BEC-9790-4848-B1AD-1C2A164BDBF5}"/>
    <cellStyle name="20% - Accent5 3 4 6 2" xfId="3631" xr:uid="{86E1608D-0720-4996-A240-5860434196CF}"/>
    <cellStyle name="20% - Accent5 3 4 6 2 10" xfId="56454" xr:uid="{AABA4A70-A383-4E26-963D-AFA81416166E}"/>
    <cellStyle name="20% - Accent5 3 4 6 2 2" xfId="3632" xr:uid="{5801F5F1-0B06-445E-B4F8-4A795CEFF062}"/>
    <cellStyle name="20% - Accent5 3 4 6 2 2 2" xfId="11172" xr:uid="{8B934282-E3C7-4FD0-B5F0-1AFDFB92938A}"/>
    <cellStyle name="20% - Accent5 3 4 6 2 2 2 2" xfId="26148" xr:uid="{9DA3FCA8-F7EF-453D-95E7-FFC6EDDD36CB}"/>
    <cellStyle name="20% - Accent5 3 4 6 2 2 3" xfId="18660" xr:uid="{0BD8668B-DF7E-4F74-83F6-360C6FEF2F2C}"/>
    <cellStyle name="20% - Accent5 3 4 6 2 2 4" xfId="32935" xr:uid="{F621FFCE-0499-4883-84E0-13A6AC00C083}"/>
    <cellStyle name="20% - Accent5 3 4 6 2 2 5" xfId="41079" xr:uid="{94753A37-C2F0-4DC6-9BB8-49D9DA359757}"/>
    <cellStyle name="20% - Accent5 3 4 6 2 2 6" xfId="48962" xr:uid="{BA64A872-6EFD-4185-8D66-AD52209857D5}"/>
    <cellStyle name="20% - Accent5 3 4 6 2 2 7" xfId="56455" xr:uid="{2D633630-FBD6-46E0-9371-3F520F92F9D2}"/>
    <cellStyle name="20% - Accent5 3 4 6 2 3" xfId="3633" xr:uid="{8297BC3A-EBB8-4D53-B79E-AE0BF6F6BEE2}"/>
    <cellStyle name="20% - Accent5 3 4 6 2 3 2" xfId="11173" xr:uid="{0A7E0631-F94C-4E40-B364-D3F6E18147BA}"/>
    <cellStyle name="20% - Accent5 3 4 6 2 3 2 2" xfId="26149" xr:uid="{5CA51E11-E58C-4555-A52B-D865F7D7B69D}"/>
    <cellStyle name="20% - Accent5 3 4 6 2 3 3" xfId="18661" xr:uid="{8236006E-DB24-4877-8F85-20FF7982A316}"/>
    <cellStyle name="20% - Accent5 3 4 6 2 3 4" xfId="34780" xr:uid="{D6965618-49B8-4335-9147-0862C85EAE0B}"/>
    <cellStyle name="20% - Accent5 3 4 6 2 3 5" xfId="41080" xr:uid="{2A2A8A78-C864-43F2-BAF4-1709640D81C5}"/>
    <cellStyle name="20% - Accent5 3 4 6 2 3 6" xfId="48963" xr:uid="{8479887B-CC7D-4B38-B527-8A5595651057}"/>
    <cellStyle name="20% - Accent5 3 4 6 2 3 7" xfId="56456" xr:uid="{CDF11F49-FBB7-4AB3-8053-C4A786AD2416}"/>
    <cellStyle name="20% - Accent5 3 4 6 2 4" xfId="3634" xr:uid="{ED5A2035-2BCB-4FD8-816D-8ABB89418F73}"/>
    <cellStyle name="20% - Accent5 3 4 6 2 4 2" xfId="11174" xr:uid="{593F7485-E8D7-46D6-AD68-AB4957715BE3}"/>
    <cellStyle name="20% - Accent5 3 4 6 2 4 2 2" xfId="26150" xr:uid="{20E57F73-B4EA-4BF9-8B11-D1E4603374A0}"/>
    <cellStyle name="20% - Accent5 3 4 6 2 4 3" xfId="18662" xr:uid="{84D39F84-F20A-4C16-93D3-C661911F824E}"/>
    <cellStyle name="20% - Accent5 3 4 6 2 4 4" xfId="36623" xr:uid="{DF9218CF-9BC6-4746-A1B2-C469F81FD2AF}"/>
    <cellStyle name="20% - Accent5 3 4 6 2 4 5" xfId="41081" xr:uid="{0BD6BCF9-779B-4794-B9C9-ADA146D5BF27}"/>
    <cellStyle name="20% - Accent5 3 4 6 2 4 6" xfId="48964" xr:uid="{F72DCDE2-90CF-4666-8450-01884CB4DCD2}"/>
    <cellStyle name="20% - Accent5 3 4 6 2 4 7" xfId="56457" xr:uid="{92D2CCB8-2B1A-4D76-8ACF-23540BFFD90E}"/>
    <cellStyle name="20% - Accent5 3 4 6 2 5" xfId="11171" xr:uid="{99469F59-0DEC-4DA7-A2B7-4D4701A73042}"/>
    <cellStyle name="20% - Accent5 3 4 6 2 5 2" xfId="26147" xr:uid="{ACA5815A-969F-477C-907B-08F0678A1DB6}"/>
    <cellStyle name="20% - Accent5 3 4 6 2 6" xfId="18659" xr:uid="{00E8AB77-B6DC-4E62-BD35-8FE658D24EDE}"/>
    <cellStyle name="20% - Accent5 3 4 6 2 7" xfId="31540" xr:uid="{BFE2C09C-53BD-45A7-B8A4-CE40F902AD4B}"/>
    <cellStyle name="20% - Accent5 3 4 6 2 8" xfId="41078" xr:uid="{1A09A196-BCC9-42BD-8043-5BB9A0EDAF92}"/>
    <cellStyle name="20% - Accent5 3 4 6 2 9" xfId="48961" xr:uid="{A59B985A-E9FF-448C-ADED-8D88CE352C4E}"/>
    <cellStyle name="20% - Accent5 3 4 6 3" xfId="3635" xr:uid="{5AB982FB-8841-4892-BC23-190D33B536E9}"/>
    <cellStyle name="20% - Accent5 3 4 6 3 2" xfId="11175" xr:uid="{329D252E-EB68-4C8F-9C02-CF9FDA7EBEDB}"/>
    <cellStyle name="20% - Accent5 3 4 6 3 2 2" xfId="26151" xr:uid="{825BBA95-4F7D-4B76-9F0B-71C36A02C792}"/>
    <cellStyle name="20% - Accent5 3 4 6 3 3" xfId="18663" xr:uid="{5E346BDA-C6A9-40A8-8656-CF32BF5D51BE}"/>
    <cellStyle name="20% - Accent5 3 4 6 3 4" xfId="32934" xr:uid="{79AAED9A-36F0-45F4-8461-00FBBB94EF7B}"/>
    <cellStyle name="20% - Accent5 3 4 6 3 5" xfId="41082" xr:uid="{4E94EC34-16AD-4D12-B425-0CFED3BF30DE}"/>
    <cellStyle name="20% - Accent5 3 4 6 3 6" xfId="48965" xr:uid="{6A8D1AA4-5A44-4D2C-8DC0-69AA36CAC47D}"/>
    <cellStyle name="20% - Accent5 3 4 6 3 7" xfId="56458" xr:uid="{34C7327B-A0C4-40D2-BF75-3F2850470728}"/>
    <cellStyle name="20% - Accent5 3 4 6 4" xfId="3636" xr:uid="{AF63C50C-8098-4C10-940A-157A05D8FB4C}"/>
    <cellStyle name="20% - Accent5 3 4 6 4 2" xfId="11176" xr:uid="{BF5F292E-83F5-415D-8103-8E55C7A2A343}"/>
    <cellStyle name="20% - Accent5 3 4 6 4 2 2" xfId="26152" xr:uid="{4E74E037-5419-4F85-A200-86241C464B8A}"/>
    <cellStyle name="20% - Accent5 3 4 6 4 3" xfId="18664" xr:uid="{230FCA05-EA4C-4D5D-A526-A80D6B01406F}"/>
    <cellStyle name="20% - Accent5 3 4 6 4 4" xfId="34779" xr:uid="{F65FB70C-040F-4D1E-A617-881670A604F1}"/>
    <cellStyle name="20% - Accent5 3 4 6 4 5" xfId="41083" xr:uid="{9E451949-47EF-465D-8E12-72BEA525E0E6}"/>
    <cellStyle name="20% - Accent5 3 4 6 4 6" xfId="48966" xr:uid="{493D7BA0-C2F5-484C-BB14-E193A2F82162}"/>
    <cellStyle name="20% - Accent5 3 4 6 4 7" xfId="56459" xr:uid="{2B2FBCBF-3191-4724-B26E-0936E85F84DA}"/>
    <cellStyle name="20% - Accent5 3 4 6 5" xfId="3637" xr:uid="{5727BE9B-38DF-484A-8C94-91706B7294BD}"/>
    <cellStyle name="20% - Accent5 3 4 6 5 2" xfId="11177" xr:uid="{39415414-0349-43AE-B394-3008FC136B6D}"/>
    <cellStyle name="20% - Accent5 3 4 6 5 2 2" xfId="26153" xr:uid="{7814A348-0A9F-478E-8D95-C1F1C9F1BA32}"/>
    <cellStyle name="20% - Accent5 3 4 6 5 3" xfId="18665" xr:uid="{F2E3D797-847D-4B22-A764-42A2299F2065}"/>
    <cellStyle name="20% - Accent5 3 4 6 5 4" xfId="36622" xr:uid="{CAEA186A-18CC-47FA-8ADB-C9562B33E379}"/>
    <cellStyle name="20% - Accent5 3 4 6 5 5" xfId="41084" xr:uid="{22204B1B-9F75-45C4-AF92-C5A7C9756AD1}"/>
    <cellStyle name="20% - Accent5 3 4 6 5 6" xfId="48967" xr:uid="{F499DDAC-6B1A-4B94-A866-BB96B1415273}"/>
    <cellStyle name="20% - Accent5 3 4 6 5 7" xfId="56460" xr:uid="{0E419959-6FB5-4D79-9608-8D360DD7F467}"/>
    <cellStyle name="20% - Accent5 3 4 6 6" xfId="11170" xr:uid="{B62545EB-5883-42B1-9CF2-37DA45F7B441}"/>
    <cellStyle name="20% - Accent5 3 4 6 6 2" xfId="26146" xr:uid="{5DCEBEE2-8352-436E-AEA1-60825F5A1A43}"/>
    <cellStyle name="20% - Accent5 3 4 6 7" xfId="18658" xr:uid="{B714348C-01E8-44D7-B8B0-E58FCEBB05B1}"/>
    <cellStyle name="20% - Accent5 3 4 6 8" xfId="30674" xr:uid="{4FC1DFDD-D0B8-483D-A288-577686CACDB7}"/>
    <cellStyle name="20% - Accent5 3 4 6 9" xfId="41077" xr:uid="{45E3C537-224A-44C9-AE7C-31F1423FD521}"/>
    <cellStyle name="20% - Accent5 3 4 7" xfId="3638" xr:uid="{226EC1EB-95C3-4513-8DA9-F2B955875D34}"/>
    <cellStyle name="20% - Accent5 3 4 7 10" xfId="48968" xr:uid="{3922C994-38C2-4183-B410-3036DE27A134}"/>
    <cellStyle name="20% - Accent5 3 4 7 11" xfId="56461" xr:uid="{E8ED1D52-6E7F-4393-9DF2-7601270EEE36}"/>
    <cellStyle name="20% - Accent5 3 4 7 2" xfId="3639" xr:uid="{8287F05A-C1A0-4052-971F-E10EA6127F14}"/>
    <cellStyle name="20% - Accent5 3 4 7 2 10" xfId="56462" xr:uid="{E0931F03-B276-4BD4-B801-F31F72A7C0F6}"/>
    <cellStyle name="20% - Accent5 3 4 7 2 2" xfId="3640" xr:uid="{68559E1B-95C9-49D5-A87C-814BE85EDE04}"/>
    <cellStyle name="20% - Accent5 3 4 7 2 2 2" xfId="11180" xr:uid="{1CF15857-E198-4D56-9427-D1A44315633D}"/>
    <cellStyle name="20% - Accent5 3 4 7 2 2 2 2" xfId="26156" xr:uid="{4F1BAD46-949A-474A-B2EE-8687D6B6D7E7}"/>
    <cellStyle name="20% - Accent5 3 4 7 2 2 3" xfId="18668" xr:uid="{4F8BDB09-23B9-45B3-967A-8C25A829DB55}"/>
    <cellStyle name="20% - Accent5 3 4 7 2 2 4" xfId="32937" xr:uid="{17A1CFC9-A184-4BAB-A526-68DF01C66DF9}"/>
    <cellStyle name="20% - Accent5 3 4 7 2 2 5" xfId="41087" xr:uid="{E8B5507F-6B80-442D-AEDF-D5A7A8D32147}"/>
    <cellStyle name="20% - Accent5 3 4 7 2 2 6" xfId="48970" xr:uid="{428FF637-A543-4B02-9C98-75DB8D726435}"/>
    <cellStyle name="20% - Accent5 3 4 7 2 2 7" xfId="56463" xr:uid="{233B367C-BACD-4A96-B589-F91132348BE4}"/>
    <cellStyle name="20% - Accent5 3 4 7 2 3" xfId="3641" xr:uid="{631C4966-437B-4087-B773-2A2B7A4D1EB3}"/>
    <cellStyle name="20% - Accent5 3 4 7 2 3 2" xfId="11181" xr:uid="{BC82ACC6-C316-433E-956F-711A4A44D89F}"/>
    <cellStyle name="20% - Accent5 3 4 7 2 3 2 2" xfId="26157" xr:uid="{B55C85F4-8D90-43F9-8D26-54764394F70B}"/>
    <cellStyle name="20% - Accent5 3 4 7 2 3 3" xfId="18669" xr:uid="{E581EB19-76CF-4E8E-9233-F7411C6FA96D}"/>
    <cellStyle name="20% - Accent5 3 4 7 2 3 4" xfId="34782" xr:uid="{95ED7F17-6FC0-4907-A73A-BCABFF05CBD9}"/>
    <cellStyle name="20% - Accent5 3 4 7 2 3 5" xfId="41088" xr:uid="{5778ADDE-3C9B-490D-84F9-C27D62C99385}"/>
    <cellStyle name="20% - Accent5 3 4 7 2 3 6" xfId="48971" xr:uid="{49703AB8-905D-47B8-B28D-165E31A735D4}"/>
    <cellStyle name="20% - Accent5 3 4 7 2 3 7" xfId="56464" xr:uid="{1A84AA83-9DE3-4284-BBC1-12E78CBB4F5E}"/>
    <cellStyle name="20% - Accent5 3 4 7 2 4" xfId="3642" xr:uid="{F62EE1D2-A208-4B6F-9EB1-91419399D0BC}"/>
    <cellStyle name="20% - Accent5 3 4 7 2 4 2" xfId="11182" xr:uid="{8571B33C-F448-446C-B67B-C892D18E8A56}"/>
    <cellStyle name="20% - Accent5 3 4 7 2 4 2 2" xfId="26158" xr:uid="{22A6B0A1-04DC-463D-8EAC-1078F834CF26}"/>
    <cellStyle name="20% - Accent5 3 4 7 2 4 3" xfId="18670" xr:uid="{92D7F947-F9AB-42C6-A8CD-A547466D286E}"/>
    <cellStyle name="20% - Accent5 3 4 7 2 4 4" xfId="36625" xr:uid="{D11EACA1-EA2A-45E5-B493-44F4CA12300C}"/>
    <cellStyle name="20% - Accent5 3 4 7 2 4 5" xfId="41089" xr:uid="{0A99D305-D5BC-4C43-9EAC-EC50D03CEA7E}"/>
    <cellStyle name="20% - Accent5 3 4 7 2 4 6" xfId="48972" xr:uid="{9AD0387F-76FC-411F-B724-F001A36B8439}"/>
    <cellStyle name="20% - Accent5 3 4 7 2 4 7" xfId="56465" xr:uid="{DD9037B9-FFD6-4359-874A-51E2BDBBA3FA}"/>
    <cellStyle name="20% - Accent5 3 4 7 2 5" xfId="11179" xr:uid="{B420C73E-2B62-4FC2-9A2C-95036A4B0121}"/>
    <cellStyle name="20% - Accent5 3 4 7 2 5 2" xfId="26155" xr:uid="{4484A67E-2C32-49BC-8C8A-1A2D45554932}"/>
    <cellStyle name="20% - Accent5 3 4 7 2 6" xfId="18667" xr:uid="{F72C2E72-F4FF-475D-A040-7B018A17C892}"/>
    <cellStyle name="20% - Accent5 3 4 7 2 7" xfId="31541" xr:uid="{B3670DDD-D099-408F-A855-B3F4E7FD0613}"/>
    <cellStyle name="20% - Accent5 3 4 7 2 8" xfId="41086" xr:uid="{6C405217-F221-4255-873C-E767952C54C8}"/>
    <cellStyle name="20% - Accent5 3 4 7 2 9" xfId="48969" xr:uid="{6CCB4AC4-910A-4E89-A34C-00CEEC2C37AB}"/>
    <cellStyle name="20% - Accent5 3 4 7 3" xfId="3643" xr:uid="{F074E972-8C52-42E0-90E6-1BEA73DA5376}"/>
    <cellStyle name="20% - Accent5 3 4 7 3 2" xfId="11183" xr:uid="{B8646A6E-E3F1-4536-A568-654459C4AB72}"/>
    <cellStyle name="20% - Accent5 3 4 7 3 2 2" xfId="26159" xr:uid="{A75E37BB-D78F-40F2-AFCC-44C6BA25DBEF}"/>
    <cellStyle name="20% - Accent5 3 4 7 3 3" xfId="18671" xr:uid="{83ACA743-501C-4852-A0E5-241A93420CF3}"/>
    <cellStyle name="20% - Accent5 3 4 7 3 4" xfId="32936" xr:uid="{728C9628-9401-45EA-B90D-013D50E8E535}"/>
    <cellStyle name="20% - Accent5 3 4 7 3 5" xfId="41090" xr:uid="{65A28056-5CFB-4EF2-A47A-84BE6F74BD21}"/>
    <cellStyle name="20% - Accent5 3 4 7 3 6" xfId="48973" xr:uid="{24F04A35-D810-46B6-8B14-A5E988C1883C}"/>
    <cellStyle name="20% - Accent5 3 4 7 3 7" xfId="56466" xr:uid="{B8AF0065-0CCE-4C93-B228-ECEC6AB75628}"/>
    <cellStyle name="20% - Accent5 3 4 7 4" xfId="3644" xr:uid="{6775EB3F-AA12-4AF5-9D72-299ECA144829}"/>
    <cellStyle name="20% - Accent5 3 4 7 4 2" xfId="11184" xr:uid="{CB7FD9E9-CEC1-4B3E-AA15-959BDCA198B8}"/>
    <cellStyle name="20% - Accent5 3 4 7 4 2 2" xfId="26160" xr:uid="{6650736C-81F4-4CBF-A898-3F4473D8B2B2}"/>
    <cellStyle name="20% - Accent5 3 4 7 4 3" xfId="18672" xr:uid="{955D5EF5-6D45-4322-9669-2E03E20E540C}"/>
    <cellStyle name="20% - Accent5 3 4 7 4 4" xfId="34781" xr:uid="{59DCC2FA-D65F-45B7-8E06-711413CF6792}"/>
    <cellStyle name="20% - Accent5 3 4 7 4 5" xfId="41091" xr:uid="{790FD89A-FCB6-4523-8D8A-90609D8DE582}"/>
    <cellStyle name="20% - Accent5 3 4 7 4 6" xfId="48974" xr:uid="{1B0C28DF-7CEA-46DC-8468-45B6526433B0}"/>
    <cellStyle name="20% - Accent5 3 4 7 4 7" xfId="56467" xr:uid="{E7D68EC3-3816-4EF8-8120-03C55BFCB739}"/>
    <cellStyle name="20% - Accent5 3 4 7 5" xfId="3645" xr:uid="{09659BA2-79CA-433F-8BB3-C1334AF11DEC}"/>
    <cellStyle name="20% - Accent5 3 4 7 5 2" xfId="11185" xr:uid="{07BF6D22-1749-4FC2-BAB5-E9A5B6CC5355}"/>
    <cellStyle name="20% - Accent5 3 4 7 5 2 2" xfId="26161" xr:uid="{D8BC57C7-3F40-4534-B63D-DCD4961E6D28}"/>
    <cellStyle name="20% - Accent5 3 4 7 5 3" xfId="18673" xr:uid="{A428D592-2773-4050-BB99-4E21F8D3959A}"/>
    <cellStyle name="20% - Accent5 3 4 7 5 4" xfId="36624" xr:uid="{503BAF1B-156E-42AD-9007-2037DBEB9EB9}"/>
    <cellStyle name="20% - Accent5 3 4 7 5 5" xfId="41092" xr:uid="{5CA0D40C-95AD-40CA-9824-A8BC4C4F2782}"/>
    <cellStyle name="20% - Accent5 3 4 7 5 6" xfId="48975" xr:uid="{8E05E2A9-8B19-4664-B555-3352166FF0DD}"/>
    <cellStyle name="20% - Accent5 3 4 7 5 7" xfId="56468" xr:uid="{B472458D-329F-4833-AF48-97B3BB789736}"/>
    <cellStyle name="20% - Accent5 3 4 7 6" xfId="11178" xr:uid="{073BECEE-6109-416C-A854-F293DEBAE310}"/>
    <cellStyle name="20% - Accent5 3 4 7 6 2" xfId="26154" xr:uid="{451381A2-4C6C-4CB6-A799-D166A7B1EC71}"/>
    <cellStyle name="20% - Accent5 3 4 7 7" xfId="18666" xr:uid="{08050186-17F1-48FE-A2F8-C92D566A4DE1}"/>
    <cellStyle name="20% - Accent5 3 4 7 8" xfId="30899" xr:uid="{08383612-6855-4CB9-9E16-947677E52294}"/>
    <cellStyle name="20% - Accent5 3 4 7 9" xfId="41085" xr:uid="{88E8AEEA-D657-481A-8749-279EE0EC547B}"/>
    <cellStyle name="20% - Accent5 3 4 8" xfId="3646" xr:uid="{B6B94374-FDDA-4BF1-96B8-3C6D264F7F34}"/>
    <cellStyle name="20% - Accent5 3 4 8 10" xfId="48976" xr:uid="{8D55FCBA-1ED2-4D48-8F31-FE1894812419}"/>
    <cellStyle name="20% - Accent5 3 4 8 11" xfId="56469" xr:uid="{7AAD7F14-6BE6-4CE7-957C-5DA21D761758}"/>
    <cellStyle name="20% - Accent5 3 4 8 2" xfId="3647" xr:uid="{E4D76B5F-1062-4362-8AD1-794D1CA4A591}"/>
    <cellStyle name="20% - Accent5 3 4 8 2 10" xfId="56470" xr:uid="{80EF5A77-6161-4344-A26A-EA423A51F068}"/>
    <cellStyle name="20% - Accent5 3 4 8 2 2" xfId="3648" xr:uid="{F515DED2-4AED-4D35-9C1D-2D406EEFBA1B}"/>
    <cellStyle name="20% - Accent5 3 4 8 2 2 2" xfId="11188" xr:uid="{EB0E23A2-B2D6-4065-A798-3D6393EF0A58}"/>
    <cellStyle name="20% - Accent5 3 4 8 2 2 2 2" xfId="26164" xr:uid="{C59AACCB-2A62-4A9D-BA41-B848F67B9390}"/>
    <cellStyle name="20% - Accent5 3 4 8 2 2 3" xfId="18676" xr:uid="{31D91BEF-3F7B-4269-9F14-0BB6CC42B1BC}"/>
    <cellStyle name="20% - Accent5 3 4 8 2 2 4" xfId="32939" xr:uid="{16E7596F-3F64-4890-836D-E6B2AF798526}"/>
    <cellStyle name="20% - Accent5 3 4 8 2 2 5" xfId="41095" xr:uid="{27C48A77-BDE2-47DB-9FB8-5F67878201F1}"/>
    <cellStyle name="20% - Accent5 3 4 8 2 2 6" xfId="48978" xr:uid="{859DA385-AFCB-4ABE-A356-D6575D486FAD}"/>
    <cellStyle name="20% - Accent5 3 4 8 2 2 7" xfId="56471" xr:uid="{56123565-34EF-4D26-9392-9FE24F37E1F4}"/>
    <cellStyle name="20% - Accent5 3 4 8 2 3" xfId="3649" xr:uid="{68442E7F-EAC9-4560-BB7B-5315FB6EFAC7}"/>
    <cellStyle name="20% - Accent5 3 4 8 2 3 2" xfId="11189" xr:uid="{8B31BF42-67A0-4A6C-A5C3-AECE74B64329}"/>
    <cellStyle name="20% - Accent5 3 4 8 2 3 2 2" xfId="26165" xr:uid="{0DB71BD9-F77B-4DA2-9B5D-FBE54054C988}"/>
    <cellStyle name="20% - Accent5 3 4 8 2 3 3" xfId="18677" xr:uid="{03CE8F7E-3726-4D2D-A65B-3EFDA518C396}"/>
    <cellStyle name="20% - Accent5 3 4 8 2 3 4" xfId="34784" xr:uid="{295109B2-31D8-4EA4-B315-21F8B78B4E2B}"/>
    <cellStyle name="20% - Accent5 3 4 8 2 3 5" xfId="41096" xr:uid="{69E74FF4-A8BD-42BC-B58B-66B8556EB80E}"/>
    <cellStyle name="20% - Accent5 3 4 8 2 3 6" xfId="48979" xr:uid="{2E8A1E4E-4535-479E-8082-BCDD25260C77}"/>
    <cellStyle name="20% - Accent5 3 4 8 2 3 7" xfId="56472" xr:uid="{98BAABF3-4B19-43A3-AE34-32D00841C5ED}"/>
    <cellStyle name="20% - Accent5 3 4 8 2 4" xfId="3650" xr:uid="{382BF486-0A36-42DD-97F8-3A52E69B85DF}"/>
    <cellStyle name="20% - Accent5 3 4 8 2 4 2" xfId="11190" xr:uid="{4EF6523A-8925-4F9C-9CBF-8AF6BE407EEC}"/>
    <cellStyle name="20% - Accent5 3 4 8 2 4 2 2" xfId="26166" xr:uid="{4C0EA635-E5BD-4CEF-9338-A1BEE4422DEB}"/>
    <cellStyle name="20% - Accent5 3 4 8 2 4 3" xfId="18678" xr:uid="{55AD0349-93A9-45BC-9F7F-F2754E9E8C1D}"/>
    <cellStyle name="20% - Accent5 3 4 8 2 4 4" xfId="36627" xr:uid="{D4EF2079-55B7-4F5F-97D0-ED53DAC85C6F}"/>
    <cellStyle name="20% - Accent5 3 4 8 2 4 5" xfId="41097" xr:uid="{0BC81D1A-91A4-4A06-A7E8-B8B75C88B164}"/>
    <cellStyle name="20% - Accent5 3 4 8 2 4 6" xfId="48980" xr:uid="{3142328F-74E2-435D-A8D9-76E090F89BE8}"/>
    <cellStyle name="20% - Accent5 3 4 8 2 4 7" xfId="56473" xr:uid="{FE6687BE-76BA-4944-853E-FE42D6AB3C82}"/>
    <cellStyle name="20% - Accent5 3 4 8 2 5" xfId="11187" xr:uid="{DFB7398C-4C14-4D85-8409-CEF81EC74D0F}"/>
    <cellStyle name="20% - Accent5 3 4 8 2 5 2" xfId="26163" xr:uid="{3EF56227-FC8F-4706-AB98-50E39A40A555}"/>
    <cellStyle name="20% - Accent5 3 4 8 2 6" xfId="18675" xr:uid="{04F8F18B-D5E4-47CB-AB6C-14B7F1A532B3}"/>
    <cellStyle name="20% - Accent5 3 4 8 2 7" xfId="31542" xr:uid="{7CFBEB73-C34D-4C39-887C-C226AAF920C3}"/>
    <cellStyle name="20% - Accent5 3 4 8 2 8" xfId="41094" xr:uid="{C0AD1888-C27C-4E11-A402-D06C63693D1D}"/>
    <cellStyle name="20% - Accent5 3 4 8 2 9" xfId="48977" xr:uid="{49E4A9D1-3835-4F50-8BA8-654697D2A3EE}"/>
    <cellStyle name="20% - Accent5 3 4 8 3" xfId="3651" xr:uid="{7D5ACF8F-D2AC-4401-88A5-2E3DE8351164}"/>
    <cellStyle name="20% - Accent5 3 4 8 3 2" xfId="11191" xr:uid="{A353ED57-CB1F-4F19-AB1F-202D97CEA7F0}"/>
    <cellStyle name="20% - Accent5 3 4 8 3 2 2" xfId="26167" xr:uid="{DE903685-40AE-4AB5-B637-1B76CBB2B6C3}"/>
    <cellStyle name="20% - Accent5 3 4 8 3 3" xfId="18679" xr:uid="{89101F0A-A2CD-4182-B440-CE07E8ADC4DF}"/>
    <cellStyle name="20% - Accent5 3 4 8 3 4" xfId="32938" xr:uid="{50632F4A-7049-475B-A37E-EF5AE90F49A5}"/>
    <cellStyle name="20% - Accent5 3 4 8 3 5" xfId="41098" xr:uid="{02889937-33DB-4889-8360-E79747C54941}"/>
    <cellStyle name="20% - Accent5 3 4 8 3 6" xfId="48981" xr:uid="{5182A24E-77F7-43A4-88C2-2CEE38751E4C}"/>
    <cellStyle name="20% - Accent5 3 4 8 3 7" xfId="56474" xr:uid="{296DA324-A703-4A1F-BF8E-225952D3836D}"/>
    <cellStyle name="20% - Accent5 3 4 8 4" xfId="3652" xr:uid="{D0CFD23F-7562-4E44-B0E3-5804379A4BE4}"/>
    <cellStyle name="20% - Accent5 3 4 8 4 2" xfId="11192" xr:uid="{B7370611-9634-4456-91BB-208D46E5B0D0}"/>
    <cellStyle name="20% - Accent5 3 4 8 4 2 2" xfId="26168" xr:uid="{82951EA2-DA74-49A7-B55F-D60CD7B06B95}"/>
    <cellStyle name="20% - Accent5 3 4 8 4 3" xfId="18680" xr:uid="{258E1644-2170-4159-8A9C-FFDC865B1931}"/>
    <cellStyle name="20% - Accent5 3 4 8 4 4" xfId="34783" xr:uid="{91059C24-BFC0-496D-8A43-409D5B359117}"/>
    <cellStyle name="20% - Accent5 3 4 8 4 5" xfId="41099" xr:uid="{91FCAF38-3C35-4455-9A37-2C03E437A70D}"/>
    <cellStyle name="20% - Accent5 3 4 8 4 6" xfId="48982" xr:uid="{A817DAD8-6A4C-4C31-ABF4-8C9F405AFB8B}"/>
    <cellStyle name="20% - Accent5 3 4 8 4 7" xfId="56475" xr:uid="{38784EC8-A26F-4552-877F-5FA4ACDA3BD3}"/>
    <cellStyle name="20% - Accent5 3 4 8 5" xfId="3653" xr:uid="{068C60A0-35EA-49FB-949C-6378E2298BA5}"/>
    <cellStyle name="20% - Accent5 3 4 8 5 2" xfId="11193" xr:uid="{45EF50EC-6A02-4397-BD35-6666E5B7A071}"/>
    <cellStyle name="20% - Accent5 3 4 8 5 2 2" xfId="26169" xr:uid="{D0027657-7E38-40CA-AA7D-3BE4480030A9}"/>
    <cellStyle name="20% - Accent5 3 4 8 5 3" xfId="18681" xr:uid="{8324F3A5-FE25-4C07-9A64-31AC4B8C10D6}"/>
    <cellStyle name="20% - Accent5 3 4 8 5 4" xfId="36626" xr:uid="{0B77FC1D-37A1-4588-9066-7F9237BE9E66}"/>
    <cellStyle name="20% - Accent5 3 4 8 5 5" xfId="41100" xr:uid="{26D4E557-4E91-43EA-BCFF-7C4B1BE093E9}"/>
    <cellStyle name="20% - Accent5 3 4 8 5 6" xfId="48983" xr:uid="{75242971-662B-4D8E-A7EA-52557B0AA5A8}"/>
    <cellStyle name="20% - Accent5 3 4 8 5 7" xfId="56476" xr:uid="{BFF524F8-177E-46B0-AAC1-261A4005BBE3}"/>
    <cellStyle name="20% - Accent5 3 4 8 6" xfId="11186" xr:uid="{572D741E-4DD4-45B7-84B1-99A45BC703E4}"/>
    <cellStyle name="20% - Accent5 3 4 8 6 2" xfId="26162" xr:uid="{F318DAEE-7CA3-4E5B-A8EA-7C0ECFF832B0}"/>
    <cellStyle name="20% - Accent5 3 4 8 7" xfId="18674" xr:uid="{28D8062D-B91D-47DF-99AF-620A245FD2A3}"/>
    <cellStyle name="20% - Accent5 3 4 8 8" xfId="31100" xr:uid="{162A799F-E0A9-4194-88E2-B97DA9714679}"/>
    <cellStyle name="20% - Accent5 3 4 8 9" xfId="41093" xr:uid="{D069BA47-5347-4783-90D7-D813E1501415}"/>
    <cellStyle name="20% - Accent5 3 4 9" xfId="3654" xr:uid="{BA160FC3-AF70-43A9-A7C1-AA9A038DC8FD}"/>
    <cellStyle name="20% - Accent5 3 4 9 10" xfId="56477" xr:uid="{BB0909AF-D9AB-49F5-B071-538807825592}"/>
    <cellStyle name="20% - Accent5 3 4 9 2" xfId="3655" xr:uid="{73EEF3C2-8C8C-473A-91DD-5B836AA1272B}"/>
    <cellStyle name="20% - Accent5 3 4 9 2 2" xfId="11195" xr:uid="{C9A140A6-6D32-4225-AEE3-4779F4DF3457}"/>
    <cellStyle name="20% - Accent5 3 4 9 2 2 2" xfId="26171" xr:uid="{83C4BCBD-55C8-49C1-94E7-D0DE19A7FA95}"/>
    <cellStyle name="20% - Accent5 3 4 9 2 3" xfId="18683" xr:uid="{F27ACCDD-AF97-4A01-A30F-81F9271C1622}"/>
    <cellStyle name="20% - Accent5 3 4 9 2 4" xfId="32940" xr:uid="{627678FC-33DC-4E24-972F-9E6AD5B3C576}"/>
    <cellStyle name="20% - Accent5 3 4 9 2 5" xfId="41102" xr:uid="{72EE72DE-77F6-42A6-80B8-E276E44F0FF6}"/>
    <cellStyle name="20% - Accent5 3 4 9 2 6" xfId="48985" xr:uid="{9687F40D-F311-4248-94F8-FC5565211C02}"/>
    <cellStyle name="20% - Accent5 3 4 9 2 7" xfId="56478" xr:uid="{89337588-8623-4D73-8BD7-99F9D669036E}"/>
    <cellStyle name="20% - Accent5 3 4 9 3" xfId="3656" xr:uid="{FAD3A4CC-1AB7-487A-B999-AA31DC22BD12}"/>
    <cellStyle name="20% - Accent5 3 4 9 3 2" xfId="11196" xr:uid="{BF39700E-9E00-4318-A422-1D488ACA9358}"/>
    <cellStyle name="20% - Accent5 3 4 9 3 2 2" xfId="26172" xr:uid="{0E52F21A-0A09-4337-ABC1-30F8A9FDA891}"/>
    <cellStyle name="20% - Accent5 3 4 9 3 3" xfId="18684" xr:uid="{A527554D-9A2B-4D23-A3B5-6662889C094D}"/>
    <cellStyle name="20% - Accent5 3 4 9 3 4" xfId="34785" xr:uid="{84726BF3-3D27-442C-803B-6C7A2C921666}"/>
    <cellStyle name="20% - Accent5 3 4 9 3 5" xfId="41103" xr:uid="{1C60C0B2-2032-47AC-BE66-4622C19D0BF2}"/>
    <cellStyle name="20% - Accent5 3 4 9 3 6" xfId="48986" xr:uid="{5E5FD265-58B9-49E4-A15C-79260A394CEC}"/>
    <cellStyle name="20% - Accent5 3 4 9 3 7" xfId="56479" xr:uid="{6320D002-5DA6-40C2-97AC-C0E266495062}"/>
    <cellStyle name="20% - Accent5 3 4 9 4" xfId="3657" xr:uid="{C71BE060-6F90-41A2-839A-3D82AE36983B}"/>
    <cellStyle name="20% - Accent5 3 4 9 4 2" xfId="11197" xr:uid="{E49772D7-65F9-4C28-AA7C-C2C680904F86}"/>
    <cellStyle name="20% - Accent5 3 4 9 4 2 2" xfId="26173" xr:uid="{00E7AEEF-C2E0-497B-B225-3556D3F46EFD}"/>
    <cellStyle name="20% - Accent5 3 4 9 4 3" xfId="18685" xr:uid="{729F0B2B-8621-48DE-8E77-9D04B4F2085F}"/>
    <cellStyle name="20% - Accent5 3 4 9 4 4" xfId="36628" xr:uid="{F9EB9F7C-51E7-448D-89D0-1091A5F2B9B5}"/>
    <cellStyle name="20% - Accent5 3 4 9 4 5" xfId="41104" xr:uid="{EC5816D9-A1BA-4109-88A9-8830B55ECA21}"/>
    <cellStyle name="20% - Accent5 3 4 9 4 6" xfId="48987" xr:uid="{125BB99C-4D03-46D9-8C1A-681173FC098F}"/>
    <cellStyle name="20% - Accent5 3 4 9 4 7" xfId="56480" xr:uid="{D2131F5A-048D-4446-8047-301AF4954EFA}"/>
    <cellStyle name="20% - Accent5 3 4 9 5" xfId="11194" xr:uid="{757D8195-C53F-4FD6-8CCE-D2FEB6AD0FE7}"/>
    <cellStyle name="20% - Accent5 3 4 9 5 2" xfId="26170" xr:uid="{0B918F4D-05C7-4D31-A328-494EB5F251BB}"/>
    <cellStyle name="20% - Accent5 3 4 9 6" xfId="18682" xr:uid="{32900146-F8AD-49AC-9C62-C0CA01970305}"/>
    <cellStyle name="20% - Accent5 3 4 9 7" xfId="31518" xr:uid="{F17B1408-8C24-436B-AB08-DDAF01E94D34}"/>
    <cellStyle name="20% - Accent5 3 4 9 8" xfId="41101" xr:uid="{9A904DCD-9BAA-4937-8BE4-398882FEC93A}"/>
    <cellStyle name="20% - Accent5 3 4 9 9" xfId="48984" xr:uid="{2804297E-D248-45BF-A355-AB56EDBC5822}"/>
    <cellStyle name="20% - Accent5 3 5" xfId="233" xr:uid="{2A2BA09E-8AAF-4E1D-B2BE-B89FD6B601EC}"/>
    <cellStyle name="20% - Accent5 3 5 10" xfId="3658" xr:uid="{5F6AE38F-4328-4E7E-939C-00E4DBC808C3}"/>
    <cellStyle name="20% - Accent5 3 5 10 10" xfId="56481" xr:uid="{08813F0D-9260-43E4-B1F0-825EF4892EFE}"/>
    <cellStyle name="20% - Accent5 3 5 10 2" xfId="3659" xr:uid="{0FE24940-F785-4A79-83B7-8F65B4FEDA8F}"/>
    <cellStyle name="20% - Accent5 3 5 10 2 2" xfId="11199" xr:uid="{E74835E1-2242-40CD-A6FA-E45C1B369868}"/>
    <cellStyle name="20% - Accent5 3 5 10 2 2 2" xfId="26175" xr:uid="{92ED6055-B7EB-40C8-A02D-A295C4356CDB}"/>
    <cellStyle name="20% - Accent5 3 5 10 2 3" xfId="18687" xr:uid="{E3A65609-E378-44F7-9719-BE699C9995F0}"/>
    <cellStyle name="20% - Accent5 3 5 10 2 4" xfId="32942" xr:uid="{EA5B3CEE-61EF-4527-A69D-823873A04A43}"/>
    <cellStyle name="20% - Accent5 3 5 10 2 5" xfId="41106" xr:uid="{DB64B2E9-10C5-452A-BF22-8F0022ABF9A0}"/>
    <cellStyle name="20% - Accent5 3 5 10 2 6" xfId="48989" xr:uid="{345B4F76-6BE3-4F96-8AAB-12E2C2CDFF42}"/>
    <cellStyle name="20% - Accent5 3 5 10 2 7" xfId="56482" xr:uid="{1CFC6522-1223-458C-8445-69936FCD4DAE}"/>
    <cellStyle name="20% - Accent5 3 5 10 3" xfId="3660" xr:uid="{1CB415D8-2CF7-4D3E-8AF9-07905E8B0394}"/>
    <cellStyle name="20% - Accent5 3 5 10 3 2" xfId="11200" xr:uid="{1C8F6C55-8A41-4421-9B2D-32BF90F04345}"/>
    <cellStyle name="20% - Accent5 3 5 10 3 2 2" xfId="26176" xr:uid="{22526B21-797E-4098-8763-B9FD6482AF2F}"/>
    <cellStyle name="20% - Accent5 3 5 10 3 3" xfId="18688" xr:uid="{92E5A81B-978E-4676-85E0-9BE0C6BAFDC4}"/>
    <cellStyle name="20% - Accent5 3 5 10 3 4" xfId="34787" xr:uid="{F3796BF5-BC8F-4730-9AD4-45B55A47C8BD}"/>
    <cellStyle name="20% - Accent5 3 5 10 3 5" xfId="41107" xr:uid="{A70F0DBD-D120-4544-944D-26B0C111A7CF}"/>
    <cellStyle name="20% - Accent5 3 5 10 3 6" xfId="48990" xr:uid="{CDF1FFA2-A306-43B6-9C2E-C51B2D3990A1}"/>
    <cellStyle name="20% - Accent5 3 5 10 3 7" xfId="56483" xr:uid="{0B01429F-949C-4D58-A8B5-041CA441E40A}"/>
    <cellStyle name="20% - Accent5 3 5 10 4" xfId="3661" xr:uid="{E7E5E491-4D7B-4649-8A3B-D7A49DA8A3FB}"/>
    <cellStyle name="20% - Accent5 3 5 10 4 2" xfId="11201" xr:uid="{3D097AFB-1916-4849-A20F-EBCC86B221E1}"/>
    <cellStyle name="20% - Accent5 3 5 10 4 2 2" xfId="26177" xr:uid="{C9F3E001-2C5D-4E9E-B8B6-026C225DFD79}"/>
    <cellStyle name="20% - Accent5 3 5 10 4 3" xfId="18689" xr:uid="{5BEDEBF1-ACE9-4666-B9EA-897A39FB567E}"/>
    <cellStyle name="20% - Accent5 3 5 10 4 4" xfId="36630" xr:uid="{DA1EBA5F-9DB4-4B1A-B6ED-A25FE7E25A28}"/>
    <cellStyle name="20% - Accent5 3 5 10 4 5" xfId="41108" xr:uid="{D56612D6-060A-4821-9A02-CD9FA162B89E}"/>
    <cellStyle name="20% - Accent5 3 5 10 4 6" xfId="48991" xr:uid="{F9A5E803-D61D-4775-BAE6-093CBE464AB7}"/>
    <cellStyle name="20% - Accent5 3 5 10 4 7" xfId="56484" xr:uid="{C0E816F7-C9D5-49AC-AC43-F8DD28B50E9A}"/>
    <cellStyle name="20% - Accent5 3 5 10 5" xfId="11198" xr:uid="{3D402810-E522-4999-8BDE-FEE47402109C}"/>
    <cellStyle name="20% - Accent5 3 5 10 5 2" xfId="26174" xr:uid="{62BB80F4-8BAE-4D5A-BAF1-156E96E0C84C}"/>
    <cellStyle name="20% - Accent5 3 5 10 6" xfId="18686" xr:uid="{5B8A7F42-4DC5-43B5-8D92-06EEDD315645}"/>
    <cellStyle name="20% - Accent5 3 5 10 7" xfId="32031" xr:uid="{DA7EB6E7-37A4-46F6-BC72-E6C7B3A16D21}"/>
    <cellStyle name="20% - Accent5 3 5 10 8" xfId="41105" xr:uid="{30E04F4F-D181-46AD-AB3D-1343EC37D670}"/>
    <cellStyle name="20% - Accent5 3 5 10 9" xfId="48988" xr:uid="{F5BEB213-0DBA-402D-A04C-56003791B399}"/>
    <cellStyle name="20% - Accent5 3 5 11" xfId="3662" xr:uid="{2100D46A-688A-4D4C-BFB2-694AE627407B}"/>
    <cellStyle name="20% - Accent5 3 5 11 10" xfId="56485" xr:uid="{64021A27-6AA9-46D6-825A-64956ECBDCF2}"/>
    <cellStyle name="20% - Accent5 3 5 11 2" xfId="3663" xr:uid="{DD283881-2234-45A8-AD50-3E0C403BB483}"/>
    <cellStyle name="20% - Accent5 3 5 11 2 2" xfId="11203" xr:uid="{11DDA5EC-DBF7-4DCA-BF79-FE6B714DD94A}"/>
    <cellStyle name="20% - Accent5 3 5 11 2 2 2" xfId="26179" xr:uid="{5B6A60DE-3843-4606-AD1D-7657C5EF729B}"/>
    <cellStyle name="20% - Accent5 3 5 11 2 3" xfId="18691" xr:uid="{B7C85AE5-5295-4E57-9631-87467D23C4BB}"/>
    <cellStyle name="20% - Accent5 3 5 11 2 4" xfId="32943" xr:uid="{8F3CE1A8-11CB-482C-8230-513784AC34A6}"/>
    <cellStyle name="20% - Accent5 3 5 11 2 5" xfId="41110" xr:uid="{605BCD1F-E4E8-449B-8760-98245E6CB0ED}"/>
    <cellStyle name="20% - Accent5 3 5 11 2 6" xfId="48993" xr:uid="{4B8FCB37-566B-4131-BD64-06124D7A57AE}"/>
    <cellStyle name="20% - Accent5 3 5 11 2 7" xfId="56486" xr:uid="{240D6AE1-3C2D-49FF-931E-7B2EF7785C91}"/>
    <cellStyle name="20% - Accent5 3 5 11 3" xfId="3664" xr:uid="{C775D5BD-91DC-423D-B2BB-ED4FD62138F0}"/>
    <cellStyle name="20% - Accent5 3 5 11 3 2" xfId="11204" xr:uid="{CE95628B-E6F9-4C9B-A287-ECAF6843C080}"/>
    <cellStyle name="20% - Accent5 3 5 11 3 2 2" xfId="26180" xr:uid="{4033BEAF-9D57-49E7-A75D-33D7F9CA4C38}"/>
    <cellStyle name="20% - Accent5 3 5 11 3 3" xfId="18692" xr:uid="{B29F41C1-925C-4A04-BDB0-99D82353EDD6}"/>
    <cellStyle name="20% - Accent5 3 5 11 3 4" xfId="34788" xr:uid="{5E6E9728-64E0-4C1E-B03D-B248EA6FC084}"/>
    <cellStyle name="20% - Accent5 3 5 11 3 5" xfId="41111" xr:uid="{D6031A45-E8A9-48BC-BC86-59A1ACC1C4F4}"/>
    <cellStyle name="20% - Accent5 3 5 11 3 6" xfId="48994" xr:uid="{CECD6656-0A58-4D2F-BF1A-342AE949D081}"/>
    <cellStyle name="20% - Accent5 3 5 11 3 7" xfId="56487" xr:uid="{9F95CFE7-503D-4604-84C9-53659F2095FE}"/>
    <cellStyle name="20% - Accent5 3 5 11 4" xfId="3665" xr:uid="{6E11F041-7CB2-4E2A-B407-B2C5EBAE268C}"/>
    <cellStyle name="20% - Accent5 3 5 11 4 2" xfId="11205" xr:uid="{1C682F68-7E68-4D73-BE0D-A0F513178708}"/>
    <cellStyle name="20% - Accent5 3 5 11 4 2 2" xfId="26181" xr:uid="{365DBCF9-E29E-4B00-89FA-F181F1BAEA4C}"/>
    <cellStyle name="20% - Accent5 3 5 11 4 3" xfId="18693" xr:uid="{BEA17EDA-DACE-409F-B3FE-39EBF38B4F23}"/>
    <cellStyle name="20% - Accent5 3 5 11 4 4" xfId="36631" xr:uid="{DDCEECC6-E3F0-482B-B5C6-647B68669609}"/>
    <cellStyle name="20% - Accent5 3 5 11 4 5" xfId="41112" xr:uid="{204BCC7B-9198-4EBF-8A38-15F1082673A3}"/>
    <cellStyle name="20% - Accent5 3 5 11 4 6" xfId="48995" xr:uid="{703A9CA8-D532-4B0E-91F4-65CF6FEBD663}"/>
    <cellStyle name="20% - Accent5 3 5 11 4 7" xfId="56488" xr:uid="{4076F9B3-4996-468A-B527-7CD6DFF4000B}"/>
    <cellStyle name="20% - Accent5 3 5 11 5" xfId="11202" xr:uid="{08628A9B-BAD5-4D31-BE7B-268C38EDED0B}"/>
    <cellStyle name="20% - Accent5 3 5 11 5 2" xfId="26178" xr:uid="{7B2404DC-BDC0-426C-9FE8-6BBB6A6B483A}"/>
    <cellStyle name="20% - Accent5 3 5 11 6" xfId="18690" xr:uid="{B9B0B073-6B61-4909-9A86-154B6A0BC0BC}"/>
    <cellStyle name="20% - Accent5 3 5 11 7" xfId="32086" xr:uid="{FEDC152B-7A77-41AE-B9A6-D96366EAC1DB}"/>
    <cellStyle name="20% - Accent5 3 5 11 8" xfId="41109" xr:uid="{D43FF978-7E40-445A-8067-79A090A9C055}"/>
    <cellStyle name="20% - Accent5 3 5 11 9" xfId="48992" xr:uid="{BA577587-C8F4-4A29-94CB-A139D6D196FE}"/>
    <cellStyle name="20% - Accent5 3 5 12" xfId="3666" xr:uid="{3098F91C-1824-4E57-ABFA-F1C1C09B94A0}"/>
    <cellStyle name="20% - Accent5 3 5 12 2" xfId="11206" xr:uid="{B5B7B01A-D81A-429B-AACA-1779880B0E44}"/>
    <cellStyle name="20% - Accent5 3 5 12 2 2" xfId="26182" xr:uid="{9C116FB5-515F-4C9E-B9FF-DF16996EB954}"/>
    <cellStyle name="20% - Accent5 3 5 12 3" xfId="18694" xr:uid="{D8B3F345-89F6-415C-BCDA-49B0A6F94DFB}"/>
    <cellStyle name="20% - Accent5 3 5 12 4" xfId="32941" xr:uid="{7E87EB4E-A016-4F14-BF8D-BDEE46751A25}"/>
    <cellStyle name="20% - Accent5 3 5 12 5" xfId="41113" xr:uid="{CED28DD2-D73D-4074-AE47-86555CA7AB60}"/>
    <cellStyle name="20% - Accent5 3 5 12 6" xfId="48996" xr:uid="{F4E63757-C39C-4F4F-AD0B-816D8173D91D}"/>
    <cellStyle name="20% - Accent5 3 5 12 7" xfId="56489" xr:uid="{79373CDF-1993-42D0-A362-60F5F76CFA42}"/>
    <cellStyle name="20% - Accent5 3 5 13" xfId="3667" xr:uid="{9FD83CB9-D5A0-4008-830F-AB5FF43A5111}"/>
    <cellStyle name="20% - Accent5 3 5 13 2" xfId="11207" xr:uid="{58D41C31-EF79-42D3-8514-B4FF40AB11BF}"/>
    <cellStyle name="20% - Accent5 3 5 13 2 2" xfId="26183" xr:uid="{86C6B397-67A5-4738-A931-5EDFC1D850FC}"/>
    <cellStyle name="20% - Accent5 3 5 13 3" xfId="18695" xr:uid="{26DBE8D5-A974-4279-B602-C683EA307193}"/>
    <cellStyle name="20% - Accent5 3 5 13 4" xfId="34786" xr:uid="{5C0AE507-C524-4B4A-8B87-09135818DFC6}"/>
    <cellStyle name="20% - Accent5 3 5 13 5" xfId="41114" xr:uid="{C155FC5A-885C-47CD-86AC-2D7757783025}"/>
    <cellStyle name="20% - Accent5 3 5 13 6" xfId="48997" xr:uid="{FBB22B19-4F5C-4655-BAC2-48C992BBC736}"/>
    <cellStyle name="20% - Accent5 3 5 13 7" xfId="56490" xr:uid="{915A9EAF-C80E-4A97-9746-107F444C92B8}"/>
    <cellStyle name="20% - Accent5 3 5 14" xfId="3668" xr:uid="{04183FB8-D1CA-4A2C-A4EF-62B7BCC7C70D}"/>
    <cellStyle name="20% - Accent5 3 5 14 2" xfId="11208" xr:uid="{B206C950-0BAB-4272-9F94-860B648CEEFF}"/>
    <cellStyle name="20% - Accent5 3 5 14 2 2" xfId="26184" xr:uid="{87458B7B-4EA0-4D46-AE2A-4FA76E50539E}"/>
    <cellStyle name="20% - Accent5 3 5 14 3" xfId="18696" xr:uid="{4C65C1A8-F98B-48AF-87FA-021D7824230B}"/>
    <cellStyle name="20% - Accent5 3 5 14 4" xfId="36629" xr:uid="{59995ED5-471B-4F32-8BF0-8A8F01176302}"/>
    <cellStyle name="20% - Accent5 3 5 14 5" xfId="41115" xr:uid="{28ED060D-AB3F-4F62-9F08-56523E6412A7}"/>
    <cellStyle name="20% - Accent5 3 5 14 6" xfId="48998" xr:uid="{E5EC0F07-3073-4EDA-9A3A-16D24EB513B2}"/>
    <cellStyle name="20% - Accent5 3 5 14 7" xfId="56491" xr:uid="{54ADCB07-5F93-4A2B-935B-E43147F8BC4F}"/>
    <cellStyle name="20% - Accent5 3 5 15" xfId="3669" xr:uid="{93AEFD35-EA0E-4D71-A101-2EA5E52D6ADD}"/>
    <cellStyle name="20% - Accent5 3 5 15 2" xfId="11209" xr:uid="{7F9F8D05-D3AA-4E95-AAC0-D2AF8F5C0939}"/>
    <cellStyle name="20% - Accent5 3 5 15 2 2" xfId="26185" xr:uid="{A1613F09-CB63-45ED-8815-7CD90F999F70}"/>
    <cellStyle name="20% - Accent5 3 5 15 3" xfId="18697" xr:uid="{B40CD49F-9746-4768-A032-F05AAA09381A}"/>
    <cellStyle name="20% - Accent5 3 5 15 4" xfId="37675" xr:uid="{AF4F525D-36AF-4C50-BBB1-134CE46B1C33}"/>
    <cellStyle name="20% - Accent5 3 5 15 5" xfId="41116" xr:uid="{213363F9-421E-4616-8AC8-0100BC489226}"/>
    <cellStyle name="20% - Accent5 3 5 15 6" xfId="48999" xr:uid="{428A288B-B39F-46B6-8283-204062734CE6}"/>
    <cellStyle name="20% - Accent5 3 5 15 7" xfId="56492" xr:uid="{1EC5251D-C222-433D-980B-CD194057CF6C}"/>
    <cellStyle name="20% - Accent5 3 5 16" xfId="7772" xr:uid="{3AC51B54-AF08-431D-B44A-C96D07E79841}"/>
    <cellStyle name="20% - Accent5 3 5 16 2" xfId="15261" xr:uid="{3E0E9C2C-009F-40C5-B2C0-78A34F75DDC0}"/>
    <cellStyle name="20% - Accent5 3 5 16 2 2" xfId="30237" xr:uid="{1ACA03BD-A705-4E95-B7C1-2D24FC676BF8}"/>
    <cellStyle name="20% - Accent5 3 5 16 3" xfId="22749" xr:uid="{4A73F043-88B6-4E53-85B6-545F3B3AEB34}"/>
    <cellStyle name="20% - Accent5 3 5 16 4" xfId="45168" xr:uid="{5417C985-B0C9-48EE-82FB-80240D48A2AC}"/>
    <cellStyle name="20% - Accent5 3 5 16 5" xfId="53056" xr:uid="{764C7049-1FC2-47A5-B9F3-C40BCB7A825E}"/>
    <cellStyle name="20% - Accent5 3 5 16 6" xfId="60544" xr:uid="{DF0E2E43-2E6E-4834-8E33-B629CB5DCC6F}"/>
    <cellStyle name="20% - Accent5 3 5 17" xfId="7827" xr:uid="{3B3DFC37-A321-42B6-9174-1DDB19FB2DC3}"/>
    <cellStyle name="20% - Accent5 3 5 17 2" xfId="22804" xr:uid="{17676D2F-65C8-4046-B9AE-FB3CB8971603}"/>
    <cellStyle name="20% - Accent5 3 5 18" xfId="15316" xr:uid="{F20138FD-E77C-4FF4-B0F2-D068ED8BE50D}"/>
    <cellStyle name="20% - Accent5 3 5 19" xfId="30293" xr:uid="{E2D79CF9-B57A-43D0-B1C5-65BC5FB9A235}"/>
    <cellStyle name="20% - Accent5 3 5 2" xfId="343" xr:uid="{09A03618-FD95-404B-8513-952C5FB57263}"/>
    <cellStyle name="20% - Accent5 3 5 2 10" xfId="3670" xr:uid="{763A689E-FDAA-4E74-9232-38264F240DCF}"/>
    <cellStyle name="20% - Accent5 3 5 2 10 2" xfId="11210" xr:uid="{588C9876-0152-4C31-88A3-CF19A02B9F44}"/>
    <cellStyle name="20% - Accent5 3 5 2 10 2 2" xfId="26186" xr:uid="{D019D8A2-6B23-4580-89BD-980BEB5D52A1}"/>
    <cellStyle name="20% - Accent5 3 5 2 10 3" xfId="18698" xr:uid="{3D0C9E38-1C84-4875-84ED-26B01B3EE61B}"/>
    <cellStyle name="20% - Accent5 3 5 2 10 4" xfId="36632" xr:uid="{2DB527B1-EB7E-48A2-871B-BA9587D3E32E}"/>
    <cellStyle name="20% - Accent5 3 5 2 10 5" xfId="41117" xr:uid="{806C3114-98CA-4695-A28A-802B6CDFBC4E}"/>
    <cellStyle name="20% - Accent5 3 5 2 10 6" xfId="49000" xr:uid="{93026163-14B6-473B-9E6E-C6CBF23D8E47}"/>
    <cellStyle name="20% - Accent5 3 5 2 10 7" xfId="56493" xr:uid="{974BBE3A-5C43-4DC9-8E0F-41A833B29F4B}"/>
    <cellStyle name="20% - Accent5 3 5 2 11" xfId="7883" xr:uid="{7E50D530-E6AC-4139-BD19-139B022D697C}"/>
    <cellStyle name="20% - Accent5 3 5 2 11 2" xfId="22860" xr:uid="{4BCCB266-9CA9-4D4F-A36C-8FBC771F2383}"/>
    <cellStyle name="20% - Accent5 3 5 2 12" xfId="15372" xr:uid="{0CE2C3E9-1D44-4410-9CEB-0057C363996A}"/>
    <cellStyle name="20% - Accent5 3 5 2 13" xfId="30342" xr:uid="{C9570F1B-9788-4A81-BAB8-9747A0F83AA5}"/>
    <cellStyle name="20% - Accent5 3 5 2 14" xfId="37791" xr:uid="{FA6DC6DC-3D7A-4843-A008-C360DCCD7B6A}"/>
    <cellStyle name="20% - Accent5 3 5 2 15" xfId="45279" xr:uid="{13C633AF-ED70-408B-BA4B-ED503FAC1D0A}"/>
    <cellStyle name="20% - Accent5 3 5 2 16" xfId="45402" xr:uid="{0C36E64B-A165-4C0D-8BF2-3CD7733B2007}"/>
    <cellStyle name="20% - Accent5 3 5 2 17" xfId="45525" xr:uid="{1AA715F8-7C50-418C-84C4-5F70AD1DCCA2}"/>
    <cellStyle name="20% - Accent5 3 5 2 18" xfId="45674" xr:uid="{D7503B3E-8EBB-4BD9-859C-B30B53148962}"/>
    <cellStyle name="20% - Accent5 3 5 2 19" xfId="53167" xr:uid="{0F754698-D5EF-4DFA-90F8-5D6C8DB14C58}"/>
    <cellStyle name="20% - Accent5 3 5 2 2" xfId="3671" xr:uid="{712FE5CA-B623-49D6-A535-284A2E19A8CA}"/>
    <cellStyle name="20% - Accent5 3 5 2 2 10" xfId="18699" xr:uid="{73B0B663-4E5F-464F-9C99-6BE711B8CD4C}"/>
    <cellStyle name="20% - Accent5 3 5 2 2 11" xfId="30410" xr:uid="{B1A5CBEE-D38F-4D67-82FA-6CE1F24C687C}"/>
    <cellStyle name="20% - Accent5 3 5 2 2 12" xfId="41118" xr:uid="{15E2BD9B-060B-4EC6-BE7D-679A5AA492C5}"/>
    <cellStyle name="20% - Accent5 3 5 2 2 13" xfId="49001" xr:uid="{9F16AE06-FA0A-474A-B320-28D999C46D12}"/>
    <cellStyle name="20% - Accent5 3 5 2 2 14" xfId="56494" xr:uid="{0F78BE8F-E225-405A-95DE-77FD61AD0CF8}"/>
    <cellStyle name="20% - Accent5 3 5 2 2 2" xfId="3672" xr:uid="{3C195DF3-518F-4D07-8E9C-9BDB25CBA411}"/>
    <cellStyle name="20% - Accent5 3 5 2 2 2 10" xfId="41119" xr:uid="{8FC50ECB-CEA0-4DD5-AA25-4D7F7E1C89AB}"/>
    <cellStyle name="20% - Accent5 3 5 2 2 2 11" xfId="49002" xr:uid="{99117B2B-A8EF-42B5-83B2-DD1D0A8B4A44}"/>
    <cellStyle name="20% - Accent5 3 5 2 2 2 12" xfId="56495" xr:uid="{718C063A-083F-4AF9-8003-0208387F3187}"/>
    <cellStyle name="20% - Accent5 3 5 2 2 2 2" xfId="3673" xr:uid="{860EB927-EF21-4F74-B807-7C8D7C73E733}"/>
    <cellStyle name="20% - Accent5 3 5 2 2 2 2 10" xfId="49003" xr:uid="{7C8EEB66-4C75-4DF9-8542-078748A322EC}"/>
    <cellStyle name="20% - Accent5 3 5 2 2 2 2 11" xfId="56496" xr:uid="{5D96B394-03D4-41F8-B820-560EA3891D10}"/>
    <cellStyle name="20% - Accent5 3 5 2 2 2 2 2" xfId="3674" xr:uid="{761B2CC7-00FE-4BD9-851A-688778406536}"/>
    <cellStyle name="20% - Accent5 3 5 2 2 2 2 2 10" xfId="56497" xr:uid="{304D73F4-27C1-4AE8-987A-1F4793EDF6A9}"/>
    <cellStyle name="20% - Accent5 3 5 2 2 2 2 2 2" xfId="3675" xr:uid="{DA2D0C56-2867-49F2-8DD8-8C40AD8A4AAD}"/>
    <cellStyle name="20% - Accent5 3 5 2 2 2 2 2 2 2" xfId="11215" xr:uid="{4AC99AA7-FBF1-44A7-8DC8-8376BD708662}"/>
    <cellStyle name="20% - Accent5 3 5 2 2 2 2 2 2 2 2" xfId="26191" xr:uid="{DDFCDC0A-D85B-4BC6-87CB-EC091D64987B}"/>
    <cellStyle name="20% - Accent5 3 5 2 2 2 2 2 2 3" xfId="18703" xr:uid="{7171BAC0-F5FA-432E-8337-39A8DE06D8C3}"/>
    <cellStyle name="20% - Accent5 3 5 2 2 2 2 2 2 4" xfId="32948" xr:uid="{B1A69556-FE69-4805-90B0-2F7AC9C27BCD}"/>
    <cellStyle name="20% - Accent5 3 5 2 2 2 2 2 2 5" xfId="41122" xr:uid="{0B362E07-9772-4BBA-8242-7277D4182C96}"/>
    <cellStyle name="20% - Accent5 3 5 2 2 2 2 2 2 6" xfId="49005" xr:uid="{D9326C8A-831D-4DBE-AC11-AE6F4B49464A}"/>
    <cellStyle name="20% - Accent5 3 5 2 2 2 2 2 2 7" xfId="56498" xr:uid="{84817E06-34A2-4CB6-9E89-38FE16F6FABC}"/>
    <cellStyle name="20% - Accent5 3 5 2 2 2 2 2 3" xfId="3676" xr:uid="{36F5D8B8-29A3-4AAA-83E8-7013FCE573BF}"/>
    <cellStyle name="20% - Accent5 3 5 2 2 2 2 2 3 2" xfId="11216" xr:uid="{B9B0BF8F-0B75-42F0-A91F-7BA36C008B58}"/>
    <cellStyle name="20% - Accent5 3 5 2 2 2 2 2 3 2 2" xfId="26192" xr:uid="{6836D258-9A70-42BF-AFD7-8E7136D24478}"/>
    <cellStyle name="20% - Accent5 3 5 2 2 2 2 2 3 3" xfId="18704" xr:uid="{BADD40DC-93C9-4EC8-AB0B-61026D5DC014}"/>
    <cellStyle name="20% - Accent5 3 5 2 2 2 2 2 3 4" xfId="34793" xr:uid="{1EA74C8C-04F1-4157-B493-68691282389E}"/>
    <cellStyle name="20% - Accent5 3 5 2 2 2 2 2 3 5" xfId="41123" xr:uid="{121917D6-4605-4933-84D8-76F193B13911}"/>
    <cellStyle name="20% - Accent5 3 5 2 2 2 2 2 3 6" xfId="49006" xr:uid="{80D1C4AF-D4CF-42F2-B7C9-6AB5C4C79AA2}"/>
    <cellStyle name="20% - Accent5 3 5 2 2 2 2 2 3 7" xfId="56499" xr:uid="{F5C748C5-2557-4CB7-A5E9-A7C10EDBC0BE}"/>
    <cellStyle name="20% - Accent5 3 5 2 2 2 2 2 4" xfId="3677" xr:uid="{F9E5AACC-271F-4825-A0D3-FDC23FE76589}"/>
    <cellStyle name="20% - Accent5 3 5 2 2 2 2 2 4 2" xfId="11217" xr:uid="{8E4EC6B7-C2BA-41A8-8F83-A1057014093A}"/>
    <cellStyle name="20% - Accent5 3 5 2 2 2 2 2 4 2 2" xfId="26193" xr:uid="{C1AF7929-C8B0-4039-8B62-C22E733FC881}"/>
    <cellStyle name="20% - Accent5 3 5 2 2 2 2 2 4 3" xfId="18705" xr:uid="{D544AEEB-9E73-47DF-A2DA-855DA0355E7B}"/>
    <cellStyle name="20% - Accent5 3 5 2 2 2 2 2 4 4" xfId="36636" xr:uid="{96ACE4EB-BA18-43E7-9175-4DDA5794F0EE}"/>
    <cellStyle name="20% - Accent5 3 5 2 2 2 2 2 4 5" xfId="41124" xr:uid="{DE69A7A1-FF94-47A0-A254-F58A0C79FAB3}"/>
    <cellStyle name="20% - Accent5 3 5 2 2 2 2 2 4 6" xfId="49007" xr:uid="{ACD4000E-DB56-41BF-8994-9D302B8BF593}"/>
    <cellStyle name="20% - Accent5 3 5 2 2 2 2 2 4 7" xfId="56500" xr:uid="{7FEB20D7-3C0B-464F-B2E2-B45108D02C35}"/>
    <cellStyle name="20% - Accent5 3 5 2 2 2 2 2 5" xfId="11214" xr:uid="{F8A803E5-2A0C-4C68-A25B-79336AD88AA2}"/>
    <cellStyle name="20% - Accent5 3 5 2 2 2 2 2 5 2" xfId="26190" xr:uid="{9A22359E-FD82-467C-8BC9-4CE963ADC04E}"/>
    <cellStyle name="20% - Accent5 3 5 2 2 2 2 2 6" xfId="18702" xr:uid="{ECB09ED9-8E5D-4152-BD36-FD19FF4C6FDE}"/>
    <cellStyle name="20% - Accent5 3 5 2 2 2 2 2 7" xfId="31547" xr:uid="{C7250AD1-DCA1-4A32-8598-B93579D24F33}"/>
    <cellStyle name="20% - Accent5 3 5 2 2 2 2 2 8" xfId="41121" xr:uid="{D83C1C0F-219E-46A8-8FFB-7FFB70748463}"/>
    <cellStyle name="20% - Accent5 3 5 2 2 2 2 2 9" xfId="49004" xr:uid="{0DD43464-3F18-405B-A47C-3D704C5A5BCB}"/>
    <cellStyle name="20% - Accent5 3 5 2 2 2 2 3" xfId="3678" xr:uid="{1771BDDA-6EEF-4B46-A273-29CD95612328}"/>
    <cellStyle name="20% - Accent5 3 5 2 2 2 2 3 2" xfId="11218" xr:uid="{5C1B886A-6FF0-44A2-8FE1-8C4C7E7A4982}"/>
    <cellStyle name="20% - Accent5 3 5 2 2 2 2 3 2 2" xfId="26194" xr:uid="{59D59E58-AA3F-48F9-AB4A-E047DB2016F3}"/>
    <cellStyle name="20% - Accent5 3 5 2 2 2 2 3 3" xfId="18706" xr:uid="{F4F5E46E-83C6-4D61-9F96-0951AA169769}"/>
    <cellStyle name="20% - Accent5 3 5 2 2 2 2 3 4" xfId="32947" xr:uid="{173BC565-CBE0-44D5-BA3A-0572A5CF3AFA}"/>
    <cellStyle name="20% - Accent5 3 5 2 2 2 2 3 5" xfId="41125" xr:uid="{33FE35D8-419B-43F7-A994-0C86182CBE61}"/>
    <cellStyle name="20% - Accent5 3 5 2 2 2 2 3 6" xfId="49008" xr:uid="{CC7C80AE-EAA3-412D-AD04-DC9C2910FA96}"/>
    <cellStyle name="20% - Accent5 3 5 2 2 2 2 3 7" xfId="56501" xr:uid="{93F738CA-3927-48FC-BA63-C64746E62E11}"/>
    <cellStyle name="20% - Accent5 3 5 2 2 2 2 4" xfId="3679" xr:uid="{981076D6-8E5B-4C79-87BE-56086B67A905}"/>
    <cellStyle name="20% - Accent5 3 5 2 2 2 2 4 2" xfId="11219" xr:uid="{00C16D06-6DB3-4750-8235-F8A537EB25BB}"/>
    <cellStyle name="20% - Accent5 3 5 2 2 2 2 4 2 2" xfId="26195" xr:uid="{C25B20E2-5F49-4991-938D-C2457931355A}"/>
    <cellStyle name="20% - Accent5 3 5 2 2 2 2 4 3" xfId="18707" xr:uid="{716907EA-4C6D-416F-A2A6-3539E7DEE3C0}"/>
    <cellStyle name="20% - Accent5 3 5 2 2 2 2 4 4" xfId="34792" xr:uid="{A439797F-84B4-461B-8810-FE7F562C3661}"/>
    <cellStyle name="20% - Accent5 3 5 2 2 2 2 4 5" xfId="41126" xr:uid="{44697AA6-0FD9-4918-9706-767DF6ACC83C}"/>
    <cellStyle name="20% - Accent5 3 5 2 2 2 2 4 6" xfId="49009" xr:uid="{A0A4B52A-3359-4748-8EC7-7D42849994A9}"/>
    <cellStyle name="20% - Accent5 3 5 2 2 2 2 4 7" xfId="56502" xr:uid="{1D2D77D4-80E0-4062-8901-F8FD79A22E0B}"/>
    <cellStyle name="20% - Accent5 3 5 2 2 2 2 5" xfId="3680" xr:uid="{CE6EC1F0-A6E7-4FAD-B299-D98B4D08B303}"/>
    <cellStyle name="20% - Accent5 3 5 2 2 2 2 5 2" xfId="11220" xr:uid="{98F4733F-2148-4718-A48B-2FDA9A996CA6}"/>
    <cellStyle name="20% - Accent5 3 5 2 2 2 2 5 2 2" xfId="26196" xr:uid="{3E42D511-BE78-443E-A33E-45EA5E927110}"/>
    <cellStyle name="20% - Accent5 3 5 2 2 2 2 5 3" xfId="18708" xr:uid="{04544915-33A2-462F-B0E5-B36B75223B83}"/>
    <cellStyle name="20% - Accent5 3 5 2 2 2 2 5 4" xfId="36635" xr:uid="{F1691E11-7564-488D-A79D-AF30E4208166}"/>
    <cellStyle name="20% - Accent5 3 5 2 2 2 2 5 5" xfId="41127" xr:uid="{457B1366-2E5B-4A51-8CDE-CBD9EC9C869D}"/>
    <cellStyle name="20% - Accent5 3 5 2 2 2 2 5 6" xfId="49010" xr:uid="{444F3417-091B-4701-B77E-54DA1B1BAB97}"/>
    <cellStyle name="20% - Accent5 3 5 2 2 2 2 5 7" xfId="56503" xr:uid="{6FCC62A2-AF14-46DB-A6FD-49CA901C4C32}"/>
    <cellStyle name="20% - Accent5 3 5 2 2 2 2 6" xfId="11213" xr:uid="{BF321543-6133-4860-ACC3-C0D0E8CE47B1}"/>
    <cellStyle name="20% - Accent5 3 5 2 2 2 2 6 2" xfId="26189" xr:uid="{3D64FEA7-80E3-4085-9052-D10868A9E44A}"/>
    <cellStyle name="20% - Accent5 3 5 2 2 2 2 7" xfId="18701" xr:uid="{665CE4BF-0430-40AA-9177-5DDD55F9A656}"/>
    <cellStyle name="20% - Accent5 3 5 2 2 2 2 8" xfId="30912" xr:uid="{FD475B2D-278E-4730-BAD1-57851B1B66FC}"/>
    <cellStyle name="20% - Accent5 3 5 2 2 2 2 9" xfId="41120" xr:uid="{C51B69F5-25A4-4C1C-8DAB-2670ECCB2643}"/>
    <cellStyle name="20% - Accent5 3 5 2 2 2 3" xfId="3681" xr:uid="{E0F73A62-D6D7-4EB6-B42D-0468E4DB4B51}"/>
    <cellStyle name="20% - Accent5 3 5 2 2 2 3 10" xfId="56504" xr:uid="{1166B6F1-C47A-428F-8465-B6E4DD13C988}"/>
    <cellStyle name="20% - Accent5 3 5 2 2 2 3 2" xfId="3682" xr:uid="{6AEA5C72-A97F-4BCD-B61C-DDBBD7B6E93E}"/>
    <cellStyle name="20% - Accent5 3 5 2 2 2 3 2 2" xfId="11222" xr:uid="{271A80E7-3617-443B-9A22-BB16CD0DF6CD}"/>
    <cellStyle name="20% - Accent5 3 5 2 2 2 3 2 2 2" xfId="26198" xr:uid="{F40BDC57-418C-4026-889D-D1E3A10B9F74}"/>
    <cellStyle name="20% - Accent5 3 5 2 2 2 3 2 3" xfId="18710" xr:uid="{EF5F4057-D441-451F-8785-4F2490DB5815}"/>
    <cellStyle name="20% - Accent5 3 5 2 2 2 3 2 4" xfId="32949" xr:uid="{0F69880B-960D-4B9F-A2BB-372606B4C138}"/>
    <cellStyle name="20% - Accent5 3 5 2 2 2 3 2 5" xfId="41129" xr:uid="{65419C15-4C3B-4C40-9342-E55CBF753C35}"/>
    <cellStyle name="20% - Accent5 3 5 2 2 2 3 2 6" xfId="49012" xr:uid="{F7840E42-335F-4C58-B48F-86A68D4138D6}"/>
    <cellStyle name="20% - Accent5 3 5 2 2 2 3 2 7" xfId="56505" xr:uid="{41B4A1F6-E739-4F96-8739-6632A4DA4135}"/>
    <cellStyle name="20% - Accent5 3 5 2 2 2 3 3" xfId="3683" xr:uid="{0DA2CA86-B22B-4921-A1E9-DA00C80AEFD8}"/>
    <cellStyle name="20% - Accent5 3 5 2 2 2 3 3 2" xfId="11223" xr:uid="{0E88D46F-5330-4C74-96FF-9BDAC3210C6C}"/>
    <cellStyle name="20% - Accent5 3 5 2 2 2 3 3 2 2" xfId="26199" xr:uid="{7B416367-84BA-4DB4-9319-D232CCE92931}"/>
    <cellStyle name="20% - Accent5 3 5 2 2 2 3 3 3" xfId="18711" xr:uid="{1C5ADF3D-A80D-4954-B1AC-1643C1CAE460}"/>
    <cellStyle name="20% - Accent5 3 5 2 2 2 3 3 4" xfId="34794" xr:uid="{48F0116A-70FA-4048-AE19-7F796440242C}"/>
    <cellStyle name="20% - Accent5 3 5 2 2 2 3 3 5" xfId="41130" xr:uid="{35B87B46-20EE-4641-A57C-F09D06063EF5}"/>
    <cellStyle name="20% - Accent5 3 5 2 2 2 3 3 6" xfId="49013" xr:uid="{DE7F1C20-362E-4B95-B4AA-A0F5A91E392D}"/>
    <cellStyle name="20% - Accent5 3 5 2 2 2 3 3 7" xfId="56506" xr:uid="{1C6EE319-C3FE-4353-92F1-6D10AE5123CD}"/>
    <cellStyle name="20% - Accent5 3 5 2 2 2 3 4" xfId="3684" xr:uid="{EB754DDC-5555-46D2-8E1C-7C828C09EB01}"/>
    <cellStyle name="20% - Accent5 3 5 2 2 2 3 4 2" xfId="11224" xr:uid="{98401601-4608-4DB1-97DC-1434E263F7B4}"/>
    <cellStyle name="20% - Accent5 3 5 2 2 2 3 4 2 2" xfId="26200" xr:uid="{9376EAC5-D474-4737-ACF6-3FCEB496D148}"/>
    <cellStyle name="20% - Accent5 3 5 2 2 2 3 4 3" xfId="18712" xr:uid="{41B01043-ACF6-48A8-84B4-B2164B2B178C}"/>
    <cellStyle name="20% - Accent5 3 5 2 2 2 3 4 4" xfId="36637" xr:uid="{3C44B586-9C98-4361-B2CD-2CF82712E6E8}"/>
    <cellStyle name="20% - Accent5 3 5 2 2 2 3 4 5" xfId="41131" xr:uid="{99554584-A19F-40ED-8650-66B9F2D28948}"/>
    <cellStyle name="20% - Accent5 3 5 2 2 2 3 4 6" xfId="49014" xr:uid="{76DE473E-40CF-4394-9894-3DC60A513055}"/>
    <cellStyle name="20% - Accent5 3 5 2 2 2 3 4 7" xfId="56507" xr:uid="{92792891-F740-48A9-928C-34035D6380D6}"/>
    <cellStyle name="20% - Accent5 3 5 2 2 2 3 5" xfId="11221" xr:uid="{3C40202A-FE70-4B86-8E23-F5B233C9DAFC}"/>
    <cellStyle name="20% - Accent5 3 5 2 2 2 3 5 2" xfId="26197" xr:uid="{0C95007B-E69E-43ED-87DC-1C107D2E73D4}"/>
    <cellStyle name="20% - Accent5 3 5 2 2 2 3 6" xfId="18709" xr:uid="{0D10C0B4-4E1F-4906-81C9-AA8944C082B4}"/>
    <cellStyle name="20% - Accent5 3 5 2 2 2 3 7" xfId="31546" xr:uid="{CD3EC23C-1999-4D96-A506-DF7BA7A4006F}"/>
    <cellStyle name="20% - Accent5 3 5 2 2 2 3 8" xfId="41128" xr:uid="{0CEB8AEC-91F1-42A5-8C02-E447539173DF}"/>
    <cellStyle name="20% - Accent5 3 5 2 2 2 3 9" xfId="49011" xr:uid="{5050D3F4-0E28-4AAF-9C9C-FD88C1763B82}"/>
    <cellStyle name="20% - Accent5 3 5 2 2 2 4" xfId="3685" xr:uid="{C7035BBD-7744-4225-A553-0A45349F3496}"/>
    <cellStyle name="20% - Accent5 3 5 2 2 2 4 2" xfId="11225" xr:uid="{DB110FCE-4A2F-414B-81E5-27E57FCE387F}"/>
    <cellStyle name="20% - Accent5 3 5 2 2 2 4 2 2" xfId="26201" xr:uid="{951D6D88-9A6A-4076-872F-D2B4D8E54EA5}"/>
    <cellStyle name="20% - Accent5 3 5 2 2 2 4 3" xfId="18713" xr:uid="{7327A17A-5304-47D4-9DD6-E6796624A35E}"/>
    <cellStyle name="20% - Accent5 3 5 2 2 2 4 4" xfId="32946" xr:uid="{E9F15407-D1F4-4EDA-B8B7-6313F664FDBB}"/>
    <cellStyle name="20% - Accent5 3 5 2 2 2 4 5" xfId="41132" xr:uid="{DA29D3F6-3E4B-491F-8B34-B7C3986C9C43}"/>
    <cellStyle name="20% - Accent5 3 5 2 2 2 4 6" xfId="49015" xr:uid="{50FD8EB7-481F-470F-A0EC-EF2B5ACA7313}"/>
    <cellStyle name="20% - Accent5 3 5 2 2 2 4 7" xfId="56508" xr:uid="{2E92704D-BCD0-4072-BD1A-751C0290B731}"/>
    <cellStyle name="20% - Accent5 3 5 2 2 2 5" xfId="3686" xr:uid="{7403E192-FD51-459C-A464-D8D5A18210A3}"/>
    <cellStyle name="20% - Accent5 3 5 2 2 2 5 2" xfId="11226" xr:uid="{7B07BCDB-3268-4928-9DBC-871291743EF5}"/>
    <cellStyle name="20% - Accent5 3 5 2 2 2 5 2 2" xfId="26202" xr:uid="{4CBEC7B8-1A07-408F-880D-1D5AE4FEEEEB}"/>
    <cellStyle name="20% - Accent5 3 5 2 2 2 5 3" xfId="18714" xr:uid="{A756D5EF-5867-4C45-B6F4-7802C11EA971}"/>
    <cellStyle name="20% - Accent5 3 5 2 2 2 5 4" xfId="34791" xr:uid="{45DCCD0F-23F0-4622-A489-DDBB8FD5B4C8}"/>
    <cellStyle name="20% - Accent5 3 5 2 2 2 5 5" xfId="41133" xr:uid="{E2328513-C700-4CE8-8316-C6B18976E6B3}"/>
    <cellStyle name="20% - Accent5 3 5 2 2 2 5 6" xfId="49016" xr:uid="{8AB4FB86-F9EE-44B0-B6A8-B229D3788826}"/>
    <cellStyle name="20% - Accent5 3 5 2 2 2 5 7" xfId="56509" xr:uid="{81A0658C-E9D6-415D-B89A-5A88266412C3}"/>
    <cellStyle name="20% - Accent5 3 5 2 2 2 6" xfId="3687" xr:uid="{69AEB41D-90C7-4263-BAE7-56D0F3A2DF1B}"/>
    <cellStyle name="20% - Accent5 3 5 2 2 2 6 2" xfId="11227" xr:uid="{7A4B3C7A-66B6-4B1E-8317-67B5C74F2317}"/>
    <cellStyle name="20% - Accent5 3 5 2 2 2 6 2 2" xfId="26203" xr:uid="{BFED069A-B2AA-4B4B-919C-D6F4A3B9D158}"/>
    <cellStyle name="20% - Accent5 3 5 2 2 2 6 3" xfId="18715" xr:uid="{36FC0F96-5314-4B29-8E88-0B212A21D456}"/>
    <cellStyle name="20% - Accent5 3 5 2 2 2 6 4" xfId="36634" xr:uid="{5D99122E-8CC3-4341-B049-28219515D50E}"/>
    <cellStyle name="20% - Accent5 3 5 2 2 2 6 5" xfId="41134" xr:uid="{0EC5075A-9657-4E8D-9129-6F88052DB986}"/>
    <cellStyle name="20% - Accent5 3 5 2 2 2 6 6" xfId="49017" xr:uid="{70632246-0A91-4405-A261-72F2DBE0E1D7}"/>
    <cellStyle name="20% - Accent5 3 5 2 2 2 6 7" xfId="56510" xr:uid="{935A36E9-A439-4371-95B8-34F3CB4F8B0D}"/>
    <cellStyle name="20% - Accent5 3 5 2 2 2 7" xfId="11212" xr:uid="{2378AE30-6B33-4C07-89D0-662E7DA4861F}"/>
    <cellStyle name="20% - Accent5 3 5 2 2 2 7 2" xfId="26188" xr:uid="{B94566F3-DB15-4861-8A41-C63F4F7B22F2}"/>
    <cellStyle name="20% - Accent5 3 5 2 2 2 8" xfId="18700" xr:uid="{08D76142-6D50-41FF-A5AF-C859CACF7710}"/>
    <cellStyle name="20% - Accent5 3 5 2 2 2 9" xfId="30479" xr:uid="{21D6EE69-2A8A-4779-98A6-E3ECDBA57E1D}"/>
    <cellStyle name="20% - Accent5 3 5 2 2 3" xfId="3688" xr:uid="{22293DED-AC86-4BFF-8809-F62AA86FAA18}"/>
    <cellStyle name="20% - Accent5 3 5 2 2 3 10" xfId="49018" xr:uid="{22FE037B-329D-413A-96C1-C3E4645DDD7B}"/>
    <cellStyle name="20% - Accent5 3 5 2 2 3 11" xfId="56511" xr:uid="{8229A731-34E3-428E-9B69-AED7A7EF8F23}"/>
    <cellStyle name="20% - Accent5 3 5 2 2 3 2" xfId="3689" xr:uid="{37FB1DC7-5AF0-4E84-89E5-D61189165BA7}"/>
    <cellStyle name="20% - Accent5 3 5 2 2 3 2 10" xfId="56512" xr:uid="{D02C2F6F-BB84-4BB4-A2B7-008DDABB1196}"/>
    <cellStyle name="20% - Accent5 3 5 2 2 3 2 2" xfId="3690" xr:uid="{151DD6BB-44D9-49D6-9C50-AF008BBEC6A6}"/>
    <cellStyle name="20% - Accent5 3 5 2 2 3 2 2 2" xfId="11230" xr:uid="{E10ED5D2-D844-4852-B502-9E7AD8589735}"/>
    <cellStyle name="20% - Accent5 3 5 2 2 3 2 2 2 2" xfId="26206" xr:uid="{8697D7D2-23FB-465D-A713-425ABBF4801F}"/>
    <cellStyle name="20% - Accent5 3 5 2 2 3 2 2 3" xfId="18718" xr:uid="{ED169C6B-3252-446B-81FC-16D28E6FBF78}"/>
    <cellStyle name="20% - Accent5 3 5 2 2 3 2 2 4" xfId="32951" xr:uid="{C5082F81-7692-4AC3-A551-0DFEF7B5E9C0}"/>
    <cellStyle name="20% - Accent5 3 5 2 2 3 2 2 5" xfId="41137" xr:uid="{1FE6DDA3-7D11-4873-B700-B8BA24576616}"/>
    <cellStyle name="20% - Accent5 3 5 2 2 3 2 2 6" xfId="49020" xr:uid="{2C2E4EE2-54F7-4886-9655-E373F71B4EDE}"/>
    <cellStyle name="20% - Accent5 3 5 2 2 3 2 2 7" xfId="56513" xr:uid="{CBACB996-E2D7-428A-91A8-5AD791AAF29B}"/>
    <cellStyle name="20% - Accent5 3 5 2 2 3 2 3" xfId="3691" xr:uid="{051876AA-E316-4A26-9DBC-B946C24B2533}"/>
    <cellStyle name="20% - Accent5 3 5 2 2 3 2 3 2" xfId="11231" xr:uid="{E4075BF8-0FE3-4997-80AD-494743E1F9D0}"/>
    <cellStyle name="20% - Accent5 3 5 2 2 3 2 3 2 2" xfId="26207" xr:uid="{B897A6DB-F1AF-441D-8CBC-59849F60AD1B}"/>
    <cellStyle name="20% - Accent5 3 5 2 2 3 2 3 3" xfId="18719" xr:uid="{097E60B8-23D3-444D-A9FD-42124CF0159B}"/>
    <cellStyle name="20% - Accent5 3 5 2 2 3 2 3 4" xfId="34796" xr:uid="{A3BB198A-BBDF-40B6-AB11-5177B7731CE3}"/>
    <cellStyle name="20% - Accent5 3 5 2 2 3 2 3 5" xfId="41138" xr:uid="{319806F3-F34C-4D0C-AB3F-5E392F09E528}"/>
    <cellStyle name="20% - Accent5 3 5 2 2 3 2 3 6" xfId="49021" xr:uid="{99708A13-3A62-4AC5-916E-D5012A95A4C2}"/>
    <cellStyle name="20% - Accent5 3 5 2 2 3 2 3 7" xfId="56514" xr:uid="{0D713C6D-AEAA-45A8-8704-1D3EC3A8124B}"/>
    <cellStyle name="20% - Accent5 3 5 2 2 3 2 4" xfId="3692" xr:uid="{CBFE4369-AB14-4757-AD62-91BBCB270381}"/>
    <cellStyle name="20% - Accent5 3 5 2 2 3 2 4 2" xfId="11232" xr:uid="{6372D03D-1ADC-4AF9-BF2B-0CD4B2C48C0D}"/>
    <cellStyle name="20% - Accent5 3 5 2 2 3 2 4 2 2" xfId="26208" xr:uid="{A1E44DA7-2834-45C6-9B4B-FA56F8E26BF9}"/>
    <cellStyle name="20% - Accent5 3 5 2 2 3 2 4 3" xfId="18720" xr:uid="{A514FB41-48AA-4294-8B8A-04B52521B1EF}"/>
    <cellStyle name="20% - Accent5 3 5 2 2 3 2 4 4" xfId="36639" xr:uid="{5BF70AC8-6A4D-4D41-A9EC-551B484C96FC}"/>
    <cellStyle name="20% - Accent5 3 5 2 2 3 2 4 5" xfId="41139" xr:uid="{6652331E-A68E-4E26-8847-55B8C7893824}"/>
    <cellStyle name="20% - Accent5 3 5 2 2 3 2 4 6" xfId="49022" xr:uid="{3CA7B480-47D7-4C77-BC73-BC8F7A71AC70}"/>
    <cellStyle name="20% - Accent5 3 5 2 2 3 2 4 7" xfId="56515" xr:uid="{B78B68BF-3D14-463E-8700-2B367A7297D3}"/>
    <cellStyle name="20% - Accent5 3 5 2 2 3 2 5" xfId="11229" xr:uid="{D8EC4A80-41B3-4287-8B51-119F7054C4BC}"/>
    <cellStyle name="20% - Accent5 3 5 2 2 3 2 5 2" xfId="26205" xr:uid="{76A1717C-CC86-4641-A7B8-8BE198B7ACDC}"/>
    <cellStyle name="20% - Accent5 3 5 2 2 3 2 6" xfId="18717" xr:uid="{879717CE-312C-4414-B8C5-F494ED119D50}"/>
    <cellStyle name="20% - Accent5 3 5 2 2 3 2 7" xfId="31548" xr:uid="{CE6526A9-6EC1-4C93-AE84-CD91D9F94980}"/>
    <cellStyle name="20% - Accent5 3 5 2 2 3 2 8" xfId="41136" xr:uid="{005F6580-3DEB-4AC3-8DA1-12DED5A2747C}"/>
    <cellStyle name="20% - Accent5 3 5 2 2 3 2 9" xfId="49019" xr:uid="{3D27EDC3-0858-476F-ADCA-455F9D207FD2}"/>
    <cellStyle name="20% - Accent5 3 5 2 2 3 3" xfId="3693" xr:uid="{3435C322-AAEE-4B3C-BC37-406C92FA1DE6}"/>
    <cellStyle name="20% - Accent5 3 5 2 2 3 3 2" xfId="11233" xr:uid="{CDF9CF6F-6B52-478F-8368-868BC24A0164}"/>
    <cellStyle name="20% - Accent5 3 5 2 2 3 3 2 2" xfId="26209" xr:uid="{7953581A-AC3A-4100-92DB-37CE1E41B43F}"/>
    <cellStyle name="20% - Accent5 3 5 2 2 3 3 3" xfId="18721" xr:uid="{E6DF325C-0642-4831-8BD1-0E01B6E4F5D5}"/>
    <cellStyle name="20% - Accent5 3 5 2 2 3 3 4" xfId="32950" xr:uid="{F437BDA2-CA55-40C3-809D-620801727F55}"/>
    <cellStyle name="20% - Accent5 3 5 2 2 3 3 5" xfId="41140" xr:uid="{023EF7BD-FB58-46B8-9F2A-D8FE72EC9504}"/>
    <cellStyle name="20% - Accent5 3 5 2 2 3 3 6" xfId="49023" xr:uid="{169A4C34-CE66-4D98-9FC1-6341DC8DC2EA}"/>
    <cellStyle name="20% - Accent5 3 5 2 2 3 3 7" xfId="56516" xr:uid="{335C63B0-F4BD-4BBF-9C25-84143AD69D7F}"/>
    <cellStyle name="20% - Accent5 3 5 2 2 3 4" xfId="3694" xr:uid="{BD5A02A5-3CE0-48E2-9481-FAFB790ADA61}"/>
    <cellStyle name="20% - Accent5 3 5 2 2 3 4 2" xfId="11234" xr:uid="{D8143AD6-32AA-4B47-A89B-BCF3B772EEC6}"/>
    <cellStyle name="20% - Accent5 3 5 2 2 3 4 2 2" xfId="26210" xr:uid="{91DE9DDF-507C-441C-AEEC-5D29F8932384}"/>
    <cellStyle name="20% - Accent5 3 5 2 2 3 4 3" xfId="18722" xr:uid="{78C5862F-1DCE-4A97-9F55-290A13317F73}"/>
    <cellStyle name="20% - Accent5 3 5 2 2 3 4 4" xfId="34795" xr:uid="{20575ABF-0580-4720-8551-D9A908E2AC57}"/>
    <cellStyle name="20% - Accent5 3 5 2 2 3 4 5" xfId="41141" xr:uid="{CA2F7A85-E9A3-45CF-B1D1-1D4203D0A306}"/>
    <cellStyle name="20% - Accent5 3 5 2 2 3 4 6" xfId="49024" xr:uid="{F4D877D2-EE3D-41A2-B8F6-7BCAF95A9B11}"/>
    <cellStyle name="20% - Accent5 3 5 2 2 3 4 7" xfId="56517" xr:uid="{7DA3EB47-8FDF-477D-A09D-BEA234F09E51}"/>
    <cellStyle name="20% - Accent5 3 5 2 2 3 5" xfId="3695" xr:uid="{B4DCB78E-6956-49C0-8923-D790CB0404F1}"/>
    <cellStyle name="20% - Accent5 3 5 2 2 3 5 2" xfId="11235" xr:uid="{5433901E-2D72-481A-AD64-42BA5B83511E}"/>
    <cellStyle name="20% - Accent5 3 5 2 2 3 5 2 2" xfId="26211" xr:uid="{E7420CC0-E81C-4D98-A7D6-340AD981346C}"/>
    <cellStyle name="20% - Accent5 3 5 2 2 3 5 3" xfId="18723" xr:uid="{63E63C7B-C657-47F5-8FBB-1B174F56E3B6}"/>
    <cellStyle name="20% - Accent5 3 5 2 2 3 5 4" xfId="36638" xr:uid="{9B6EC2F5-375A-4277-B668-6F9B4906EF3D}"/>
    <cellStyle name="20% - Accent5 3 5 2 2 3 5 5" xfId="41142" xr:uid="{5386C673-25AB-4783-AC55-B1F453367070}"/>
    <cellStyle name="20% - Accent5 3 5 2 2 3 5 6" xfId="49025" xr:uid="{75646C13-A90B-40E4-89DD-D40A853948A6}"/>
    <cellStyle name="20% - Accent5 3 5 2 2 3 5 7" xfId="56518" xr:uid="{A506C266-2BCE-4275-ACBF-3A7BDBD395BF}"/>
    <cellStyle name="20% - Accent5 3 5 2 2 3 6" xfId="11228" xr:uid="{BEEFBA0B-606C-48DB-BA4D-71CD5774FC01}"/>
    <cellStyle name="20% - Accent5 3 5 2 2 3 6 2" xfId="26204" xr:uid="{936141C5-61BD-47A0-BE44-A4938BB02B41}"/>
    <cellStyle name="20% - Accent5 3 5 2 2 3 7" xfId="18716" xr:uid="{B76FBFE7-35EA-4114-8782-815634FC78B1}"/>
    <cellStyle name="20% - Accent5 3 5 2 2 3 8" xfId="30680" xr:uid="{F2357833-FC21-42FC-BEB3-A03FF281021D}"/>
    <cellStyle name="20% - Accent5 3 5 2 2 3 9" xfId="41135" xr:uid="{3B6C5548-CCCF-45BC-99DA-10C438A1AC60}"/>
    <cellStyle name="20% - Accent5 3 5 2 2 4" xfId="3696" xr:uid="{4A6FF869-26C9-4B49-80FC-EE76DF3236B8}"/>
    <cellStyle name="20% - Accent5 3 5 2 2 4 10" xfId="49026" xr:uid="{FB089AE5-5DC5-444B-9D89-579778F20EB0}"/>
    <cellStyle name="20% - Accent5 3 5 2 2 4 11" xfId="56519" xr:uid="{FE97E734-F1F8-469F-A2A1-4FD76BFE0CE5}"/>
    <cellStyle name="20% - Accent5 3 5 2 2 4 2" xfId="3697" xr:uid="{512EA7CE-EA0C-4E8E-ACBC-7BC0CFE7E2B3}"/>
    <cellStyle name="20% - Accent5 3 5 2 2 4 2 10" xfId="56520" xr:uid="{A3C74468-375F-4E14-8A6C-5AE1596AD139}"/>
    <cellStyle name="20% - Accent5 3 5 2 2 4 2 2" xfId="3698" xr:uid="{1FFA5553-482A-456A-8D65-5FF6BEA1BD2A}"/>
    <cellStyle name="20% - Accent5 3 5 2 2 4 2 2 2" xfId="11238" xr:uid="{91A9AEE9-4BD5-46CE-93D3-657EEFA0A025}"/>
    <cellStyle name="20% - Accent5 3 5 2 2 4 2 2 2 2" xfId="26214" xr:uid="{E2479438-D869-44E7-B365-1959DF196A5C}"/>
    <cellStyle name="20% - Accent5 3 5 2 2 4 2 2 3" xfId="18726" xr:uid="{37DE4DAC-FA60-4992-8997-3DBD7D43E846}"/>
    <cellStyle name="20% - Accent5 3 5 2 2 4 2 2 4" xfId="32953" xr:uid="{B6C41977-B1F7-4CA3-942D-522966E3964A}"/>
    <cellStyle name="20% - Accent5 3 5 2 2 4 2 2 5" xfId="41145" xr:uid="{80B06F27-E7BF-44F0-A7F2-4CBB095D40DD}"/>
    <cellStyle name="20% - Accent5 3 5 2 2 4 2 2 6" xfId="49028" xr:uid="{A7C05A60-4BC6-4949-A2BC-FED8B76DF7CC}"/>
    <cellStyle name="20% - Accent5 3 5 2 2 4 2 2 7" xfId="56521" xr:uid="{4D2FD3F0-8969-44DA-91A0-B781F72ABD1E}"/>
    <cellStyle name="20% - Accent5 3 5 2 2 4 2 3" xfId="3699" xr:uid="{DC0BACA3-417D-4BA5-B913-8E0106D51C0C}"/>
    <cellStyle name="20% - Accent5 3 5 2 2 4 2 3 2" xfId="11239" xr:uid="{32B01215-C873-465A-8BC4-5BFC0C6B6DC9}"/>
    <cellStyle name="20% - Accent5 3 5 2 2 4 2 3 2 2" xfId="26215" xr:uid="{39AFE75F-10B7-4345-9E67-B1DC09D313A7}"/>
    <cellStyle name="20% - Accent5 3 5 2 2 4 2 3 3" xfId="18727" xr:uid="{A3DAE1D1-5960-4EDB-A042-1EDA978BAB3A}"/>
    <cellStyle name="20% - Accent5 3 5 2 2 4 2 3 4" xfId="34798" xr:uid="{6C34097D-03EF-4AC4-A9AF-9D3F3EEDF2D1}"/>
    <cellStyle name="20% - Accent5 3 5 2 2 4 2 3 5" xfId="41146" xr:uid="{D2A741E6-6D17-4731-9A09-8A04BBE85296}"/>
    <cellStyle name="20% - Accent5 3 5 2 2 4 2 3 6" xfId="49029" xr:uid="{48064016-CCC0-416F-9EF7-ADFE89978AC7}"/>
    <cellStyle name="20% - Accent5 3 5 2 2 4 2 3 7" xfId="56522" xr:uid="{04F0EEDC-C5F3-4092-A311-4E5D4AE6AF1D}"/>
    <cellStyle name="20% - Accent5 3 5 2 2 4 2 4" xfId="3700" xr:uid="{B2B8DBAD-418F-4D28-939C-A1D12F01B34E}"/>
    <cellStyle name="20% - Accent5 3 5 2 2 4 2 4 2" xfId="11240" xr:uid="{34EF112D-FAB6-49D1-87DB-561F6C3BB1DB}"/>
    <cellStyle name="20% - Accent5 3 5 2 2 4 2 4 2 2" xfId="26216" xr:uid="{26BEC4DD-1B7A-4301-94F7-640F236E9235}"/>
    <cellStyle name="20% - Accent5 3 5 2 2 4 2 4 3" xfId="18728" xr:uid="{2A11DB13-6891-46A4-B55D-61B340723D1F}"/>
    <cellStyle name="20% - Accent5 3 5 2 2 4 2 4 4" xfId="36641" xr:uid="{98CDD16A-5B34-4C13-8204-1183E1DE0D06}"/>
    <cellStyle name="20% - Accent5 3 5 2 2 4 2 4 5" xfId="41147" xr:uid="{CE167DC6-67C3-4140-854F-1456FE298490}"/>
    <cellStyle name="20% - Accent5 3 5 2 2 4 2 4 6" xfId="49030" xr:uid="{AA8B5994-F926-4626-BCA0-181166727298}"/>
    <cellStyle name="20% - Accent5 3 5 2 2 4 2 4 7" xfId="56523" xr:uid="{4059C637-8D06-4FFE-9596-52CB88FC5FC8}"/>
    <cellStyle name="20% - Accent5 3 5 2 2 4 2 5" xfId="11237" xr:uid="{09C97CC9-DF5D-443B-823F-1AC23FA07692}"/>
    <cellStyle name="20% - Accent5 3 5 2 2 4 2 5 2" xfId="26213" xr:uid="{8480450C-0DE2-48CF-B222-31434E796351}"/>
    <cellStyle name="20% - Accent5 3 5 2 2 4 2 6" xfId="18725" xr:uid="{CABCE434-33FB-4532-9294-277DCE05C7EF}"/>
    <cellStyle name="20% - Accent5 3 5 2 2 4 2 7" xfId="31549" xr:uid="{72A0C954-AAAC-46A5-9C62-B8432B350DB9}"/>
    <cellStyle name="20% - Accent5 3 5 2 2 4 2 8" xfId="41144" xr:uid="{58460B0C-F969-4397-AAA6-EF5FEC753465}"/>
    <cellStyle name="20% - Accent5 3 5 2 2 4 2 9" xfId="49027" xr:uid="{B477A5EA-76D0-419D-BA4C-A06B2A86DE0F}"/>
    <cellStyle name="20% - Accent5 3 5 2 2 4 3" xfId="3701" xr:uid="{C543C40F-52BA-48FC-AFB2-FDA4C9BC5D10}"/>
    <cellStyle name="20% - Accent5 3 5 2 2 4 3 2" xfId="11241" xr:uid="{E1344163-666C-4FA3-900F-8792202D104A}"/>
    <cellStyle name="20% - Accent5 3 5 2 2 4 3 2 2" xfId="26217" xr:uid="{45BDD298-275C-494D-B4EF-39B5DBD0AFCD}"/>
    <cellStyle name="20% - Accent5 3 5 2 2 4 3 3" xfId="18729" xr:uid="{3CA40B84-FFB1-4A94-9105-AE970C32E0A3}"/>
    <cellStyle name="20% - Accent5 3 5 2 2 4 3 4" xfId="32952" xr:uid="{9C703449-507A-478B-B944-FEA12BC0749F}"/>
    <cellStyle name="20% - Accent5 3 5 2 2 4 3 5" xfId="41148" xr:uid="{848DFB3E-7E1C-492E-811B-DA0F2B262B2B}"/>
    <cellStyle name="20% - Accent5 3 5 2 2 4 3 6" xfId="49031" xr:uid="{330F2EA6-3A78-4369-9060-23529EECFD3B}"/>
    <cellStyle name="20% - Accent5 3 5 2 2 4 3 7" xfId="56524" xr:uid="{B998302C-23A5-4FC1-A097-3F05B8B254A0}"/>
    <cellStyle name="20% - Accent5 3 5 2 2 4 4" xfId="3702" xr:uid="{367434CB-4F74-4C1C-9463-42F69333EF49}"/>
    <cellStyle name="20% - Accent5 3 5 2 2 4 4 2" xfId="11242" xr:uid="{F0AE76C7-F509-419B-AC92-45E0BFED30B5}"/>
    <cellStyle name="20% - Accent5 3 5 2 2 4 4 2 2" xfId="26218" xr:uid="{07AA8BF7-BFD3-4457-897C-936BFD27D575}"/>
    <cellStyle name="20% - Accent5 3 5 2 2 4 4 3" xfId="18730" xr:uid="{69416AD6-82B5-4D2A-8B32-1A79306AB390}"/>
    <cellStyle name="20% - Accent5 3 5 2 2 4 4 4" xfId="34797" xr:uid="{AF37A196-1388-4DAD-AAC0-74E4F5AAB15C}"/>
    <cellStyle name="20% - Accent5 3 5 2 2 4 4 5" xfId="41149" xr:uid="{1276CEDB-C596-4D5D-A019-4C97F6A9F471}"/>
    <cellStyle name="20% - Accent5 3 5 2 2 4 4 6" xfId="49032" xr:uid="{9B567CB7-B06B-4AAF-850B-3637E1DE26E3}"/>
    <cellStyle name="20% - Accent5 3 5 2 2 4 4 7" xfId="56525" xr:uid="{96E0761D-538A-4B7B-98F9-3EBCA3DA8F8D}"/>
    <cellStyle name="20% - Accent5 3 5 2 2 4 5" xfId="3703" xr:uid="{DBDE976D-351C-4DAF-B229-1A63F99CB82F}"/>
    <cellStyle name="20% - Accent5 3 5 2 2 4 5 2" xfId="11243" xr:uid="{F36D0A08-1F85-4EC3-9B26-BA2F2CBBB948}"/>
    <cellStyle name="20% - Accent5 3 5 2 2 4 5 2 2" xfId="26219" xr:uid="{08A29C98-BB69-470C-B318-DCB378149355}"/>
    <cellStyle name="20% - Accent5 3 5 2 2 4 5 3" xfId="18731" xr:uid="{67F20279-684F-4B3E-9AC7-FA541EA1D31D}"/>
    <cellStyle name="20% - Accent5 3 5 2 2 4 5 4" xfId="36640" xr:uid="{47F802C3-4C4E-4D61-95FC-08BF51CDE1F1}"/>
    <cellStyle name="20% - Accent5 3 5 2 2 4 5 5" xfId="41150" xr:uid="{F18FC5C5-5DBD-4E48-A9D5-5545228C53E1}"/>
    <cellStyle name="20% - Accent5 3 5 2 2 4 5 6" xfId="49033" xr:uid="{3AEF7E2E-F2CD-42E6-A67A-5AF6D8244D7B}"/>
    <cellStyle name="20% - Accent5 3 5 2 2 4 5 7" xfId="56526" xr:uid="{8807E759-0136-441E-82D7-43B7BBDA6EFE}"/>
    <cellStyle name="20% - Accent5 3 5 2 2 4 6" xfId="11236" xr:uid="{BD009EDA-BA5C-4416-A3F2-D121DEA89952}"/>
    <cellStyle name="20% - Accent5 3 5 2 2 4 6 2" xfId="26212" xr:uid="{ECECD9C3-BE8B-432C-95F4-11CBDE61535D}"/>
    <cellStyle name="20% - Accent5 3 5 2 2 4 7" xfId="18724" xr:uid="{DC0BD752-2227-48CF-BD93-053F20C0AB64}"/>
    <cellStyle name="20% - Accent5 3 5 2 2 4 8" xfId="30911" xr:uid="{56BBC2C8-C3BD-434F-BC95-DAAF692AA03A}"/>
    <cellStyle name="20% - Accent5 3 5 2 2 4 9" xfId="41143" xr:uid="{08C0BBB3-C777-49FE-82C8-ACD448FB9B82}"/>
    <cellStyle name="20% - Accent5 3 5 2 2 5" xfId="3704" xr:uid="{C6C5A1FB-E8B6-466E-8295-4F837C310A03}"/>
    <cellStyle name="20% - Accent5 3 5 2 2 5 10" xfId="56527" xr:uid="{0F763596-09BE-4821-8748-99280BFCA4A2}"/>
    <cellStyle name="20% - Accent5 3 5 2 2 5 2" xfId="3705" xr:uid="{B0827732-1A51-4A57-BA00-1E624E1FF498}"/>
    <cellStyle name="20% - Accent5 3 5 2 2 5 2 2" xfId="11245" xr:uid="{96E6B52A-F5E5-4A34-B620-5D787DADCB4C}"/>
    <cellStyle name="20% - Accent5 3 5 2 2 5 2 2 2" xfId="26221" xr:uid="{D93CE978-5792-43FA-B07F-E0307D5278EC}"/>
    <cellStyle name="20% - Accent5 3 5 2 2 5 2 3" xfId="18733" xr:uid="{1EDB0C83-6C72-4DA0-9841-D25DD5642B1B}"/>
    <cellStyle name="20% - Accent5 3 5 2 2 5 2 4" xfId="32954" xr:uid="{9095B83A-035A-4DA4-B6D7-435D9D433DE7}"/>
    <cellStyle name="20% - Accent5 3 5 2 2 5 2 5" xfId="41152" xr:uid="{F4F376F5-9465-4604-80BF-76FE861523E2}"/>
    <cellStyle name="20% - Accent5 3 5 2 2 5 2 6" xfId="49035" xr:uid="{ABC276AA-F198-4BBD-803E-A69A52E50D28}"/>
    <cellStyle name="20% - Accent5 3 5 2 2 5 2 7" xfId="56528" xr:uid="{1A5F4116-7E83-44E0-9C20-16D076E097D0}"/>
    <cellStyle name="20% - Accent5 3 5 2 2 5 3" xfId="3706" xr:uid="{9B07A269-A239-4478-9C38-32A94C3D0DF3}"/>
    <cellStyle name="20% - Accent5 3 5 2 2 5 3 2" xfId="11246" xr:uid="{8FC77BFF-4037-48F0-A781-A85B21442526}"/>
    <cellStyle name="20% - Accent5 3 5 2 2 5 3 2 2" xfId="26222" xr:uid="{AE9A2CB5-A574-44A3-96AE-0E5973007F6E}"/>
    <cellStyle name="20% - Accent5 3 5 2 2 5 3 3" xfId="18734" xr:uid="{06C309B6-54BD-471A-83D8-A119DFCCE3EC}"/>
    <cellStyle name="20% - Accent5 3 5 2 2 5 3 4" xfId="34799" xr:uid="{022CA8C1-A8CE-461F-AE9E-F253134C1C9E}"/>
    <cellStyle name="20% - Accent5 3 5 2 2 5 3 5" xfId="41153" xr:uid="{4B3ECF82-2654-417E-8684-038093427265}"/>
    <cellStyle name="20% - Accent5 3 5 2 2 5 3 6" xfId="49036" xr:uid="{057214FF-A8D6-4D3A-AFBB-C245DB4F0D46}"/>
    <cellStyle name="20% - Accent5 3 5 2 2 5 3 7" xfId="56529" xr:uid="{128EAD20-E029-42DA-8D5E-8B4DD47863E4}"/>
    <cellStyle name="20% - Accent5 3 5 2 2 5 4" xfId="3707" xr:uid="{63FB12A5-3D1B-4C6A-A4C8-FEF96B4D2B86}"/>
    <cellStyle name="20% - Accent5 3 5 2 2 5 4 2" xfId="11247" xr:uid="{FCE342F5-F74D-483D-9105-A94E206BEAC3}"/>
    <cellStyle name="20% - Accent5 3 5 2 2 5 4 2 2" xfId="26223" xr:uid="{C851A529-2D05-43F8-BCBD-804878A1AECB}"/>
    <cellStyle name="20% - Accent5 3 5 2 2 5 4 3" xfId="18735" xr:uid="{B3A21327-D2A1-466B-8DCE-8B8F63325368}"/>
    <cellStyle name="20% - Accent5 3 5 2 2 5 4 4" xfId="36642" xr:uid="{79BEE027-828D-4470-9047-62A4B9C15246}"/>
    <cellStyle name="20% - Accent5 3 5 2 2 5 4 5" xfId="41154" xr:uid="{6244EB74-D17B-4D35-B385-68B4F4E2D8D6}"/>
    <cellStyle name="20% - Accent5 3 5 2 2 5 4 6" xfId="49037" xr:uid="{C5E95547-1F96-43DF-AE38-54FD5072196B}"/>
    <cellStyle name="20% - Accent5 3 5 2 2 5 4 7" xfId="56530" xr:uid="{E1BB706D-C791-4E51-96D6-543117BAEBEF}"/>
    <cellStyle name="20% - Accent5 3 5 2 2 5 5" xfId="11244" xr:uid="{9AD6AC51-B096-4351-9115-267EF9EBC20E}"/>
    <cellStyle name="20% - Accent5 3 5 2 2 5 5 2" xfId="26220" xr:uid="{39E67A41-ADBA-4CE7-A85E-E3A51BEB3DC8}"/>
    <cellStyle name="20% - Accent5 3 5 2 2 5 6" xfId="18732" xr:uid="{F0052CD0-1A59-4948-B06E-A8C0AC199D82}"/>
    <cellStyle name="20% - Accent5 3 5 2 2 5 7" xfId="31545" xr:uid="{E69AF875-B3EE-4EED-B1BF-15E0B72D8453}"/>
    <cellStyle name="20% - Accent5 3 5 2 2 5 8" xfId="41151" xr:uid="{D991B0B1-0D78-486A-ADF3-FB3AF21CFC93}"/>
    <cellStyle name="20% - Accent5 3 5 2 2 5 9" xfId="49034" xr:uid="{9CF694E1-BE90-46B9-A647-203F624D457E}"/>
    <cellStyle name="20% - Accent5 3 5 2 2 6" xfId="3708" xr:uid="{2D41FB97-69AA-49C5-898D-EAB94FA45715}"/>
    <cellStyle name="20% - Accent5 3 5 2 2 6 2" xfId="11248" xr:uid="{B9956405-FA82-411E-892B-2A6DE940555E}"/>
    <cellStyle name="20% - Accent5 3 5 2 2 6 2 2" xfId="26224" xr:uid="{BB47D864-2BBE-4DB0-BFC0-9A2F80C3227E}"/>
    <cellStyle name="20% - Accent5 3 5 2 2 6 3" xfId="18736" xr:uid="{84AF2325-64F5-4262-8CD1-DECBF20E15A6}"/>
    <cellStyle name="20% - Accent5 3 5 2 2 6 4" xfId="32945" xr:uid="{C25F6446-7717-4428-B730-DE90E547CCC2}"/>
    <cellStyle name="20% - Accent5 3 5 2 2 6 5" xfId="41155" xr:uid="{69FEF502-F631-46FE-94E0-2B51209D6930}"/>
    <cellStyle name="20% - Accent5 3 5 2 2 6 6" xfId="49038" xr:uid="{F75FE04D-5B2D-4E14-B17F-0C3852054566}"/>
    <cellStyle name="20% - Accent5 3 5 2 2 6 7" xfId="56531" xr:uid="{8F44615E-7457-4864-92C4-7D874C4E4FC2}"/>
    <cellStyle name="20% - Accent5 3 5 2 2 7" xfId="3709" xr:uid="{8E15AEEF-A588-4DCE-8748-34C74438F4A4}"/>
    <cellStyle name="20% - Accent5 3 5 2 2 7 2" xfId="11249" xr:uid="{6132A959-E921-4E85-8119-46B3965F9769}"/>
    <cellStyle name="20% - Accent5 3 5 2 2 7 2 2" xfId="26225" xr:uid="{8DFD3043-784C-4B08-96E4-9BCD2ADDEF81}"/>
    <cellStyle name="20% - Accent5 3 5 2 2 7 3" xfId="18737" xr:uid="{D8E34E60-B2DD-4719-94A4-A836E22443C4}"/>
    <cellStyle name="20% - Accent5 3 5 2 2 7 4" xfId="34790" xr:uid="{3A4D1CA4-C940-4567-B281-6E3B2BEC0E2D}"/>
    <cellStyle name="20% - Accent5 3 5 2 2 7 5" xfId="41156" xr:uid="{B2E0D048-ADA5-41DD-9A10-DE510478EE68}"/>
    <cellStyle name="20% - Accent5 3 5 2 2 7 6" xfId="49039" xr:uid="{FCDECF28-7CEE-4981-95D1-C70924DC36E8}"/>
    <cellStyle name="20% - Accent5 3 5 2 2 7 7" xfId="56532" xr:uid="{DCA3D557-E9EB-4145-B1A6-00105FA628D3}"/>
    <cellStyle name="20% - Accent5 3 5 2 2 8" xfId="3710" xr:uid="{5BD70221-821B-498C-8981-A8D70B626273}"/>
    <cellStyle name="20% - Accent5 3 5 2 2 8 2" xfId="11250" xr:uid="{743ADF8A-DE4B-4AA9-823C-F5B761BBECBD}"/>
    <cellStyle name="20% - Accent5 3 5 2 2 8 2 2" xfId="26226" xr:uid="{A237EAF7-1285-4C2B-A583-F5238DE58233}"/>
    <cellStyle name="20% - Accent5 3 5 2 2 8 3" xfId="18738" xr:uid="{0FDC4683-14AE-4C06-B03B-C6A62EFC4574}"/>
    <cellStyle name="20% - Accent5 3 5 2 2 8 4" xfId="36633" xr:uid="{2643FB65-B2D2-4B9D-97EB-F168147FE370}"/>
    <cellStyle name="20% - Accent5 3 5 2 2 8 5" xfId="41157" xr:uid="{6E73C784-103B-46ED-9293-15BA67493D02}"/>
    <cellStyle name="20% - Accent5 3 5 2 2 8 6" xfId="49040" xr:uid="{A1D1048B-69D8-438E-BA43-4D86FE0DF00A}"/>
    <cellStyle name="20% - Accent5 3 5 2 2 8 7" xfId="56533" xr:uid="{0C55FDE6-7AF1-4FCE-855F-C64E9712B27D}"/>
    <cellStyle name="20% - Accent5 3 5 2 2 9" xfId="11211" xr:uid="{B962C712-5F1A-4EAA-869B-94DC7A29CB9D}"/>
    <cellStyle name="20% - Accent5 3 5 2 2 9 2" xfId="26187" xr:uid="{4091801C-DA77-4E41-ACCB-BDC3E0A560F9}"/>
    <cellStyle name="20% - Accent5 3 5 2 3" xfId="3711" xr:uid="{909D35FE-860B-4238-A51E-5CB39B769954}"/>
    <cellStyle name="20% - Accent5 3 5 2 3 10" xfId="41158" xr:uid="{80F471EF-08E7-433F-BA0F-D21831119C09}"/>
    <cellStyle name="20% - Accent5 3 5 2 3 11" xfId="49041" xr:uid="{7A72ABE7-1A1C-42F8-BB51-BF5C704E7F45}"/>
    <cellStyle name="20% - Accent5 3 5 2 3 12" xfId="56534" xr:uid="{35E1A946-BB1C-4874-8095-2CF35CA1D49E}"/>
    <cellStyle name="20% - Accent5 3 5 2 3 2" xfId="3712" xr:uid="{9AAC26D0-2F22-41FE-A58F-3D15A9D622EF}"/>
    <cellStyle name="20% - Accent5 3 5 2 3 2 10" xfId="49042" xr:uid="{75D90655-A0E9-41DE-AC15-5786B56383EE}"/>
    <cellStyle name="20% - Accent5 3 5 2 3 2 11" xfId="56535" xr:uid="{EC6D1207-4248-42CE-BBCD-D7A7D91D9A7E}"/>
    <cellStyle name="20% - Accent5 3 5 2 3 2 2" xfId="3713" xr:uid="{8349A975-2941-4A80-AE89-2CB4F459DF86}"/>
    <cellStyle name="20% - Accent5 3 5 2 3 2 2 10" xfId="56536" xr:uid="{71DA1C36-DFD4-4D6F-9ACC-CABE22AF7ADE}"/>
    <cellStyle name="20% - Accent5 3 5 2 3 2 2 2" xfId="3714" xr:uid="{C559ECB6-6AB1-468B-8C13-01F63526F8D7}"/>
    <cellStyle name="20% - Accent5 3 5 2 3 2 2 2 2" xfId="11254" xr:uid="{41C48BEB-9363-48F5-A08D-1A9B7AB5AD9A}"/>
    <cellStyle name="20% - Accent5 3 5 2 3 2 2 2 2 2" xfId="26230" xr:uid="{0290EB3B-547B-4FC1-ADFF-06A7CE969B73}"/>
    <cellStyle name="20% - Accent5 3 5 2 3 2 2 2 3" xfId="18742" xr:uid="{45DD79E4-B488-4342-83BB-9A6A656C4BDA}"/>
    <cellStyle name="20% - Accent5 3 5 2 3 2 2 2 4" xfId="32957" xr:uid="{4559126D-8D56-44FA-A51F-EBC1FA876BC7}"/>
    <cellStyle name="20% - Accent5 3 5 2 3 2 2 2 5" xfId="41161" xr:uid="{D65EE7DF-3F8A-440E-8B0B-E05C5F552F1B}"/>
    <cellStyle name="20% - Accent5 3 5 2 3 2 2 2 6" xfId="49044" xr:uid="{DFA6BA0B-8716-48CE-8038-E7EDDBDAC917}"/>
    <cellStyle name="20% - Accent5 3 5 2 3 2 2 2 7" xfId="56537" xr:uid="{E09C215B-17AB-4571-BD79-BBE699027418}"/>
    <cellStyle name="20% - Accent5 3 5 2 3 2 2 3" xfId="3715" xr:uid="{206D8919-70DB-403B-9B1F-2CDBF4FAA570}"/>
    <cellStyle name="20% - Accent5 3 5 2 3 2 2 3 2" xfId="11255" xr:uid="{D1BA91A8-BC02-4B10-8308-8586145C8D57}"/>
    <cellStyle name="20% - Accent5 3 5 2 3 2 2 3 2 2" xfId="26231" xr:uid="{3D1923F0-67EA-4683-804A-DE4D1813BC3F}"/>
    <cellStyle name="20% - Accent5 3 5 2 3 2 2 3 3" xfId="18743" xr:uid="{B4A61171-BA09-47C3-8BEF-0F47F104E55F}"/>
    <cellStyle name="20% - Accent5 3 5 2 3 2 2 3 4" xfId="34802" xr:uid="{9B87D52A-F3B7-49B9-A5CC-AF5447F51AE7}"/>
    <cellStyle name="20% - Accent5 3 5 2 3 2 2 3 5" xfId="41162" xr:uid="{609E774D-9D0A-448A-A945-CBEEA29A3A35}"/>
    <cellStyle name="20% - Accent5 3 5 2 3 2 2 3 6" xfId="49045" xr:uid="{ABFC5B1A-A292-40A2-840C-71E0116BA9B5}"/>
    <cellStyle name="20% - Accent5 3 5 2 3 2 2 3 7" xfId="56538" xr:uid="{5CA596BE-FCAD-49EC-B8D7-4AD446EFFCFD}"/>
    <cellStyle name="20% - Accent5 3 5 2 3 2 2 4" xfId="3716" xr:uid="{F54EE8AD-CBEE-4856-AE97-BA89440CB837}"/>
    <cellStyle name="20% - Accent5 3 5 2 3 2 2 4 2" xfId="11256" xr:uid="{20BC64D1-4664-4F24-8B35-0B75C75FA9AD}"/>
    <cellStyle name="20% - Accent5 3 5 2 3 2 2 4 2 2" xfId="26232" xr:uid="{5F8AAF18-F116-4DA8-A46A-C76D4AC64643}"/>
    <cellStyle name="20% - Accent5 3 5 2 3 2 2 4 3" xfId="18744" xr:uid="{3FE93726-CEF7-4311-85E0-AC3440A06FD6}"/>
    <cellStyle name="20% - Accent5 3 5 2 3 2 2 4 4" xfId="36645" xr:uid="{EC191F44-C484-48A3-87C3-94C7AD4C4F9F}"/>
    <cellStyle name="20% - Accent5 3 5 2 3 2 2 4 5" xfId="41163" xr:uid="{4652BB46-85AA-481D-A797-4E05E0FEA177}"/>
    <cellStyle name="20% - Accent5 3 5 2 3 2 2 4 6" xfId="49046" xr:uid="{D6F7A8B9-4CBA-4CF7-8728-4E01A89E2A9E}"/>
    <cellStyle name="20% - Accent5 3 5 2 3 2 2 4 7" xfId="56539" xr:uid="{2C497D80-B9C4-4AEF-81D6-07DF5868DEF7}"/>
    <cellStyle name="20% - Accent5 3 5 2 3 2 2 5" xfId="11253" xr:uid="{FAD2E365-6254-4E4E-BF42-C192FFE6D3A4}"/>
    <cellStyle name="20% - Accent5 3 5 2 3 2 2 5 2" xfId="26229" xr:uid="{8DDED88C-805B-457F-A538-DE0C8470E466}"/>
    <cellStyle name="20% - Accent5 3 5 2 3 2 2 6" xfId="18741" xr:uid="{E7D34D4A-B79E-47D6-893E-BA56FC1DF4DD}"/>
    <cellStyle name="20% - Accent5 3 5 2 3 2 2 7" xfId="31551" xr:uid="{58C38424-855F-4569-994E-3A9FA6398DCC}"/>
    <cellStyle name="20% - Accent5 3 5 2 3 2 2 8" xfId="41160" xr:uid="{533352DC-5699-40DA-BD07-C7F7E09A79EB}"/>
    <cellStyle name="20% - Accent5 3 5 2 3 2 2 9" xfId="49043" xr:uid="{E84C1331-E280-44FC-AF7C-F9CC16494C3B}"/>
    <cellStyle name="20% - Accent5 3 5 2 3 2 3" xfId="3717" xr:uid="{7A3AE4E1-ADC7-4C4D-AE08-34A72583E0DE}"/>
    <cellStyle name="20% - Accent5 3 5 2 3 2 3 2" xfId="11257" xr:uid="{68E680C5-2DA2-432F-BAB0-AF693E825FF2}"/>
    <cellStyle name="20% - Accent5 3 5 2 3 2 3 2 2" xfId="26233" xr:uid="{66D43897-CE37-4627-B63F-8B4515C66D48}"/>
    <cellStyle name="20% - Accent5 3 5 2 3 2 3 3" xfId="18745" xr:uid="{72C0F1B3-477C-425C-996F-B4D904C22371}"/>
    <cellStyle name="20% - Accent5 3 5 2 3 2 3 4" xfId="32956" xr:uid="{706F5D93-6376-49D2-8706-472A45158D68}"/>
    <cellStyle name="20% - Accent5 3 5 2 3 2 3 5" xfId="41164" xr:uid="{3A47FD3D-AF10-45E2-9E06-7D06BC96EDA6}"/>
    <cellStyle name="20% - Accent5 3 5 2 3 2 3 6" xfId="49047" xr:uid="{F698DEBD-126F-439E-9550-A9D2942A5ED1}"/>
    <cellStyle name="20% - Accent5 3 5 2 3 2 3 7" xfId="56540" xr:uid="{88387791-D2CB-4D03-B1B2-847BED143726}"/>
    <cellStyle name="20% - Accent5 3 5 2 3 2 4" xfId="3718" xr:uid="{62DF20B5-6352-4E3A-B72F-2AD3A8E3A958}"/>
    <cellStyle name="20% - Accent5 3 5 2 3 2 4 2" xfId="11258" xr:uid="{47EAA1F9-9455-4FDF-846C-76847864D7FA}"/>
    <cellStyle name="20% - Accent5 3 5 2 3 2 4 2 2" xfId="26234" xr:uid="{AFE8705B-C73C-450A-BDB2-8AD9D73C14BA}"/>
    <cellStyle name="20% - Accent5 3 5 2 3 2 4 3" xfId="18746" xr:uid="{B45C6AEB-9E82-4F62-905B-437ECE63F09F}"/>
    <cellStyle name="20% - Accent5 3 5 2 3 2 4 4" xfId="34801" xr:uid="{FAC20166-02E4-41E1-BD25-4D70FAE41FDE}"/>
    <cellStyle name="20% - Accent5 3 5 2 3 2 4 5" xfId="41165" xr:uid="{35090463-7DA6-4A90-973D-C17C2A56C189}"/>
    <cellStyle name="20% - Accent5 3 5 2 3 2 4 6" xfId="49048" xr:uid="{6BD4DDA3-6173-4390-ACF9-88F70E6265FA}"/>
    <cellStyle name="20% - Accent5 3 5 2 3 2 4 7" xfId="56541" xr:uid="{AD2A7E08-2C7E-474B-9B53-2D5B50F6D8B7}"/>
    <cellStyle name="20% - Accent5 3 5 2 3 2 5" xfId="3719" xr:uid="{D96CF120-BB87-46FE-8E77-6980D5424078}"/>
    <cellStyle name="20% - Accent5 3 5 2 3 2 5 2" xfId="11259" xr:uid="{225DFD64-01EF-43A2-A873-DF98C595D373}"/>
    <cellStyle name="20% - Accent5 3 5 2 3 2 5 2 2" xfId="26235" xr:uid="{EA45F7B5-4D73-4B29-9ABE-3D164BA9B90F}"/>
    <cellStyle name="20% - Accent5 3 5 2 3 2 5 3" xfId="18747" xr:uid="{E0F2C035-757C-4245-8635-E81D333ACBBE}"/>
    <cellStyle name="20% - Accent5 3 5 2 3 2 5 4" xfId="36644" xr:uid="{722F9B2A-2CFA-4869-B980-5764803D6414}"/>
    <cellStyle name="20% - Accent5 3 5 2 3 2 5 5" xfId="41166" xr:uid="{692C50CF-0FEE-4C06-BD93-6414A24C4FD3}"/>
    <cellStyle name="20% - Accent5 3 5 2 3 2 5 6" xfId="49049" xr:uid="{F3B1CDFB-1B99-40B2-8CA6-F10454496F8D}"/>
    <cellStyle name="20% - Accent5 3 5 2 3 2 5 7" xfId="56542" xr:uid="{56AFB52E-23BC-4767-BF57-61130A4E6199}"/>
    <cellStyle name="20% - Accent5 3 5 2 3 2 6" xfId="11252" xr:uid="{971FC335-9A5D-40BD-8BBC-0A4166992FB8}"/>
    <cellStyle name="20% - Accent5 3 5 2 3 2 6 2" xfId="26228" xr:uid="{D5454774-1277-43F9-B08D-B022F50AA068}"/>
    <cellStyle name="20% - Accent5 3 5 2 3 2 7" xfId="18740" xr:uid="{5EA51FA0-13EE-4BA9-8FC3-F751061098F4}"/>
    <cellStyle name="20% - Accent5 3 5 2 3 2 8" xfId="30913" xr:uid="{CF59F190-9463-489A-8002-95CAD7FD1118}"/>
    <cellStyle name="20% - Accent5 3 5 2 3 2 9" xfId="41159" xr:uid="{381117A8-592D-404C-A849-2BA4DE6961F2}"/>
    <cellStyle name="20% - Accent5 3 5 2 3 3" xfId="3720" xr:uid="{B0D6CBF5-6BD0-4C9F-8BE7-3FDFCC6BBEE3}"/>
    <cellStyle name="20% - Accent5 3 5 2 3 3 10" xfId="56543" xr:uid="{6E1D8100-FA96-40F6-8DAC-22E844194AEB}"/>
    <cellStyle name="20% - Accent5 3 5 2 3 3 2" xfId="3721" xr:uid="{96D4A52B-6A98-41AF-86D0-38BCC28B5B75}"/>
    <cellStyle name="20% - Accent5 3 5 2 3 3 2 2" xfId="11261" xr:uid="{07F50DAF-9C04-472B-9080-F2D5CD0A3B5C}"/>
    <cellStyle name="20% - Accent5 3 5 2 3 3 2 2 2" xfId="26237" xr:uid="{C042E1BF-AB54-4CDE-AD28-B2344966B9AC}"/>
    <cellStyle name="20% - Accent5 3 5 2 3 3 2 3" xfId="18749" xr:uid="{4A7BB393-DF92-4021-837D-BC1E5EAE8F21}"/>
    <cellStyle name="20% - Accent5 3 5 2 3 3 2 4" xfId="32958" xr:uid="{49EB1C9C-04C8-45A4-A835-CC87B15CC596}"/>
    <cellStyle name="20% - Accent5 3 5 2 3 3 2 5" xfId="41168" xr:uid="{C28E892E-7BB8-4535-8609-0520FDF2E84D}"/>
    <cellStyle name="20% - Accent5 3 5 2 3 3 2 6" xfId="49051" xr:uid="{8CD706C9-3BE3-497D-9912-B05FEEC266C1}"/>
    <cellStyle name="20% - Accent5 3 5 2 3 3 2 7" xfId="56544" xr:uid="{B23FCC10-33E1-4261-82CD-1D1E2EB08B87}"/>
    <cellStyle name="20% - Accent5 3 5 2 3 3 3" xfId="3722" xr:uid="{484F8AC1-C970-4DE0-B1FC-D4881214859F}"/>
    <cellStyle name="20% - Accent5 3 5 2 3 3 3 2" xfId="11262" xr:uid="{AC06B5AC-47C4-403F-B42D-F97A7FEEF0B0}"/>
    <cellStyle name="20% - Accent5 3 5 2 3 3 3 2 2" xfId="26238" xr:uid="{86B0AD1B-EC48-4426-9897-59C57234528B}"/>
    <cellStyle name="20% - Accent5 3 5 2 3 3 3 3" xfId="18750" xr:uid="{D12A9BD8-AC09-4747-9D22-12F2168EA8D5}"/>
    <cellStyle name="20% - Accent5 3 5 2 3 3 3 4" xfId="34803" xr:uid="{F2AD9021-AEE6-4F46-B536-A8F0E5D68FF5}"/>
    <cellStyle name="20% - Accent5 3 5 2 3 3 3 5" xfId="41169" xr:uid="{FC391952-32BF-44CF-B201-10635A59F253}"/>
    <cellStyle name="20% - Accent5 3 5 2 3 3 3 6" xfId="49052" xr:uid="{80D22BFD-6228-45BD-87C4-ABE8BE3E7CB1}"/>
    <cellStyle name="20% - Accent5 3 5 2 3 3 3 7" xfId="56545" xr:uid="{E82FE694-2D9C-4FC6-9A8D-E6A21623839D}"/>
    <cellStyle name="20% - Accent5 3 5 2 3 3 4" xfId="3723" xr:uid="{00454CD0-D05B-4B34-B609-3BFBA0EE43AC}"/>
    <cellStyle name="20% - Accent5 3 5 2 3 3 4 2" xfId="11263" xr:uid="{752F97EB-4F60-48FE-A583-6BDAAD05A5B6}"/>
    <cellStyle name="20% - Accent5 3 5 2 3 3 4 2 2" xfId="26239" xr:uid="{C976EC87-6218-4202-BA7F-4440191ACA59}"/>
    <cellStyle name="20% - Accent5 3 5 2 3 3 4 3" xfId="18751" xr:uid="{1FF81920-F477-45CD-B39A-C421B114A14F}"/>
    <cellStyle name="20% - Accent5 3 5 2 3 3 4 4" xfId="36646" xr:uid="{03E40B1E-C72A-45F7-8425-008912A10778}"/>
    <cellStyle name="20% - Accent5 3 5 2 3 3 4 5" xfId="41170" xr:uid="{AF9A1526-594B-479D-B9ED-DB8ABFA91828}"/>
    <cellStyle name="20% - Accent5 3 5 2 3 3 4 6" xfId="49053" xr:uid="{AF467FAA-2BD0-4F33-A076-0340449738C1}"/>
    <cellStyle name="20% - Accent5 3 5 2 3 3 4 7" xfId="56546" xr:uid="{3BC2F463-0330-4930-AEC3-AF77857D88E7}"/>
    <cellStyle name="20% - Accent5 3 5 2 3 3 5" xfId="11260" xr:uid="{F94DCAE4-EF7A-4B20-84C1-CBECD851C207}"/>
    <cellStyle name="20% - Accent5 3 5 2 3 3 5 2" xfId="26236" xr:uid="{248B25BB-F02F-4700-A3B1-8AAB39FF55FD}"/>
    <cellStyle name="20% - Accent5 3 5 2 3 3 6" xfId="18748" xr:uid="{54BC78DE-AA13-4424-9BEC-0ACA523840C4}"/>
    <cellStyle name="20% - Accent5 3 5 2 3 3 7" xfId="31550" xr:uid="{550E8717-F468-4C76-BC8F-1AC93030CB27}"/>
    <cellStyle name="20% - Accent5 3 5 2 3 3 8" xfId="41167" xr:uid="{9A6CBC60-9348-4B9E-A2BF-E6CEADA45CD1}"/>
    <cellStyle name="20% - Accent5 3 5 2 3 3 9" xfId="49050" xr:uid="{E7B5124A-C5A0-42F6-A96F-E9E8F84675C1}"/>
    <cellStyle name="20% - Accent5 3 5 2 3 4" xfId="3724" xr:uid="{D83EEFE8-7921-4C04-93DC-8BFC92028B69}"/>
    <cellStyle name="20% - Accent5 3 5 2 3 4 2" xfId="11264" xr:uid="{AD3438D2-2C48-481A-AFE4-92125C3152D0}"/>
    <cellStyle name="20% - Accent5 3 5 2 3 4 2 2" xfId="26240" xr:uid="{D74C3620-5C4D-4CB4-868C-CBA938FF40AC}"/>
    <cellStyle name="20% - Accent5 3 5 2 3 4 3" xfId="18752" xr:uid="{71407641-F486-4E2E-B87D-3A08AC42DB27}"/>
    <cellStyle name="20% - Accent5 3 5 2 3 4 4" xfId="32955" xr:uid="{3C0B9A03-7E25-4518-9595-E53BC90955B1}"/>
    <cellStyle name="20% - Accent5 3 5 2 3 4 5" xfId="41171" xr:uid="{E73A8ED4-7411-4BEE-BDBC-8F1DB131C9DA}"/>
    <cellStyle name="20% - Accent5 3 5 2 3 4 6" xfId="49054" xr:uid="{4B0B4A00-8EBB-40AC-B0CA-87A6AA4E436C}"/>
    <cellStyle name="20% - Accent5 3 5 2 3 4 7" xfId="56547" xr:uid="{D13748A9-0603-49F6-A28E-31B7FC22310D}"/>
    <cellStyle name="20% - Accent5 3 5 2 3 5" xfId="3725" xr:uid="{72CA58A5-A158-4D63-B9BA-16DA7AD1E392}"/>
    <cellStyle name="20% - Accent5 3 5 2 3 5 2" xfId="11265" xr:uid="{05704D21-5D54-43EE-94D2-30438CCAD94F}"/>
    <cellStyle name="20% - Accent5 3 5 2 3 5 2 2" xfId="26241" xr:uid="{06BFB5A6-C5FF-455B-9852-129CEA07C83D}"/>
    <cellStyle name="20% - Accent5 3 5 2 3 5 3" xfId="18753" xr:uid="{8A1470AE-544C-4F41-8389-F52253C47BCC}"/>
    <cellStyle name="20% - Accent5 3 5 2 3 5 4" xfId="34800" xr:uid="{2B62BAD1-BF6D-4A4A-A523-414F7411ADE4}"/>
    <cellStyle name="20% - Accent5 3 5 2 3 5 5" xfId="41172" xr:uid="{B619F8D8-E835-4773-8494-A0315FA1C743}"/>
    <cellStyle name="20% - Accent5 3 5 2 3 5 6" xfId="49055" xr:uid="{82F337C2-F755-4B00-AE35-8740CFE52C93}"/>
    <cellStyle name="20% - Accent5 3 5 2 3 5 7" xfId="56548" xr:uid="{940D3674-98F4-4C2A-A2BD-4718555325EF}"/>
    <cellStyle name="20% - Accent5 3 5 2 3 6" xfId="3726" xr:uid="{4F70A8A3-0E07-4EF2-9EB4-DBD997B7713A}"/>
    <cellStyle name="20% - Accent5 3 5 2 3 6 2" xfId="11266" xr:uid="{723DE7E3-645D-412C-A0B7-04F59EA761A1}"/>
    <cellStyle name="20% - Accent5 3 5 2 3 6 2 2" xfId="26242" xr:uid="{292D4A46-92FA-4433-94A9-D1682ADCE554}"/>
    <cellStyle name="20% - Accent5 3 5 2 3 6 3" xfId="18754" xr:uid="{1CB75A2D-FAAA-4476-A71E-3114573FD171}"/>
    <cellStyle name="20% - Accent5 3 5 2 3 6 4" xfId="36643" xr:uid="{903D4E04-71DD-4D03-A934-8D634F7D9BEA}"/>
    <cellStyle name="20% - Accent5 3 5 2 3 6 5" xfId="41173" xr:uid="{C7C4BF87-F18A-4BCE-A5C8-A23EB15936F2}"/>
    <cellStyle name="20% - Accent5 3 5 2 3 6 6" xfId="49056" xr:uid="{8B7C5BD7-7998-476C-A14F-E27A1451D2CD}"/>
    <cellStyle name="20% - Accent5 3 5 2 3 6 7" xfId="56549" xr:uid="{5EC8C87F-0986-41D7-B253-06BFE36C1988}"/>
    <cellStyle name="20% - Accent5 3 5 2 3 7" xfId="11251" xr:uid="{56941ABF-FA03-42AF-A0CF-33A11757B6CF}"/>
    <cellStyle name="20% - Accent5 3 5 2 3 7 2" xfId="26227" xr:uid="{927F520D-1FBC-4D5A-BBE4-EADB75574169}"/>
    <cellStyle name="20% - Accent5 3 5 2 3 8" xfId="18739" xr:uid="{0B08D67E-D9D4-4645-A3EA-0483A6443D83}"/>
    <cellStyle name="20% - Accent5 3 5 2 3 9" xfId="30478" xr:uid="{FC6811BC-9CB9-4E91-AD3C-C03729AFFB38}"/>
    <cellStyle name="20% - Accent5 3 5 2 4" xfId="3727" xr:uid="{66182D70-19C8-4980-9021-D9EEE5C108B3}"/>
    <cellStyle name="20% - Accent5 3 5 2 4 10" xfId="41174" xr:uid="{A2C71E9A-94AC-4A81-BAE6-DF91A0DC0C0B}"/>
    <cellStyle name="20% - Accent5 3 5 2 4 11" xfId="49057" xr:uid="{7A8FA2F2-77AC-4775-9366-64C51528071C}"/>
    <cellStyle name="20% - Accent5 3 5 2 4 12" xfId="56550" xr:uid="{68465B51-E241-488D-B7FC-1A28EB8E2F3D}"/>
    <cellStyle name="20% - Accent5 3 5 2 4 2" xfId="3728" xr:uid="{02C5CC5F-C458-4036-8B95-AF52938F3452}"/>
    <cellStyle name="20% - Accent5 3 5 2 4 2 10" xfId="49058" xr:uid="{C1A295FD-D537-4409-93DE-AFD20B0F8205}"/>
    <cellStyle name="20% - Accent5 3 5 2 4 2 11" xfId="56551" xr:uid="{253903D7-F5FF-4A62-BE6F-BA0A0B94C6EF}"/>
    <cellStyle name="20% - Accent5 3 5 2 4 2 2" xfId="3729" xr:uid="{FAFAD875-D8A6-4D37-9477-0DCE82517724}"/>
    <cellStyle name="20% - Accent5 3 5 2 4 2 2 10" xfId="56552" xr:uid="{DAC785AD-6A92-43F4-80AC-F053BF8C0F05}"/>
    <cellStyle name="20% - Accent5 3 5 2 4 2 2 2" xfId="3730" xr:uid="{7E4AAFFD-D093-49A9-A36A-59B1AB5DDE84}"/>
    <cellStyle name="20% - Accent5 3 5 2 4 2 2 2 2" xfId="11270" xr:uid="{159E4AF2-C41A-4C7D-80B9-B8ADFB668DCF}"/>
    <cellStyle name="20% - Accent5 3 5 2 4 2 2 2 2 2" xfId="26246" xr:uid="{02276E25-8C9B-4423-B2E2-F287FADBE89B}"/>
    <cellStyle name="20% - Accent5 3 5 2 4 2 2 2 3" xfId="18758" xr:uid="{3CACC8DF-65EB-4832-BBF1-BBBC0F7BC090}"/>
    <cellStyle name="20% - Accent5 3 5 2 4 2 2 2 4" xfId="32961" xr:uid="{19E63485-52AE-4B36-8AB1-E2553BE047AE}"/>
    <cellStyle name="20% - Accent5 3 5 2 4 2 2 2 5" xfId="41177" xr:uid="{5518E301-F78F-4BE8-B4AF-9E38AD376099}"/>
    <cellStyle name="20% - Accent5 3 5 2 4 2 2 2 6" xfId="49060" xr:uid="{15EBD881-6959-4DE3-AABB-3C2EBAE328D9}"/>
    <cellStyle name="20% - Accent5 3 5 2 4 2 2 2 7" xfId="56553" xr:uid="{63895114-1200-48D6-8AF6-ADC00935695A}"/>
    <cellStyle name="20% - Accent5 3 5 2 4 2 2 3" xfId="3731" xr:uid="{F51DF407-609C-4A9D-95BA-89DE01A8A0ED}"/>
    <cellStyle name="20% - Accent5 3 5 2 4 2 2 3 2" xfId="11271" xr:uid="{3BC255F5-AF50-4BF8-9ECF-6F9B1BAEF741}"/>
    <cellStyle name="20% - Accent5 3 5 2 4 2 2 3 2 2" xfId="26247" xr:uid="{180512AE-41FA-470E-B201-A5AE5D106BBD}"/>
    <cellStyle name="20% - Accent5 3 5 2 4 2 2 3 3" xfId="18759" xr:uid="{0E526B13-3669-4D3D-B041-1DE8100A2BB2}"/>
    <cellStyle name="20% - Accent5 3 5 2 4 2 2 3 4" xfId="34806" xr:uid="{ACF2FC8F-530C-4C38-9F5A-81FF6476F3E5}"/>
    <cellStyle name="20% - Accent5 3 5 2 4 2 2 3 5" xfId="41178" xr:uid="{87C14DDB-FB1C-4E3A-AE1D-A9323BF7ABEB}"/>
    <cellStyle name="20% - Accent5 3 5 2 4 2 2 3 6" xfId="49061" xr:uid="{FD1A5572-16DA-4758-8A39-CE483DCA2B2F}"/>
    <cellStyle name="20% - Accent5 3 5 2 4 2 2 3 7" xfId="56554" xr:uid="{523476F7-7669-4592-8772-BC970DD0E0ED}"/>
    <cellStyle name="20% - Accent5 3 5 2 4 2 2 4" xfId="3732" xr:uid="{75C3679F-3A9E-49DA-85B5-C473182EC147}"/>
    <cellStyle name="20% - Accent5 3 5 2 4 2 2 4 2" xfId="11272" xr:uid="{6ECC8FCE-6D37-4DA0-9432-130B33FC7236}"/>
    <cellStyle name="20% - Accent5 3 5 2 4 2 2 4 2 2" xfId="26248" xr:uid="{6FF71701-5713-4D87-8E48-A3AF0A75C556}"/>
    <cellStyle name="20% - Accent5 3 5 2 4 2 2 4 3" xfId="18760" xr:uid="{6971D1CE-2DB1-4247-8FB7-815B7F37379F}"/>
    <cellStyle name="20% - Accent5 3 5 2 4 2 2 4 4" xfId="36649" xr:uid="{7D35FA97-4202-4E99-A8F1-9330315B36EA}"/>
    <cellStyle name="20% - Accent5 3 5 2 4 2 2 4 5" xfId="41179" xr:uid="{1C185C73-4FD4-4CCA-81EC-4D30A81C5D32}"/>
    <cellStyle name="20% - Accent5 3 5 2 4 2 2 4 6" xfId="49062" xr:uid="{288CBEAB-0213-4FD1-B1E6-E14CA4847019}"/>
    <cellStyle name="20% - Accent5 3 5 2 4 2 2 4 7" xfId="56555" xr:uid="{74355D21-F177-4864-80D5-55BE3CE413C5}"/>
    <cellStyle name="20% - Accent5 3 5 2 4 2 2 5" xfId="11269" xr:uid="{E8D7EE4B-5B68-4D22-83FC-745BAE061742}"/>
    <cellStyle name="20% - Accent5 3 5 2 4 2 2 5 2" xfId="26245" xr:uid="{E7265BDE-AF70-4E16-8B1E-4F91DFEE984A}"/>
    <cellStyle name="20% - Accent5 3 5 2 4 2 2 6" xfId="18757" xr:uid="{26FFBB42-7050-4C07-A345-6071805B6491}"/>
    <cellStyle name="20% - Accent5 3 5 2 4 2 2 7" xfId="31553" xr:uid="{9AB80495-563C-4DED-B881-474C4E1EB21E}"/>
    <cellStyle name="20% - Accent5 3 5 2 4 2 2 8" xfId="41176" xr:uid="{607E3B14-A226-4040-B386-58F30AAAE1F8}"/>
    <cellStyle name="20% - Accent5 3 5 2 4 2 2 9" xfId="49059" xr:uid="{13B629A5-6C38-49BA-BE3A-1F6DD1E7C925}"/>
    <cellStyle name="20% - Accent5 3 5 2 4 2 3" xfId="3733" xr:uid="{C53550AA-D340-40A8-BB08-2881C1DC0262}"/>
    <cellStyle name="20% - Accent5 3 5 2 4 2 3 2" xfId="11273" xr:uid="{0751CD27-33FD-4C18-8808-57CDE23D00E8}"/>
    <cellStyle name="20% - Accent5 3 5 2 4 2 3 2 2" xfId="26249" xr:uid="{232AD3BD-65E0-455B-A6B9-A0E5C8396995}"/>
    <cellStyle name="20% - Accent5 3 5 2 4 2 3 3" xfId="18761" xr:uid="{A954D6C9-114B-4B80-9538-AE7DA17F1C4D}"/>
    <cellStyle name="20% - Accent5 3 5 2 4 2 3 4" xfId="32960" xr:uid="{501C68E0-C853-4547-A361-E2A375694837}"/>
    <cellStyle name="20% - Accent5 3 5 2 4 2 3 5" xfId="41180" xr:uid="{B889B290-75F5-4C09-A1C3-754F48602D5B}"/>
    <cellStyle name="20% - Accent5 3 5 2 4 2 3 6" xfId="49063" xr:uid="{26BAD547-4691-4C60-98A3-715E75A8A4A2}"/>
    <cellStyle name="20% - Accent5 3 5 2 4 2 3 7" xfId="56556" xr:uid="{F31C2186-8793-44A8-AA3B-EDC933746700}"/>
    <cellStyle name="20% - Accent5 3 5 2 4 2 4" xfId="3734" xr:uid="{ACB6B1FF-CF7C-41A6-B2F2-A09B4BEFC2C9}"/>
    <cellStyle name="20% - Accent5 3 5 2 4 2 4 2" xfId="11274" xr:uid="{4832801B-2382-46F1-90D1-573E561CA088}"/>
    <cellStyle name="20% - Accent5 3 5 2 4 2 4 2 2" xfId="26250" xr:uid="{609CA485-69D9-43BE-9A79-0676B4447626}"/>
    <cellStyle name="20% - Accent5 3 5 2 4 2 4 3" xfId="18762" xr:uid="{7D5BBC3F-097E-436F-A7EF-77C2093C02F2}"/>
    <cellStyle name="20% - Accent5 3 5 2 4 2 4 4" xfId="34805" xr:uid="{972EE508-6E90-44B2-A95F-AC2B51E99488}"/>
    <cellStyle name="20% - Accent5 3 5 2 4 2 4 5" xfId="41181" xr:uid="{F8E7B7AB-96EF-4A4D-BDAA-1CAEAC0CD8B4}"/>
    <cellStyle name="20% - Accent5 3 5 2 4 2 4 6" xfId="49064" xr:uid="{BB1CF631-8566-4958-A5D5-263C7FDFAC30}"/>
    <cellStyle name="20% - Accent5 3 5 2 4 2 4 7" xfId="56557" xr:uid="{A3CEFED4-2DD6-49D3-BA43-66273E4F7B49}"/>
    <cellStyle name="20% - Accent5 3 5 2 4 2 5" xfId="3735" xr:uid="{4823C2E2-2AE4-4D3B-9766-BECD27EE8F09}"/>
    <cellStyle name="20% - Accent5 3 5 2 4 2 5 2" xfId="11275" xr:uid="{1578EB08-E587-4E57-9CC6-5CB13E72AED5}"/>
    <cellStyle name="20% - Accent5 3 5 2 4 2 5 2 2" xfId="26251" xr:uid="{866B6D73-4689-4500-8D51-7F8C02619117}"/>
    <cellStyle name="20% - Accent5 3 5 2 4 2 5 3" xfId="18763" xr:uid="{EDC17B24-BCD9-4ACE-9F23-5C46D167B102}"/>
    <cellStyle name="20% - Accent5 3 5 2 4 2 5 4" xfId="36648" xr:uid="{B38C58D5-CC74-4FF6-A6E4-3085E6DCB4A7}"/>
    <cellStyle name="20% - Accent5 3 5 2 4 2 5 5" xfId="41182" xr:uid="{AC483B56-1378-4C16-A130-48092950CB01}"/>
    <cellStyle name="20% - Accent5 3 5 2 4 2 5 6" xfId="49065" xr:uid="{6EBE81DF-F2E9-4766-9775-0142E69B55D9}"/>
    <cellStyle name="20% - Accent5 3 5 2 4 2 5 7" xfId="56558" xr:uid="{0F780E5A-3A84-40DF-933C-665718599AD1}"/>
    <cellStyle name="20% - Accent5 3 5 2 4 2 6" xfId="11268" xr:uid="{FA6B8A1D-9EAB-4C07-B97C-7B84182C3985}"/>
    <cellStyle name="20% - Accent5 3 5 2 4 2 6 2" xfId="26244" xr:uid="{495C18D7-815C-4105-B8C5-FCCD5CC521E5}"/>
    <cellStyle name="20% - Accent5 3 5 2 4 2 7" xfId="18756" xr:uid="{91DE8842-8CF3-481F-8FEF-02C718969276}"/>
    <cellStyle name="20% - Accent5 3 5 2 4 2 8" xfId="30914" xr:uid="{9AF55B1E-D404-4E99-A91F-3A31C7F5BC6F}"/>
    <cellStyle name="20% - Accent5 3 5 2 4 2 9" xfId="41175" xr:uid="{0442F5B9-70E0-400F-8E5B-18DB2BAD090B}"/>
    <cellStyle name="20% - Accent5 3 5 2 4 3" xfId="3736" xr:uid="{B73C93D0-9FB2-43E6-91BB-D9A672C2EE18}"/>
    <cellStyle name="20% - Accent5 3 5 2 4 3 10" xfId="56559" xr:uid="{A36DAC56-63AC-4D7C-B86B-A2853BE1084B}"/>
    <cellStyle name="20% - Accent5 3 5 2 4 3 2" xfId="3737" xr:uid="{5EB7282D-E7EB-438B-9CEE-3170A5AF6233}"/>
    <cellStyle name="20% - Accent5 3 5 2 4 3 2 2" xfId="11277" xr:uid="{984F4C2F-8A5D-4048-AD7A-F861AB98C02A}"/>
    <cellStyle name="20% - Accent5 3 5 2 4 3 2 2 2" xfId="26253" xr:uid="{6DD8EEE7-32E8-45C2-BF4F-C4EE29FC524C}"/>
    <cellStyle name="20% - Accent5 3 5 2 4 3 2 3" xfId="18765" xr:uid="{50191E2E-164C-437A-BF34-88E3523AE53C}"/>
    <cellStyle name="20% - Accent5 3 5 2 4 3 2 4" xfId="32962" xr:uid="{BAE501CE-5C7E-4826-86B5-4E1528C4F268}"/>
    <cellStyle name="20% - Accent5 3 5 2 4 3 2 5" xfId="41184" xr:uid="{426943DD-DBF9-4DB9-8F0F-DF86FB71BFCA}"/>
    <cellStyle name="20% - Accent5 3 5 2 4 3 2 6" xfId="49067" xr:uid="{078E4F22-AA1E-427C-9BD6-7129122C5D00}"/>
    <cellStyle name="20% - Accent5 3 5 2 4 3 2 7" xfId="56560" xr:uid="{E1C52CD4-AC16-45F2-89D1-84A38ED7415C}"/>
    <cellStyle name="20% - Accent5 3 5 2 4 3 3" xfId="3738" xr:uid="{246B7E13-E1BB-4095-9FD5-C98F833893D4}"/>
    <cellStyle name="20% - Accent5 3 5 2 4 3 3 2" xfId="11278" xr:uid="{4D76BB67-FBD7-4F07-BC17-7F08B6EE53B4}"/>
    <cellStyle name="20% - Accent5 3 5 2 4 3 3 2 2" xfId="26254" xr:uid="{8D5A14D6-165F-489D-B948-44F38C274D8F}"/>
    <cellStyle name="20% - Accent5 3 5 2 4 3 3 3" xfId="18766" xr:uid="{497E0DBE-8FCE-42B2-92DB-4D7E7A6C6AEB}"/>
    <cellStyle name="20% - Accent5 3 5 2 4 3 3 4" xfId="34807" xr:uid="{C8ED9AD2-A0AF-4BB9-A1F1-304535FE2451}"/>
    <cellStyle name="20% - Accent5 3 5 2 4 3 3 5" xfId="41185" xr:uid="{41B43126-AC19-49F4-9D0B-2CF7C2F72DB7}"/>
    <cellStyle name="20% - Accent5 3 5 2 4 3 3 6" xfId="49068" xr:uid="{076D0404-6316-4374-A077-52C55DCC7313}"/>
    <cellStyle name="20% - Accent5 3 5 2 4 3 3 7" xfId="56561" xr:uid="{BBA8E5F5-33B3-4F61-89FD-9421766D1695}"/>
    <cellStyle name="20% - Accent5 3 5 2 4 3 4" xfId="3739" xr:uid="{0A3D8725-29CF-4D6E-8F37-23C4DFBE40F7}"/>
    <cellStyle name="20% - Accent5 3 5 2 4 3 4 2" xfId="11279" xr:uid="{D425B88A-103E-4E93-A945-D5F3C92663AD}"/>
    <cellStyle name="20% - Accent5 3 5 2 4 3 4 2 2" xfId="26255" xr:uid="{E6627FA9-2951-4E18-8333-246D5B67FD23}"/>
    <cellStyle name="20% - Accent5 3 5 2 4 3 4 3" xfId="18767" xr:uid="{729B674D-9B77-4A00-A5DC-F1E172F7C61B}"/>
    <cellStyle name="20% - Accent5 3 5 2 4 3 4 4" xfId="36650" xr:uid="{B40E6E3D-A635-4443-AC54-70EECB778748}"/>
    <cellStyle name="20% - Accent5 3 5 2 4 3 4 5" xfId="41186" xr:uid="{2E43E1CF-AD65-4736-B1CB-3BB2254CE80B}"/>
    <cellStyle name="20% - Accent5 3 5 2 4 3 4 6" xfId="49069" xr:uid="{FE6859B6-4B0A-4068-B7EF-849AB264E0DE}"/>
    <cellStyle name="20% - Accent5 3 5 2 4 3 4 7" xfId="56562" xr:uid="{D2BC8000-8D8F-4983-B631-9012C52E00E5}"/>
    <cellStyle name="20% - Accent5 3 5 2 4 3 5" xfId="11276" xr:uid="{35BBB025-92C9-484F-B5CC-4858EE99F156}"/>
    <cellStyle name="20% - Accent5 3 5 2 4 3 5 2" xfId="26252" xr:uid="{6F1B78E2-5C7C-4962-A762-B8D91E822297}"/>
    <cellStyle name="20% - Accent5 3 5 2 4 3 6" xfId="18764" xr:uid="{A9F21820-810D-4696-8C73-2CA413A9E4C2}"/>
    <cellStyle name="20% - Accent5 3 5 2 4 3 7" xfId="31552" xr:uid="{59694C2B-D7E1-42DF-8220-A3CFC1007F62}"/>
    <cellStyle name="20% - Accent5 3 5 2 4 3 8" xfId="41183" xr:uid="{5F229105-05C1-4990-81FD-C77BDC7C75BB}"/>
    <cellStyle name="20% - Accent5 3 5 2 4 3 9" xfId="49066" xr:uid="{42CB72E3-6571-4ADF-9368-3256BE9A9D92}"/>
    <cellStyle name="20% - Accent5 3 5 2 4 4" xfId="3740" xr:uid="{19989E00-786F-47F0-A34F-482BF4B08251}"/>
    <cellStyle name="20% - Accent5 3 5 2 4 4 2" xfId="11280" xr:uid="{DAE56472-A2D3-48FF-8A89-F4005FD8199C}"/>
    <cellStyle name="20% - Accent5 3 5 2 4 4 2 2" xfId="26256" xr:uid="{2E676A18-41E2-4235-B2B2-5C05D83AB1D8}"/>
    <cellStyle name="20% - Accent5 3 5 2 4 4 3" xfId="18768" xr:uid="{D1F4BC2F-84F7-4C5D-BF8E-4DF82A9EDFF3}"/>
    <cellStyle name="20% - Accent5 3 5 2 4 4 4" xfId="32959" xr:uid="{D6129829-D65F-43ED-B0D0-B2CBE18B81B3}"/>
    <cellStyle name="20% - Accent5 3 5 2 4 4 5" xfId="41187" xr:uid="{0E44DC8E-34D3-4F31-83BA-74A6C03320D3}"/>
    <cellStyle name="20% - Accent5 3 5 2 4 4 6" xfId="49070" xr:uid="{C67F68E7-3F3E-4D92-9862-84BA8F412853}"/>
    <cellStyle name="20% - Accent5 3 5 2 4 4 7" xfId="56563" xr:uid="{F4FC5EB1-E7DD-483C-9AF2-2C338DB22C0C}"/>
    <cellStyle name="20% - Accent5 3 5 2 4 5" xfId="3741" xr:uid="{2660A6C4-87DE-46CE-8B58-7DA910292094}"/>
    <cellStyle name="20% - Accent5 3 5 2 4 5 2" xfId="11281" xr:uid="{E9F9EE74-5CA5-4D6D-AA03-0CE2615425F4}"/>
    <cellStyle name="20% - Accent5 3 5 2 4 5 2 2" xfId="26257" xr:uid="{422B2DE4-E1E6-4E0D-AB0D-38FA62C73AB4}"/>
    <cellStyle name="20% - Accent5 3 5 2 4 5 3" xfId="18769" xr:uid="{DEA2CC0D-9FC0-48BB-8D78-67A9E83E8C2D}"/>
    <cellStyle name="20% - Accent5 3 5 2 4 5 4" xfId="34804" xr:uid="{B55DE47B-7B6E-4FEA-A77A-5005601E3F72}"/>
    <cellStyle name="20% - Accent5 3 5 2 4 5 5" xfId="41188" xr:uid="{1835DFA8-63E3-4468-950D-FFF81E60B850}"/>
    <cellStyle name="20% - Accent5 3 5 2 4 5 6" xfId="49071" xr:uid="{215E4542-3800-4A75-B793-0BB41BF72D9B}"/>
    <cellStyle name="20% - Accent5 3 5 2 4 5 7" xfId="56564" xr:uid="{74330751-7DB4-44BE-871A-E758C5A54876}"/>
    <cellStyle name="20% - Accent5 3 5 2 4 6" xfId="3742" xr:uid="{0FC9D4C5-EAA0-434C-AAEA-9B318EA0F2FB}"/>
    <cellStyle name="20% - Accent5 3 5 2 4 6 2" xfId="11282" xr:uid="{B53C1295-0EE5-4105-B6CA-AECAB8C350ED}"/>
    <cellStyle name="20% - Accent5 3 5 2 4 6 2 2" xfId="26258" xr:uid="{602B20AD-97DC-4ADB-8633-61EB6787473D}"/>
    <cellStyle name="20% - Accent5 3 5 2 4 6 3" xfId="18770" xr:uid="{3B819C69-A2FE-4BAA-B513-DEBBED51FF5B}"/>
    <cellStyle name="20% - Accent5 3 5 2 4 6 4" xfId="36647" xr:uid="{9D680F8E-3963-4194-BA95-2BD5757A64F9}"/>
    <cellStyle name="20% - Accent5 3 5 2 4 6 5" xfId="41189" xr:uid="{B414F022-A406-4724-A580-6E10D10AD6C1}"/>
    <cellStyle name="20% - Accent5 3 5 2 4 6 6" xfId="49072" xr:uid="{76B65A23-C5E8-4FAC-B8A5-FECE8F2B5AFB}"/>
    <cellStyle name="20% - Accent5 3 5 2 4 6 7" xfId="56565" xr:uid="{0DB9F736-173E-4FCE-A2DF-B28CC7E28775}"/>
    <cellStyle name="20% - Accent5 3 5 2 4 7" xfId="11267" xr:uid="{691E6984-5B10-4EF6-BE28-8BDED6E1F0C0}"/>
    <cellStyle name="20% - Accent5 3 5 2 4 7 2" xfId="26243" xr:uid="{FC24EC23-2748-41A3-9F77-8EA2D3AEC1E0}"/>
    <cellStyle name="20% - Accent5 3 5 2 4 8" xfId="18755" xr:uid="{E43B05F9-4CD0-4548-9033-7160382F5C88}"/>
    <cellStyle name="20% - Accent5 3 5 2 4 9" xfId="30579" xr:uid="{97E1F154-23BF-4B39-94E1-209359ADE8AA}"/>
    <cellStyle name="20% - Accent5 3 5 2 5" xfId="3743" xr:uid="{0D989F2D-F6A1-4299-8BAE-D515D90E244F}"/>
    <cellStyle name="20% - Accent5 3 5 2 5 10" xfId="49073" xr:uid="{12009505-728A-486E-B8CE-93FE0A7879A4}"/>
    <cellStyle name="20% - Accent5 3 5 2 5 11" xfId="56566" xr:uid="{0BA73801-6533-4AA2-B302-32EF842D4C8E}"/>
    <cellStyle name="20% - Accent5 3 5 2 5 2" xfId="3744" xr:uid="{39E7509F-99BB-4E5E-BABF-2DD46B8789BB}"/>
    <cellStyle name="20% - Accent5 3 5 2 5 2 10" xfId="56567" xr:uid="{97DAF124-C749-49EC-9423-F854DF40934A}"/>
    <cellStyle name="20% - Accent5 3 5 2 5 2 2" xfId="3745" xr:uid="{A5FF25DA-7FA8-4776-8B62-F5982BAF4156}"/>
    <cellStyle name="20% - Accent5 3 5 2 5 2 2 2" xfId="11285" xr:uid="{C96B7ACA-96CD-48EF-ADFD-10C20149E458}"/>
    <cellStyle name="20% - Accent5 3 5 2 5 2 2 2 2" xfId="26261" xr:uid="{F8BEF2D0-7BC2-4125-BF40-D486B3113F49}"/>
    <cellStyle name="20% - Accent5 3 5 2 5 2 2 3" xfId="18773" xr:uid="{95724230-3670-4E83-B982-81C12B12436B}"/>
    <cellStyle name="20% - Accent5 3 5 2 5 2 2 4" xfId="32964" xr:uid="{5D86788E-B791-441B-B4EF-032D0A6E38C9}"/>
    <cellStyle name="20% - Accent5 3 5 2 5 2 2 5" xfId="41192" xr:uid="{0AE7D2C6-EBF1-47B8-9F13-B5951F4C6597}"/>
    <cellStyle name="20% - Accent5 3 5 2 5 2 2 6" xfId="49075" xr:uid="{40C681A0-0C33-4413-A1E1-01E72A6EFD49}"/>
    <cellStyle name="20% - Accent5 3 5 2 5 2 2 7" xfId="56568" xr:uid="{EC408ACB-8D7F-4E43-AD51-01D9343474D7}"/>
    <cellStyle name="20% - Accent5 3 5 2 5 2 3" xfId="3746" xr:uid="{91C189F5-57E2-4D72-89AB-D8845F3A063C}"/>
    <cellStyle name="20% - Accent5 3 5 2 5 2 3 2" xfId="11286" xr:uid="{D0B9112F-85FA-4E83-9D70-0E77F02239B5}"/>
    <cellStyle name="20% - Accent5 3 5 2 5 2 3 2 2" xfId="26262" xr:uid="{62F060B9-22B1-4995-B6E7-DD4AE1E3F3D8}"/>
    <cellStyle name="20% - Accent5 3 5 2 5 2 3 3" xfId="18774" xr:uid="{B3D2F6BD-1434-4F43-B62F-8E40A6CEA87D}"/>
    <cellStyle name="20% - Accent5 3 5 2 5 2 3 4" xfId="34809" xr:uid="{C83C5078-76CC-4E1B-AED8-ECAC1187210A}"/>
    <cellStyle name="20% - Accent5 3 5 2 5 2 3 5" xfId="41193" xr:uid="{C5BF65BC-A952-44C6-A6CD-57050387E7BA}"/>
    <cellStyle name="20% - Accent5 3 5 2 5 2 3 6" xfId="49076" xr:uid="{AF5AB2DF-371F-4E1F-A183-F5529076B999}"/>
    <cellStyle name="20% - Accent5 3 5 2 5 2 3 7" xfId="56569" xr:uid="{78C445B7-D4BC-43B5-99AE-FACEC0D8090D}"/>
    <cellStyle name="20% - Accent5 3 5 2 5 2 4" xfId="3747" xr:uid="{C1FEA8BE-AD09-489A-9CB7-DEA8FEEF68AA}"/>
    <cellStyle name="20% - Accent5 3 5 2 5 2 4 2" xfId="11287" xr:uid="{1320C47B-8EAD-41D1-BDCD-2D6CDA65C1D1}"/>
    <cellStyle name="20% - Accent5 3 5 2 5 2 4 2 2" xfId="26263" xr:uid="{99C76EB2-2ED7-4767-B916-F7EA5E95D4DB}"/>
    <cellStyle name="20% - Accent5 3 5 2 5 2 4 3" xfId="18775" xr:uid="{F7808069-DAD5-4E98-9058-18D11DB158C7}"/>
    <cellStyle name="20% - Accent5 3 5 2 5 2 4 4" xfId="36652" xr:uid="{586433E2-91FC-4DEC-A783-EF32E25FA4B6}"/>
    <cellStyle name="20% - Accent5 3 5 2 5 2 4 5" xfId="41194" xr:uid="{6BD42D5C-0C60-4CA7-AE1F-C34D04764D98}"/>
    <cellStyle name="20% - Accent5 3 5 2 5 2 4 6" xfId="49077" xr:uid="{63A1A20A-DF2A-406A-AB81-088CE68D2863}"/>
    <cellStyle name="20% - Accent5 3 5 2 5 2 4 7" xfId="56570" xr:uid="{24B97618-2470-4782-B0B9-0B4AE88E900F}"/>
    <cellStyle name="20% - Accent5 3 5 2 5 2 5" xfId="11284" xr:uid="{1AFE9B1D-4265-4F7B-AB22-215BCF5B123A}"/>
    <cellStyle name="20% - Accent5 3 5 2 5 2 5 2" xfId="26260" xr:uid="{2F1D8549-1ABC-466D-B30D-A96CBAD9C894}"/>
    <cellStyle name="20% - Accent5 3 5 2 5 2 6" xfId="18772" xr:uid="{05D0D837-DA91-4E6B-9929-3F5195CE4256}"/>
    <cellStyle name="20% - Accent5 3 5 2 5 2 7" xfId="31554" xr:uid="{584C34CD-9F35-4CCD-B8A0-49AA36172C06}"/>
    <cellStyle name="20% - Accent5 3 5 2 5 2 8" xfId="41191" xr:uid="{AED4CAF2-D881-4E20-A9CB-C16397B42461}"/>
    <cellStyle name="20% - Accent5 3 5 2 5 2 9" xfId="49074" xr:uid="{7340C6F2-0F24-43FD-953F-C2E9A0CAB60E}"/>
    <cellStyle name="20% - Accent5 3 5 2 5 3" xfId="3748" xr:uid="{569A130E-BC4A-424A-BB70-8BDD491EA53D}"/>
    <cellStyle name="20% - Accent5 3 5 2 5 3 2" xfId="11288" xr:uid="{1845670F-89F8-4611-A42C-CCC7B94F0897}"/>
    <cellStyle name="20% - Accent5 3 5 2 5 3 2 2" xfId="26264" xr:uid="{6F0B9941-E931-48E6-A4B8-4826964A7DDD}"/>
    <cellStyle name="20% - Accent5 3 5 2 5 3 3" xfId="18776" xr:uid="{921F955A-DE62-499D-82CD-9A678766BD35}"/>
    <cellStyle name="20% - Accent5 3 5 2 5 3 4" xfId="32963" xr:uid="{80D2D4DE-9A2A-462E-AE27-0A16D986D513}"/>
    <cellStyle name="20% - Accent5 3 5 2 5 3 5" xfId="41195" xr:uid="{32566191-47E3-4E7C-83C7-A0E545C100AF}"/>
    <cellStyle name="20% - Accent5 3 5 2 5 3 6" xfId="49078" xr:uid="{BECD9E89-D100-41C4-8E78-79B1AEFFF72A}"/>
    <cellStyle name="20% - Accent5 3 5 2 5 3 7" xfId="56571" xr:uid="{27BC0112-66B0-4734-A0A6-9705F8C25408}"/>
    <cellStyle name="20% - Accent5 3 5 2 5 4" xfId="3749" xr:uid="{77EC2A60-B90F-446F-8C76-A74C1BEE150E}"/>
    <cellStyle name="20% - Accent5 3 5 2 5 4 2" xfId="11289" xr:uid="{A92EF269-BD0A-4227-869E-B28D558D7F24}"/>
    <cellStyle name="20% - Accent5 3 5 2 5 4 2 2" xfId="26265" xr:uid="{FA9B10A3-44F7-4BAA-B700-F3DDB911C338}"/>
    <cellStyle name="20% - Accent5 3 5 2 5 4 3" xfId="18777" xr:uid="{186ACD65-489F-441A-A78F-097606C5BA3C}"/>
    <cellStyle name="20% - Accent5 3 5 2 5 4 4" xfId="34808" xr:uid="{F1EAAA2B-C5A6-4B62-8CC3-008342C4B816}"/>
    <cellStyle name="20% - Accent5 3 5 2 5 4 5" xfId="41196" xr:uid="{4358A5DE-2904-4C59-9993-5FD8BC8D10D2}"/>
    <cellStyle name="20% - Accent5 3 5 2 5 4 6" xfId="49079" xr:uid="{C52AD793-585A-446F-B79A-AE91E52E65C0}"/>
    <cellStyle name="20% - Accent5 3 5 2 5 4 7" xfId="56572" xr:uid="{8FE1F2C9-AECC-44AA-AD5F-6CEDFEDE9ABB}"/>
    <cellStyle name="20% - Accent5 3 5 2 5 5" xfId="3750" xr:uid="{92C822C9-99F4-4DC9-A436-C16A70028A58}"/>
    <cellStyle name="20% - Accent5 3 5 2 5 5 2" xfId="11290" xr:uid="{C1A3BAD0-20D6-4A4E-829F-9D19F295A389}"/>
    <cellStyle name="20% - Accent5 3 5 2 5 5 2 2" xfId="26266" xr:uid="{57274D89-F83E-416C-AB55-E7B4761C84D6}"/>
    <cellStyle name="20% - Accent5 3 5 2 5 5 3" xfId="18778" xr:uid="{FEF4D542-E9D6-42D3-9BA4-3D668AA3D4C9}"/>
    <cellStyle name="20% - Accent5 3 5 2 5 5 4" xfId="36651" xr:uid="{8F65C256-885D-419A-B226-2292AD0FA122}"/>
    <cellStyle name="20% - Accent5 3 5 2 5 5 5" xfId="41197" xr:uid="{E88DE3E3-53A0-4F0B-87F7-C6DFBE352994}"/>
    <cellStyle name="20% - Accent5 3 5 2 5 5 6" xfId="49080" xr:uid="{58504D9E-B27F-4763-B026-165EEC94FE00}"/>
    <cellStyle name="20% - Accent5 3 5 2 5 5 7" xfId="56573" xr:uid="{6939A02E-8DC0-4D37-B482-5CC7C2ADE3A9}"/>
    <cellStyle name="20% - Accent5 3 5 2 5 6" xfId="11283" xr:uid="{9AD23549-9F89-4372-BFC0-6FE075CFE4E3}"/>
    <cellStyle name="20% - Accent5 3 5 2 5 6 2" xfId="26259" xr:uid="{2602BCD6-4673-48C9-80B4-221CA68BB0CD}"/>
    <cellStyle name="20% - Accent5 3 5 2 5 7" xfId="18771" xr:uid="{6A5C43A7-6CCF-478E-9266-97B23536113E}"/>
    <cellStyle name="20% - Accent5 3 5 2 5 8" xfId="30679" xr:uid="{5594D744-659C-4EBC-9EC6-3A945EFED4B2}"/>
    <cellStyle name="20% - Accent5 3 5 2 5 9" xfId="41190" xr:uid="{34BFA0E2-27B1-4DCF-85D3-B8B06749FF02}"/>
    <cellStyle name="20% - Accent5 3 5 2 6" xfId="3751" xr:uid="{33AE03BB-9425-4C72-BED7-CA357193E58D}"/>
    <cellStyle name="20% - Accent5 3 5 2 6 10" xfId="49081" xr:uid="{D8D9652C-031E-4846-AAA0-C2AE4DD9CCBE}"/>
    <cellStyle name="20% - Accent5 3 5 2 6 11" xfId="56574" xr:uid="{C813B904-B4A5-4CF8-9E1B-56F0A6071571}"/>
    <cellStyle name="20% - Accent5 3 5 2 6 2" xfId="3752" xr:uid="{1E3A70F5-7609-4E35-B42D-2DA00A19B996}"/>
    <cellStyle name="20% - Accent5 3 5 2 6 2 10" xfId="56575" xr:uid="{BE30FEA2-2D55-4DE0-9D9B-7BF357143216}"/>
    <cellStyle name="20% - Accent5 3 5 2 6 2 2" xfId="3753" xr:uid="{0BA16AE9-4894-4343-AD8C-EFE234F1F08A}"/>
    <cellStyle name="20% - Accent5 3 5 2 6 2 2 2" xfId="11293" xr:uid="{84FA9573-0A1C-4812-90E3-A70EAB69BEF1}"/>
    <cellStyle name="20% - Accent5 3 5 2 6 2 2 2 2" xfId="26269" xr:uid="{AE2C42F3-E2A3-4FAB-8B5A-5D8C18DD888E}"/>
    <cellStyle name="20% - Accent5 3 5 2 6 2 2 3" xfId="18781" xr:uid="{B73A7E70-8A94-4731-B7D4-BD1BD358B903}"/>
    <cellStyle name="20% - Accent5 3 5 2 6 2 2 4" xfId="32966" xr:uid="{B5FCC0B5-FA17-4253-AD33-505A29BEC820}"/>
    <cellStyle name="20% - Accent5 3 5 2 6 2 2 5" xfId="41200" xr:uid="{4E8E7480-C341-49F2-A7BC-D5E67D406E24}"/>
    <cellStyle name="20% - Accent5 3 5 2 6 2 2 6" xfId="49083" xr:uid="{7938827C-8708-4F45-8BE5-F36844418F99}"/>
    <cellStyle name="20% - Accent5 3 5 2 6 2 2 7" xfId="56576" xr:uid="{D4A27E9B-9A76-4C30-A003-4F97B46B4689}"/>
    <cellStyle name="20% - Accent5 3 5 2 6 2 3" xfId="3754" xr:uid="{CB75C424-98E9-4DA3-9503-288DE08F23CC}"/>
    <cellStyle name="20% - Accent5 3 5 2 6 2 3 2" xfId="11294" xr:uid="{AFEC714F-93A4-4502-B2D8-0DC3D47E1FAF}"/>
    <cellStyle name="20% - Accent5 3 5 2 6 2 3 2 2" xfId="26270" xr:uid="{5A49AF2B-47EF-4ACA-8E2E-1A10215997D7}"/>
    <cellStyle name="20% - Accent5 3 5 2 6 2 3 3" xfId="18782" xr:uid="{ABAD2E47-026E-4EEF-8625-C8C35A75CCAD}"/>
    <cellStyle name="20% - Accent5 3 5 2 6 2 3 4" xfId="34811" xr:uid="{A4A5F032-55FD-4BE9-9B53-ABD7373F3CA8}"/>
    <cellStyle name="20% - Accent5 3 5 2 6 2 3 5" xfId="41201" xr:uid="{8368561B-7468-4ADD-AA9B-C931AD987916}"/>
    <cellStyle name="20% - Accent5 3 5 2 6 2 3 6" xfId="49084" xr:uid="{1C682F20-EA1D-4230-AAF0-6615F69BD244}"/>
    <cellStyle name="20% - Accent5 3 5 2 6 2 3 7" xfId="56577" xr:uid="{11A328C0-A327-4EF2-A34C-CD9D34227F6E}"/>
    <cellStyle name="20% - Accent5 3 5 2 6 2 4" xfId="3755" xr:uid="{83FA5800-0652-401D-A26E-3DD6A49297F8}"/>
    <cellStyle name="20% - Accent5 3 5 2 6 2 4 2" xfId="11295" xr:uid="{FDF7E2C4-37F5-4E1C-824B-13E7E7ED52E5}"/>
    <cellStyle name="20% - Accent5 3 5 2 6 2 4 2 2" xfId="26271" xr:uid="{9E092144-0DDC-45AF-A998-F45487184527}"/>
    <cellStyle name="20% - Accent5 3 5 2 6 2 4 3" xfId="18783" xr:uid="{C1CAA832-0E05-4537-92A3-9BA156D0D289}"/>
    <cellStyle name="20% - Accent5 3 5 2 6 2 4 4" xfId="36654" xr:uid="{F58B6DE9-39C5-46F8-9CCD-4B46985351D7}"/>
    <cellStyle name="20% - Accent5 3 5 2 6 2 4 5" xfId="41202" xr:uid="{72606DDE-328D-4FC9-98F3-15C21217AA9B}"/>
    <cellStyle name="20% - Accent5 3 5 2 6 2 4 6" xfId="49085" xr:uid="{8EEA759D-755A-44C3-8109-DD157CA77649}"/>
    <cellStyle name="20% - Accent5 3 5 2 6 2 4 7" xfId="56578" xr:uid="{09C1ED83-7B22-48F5-B20B-0E0C0085C862}"/>
    <cellStyle name="20% - Accent5 3 5 2 6 2 5" xfId="11292" xr:uid="{90E323EB-3C2F-4238-A184-C6DD0A9FE4C9}"/>
    <cellStyle name="20% - Accent5 3 5 2 6 2 5 2" xfId="26268" xr:uid="{003AA7C4-3108-4BCB-8D1A-C83BDE349D3C}"/>
    <cellStyle name="20% - Accent5 3 5 2 6 2 6" xfId="18780" xr:uid="{1AD943DF-457C-4402-BB2F-0430B28864EA}"/>
    <cellStyle name="20% - Accent5 3 5 2 6 2 7" xfId="31555" xr:uid="{F808C479-A8BA-4C1E-9C55-B5F3CD62ED28}"/>
    <cellStyle name="20% - Accent5 3 5 2 6 2 8" xfId="41199" xr:uid="{89159F53-EDEC-4E23-A73B-7FBE60208D3F}"/>
    <cellStyle name="20% - Accent5 3 5 2 6 2 9" xfId="49082" xr:uid="{A592B792-19FC-40D5-8847-179002C0CCD9}"/>
    <cellStyle name="20% - Accent5 3 5 2 6 3" xfId="3756" xr:uid="{3A914DC9-A68E-4AF5-89F5-E8600D1AE765}"/>
    <cellStyle name="20% - Accent5 3 5 2 6 3 2" xfId="11296" xr:uid="{06F93056-29E1-4F1D-953C-D503E276DD0B}"/>
    <cellStyle name="20% - Accent5 3 5 2 6 3 2 2" xfId="26272" xr:uid="{7FDFD21C-29AB-4148-A11F-BE84FB59D023}"/>
    <cellStyle name="20% - Accent5 3 5 2 6 3 3" xfId="18784" xr:uid="{4EC58806-7069-4B72-8218-4ECA9B2C3CE2}"/>
    <cellStyle name="20% - Accent5 3 5 2 6 3 4" xfId="32965" xr:uid="{8F0D0A9E-B308-412B-AC23-E61B74744A64}"/>
    <cellStyle name="20% - Accent5 3 5 2 6 3 5" xfId="41203" xr:uid="{13E42B5A-DCF3-4E6B-8D0A-33E1F49D2AEE}"/>
    <cellStyle name="20% - Accent5 3 5 2 6 3 6" xfId="49086" xr:uid="{742EC3C0-CC0F-49ED-9188-0740995708D5}"/>
    <cellStyle name="20% - Accent5 3 5 2 6 3 7" xfId="56579" xr:uid="{F78271F9-A728-4DC2-815B-81F8E530AD3A}"/>
    <cellStyle name="20% - Accent5 3 5 2 6 4" xfId="3757" xr:uid="{D0AB2809-4477-434C-AAED-74E4551BD1B7}"/>
    <cellStyle name="20% - Accent5 3 5 2 6 4 2" xfId="11297" xr:uid="{2BA09A6D-8EB6-46B5-BE1A-5D71C0225B27}"/>
    <cellStyle name="20% - Accent5 3 5 2 6 4 2 2" xfId="26273" xr:uid="{1F90A8E7-A848-4AC0-9099-36748456E74D}"/>
    <cellStyle name="20% - Accent5 3 5 2 6 4 3" xfId="18785" xr:uid="{ACC384DD-0E65-43A0-9100-F0B3D823612C}"/>
    <cellStyle name="20% - Accent5 3 5 2 6 4 4" xfId="34810" xr:uid="{20D37CDB-DA40-4019-BEE8-98E276996004}"/>
    <cellStyle name="20% - Accent5 3 5 2 6 4 5" xfId="41204" xr:uid="{C655EDCB-BAC2-4CFB-991A-BD5E52691E4E}"/>
    <cellStyle name="20% - Accent5 3 5 2 6 4 6" xfId="49087" xr:uid="{C701916F-A72C-462B-B4E0-D3789864960C}"/>
    <cellStyle name="20% - Accent5 3 5 2 6 4 7" xfId="56580" xr:uid="{AEAEE8BB-9936-47B4-885C-6AA7DA17B8A1}"/>
    <cellStyle name="20% - Accent5 3 5 2 6 5" xfId="3758" xr:uid="{27940453-2C77-4AD4-B36A-96F7A7CB0B90}"/>
    <cellStyle name="20% - Accent5 3 5 2 6 5 2" xfId="11298" xr:uid="{D0DE2BB3-DB00-4957-99AC-08C88242C30D}"/>
    <cellStyle name="20% - Accent5 3 5 2 6 5 2 2" xfId="26274" xr:uid="{F8B409FE-0F47-47A3-95F2-471E1F60CB97}"/>
    <cellStyle name="20% - Accent5 3 5 2 6 5 3" xfId="18786" xr:uid="{B2BD9D4F-8E44-488C-A0C4-E68290A888C8}"/>
    <cellStyle name="20% - Accent5 3 5 2 6 5 4" xfId="36653" xr:uid="{D8470F3D-5403-40C1-93D3-F345E1968A88}"/>
    <cellStyle name="20% - Accent5 3 5 2 6 5 5" xfId="41205" xr:uid="{DFDCED76-094D-48D4-9EF3-DD446981E031}"/>
    <cellStyle name="20% - Accent5 3 5 2 6 5 6" xfId="49088" xr:uid="{30121C7B-8E90-4ED5-8F89-B014BE16666E}"/>
    <cellStyle name="20% - Accent5 3 5 2 6 5 7" xfId="56581" xr:uid="{65819AA2-4820-46A6-BA46-DE75AC5A6781}"/>
    <cellStyle name="20% - Accent5 3 5 2 6 6" xfId="11291" xr:uid="{A67CDEDA-0DA2-4965-A625-53148220ECCC}"/>
    <cellStyle name="20% - Accent5 3 5 2 6 6 2" xfId="26267" xr:uid="{0A1619BF-E248-44C0-899A-0440C90CC12D}"/>
    <cellStyle name="20% - Accent5 3 5 2 6 7" xfId="18779" xr:uid="{0DB41A78-8483-4B1E-8CEF-01ED3CDC2F17}"/>
    <cellStyle name="20% - Accent5 3 5 2 6 8" xfId="30910" xr:uid="{9CEFFB01-EFE1-471B-98DD-3C240428FDD2}"/>
    <cellStyle name="20% - Accent5 3 5 2 6 9" xfId="41198" xr:uid="{28D92D16-3CA6-467F-942D-5C06582F4B32}"/>
    <cellStyle name="20% - Accent5 3 5 2 7" xfId="3759" xr:uid="{2A923C07-6222-4C3A-AB97-CEDCD3107CD4}"/>
    <cellStyle name="20% - Accent5 3 5 2 7 10" xfId="56582" xr:uid="{DFFF3AAF-5F35-45AC-90B9-398B8A1912BA}"/>
    <cellStyle name="20% - Accent5 3 5 2 7 2" xfId="3760" xr:uid="{B3D02B0B-9BF4-4531-81D8-EB96D16E780F}"/>
    <cellStyle name="20% - Accent5 3 5 2 7 2 2" xfId="11300" xr:uid="{2FCD6FC8-948F-4C9D-96C9-CDBEACBE5487}"/>
    <cellStyle name="20% - Accent5 3 5 2 7 2 2 2" xfId="26276" xr:uid="{ED7058FA-EBD0-438E-92B8-CA262EDD724E}"/>
    <cellStyle name="20% - Accent5 3 5 2 7 2 3" xfId="18788" xr:uid="{2F302868-7CEC-4081-B868-4E063360E39A}"/>
    <cellStyle name="20% - Accent5 3 5 2 7 2 4" xfId="32967" xr:uid="{17CBBBE8-6106-4963-97E1-BEB02937F91D}"/>
    <cellStyle name="20% - Accent5 3 5 2 7 2 5" xfId="41207" xr:uid="{6E743F8B-239F-4160-81CE-13CA3FE21606}"/>
    <cellStyle name="20% - Accent5 3 5 2 7 2 6" xfId="49090" xr:uid="{CF9D28CC-0B7E-4AD9-9190-8C7CCC4C2B55}"/>
    <cellStyle name="20% - Accent5 3 5 2 7 2 7" xfId="56583" xr:uid="{6568A180-0DA2-4F6D-A489-52FC855A81E5}"/>
    <cellStyle name="20% - Accent5 3 5 2 7 3" xfId="3761" xr:uid="{9CC342CE-A39E-4675-AB89-6D17B696EB09}"/>
    <cellStyle name="20% - Accent5 3 5 2 7 3 2" xfId="11301" xr:uid="{311EA522-4CB3-4AFD-A215-A756E6F122F7}"/>
    <cellStyle name="20% - Accent5 3 5 2 7 3 2 2" xfId="26277" xr:uid="{D56678C6-F25D-4C6E-99F8-AD171B2440A8}"/>
    <cellStyle name="20% - Accent5 3 5 2 7 3 3" xfId="18789" xr:uid="{0D0812FB-0D5B-483F-A53B-948B9BA424FA}"/>
    <cellStyle name="20% - Accent5 3 5 2 7 3 4" xfId="34812" xr:uid="{B7CC4D81-2B4F-4175-9778-E03C16905573}"/>
    <cellStyle name="20% - Accent5 3 5 2 7 3 5" xfId="41208" xr:uid="{F09CD56E-FB96-4AE0-AE87-4F0A5EDB807F}"/>
    <cellStyle name="20% - Accent5 3 5 2 7 3 6" xfId="49091" xr:uid="{AFF2A844-B3C9-42C3-8E9B-6D0D9E84B6B1}"/>
    <cellStyle name="20% - Accent5 3 5 2 7 3 7" xfId="56584" xr:uid="{643646F9-2F90-4D66-86F5-2CA80227B7D1}"/>
    <cellStyle name="20% - Accent5 3 5 2 7 4" xfId="3762" xr:uid="{CA9E381B-0304-4506-8C58-D587127FFFFF}"/>
    <cellStyle name="20% - Accent5 3 5 2 7 4 2" xfId="11302" xr:uid="{88E047DA-343E-4B08-A3C7-BD73CEA02D2D}"/>
    <cellStyle name="20% - Accent5 3 5 2 7 4 2 2" xfId="26278" xr:uid="{0369B473-4286-498F-9901-06FFECDF87D9}"/>
    <cellStyle name="20% - Accent5 3 5 2 7 4 3" xfId="18790" xr:uid="{4B4E5188-3A1C-4F19-A959-6A5AA56D92CD}"/>
    <cellStyle name="20% - Accent5 3 5 2 7 4 4" xfId="36655" xr:uid="{3A94B212-7454-4E73-A412-915A9B96B201}"/>
    <cellStyle name="20% - Accent5 3 5 2 7 4 5" xfId="41209" xr:uid="{30D6DEDE-309F-4368-BCAC-F1C9F23233B6}"/>
    <cellStyle name="20% - Accent5 3 5 2 7 4 6" xfId="49092" xr:uid="{0189EA72-CDEA-4F95-8B8B-B4DC97BCD967}"/>
    <cellStyle name="20% - Accent5 3 5 2 7 4 7" xfId="56585" xr:uid="{BD92C52A-C4A1-4FA8-AE39-11D1478717D9}"/>
    <cellStyle name="20% - Accent5 3 5 2 7 5" xfId="11299" xr:uid="{903DF795-246A-4D9C-A9F2-A1240388DEE3}"/>
    <cellStyle name="20% - Accent5 3 5 2 7 5 2" xfId="26275" xr:uid="{6F3836E7-E6FB-4037-AD85-404948C5CFEC}"/>
    <cellStyle name="20% - Accent5 3 5 2 7 6" xfId="18787" xr:uid="{5F773BC7-40D7-428E-AE17-3B1CA9055C16}"/>
    <cellStyle name="20% - Accent5 3 5 2 7 7" xfId="31544" xr:uid="{4FE282D4-3B36-4037-8309-4F566859EC9E}"/>
    <cellStyle name="20% - Accent5 3 5 2 7 8" xfId="41206" xr:uid="{B3ADE0C2-EC4F-4FE0-8D72-1CD21500AC91}"/>
    <cellStyle name="20% - Accent5 3 5 2 7 9" xfId="49089" xr:uid="{8EC98B8D-6A1E-4488-AEC8-6BCC02D3F79D}"/>
    <cellStyle name="20% - Accent5 3 5 2 8" xfId="3763" xr:uid="{BB4D0080-3AAD-4053-9EEB-6030F7867F26}"/>
    <cellStyle name="20% - Accent5 3 5 2 8 2" xfId="11303" xr:uid="{033F295B-EF24-4F1F-ACF9-94891CB22B01}"/>
    <cellStyle name="20% - Accent5 3 5 2 8 2 2" xfId="26279" xr:uid="{40BDDBD8-9097-4C6E-A420-94C7F05574E3}"/>
    <cellStyle name="20% - Accent5 3 5 2 8 3" xfId="18791" xr:uid="{FCCED35D-517A-4506-8C08-78F291CC76CF}"/>
    <cellStyle name="20% - Accent5 3 5 2 8 4" xfId="32944" xr:uid="{CA7877BF-3D16-43C9-9467-6E6B1C56A207}"/>
    <cellStyle name="20% - Accent5 3 5 2 8 5" xfId="41210" xr:uid="{1E573674-CBF8-473B-907A-6BCCA95450BE}"/>
    <cellStyle name="20% - Accent5 3 5 2 8 6" xfId="49093" xr:uid="{5C6E60C9-FEC2-4612-A3D4-05A10CF1EBF4}"/>
    <cellStyle name="20% - Accent5 3 5 2 8 7" xfId="56586" xr:uid="{444ED7A5-7776-445E-B22B-472CA7CBBD70}"/>
    <cellStyle name="20% - Accent5 3 5 2 9" xfId="3764" xr:uid="{6C644908-FCB9-4B03-95D6-A83EF3C720A6}"/>
    <cellStyle name="20% - Accent5 3 5 2 9 2" xfId="11304" xr:uid="{769B635E-6E69-4B89-82B4-1434604D229D}"/>
    <cellStyle name="20% - Accent5 3 5 2 9 2 2" xfId="26280" xr:uid="{7DA622C2-886D-4EA8-B978-01D687FA8808}"/>
    <cellStyle name="20% - Accent5 3 5 2 9 3" xfId="18792" xr:uid="{28ABF662-050C-4FF8-9D57-DA84D0C0A310}"/>
    <cellStyle name="20% - Accent5 3 5 2 9 4" xfId="34789" xr:uid="{1848C4F3-7F75-45A1-BA34-4CA2111943AF}"/>
    <cellStyle name="20% - Accent5 3 5 2 9 5" xfId="41211" xr:uid="{EC81F8EE-7637-4571-B1C4-74F9C4C8A32F}"/>
    <cellStyle name="20% - Accent5 3 5 2 9 6" xfId="49094" xr:uid="{61B0B3C4-39BA-47EF-8E38-48174D32FCAC}"/>
    <cellStyle name="20% - Accent5 3 5 2 9 7" xfId="56587" xr:uid="{83EE0D19-2FF7-4EDE-9632-70B8B042EB08}"/>
    <cellStyle name="20% - Accent5 3 5 20" xfId="37735" xr:uid="{DAB1D120-446E-4559-9E0B-1A55F47B30A2}"/>
    <cellStyle name="20% - Accent5 3 5 21" xfId="45223" xr:uid="{CC53F6CC-513B-4050-AC4F-5CC619D4FCF0}"/>
    <cellStyle name="20% - Accent5 3 5 22" xfId="45346" xr:uid="{9D746303-C7FC-4E20-9556-A6C6102F7557}"/>
    <cellStyle name="20% - Accent5 3 5 23" xfId="45469" xr:uid="{6951A745-2896-4324-9C3C-A7FFC72D64B6}"/>
    <cellStyle name="20% - Accent5 3 5 24" xfId="45612" xr:uid="{9A9BB554-7AAE-45DB-9F36-222D5D0D4E0A}"/>
    <cellStyle name="20% - Accent5 3 5 25" xfId="53111" xr:uid="{99E790B3-1AC2-425E-AD55-0D143C8B45E0}"/>
    <cellStyle name="20% - Accent5 3 5 3" xfId="3765" xr:uid="{42229747-6909-4DD0-A46F-0A1096FF3F7B}"/>
    <cellStyle name="20% - Accent5 3 5 3 10" xfId="18793" xr:uid="{2095EBAA-62CE-450C-BC23-F18428C40872}"/>
    <cellStyle name="20% - Accent5 3 5 3 11" xfId="30366" xr:uid="{0E7FE09A-EC08-4C68-AF81-33F44B6728E2}"/>
    <cellStyle name="20% - Accent5 3 5 3 12" xfId="41212" xr:uid="{40B9BED0-D849-4B3B-90AB-A162C9A36065}"/>
    <cellStyle name="20% - Accent5 3 5 3 13" xfId="49095" xr:uid="{4870A74D-FD1F-4368-8AC3-597ACB436769}"/>
    <cellStyle name="20% - Accent5 3 5 3 14" xfId="56588" xr:uid="{9D2F110C-080F-46E0-AAD5-4B511F1C4B22}"/>
    <cellStyle name="20% - Accent5 3 5 3 2" xfId="3766" xr:uid="{4B6D6522-3474-41AA-885A-32EBBC576279}"/>
    <cellStyle name="20% - Accent5 3 5 3 2 10" xfId="41213" xr:uid="{CE528C4C-240B-4326-ABD2-C95F2B21335D}"/>
    <cellStyle name="20% - Accent5 3 5 3 2 11" xfId="49096" xr:uid="{6EC4572D-2997-4AF6-9D0C-815B42F971A9}"/>
    <cellStyle name="20% - Accent5 3 5 3 2 12" xfId="56589" xr:uid="{ED785BB1-619D-4B71-986F-DF94F7C8D1FC}"/>
    <cellStyle name="20% - Accent5 3 5 3 2 2" xfId="3767" xr:uid="{7CAF1AB7-69E5-479F-8CBD-7072D275D2E5}"/>
    <cellStyle name="20% - Accent5 3 5 3 2 2 10" xfId="49097" xr:uid="{157E24E8-2A89-48E1-9183-46C4AAC3882D}"/>
    <cellStyle name="20% - Accent5 3 5 3 2 2 11" xfId="56590" xr:uid="{3E1056F7-F4B2-429C-AA93-44696527631B}"/>
    <cellStyle name="20% - Accent5 3 5 3 2 2 2" xfId="3768" xr:uid="{F4056EB8-7EF3-4DD4-932F-63642E32FA98}"/>
    <cellStyle name="20% - Accent5 3 5 3 2 2 2 10" xfId="56591" xr:uid="{D36607CE-E25E-489B-AE2C-7FEED92C60DB}"/>
    <cellStyle name="20% - Accent5 3 5 3 2 2 2 2" xfId="3769" xr:uid="{11F69957-8E7A-4FDE-938A-7C0287FB48DA}"/>
    <cellStyle name="20% - Accent5 3 5 3 2 2 2 2 2" xfId="11309" xr:uid="{E497A450-CD0D-4844-9E4E-20F46DB3DB80}"/>
    <cellStyle name="20% - Accent5 3 5 3 2 2 2 2 2 2" xfId="26285" xr:uid="{7E9BC86B-D5ED-48BB-B9CC-58BFD19EECA8}"/>
    <cellStyle name="20% - Accent5 3 5 3 2 2 2 2 3" xfId="18797" xr:uid="{6B2E23B3-AF83-409B-B689-38A83065581D}"/>
    <cellStyle name="20% - Accent5 3 5 3 2 2 2 2 4" xfId="32971" xr:uid="{C4204388-373A-421E-AFBC-84600BC749BB}"/>
    <cellStyle name="20% - Accent5 3 5 3 2 2 2 2 5" xfId="41216" xr:uid="{2F6CA9B5-3A5B-4CBC-A0F2-57C33BD1D751}"/>
    <cellStyle name="20% - Accent5 3 5 3 2 2 2 2 6" xfId="49099" xr:uid="{B6543103-9741-475A-ACBF-B06DADA4965A}"/>
    <cellStyle name="20% - Accent5 3 5 3 2 2 2 2 7" xfId="56592" xr:uid="{96AE6605-8FA5-45EB-A7B2-F9062ED358FE}"/>
    <cellStyle name="20% - Accent5 3 5 3 2 2 2 3" xfId="3770" xr:uid="{98782299-6018-40B0-9B54-873C46BB16D9}"/>
    <cellStyle name="20% - Accent5 3 5 3 2 2 2 3 2" xfId="11310" xr:uid="{0C68EB5A-EDB3-4846-B8F3-AA11A082607D}"/>
    <cellStyle name="20% - Accent5 3 5 3 2 2 2 3 2 2" xfId="26286" xr:uid="{89CC5931-BD4C-4E20-B639-912DDE320106}"/>
    <cellStyle name="20% - Accent5 3 5 3 2 2 2 3 3" xfId="18798" xr:uid="{4B2A3861-67AB-4C01-97C4-5B9E1779BA8C}"/>
    <cellStyle name="20% - Accent5 3 5 3 2 2 2 3 4" xfId="34816" xr:uid="{D6380A06-65F4-404B-9FE9-08980A93614D}"/>
    <cellStyle name="20% - Accent5 3 5 3 2 2 2 3 5" xfId="41217" xr:uid="{59A35EEE-CC34-44A5-B353-1E5DBE7A6EDF}"/>
    <cellStyle name="20% - Accent5 3 5 3 2 2 2 3 6" xfId="49100" xr:uid="{E3E1FD04-C433-4A26-88DB-A0324852DFD0}"/>
    <cellStyle name="20% - Accent5 3 5 3 2 2 2 3 7" xfId="56593" xr:uid="{37152BE4-C313-42E3-93D0-828E9028822A}"/>
    <cellStyle name="20% - Accent5 3 5 3 2 2 2 4" xfId="3771" xr:uid="{E73D9D94-440D-41F2-97ED-30502C851835}"/>
    <cellStyle name="20% - Accent5 3 5 3 2 2 2 4 2" xfId="11311" xr:uid="{7A12D9EC-267F-4A76-902C-16653505F433}"/>
    <cellStyle name="20% - Accent5 3 5 3 2 2 2 4 2 2" xfId="26287" xr:uid="{FA7B2DEA-18AE-4C3F-9112-F07663261E6D}"/>
    <cellStyle name="20% - Accent5 3 5 3 2 2 2 4 3" xfId="18799" xr:uid="{B93DDFEC-2E54-481D-8EA3-AE6CAD62D628}"/>
    <cellStyle name="20% - Accent5 3 5 3 2 2 2 4 4" xfId="36659" xr:uid="{C7768BD4-DB63-433F-9421-419582481245}"/>
    <cellStyle name="20% - Accent5 3 5 3 2 2 2 4 5" xfId="41218" xr:uid="{1884F5D4-7D21-4877-89F9-ABB92A0CAE32}"/>
    <cellStyle name="20% - Accent5 3 5 3 2 2 2 4 6" xfId="49101" xr:uid="{98F69184-9A03-445A-AB85-E6EB29646373}"/>
    <cellStyle name="20% - Accent5 3 5 3 2 2 2 4 7" xfId="56594" xr:uid="{D5B61FF7-302A-4971-8C44-EF5F463BC092}"/>
    <cellStyle name="20% - Accent5 3 5 3 2 2 2 5" xfId="11308" xr:uid="{646EC086-6369-4E56-AFF3-6BD8ABDE5FF0}"/>
    <cellStyle name="20% - Accent5 3 5 3 2 2 2 5 2" xfId="26284" xr:uid="{3E4BC3DC-198C-4095-B47D-47544F70029E}"/>
    <cellStyle name="20% - Accent5 3 5 3 2 2 2 6" xfId="18796" xr:uid="{155CE3BF-8E4E-4D7E-B163-7630EAC64B67}"/>
    <cellStyle name="20% - Accent5 3 5 3 2 2 2 7" xfId="31558" xr:uid="{2511C1B7-EF49-4ED7-B9F7-948621E76857}"/>
    <cellStyle name="20% - Accent5 3 5 3 2 2 2 8" xfId="41215" xr:uid="{E7BE17D3-1C02-4B8A-A50F-6E79F6D03112}"/>
    <cellStyle name="20% - Accent5 3 5 3 2 2 2 9" xfId="49098" xr:uid="{4386AEC7-FD46-4322-8F98-A7DEC34B4CAF}"/>
    <cellStyle name="20% - Accent5 3 5 3 2 2 3" xfId="3772" xr:uid="{E559C537-CD13-45D9-B02B-AF81686A1B2A}"/>
    <cellStyle name="20% - Accent5 3 5 3 2 2 3 2" xfId="11312" xr:uid="{094684DD-FD46-4EB6-AC54-BF231736DCB9}"/>
    <cellStyle name="20% - Accent5 3 5 3 2 2 3 2 2" xfId="26288" xr:uid="{2B97CDDB-E0B8-4C22-834D-602BD62508F4}"/>
    <cellStyle name="20% - Accent5 3 5 3 2 2 3 3" xfId="18800" xr:uid="{BD20834F-A392-47FE-A4C0-1768D23E5AF9}"/>
    <cellStyle name="20% - Accent5 3 5 3 2 2 3 4" xfId="32970" xr:uid="{4DB73D08-A892-4D37-951E-E3D7747CAC91}"/>
    <cellStyle name="20% - Accent5 3 5 3 2 2 3 5" xfId="41219" xr:uid="{649129CA-B2B2-4EDF-9065-68D5DC8DDCCF}"/>
    <cellStyle name="20% - Accent5 3 5 3 2 2 3 6" xfId="49102" xr:uid="{18E7CF7E-7879-49F7-AC8D-446616D742D5}"/>
    <cellStyle name="20% - Accent5 3 5 3 2 2 3 7" xfId="56595" xr:uid="{985E1316-0C08-4C7C-B8F7-60F66C53F479}"/>
    <cellStyle name="20% - Accent5 3 5 3 2 2 4" xfId="3773" xr:uid="{D80B7E78-842B-44C4-BF4E-65CEDA7630E0}"/>
    <cellStyle name="20% - Accent5 3 5 3 2 2 4 2" xfId="11313" xr:uid="{C9E47DE0-B245-4BFA-94F2-AEAD83DCA68B}"/>
    <cellStyle name="20% - Accent5 3 5 3 2 2 4 2 2" xfId="26289" xr:uid="{9B68BB21-58C0-4C92-B088-1E34118E48D5}"/>
    <cellStyle name="20% - Accent5 3 5 3 2 2 4 3" xfId="18801" xr:uid="{29D9C1EC-B6E7-45ED-9A8E-1CA4006D51D6}"/>
    <cellStyle name="20% - Accent5 3 5 3 2 2 4 4" xfId="34815" xr:uid="{E0765686-F7B3-466A-A92C-5CA9F9EA9CFB}"/>
    <cellStyle name="20% - Accent5 3 5 3 2 2 4 5" xfId="41220" xr:uid="{FF3A119C-0CB7-475B-B8CC-7CEC01E3DB5D}"/>
    <cellStyle name="20% - Accent5 3 5 3 2 2 4 6" xfId="49103" xr:uid="{1F13AD7B-F716-4821-A3CF-1489B0887958}"/>
    <cellStyle name="20% - Accent5 3 5 3 2 2 4 7" xfId="56596" xr:uid="{00ECF7E0-D73E-44D5-B7A9-595C3E997F2F}"/>
    <cellStyle name="20% - Accent5 3 5 3 2 2 5" xfId="3774" xr:uid="{38C32A6D-22D2-425B-81E0-53041785EBCA}"/>
    <cellStyle name="20% - Accent5 3 5 3 2 2 5 2" xfId="11314" xr:uid="{85407059-E96D-4378-866F-1ADF8040B56A}"/>
    <cellStyle name="20% - Accent5 3 5 3 2 2 5 2 2" xfId="26290" xr:uid="{C19239D0-9B6D-4564-8137-A37DB445E45C}"/>
    <cellStyle name="20% - Accent5 3 5 3 2 2 5 3" xfId="18802" xr:uid="{C2CC4BF6-C037-4DCB-8A5D-FF474E2BD7C2}"/>
    <cellStyle name="20% - Accent5 3 5 3 2 2 5 4" xfId="36658" xr:uid="{F0C03874-934F-4CA6-9383-9D4E27FA8B3D}"/>
    <cellStyle name="20% - Accent5 3 5 3 2 2 5 5" xfId="41221" xr:uid="{11D2FC7F-8497-4D93-9EF8-D945FE1FC035}"/>
    <cellStyle name="20% - Accent5 3 5 3 2 2 5 6" xfId="49104" xr:uid="{1970C4AD-3E28-499E-9C73-294146C2D56A}"/>
    <cellStyle name="20% - Accent5 3 5 3 2 2 5 7" xfId="56597" xr:uid="{3B4D1021-6CCB-454A-8F68-B2DD5B9A1F31}"/>
    <cellStyle name="20% - Accent5 3 5 3 2 2 6" xfId="11307" xr:uid="{2EBD9FDF-ECF5-4E1E-AF0C-8C5DE0396819}"/>
    <cellStyle name="20% - Accent5 3 5 3 2 2 6 2" xfId="26283" xr:uid="{7EEE3DD2-1CED-478A-AB3E-3E9412E58A39}"/>
    <cellStyle name="20% - Accent5 3 5 3 2 2 7" xfId="18795" xr:uid="{32800E69-0DAE-40F0-8FC6-A5F2941A17A2}"/>
    <cellStyle name="20% - Accent5 3 5 3 2 2 8" xfId="30916" xr:uid="{FA5E7E19-7C05-4F53-B838-D5E0875F7B43}"/>
    <cellStyle name="20% - Accent5 3 5 3 2 2 9" xfId="41214" xr:uid="{BD75A896-F413-4F4B-85DB-FD01BC6C2F6D}"/>
    <cellStyle name="20% - Accent5 3 5 3 2 3" xfId="3775" xr:uid="{3856B408-A05D-4D82-B4B2-247649D785CE}"/>
    <cellStyle name="20% - Accent5 3 5 3 2 3 10" xfId="56598" xr:uid="{8DDF2A51-40D1-4D24-80EC-60517FBB560E}"/>
    <cellStyle name="20% - Accent5 3 5 3 2 3 2" xfId="3776" xr:uid="{4D5E5CA5-00A3-41E2-9F86-1A95155366F6}"/>
    <cellStyle name="20% - Accent5 3 5 3 2 3 2 2" xfId="11316" xr:uid="{6EA454B7-97EC-489C-9992-60E7A4907AA2}"/>
    <cellStyle name="20% - Accent5 3 5 3 2 3 2 2 2" xfId="26292" xr:uid="{55ACFF36-C54D-4DBD-88F0-D58C9D843019}"/>
    <cellStyle name="20% - Accent5 3 5 3 2 3 2 3" xfId="18804" xr:uid="{99CE9D88-1F53-448F-B44B-0F63DB91828F}"/>
    <cellStyle name="20% - Accent5 3 5 3 2 3 2 4" xfId="32972" xr:uid="{DBBC52BE-8CF8-4E0A-BABD-29D31590D5BD}"/>
    <cellStyle name="20% - Accent5 3 5 3 2 3 2 5" xfId="41223" xr:uid="{C72680C3-D113-4190-929C-DFD24D291330}"/>
    <cellStyle name="20% - Accent5 3 5 3 2 3 2 6" xfId="49106" xr:uid="{474D1562-E398-49F8-9760-F6B160EA2184}"/>
    <cellStyle name="20% - Accent5 3 5 3 2 3 2 7" xfId="56599" xr:uid="{71A6E821-3FF4-4252-B1ED-E32A20791FC9}"/>
    <cellStyle name="20% - Accent5 3 5 3 2 3 3" xfId="3777" xr:uid="{6D829678-CAA8-4689-B6B8-40AB9E48F24D}"/>
    <cellStyle name="20% - Accent5 3 5 3 2 3 3 2" xfId="11317" xr:uid="{5AC56816-C11F-4D75-90CF-4A69FF4BA468}"/>
    <cellStyle name="20% - Accent5 3 5 3 2 3 3 2 2" xfId="26293" xr:uid="{B2FD2EC7-5FC8-4497-8615-CBFFDC733ABE}"/>
    <cellStyle name="20% - Accent5 3 5 3 2 3 3 3" xfId="18805" xr:uid="{A715845E-87E4-4A7F-B3B4-346C74759D34}"/>
    <cellStyle name="20% - Accent5 3 5 3 2 3 3 4" xfId="34817" xr:uid="{0B7B2533-F8FD-472B-A32F-F09CFCFE21C0}"/>
    <cellStyle name="20% - Accent5 3 5 3 2 3 3 5" xfId="41224" xr:uid="{0D48E53B-7076-47A5-AD34-034A6A468030}"/>
    <cellStyle name="20% - Accent5 3 5 3 2 3 3 6" xfId="49107" xr:uid="{D8FA16B8-7764-4505-8571-CA3B9740798E}"/>
    <cellStyle name="20% - Accent5 3 5 3 2 3 3 7" xfId="56600" xr:uid="{3FB9D169-51D9-432B-8318-517B38BBD99C}"/>
    <cellStyle name="20% - Accent5 3 5 3 2 3 4" xfId="3778" xr:uid="{506B3F54-64A9-47CE-A069-2201E7D5BC2C}"/>
    <cellStyle name="20% - Accent5 3 5 3 2 3 4 2" xfId="11318" xr:uid="{943595DE-29FB-4A0C-8587-45937FD3B199}"/>
    <cellStyle name="20% - Accent5 3 5 3 2 3 4 2 2" xfId="26294" xr:uid="{FB71F3CC-BCF2-43A9-A5D9-8B9DCB335C49}"/>
    <cellStyle name="20% - Accent5 3 5 3 2 3 4 3" xfId="18806" xr:uid="{B890D05C-AF5C-41C4-9C4E-23A0BE3384F4}"/>
    <cellStyle name="20% - Accent5 3 5 3 2 3 4 4" xfId="36660" xr:uid="{F3F1F83C-4913-41E6-8895-4651EA8DCE40}"/>
    <cellStyle name="20% - Accent5 3 5 3 2 3 4 5" xfId="41225" xr:uid="{79ACD091-0C7B-40CB-8FCA-A09C4D606E08}"/>
    <cellStyle name="20% - Accent5 3 5 3 2 3 4 6" xfId="49108" xr:uid="{12EA76AD-165E-49A0-8A49-18D16C80D114}"/>
    <cellStyle name="20% - Accent5 3 5 3 2 3 4 7" xfId="56601" xr:uid="{E079D5DC-8D5F-44F0-B0A2-B9225E034728}"/>
    <cellStyle name="20% - Accent5 3 5 3 2 3 5" xfId="11315" xr:uid="{1D954A94-15B6-4C02-A374-A140B0AE0D88}"/>
    <cellStyle name="20% - Accent5 3 5 3 2 3 5 2" xfId="26291" xr:uid="{AEB7F24F-DDCB-4F27-ADBA-0BEC801689ED}"/>
    <cellStyle name="20% - Accent5 3 5 3 2 3 6" xfId="18803" xr:uid="{31B9FDD6-F370-43C4-AD35-2D8706A02B6E}"/>
    <cellStyle name="20% - Accent5 3 5 3 2 3 7" xfId="31557" xr:uid="{D08227C5-2211-4A2A-A5D9-F18C98663C17}"/>
    <cellStyle name="20% - Accent5 3 5 3 2 3 8" xfId="41222" xr:uid="{76048D04-0AB1-47B8-9507-508DBCADF16B}"/>
    <cellStyle name="20% - Accent5 3 5 3 2 3 9" xfId="49105" xr:uid="{0484C72A-16CA-450B-A2A0-54B86C22F696}"/>
    <cellStyle name="20% - Accent5 3 5 3 2 4" xfId="3779" xr:uid="{A64544CC-A739-4BCA-9C70-6AF257C09807}"/>
    <cellStyle name="20% - Accent5 3 5 3 2 4 2" xfId="11319" xr:uid="{3B43D98B-0728-4E62-AC6C-D359084BF5CC}"/>
    <cellStyle name="20% - Accent5 3 5 3 2 4 2 2" xfId="26295" xr:uid="{50D6DC01-50EC-49B8-A9F5-6E3A1D2A7683}"/>
    <cellStyle name="20% - Accent5 3 5 3 2 4 3" xfId="18807" xr:uid="{E4EA6762-94B2-4E86-81D5-DD4D23CEF6B8}"/>
    <cellStyle name="20% - Accent5 3 5 3 2 4 4" xfId="32969" xr:uid="{C5C6BCEB-C55E-4B9B-9B30-51AC8C5F1DA6}"/>
    <cellStyle name="20% - Accent5 3 5 3 2 4 5" xfId="41226" xr:uid="{502DCF7A-7CA8-4DCD-91DD-DFC298D863DC}"/>
    <cellStyle name="20% - Accent5 3 5 3 2 4 6" xfId="49109" xr:uid="{5710E5B9-9B88-4CC3-8FCA-BBBF7B5D2354}"/>
    <cellStyle name="20% - Accent5 3 5 3 2 4 7" xfId="56602" xr:uid="{558A4A3E-7E11-4E51-803F-558A7A370413}"/>
    <cellStyle name="20% - Accent5 3 5 3 2 5" xfId="3780" xr:uid="{65EED9BB-A275-41FE-BDF6-8A2C70308B72}"/>
    <cellStyle name="20% - Accent5 3 5 3 2 5 2" xfId="11320" xr:uid="{AA486799-A045-4F3C-AE46-A9AE7F713C19}"/>
    <cellStyle name="20% - Accent5 3 5 3 2 5 2 2" xfId="26296" xr:uid="{28C7E71D-8067-4C9A-A5CF-523FF73BE043}"/>
    <cellStyle name="20% - Accent5 3 5 3 2 5 3" xfId="18808" xr:uid="{CDC8062B-8EB5-40F1-BF13-4EA263E7DF4F}"/>
    <cellStyle name="20% - Accent5 3 5 3 2 5 4" xfId="34814" xr:uid="{6FDFEBF6-5C8A-41FA-AB7E-0530C9FDDCB7}"/>
    <cellStyle name="20% - Accent5 3 5 3 2 5 5" xfId="41227" xr:uid="{8B5CF8D5-9703-4B5B-A159-F1CD773AA5C5}"/>
    <cellStyle name="20% - Accent5 3 5 3 2 5 6" xfId="49110" xr:uid="{F8F953BE-0723-4997-8804-5E4F2188E353}"/>
    <cellStyle name="20% - Accent5 3 5 3 2 5 7" xfId="56603" xr:uid="{1536DE0B-5E43-457B-A94F-002936E8BE0A}"/>
    <cellStyle name="20% - Accent5 3 5 3 2 6" xfId="3781" xr:uid="{5F519E31-A66A-461A-991B-77AE56D285D4}"/>
    <cellStyle name="20% - Accent5 3 5 3 2 6 2" xfId="11321" xr:uid="{99FAEB78-0639-4D69-BC66-A22C47780F0F}"/>
    <cellStyle name="20% - Accent5 3 5 3 2 6 2 2" xfId="26297" xr:uid="{A56292C6-9289-4D2F-88EE-AB7F87204374}"/>
    <cellStyle name="20% - Accent5 3 5 3 2 6 3" xfId="18809" xr:uid="{94917FEA-B2F4-4D82-B33C-896359344CAF}"/>
    <cellStyle name="20% - Accent5 3 5 3 2 6 4" xfId="36657" xr:uid="{75A67592-1CC1-407E-9F11-AF5A6FB3F46B}"/>
    <cellStyle name="20% - Accent5 3 5 3 2 6 5" xfId="41228" xr:uid="{A13315D5-537F-4238-8FB8-4E1244559C2F}"/>
    <cellStyle name="20% - Accent5 3 5 3 2 6 6" xfId="49111" xr:uid="{3E99DD19-EFEA-47C6-B09C-798141F2B286}"/>
    <cellStyle name="20% - Accent5 3 5 3 2 6 7" xfId="56604" xr:uid="{035FD598-B7A2-4869-8A69-D9E9262D1216}"/>
    <cellStyle name="20% - Accent5 3 5 3 2 7" xfId="11306" xr:uid="{4E19811D-91F1-4D86-B138-49C747559A5A}"/>
    <cellStyle name="20% - Accent5 3 5 3 2 7 2" xfId="26282" xr:uid="{5F14C383-2005-444A-8B61-6DF3B446D755}"/>
    <cellStyle name="20% - Accent5 3 5 3 2 8" xfId="18794" xr:uid="{1147E68A-17DE-414D-A276-F9555EAE8AF5}"/>
    <cellStyle name="20% - Accent5 3 5 3 2 9" xfId="30480" xr:uid="{E539A36A-6B7D-4132-8FF3-C7437AE396BA}"/>
    <cellStyle name="20% - Accent5 3 5 3 3" xfId="3782" xr:uid="{DB24FDBF-9CEA-4214-AF79-D5BE3CD153FA}"/>
    <cellStyle name="20% - Accent5 3 5 3 3 10" xfId="49112" xr:uid="{3A665280-3BC3-4AD6-8788-495B4247D0C9}"/>
    <cellStyle name="20% - Accent5 3 5 3 3 11" xfId="56605" xr:uid="{6329B610-C648-4E9C-8A55-F4BBB6E2249A}"/>
    <cellStyle name="20% - Accent5 3 5 3 3 2" xfId="3783" xr:uid="{8D8B953D-99DC-4798-BF74-C25C4D5C4169}"/>
    <cellStyle name="20% - Accent5 3 5 3 3 2 10" xfId="56606" xr:uid="{438540E4-C5A9-4E96-BAD0-8364EDE439F3}"/>
    <cellStyle name="20% - Accent5 3 5 3 3 2 2" xfId="3784" xr:uid="{AEE04A06-BAC3-48C9-A2FE-23774D7768CE}"/>
    <cellStyle name="20% - Accent5 3 5 3 3 2 2 2" xfId="11324" xr:uid="{BC3ECEBA-B9CF-4BC3-A6ED-764CCF80B807}"/>
    <cellStyle name="20% - Accent5 3 5 3 3 2 2 2 2" xfId="26300" xr:uid="{CD842209-3CDF-42DF-B80C-5AB685284E79}"/>
    <cellStyle name="20% - Accent5 3 5 3 3 2 2 3" xfId="18812" xr:uid="{E607A667-567A-455B-A52C-B306F1DE56C8}"/>
    <cellStyle name="20% - Accent5 3 5 3 3 2 2 4" xfId="32974" xr:uid="{CACA35C6-74BC-4685-BD9F-94AADB6DC7BC}"/>
    <cellStyle name="20% - Accent5 3 5 3 3 2 2 5" xfId="41231" xr:uid="{B013C46B-E08B-48A8-AF28-3A3C6E8FFA64}"/>
    <cellStyle name="20% - Accent5 3 5 3 3 2 2 6" xfId="49114" xr:uid="{8A78193B-1D71-475F-9AE9-27B526C08BF9}"/>
    <cellStyle name="20% - Accent5 3 5 3 3 2 2 7" xfId="56607" xr:uid="{F96A213D-941C-4279-88B5-4AFB98657EDF}"/>
    <cellStyle name="20% - Accent5 3 5 3 3 2 3" xfId="3785" xr:uid="{17D1F0AC-AB40-4D53-BFC5-9DA167959781}"/>
    <cellStyle name="20% - Accent5 3 5 3 3 2 3 2" xfId="11325" xr:uid="{8F8D1D69-F5E0-4D27-B514-27818A92F3D3}"/>
    <cellStyle name="20% - Accent5 3 5 3 3 2 3 2 2" xfId="26301" xr:uid="{750B69A5-BE23-405B-800C-4DB473F47A20}"/>
    <cellStyle name="20% - Accent5 3 5 3 3 2 3 3" xfId="18813" xr:uid="{C85BFEE6-2F2F-4A72-B328-94775D9E4F2E}"/>
    <cellStyle name="20% - Accent5 3 5 3 3 2 3 4" xfId="34819" xr:uid="{FFD8DF62-C65F-4852-BE75-EE185E71A891}"/>
    <cellStyle name="20% - Accent5 3 5 3 3 2 3 5" xfId="41232" xr:uid="{3C935BA3-8257-458A-8D35-C56BA8232AE0}"/>
    <cellStyle name="20% - Accent5 3 5 3 3 2 3 6" xfId="49115" xr:uid="{87E37484-11AE-48F3-B38C-F385D7226F9F}"/>
    <cellStyle name="20% - Accent5 3 5 3 3 2 3 7" xfId="56608" xr:uid="{A0134070-ACF8-43C4-B709-2E84BBB4AA03}"/>
    <cellStyle name="20% - Accent5 3 5 3 3 2 4" xfId="3786" xr:uid="{5EACC2C1-122D-442A-AC55-B59959C0B928}"/>
    <cellStyle name="20% - Accent5 3 5 3 3 2 4 2" xfId="11326" xr:uid="{E312F74A-AD0B-4A8D-9502-3CD8C77B5F7F}"/>
    <cellStyle name="20% - Accent5 3 5 3 3 2 4 2 2" xfId="26302" xr:uid="{52189412-EFEB-4A6C-A5C4-BDDF31F40B98}"/>
    <cellStyle name="20% - Accent5 3 5 3 3 2 4 3" xfId="18814" xr:uid="{3DFB7E8B-F505-45C4-B82B-87E2F2EA3563}"/>
    <cellStyle name="20% - Accent5 3 5 3 3 2 4 4" xfId="36662" xr:uid="{57FA9480-B6F5-4A4D-B434-E23D8DC8F644}"/>
    <cellStyle name="20% - Accent5 3 5 3 3 2 4 5" xfId="41233" xr:uid="{3D277EEA-60C6-4DF9-8594-FA41CD3A985E}"/>
    <cellStyle name="20% - Accent5 3 5 3 3 2 4 6" xfId="49116" xr:uid="{0DEBB97A-FA9C-4141-B9B2-7D4430688CD4}"/>
    <cellStyle name="20% - Accent5 3 5 3 3 2 4 7" xfId="56609" xr:uid="{CEB20FDF-6AB5-4996-8E53-4F5EEA93A835}"/>
    <cellStyle name="20% - Accent5 3 5 3 3 2 5" xfId="11323" xr:uid="{98B15B46-9116-4EB4-B399-73763F3107AE}"/>
    <cellStyle name="20% - Accent5 3 5 3 3 2 5 2" xfId="26299" xr:uid="{EE9560F8-4A3B-43B4-9D22-D11A50C8CF00}"/>
    <cellStyle name="20% - Accent5 3 5 3 3 2 6" xfId="18811" xr:uid="{19F66272-EAB0-4085-A0A0-116B7E4C04B0}"/>
    <cellStyle name="20% - Accent5 3 5 3 3 2 7" xfId="31559" xr:uid="{5520E923-7114-4D79-B04F-2EE18D7C7AEB}"/>
    <cellStyle name="20% - Accent5 3 5 3 3 2 8" xfId="41230" xr:uid="{CA209F82-C943-4184-A4A1-D85B251FFCB3}"/>
    <cellStyle name="20% - Accent5 3 5 3 3 2 9" xfId="49113" xr:uid="{8327284D-24C4-4AE3-BEA3-F8B697D2AF5F}"/>
    <cellStyle name="20% - Accent5 3 5 3 3 3" xfId="3787" xr:uid="{055D0EC1-130A-4E0D-9CD7-C06A4FA6A52D}"/>
    <cellStyle name="20% - Accent5 3 5 3 3 3 2" xfId="11327" xr:uid="{15B2FB2A-9C15-45AF-B89C-23AAC999409E}"/>
    <cellStyle name="20% - Accent5 3 5 3 3 3 2 2" xfId="26303" xr:uid="{35D31975-A1A1-490B-9DC5-1507BD7E214B}"/>
    <cellStyle name="20% - Accent5 3 5 3 3 3 3" xfId="18815" xr:uid="{EF288A2E-EA58-4A78-8AAF-D82148D9D80F}"/>
    <cellStyle name="20% - Accent5 3 5 3 3 3 4" xfId="32973" xr:uid="{469197F7-86C5-415A-956F-B0825D57C298}"/>
    <cellStyle name="20% - Accent5 3 5 3 3 3 5" xfId="41234" xr:uid="{BD4276F5-0871-4655-9959-9E6E4CC46CA8}"/>
    <cellStyle name="20% - Accent5 3 5 3 3 3 6" xfId="49117" xr:uid="{0BC8A53D-8FCB-453E-B274-73562ECF8CBB}"/>
    <cellStyle name="20% - Accent5 3 5 3 3 3 7" xfId="56610" xr:uid="{4F164345-53B0-4F04-BE23-AD2C6B611804}"/>
    <cellStyle name="20% - Accent5 3 5 3 3 4" xfId="3788" xr:uid="{701A5213-89FA-409C-9EAE-C3BC1F93F677}"/>
    <cellStyle name="20% - Accent5 3 5 3 3 4 2" xfId="11328" xr:uid="{17EDB6C2-8600-489F-AD9C-39624B6D5106}"/>
    <cellStyle name="20% - Accent5 3 5 3 3 4 2 2" xfId="26304" xr:uid="{F077DA88-DD16-4C84-BBAF-5E5A4FE9B39B}"/>
    <cellStyle name="20% - Accent5 3 5 3 3 4 3" xfId="18816" xr:uid="{595DCA5D-740F-4E36-8A54-7D82CB790BA0}"/>
    <cellStyle name="20% - Accent5 3 5 3 3 4 4" xfId="34818" xr:uid="{CA2EF94D-9DC8-4A4E-B8E7-9C9ED8CD2D51}"/>
    <cellStyle name="20% - Accent5 3 5 3 3 4 5" xfId="41235" xr:uid="{B271C6B3-21B4-4689-8028-4F6AD2524046}"/>
    <cellStyle name="20% - Accent5 3 5 3 3 4 6" xfId="49118" xr:uid="{01D135D3-669F-4DF8-B97B-C4D41B02A883}"/>
    <cellStyle name="20% - Accent5 3 5 3 3 4 7" xfId="56611" xr:uid="{1701DB8D-DFAE-4BAA-9F3F-C932B47B2556}"/>
    <cellStyle name="20% - Accent5 3 5 3 3 5" xfId="3789" xr:uid="{C3E43BF2-4857-4B44-AA2B-95DC3BCF07D7}"/>
    <cellStyle name="20% - Accent5 3 5 3 3 5 2" xfId="11329" xr:uid="{94FB375A-F0EA-44BA-9701-FF4A2BA0A010}"/>
    <cellStyle name="20% - Accent5 3 5 3 3 5 2 2" xfId="26305" xr:uid="{87BF2EA3-8BFE-4CB0-8148-6E4E28957A3D}"/>
    <cellStyle name="20% - Accent5 3 5 3 3 5 3" xfId="18817" xr:uid="{3E025092-3FC0-499C-9D34-0AA7A1BF6566}"/>
    <cellStyle name="20% - Accent5 3 5 3 3 5 4" xfId="36661" xr:uid="{914A5E3A-074A-42DA-A1AB-8DDEEC64AE98}"/>
    <cellStyle name="20% - Accent5 3 5 3 3 5 5" xfId="41236" xr:uid="{86416554-5949-431D-A5A7-9F041A049DC2}"/>
    <cellStyle name="20% - Accent5 3 5 3 3 5 6" xfId="49119" xr:uid="{0F2BC301-2615-4A9C-80B6-576D405580D4}"/>
    <cellStyle name="20% - Accent5 3 5 3 3 5 7" xfId="56612" xr:uid="{92DD1BB1-41A2-4F69-AF78-4659764A91D1}"/>
    <cellStyle name="20% - Accent5 3 5 3 3 6" xfId="11322" xr:uid="{9E7602DB-9D92-4CBF-AD94-578B0A8D06D4}"/>
    <cellStyle name="20% - Accent5 3 5 3 3 6 2" xfId="26298" xr:uid="{7CB6EB48-A5E0-4ACE-97BD-678A759E077D}"/>
    <cellStyle name="20% - Accent5 3 5 3 3 7" xfId="18810" xr:uid="{CC76064E-587F-47A9-BD42-CD24D8B54892}"/>
    <cellStyle name="20% - Accent5 3 5 3 3 8" xfId="30681" xr:uid="{E20AA040-C239-449D-B753-CFDA6B4A9B26}"/>
    <cellStyle name="20% - Accent5 3 5 3 3 9" xfId="41229" xr:uid="{3F44E91A-539D-4E83-8C72-60DEF54F59F8}"/>
    <cellStyle name="20% - Accent5 3 5 3 4" xfId="3790" xr:uid="{6F673C1B-4083-4AD7-9507-75F8871DF4FC}"/>
    <cellStyle name="20% - Accent5 3 5 3 4 10" xfId="49120" xr:uid="{692A59C1-56F8-4F6A-AD7F-DE2E45872A6C}"/>
    <cellStyle name="20% - Accent5 3 5 3 4 11" xfId="56613" xr:uid="{AF362AF3-5083-440D-A987-BA901DDC1023}"/>
    <cellStyle name="20% - Accent5 3 5 3 4 2" xfId="3791" xr:uid="{4C990F54-DD8E-4B21-9D81-E67D22A4098B}"/>
    <cellStyle name="20% - Accent5 3 5 3 4 2 10" xfId="56614" xr:uid="{4AE696E4-91F4-49A1-B6FF-DC766F5AC0D8}"/>
    <cellStyle name="20% - Accent5 3 5 3 4 2 2" xfId="3792" xr:uid="{9B4C21B2-A029-47A8-A2A8-01FF4FD75AFA}"/>
    <cellStyle name="20% - Accent5 3 5 3 4 2 2 2" xfId="11332" xr:uid="{E4983FFE-CAEC-4159-8A40-AA057243F183}"/>
    <cellStyle name="20% - Accent5 3 5 3 4 2 2 2 2" xfId="26308" xr:uid="{6AD0285A-3592-41CF-A590-B909C428E6CB}"/>
    <cellStyle name="20% - Accent5 3 5 3 4 2 2 3" xfId="18820" xr:uid="{FC6D1F9B-4548-43C6-8CA0-B23FD1E33943}"/>
    <cellStyle name="20% - Accent5 3 5 3 4 2 2 4" xfId="32976" xr:uid="{D8FD3E6F-199D-441A-99E9-4E47235E6858}"/>
    <cellStyle name="20% - Accent5 3 5 3 4 2 2 5" xfId="41239" xr:uid="{FAD5F408-4FA8-467D-BA6F-0B9C43433D4F}"/>
    <cellStyle name="20% - Accent5 3 5 3 4 2 2 6" xfId="49122" xr:uid="{D8A566B5-D5A3-4198-88D6-743F4B7C641D}"/>
    <cellStyle name="20% - Accent5 3 5 3 4 2 2 7" xfId="56615" xr:uid="{1C85C430-08C4-4E6F-9433-A835138EA6E3}"/>
    <cellStyle name="20% - Accent5 3 5 3 4 2 3" xfId="3793" xr:uid="{89C27684-15E3-44DD-A73E-4D2E998310B6}"/>
    <cellStyle name="20% - Accent5 3 5 3 4 2 3 2" xfId="11333" xr:uid="{398BD2D5-574B-4287-95B2-1F14ED82F08E}"/>
    <cellStyle name="20% - Accent5 3 5 3 4 2 3 2 2" xfId="26309" xr:uid="{936F34F3-A5CA-4DAF-B724-AFAF74C1ED66}"/>
    <cellStyle name="20% - Accent5 3 5 3 4 2 3 3" xfId="18821" xr:uid="{AFD24A23-6FAD-4CAD-8389-2CF0E8D48E70}"/>
    <cellStyle name="20% - Accent5 3 5 3 4 2 3 4" xfId="34821" xr:uid="{A6C7E436-7C90-4673-88BF-BA5B8D83DEA8}"/>
    <cellStyle name="20% - Accent5 3 5 3 4 2 3 5" xfId="41240" xr:uid="{ECEDE578-AE70-4D75-A22B-14C3F5BF9D61}"/>
    <cellStyle name="20% - Accent5 3 5 3 4 2 3 6" xfId="49123" xr:uid="{89936B73-9334-4CC1-969A-BF7175BD719F}"/>
    <cellStyle name="20% - Accent5 3 5 3 4 2 3 7" xfId="56616" xr:uid="{C94BE389-3521-46BC-9D3B-AC11BEB5CCC4}"/>
    <cellStyle name="20% - Accent5 3 5 3 4 2 4" xfId="3794" xr:uid="{178254D1-C6F8-4D97-BADC-DA3F0721FDAC}"/>
    <cellStyle name="20% - Accent5 3 5 3 4 2 4 2" xfId="11334" xr:uid="{31662D90-20E8-45A4-9D07-16B6A4305420}"/>
    <cellStyle name="20% - Accent5 3 5 3 4 2 4 2 2" xfId="26310" xr:uid="{36C8B850-4CFC-491B-8D5A-D2D4CC268F72}"/>
    <cellStyle name="20% - Accent5 3 5 3 4 2 4 3" xfId="18822" xr:uid="{E8256066-E886-4883-AF57-0BCDD4C03D2B}"/>
    <cellStyle name="20% - Accent5 3 5 3 4 2 4 4" xfId="36664" xr:uid="{7E356E53-3333-4793-BFAC-4144503C06EA}"/>
    <cellStyle name="20% - Accent5 3 5 3 4 2 4 5" xfId="41241" xr:uid="{40CEAB4F-C725-49AE-A68E-B10C80A76B98}"/>
    <cellStyle name="20% - Accent5 3 5 3 4 2 4 6" xfId="49124" xr:uid="{BB792E86-7865-4C9B-9D6E-0A8FD0569153}"/>
    <cellStyle name="20% - Accent5 3 5 3 4 2 4 7" xfId="56617" xr:uid="{69A9666E-5698-4300-979E-D2307FC07BAE}"/>
    <cellStyle name="20% - Accent5 3 5 3 4 2 5" xfId="11331" xr:uid="{C7A8E33D-CA5F-4F3A-B791-74D86831E382}"/>
    <cellStyle name="20% - Accent5 3 5 3 4 2 5 2" xfId="26307" xr:uid="{2456C659-9B20-4245-BED3-900704907FDE}"/>
    <cellStyle name="20% - Accent5 3 5 3 4 2 6" xfId="18819" xr:uid="{16A47CA8-AD4A-40C6-B3C3-ECEE8A37154C}"/>
    <cellStyle name="20% - Accent5 3 5 3 4 2 7" xfId="31560" xr:uid="{ED3DABBC-8C56-452E-87FD-6713CC30D0E4}"/>
    <cellStyle name="20% - Accent5 3 5 3 4 2 8" xfId="41238" xr:uid="{98CE5AD5-FC7D-46CE-87AC-64F21FCA03B5}"/>
    <cellStyle name="20% - Accent5 3 5 3 4 2 9" xfId="49121" xr:uid="{6B2FE6C9-766F-4E76-9D68-BDAF4E106220}"/>
    <cellStyle name="20% - Accent5 3 5 3 4 3" xfId="3795" xr:uid="{CA57B6B1-5E4D-4523-B8C0-3D9C9B15595E}"/>
    <cellStyle name="20% - Accent5 3 5 3 4 3 2" xfId="11335" xr:uid="{340BFB55-D1AB-473B-A307-3FC162B35B7D}"/>
    <cellStyle name="20% - Accent5 3 5 3 4 3 2 2" xfId="26311" xr:uid="{6840C602-5202-4B31-A9F3-E0B515F5610E}"/>
    <cellStyle name="20% - Accent5 3 5 3 4 3 3" xfId="18823" xr:uid="{E8C37F62-F613-4430-8698-5B7B887FB88E}"/>
    <cellStyle name="20% - Accent5 3 5 3 4 3 4" xfId="32975" xr:uid="{8BA1ABE2-36A0-4CDE-8507-FA116BC0F7AB}"/>
    <cellStyle name="20% - Accent5 3 5 3 4 3 5" xfId="41242" xr:uid="{B72CE08C-C40F-4D58-9246-14B07DFF3BA8}"/>
    <cellStyle name="20% - Accent5 3 5 3 4 3 6" xfId="49125" xr:uid="{87FD717B-2BB8-4ED2-89A3-4998F42380D7}"/>
    <cellStyle name="20% - Accent5 3 5 3 4 3 7" xfId="56618" xr:uid="{C642C9EB-2A19-4793-A23A-AB3233683FD1}"/>
    <cellStyle name="20% - Accent5 3 5 3 4 4" xfId="3796" xr:uid="{941F4EC4-EA25-4A8C-8718-B190B24BC1BC}"/>
    <cellStyle name="20% - Accent5 3 5 3 4 4 2" xfId="11336" xr:uid="{FF15DD31-7B72-44D0-9536-A8F267482675}"/>
    <cellStyle name="20% - Accent5 3 5 3 4 4 2 2" xfId="26312" xr:uid="{FCC7DEE7-ED48-442B-B8BB-6CF548749E17}"/>
    <cellStyle name="20% - Accent5 3 5 3 4 4 3" xfId="18824" xr:uid="{1C264C49-6009-4BB2-91D6-77E0EB9E38E0}"/>
    <cellStyle name="20% - Accent5 3 5 3 4 4 4" xfId="34820" xr:uid="{F4B0C86A-6D43-41B8-BACB-F60119142C54}"/>
    <cellStyle name="20% - Accent5 3 5 3 4 4 5" xfId="41243" xr:uid="{A6E3791F-72CD-4B4B-9ED8-07C52B6FCCA9}"/>
    <cellStyle name="20% - Accent5 3 5 3 4 4 6" xfId="49126" xr:uid="{FBE61A14-7ED4-43C9-8E89-743FD3F2A98D}"/>
    <cellStyle name="20% - Accent5 3 5 3 4 4 7" xfId="56619" xr:uid="{C2D12EBD-33A6-4B8A-A88F-38EB30E24B08}"/>
    <cellStyle name="20% - Accent5 3 5 3 4 5" xfId="3797" xr:uid="{70A76697-1CC6-4B0C-990C-C488ADBDE319}"/>
    <cellStyle name="20% - Accent5 3 5 3 4 5 2" xfId="11337" xr:uid="{D9A7F819-FEF8-4D80-AB41-FABCAEC01C55}"/>
    <cellStyle name="20% - Accent5 3 5 3 4 5 2 2" xfId="26313" xr:uid="{9355671A-2AFE-40EB-B924-7B2C8330AD1F}"/>
    <cellStyle name="20% - Accent5 3 5 3 4 5 3" xfId="18825" xr:uid="{20335447-A571-4D3B-BC48-C3CD2C005CF3}"/>
    <cellStyle name="20% - Accent5 3 5 3 4 5 4" xfId="36663" xr:uid="{F8015EF5-A91B-4985-846B-02F829A73404}"/>
    <cellStyle name="20% - Accent5 3 5 3 4 5 5" xfId="41244" xr:uid="{FE97B1E8-83A4-4D21-A0DE-9AB7CB790C63}"/>
    <cellStyle name="20% - Accent5 3 5 3 4 5 6" xfId="49127" xr:uid="{D551139A-37D5-49A7-BFC0-518B0BEA7FAF}"/>
    <cellStyle name="20% - Accent5 3 5 3 4 5 7" xfId="56620" xr:uid="{A7DE43B2-8B46-4674-993F-AC508F6DF16A}"/>
    <cellStyle name="20% - Accent5 3 5 3 4 6" xfId="11330" xr:uid="{E278B6D6-C835-41A5-B8EA-CA147188072D}"/>
    <cellStyle name="20% - Accent5 3 5 3 4 6 2" xfId="26306" xr:uid="{6F03AA37-1448-4EFF-81BE-ED931A9A218F}"/>
    <cellStyle name="20% - Accent5 3 5 3 4 7" xfId="18818" xr:uid="{69A3FC0C-63FE-48FC-8B67-B91BB9426736}"/>
    <cellStyle name="20% - Accent5 3 5 3 4 8" xfId="30915" xr:uid="{152042F9-70C4-4DEE-B111-57B4524FFC0B}"/>
    <cellStyle name="20% - Accent5 3 5 3 4 9" xfId="41237" xr:uid="{404D94DB-1ADC-4E46-BB69-EA223FA89A1A}"/>
    <cellStyle name="20% - Accent5 3 5 3 5" xfId="3798" xr:uid="{E9C55404-5E48-4B40-A312-0798053AC2FB}"/>
    <cellStyle name="20% - Accent5 3 5 3 5 10" xfId="56621" xr:uid="{CA07A3B5-3CEF-4A65-9C84-E48348AA3DC5}"/>
    <cellStyle name="20% - Accent5 3 5 3 5 2" xfId="3799" xr:uid="{98F72E06-6678-4D6C-84D1-133DA75362A6}"/>
    <cellStyle name="20% - Accent5 3 5 3 5 2 2" xfId="11339" xr:uid="{4EC6EE8E-52DC-41EF-B6B8-0AE5595BA886}"/>
    <cellStyle name="20% - Accent5 3 5 3 5 2 2 2" xfId="26315" xr:uid="{9358B763-54C4-447D-A2B7-48C2F602B109}"/>
    <cellStyle name="20% - Accent5 3 5 3 5 2 3" xfId="18827" xr:uid="{52E13A92-87FA-4935-B67E-59C8B0B9C773}"/>
    <cellStyle name="20% - Accent5 3 5 3 5 2 4" xfId="32977" xr:uid="{6FFE5A16-C246-4052-8FB1-B7317FFD9136}"/>
    <cellStyle name="20% - Accent5 3 5 3 5 2 5" xfId="41246" xr:uid="{A87630C9-97B8-4BE7-9F53-348F0AA0B533}"/>
    <cellStyle name="20% - Accent5 3 5 3 5 2 6" xfId="49129" xr:uid="{0E601CAC-5930-4A02-9650-6082CE96BD6C}"/>
    <cellStyle name="20% - Accent5 3 5 3 5 2 7" xfId="56622" xr:uid="{6D5236A6-3EEE-437B-8922-9F2B3A42FC6B}"/>
    <cellStyle name="20% - Accent5 3 5 3 5 3" xfId="3800" xr:uid="{02A62D3A-489C-4541-8D0D-0DF9B5351B28}"/>
    <cellStyle name="20% - Accent5 3 5 3 5 3 2" xfId="11340" xr:uid="{1DEE5197-8291-41E3-A0F4-B7B5C6237CBE}"/>
    <cellStyle name="20% - Accent5 3 5 3 5 3 2 2" xfId="26316" xr:uid="{199B0F6F-5E8B-4A4C-AA5F-A38F254B5F32}"/>
    <cellStyle name="20% - Accent5 3 5 3 5 3 3" xfId="18828" xr:uid="{BDD91AFD-BF59-447E-9ED3-72DDB9A92167}"/>
    <cellStyle name="20% - Accent5 3 5 3 5 3 4" xfId="34822" xr:uid="{3DDD35F4-6C42-42D6-B7F4-45B9D64E38D6}"/>
    <cellStyle name="20% - Accent5 3 5 3 5 3 5" xfId="41247" xr:uid="{8B7464FA-4F92-4C00-9186-EBF027DE5DEB}"/>
    <cellStyle name="20% - Accent5 3 5 3 5 3 6" xfId="49130" xr:uid="{3333BFC9-4682-4A1C-A048-49777245063C}"/>
    <cellStyle name="20% - Accent5 3 5 3 5 3 7" xfId="56623" xr:uid="{4E8C2536-E8A9-420D-808B-5895FB0FFB36}"/>
    <cellStyle name="20% - Accent5 3 5 3 5 4" xfId="3801" xr:uid="{45B54C39-C477-43A3-ADB9-4FD60A758E6F}"/>
    <cellStyle name="20% - Accent5 3 5 3 5 4 2" xfId="11341" xr:uid="{2192E825-66F8-4789-9600-319B03D8CD3D}"/>
    <cellStyle name="20% - Accent5 3 5 3 5 4 2 2" xfId="26317" xr:uid="{912830A8-7444-444A-8AD0-FC7E3135973D}"/>
    <cellStyle name="20% - Accent5 3 5 3 5 4 3" xfId="18829" xr:uid="{391B8663-C065-4D88-A2B7-BEAFE73B82B2}"/>
    <cellStyle name="20% - Accent5 3 5 3 5 4 4" xfId="36665" xr:uid="{5A7B226D-ADA3-46BF-9F1F-643A469CB4C8}"/>
    <cellStyle name="20% - Accent5 3 5 3 5 4 5" xfId="41248" xr:uid="{3AC15944-5B77-461C-96F7-01DB6A9494CC}"/>
    <cellStyle name="20% - Accent5 3 5 3 5 4 6" xfId="49131" xr:uid="{BB741EA7-620B-415C-8FEA-D4D4D8BDF08A}"/>
    <cellStyle name="20% - Accent5 3 5 3 5 4 7" xfId="56624" xr:uid="{D2FCF33B-6C25-4ACD-9BB5-CF95C591C7E7}"/>
    <cellStyle name="20% - Accent5 3 5 3 5 5" xfId="11338" xr:uid="{70679F8D-9627-4F93-BAAD-1A86919711B9}"/>
    <cellStyle name="20% - Accent5 3 5 3 5 5 2" xfId="26314" xr:uid="{39327720-0401-470C-BA31-218BD2DC8D20}"/>
    <cellStyle name="20% - Accent5 3 5 3 5 6" xfId="18826" xr:uid="{0C264D12-134F-43A4-B91F-8DEC1EC2BC99}"/>
    <cellStyle name="20% - Accent5 3 5 3 5 7" xfId="31556" xr:uid="{02A6A547-E855-4F3B-BF6D-0517461CE106}"/>
    <cellStyle name="20% - Accent5 3 5 3 5 8" xfId="41245" xr:uid="{424D37F1-7ECE-4234-8D34-8EC173F81AC2}"/>
    <cellStyle name="20% - Accent5 3 5 3 5 9" xfId="49128" xr:uid="{FDFBAE38-E282-4919-A247-50C9751FE365}"/>
    <cellStyle name="20% - Accent5 3 5 3 6" xfId="3802" xr:uid="{9034911C-EE4D-49E8-864A-0E017CFBB2C8}"/>
    <cellStyle name="20% - Accent5 3 5 3 6 2" xfId="11342" xr:uid="{5FF05B53-0004-4B0C-8299-E9E8024BCD0B}"/>
    <cellStyle name="20% - Accent5 3 5 3 6 2 2" xfId="26318" xr:uid="{662B66F5-A073-4CAD-B57E-C9A184DC21CC}"/>
    <cellStyle name="20% - Accent5 3 5 3 6 3" xfId="18830" xr:uid="{A7EF32BF-6022-4C1C-824D-B238BFC71DBA}"/>
    <cellStyle name="20% - Accent5 3 5 3 6 4" xfId="32968" xr:uid="{9BB0FCCD-107F-44B2-ACF3-8C483A057CF4}"/>
    <cellStyle name="20% - Accent5 3 5 3 6 5" xfId="41249" xr:uid="{E4029543-5BCF-4684-9CAB-B7BA00A7D47B}"/>
    <cellStyle name="20% - Accent5 3 5 3 6 6" xfId="49132" xr:uid="{B1CD0C62-E973-4093-9648-73ED303DA225}"/>
    <cellStyle name="20% - Accent5 3 5 3 6 7" xfId="56625" xr:uid="{C4A9529F-7BD2-456C-8FE3-EF6369E99B2B}"/>
    <cellStyle name="20% - Accent5 3 5 3 7" xfId="3803" xr:uid="{EABC9344-2DD0-4ACF-9612-A2594AC26E80}"/>
    <cellStyle name="20% - Accent5 3 5 3 7 2" xfId="11343" xr:uid="{D6F99328-CA9D-4FEF-82D1-209B81AA9BA0}"/>
    <cellStyle name="20% - Accent5 3 5 3 7 2 2" xfId="26319" xr:uid="{9675E1A5-F9E5-4CAE-B1EB-C9B8D4A76801}"/>
    <cellStyle name="20% - Accent5 3 5 3 7 3" xfId="18831" xr:uid="{9FAD1EE3-EBE0-4F30-B321-75C45E8F693F}"/>
    <cellStyle name="20% - Accent5 3 5 3 7 4" xfId="34813" xr:uid="{804FC3F5-2852-47FD-8D99-3F5F2F06D10D}"/>
    <cellStyle name="20% - Accent5 3 5 3 7 5" xfId="41250" xr:uid="{8CC8F40B-5110-4264-A2BF-EB41BC0FA8A3}"/>
    <cellStyle name="20% - Accent5 3 5 3 7 6" xfId="49133" xr:uid="{AA775A07-B4F2-4E23-81B9-0F582303E989}"/>
    <cellStyle name="20% - Accent5 3 5 3 7 7" xfId="56626" xr:uid="{E54DEF01-4498-4D41-BB73-CD8165D58663}"/>
    <cellStyle name="20% - Accent5 3 5 3 8" xfId="3804" xr:uid="{A94A3558-DBC0-4176-9C57-CBD379B5E255}"/>
    <cellStyle name="20% - Accent5 3 5 3 8 2" xfId="11344" xr:uid="{634157A6-1699-42EA-A6A2-4EFE3225E0FA}"/>
    <cellStyle name="20% - Accent5 3 5 3 8 2 2" xfId="26320" xr:uid="{DFA5F784-E549-4013-B93D-CCB3B4113534}"/>
    <cellStyle name="20% - Accent5 3 5 3 8 3" xfId="18832" xr:uid="{80C7C369-F867-4AFF-88A8-8C14340AC4D0}"/>
    <cellStyle name="20% - Accent5 3 5 3 8 4" xfId="36656" xr:uid="{95B75DE1-29F2-4CDF-A070-49FDDFB4FD40}"/>
    <cellStyle name="20% - Accent5 3 5 3 8 5" xfId="41251" xr:uid="{DC996EBD-6FEE-49CB-A474-09D973D71797}"/>
    <cellStyle name="20% - Accent5 3 5 3 8 6" xfId="49134" xr:uid="{D45A0066-3949-4122-BE2C-CD1A4A73B9FF}"/>
    <cellStyle name="20% - Accent5 3 5 3 8 7" xfId="56627" xr:uid="{ECBFD396-C7E9-465A-912E-DCB2539820B7}"/>
    <cellStyle name="20% - Accent5 3 5 3 9" xfId="11305" xr:uid="{5F4F9998-E163-489D-BCBF-0734D0305B8D}"/>
    <cellStyle name="20% - Accent5 3 5 3 9 2" xfId="26281" xr:uid="{B3675ACD-F299-4CF6-A3B7-8541C57B218F}"/>
    <cellStyle name="20% - Accent5 3 5 4" xfId="3805" xr:uid="{25EC1E83-560B-4CC5-8080-8A5B87BFC2FE}"/>
    <cellStyle name="20% - Accent5 3 5 4 10" xfId="41252" xr:uid="{D601399E-083E-4B95-BB78-3B67E7CD76BB}"/>
    <cellStyle name="20% - Accent5 3 5 4 11" xfId="49135" xr:uid="{069668C8-BB16-440D-9257-DAF4FC70778B}"/>
    <cellStyle name="20% - Accent5 3 5 4 12" xfId="56628" xr:uid="{917FCCD7-DFFB-4AFD-948A-479BDC50885E}"/>
    <cellStyle name="20% - Accent5 3 5 4 2" xfId="3806" xr:uid="{39F6A4D8-5279-4429-8641-6EB2EB18FA0F}"/>
    <cellStyle name="20% - Accent5 3 5 4 2 10" xfId="49136" xr:uid="{4F103CD4-68C9-47FE-9744-664756129005}"/>
    <cellStyle name="20% - Accent5 3 5 4 2 11" xfId="56629" xr:uid="{7CD5586F-9F36-4C44-9C73-E32C945C28E6}"/>
    <cellStyle name="20% - Accent5 3 5 4 2 2" xfId="3807" xr:uid="{BCAC7A70-7247-42AD-B033-D10807F6E28C}"/>
    <cellStyle name="20% - Accent5 3 5 4 2 2 10" xfId="56630" xr:uid="{AE5A856F-6D36-4B7D-8BBE-D96993FCA609}"/>
    <cellStyle name="20% - Accent5 3 5 4 2 2 2" xfId="3808" xr:uid="{E424330A-84C0-436B-9574-955DD8ED14B7}"/>
    <cellStyle name="20% - Accent5 3 5 4 2 2 2 2" xfId="11348" xr:uid="{39AB5685-710D-4C89-89DC-7AA46FF8DFE7}"/>
    <cellStyle name="20% - Accent5 3 5 4 2 2 2 2 2" xfId="26324" xr:uid="{EFB20C2D-4748-423C-9990-9FBAD320CC73}"/>
    <cellStyle name="20% - Accent5 3 5 4 2 2 2 3" xfId="18836" xr:uid="{7ADA850C-212C-479F-994F-4C91987A2DAB}"/>
    <cellStyle name="20% - Accent5 3 5 4 2 2 2 4" xfId="32980" xr:uid="{B12DB597-B5CE-4788-AC88-82652EA5EB7A}"/>
    <cellStyle name="20% - Accent5 3 5 4 2 2 2 5" xfId="41255" xr:uid="{83025819-C868-4AD0-8264-112EF65B4868}"/>
    <cellStyle name="20% - Accent5 3 5 4 2 2 2 6" xfId="49138" xr:uid="{A0886A1C-F369-4276-B8EF-7F01F77C5DC9}"/>
    <cellStyle name="20% - Accent5 3 5 4 2 2 2 7" xfId="56631" xr:uid="{1FAC8CDC-6BB7-4EFD-AB01-83A8F97858B0}"/>
    <cellStyle name="20% - Accent5 3 5 4 2 2 3" xfId="3809" xr:uid="{B9EF774B-7253-43DA-95A9-8FA1BC05EC97}"/>
    <cellStyle name="20% - Accent5 3 5 4 2 2 3 2" xfId="11349" xr:uid="{24D31425-94AA-4EB6-9C22-A02CE68CC5F6}"/>
    <cellStyle name="20% - Accent5 3 5 4 2 2 3 2 2" xfId="26325" xr:uid="{AA70EDFE-840A-4C0D-B6FB-95D743D6FE53}"/>
    <cellStyle name="20% - Accent5 3 5 4 2 2 3 3" xfId="18837" xr:uid="{CF9F7E16-CB7A-4461-8E92-D5DEFE386EDD}"/>
    <cellStyle name="20% - Accent5 3 5 4 2 2 3 4" xfId="34825" xr:uid="{F68208AC-7C45-4ADA-AE71-C1D1AD462BFA}"/>
    <cellStyle name="20% - Accent5 3 5 4 2 2 3 5" xfId="41256" xr:uid="{424A2938-7A59-4050-8E1B-51879C9F23E5}"/>
    <cellStyle name="20% - Accent5 3 5 4 2 2 3 6" xfId="49139" xr:uid="{1E009948-0C81-4A45-8BCA-378A50A49DA4}"/>
    <cellStyle name="20% - Accent5 3 5 4 2 2 3 7" xfId="56632" xr:uid="{449365BD-3754-4B31-A7AB-6ACF07C3C15A}"/>
    <cellStyle name="20% - Accent5 3 5 4 2 2 4" xfId="3810" xr:uid="{738A270A-6463-413A-AAD8-6D4D373556A1}"/>
    <cellStyle name="20% - Accent5 3 5 4 2 2 4 2" xfId="11350" xr:uid="{B917AB6B-AC9C-45D3-852E-31D0BCA8D94D}"/>
    <cellStyle name="20% - Accent5 3 5 4 2 2 4 2 2" xfId="26326" xr:uid="{77124981-9FD3-4B31-9D75-D3A08BEAF1B5}"/>
    <cellStyle name="20% - Accent5 3 5 4 2 2 4 3" xfId="18838" xr:uid="{5210C517-2162-475B-90DF-BE465840BA5D}"/>
    <cellStyle name="20% - Accent5 3 5 4 2 2 4 4" xfId="36668" xr:uid="{35268946-7341-4B0A-BD94-5F43E6DC657C}"/>
    <cellStyle name="20% - Accent5 3 5 4 2 2 4 5" xfId="41257" xr:uid="{EEB3BF85-DDE3-47E9-BA86-2264B196F45F}"/>
    <cellStyle name="20% - Accent5 3 5 4 2 2 4 6" xfId="49140" xr:uid="{9A334BCF-7B24-47F3-A3EF-6F0B0432EAD3}"/>
    <cellStyle name="20% - Accent5 3 5 4 2 2 4 7" xfId="56633" xr:uid="{FD160728-119F-44A4-BEC0-01CC89C0E01E}"/>
    <cellStyle name="20% - Accent5 3 5 4 2 2 5" xfId="11347" xr:uid="{1E1174E7-9985-412B-A69D-000A3D23A2DF}"/>
    <cellStyle name="20% - Accent5 3 5 4 2 2 5 2" xfId="26323" xr:uid="{D8788659-73C5-433C-B0AB-AE775B1C72EF}"/>
    <cellStyle name="20% - Accent5 3 5 4 2 2 6" xfId="18835" xr:uid="{3063975F-5354-4A75-BF54-44EE9FECE5BC}"/>
    <cellStyle name="20% - Accent5 3 5 4 2 2 7" xfId="31562" xr:uid="{16E33911-6C6A-434D-B557-5A4B67D355D9}"/>
    <cellStyle name="20% - Accent5 3 5 4 2 2 8" xfId="41254" xr:uid="{1707E758-60B7-45AE-A8E0-3D0100D82C80}"/>
    <cellStyle name="20% - Accent5 3 5 4 2 2 9" xfId="49137" xr:uid="{0556EB92-6599-400C-8A1C-6AB6FAAFA6BF}"/>
    <cellStyle name="20% - Accent5 3 5 4 2 3" xfId="3811" xr:uid="{CB6F0FBC-D7F9-4408-9FC4-8E1665D5D4BD}"/>
    <cellStyle name="20% - Accent5 3 5 4 2 3 2" xfId="11351" xr:uid="{DACE937B-6347-401E-969C-D65F2A3B5593}"/>
    <cellStyle name="20% - Accent5 3 5 4 2 3 2 2" xfId="26327" xr:uid="{D8DFF8D6-ABF1-4927-8DE9-55CFE5432C97}"/>
    <cellStyle name="20% - Accent5 3 5 4 2 3 3" xfId="18839" xr:uid="{C15FFA42-BB35-4547-AD56-050F432BE27B}"/>
    <cellStyle name="20% - Accent5 3 5 4 2 3 4" xfId="32979" xr:uid="{711B76ED-AD77-4E84-85B1-B52A6F9A492F}"/>
    <cellStyle name="20% - Accent5 3 5 4 2 3 5" xfId="41258" xr:uid="{8980DDC9-8E8F-4116-BFEC-CA17ECC8B782}"/>
    <cellStyle name="20% - Accent5 3 5 4 2 3 6" xfId="49141" xr:uid="{52D5C7F0-697D-4228-867D-158B074A7775}"/>
    <cellStyle name="20% - Accent5 3 5 4 2 3 7" xfId="56634" xr:uid="{A5382BCD-9A4C-4241-9177-5512F3961F74}"/>
    <cellStyle name="20% - Accent5 3 5 4 2 4" xfId="3812" xr:uid="{1AF0CED1-EDBA-485A-99EE-ADF83EF6E89A}"/>
    <cellStyle name="20% - Accent5 3 5 4 2 4 2" xfId="11352" xr:uid="{086DB4C7-949A-4857-A6B4-FD488DA7FE70}"/>
    <cellStyle name="20% - Accent5 3 5 4 2 4 2 2" xfId="26328" xr:uid="{CDD07642-925B-431F-AC41-CDD9DD2F5773}"/>
    <cellStyle name="20% - Accent5 3 5 4 2 4 3" xfId="18840" xr:uid="{92F67115-9CCB-4AD5-94CE-1773A87C7F23}"/>
    <cellStyle name="20% - Accent5 3 5 4 2 4 4" xfId="34824" xr:uid="{2CF3A442-F378-45B3-8A1C-10A0103A9AC4}"/>
    <cellStyle name="20% - Accent5 3 5 4 2 4 5" xfId="41259" xr:uid="{1BCE56D3-98A0-4438-A9FD-2BBE95898D77}"/>
    <cellStyle name="20% - Accent5 3 5 4 2 4 6" xfId="49142" xr:uid="{855F8D1D-61B2-4439-AE34-AB8662BB2591}"/>
    <cellStyle name="20% - Accent5 3 5 4 2 4 7" xfId="56635" xr:uid="{2F9AA678-7476-43F3-A7B4-DCF19CAFAA94}"/>
    <cellStyle name="20% - Accent5 3 5 4 2 5" xfId="3813" xr:uid="{81BB35BE-5334-4CAE-B641-6AA4A0544694}"/>
    <cellStyle name="20% - Accent5 3 5 4 2 5 2" xfId="11353" xr:uid="{32326337-84C3-4683-B8D6-186D0388F821}"/>
    <cellStyle name="20% - Accent5 3 5 4 2 5 2 2" xfId="26329" xr:uid="{649218ED-B57B-4CBC-8583-DD3400ABB414}"/>
    <cellStyle name="20% - Accent5 3 5 4 2 5 3" xfId="18841" xr:uid="{FB4270DC-BDCC-4E7F-86B0-D748F9DEACAA}"/>
    <cellStyle name="20% - Accent5 3 5 4 2 5 4" xfId="36667" xr:uid="{50D34FF4-CC6F-4286-9F44-57D400FAC305}"/>
    <cellStyle name="20% - Accent5 3 5 4 2 5 5" xfId="41260" xr:uid="{F86C87F2-EA21-41B0-87D4-2FD45934BB66}"/>
    <cellStyle name="20% - Accent5 3 5 4 2 5 6" xfId="49143" xr:uid="{5CB2D61C-890C-4C58-8F59-B719D0C18738}"/>
    <cellStyle name="20% - Accent5 3 5 4 2 5 7" xfId="56636" xr:uid="{AC01F7B6-1B8A-40F1-B4D8-C1B9CAC6AA10}"/>
    <cellStyle name="20% - Accent5 3 5 4 2 6" xfId="11346" xr:uid="{F7D27DF7-B808-4AD5-BCDA-0C310D24EF83}"/>
    <cellStyle name="20% - Accent5 3 5 4 2 6 2" xfId="26322" xr:uid="{225665E0-6328-40AB-B3EA-AD2EA1B41F2B}"/>
    <cellStyle name="20% - Accent5 3 5 4 2 7" xfId="18834" xr:uid="{7B9453A2-989C-4C3E-ABFA-21A7FFCAC2D2}"/>
    <cellStyle name="20% - Accent5 3 5 4 2 8" xfId="30917" xr:uid="{F558041A-992B-4F2A-AA1A-4426A0D3AD8A}"/>
    <cellStyle name="20% - Accent5 3 5 4 2 9" xfId="41253" xr:uid="{363A95D5-B02A-4EF6-B794-EB40D070A781}"/>
    <cellStyle name="20% - Accent5 3 5 4 3" xfId="3814" xr:uid="{2093F4BA-32A1-4800-AECB-39EB9E9C8476}"/>
    <cellStyle name="20% - Accent5 3 5 4 3 10" xfId="56637" xr:uid="{A62A61B6-03F8-449A-82E7-765449167A16}"/>
    <cellStyle name="20% - Accent5 3 5 4 3 2" xfId="3815" xr:uid="{FB8888A6-9B9F-473E-9048-F322ED05E292}"/>
    <cellStyle name="20% - Accent5 3 5 4 3 2 2" xfId="11355" xr:uid="{4C2FBA47-AF39-45F3-8474-8C3A5A262897}"/>
    <cellStyle name="20% - Accent5 3 5 4 3 2 2 2" xfId="26331" xr:uid="{EC590FA2-8622-4435-A81E-42AC6B715396}"/>
    <cellStyle name="20% - Accent5 3 5 4 3 2 3" xfId="18843" xr:uid="{606A2C58-1313-4269-80DF-13B5BBF0B2C4}"/>
    <cellStyle name="20% - Accent5 3 5 4 3 2 4" xfId="32981" xr:uid="{A037A5CE-0D8B-46D0-9329-657C76952AE7}"/>
    <cellStyle name="20% - Accent5 3 5 4 3 2 5" xfId="41262" xr:uid="{44FFC74F-A13D-4CDF-97A1-5AB52D5BCC0C}"/>
    <cellStyle name="20% - Accent5 3 5 4 3 2 6" xfId="49145" xr:uid="{5A86D804-F8FD-4B1F-9715-209341AD508B}"/>
    <cellStyle name="20% - Accent5 3 5 4 3 2 7" xfId="56638" xr:uid="{6F4E44D7-325F-4493-8E8C-BA275B40D9D0}"/>
    <cellStyle name="20% - Accent5 3 5 4 3 3" xfId="3816" xr:uid="{E426592D-91D7-4DD7-83D9-8F123076B913}"/>
    <cellStyle name="20% - Accent5 3 5 4 3 3 2" xfId="11356" xr:uid="{0B83B81A-7764-4D32-8B08-5EAC5CE74258}"/>
    <cellStyle name="20% - Accent5 3 5 4 3 3 2 2" xfId="26332" xr:uid="{D827B361-F0C0-41A9-9F98-022C1559D7CC}"/>
    <cellStyle name="20% - Accent5 3 5 4 3 3 3" xfId="18844" xr:uid="{3257FF8F-7FDD-4D55-9E0B-EAF813364486}"/>
    <cellStyle name="20% - Accent5 3 5 4 3 3 4" xfId="34826" xr:uid="{B062C05F-5FD4-4C15-837B-A56CF1650F8B}"/>
    <cellStyle name="20% - Accent5 3 5 4 3 3 5" xfId="41263" xr:uid="{A20390BF-ED0C-4B85-BA7C-BB2AF799EB29}"/>
    <cellStyle name="20% - Accent5 3 5 4 3 3 6" xfId="49146" xr:uid="{500C8516-B13E-4790-8581-C8E609234B15}"/>
    <cellStyle name="20% - Accent5 3 5 4 3 3 7" xfId="56639" xr:uid="{178D4DF6-12F6-4DEA-822D-4DF1932689D1}"/>
    <cellStyle name="20% - Accent5 3 5 4 3 4" xfId="3817" xr:uid="{D446565B-18CC-45CA-A081-11D3CE164C09}"/>
    <cellStyle name="20% - Accent5 3 5 4 3 4 2" xfId="11357" xr:uid="{8F1C2F0A-A0A1-4DD5-A3B1-F378921A0F3E}"/>
    <cellStyle name="20% - Accent5 3 5 4 3 4 2 2" xfId="26333" xr:uid="{9E107106-FA24-47DB-BBA5-1DDE3EE9F7ED}"/>
    <cellStyle name="20% - Accent5 3 5 4 3 4 3" xfId="18845" xr:uid="{ED518BEE-AA93-4941-8900-F8396C87B9F6}"/>
    <cellStyle name="20% - Accent5 3 5 4 3 4 4" xfId="36669" xr:uid="{DD204AFB-200C-4736-8F99-A79EC20691AA}"/>
    <cellStyle name="20% - Accent5 3 5 4 3 4 5" xfId="41264" xr:uid="{F85C2E94-BD17-4B22-9890-53B866271439}"/>
    <cellStyle name="20% - Accent5 3 5 4 3 4 6" xfId="49147" xr:uid="{2B180A50-014D-4CDD-BA01-FDF885ABEEDB}"/>
    <cellStyle name="20% - Accent5 3 5 4 3 4 7" xfId="56640" xr:uid="{096B2624-CB65-4C2E-8636-98DA8704722E}"/>
    <cellStyle name="20% - Accent5 3 5 4 3 5" xfId="11354" xr:uid="{3CFDE9A6-2E2C-408D-B74B-137CE44543AC}"/>
    <cellStyle name="20% - Accent5 3 5 4 3 5 2" xfId="26330" xr:uid="{29BA01AE-C7AA-43FA-9A38-15A5B56D10A6}"/>
    <cellStyle name="20% - Accent5 3 5 4 3 6" xfId="18842" xr:uid="{8AAF7053-1C57-439E-A358-117DCDAAB214}"/>
    <cellStyle name="20% - Accent5 3 5 4 3 7" xfId="31561" xr:uid="{3FA53CB4-69AC-4BE6-9802-4BEEF20FA602}"/>
    <cellStyle name="20% - Accent5 3 5 4 3 8" xfId="41261" xr:uid="{8D4A80A3-38F5-4B3C-86E9-046B0BA596F0}"/>
    <cellStyle name="20% - Accent5 3 5 4 3 9" xfId="49144" xr:uid="{14D4661B-7A63-4202-9522-7D15963733F1}"/>
    <cellStyle name="20% - Accent5 3 5 4 4" xfId="3818" xr:uid="{07327E7B-9C52-4E2F-9201-6260908E264F}"/>
    <cellStyle name="20% - Accent5 3 5 4 4 2" xfId="11358" xr:uid="{98518B71-6530-4D4F-85D9-658364EE5305}"/>
    <cellStyle name="20% - Accent5 3 5 4 4 2 2" xfId="26334" xr:uid="{F9FC834B-40C1-475B-B20A-D880D9000CA3}"/>
    <cellStyle name="20% - Accent5 3 5 4 4 3" xfId="18846" xr:uid="{2E793EF4-8DD0-4C3E-A505-5E098EEF3137}"/>
    <cellStyle name="20% - Accent5 3 5 4 4 4" xfId="32978" xr:uid="{C7ABF592-90D2-4386-8DCB-75ABDE72A0B6}"/>
    <cellStyle name="20% - Accent5 3 5 4 4 5" xfId="41265" xr:uid="{927ABE63-D737-4465-A32D-465C83FE6F02}"/>
    <cellStyle name="20% - Accent5 3 5 4 4 6" xfId="49148" xr:uid="{8E0475FD-E563-42B0-9734-EDA63B0D335B}"/>
    <cellStyle name="20% - Accent5 3 5 4 4 7" xfId="56641" xr:uid="{C251E2B6-0DD7-474D-A84D-159A897FF017}"/>
    <cellStyle name="20% - Accent5 3 5 4 5" xfId="3819" xr:uid="{F7344F92-A039-44D4-9E1A-932076C55796}"/>
    <cellStyle name="20% - Accent5 3 5 4 5 2" xfId="11359" xr:uid="{4D5C7753-A08B-451F-8E11-A6E36FEA90EE}"/>
    <cellStyle name="20% - Accent5 3 5 4 5 2 2" xfId="26335" xr:uid="{19EB9C5F-2D86-4F85-808D-EBAA7577A9CB}"/>
    <cellStyle name="20% - Accent5 3 5 4 5 3" xfId="18847" xr:uid="{1792E976-77B3-42BB-B0B2-6F6CA15FF8F5}"/>
    <cellStyle name="20% - Accent5 3 5 4 5 4" xfId="34823" xr:uid="{C1B95F1B-D116-44D5-9BEB-136C129CE953}"/>
    <cellStyle name="20% - Accent5 3 5 4 5 5" xfId="41266" xr:uid="{0433ADE2-2EAF-4D2F-949B-0E6B004684BC}"/>
    <cellStyle name="20% - Accent5 3 5 4 5 6" xfId="49149" xr:uid="{21F61603-C98A-47AF-8DF7-3F68AA24B9A6}"/>
    <cellStyle name="20% - Accent5 3 5 4 5 7" xfId="56642" xr:uid="{15E8A951-08CD-48D4-8D8F-873508FC6FD9}"/>
    <cellStyle name="20% - Accent5 3 5 4 6" xfId="3820" xr:uid="{6276C1F3-B773-4312-9F80-D6A7679E284A}"/>
    <cellStyle name="20% - Accent5 3 5 4 6 2" xfId="11360" xr:uid="{7C688B2B-0970-41D6-9670-42CBBF4517B2}"/>
    <cellStyle name="20% - Accent5 3 5 4 6 2 2" xfId="26336" xr:uid="{28900AF9-F750-489A-ADE9-B40167D5CA56}"/>
    <cellStyle name="20% - Accent5 3 5 4 6 3" xfId="18848" xr:uid="{643411EE-3905-48D6-8B19-33A6511DB6B5}"/>
    <cellStyle name="20% - Accent5 3 5 4 6 4" xfId="36666" xr:uid="{DD23CE4E-6B44-47DD-96D5-3401BB2E5F04}"/>
    <cellStyle name="20% - Accent5 3 5 4 6 5" xfId="41267" xr:uid="{4AF07EB0-56B5-4A18-B07A-F6C7BF1861D2}"/>
    <cellStyle name="20% - Accent5 3 5 4 6 6" xfId="49150" xr:uid="{F1BA8F8E-4348-448B-AA73-22632DABED37}"/>
    <cellStyle name="20% - Accent5 3 5 4 6 7" xfId="56643" xr:uid="{9F31BB33-D618-4BF9-B2A2-85DFA8CC58B9}"/>
    <cellStyle name="20% - Accent5 3 5 4 7" xfId="11345" xr:uid="{8F1C2A18-BDB5-450D-B556-5448A2F5283A}"/>
    <cellStyle name="20% - Accent5 3 5 4 7 2" xfId="26321" xr:uid="{1E1A048F-D9ED-43A5-BF76-0BFD3C3B2D5E}"/>
    <cellStyle name="20% - Accent5 3 5 4 8" xfId="18833" xr:uid="{6C86B5B3-4B68-4242-9AF2-0E91AE6CAC27}"/>
    <cellStyle name="20% - Accent5 3 5 4 9" xfId="30477" xr:uid="{6EE61B27-B3A2-4680-B3DB-54C4D39AE4EB}"/>
    <cellStyle name="20% - Accent5 3 5 5" xfId="3821" xr:uid="{3363786B-A1FB-40B0-AF4A-55AAB6A59E8B}"/>
    <cellStyle name="20% - Accent5 3 5 5 10" xfId="41268" xr:uid="{8D1B509A-838C-4700-85DD-2D40CA04FA1A}"/>
    <cellStyle name="20% - Accent5 3 5 5 11" xfId="49151" xr:uid="{C77D4ECB-58E8-4D94-8DDF-E5C45A43B8D8}"/>
    <cellStyle name="20% - Accent5 3 5 5 12" xfId="56644" xr:uid="{7A88EC72-890E-4B3C-A52A-63D4ACBA5B34}"/>
    <cellStyle name="20% - Accent5 3 5 5 2" xfId="3822" xr:uid="{EDC49F9F-643B-48FF-9E13-71F556E2F668}"/>
    <cellStyle name="20% - Accent5 3 5 5 2 10" xfId="49152" xr:uid="{18CD6761-3EAE-4F6B-93E2-6A39F87BC2D0}"/>
    <cellStyle name="20% - Accent5 3 5 5 2 11" xfId="56645" xr:uid="{7CA138AF-827D-4405-A5D6-D81670E6DD41}"/>
    <cellStyle name="20% - Accent5 3 5 5 2 2" xfId="3823" xr:uid="{A9B95756-A2A7-4D40-A0E0-FFB45D6F5C8C}"/>
    <cellStyle name="20% - Accent5 3 5 5 2 2 10" xfId="56646" xr:uid="{191E010A-3411-43AB-A7EF-5EB66C0A4088}"/>
    <cellStyle name="20% - Accent5 3 5 5 2 2 2" xfId="3824" xr:uid="{AD1AD471-9113-43F6-AD9F-EB4803867B27}"/>
    <cellStyle name="20% - Accent5 3 5 5 2 2 2 2" xfId="11364" xr:uid="{6CCD5A1E-2938-4B2D-9338-922746EEA686}"/>
    <cellStyle name="20% - Accent5 3 5 5 2 2 2 2 2" xfId="26340" xr:uid="{5469E5B0-03CE-4A79-B943-424206E50494}"/>
    <cellStyle name="20% - Accent5 3 5 5 2 2 2 3" xfId="18852" xr:uid="{2148061C-6CF0-4ED0-890B-87E8CDD08B10}"/>
    <cellStyle name="20% - Accent5 3 5 5 2 2 2 4" xfId="32984" xr:uid="{5546ACFD-FE68-4F27-A7E8-5CA6E1718901}"/>
    <cellStyle name="20% - Accent5 3 5 5 2 2 2 5" xfId="41271" xr:uid="{DC4B5012-6BF7-4536-AF4B-AD6F088DEFC0}"/>
    <cellStyle name="20% - Accent5 3 5 5 2 2 2 6" xfId="49154" xr:uid="{FEF98261-51C8-4916-B862-32AF7C0A8D65}"/>
    <cellStyle name="20% - Accent5 3 5 5 2 2 2 7" xfId="56647" xr:uid="{BA429C1D-47FD-46C5-A35B-61BFFF69114C}"/>
    <cellStyle name="20% - Accent5 3 5 5 2 2 3" xfId="3825" xr:uid="{298698AA-87AC-437D-B807-8C0BC3C64CBF}"/>
    <cellStyle name="20% - Accent5 3 5 5 2 2 3 2" xfId="11365" xr:uid="{0737FA11-BD4B-4C20-93FB-807AC831B833}"/>
    <cellStyle name="20% - Accent5 3 5 5 2 2 3 2 2" xfId="26341" xr:uid="{A51E5B7A-50B1-4205-A875-FE17B97553DD}"/>
    <cellStyle name="20% - Accent5 3 5 5 2 2 3 3" xfId="18853" xr:uid="{FBD248C5-C334-44E0-BBAE-559D7BD708B2}"/>
    <cellStyle name="20% - Accent5 3 5 5 2 2 3 4" xfId="34829" xr:uid="{2B7FB405-6FD9-418B-834D-3ABEE0FB2C32}"/>
    <cellStyle name="20% - Accent5 3 5 5 2 2 3 5" xfId="41272" xr:uid="{2B5F368C-36BC-4B4A-845B-2EB4871E9FA3}"/>
    <cellStyle name="20% - Accent5 3 5 5 2 2 3 6" xfId="49155" xr:uid="{FFBC3837-64C8-41AA-977B-01C65FFB0FDB}"/>
    <cellStyle name="20% - Accent5 3 5 5 2 2 3 7" xfId="56648" xr:uid="{288E20D5-0C57-4C4D-A72B-DD4B2E943764}"/>
    <cellStyle name="20% - Accent5 3 5 5 2 2 4" xfId="3826" xr:uid="{3B56D09C-C9D7-4344-85DD-918550E277A6}"/>
    <cellStyle name="20% - Accent5 3 5 5 2 2 4 2" xfId="11366" xr:uid="{048E71E6-FC68-4941-9E32-EA9E5956ADA8}"/>
    <cellStyle name="20% - Accent5 3 5 5 2 2 4 2 2" xfId="26342" xr:uid="{3BE79D99-C9BE-4A45-BED5-8A42FFAFB0A8}"/>
    <cellStyle name="20% - Accent5 3 5 5 2 2 4 3" xfId="18854" xr:uid="{3B1184CD-7F2A-427E-96D6-FECBABE1A9E9}"/>
    <cellStyle name="20% - Accent5 3 5 5 2 2 4 4" xfId="36672" xr:uid="{34EC8E4A-76D8-406E-8D11-9450BE0B65F3}"/>
    <cellStyle name="20% - Accent5 3 5 5 2 2 4 5" xfId="41273" xr:uid="{E2892ADE-B422-42F2-AE77-1F8337395BC5}"/>
    <cellStyle name="20% - Accent5 3 5 5 2 2 4 6" xfId="49156" xr:uid="{ED1CA156-EAF6-44E6-9A2E-E5ABEF846549}"/>
    <cellStyle name="20% - Accent5 3 5 5 2 2 4 7" xfId="56649" xr:uid="{D12C1BA8-DA4C-4EA8-935D-2F76BE6D4EE4}"/>
    <cellStyle name="20% - Accent5 3 5 5 2 2 5" xfId="11363" xr:uid="{D176F859-51DB-4D9D-814B-27524482044C}"/>
    <cellStyle name="20% - Accent5 3 5 5 2 2 5 2" xfId="26339" xr:uid="{93EA925D-1F70-4DE0-A2E4-71C115CFBC90}"/>
    <cellStyle name="20% - Accent5 3 5 5 2 2 6" xfId="18851" xr:uid="{DD3EC036-84F4-4658-BD82-34C5F1EA86F2}"/>
    <cellStyle name="20% - Accent5 3 5 5 2 2 7" xfId="31564" xr:uid="{8012015A-ABFD-499F-AE9F-CB66A287B7EF}"/>
    <cellStyle name="20% - Accent5 3 5 5 2 2 8" xfId="41270" xr:uid="{8D50F742-AC8D-4003-99D0-7993FF973534}"/>
    <cellStyle name="20% - Accent5 3 5 5 2 2 9" xfId="49153" xr:uid="{3F012E02-292D-44C3-83BF-FF8E8CD12AED}"/>
    <cellStyle name="20% - Accent5 3 5 5 2 3" xfId="3827" xr:uid="{31D62F0A-9820-410D-A755-D8C5646661A1}"/>
    <cellStyle name="20% - Accent5 3 5 5 2 3 2" xfId="11367" xr:uid="{228D7D0D-5470-4069-BE7C-2D25B7EEF4D6}"/>
    <cellStyle name="20% - Accent5 3 5 5 2 3 2 2" xfId="26343" xr:uid="{6832E678-1F7E-4C15-8596-FCBE7B92899C}"/>
    <cellStyle name="20% - Accent5 3 5 5 2 3 3" xfId="18855" xr:uid="{3E0A1510-77A3-4132-92E7-45E9E9AE8AD6}"/>
    <cellStyle name="20% - Accent5 3 5 5 2 3 4" xfId="32983" xr:uid="{B069E244-9B36-4D65-B7F3-70880CC3E244}"/>
    <cellStyle name="20% - Accent5 3 5 5 2 3 5" xfId="41274" xr:uid="{314689CE-E47C-4935-AF70-F30D41CE49C9}"/>
    <cellStyle name="20% - Accent5 3 5 5 2 3 6" xfId="49157" xr:uid="{E4116364-89F3-4620-9421-3778CE699B29}"/>
    <cellStyle name="20% - Accent5 3 5 5 2 3 7" xfId="56650" xr:uid="{0EE87535-811E-4FD4-9B73-41984957A0FB}"/>
    <cellStyle name="20% - Accent5 3 5 5 2 4" xfId="3828" xr:uid="{BCC258A0-A3F5-44D5-BE68-CD0307FC728F}"/>
    <cellStyle name="20% - Accent5 3 5 5 2 4 2" xfId="11368" xr:uid="{39C30F62-4E6E-408C-A791-2CC897E3B287}"/>
    <cellStyle name="20% - Accent5 3 5 5 2 4 2 2" xfId="26344" xr:uid="{9D9225BC-1D7A-405A-840A-AB6B5D00FD7F}"/>
    <cellStyle name="20% - Accent5 3 5 5 2 4 3" xfId="18856" xr:uid="{0B34D58C-F315-4F98-9E01-76C5F8AE88A4}"/>
    <cellStyle name="20% - Accent5 3 5 5 2 4 4" xfId="34828" xr:uid="{7811B016-CE27-43C0-A692-55F14703C7B8}"/>
    <cellStyle name="20% - Accent5 3 5 5 2 4 5" xfId="41275" xr:uid="{31482FC2-AF70-4228-A09A-143C839BED2C}"/>
    <cellStyle name="20% - Accent5 3 5 5 2 4 6" xfId="49158" xr:uid="{D849B820-64C8-4B78-BD88-0043640705A4}"/>
    <cellStyle name="20% - Accent5 3 5 5 2 4 7" xfId="56651" xr:uid="{F789A4F1-B8DB-46F8-A511-C924140D86A6}"/>
    <cellStyle name="20% - Accent5 3 5 5 2 5" xfId="3829" xr:uid="{8F4050AC-7C30-469D-A6BB-7E786ADD309E}"/>
    <cellStyle name="20% - Accent5 3 5 5 2 5 2" xfId="11369" xr:uid="{B5CF1C3A-10A0-48A1-8C6E-CCF2E926DA3B}"/>
    <cellStyle name="20% - Accent5 3 5 5 2 5 2 2" xfId="26345" xr:uid="{57224199-27D4-49EF-A0AC-EA61E3BEF044}"/>
    <cellStyle name="20% - Accent5 3 5 5 2 5 3" xfId="18857" xr:uid="{99A58417-4276-43CF-94D3-E0788B89F57F}"/>
    <cellStyle name="20% - Accent5 3 5 5 2 5 4" xfId="36671" xr:uid="{DB73D2F3-5C5F-4D1A-B37B-8CD5B82B7BD1}"/>
    <cellStyle name="20% - Accent5 3 5 5 2 5 5" xfId="41276" xr:uid="{9C41F037-8DE7-46D1-9D6D-4B121E4B7644}"/>
    <cellStyle name="20% - Accent5 3 5 5 2 5 6" xfId="49159" xr:uid="{77B989C4-01C9-492C-BDE9-D26FB07289D8}"/>
    <cellStyle name="20% - Accent5 3 5 5 2 5 7" xfId="56652" xr:uid="{28B2D52C-B2D2-402A-A2C2-4B1372361FC0}"/>
    <cellStyle name="20% - Accent5 3 5 5 2 6" xfId="11362" xr:uid="{925289DA-7BE2-4C6D-B7F1-32E1B22680E6}"/>
    <cellStyle name="20% - Accent5 3 5 5 2 6 2" xfId="26338" xr:uid="{AC4D247F-B1B0-4F0F-8CC7-124B519119D8}"/>
    <cellStyle name="20% - Accent5 3 5 5 2 7" xfId="18850" xr:uid="{A86DCA98-9586-425F-96ED-CF7CF266166F}"/>
    <cellStyle name="20% - Accent5 3 5 5 2 8" xfId="30918" xr:uid="{DA593052-60F8-4108-B962-28ACB541A958}"/>
    <cellStyle name="20% - Accent5 3 5 5 2 9" xfId="41269" xr:uid="{D937EE2D-0380-4443-83E7-1565EA0EAF37}"/>
    <cellStyle name="20% - Accent5 3 5 5 3" xfId="3830" xr:uid="{20998DFA-DD13-4047-8689-EB7F3BEA0B5A}"/>
    <cellStyle name="20% - Accent5 3 5 5 3 10" xfId="56653" xr:uid="{A2E55B8A-33BC-4C33-8664-3CE9B898B0EC}"/>
    <cellStyle name="20% - Accent5 3 5 5 3 2" xfId="3831" xr:uid="{6BC244C6-457B-452A-A9B1-FD1DB9B91DD3}"/>
    <cellStyle name="20% - Accent5 3 5 5 3 2 2" xfId="11371" xr:uid="{4FBB686A-AE0B-4A25-9F68-320A4CE524DF}"/>
    <cellStyle name="20% - Accent5 3 5 5 3 2 2 2" xfId="26347" xr:uid="{D84F590D-601E-4C9A-9B53-E730F4E3E847}"/>
    <cellStyle name="20% - Accent5 3 5 5 3 2 3" xfId="18859" xr:uid="{8F3676ED-E17D-439F-8D06-106A375F80BB}"/>
    <cellStyle name="20% - Accent5 3 5 5 3 2 4" xfId="32985" xr:uid="{00699A6C-64FB-4BA9-A644-1004CBCAE74B}"/>
    <cellStyle name="20% - Accent5 3 5 5 3 2 5" xfId="41278" xr:uid="{39A4BBDC-8160-4317-9E2E-B962BDB9A079}"/>
    <cellStyle name="20% - Accent5 3 5 5 3 2 6" xfId="49161" xr:uid="{BEFDC318-459F-4666-8FB2-C3CFAEC2890C}"/>
    <cellStyle name="20% - Accent5 3 5 5 3 2 7" xfId="56654" xr:uid="{19BB3551-6A09-4A0C-87CF-C20817E93C7C}"/>
    <cellStyle name="20% - Accent5 3 5 5 3 3" xfId="3832" xr:uid="{C9938D99-E66C-4335-B80A-B8A390BD6E12}"/>
    <cellStyle name="20% - Accent5 3 5 5 3 3 2" xfId="11372" xr:uid="{0D6249FA-E355-4CE2-9E0C-2E8F3DD6DB66}"/>
    <cellStyle name="20% - Accent5 3 5 5 3 3 2 2" xfId="26348" xr:uid="{A901B3A5-F9DC-48BB-A350-AF893261E422}"/>
    <cellStyle name="20% - Accent5 3 5 5 3 3 3" xfId="18860" xr:uid="{A556365E-E43C-4A74-941F-8B64D4AA755C}"/>
    <cellStyle name="20% - Accent5 3 5 5 3 3 4" xfId="34830" xr:uid="{C0DE88AA-44BE-4B2B-B093-6D71D55A910B}"/>
    <cellStyle name="20% - Accent5 3 5 5 3 3 5" xfId="41279" xr:uid="{9F5D3360-4A3F-4FAF-BD67-5185986276E2}"/>
    <cellStyle name="20% - Accent5 3 5 5 3 3 6" xfId="49162" xr:uid="{CE7DAE26-7ACF-4FCE-BBDD-F5D024CD60F1}"/>
    <cellStyle name="20% - Accent5 3 5 5 3 3 7" xfId="56655" xr:uid="{4B84D874-9F51-4261-8C15-4963942C9017}"/>
    <cellStyle name="20% - Accent5 3 5 5 3 4" xfId="3833" xr:uid="{7A85CE3C-C7C8-4A7D-BBFD-3852D1DB82EC}"/>
    <cellStyle name="20% - Accent5 3 5 5 3 4 2" xfId="11373" xr:uid="{52B61271-E88E-46C6-B40E-D0210B7EB079}"/>
    <cellStyle name="20% - Accent5 3 5 5 3 4 2 2" xfId="26349" xr:uid="{26A378F5-40BD-4F0A-9A3E-DFE5137A079E}"/>
    <cellStyle name="20% - Accent5 3 5 5 3 4 3" xfId="18861" xr:uid="{48A0AC89-1014-43EC-81E1-D5BA6BC32594}"/>
    <cellStyle name="20% - Accent5 3 5 5 3 4 4" xfId="36673" xr:uid="{FBFF4B76-944E-439F-856D-5010F4EB4DED}"/>
    <cellStyle name="20% - Accent5 3 5 5 3 4 5" xfId="41280" xr:uid="{4663451B-BDBE-41BE-8B38-F2347C04D7FD}"/>
    <cellStyle name="20% - Accent5 3 5 5 3 4 6" xfId="49163" xr:uid="{BDCC8B06-8983-4781-974D-4C3808706831}"/>
    <cellStyle name="20% - Accent5 3 5 5 3 4 7" xfId="56656" xr:uid="{B1F33D62-E3E4-4116-A635-6A22BF58B9E2}"/>
    <cellStyle name="20% - Accent5 3 5 5 3 5" xfId="11370" xr:uid="{8E0508FD-5C33-4C83-A92A-17CB408CEC3B}"/>
    <cellStyle name="20% - Accent5 3 5 5 3 5 2" xfId="26346" xr:uid="{9944EA0C-2078-44AB-B1D5-515ED6EE5319}"/>
    <cellStyle name="20% - Accent5 3 5 5 3 6" xfId="18858" xr:uid="{0D8F4610-3F40-4383-88E4-2A850AF0B860}"/>
    <cellStyle name="20% - Accent5 3 5 5 3 7" xfId="31563" xr:uid="{4DFDC899-7C5E-4B93-AB63-EAB743ED63DC}"/>
    <cellStyle name="20% - Accent5 3 5 5 3 8" xfId="41277" xr:uid="{43B2B994-980A-4021-82E6-FF13568E68FC}"/>
    <cellStyle name="20% - Accent5 3 5 5 3 9" xfId="49160" xr:uid="{09EC4F53-30AB-42AC-BA16-995C56A9335C}"/>
    <cellStyle name="20% - Accent5 3 5 5 4" xfId="3834" xr:uid="{3A3EE1B3-B806-4DEE-B80C-D8BBFC23AB37}"/>
    <cellStyle name="20% - Accent5 3 5 5 4 2" xfId="11374" xr:uid="{0F110D89-8343-44AE-9AEB-C6DDFDEF2E7F}"/>
    <cellStyle name="20% - Accent5 3 5 5 4 2 2" xfId="26350" xr:uid="{0A6BDEEB-8064-4F66-BB6D-C691EF77670C}"/>
    <cellStyle name="20% - Accent5 3 5 5 4 3" xfId="18862" xr:uid="{85DEF244-DCC4-4F00-BCEC-A69638EADFF7}"/>
    <cellStyle name="20% - Accent5 3 5 5 4 4" xfId="32982" xr:uid="{A42FB7FD-0C52-4712-B4A8-55F31A88CF45}"/>
    <cellStyle name="20% - Accent5 3 5 5 4 5" xfId="41281" xr:uid="{6C06BE62-8DF7-484F-B3C3-3278069B585F}"/>
    <cellStyle name="20% - Accent5 3 5 5 4 6" xfId="49164" xr:uid="{2FA24E04-6998-415A-8DD9-7F18414595C4}"/>
    <cellStyle name="20% - Accent5 3 5 5 4 7" xfId="56657" xr:uid="{AEEC6B80-551D-479F-8C7E-F6BB2F784E8E}"/>
    <cellStyle name="20% - Accent5 3 5 5 5" xfId="3835" xr:uid="{A7D9B904-DE69-4E44-9A2F-F699EC9C19FE}"/>
    <cellStyle name="20% - Accent5 3 5 5 5 2" xfId="11375" xr:uid="{161A7EE9-5DA9-40FA-9086-C4EC43408598}"/>
    <cellStyle name="20% - Accent5 3 5 5 5 2 2" xfId="26351" xr:uid="{7CD8BAB6-4AD8-474C-A204-FFBA8ECD058E}"/>
    <cellStyle name="20% - Accent5 3 5 5 5 3" xfId="18863" xr:uid="{3F962F53-8F9C-4A18-B026-A65C62EACD96}"/>
    <cellStyle name="20% - Accent5 3 5 5 5 4" xfId="34827" xr:uid="{482E0F3A-5F49-40E0-91CB-4B20E40CDBF3}"/>
    <cellStyle name="20% - Accent5 3 5 5 5 5" xfId="41282" xr:uid="{71D8FDE2-1893-4BD5-9144-F4C22243BC93}"/>
    <cellStyle name="20% - Accent5 3 5 5 5 6" xfId="49165" xr:uid="{1C796A1C-7EEB-4FE1-91D3-929DAAC6D167}"/>
    <cellStyle name="20% - Accent5 3 5 5 5 7" xfId="56658" xr:uid="{1FA793EC-0903-4988-997D-535905C4A307}"/>
    <cellStyle name="20% - Accent5 3 5 5 6" xfId="3836" xr:uid="{D642BC75-B635-4AA4-BF6A-297551A6339D}"/>
    <cellStyle name="20% - Accent5 3 5 5 6 2" xfId="11376" xr:uid="{E970604C-3642-4490-9521-70D88249B81B}"/>
    <cellStyle name="20% - Accent5 3 5 5 6 2 2" xfId="26352" xr:uid="{563E8F2E-F542-4314-9725-286324E2A874}"/>
    <cellStyle name="20% - Accent5 3 5 5 6 3" xfId="18864" xr:uid="{0DCE38A2-5609-445D-AC07-827B0C22A19A}"/>
    <cellStyle name="20% - Accent5 3 5 5 6 4" xfId="36670" xr:uid="{B1E5B2E6-7EF8-442A-88BE-80D1ACD8CC83}"/>
    <cellStyle name="20% - Accent5 3 5 5 6 5" xfId="41283" xr:uid="{8FE308BB-6BC9-4443-A828-7D693A9DC740}"/>
    <cellStyle name="20% - Accent5 3 5 5 6 6" xfId="49166" xr:uid="{0565A534-70D8-4BD0-8D18-A872B4ADB7CA}"/>
    <cellStyle name="20% - Accent5 3 5 5 6 7" xfId="56659" xr:uid="{D231E4BE-AEB2-475B-8319-07B53EEA024C}"/>
    <cellStyle name="20% - Accent5 3 5 5 7" xfId="11361" xr:uid="{CEF3D774-DA45-42F6-9928-98E1E51363BA}"/>
    <cellStyle name="20% - Accent5 3 5 5 7 2" xfId="26337" xr:uid="{D450EC74-DA1E-4452-8238-05CC72F575F4}"/>
    <cellStyle name="20% - Accent5 3 5 5 8" xfId="18849" xr:uid="{EE09732E-8F6F-45B7-807E-10C58BBB299D}"/>
    <cellStyle name="20% - Accent5 3 5 5 9" xfId="30580" xr:uid="{CB6F386C-DBC8-4CF2-AE01-AAD05FB4C3BE}"/>
    <cellStyle name="20% - Accent5 3 5 6" xfId="3837" xr:uid="{DB469CC0-26CC-4696-BFC9-2B303512C2B3}"/>
    <cellStyle name="20% - Accent5 3 5 6 10" xfId="49167" xr:uid="{DC85EA12-CA1B-4996-BF53-8F59B9A2E457}"/>
    <cellStyle name="20% - Accent5 3 5 6 11" xfId="56660" xr:uid="{919B597D-7323-47C4-817F-AE75D68DA2BC}"/>
    <cellStyle name="20% - Accent5 3 5 6 2" xfId="3838" xr:uid="{333848F0-3EFC-4EE1-81E3-994DAF27E4DA}"/>
    <cellStyle name="20% - Accent5 3 5 6 2 10" xfId="56661" xr:uid="{882DC216-671E-4236-BD36-1ED07CF70A84}"/>
    <cellStyle name="20% - Accent5 3 5 6 2 2" xfId="3839" xr:uid="{80FC422F-3B28-4634-9A6E-DDEEB08B2D96}"/>
    <cellStyle name="20% - Accent5 3 5 6 2 2 2" xfId="11379" xr:uid="{01016261-E833-4003-A848-FEB5F44DCBD9}"/>
    <cellStyle name="20% - Accent5 3 5 6 2 2 2 2" xfId="26355" xr:uid="{45B32577-2C23-4E1D-AC92-61369BA854CB}"/>
    <cellStyle name="20% - Accent5 3 5 6 2 2 3" xfId="18867" xr:uid="{6F2AA191-4A03-4904-B034-418AEB38483F}"/>
    <cellStyle name="20% - Accent5 3 5 6 2 2 4" xfId="32987" xr:uid="{A5F34DE4-DB75-4413-994E-E839A4BB7F70}"/>
    <cellStyle name="20% - Accent5 3 5 6 2 2 5" xfId="41286" xr:uid="{C0962FCA-DB0C-4244-85F9-CA381885CE9A}"/>
    <cellStyle name="20% - Accent5 3 5 6 2 2 6" xfId="49169" xr:uid="{AAE1BE55-E9E5-4159-A9ED-29C456377913}"/>
    <cellStyle name="20% - Accent5 3 5 6 2 2 7" xfId="56662" xr:uid="{E42A1164-1BCF-46D6-B966-57E17265F71C}"/>
    <cellStyle name="20% - Accent5 3 5 6 2 3" xfId="3840" xr:uid="{501249A0-A09F-4C2C-9E37-BB2F5E027737}"/>
    <cellStyle name="20% - Accent5 3 5 6 2 3 2" xfId="11380" xr:uid="{91295B6F-C7D4-465A-8C02-242B14A0C8AD}"/>
    <cellStyle name="20% - Accent5 3 5 6 2 3 2 2" xfId="26356" xr:uid="{6DA0E440-6F05-4530-9C43-567ED0F1B34D}"/>
    <cellStyle name="20% - Accent5 3 5 6 2 3 3" xfId="18868" xr:uid="{D90A59A8-012B-4F36-B417-59A7219F62AF}"/>
    <cellStyle name="20% - Accent5 3 5 6 2 3 4" xfId="34832" xr:uid="{AB6ACE24-359A-4CF9-AB68-E60A002344C7}"/>
    <cellStyle name="20% - Accent5 3 5 6 2 3 5" xfId="41287" xr:uid="{5264545F-1154-4346-BDC2-6139049A15A5}"/>
    <cellStyle name="20% - Accent5 3 5 6 2 3 6" xfId="49170" xr:uid="{733DB677-CB64-46B1-ACC1-B796125D27A5}"/>
    <cellStyle name="20% - Accent5 3 5 6 2 3 7" xfId="56663" xr:uid="{413FB9CC-CB2F-4602-995F-F6101C2E5D3F}"/>
    <cellStyle name="20% - Accent5 3 5 6 2 4" xfId="3841" xr:uid="{F19C48C8-3034-4BD9-B065-8E65804A90BB}"/>
    <cellStyle name="20% - Accent5 3 5 6 2 4 2" xfId="11381" xr:uid="{9B5C44BF-D3FF-4C8C-AA52-442824B1FB11}"/>
    <cellStyle name="20% - Accent5 3 5 6 2 4 2 2" xfId="26357" xr:uid="{D54D5B27-A8AC-42C8-AE8D-E5E05900056D}"/>
    <cellStyle name="20% - Accent5 3 5 6 2 4 3" xfId="18869" xr:uid="{8F646FEC-47B2-4944-A037-F09D6F3AABBE}"/>
    <cellStyle name="20% - Accent5 3 5 6 2 4 4" xfId="36675" xr:uid="{7F3BC332-2C7A-454E-8B62-B091E7BE8DFA}"/>
    <cellStyle name="20% - Accent5 3 5 6 2 4 5" xfId="41288" xr:uid="{5E4466D8-F058-4A4D-A12A-50DD6AA14F68}"/>
    <cellStyle name="20% - Accent5 3 5 6 2 4 6" xfId="49171" xr:uid="{23B70ADC-46F7-4E89-862E-92EA83CBCD38}"/>
    <cellStyle name="20% - Accent5 3 5 6 2 4 7" xfId="56664" xr:uid="{5CB6883B-7F78-46B9-9FCF-88FF241ED4AD}"/>
    <cellStyle name="20% - Accent5 3 5 6 2 5" xfId="11378" xr:uid="{B347B627-B4CB-420C-94EF-ADAF0B58A0D2}"/>
    <cellStyle name="20% - Accent5 3 5 6 2 5 2" xfId="26354" xr:uid="{91970DD8-45B5-4C21-8498-6EACF2B74D14}"/>
    <cellStyle name="20% - Accent5 3 5 6 2 6" xfId="18866" xr:uid="{F303EA75-DDC4-4B2C-978A-9271AC6714D3}"/>
    <cellStyle name="20% - Accent5 3 5 6 2 7" xfId="31565" xr:uid="{23DC7150-C412-4637-80EE-54F2F5532EB2}"/>
    <cellStyle name="20% - Accent5 3 5 6 2 8" xfId="41285" xr:uid="{6C8187B5-CEB8-45DC-910D-05E4AE6E0AD6}"/>
    <cellStyle name="20% - Accent5 3 5 6 2 9" xfId="49168" xr:uid="{BBFDB102-A3B9-4C27-BC80-17C5ADC7A7D5}"/>
    <cellStyle name="20% - Accent5 3 5 6 3" xfId="3842" xr:uid="{7A2C239C-46AB-4E99-AE08-4F13995AA41A}"/>
    <cellStyle name="20% - Accent5 3 5 6 3 2" xfId="11382" xr:uid="{54481F22-9FEA-49A0-A51F-5182EA7FC6F1}"/>
    <cellStyle name="20% - Accent5 3 5 6 3 2 2" xfId="26358" xr:uid="{491ACA57-5A42-4758-BACA-557E7F3409A8}"/>
    <cellStyle name="20% - Accent5 3 5 6 3 3" xfId="18870" xr:uid="{8BD20D7B-2CD2-4FA6-AD94-6E3F88BB8C27}"/>
    <cellStyle name="20% - Accent5 3 5 6 3 4" xfId="32986" xr:uid="{D34FE76E-E5DC-42A5-A45B-22CA12AE5AA2}"/>
    <cellStyle name="20% - Accent5 3 5 6 3 5" xfId="41289" xr:uid="{35D4F83B-535C-4770-B2CB-EAB60B0F41B5}"/>
    <cellStyle name="20% - Accent5 3 5 6 3 6" xfId="49172" xr:uid="{5D4A01F4-234D-4D4C-BDC0-D36314A7464E}"/>
    <cellStyle name="20% - Accent5 3 5 6 3 7" xfId="56665" xr:uid="{0004066A-9224-49D0-9764-9C6CABA3CFBE}"/>
    <cellStyle name="20% - Accent5 3 5 6 4" xfId="3843" xr:uid="{4A16D9AB-50F0-4479-B764-E6E6DF429611}"/>
    <cellStyle name="20% - Accent5 3 5 6 4 2" xfId="11383" xr:uid="{42E9CEC2-A5CF-4ED9-91E9-B491CB40DDDD}"/>
    <cellStyle name="20% - Accent5 3 5 6 4 2 2" xfId="26359" xr:uid="{715B533B-D1E0-490F-9388-6DF209007272}"/>
    <cellStyle name="20% - Accent5 3 5 6 4 3" xfId="18871" xr:uid="{7D69DA6A-BE5F-455E-ABF9-005E9E34E609}"/>
    <cellStyle name="20% - Accent5 3 5 6 4 4" xfId="34831" xr:uid="{8A9D4AE1-608B-4003-AAE8-F14DA136CA4F}"/>
    <cellStyle name="20% - Accent5 3 5 6 4 5" xfId="41290" xr:uid="{A85E8B20-0D41-4A87-8891-6368695A1078}"/>
    <cellStyle name="20% - Accent5 3 5 6 4 6" xfId="49173" xr:uid="{AADB7F9E-0195-4F9D-98CB-6293036DE955}"/>
    <cellStyle name="20% - Accent5 3 5 6 4 7" xfId="56666" xr:uid="{37224DE3-7667-4340-8622-A920296BE5B4}"/>
    <cellStyle name="20% - Accent5 3 5 6 5" xfId="3844" xr:uid="{5F042B5C-2F36-4822-B715-AFA4678D5085}"/>
    <cellStyle name="20% - Accent5 3 5 6 5 2" xfId="11384" xr:uid="{B1E12464-0C70-4737-BA65-29B7EB7903BB}"/>
    <cellStyle name="20% - Accent5 3 5 6 5 2 2" xfId="26360" xr:uid="{406D42F0-2953-412B-B165-95B9817B2AEA}"/>
    <cellStyle name="20% - Accent5 3 5 6 5 3" xfId="18872" xr:uid="{CADDE832-BB22-4AE8-B116-A974447694FF}"/>
    <cellStyle name="20% - Accent5 3 5 6 5 4" xfId="36674" xr:uid="{3AD078A4-EF4D-4C08-8DD2-48B4437E4C80}"/>
    <cellStyle name="20% - Accent5 3 5 6 5 5" xfId="41291" xr:uid="{82C2FD60-6379-44F7-B384-58108818559E}"/>
    <cellStyle name="20% - Accent5 3 5 6 5 6" xfId="49174" xr:uid="{0DF1F420-4E2D-4498-9CF9-38BDE82E009A}"/>
    <cellStyle name="20% - Accent5 3 5 6 5 7" xfId="56667" xr:uid="{1CE269E7-0445-4B93-9D0F-59D291A27404}"/>
    <cellStyle name="20% - Accent5 3 5 6 6" xfId="11377" xr:uid="{030E3468-C2B7-4D22-9ABE-86E3A9D868B5}"/>
    <cellStyle name="20% - Accent5 3 5 6 6 2" xfId="26353" xr:uid="{03FAA002-AC4C-4EA6-A31F-7EC8441A3CB7}"/>
    <cellStyle name="20% - Accent5 3 5 6 7" xfId="18865" xr:uid="{D6E9901C-5139-4164-9308-2657BD5FBAE8}"/>
    <cellStyle name="20% - Accent5 3 5 6 8" xfId="30678" xr:uid="{0F0B76DE-9D8A-466E-AD1C-CF63F331DE88}"/>
    <cellStyle name="20% - Accent5 3 5 6 9" xfId="41284" xr:uid="{D43169B9-B128-43B2-9A4F-DC033E8199F2}"/>
    <cellStyle name="20% - Accent5 3 5 7" xfId="3845" xr:uid="{F9E8EC80-E970-46D5-9228-DA1EB8363E85}"/>
    <cellStyle name="20% - Accent5 3 5 7 10" xfId="49175" xr:uid="{FF8A3F6C-29A1-47EA-9734-BA3179FB0BAE}"/>
    <cellStyle name="20% - Accent5 3 5 7 11" xfId="56668" xr:uid="{31ACF845-6639-4C65-8449-0458F2F72C38}"/>
    <cellStyle name="20% - Accent5 3 5 7 2" xfId="3846" xr:uid="{E8E006EC-EE6D-43DE-B6AC-D3C592B2A371}"/>
    <cellStyle name="20% - Accent5 3 5 7 2 10" xfId="56669" xr:uid="{29C85435-93FE-4177-B1B3-4EF10C13A4C5}"/>
    <cellStyle name="20% - Accent5 3 5 7 2 2" xfId="3847" xr:uid="{A77C96EA-F2A9-433F-9052-50B3C5A53DDA}"/>
    <cellStyle name="20% - Accent5 3 5 7 2 2 2" xfId="11387" xr:uid="{FC9A8D42-1BE8-4C86-AFCF-88579A36B08A}"/>
    <cellStyle name="20% - Accent5 3 5 7 2 2 2 2" xfId="26363" xr:uid="{38BB5B58-0FE1-4B6C-9DDB-6286C05A90E3}"/>
    <cellStyle name="20% - Accent5 3 5 7 2 2 3" xfId="18875" xr:uid="{E05FF4CF-AB57-47DB-8151-BED95E2D4DD4}"/>
    <cellStyle name="20% - Accent5 3 5 7 2 2 4" xfId="32989" xr:uid="{A231363B-90C5-4648-AB2B-AC563E0FD0CD}"/>
    <cellStyle name="20% - Accent5 3 5 7 2 2 5" xfId="41294" xr:uid="{D6CABBDB-6830-42BF-9CE4-882B85B23F64}"/>
    <cellStyle name="20% - Accent5 3 5 7 2 2 6" xfId="49177" xr:uid="{AD4329CD-1280-4B98-9B79-078BC25327A4}"/>
    <cellStyle name="20% - Accent5 3 5 7 2 2 7" xfId="56670" xr:uid="{AB7DC539-FE5E-49A4-99A8-0F9B0490B0AB}"/>
    <cellStyle name="20% - Accent5 3 5 7 2 3" xfId="3848" xr:uid="{78DCD611-523A-4D19-B377-18E598CD6F7E}"/>
    <cellStyle name="20% - Accent5 3 5 7 2 3 2" xfId="11388" xr:uid="{B45C8A4C-5A6B-4371-98FF-5E3E6B1A95EF}"/>
    <cellStyle name="20% - Accent5 3 5 7 2 3 2 2" xfId="26364" xr:uid="{73EEAB01-6A02-4945-BF05-93D64A53A150}"/>
    <cellStyle name="20% - Accent5 3 5 7 2 3 3" xfId="18876" xr:uid="{6AD8A3EA-83D9-4DB2-81B2-89B8BEA936AC}"/>
    <cellStyle name="20% - Accent5 3 5 7 2 3 4" xfId="34834" xr:uid="{135C7340-21E0-44D2-80E5-5BAA68708CA0}"/>
    <cellStyle name="20% - Accent5 3 5 7 2 3 5" xfId="41295" xr:uid="{BA29D5F5-610E-4FA9-90D2-C89D538B0FE0}"/>
    <cellStyle name="20% - Accent5 3 5 7 2 3 6" xfId="49178" xr:uid="{C1E5AE97-27F9-4D67-9C63-D144D3BDD098}"/>
    <cellStyle name="20% - Accent5 3 5 7 2 3 7" xfId="56671" xr:uid="{11349F93-2D13-4403-894A-11AFD82629CA}"/>
    <cellStyle name="20% - Accent5 3 5 7 2 4" xfId="3849" xr:uid="{E0ECD129-6D90-436F-B1AE-2A488D46B336}"/>
    <cellStyle name="20% - Accent5 3 5 7 2 4 2" xfId="11389" xr:uid="{6C3C455D-2AF8-4C50-BF89-13826DE95265}"/>
    <cellStyle name="20% - Accent5 3 5 7 2 4 2 2" xfId="26365" xr:uid="{2A314CC9-D514-44C2-98E7-E02AC14A0DC5}"/>
    <cellStyle name="20% - Accent5 3 5 7 2 4 3" xfId="18877" xr:uid="{09BDFCB4-788C-4803-B9CC-B997F9BB36BD}"/>
    <cellStyle name="20% - Accent5 3 5 7 2 4 4" xfId="36677" xr:uid="{CCCDF647-5138-482D-AD22-320CE7E26615}"/>
    <cellStyle name="20% - Accent5 3 5 7 2 4 5" xfId="41296" xr:uid="{66BA2A65-321C-4DA8-B4DA-C385543F0876}"/>
    <cellStyle name="20% - Accent5 3 5 7 2 4 6" xfId="49179" xr:uid="{174111CC-AE4F-4774-8CDE-3CF1F7056994}"/>
    <cellStyle name="20% - Accent5 3 5 7 2 4 7" xfId="56672" xr:uid="{07AF0EC1-5C28-47DF-840A-A7B8405409F2}"/>
    <cellStyle name="20% - Accent5 3 5 7 2 5" xfId="11386" xr:uid="{D2AD6DDE-DBE6-4007-A919-F5BB9381B808}"/>
    <cellStyle name="20% - Accent5 3 5 7 2 5 2" xfId="26362" xr:uid="{EBE9573D-006B-498E-BC33-F7BC58F690C8}"/>
    <cellStyle name="20% - Accent5 3 5 7 2 6" xfId="18874" xr:uid="{B3E1AEBD-B1BE-4106-AFA9-5AB86E26C663}"/>
    <cellStyle name="20% - Accent5 3 5 7 2 7" xfId="31566" xr:uid="{9CD01097-AFDA-4DD3-810D-F2DB636406DB}"/>
    <cellStyle name="20% - Accent5 3 5 7 2 8" xfId="41293" xr:uid="{4B752B77-99CA-48F0-BB56-550749D06D3F}"/>
    <cellStyle name="20% - Accent5 3 5 7 2 9" xfId="49176" xr:uid="{614022BE-F2B9-45B7-81FE-29D28A48263D}"/>
    <cellStyle name="20% - Accent5 3 5 7 3" xfId="3850" xr:uid="{B91161F0-B96E-4D33-AD9D-70EE440B463C}"/>
    <cellStyle name="20% - Accent5 3 5 7 3 2" xfId="11390" xr:uid="{A8A93AAB-30B4-497C-9A71-7D05390D4D13}"/>
    <cellStyle name="20% - Accent5 3 5 7 3 2 2" xfId="26366" xr:uid="{970D5EB5-9868-49CB-9D8D-CDD4DDC9ABF0}"/>
    <cellStyle name="20% - Accent5 3 5 7 3 3" xfId="18878" xr:uid="{EBA9D659-5D43-4F9B-A1E6-D25E69C5E7D8}"/>
    <cellStyle name="20% - Accent5 3 5 7 3 4" xfId="32988" xr:uid="{970BFED8-179E-4060-ACC8-05D1F53BE716}"/>
    <cellStyle name="20% - Accent5 3 5 7 3 5" xfId="41297" xr:uid="{745D94D8-192C-45BD-9FE5-05593FFCEA85}"/>
    <cellStyle name="20% - Accent5 3 5 7 3 6" xfId="49180" xr:uid="{39346882-A898-40F9-8D9C-93B9E528D773}"/>
    <cellStyle name="20% - Accent5 3 5 7 3 7" xfId="56673" xr:uid="{45EDF0DC-040C-492E-8E6A-FC87F5DF0D2E}"/>
    <cellStyle name="20% - Accent5 3 5 7 4" xfId="3851" xr:uid="{08C01DA0-4C70-4DD0-9944-E485F8CA70A7}"/>
    <cellStyle name="20% - Accent5 3 5 7 4 2" xfId="11391" xr:uid="{E86A4427-3F75-4F3F-9193-CA842509AE8C}"/>
    <cellStyle name="20% - Accent5 3 5 7 4 2 2" xfId="26367" xr:uid="{061DE540-FE1F-439D-89E5-6E5FCFCED880}"/>
    <cellStyle name="20% - Accent5 3 5 7 4 3" xfId="18879" xr:uid="{C9BB02F8-7D13-43B8-97C3-9ED973CF0F52}"/>
    <cellStyle name="20% - Accent5 3 5 7 4 4" xfId="34833" xr:uid="{E6D38E38-7B1C-4A86-B506-CAD7F2D38A82}"/>
    <cellStyle name="20% - Accent5 3 5 7 4 5" xfId="41298" xr:uid="{98F0A563-5BA6-42B5-9F67-C8B06BAC0985}"/>
    <cellStyle name="20% - Accent5 3 5 7 4 6" xfId="49181" xr:uid="{8A250548-3518-4A22-9265-AF4C05105DB5}"/>
    <cellStyle name="20% - Accent5 3 5 7 4 7" xfId="56674" xr:uid="{E7060450-5005-4246-8005-1969F19EA9A1}"/>
    <cellStyle name="20% - Accent5 3 5 7 5" xfId="3852" xr:uid="{D8B88018-20AB-4490-BD04-1BCE0EF6248B}"/>
    <cellStyle name="20% - Accent5 3 5 7 5 2" xfId="11392" xr:uid="{63371774-5617-4238-B3D3-0285C4940B4F}"/>
    <cellStyle name="20% - Accent5 3 5 7 5 2 2" xfId="26368" xr:uid="{88856374-6E73-493D-9A33-E6A382C35A7E}"/>
    <cellStyle name="20% - Accent5 3 5 7 5 3" xfId="18880" xr:uid="{282352AD-C2B3-4821-A7CB-CB2BBB33BB4A}"/>
    <cellStyle name="20% - Accent5 3 5 7 5 4" xfId="36676" xr:uid="{1F220169-1FA8-4779-BF49-1530BB5AC487}"/>
    <cellStyle name="20% - Accent5 3 5 7 5 5" xfId="41299" xr:uid="{E6F90259-0554-4750-B26F-61836DE8446E}"/>
    <cellStyle name="20% - Accent5 3 5 7 5 6" xfId="49182" xr:uid="{68CE2D66-FFF3-4547-BDC6-42183D52A010}"/>
    <cellStyle name="20% - Accent5 3 5 7 5 7" xfId="56675" xr:uid="{B1B7DE08-17F2-460F-BE25-CBE3E5421A4E}"/>
    <cellStyle name="20% - Accent5 3 5 7 6" xfId="11385" xr:uid="{B5B60E25-3E55-4AEF-9012-33D7A408B40C}"/>
    <cellStyle name="20% - Accent5 3 5 7 6 2" xfId="26361" xr:uid="{1CC6EB22-D802-4280-9780-BEEBC4062A6D}"/>
    <cellStyle name="20% - Accent5 3 5 7 7" xfId="18873" xr:uid="{8D712FDB-7BCB-4E51-AFD5-59FE48EE5096}"/>
    <cellStyle name="20% - Accent5 3 5 7 8" xfId="30909" xr:uid="{D9C40429-DE56-4D29-9681-4DE4BD391116}"/>
    <cellStyle name="20% - Accent5 3 5 7 9" xfId="41292" xr:uid="{4433589B-746A-4E5E-813B-4D6FA4BC42AC}"/>
    <cellStyle name="20% - Accent5 3 5 8" xfId="3853" xr:uid="{A0C1F856-E6EC-498A-A08F-DB557463A23F}"/>
    <cellStyle name="20% - Accent5 3 5 8 10" xfId="49183" xr:uid="{10C4D436-D99D-4134-A438-81D8418125FE}"/>
    <cellStyle name="20% - Accent5 3 5 8 11" xfId="56676" xr:uid="{0987FEA0-26F4-46B8-AA93-1AB5F8B51151}"/>
    <cellStyle name="20% - Accent5 3 5 8 2" xfId="3854" xr:uid="{0F877E43-FC07-4B1E-8342-613930C62DA9}"/>
    <cellStyle name="20% - Accent5 3 5 8 2 10" xfId="56677" xr:uid="{40FCD511-7D17-4099-9E95-C86B6DCEA258}"/>
    <cellStyle name="20% - Accent5 3 5 8 2 2" xfId="3855" xr:uid="{052D054B-EF42-487B-A0A7-255F4B0BBDEE}"/>
    <cellStyle name="20% - Accent5 3 5 8 2 2 2" xfId="11395" xr:uid="{E2F6E2E7-3755-476C-94E7-5DE0A3BB8115}"/>
    <cellStyle name="20% - Accent5 3 5 8 2 2 2 2" xfId="26371" xr:uid="{3254E7E5-8621-433A-B2C1-4BAF4EE91CF6}"/>
    <cellStyle name="20% - Accent5 3 5 8 2 2 3" xfId="18883" xr:uid="{9B1B1818-7306-4060-BC60-E87CE5A17BCC}"/>
    <cellStyle name="20% - Accent5 3 5 8 2 2 4" xfId="32991" xr:uid="{92154399-3686-42CF-B912-EACA8AC015CE}"/>
    <cellStyle name="20% - Accent5 3 5 8 2 2 5" xfId="41302" xr:uid="{099CC230-C77A-4AF9-8273-031E82BA7948}"/>
    <cellStyle name="20% - Accent5 3 5 8 2 2 6" xfId="49185" xr:uid="{E575C4B0-214A-4D26-8DAC-56A6748E58B5}"/>
    <cellStyle name="20% - Accent5 3 5 8 2 2 7" xfId="56678" xr:uid="{29C325F9-955C-48F1-944C-063E40C21DF1}"/>
    <cellStyle name="20% - Accent5 3 5 8 2 3" xfId="3856" xr:uid="{CC3F3847-C768-43E7-9EA7-46005C1E33A1}"/>
    <cellStyle name="20% - Accent5 3 5 8 2 3 2" xfId="11396" xr:uid="{A048AAAC-3D24-48CD-9CCC-52FC4A2C61E3}"/>
    <cellStyle name="20% - Accent5 3 5 8 2 3 2 2" xfId="26372" xr:uid="{631B1DCD-3055-4432-9ACE-2B866A76C187}"/>
    <cellStyle name="20% - Accent5 3 5 8 2 3 3" xfId="18884" xr:uid="{4FF60B78-76F1-4118-BC0D-3CBAB98A448C}"/>
    <cellStyle name="20% - Accent5 3 5 8 2 3 4" xfId="34836" xr:uid="{42F283C2-9B52-4A96-A12C-3C2C580FFFEA}"/>
    <cellStyle name="20% - Accent5 3 5 8 2 3 5" xfId="41303" xr:uid="{2AA0BE75-5F9E-429D-B655-1245A3E7D0EF}"/>
    <cellStyle name="20% - Accent5 3 5 8 2 3 6" xfId="49186" xr:uid="{C62D75F9-72AC-4F61-9167-0FC527678F30}"/>
    <cellStyle name="20% - Accent5 3 5 8 2 3 7" xfId="56679" xr:uid="{9A5E3427-1BB6-4C7B-B5D3-95776D53F104}"/>
    <cellStyle name="20% - Accent5 3 5 8 2 4" xfId="3857" xr:uid="{0CC9EB75-6627-44CD-A47E-D954CF4A3C21}"/>
    <cellStyle name="20% - Accent5 3 5 8 2 4 2" xfId="11397" xr:uid="{F6A1D6B9-3206-48D0-ACE7-4D3D43C32DF5}"/>
    <cellStyle name="20% - Accent5 3 5 8 2 4 2 2" xfId="26373" xr:uid="{B550FB6E-01EF-4A92-A61C-7819933F2D4A}"/>
    <cellStyle name="20% - Accent5 3 5 8 2 4 3" xfId="18885" xr:uid="{F5536471-A789-4437-92FD-E2FE15E403B4}"/>
    <cellStyle name="20% - Accent5 3 5 8 2 4 4" xfId="36679" xr:uid="{505515E8-AC71-4C59-9D41-49D72E1485B3}"/>
    <cellStyle name="20% - Accent5 3 5 8 2 4 5" xfId="41304" xr:uid="{1CFEF102-254D-4E52-BB83-826B3C310620}"/>
    <cellStyle name="20% - Accent5 3 5 8 2 4 6" xfId="49187" xr:uid="{4D64D519-4C29-4E80-B777-72354AF96390}"/>
    <cellStyle name="20% - Accent5 3 5 8 2 4 7" xfId="56680" xr:uid="{E38063FA-ED26-4A4F-8A91-7BFD42D56E7D}"/>
    <cellStyle name="20% - Accent5 3 5 8 2 5" xfId="11394" xr:uid="{38BE39F4-C1B7-473D-AF92-3D639E61D451}"/>
    <cellStyle name="20% - Accent5 3 5 8 2 5 2" xfId="26370" xr:uid="{38D6BAD7-C1BD-4613-AAA7-D7FA788AF5D8}"/>
    <cellStyle name="20% - Accent5 3 5 8 2 6" xfId="18882" xr:uid="{1C05C1A8-8DC5-4BC2-8E3A-DDB0E3528FC6}"/>
    <cellStyle name="20% - Accent5 3 5 8 2 7" xfId="31567" xr:uid="{060075D5-8842-4FE2-964E-AD4544832899}"/>
    <cellStyle name="20% - Accent5 3 5 8 2 8" xfId="41301" xr:uid="{1FBAA283-E47B-4A9E-AD34-A1B77C18DCB0}"/>
    <cellStyle name="20% - Accent5 3 5 8 2 9" xfId="49184" xr:uid="{56D615F3-8CE2-46F6-BD15-7986D999979B}"/>
    <cellStyle name="20% - Accent5 3 5 8 3" xfId="3858" xr:uid="{57566E8C-5942-4299-9837-CD55F796D9A0}"/>
    <cellStyle name="20% - Accent5 3 5 8 3 2" xfId="11398" xr:uid="{0B85C641-D7E5-40D5-A097-81864FFAD25D}"/>
    <cellStyle name="20% - Accent5 3 5 8 3 2 2" xfId="26374" xr:uid="{91D25D0B-B4A5-4CE0-9353-3DA278061B6A}"/>
    <cellStyle name="20% - Accent5 3 5 8 3 3" xfId="18886" xr:uid="{4DFE8E98-FAB9-4BFB-A05F-43C2B2E00D8B}"/>
    <cellStyle name="20% - Accent5 3 5 8 3 4" xfId="32990" xr:uid="{A1D1687E-8B69-4C66-9ACD-A31C9DE232DB}"/>
    <cellStyle name="20% - Accent5 3 5 8 3 5" xfId="41305" xr:uid="{34C22375-A007-4457-ADB2-EE6E10AB7C80}"/>
    <cellStyle name="20% - Accent5 3 5 8 3 6" xfId="49188" xr:uid="{A05007F8-508B-49A8-90F4-395EF4169EC8}"/>
    <cellStyle name="20% - Accent5 3 5 8 3 7" xfId="56681" xr:uid="{AE69BD04-88FE-4CFD-BE6D-6DC9AA69D2C1}"/>
    <cellStyle name="20% - Accent5 3 5 8 4" xfId="3859" xr:uid="{A540AD56-8952-4129-AC43-BAA1FB8B15CA}"/>
    <cellStyle name="20% - Accent5 3 5 8 4 2" xfId="11399" xr:uid="{6D7C3354-E93E-41C9-B7B6-DAECE21C5803}"/>
    <cellStyle name="20% - Accent5 3 5 8 4 2 2" xfId="26375" xr:uid="{7F397E2B-10FA-4A90-9946-47747717E0DD}"/>
    <cellStyle name="20% - Accent5 3 5 8 4 3" xfId="18887" xr:uid="{96CFE035-F564-4DE8-8EB5-C722BB0BBCF3}"/>
    <cellStyle name="20% - Accent5 3 5 8 4 4" xfId="34835" xr:uid="{0E3EB500-9A04-4F01-80A1-45E62936E31F}"/>
    <cellStyle name="20% - Accent5 3 5 8 4 5" xfId="41306" xr:uid="{4245918F-C610-4F14-B367-75E269618578}"/>
    <cellStyle name="20% - Accent5 3 5 8 4 6" xfId="49189" xr:uid="{22D1C524-EBDF-4423-88DA-F45AE6481913}"/>
    <cellStyle name="20% - Accent5 3 5 8 4 7" xfId="56682" xr:uid="{D2AFA399-6450-4F2D-B0F2-DA72C6958FAA}"/>
    <cellStyle name="20% - Accent5 3 5 8 5" xfId="3860" xr:uid="{8FB5E1EE-0472-416B-A20D-AD389CDA4D81}"/>
    <cellStyle name="20% - Accent5 3 5 8 5 2" xfId="11400" xr:uid="{2225D512-80DA-43BB-A955-424DAC14DC4F}"/>
    <cellStyle name="20% - Accent5 3 5 8 5 2 2" xfId="26376" xr:uid="{89CDAF88-D2FD-460F-9221-5687CADCDE77}"/>
    <cellStyle name="20% - Accent5 3 5 8 5 3" xfId="18888" xr:uid="{93B6DB25-05E1-41D4-A9F0-78BE9A62E6AA}"/>
    <cellStyle name="20% - Accent5 3 5 8 5 4" xfId="36678" xr:uid="{0F451F70-D5CA-4D73-A962-9692A87797A0}"/>
    <cellStyle name="20% - Accent5 3 5 8 5 5" xfId="41307" xr:uid="{E692C30C-9819-4D38-8560-A3AAB98B024F}"/>
    <cellStyle name="20% - Accent5 3 5 8 5 6" xfId="49190" xr:uid="{0CAA63FE-1026-4D41-8B95-D08EC38DA736}"/>
    <cellStyle name="20% - Accent5 3 5 8 5 7" xfId="56683" xr:uid="{DA9C12B9-D89F-41DC-84A2-E36345261146}"/>
    <cellStyle name="20% - Accent5 3 5 8 6" xfId="11393" xr:uid="{95196524-D0B3-4CB6-A3A8-AC8F44EA8305}"/>
    <cellStyle name="20% - Accent5 3 5 8 6 2" xfId="26369" xr:uid="{F38F334F-67D4-4E6D-9DF8-47C8EC606E80}"/>
    <cellStyle name="20% - Accent5 3 5 8 7" xfId="18881" xr:uid="{B41E0D79-7AD1-4238-B4EA-ACB7EFB36E67}"/>
    <cellStyle name="20% - Accent5 3 5 8 8" xfId="31109" xr:uid="{2608A3F3-9767-41E3-BEC0-E5B17A2072B1}"/>
    <cellStyle name="20% - Accent5 3 5 8 9" xfId="41300" xr:uid="{0EED524B-A0E2-40F5-95F7-17A6C2E10485}"/>
    <cellStyle name="20% - Accent5 3 5 9" xfId="3861" xr:uid="{E8CFC0A8-6BEB-48FC-9891-6AA10F124BB5}"/>
    <cellStyle name="20% - Accent5 3 5 9 10" xfId="56684" xr:uid="{13A62464-F72A-4B97-9D9A-52301D846B4A}"/>
    <cellStyle name="20% - Accent5 3 5 9 2" xfId="3862" xr:uid="{9B8037D0-5CD0-4503-8005-9C6879C88FE3}"/>
    <cellStyle name="20% - Accent5 3 5 9 2 2" xfId="11402" xr:uid="{412C0B7B-4C52-49E2-85CE-AAE153268997}"/>
    <cellStyle name="20% - Accent5 3 5 9 2 2 2" xfId="26378" xr:uid="{3CE4BEFB-630B-4A0B-BDE8-B6536B2DE6A5}"/>
    <cellStyle name="20% - Accent5 3 5 9 2 3" xfId="18890" xr:uid="{89F9C97D-3328-4353-9ED9-D44E81FA390D}"/>
    <cellStyle name="20% - Accent5 3 5 9 2 4" xfId="32992" xr:uid="{8408F405-ECEC-44AB-B056-D81371BB18CF}"/>
    <cellStyle name="20% - Accent5 3 5 9 2 5" xfId="41309" xr:uid="{CD35E6E4-2FD0-4638-A90E-8E5F551C5E4C}"/>
    <cellStyle name="20% - Accent5 3 5 9 2 6" xfId="49192" xr:uid="{B4EE6417-3BFE-42F4-8CFF-CBBE8C467B89}"/>
    <cellStyle name="20% - Accent5 3 5 9 2 7" xfId="56685" xr:uid="{818D8017-466C-4627-BAA7-72C851C8B053}"/>
    <cellStyle name="20% - Accent5 3 5 9 3" xfId="3863" xr:uid="{7542FE79-229C-4117-82E1-46E40ADA8662}"/>
    <cellStyle name="20% - Accent5 3 5 9 3 2" xfId="11403" xr:uid="{B33A81AE-6E35-451D-BA7A-37390CCFDFC2}"/>
    <cellStyle name="20% - Accent5 3 5 9 3 2 2" xfId="26379" xr:uid="{64EC316F-E247-4F53-AEFE-F02CF42095B9}"/>
    <cellStyle name="20% - Accent5 3 5 9 3 3" xfId="18891" xr:uid="{32D0CBFB-C122-4D63-B680-A0981AC4A561}"/>
    <cellStyle name="20% - Accent5 3 5 9 3 4" xfId="34837" xr:uid="{4B208447-E841-4502-BBDA-9A6009AAFAE4}"/>
    <cellStyle name="20% - Accent5 3 5 9 3 5" xfId="41310" xr:uid="{69B55934-176E-425E-9B0F-DBD7DFE16475}"/>
    <cellStyle name="20% - Accent5 3 5 9 3 6" xfId="49193" xr:uid="{806EDF18-B3BC-44D5-B13D-A1FE05696EE6}"/>
    <cellStyle name="20% - Accent5 3 5 9 3 7" xfId="56686" xr:uid="{ACB05DFB-1A62-4944-8B07-9489046187E6}"/>
    <cellStyle name="20% - Accent5 3 5 9 4" xfId="3864" xr:uid="{F56FC61F-7A02-4787-A863-893DE090BFB2}"/>
    <cellStyle name="20% - Accent5 3 5 9 4 2" xfId="11404" xr:uid="{D99215CB-51CD-454B-BDF8-908AFC604086}"/>
    <cellStyle name="20% - Accent5 3 5 9 4 2 2" xfId="26380" xr:uid="{18E4AD77-845D-4847-BD38-2BFFEAFAB054}"/>
    <cellStyle name="20% - Accent5 3 5 9 4 3" xfId="18892" xr:uid="{FA33B177-E250-4CDD-B433-19C5080CB000}"/>
    <cellStyle name="20% - Accent5 3 5 9 4 4" xfId="36680" xr:uid="{720297DD-EEF8-4C83-ABE9-CE6BA5FF69DB}"/>
    <cellStyle name="20% - Accent5 3 5 9 4 5" xfId="41311" xr:uid="{9A0920B1-74B2-417D-9A95-7102346C250A}"/>
    <cellStyle name="20% - Accent5 3 5 9 4 6" xfId="49194" xr:uid="{46C7F488-AC36-46C4-B164-B7E5300F42BD}"/>
    <cellStyle name="20% - Accent5 3 5 9 4 7" xfId="56687" xr:uid="{F69D0065-7721-4308-84AE-93D25F0AAFDF}"/>
    <cellStyle name="20% - Accent5 3 5 9 5" xfId="11401" xr:uid="{8571CEB6-0A12-46F4-8F9E-64C9799FF631}"/>
    <cellStyle name="20% - Accent5 3 5 9 5 2" xfId="26377" xr:uid="{1703D3CD-625A-4643-97E3-CEBF1A4A204B}"/>
    <cellStyle name="20% - Accent5 3 5 9 6" xfId="18889" xr:uid="{E123D609-9D8F-4921-9610-B54FC9556BA6}"/>
    <cellStyle name="20% - Accent5 3 5 9 7" xfId="31543" xr:uid="{1FCC6C1F-6756-4A94-8B1D-8A6BA04B26E2}"/>
    <cellStyle name="20% - Accent5 3 5 9 8" xfId="41308" xr:uid="{4FA099B2-D2C1-4B28-8B15-0A9083D893B2}"/>
    <cellStyle name="20% - Accent5 3 5 9 9" xfId="49191" xr:uid="{8EB9E47A-A518-4CF3-9D14-6E52C13094F8}"/>
    <cellStyle name="20% - Accent5 3 6" xfId="323" xr:uid="{6A3D2156-7427-40EA-A7AB-1EEC05A09DD8}"/>
    <cellStyle name="20% - Accent5 3 6 10" xfId="3865" xr:uid="{95901D9B-31A8-4224-8DFB-D94F286F3319}"/>
    <cellStyle name="20% - Accent5 3 6 10 2" xfId="11405" xr:uid="{C03E67F0-341D-45DB-B209-89A25AEE5DBA}"/>
    <cellStyle name="20% - Accent5 3 6 10 2 2" xfId="26381" xr:uid="{BC0D453E-8112-4B7E-97E9-0BB81253E2EC}"/>
    <cellStyle name="20% - Accent5 3 6 10 3" xfId="18893" xr:uid="{CA5BF19E-4150-4C0D-99B6-8D63ED9F008B}"/>
    <cellStyle name="20% - Accent5 3 6 10 4" xfId="36681" xr:uid="{7075693C-BA81-4A40-BF20-33EF6DBBE76E}"/>
    <cellStyle name="20% - Accent5 3 6 10 5" xfId="41312" xr:uid="{D72ADCBD-C91F-4D5D-8F0F-09AC90A32BD9}"/>
    <cellStyle name="20% - Accent5 3 6 10 6" xfId="49195" xr:uid="{13502BF5-4297-4644-B2D3-006EE2FE7FD5}"/>
    <cellStyle name="20% - Accent5 3 6 10 7" xfId="56688" xr:uid="{2EDB1A91-DAB2-4388-8040-8DD065702BD1}"/>
    <cellStyle name="20% - Accent5 3 6 11" xfId="7863" xr:uid="{0751FD57-F1A0-4FA3-B857-9C628E927C07}"/>
    <cellStyle name="20% - Accent5 3 6 11 2" xfId="22840" xr:uid="{B56B29BB-9A1C-49B5-B9E8-3DE69899F0E2}"/>
    <cellStyle name="20% - Accent5 3 6 12" xfId="15352" xr:uid="{AB89252D-8B5D-4583-8DF3-D715C10CA01F}"/>
    <cellStyle name="20% - Accent5 3 6 13" xfId="30295" xr:uid="{747EBD3D-9D8C-4A6F-BB10-D8C8180D9D72}"/>
    <cellStyle name="20% - Accent5 3 6 14" xfId="37771" xr:uid="{B00147D1-98E0-46B7-B699-E33F247DFA46}"/>
    <cellStyle name="20% - Accent5 3 6 15" xfId="45259" xr:uid="{33964667-8179-4876-BDD8-F5A8B89C54A9}"/>
    <cellStyle name="20% - Accent5 3 6 16" xfId="45382" xr:uid="{74DC5001-86F5-4CFC-BB50-90C72CCCD74D}"/>
    <cellStyle name="20% - Accent5 3 6 17" xfId="45505" xr:uid="{FCA8FEF4-79FB-417C-9F41-29DE010848FA}"/>
    <cellStyle name="20% - Accent5 3 6 18" xfId="45654" xr:uid="{C576F2EC-0AD3-49A3-A5A8-A048D9578ECE}"/>
    <cellStyle name="20% - Accent5 3 6 19" xfId="53147" xr:uid="{26070881-EB5B-425E-B0EA-DA2F482833EB}"/>
    <cellStyle name="20% - Accent5 3 6 2" xfId="3866" xr:uid="{A39B5919-76E9-40F0-BBA3-30D3277E63E6}"/>
    <cellStyle name="20% - Accent5 3 6 2 10" xfId="18894" xr:uid="{C0BAD7C7-6DE3-4B0D-9DA3-3E122765AF65}"/>
    <cellStyle name="20% - Accent5 3 6 2 11" xfId="30368" xr:uid="{5E48D537-6EE5-4B22-ABA6-A92670A60CEB}"/>
    <cellStyle name="20% - Accent5 3 6 2 12" xfId="41313" xr:uid="{15104B8A-CBA0-441F-A1A4-744E71E0CEAA}"/>
    <cellStyle name="20% - Accent5 3 6 2 13" xfId="49196" xr:uid="{EED90D51-2EAD-4C03-AB81-B2ACE02F1FC2}"/>
    <cellStyle name="20% - Accent5 3 6 2 14" xfId="56689" xr:uid="{08F4E32B-C448-4565-A4F7-E26EC6FC2966}"/>
    <cellStyle name="20% - Accent5 3 6 2 2" xfId="3867" xr:uid="{DB8108A2-3D9C-4365-B614-6E7D9E6093D3}"/>
    <cellStyle name="20% - Accent5 3 6 2 2 10" xfId="41314" xr:uid="{686C65BF-39A9-432F-A3FB-CF51B6B8B982}"/>
    <cellStyle name="20% - Accent5 3 6 2 2 11" xfId="49197" xr:uid="{10D2AEE4-CD87-479A-A042-FC8D20D97CD8}"/>
    <cellStyle name="20% - Accent5 3 6 2 2 12" xfId="56690" xr:uid="{BC7B82A0-083A-45F9-B2C9-78AB3B4333B1}"/>
    <cellStyle name="20% - Accent5 3 6 2 2 2" xfId="3868" xr:uid="{7439F3C7-810E-44B3-BF6E-87C5725B564E}"/>
    <cellStyle name="20% - Accent5 3 6 2 2 2 10" xfId="49198" xr:uid="{ADFB2359-114B-45B5-AA32-23689036A3D8}"/>
    <cellStyle name="20% - Accent5 3 6 2 2 2 11" xfId="56691" xr:uid="{E65A4C20-479C-4B30-A6B9-78482169BB56}"/>
    <cellStyle name="20% - Accent5 3 6 2 2 2 2" xfId="3869" xr:uid="{0763CE2C-7760-4BA2-B0B6-1BC8266AB89C}"/>
    <cellStyle name="20% - Accent5 3 6 2 2 2 2 10" xfId="56692" xr:uid="{0505E355-B056-437F-B196-494352F38D7E}"/>
    <cellStyle name="20% - Accent5 3 6 2 2 2 2 2" xfId="3870" xr:uid="{281EA3A4-F028-43CC-BB9C-00A084BD4580}"/>
    <cellStyle name="20% - Accent5 3 6 2 2 2 2 2 2" xfId="11410" xr:uid="{8FB0DCBC-E7D9-4D00-B03F-2193539BA2C6}"/>
    <cellStyle name="20% - Accent5 3 6 2 2 2 2 2 2 2" xfId="26386" xr:uid="{F011C685-7FF3-4D62-A7FC-57980A74A4BC}"/>
    <cellStyle name="20% - Accent5 3 6 2 2 2 2 2 3" xfId="18898" xr:uid="{01CFCF31-CFEC-4D8F-98AE-0084758B39B4}"/>
    <cellStyle name="20% - Accent5 3 6 2 2 2 2 2 4" xfId="32997" xr:uid="{157377A5-3775-4A4C-AC51-9476F73071D8}"/>
    <cellStyle name="20% - Accent5 3 6 2 2 2 2 2 5" xfId="41317" xr:uid="{14BACC45-2735-4E94-9E5A-6CA962BAEAEF}"/>
    <cellStyle name="20% - Accent5 3 6 2 2 2 2 2 6" xfId="49200" xr:uid="{8EB42A17-848F-49EA-82B1-0DD836037550}"/>
    <cellStyle name="20% - Accent5 3 6 2 2 2 2 2 7" xfId="56693" xr:uid="{8276A23D-288F-47A2-8367-CE105BD8AB84}"/>
    <cellStyle name="20% - Accent5 3 6 2 2 2 2 3" xfId="3871" xr:uid="{99CC9BEE-F6A3-4F46-AB20-354A9A95D54C}"/>
    <cellStyle name="20% - Accent5 3 6 2 2 2 2 3 2" xfId="11411" xr:uid="{041A3DD4-42FB-494D-BA12-5A364AA27F93}"/>
    <cellStyle name="20% - Accent5 3 6 2 2 2 2 3 2 2" xfId="26387" xr:uid="{3DE85A0D-7050-4A13-82D1-FACBF5D35471}"/>
    <cellStyle name="20% - Accent5 3 6 2 2 2 2 3 3" xfId="18899" xr:uid="{6E1BF87B-7834-40B9-8F81-9481B0333C4C}"/>
    <cellStyle name="20% - Accent5 3 6 2 2 2 2 3 4" xfId="34842" xr:uid="{F8B86D67-76B8-4DF1-995A-9F1595645D9B}"/>
    <cellStyle name="20% - Accent5 3 6 2 2 2 2 3 5" xfId="41318" xr:uid="{C111F692-0404-446C-9D18-48B3EFFBB278}"/>
    <cellStyle name="20% - Accent5 3 6 2 2 2 2 3 6" xfId="49201" xr:uid="{C047FBC6-51E0-4331-9EB4-26FC5667A063}"/>
    <cellStyle name="20% - Accent5 3 6 2 2 2 2 3 7" xfId="56694" xr:uid="{B27220CA-378F-4DEF-8499-DB8F128F7358}"/>
    <cellStyle name="20% - Accent5 3 6 2 2 2 2 4" xfId="3872" xr:uid="{C2CD9E4E-C41F-4425-95CE-173DADEB6F2F}"/>
    <cellStyle name="20% - Accent5 3 6 2 2 2 2 4 2" xfId="11412" xr:uid="{153FC2E3-DFD6-42F0-AC31-73BB3FEB2896}"/>
    <cellStyle name="20% - Accent5 3 6 2 2 2 2 4 2 2" xfId="26388" xr:uid="{56236585-839C-4CA0-BB17-724A7C4D02BC}"/>
    <cellStyle name="20% - Accent5 3 6 2 2 2 2 4 3" xfId="18900" xr:uid="{B6BD5C54-AF45-4D4B-B484-971C8FE4E760}"/>
    <cellStyle name="20% - Accent5 3 6 2 2 2 2 4 4" xfId="36685" xr:uid="{4473690F-891B-41BB-8768-6D73184187B1}"/>
    <cellStyle name="20% - Accent5 3 6 2 2 2 2 4 5" xfId="41319" xr:uid="{C26652B9-B364-429C-AD72-C4470102C49F}"/>
    <cellStyle name="20% - Accent5 3 6 2 2 2 2 4 6" xfId="49202" xr:uid="{EDD05E43-02B8-4F9E-9BD0-6EFAEF682FBB}"/>
    <cellStyle name="20% - Accent5 3 6 2 2 2 2 4 7" xfId="56695" xr:uid="{E51B2AC1-5879-4DF8-9EA0-0F35E59CD37B}"/>
    <cellStyle name="20% - Accent5 3 6 2 2 2 2 5" xfId="11409" xr:uid="{AAB7314E-4F48-4CDC-A6EC-515DAE9D2994}"/>
    <cellStyle name="20% - Accent5 3 6 2 2 2 2 5 2" xfId="26385" xr:uid="{9383C584-5B21-4781-B396-9D50EE618452}"/>
    <cellStyle name="20% - Accent5 3 6 2 2 2 2 6" xfId="18897" xr:uid="{BF88B2EA-F949-4DB6-A579-58988560AD86}"/>
    <cellStyle name="20% - Accent5 3 6 2 2 2 2 7" xfId="31571" xr:uid="{E8881989-52BF-4A25-B887-A84C65322F86}"/>
    <cellStyle name="20% - Accent5 3 6 2 2 2 2 8" xfId="41316" xr:uid="{6C2AA1BB-75FB-4F33-9A37-5DD6F9F1E81A}"/>
    <cellStyle name="20% - Accent5 3 6 2 2 2 2 9" xfId="49199" xr:uid="{8971E261-77C2-499A-9D25-597A22CDE94C}"/>
    <cellStyle name="20% - Accent5 3 6 2 2 2 3" xfId="3873" xr:uid="{6A50C3B7-3625-49EA-ADB5-733507C609A5}"/>
    <cellStyle name="20% - Accent5 3 6 2 2 2 3 2" xfId="11413" xr:uid="{E070C886-C615-46F4-B5C9-EF1D2FD04946}"/>
    <cellStyle name="20% - Accent5 3 6 2 2 2 3 2 2" xfId="26389" xr:uid="{89B14249-8129-456F-8544-0A4EF73B3FC9}"/>
    <cellStyle name="20% - Accent5 3 6 2 2 2 3 3" xfId="18901" xr:uid="{0A3743AB-8CAD-40B2-AAB7-E87A4B391531}"/>
    <cellStyle name="20% - Accent5 3 6 2 2 2 3 4" xfId="32996" xr:uid="{17600274-0DB4-4D42-B928-48F4A3DD45C1}"/>
    <cellStyle name="20% - Accent5 3 6 2 2 2 3 5" xfId="41320" xr:uid="{6336D4D9-8F9C-4657-87FC-A80D0D0E131C}"/>
    <cellStyle name="20% - Accent5 3 6 2 2 2 3 6" xfId="49203" xr:uid="{A584D0BE-06AB-45D4-B629-7C0164B2628B}"/>
    <cellStyle name="20% - Accent5 3 6 2 2 2 3 7" xfId="56696" xr:uid="{F09E8DCB-4431-4F47-A1B4-68B12884B57C}"/>
    <cellStyle name="20% - Accent5 3 6 2 2 2 4" xfId="3874" xr:uid="{0A5A5C09-5EFF-4302-A12B-43B1DDC8E924}"/>
    <cellStyle name="20% - Accent5 3 6 2 2 2 4 2" xfId="11414" xr:uid="{5779F0E1-A249-40CB-891D-2EA67894D019}"/>
    <cellStyle name="20% - Accent5 3 6 2 2 2 4 2 2" xfId="26390" xr:uid="{2D3C9902-3F21-4E89-B02A-53C86ABD90ED}"/>
    <cellStyle name="20% - Accent5 3 6 2 2 2 4 3" xfId="18902" xr:uid="{4DB97DBA-5FE4-4374-8DB0-77699C8F4CA8}"/>
    <cellStyle name="20% - Accent5 3 6 2 2 2 4 4" xfId="34841" xr:uid="{EA6D4D07-BBD4-4917-B9B6-0CA2639C9729}"/>
    <cellStyle name="20% - Accent5 3 6 2 2 2 4 5" xfId="41321" xr:uid="{73587C4C-8173-4BDD-870C-E00C5DA00BB1}"/>
    <cellStyle name="20% - Accent5 3 6 2 2 2 4 6" xfId="49204" xr:uid="{0CEF0719-84B8-469C-855D-AC685CCAF067}"/>
    <cellStyle name="20% - Accent5 3 6 2 2 2 4 7" xfId="56697" xr:uid="{82262917-D2C7-45FB-AC60-D1A411DE06CE}"/>
    <cellStyle name="20% - Accent5 3 6 2 2 2 5" xfId="3875" xr:uid="{E7C3A1F7-58DB-48B8-973C-846CDDA667A5}"/>
    <cellStyle name="20% - Accent5 3 6 2 2 2 5 2" xfId="11415" xr:uid="{7874614A-23F6-4C02-9626-C3BA1EE52141}"/>
    <cellStyle name="20% - Accent5 3 6 2 2 2 5 2 2" xfId="26391" xr:uid="{6156FCD0-D94E-499A-968E-F704F372B0F1}"/>
    <cellStyle name="20% - Accent5 3 6 2 2 2 5 3" xfId="18903" xr:uid="{3312DEB4-F931-48D2-9581-E77F120B57E9}"/>
    <cellStyle name="20% - Accent5 3 6 2 2 2 5 4" xfId="36684" xr:uid="{CB65F9A2-BD1E-4123-A5C2-F633E0B3E0D5}"/>
    <cellStyle name="20% - Accent5 3 6 2 2 2 5 5" xfId="41322" xr:uid="{5644B7B7-F617-41C3-8A4F-B90CB824E523}"/>
    <cellStyle name="20% - Accent5 3 6 2 2 2 5 6" xfId="49205" xr:uid="{4FD4B6EE-9C4B-44C5-B7E1-1A1FD240563F}"/>
    <cellStyle name="20% - Accent5 3 6 2 2 2 5 7" xfId="56698" xr:uid="{755996BB-9116-4014-8380-0EC0BC292BB5}"/>
    <cellStyle name="20% - Accent5 3 6 2 2 2 6" xfId="11408" xr:uid="{B09E67AB-E3BC-4CAB-8011-E8C3A5C7B813}"/>
    <cellStyle name="20% - Accent5 3 6 2 2 2 6 2" xfId="26384" xr:uid="{E4451C22-E656-42D2-9DA6-EA3D9F995AA8}"/>
    <cellStyle name="20% - Accent5 3 6 2 2 2 7" xfId="18896" xr:uid="{BD033458-8841-4FF2-89BF-BEEDEEC19E76}"/>
    <cellStyle name="20% - Accent5 3 6 2 2 2 8" xfId="30921" xr:uid="{5C5E34AA-D790-4AE0-8F79-312D1E5395E2}"/>
    <cellStyle name="20% - Accent5 3 6 2 2 2 9" xfId="41315" xr:uid="{B6AECF47-1661-4D22-A3D8-92F8259C1522}"/>
    <cellStyle name="20% - Accent5 3 6 2 2 3" xfId="3876" xr:uid="{EB581BB4-E41C-485D-AACA-0CFE89586CA5}"/>
    <cellStyle name="20% - Accent5 3 6 2 2 3 10" xfId="56699" xr:uid="{1BED7B59-1EE4-4819-A156-4306DE90E94E}"/>
    <cellStyle name="20% - Accent5 3 6 2 2 3 2" xfId="3877" xr:uid="{B1E396AF-602F-4D67-A8FD-994651399C73}"/>
    <cellStyle name="20% - Accent5 3 6 2 2 3 2 2" xfId="11417" xr:uid="{4DC62BB0-29FC-461E-88AD-C8E510C0FB81}"/>
    <cellStyle name="20% - Accent5 3 6 2 2 3 2 2 2" xfId="26393" xr:uid="{26FF8EA8-C270-4527-9CCA-80F6CC8B09F5}"/>
    <cellStyle name="20% - Accent5 3 6 2 2 3 2 3" xfId="18905" xr:uid="{57F01D60-634A-44C2-BD88-71FEADF24E30}"/>
    <cellStyle name="20% - Accent5 3 6 2 2 3 2 4" xfId="32998" xr:uid="{3753738F-30D3-41BA-B83F-253BCE41FC97}"/>
    <cellStyle name="20% - Accent5 3 6 2 2 3 2 5" xfId="41324" xr:uid="{3F492943-1C25-4394-B16A-20EC187BDD5E}"/>
    <cellStyle name="20% - Accent5 3 6 2 2 3 2 6" xfId="49207" xr:uid="{07771FBB-5232-4965-8F23-8E0F92BE2954}"/>
    <cellStyle name="20% - Accent5 3 6 2 2 3 2 7" xfId="56700" xr:uid="{D8435E32-41AF-4331-B97A-F10F6570EB78}"/>
    <cellStyle name="20% - Accent5 3 6 2 2 3 3" xfId="3878" xr:uid="{3090BD97-9BF4-4FD7-9DE7-FA7C7889897C}"/>
    <cellStyle name="20% - Accent5 3 6 2 2 3 3 2" xfId="11418" xr:uid="{E0770DB0-256D-4C38-A842-BB103F34138D}"/>
    <cellStyle name="20% - Accent5 3 6 2 2 3 3 2 2" xfId="26394" xr:uid="{37A1FEB2-F28A-4CF6-BD16-F8F5E6285F7F}"/>
    <cellStyle name="20% - Accent5 3 6 2 2 3 3 3" xfId="18906" xr:uid="{4C20AD62-FC27-4128-A422-D0AF3E0021AD}"/>
    <cellStyle name="20% - Accent5 3 6 2 2 3 3 4" xfId="34843" xr:uid="{1DB5BD0E-364C-4F04-A562-1F788C2C9E1F}"/>
    <cellStyle name="20% - Accent5 3 6 2 2 3 3 5" xfId="41325" xr:uid="{3D5D8E83-738C-4689-91E5-C5774301FFF1}"/>
    <cellStyle name="20% - Accent5 3 6 2 2 3 3 6" xfId="49208" xr:uid="{5EACAAEC-823D-47D0-B6C8-807A233B12B8}"/>
    <cellStyle name="20% - Accent5 3 6 2 2 3 3 7" xfId="56701" xr:uid="{38241CCE-9754-4564-8F6D-753403FCCC53}"/>
    <cellStyle name="20% - Accent5 3 6 2 2 3 4" xfId="3879" xr:uid="{871169EC-7251-4CF4-B986-B824641183EB}"/>
    <cellStyle name="20% - Accent5 3 6 2 2 3 4 2" xfId="11419" xr:uid="{A23F59B4-F0BE-4F6E-B552-9B290ACB1884}"/>
    <cellStyle name="20% - Accent5 3 6 2 2 3 4 2 2" xfId="26395" xr:uid="{7606135B-5203-41A8-842A-51FC586A9A55}"/>
    <cellStyle name="20% - Accent5 3 6 2 2 3 4 3" xfId="18907" xr:uid="{772993FD-2576-4A5F-AFFE-A8CA1AD957BB}"/>
    <cellStyle name="20% - Accent5 3 6 2 2 3 4 4" xfId="36686" xr:uid="{4CE994B2-0B4B-4776-A0F7-76036561CB60}"/>
    <cellStyle name="20% - Accent5 3 6 2 2 3 4 5" xfId="41326" xr:uid="{6CECC0CB-9B40-4C41-890E-746C04CA6152}"/>
    <cellStyle name="20% - Accent5 3 6 2 2 3 4 6" xfId="49209" xr:uid="{81C89CE2-32EA-413F-B3AA-C904C942442C}"/>
    <cellStyle name="20% - Accent5 3 6 2 2 3 4 7" xfId="56702" xr:uid="{7121A0E8-70D2-4186-B998-97E93A7EB354}"/>
    <cellStyle name="20% - Accent5 3 6 2 2 3 5" xfId="11416" xr:uid="{D51BEB12-1B55-499F-846B-E6E2C107D155}"/>
    <cellStyle name="20% - Accent5 3 6 2 2 3 5 2" xfId="26392" xr:uid="{3FB3DD8A-1CEC-491A-AA71-80CA1BA976B6}"/>
    <cellStyle name="20% - Accent5 3 6 2 2 3 6" xfId="18904" xr:uid="{6376B767-AF00-45E8-B757-D567E9279D4B}"/>
    <cellStyle name="20% - Accent5 3 6 2 2 3 7" xfId="31570" xr:uid="{7CB1BA84-4664-451F-A3CC-D23E1BB7EEEB}"/>
    <cellStyle name="20% - Accent5 3 6 2 2 3 8" xfId="41323" xr:uid="{60E9627B-79FB-4E42-8305-938CCE322680}"/>
    <cellStyle name="20% - Accent5 3 6 2 2 3 9" xfId="49206" xr:uid="{FB19BCA4-2272-473F-84F7-23592612B0AC}"/>
    <cellStyle name="20% - Accent5 3 6 2 2 4" xfId="3880" xr:uid="{3E505C93-1318-42F9-9E26-40BB4BD7065D}"/>
    <cellStyle name="20% - Accent5 3 6 2 2 4 2" xfId="11420" xr:uid="{10019EC5-8944-4443-ADC9-3FBEC5B2A11F}"/>
    <cellStyle name="20% - Accent5 3 6 2 2 4 2 2" xfId="26396" xr:uid="{0BB17E98-1DB3-4B55-946A-E826CAAE3DD1}"/>
    <cellStyle name="20% - Accent5 3 6 2 2 4 3" xfId="18908" xr:uid="{193C2898-2A51-4D8C-8558-6D873248BE1A}"/>
    <cellStyle name="20% - Accent5 3 6 2 2 4 4" xfId="32995" xr:uid="{55DCC6D8-4F9B-43BE-9140-4F1BE2CFA185}"/>
    <cellStyle name="20% - Accent5 3 6 2 2 4 5" xfId="41327" xr:uid="{D7F3C8F7-F156-46F0-8B7C-16721784C320}"/>
    <cellStyle name="20% - Accent5 3 6 2 2 4 6" xfId="49210" xr:uid="{7BDC343B-1A0D-499B-ADB2-6A168D408008}"/>
    <cellStyle name="20% - Accent5 3 6 2 2 4 7" xfId="56703" xr:uid="{61D9647B-3012-41A1-A33C-FCE245C1E0B8}"/>
    <cellStyle name="20% - Accent5 3 6 2 2 5" xfId="3881" xr:uid="{AE14710F-6DDD-4A39-8846-A96F7E905FCD}"/>
    <cellStyle name="20% - Accent5 3 6 2 2 5 2" xfId="11421" xr:uid="{0123068B-5A3B-4417-A139-D8291C07C957}"/>
    <cellStyle name="20% - Accent5 3 6 2 2 5 2 2" xfId="26397" xr:uid="{EEB6CAD4-097B-478B-9BC2-328C21B68EB3}"/>
    <cellStyle name="20% - Accent5 3 6 2 2 5 3" xfId="18909" xr:uid="{79B0FF33-DAFB-4936-8675-66FC8C0D3801}"/>
    <cellStyle name="20% - Accent5 3 6 2 2 5 4" xfId="34840" xr:uid="{0003B1B7-CA48-4C77-8A32-254FA0D100B6}"/>
    <cellStyle name="20% - Accent5 3 6 2 2 5 5" xfId="41328" xr:uid="{00D7D3A3-DD83-4A1B-A378-4A70233287EA}"/>
    <cellStyle name="20% - Accent5 3 6 2 2 5 6" xfId="49211" xr:uid="{EA00701A-DA33-4CC5-9226-69060DE0AF5D}"/>
    <cellStyle name="20% - Accent5 3 6 2 2 5 7" xfId="56704" xr:uid="{B5A718FB-AB52-46A5-95B6-332DE74BDD1A}"/>
    <cellStyle name="20% - Accent5 3 6 2 2 6" xfId="3882" xr:uid="{17D9203E-E9B9-4BAA-AEAB-445377FCF7F2}"/>
    <cellStyle name="20% - Accent5 3 6 2 2 6 2" xfId="11422" xr:uid="{79C12AB9-8E0A-4920-A23A-843B843EDF78}"/>
    <cellStyle name="20% - Accent5 3 6 2 2 6 2 2" xfId="26398" xr:uid="{EEBC8AAF-5FC9-4C27-A341-2D3E93F0022A}"/>
    <cellStyle name="20% - Accent5 3 6 2 2 6 3" xfId="18910" xr:uid="{AE7ABAA6-4DA5-4D94-9865-8ACA275253FA}"/>
    <cellStyle name="20% - Accent5 3 6 2 2 6 4" xfId="36683" xr:uid="{9A71BF68-5C17-44C1-A5AE-7FF14D8B231D}"/>
    <cellStyle name="20% - Accent5 3 6 2 2 6 5" xfId="41329" xr:uid="{B33BD4CA-2A71-4FA3-A68A-E04DBB65F17B}"/>
    <cellStyle name="20% - Accent5 3 6 2 2 6 6" xfId="49212" xr:uid="{8F8E17C2-613B-42E7-8444-757FE0D5C788}"/>
    <cellStyle name="20% - Accent5 3 6 2 2 6 7" xfId="56705" xr:uid="{6FADBDC8-BEF3-4F5A-B611-5A27E3BA6201}"/>
    <cellStyle name="20% - Accent5 3 6 2 2 7" xfId="11407" xr:uid="{9FD2A738-B557-47DE-8813-99A9EE1CC172}"/>
    <cellStyle name="20% - Accent5 3 6 2 2 7 2" xfId="26383" xr:uid="{A9CF1A6B-C156-4D16-ACE5-9E94541324D6}"/>
    <cellStyle name="20% - Accent5 3 6 2 2 8" xfId="18895" xr:uid="{E39744AE-F422-4444-9E0A-83AA65653B49}"/>
    <cellStyle name="20% - Accent5 3 6 2 2 9" xfId="30482" xr:uid="{47705962-C6D2-4F2F-ABA2-65972B4FAA4A}"/>
    <cellStyle name="20% - Accent5 3 6 2 3" xfId="3883" xr:uid="{380C08C0-BF02-447A-A251-EF6A7622C4DC}"/>
    <cellStyle name="20% - Accent5 3 6 2 3 10" xfId="49213" xr:uid="{C0CFFC9B-2F0F-4631-8116-F326ADACACE5}"/>
    <cellStyle name="20% - Accent5 3 6 2 3 11" xfId="56706" xr:uid="{C52069FA-9426-4DED-AE02-78C32312BE55}"/>
    <cellStyle name="20% - Accent5 3 6 2 3 2" xfId="3884" xr:uid="{A1BD95DF-06C6-4ED3-AC15-5904F0BA94AE}"/>
    <cellStyle name="20% - Accent5 3 6 2 3 2 10" xfId="56707" xr:uid="{FF165742-7708-4603-AFF0-C51B6503DB45}"/>
    <cellStyle name="20% - Accent5 3 6 2 3 2 2" xfId="3885" xr:uid="{C10AD79D-6151-4DCF-8877-55CF72AF8F6E}"/>
    <cellStyle name="20% - Accent5 3 6 2 3 2 2 2" xfId="11425" xr:uid="{73C8FB86-4F73-4877-A170-841889AC2C66}"/>
    <cellStyle name="20% - Accent5 3 6 2 3 2 2 2 2" xfId="26401" xr:uid="{A00E0068-CAE0-42C1-AA13-222B8433EE27}"/>
    <cellStyle name="20% - Accent5 3 6 2 3 2 2 3" xfId="18913" xr:uid="{DC47E5E1-5C24-43AA-933F-8F441E9D3F49}"/>
    <cellStyle name="20% - Accent5 3 6 2 3 2 2 4" xfId="33000" xr:uid="{E016EBA4-CE18-4B9B-B33B-E4149157068E}"/>
    <cellStyle name="20% - Accent5 3 6 2 3 2 2 5" xfId="41332" xr:uid="{DE16414F-83D4-4025-9BCB-AD09578B2852}"/>
    <cellStyle name="20% - Accent5 3 6 2 3 2 2 6" xfId="49215" xr:uid="{4426C191-2CD1-469C-AC1A-D2EDBF5DC5B6}"/>
    <cellStyle name="20% - Accent5 3 6 2 3 2 2 7" xfId="56708" xr:uid="{A1759A14-EAF2-43B8-971D-F68EFF962963}"/>
    <cellStyle name="20% - Accent5 3 6 2 3 2 3" xfId="3886" xr:uid="{0DD4E815-C85E-4DD4-B9A8-5011E050F285}"/>
    <cellStyle name="20% - Accent5 3 6 2 3 2 3 2" xfId="11426" xr:uid="{2ECF98DD-E0B9-4E2B-96A9-E42AFE1B2547}"/>
    <cellStyle name="20% - Accent5 3 6 2 3 2 3 2 2" xfId="26402" xr:uid="{B9003B11-B368-4913-BFFE-CA283F0D2A85}"/>
    <cellStyle name="20% - Accent5 3 6 2 3 2 3 3" xfId="18914" xr:uid="{52F2C3EF-C76E-4E24-A31D-170FF9846EC1}"/>
    <cellStyle name="20% - Accent5 3 6 2 3 2 3 4" xfId="34845" xr:uid="{6DD6A04D-CD43-45E2-8173-791673435F86}"/>
    <cellStyle name="20% - Accent5 3 6 2 3 2 3 5" xfId="41333" xr:uid="{ED76119C-B1ED-4DEE-89C5-1C5405E9DE80}"/>
    <cellStyle name="20% - Accent5 3 6 2 3 2 3 6" xfId="49216" xr:uid="{EAFAD22E-B47C-45EC-8FED-4EC16332EAE8}"/>
    <cellStyle name="20% - Accent5 3 6 2 3 2 3 7" xfId="56709" xr:uid="{45C04138-4E39-4EDD-9995-F1E7F0D32C20}"/>
    <cellStyle name="20% - Accent5 3 6 2 3 2 4" xfId="3887" xr:uid="{E23770C2-C4C8-4B50-9B50-2522E2294AEA}"/>
    <cellStyle name="20% - Accent5 3 6 2 3 2 4 2" xfId="11427" xr:uid="{2E79C366-D4A8-4CDB-AB7F-AB0C3F58C3CB}"/>
    <cellStyle name="20% - Accent5 3 6 2 3 2 4 2 2" xfId="26403" xr:uid="{3D0FC9F3-6C30-4A9C-BD2F-E64A11ECC7B6}"/>
    <cellStyle name="20% - Accent5 3 6 2 3 2 4 3" xfId="18915" xr:uid="{58ADA833-172A-4497-861D-DF3F1EF5A2D1}"/>
    <cellStyle name="20% - Accent5 3 6 2 3 2 4 4" xfId="36688" xr:uid="{8DB671C7-FA6F-41AE-B6AB-14D8B703AD32}"/>
    <cellStyle name="20% - Accent5 3 6 2 3 2 4 5" xfId="41334" xr:uid="{7156DC70-16B0-4BD2-BDC4-ABBE579B309F}"/>
    <cellStyle name="20% - Accent5 3 6 2 3 2 4 6" xfId="49217" xr:uid="{1FEB0463-9905-42A6-853D-6E20AE46393D}"/>
    <cellStyle name="20% - Accent5 3 6 2 3 2 4 7" xfId="56710" xr:uid="{BF4B3B2D-E5DE-4072-B6AC-D106910551EF}"/>
    <cellStyle name="20% - Accent5 3 6 2 3 2 5" xfId="11424" xr:uid="{CE0C488C-6664-46A3-A1A8-5F16E93B5B05}"/>
    <cellStyle name="20% - Accent5 3 6 2 3 2 5 2" xfId="26400" xr:uid="{33872F4C-E850-4C5B-9FBA-40F8D1B943E0}"/>
    <cellStyle name="20% - Accent5 3 6 2 3 2 6" xfId="18912" xr:uid="{E48E198D-8166-4697-8570-F72AE774E235}"/>
    <cellStyle name="20% - Accent5 3 6 2 3 2 7" xfId="31572" xr:uid="{1C64C966-C796-4DC5-A4E2-9F5917BE9CA2}"/>
    <cellStyle name="20% - Accent5 3 6 2 3 2 8" xfId="41331" xr:uid="{D70DA767-E271-4A5B-ABC3-88673B9C12A5}"/>
    <cellStyle name="20% - Accent5 3 6 2 3 2 9" xfId="49214" xr:uid="{5DDD7A17-E623-4008-BA1C-C628BF93C629}"/>
    <cellStyle name="20% - Accent5 3 6 2 3 3" xfId="3888" xr:uid="{460B9E9C-2DEE-4C88-AF8A-75A6D446BAA9}"/>
    <cellStyle name="20% - Accent5 3 6 2 3 3 2" xfId="11428" xr:uid="{49022ACE-39D8-4552-9A48-A6A5138A63C5}"/>
    <cellStyle name="20% - Accent5 3 6 2 3 3 2 2" xfId="26404" xr:uid="{33E4251F-42FF-488C-8A11-CCC4880B5C01}"/>
    <cellStyle name="20% - Accent5 3 6 2 3 3 3" xfId="18916" xr:uid="{7C9F94F8-9630-4DDE-859F-7283A8B5A5B2}"/>
    <cellStyle name="20% - Accent5 3 6 2 3 3 4" xfId="32999" xr:uid="{22D6D265-02EE-4467-A00B-364CA4B04FC3}"/>
    <cellStyle name="20% - Accent5 3 6 2 3 3 5" xfId="41335" xr:uid="{AD49511E-215D-4972-9105-D5273D61E3B0}"/>
    <cellStyle name="20% - Accent5 3 6 2 3 3 6" xfId="49218" xr:uid="{4C194AAC-5F8F-400F-8CE7-1C58A2C51483}"/>
    <cellStyle name="20% - Accent5 3 6 2 3 3 7" xfId="56711" xr:uid="{CF562ED5-A33C-4217-85EF-582E955CC0B1}"/>
    <cellStyle name="20% - Accent5 3 6 2 3 4" xfId="3889" xr:uid="{E3C01ADB-E764-434D-870E-FA9927BA66BA}"/>
    <cellStyle name="20% - Accent5 3 6 2 3 4 2" xfId="11429" xr:uid="{36509B3A-CD05-4428-8384-BFF9AA5F9454}"/>
    <cellStyle name="20% - Accent5 3 6 2 3 4 2 2" xfId="26405" xr:uid="{AEC739F4-B41A-40A0-986D-197C61E2A4D9}"/>
    <cellStyle name="20% - Accent5 3 6 2 3 4 3" xfId="18917" xr:uid="{ACED9F62-E05D-410D-B17D-5898C16C0CFB}"/>
    <cellStyle name="20% - Accent5 3 6 2 3 4 4" xfId="34844" xr:uid="{7073FD70-FF44-41F7-9F69-73A6AA4B6017}"/>
    <cellStyle name="20% - Accent5 3 6 2 3 4 5" xfId="41336" xr:uid="{36049ACE-1D39-4A10-BA4D-69774470809B}"/>
    <cellStyle name="20% - Accent5 3 6 2 3 4 6" xfId="49219" xr:uid="{B83BCC76-0CA0-4932-B62C-59FFA935DC15}"/>
    <cellStyle name="20% - Accent5 3 6 2 3 4 7" xfId="56712" xr:uid="{AC4E877C-FA47-43A4-B503-B28C295EEB9B}"/>
    <cellStyle name="20% - Accent5 3 6 2 3 5" xfId="3890" xr:uid="{F5523FF8-0C43-46BB-8901-9E0C62491185}"/>
    <cellStyle name="20% - Accent5 3 6 2 3 5 2" xfId="11430" xr:uid="{308A7FA2-355C-4A3E-877B-34C90FDB2A30}"/>
    <cellStyle name="20% - Accent5 3 6 2 3 5 2 2" xfId="26406" xr:uid="{8558B221-F888-4BE9-9411-CC911BDD43E9}"/>
    <cellStyle name="20% - Accent5 3 6 2 3 5 3" xfId="18918" xr:uid="{FE1EE89E-6AF9-4AB3-BE4A-08D204657564}"/>
    <cellStyle name="20% - Accent5 3 6 2 3 5 4" xfId="36687" xr:uid="{CE1DD96B-8EBF-4E9A-B9C5-73DCB14BB3EB}"/>
    <cellStyle name="20% - Accent5 3 6 2 3 5 5" xfId="41337" xr:uid="{11EBED59-5A8D-45DC-8F5B-CFA4C65E8CE4}"/>
    <cellStyle name="20% - Accent5 3 6 2 3 5 6" xfId="49220" xr:uid="{64285E13-F0FE-45D7-BCEE-5C48B3F3A3B2}"/>
    <cellStyle name="20% - Accent5 3 6 2 3 5 7" xfId="56713" xr:uid="{70A45259-8889-4A5B-A77B-E872BDE12C15}"/>
    <cellStyle name="20% - Accent5 3 6 2 3 6" xfId="11423" xr:uid="{4B5F52CC-8156-445A-9189-1A0D45671127}"/>
    <cellStyle name="20% - Accent5 3 6 2 3 6 2" xfId="26399" xr:uid="{D90279CA-2163-4250-8986-0B8B24D08383}"/>
    <cellStyle name="20% - Accent5 3 6 2 3 7" xfId="18911" xr:uid="{572042BF-6939-40B6-B785-4F18F6DCC6CE}"/>
    <cellStyle name="20% - Accent5 3 6 2 3 8" xfId="30683" xr:uid="{7F92E614-55FD-4180-9C8E-D5122637A33C}"/>
    <cellStyle name="20% - Accent5 3 6 2 3 9" xfId="41330" xr:uid="{DC5E42E6-78B8-4E8A-A73E-26BFB00F6340}"/>
    <cellStyle name="20% - Accent5 3 6 2 4" xfId="3891" xr:uid="{75D6E3BE-5637-4742-892E-DCC17BD0D882}"/>
    <cellStyle name="20% - Accent5 3 6 2 4 10" xfId="49221" xr:uid="{F8CDBDAB-5E20-49A0-A7E7-71C7C6B7B55D}"/>
    <cellStyle name="20% - Accent5 3 6 2 4 11" xfId="56714" xr:uid="{C6E0A7B8-53EF-4CE8-93D5-600FFDF1A023}"/>
    <cellStyle name="20% - Accent5 3 6 2 4 2" xfId="3892" xr:uid="{62BFAE68-EFC2-41F8-A52C-90D7F6BA2A17}"/>
    <cellStyle name="20% - Accent5 3 6 2 4 2 10" xfId="56715" xr:uid="{578F9108-3100-4937-A1D0-F663DA6E920A}"/>
    <cellStyle name="20% - Accent5 3 6 2 4 2 2" xfId="3893" xr:uid="{03D6D5C4-0AD1-4833-9A64-BC617A54B80F}"/>
    <cellStyle name="20% - Accent5 3 6 2 4 2 2 2" xfId="11433" xr:uid="{A91613BC-A73F-4142-8891-715958955EF9}"/>
    <cellStyle name="20% - Accent5 3 6 2 4 2 2 2 2" xfId="26409" xr:uid="{EED3AC33-D88F-488E-9F85-4260EEAFFC54}"/>
    <cellStyle name="20% - Accent5 3 6 2 4 2 2 3" xfId="18921" xr:uid="{2AD4E3C9-D71E-4121-94FD-23195AE909D1}"/>
    <cellStyle name="20% - Accent5 3 6 2 4 2 2 4" xfId="33002" xr:uid="{7F634C63-A11D-4178-9578-D7625826D92E}"/>
    <cellStyle name="20% - Accent5 3 6 2 4 2 2 5" xfId="41340" xr:uid="{E7C152EA-DB4D-4AD2-BD03-96A7704B35F1}"/>
    <cellStyle name="20% - Accent5 3 6 2 4 2 2 6" xfId="49223" xr:uid="{344E7B3F-A97E-411E-831D-16127ABA0AD3}"/>
    <cellStyle name="20% - Accent5 3 6 2 4 2 2 7" xfId="56716" xr:uid="{4B862CED-D0C1-4753-AACB-8B790AE01F10}"/>
    <cellStyle name="20% - Accent5 3 6 2 4 2 3" xfId="3894" xr:uid="{8714A40A-236B-449F-8320-2B7B43E032A4}"/>
    <cellStyle name="20% - Accent5 3 6 2 4 2 3 2" xfId="11434" xr:uid="{7478F4ED-9A68-47ED-A724-6F75DF9F86C2}"/>
    <cellStyle name="20% - Accent5 3 6 2 4 2 3 2 2" xfId="26410" xr:uid="{37AE9F4F-D44A-44F6-A55A-9A2B571FFCF4}"/>
    <cellStyle name="20% - Accent5 3 6 2 4 2 3 3" xfId="18922" xr:uid="{FE296A36-1F4E-45A2-B34A-5AF9CA895D23}"/>
    <cellStyle name="20% - Accent5 3 6 2 4 2 3 4" xfId="34847" xr:uid="{DF168536-43DB-4E63-AB7D-F7DE543856E7}"/>
    <cellStyle name="20% - Accent5 3 6 2 4 2 3 5" xfId="41341" xr:uid="{CAD65072-BDE4-4B4E-BDD9-3A42D6F2A1E9}"/>
    <cellStyle name="20% - Accent5 3 6 2 4 2 3 6" xfId="49224" xr:uid="{4C7D021E-4755-4A88-9622-B627805C1D96}"/>
    <cellStyle name="20% - Accent5 3 6 2 4 2 3 7" xfId="56717" xr:uid="{6FE973C9-B3B6-4C37-B65A-3EA7A798FA30}"/>
    <cellStyle name="20% - Accent5 3 6 2 4 2 4" xfId="3895" xr:uid="{CB2056A7-AF34-4A17-84A5-D7FF21B05A37}"/>
    <cellStyle name="20% - Accent5 3 6 2 4 2 4 2" xfId="11435" xr:uid="{F7A1309E-E527-40DE-9CF2-82EEFA3BA8EF}"/>
    <cellStyle name="20% - Accent5 3 6 2 4 2 4 2 2" xfId="26411" xr:uid="{1F1F720D-06D7-46EE-8EAF-BD885C2C823E}"/>
    <cellStyle name="20% - Accent5 3 6 2 4 2 4 3" xfId="18923" xr:uid="{F4DFA6E9-298B-4729-B462-41A62CC9F42A}"/>
    <cellStyle name="20% - Accent5 3 6 2 4 2 4 4" xfId="36690" xr:uid="{E6194A01-C194-4AB8-9DD7-25ED70CA5EF1}"/>
    <cellStyle name="20% - Accent5 3 6 2 4 2 4 5" xfId="41342" xr:uid="{EDC17D90-7EA2-4651-B7E8-803E28F98D3C}"/>
    <cellStyle name="20% - Accent5 3 6 2 4 2 4 6" xfId="49225" xr:uid="{C405F698-1D7C-40D6-9E02-90565DC8C6CE}"/>
    <cellStyle name="20% - Accent5 3 6 2 4 2 4 7" xfId="56718" xr:uid="{65F04396-67B7-4FB2-874C-76240EE2252F}"/>
    <cellStyle name="20% - Accent5 3 6 2 4 2 5" xfId="11432" xr:uid="{A68027F6-4E79-4BB0-B361-44E77BAD76F4}"/>
    <cellStyle name="20% - Accent5 3 6 2 4 2 5 2" xfId="26408" xr:uid="{3ED5AD51-2DF5-429E-B845-7BF1D654697C}"/>
    <cellStyle name="20% - Accent5 3 6 2 4 2 6" xfId="18920" xr:uid="{05999428-3DE1-445F-9978-77047CC9DA48}"/>
    <cellStyle name="20% - Accent5 3 6 2 4 2 7" xfId="31573" xr:uid="{0C4BB216-7EA7-412C-972A-D1444E8971DD}"/>
    <cellStyle name="20% - Accent5 3 6 2 4 2 8" xfId="41339" xr:uid="{A4AEDBDD-E964-4B59-9C50-6377799779EA}"/>
    <cellStyle name="20% - Accent5 3 6 2 4 2 9" xfId="49222" xr:uid="{BCF535B8-1382-4FC0-869E-552530377B85}"/>
    <cellStyle name="20% - Accent5 3 6 2 4 3" xfId="3896" xr:uid="{24EDF547-E6E9-45A5-BAC0-2253174D773D}"/>
    <cellStyle name="20% - Accent5 3 6 2 4 3 2" xfId="11436" xr:uid="{A597CCEA-EEB9-45A6-8561-9A2C2331EF93}"/>
    <cellStyle name="20% - Accent5 3 6 2 4 3 2 2" xfId="26412" xr:uid="{9BD520B6-04B7-4184-AE0D-BB21D4DB4F35}"/>
    <cellStyle name="20% - Accent5 3 6 2 4 3 3" xfId="18924" xr:uid="{2F0877A2-2079-4F05-90DA-F5188F3B757A}"/>
    <cellStyle name="20% - Accent5 3 6 2 4 3 4" xfId="33001" xr:uid="{CA9E470A-D713-424D-B1BA-35041B52BAE2}"/>
    <cellStyle name="20% - Accent5 3 6 2 4 3 5" xfId="41343" xr:uid="{A9DF11A9-1869-44E4-991D-9DCB75B22479}"/>
    <cellStyle name="20% - Accent5 3 6 2 4 3 6" xfId="49226" xr:uid="{587E7136-0C87-4D64-AC42-D395901EF916}"/>
    <cellStyle name="20% - Accent5 3 6 2 4 3 7" xfId="56719" xr:uid="{80BFEBF8-73CA-4B11-BCE7-143358501E7A}"/>
    <cellStyle name="20% - Accent5 3 6 2 4 4" xfId="3897" xr:uid="{695CF01B-E18E-4770-A7D1-47A9AC5ECD75}"/>
    <cellStyle name="20% - Accent5 3 6 2 4 4 2" xfId="11437" xr:uid="{648E598E-DCF5-4315-BDA7-9BAF67C8F8B1}"/>
    <cellStyle name="20% - Accent5 3 6 2 4 4 2 2" xfId="26413" xr:uid="{1180FD31-E824-43B2-92BF-2B6A834F7A92}"/>
    <cellStyle name="20% - Accent5 3 6 2 4 4 3" xfId="18925" xr:uid="{4A3410B1-7419-439C-8B66-4D65EAF4EB35}"/>
    <cellStyle name="20% - Accent5 3 6 2 4 4 4" xfId="34846" xr:uid="{CA73F31F-C956-47E9-8252-0676E32A65E7}"/>
    <cellStyle name="20% - Accent5 3 6 2 4 4 5" xfId="41344" xr:uid="{F6D1DF0A-CDF0-41D9-A985-22716B009BA9}"/>
    <cellStyle name="20% - Accent5 3 6 2 4 4 6" xfId="49227" xr:uid="{ACF41E25-72EF-4A6E-9C6D-A218FC36C384}"/>
    <cellStyle name="20% - Accent5 3 6 2 4 4 7" xfId="56720" xr:uid="{CF354255-52AC-4FC6-93F7-08B3C7EC12FC}"/>
    <cellStyle name="20% - Accent5 3 6 2 4 5" xfId="3898" xr:uid="{DBC631D6-CF1E-40F0-8DD9-2F351AD4BFE6}"/>
    <cellStyle name="20% - Accent5 3 6 2 4 5 2" xfId="11438" xr:uid="{C3CEFB2C-A2A0-48AA-9E02-E69E87345D1D}"/>
    <cellStyle name="20% - Accent5 3 6 2 4 5 2 2" xfId="26414" xr:uid="{0387E16D-3C78-4DCA-9680-8903340D67D2}"/>
    <cellStyle name="20% - Accent5 3 6 2 4 5 3" xfId="18926" xr:uid="{96BA1EC3-A5F4-4DC2-A9AA-17A4DB25EB0A}"/>
    <cellStyle name="20% - Accent5 3 6 2 4 5 4" xfId="36689" xr:uid="{10C86C24-DB2A-4071-BFAF-296795F6EEEB}"/>
    <cellStyle name="20% - Accent5 3 6 2 4 5 5" xfId="41345" xr:uid="{36F44D0E-0BD3-49B4-AD2C-0DA706904035}"/>
    <cellStyle name="20% - Accent5 3 6 2 4 5 6" xfId="49228" xr:uid="{48F1A349-AD40-435C-823D-E03536D83272}"/>
    <cellStyle name="20% - Accent5 3 6 2 4 5 7" xfId="56721" xr:uid="{86B5FAAF-9FF8-4C2D-8ED7-CAA6DCA755A8}"/>
    <cellStyle name="20% - Accent5 3 6 2 4 6" xfId="11431" xr:uid="{AA58619B-F660-436E-A979-74101A17FED3}"/>
    <cellStyle name="20% - Accent5 3 6 2 4 6 2" xfId="26407" xr:uid="{B2BFC2F7-E4D1-47AE-A8B7-77524B095730}"/>
    <cellStyle name="20% - Accent5 3 6 2 4 7" xfId="18919" xr:uid="{BAE927A8-2278-456B-AFC2-65136ACA3B93}"/>
    <cellStyle name="20% - Accent5 3 6 2 4 8" xfId="30920" xr:uid="{06E13D73-78D6-4892-B61B-4C9285BED731}"/>
    <cellStyle name="20% - Accent5 3 6 2 4 9" xfId="41338" xr:uid="{66A09B8E-2AF9-44B9-8D01-C39738655196}"/>
    <cellStyle name="20% - Accent5 3 6 2 5" xfId="3899" xr:uid="{FF806352-3F4A-4E25-867B-51413A8AE944}"/>
    <cellStyle name="20% - Accent5 3 6 2 5 10" xfId="56722" xr:uid="{5B9C3495-1FD6-4B6B-A3CC-5DAB8AC4A5C7}"/>
    <cellStyle name="20% - Accent5 3 6 2 5 2" xfId="3900" xr:uid="{1726437A-4342-4720-8D21-0012ED891442}"/>
    <cellStyle name="20% - Accent5 3 6 2 5 2 2" xfId="11440" xr:uid="{379055F5-151E-4A8D-8D2E-038ABF81C627}"/>
    <cellStyle name="20% - Accent5 3 6 2 5 2 2 2" xfId="26416" xr:uid="{B2D317B8-7E72-4F75-9195-7576953552B2}"/>
    <cellStyle name="20% - Accent5 3 6 2 5 2 3" xfId="18928" xr:uid="{C088C21C-D901-4678-9E70-8E428916F391}"/>
    <cellStyle name="20% - Accent5 3 6 2 5 2 4" xfId="33003" xr:uid="{77AE08C5-9D52-4383-82C1-7EF0C9E9B030}"/>
    <cellStyle name="20% - Accent5 3 6 2 5 2 5" xfId="41347" xr:uid="{1CF67F7F-7C5B-43BE-ABE4-820EBAF3A651}"/>
    <cellStyle name="20% - Accent5 3 6 2 5 2 6" xfId="49230" xr:uid="{9A923D66-2A99-40C0-B7E5-8ACE4555CFF1}"/>
    <cellStyle name="20% - Accent5 3 6 2 5 2 7" xfId="56723" xr:uid="{769823AB-1D2D-4944-9BA1-6A982FEE00E6}"/>
    <cellStyle name="20% - Accent5 3 6 2 5 3" xfId="3901" xr:uid="{C9A42136-97D0-4E80-B82D-D6E72BD05F34}"/>
    <cellStyle name="20% - Accent5 3 6 2 5 3 2" xfId="11441" xr:uid="{1C70F676-6574-4EA4-8666-65735D734482}"/>
    <cellStyle name="20% - Accent5 3 6 2 5 3 2 2" xfId="26417" xr:uid="{75DB62A6-4000-4394-9D89-C77F64CDD330}"/>
    <cellStyle name="20% - Accent5 3 6 2 5 3 3" xfId="18929" xr:uid="{DA042301-C463-4E30-997E-F5AE2263F23B}"/>
    <cellStyle name="20% - Accent5 3 6 2 5 3 4" xfId="34848" xr:uid="{C7BF3498-8A33-4577-B24E-2AEF30565413}"/>
    <cellStyle name="20% - Accent5 3 6 2 5 3 5" xfId="41348" xr:uid="{E5C3065A-FD38-4927-ABD8-8E35210088EF}"/>
    <cellStyle name="20% - Accent5 3 6 2 5 3 6" xfId="49231" xr:uid="{9C34A107-8936-40BB-B927-D03E06802D3B}"/>
    <cellStyle name="20% - Accent5 3 6 2 5 3 7" xfId="56724" xr:uid="{A05F1D86-9D2A-41F6-897C-DF8F93E48540}"/>
    <cellStyle name="20% - Accent5 3 6 2 5 4" xfId="3902" xr:uid="{3A67B93D-1EA5-40C1-B746-26B6EDC6920E}"/>
    <cellStyle name="20% - Accent5 3 6 2 5 4 2" xfId="11442" xr:uid="{2CBB7B8D-C0F6-4629-9615-2EDBA8A4C712}"/>
    <cellStyle name="20% - Accent5 3 6 2 5 4 2 2" xfId="26418" xr:uid="{23C6983A-F074-4DDC-AC3F-D8038DCE5146}"/>
    <cellStyle name="20% - Accent5 3 6 2 5 4 3" xfId="18930" xr:uid="{89272B0B-C3B1-435B-B968-211CF0D78676}"/>
    <cellStyle name="20% - Accent5 3 6 2 5 4 4" xfId="36691" xr:uid="{58CA3764-E18F-4DB3-8DE1-CD28F3AD7D96}"/>
    <cellStyle name="20% - Accent5 3 6 2 5 4 5" xfId="41349" xr:uid="{FC6143F9-E20A-40AD-8A0A-2E429D729BC9}"/>
    <cellStyle name="20% - Accent5 3 6 2 5 4 6" xfId="49232" xr:uid="{A0D46364-C721-4169-8A54-C4031833E8B0}"/>
    <cellStyle name="20% - Accent5 3 6 2 5 4 7" xfId="56725" xr:uid="{82046B04-7152-4A49-8109-089991CE533D}"/>
    <cellStyle name="20% - Accent5 3 6 2 5 5" xfId="11439" xr:uid="{E44723B3-C65A-4076-8DC1-319A26798378}"/>
    <cellStyle name="20% - Accent5 3 6 2 5 5 2" xfId="26415" xr:uid="{396D4D6F-F62F-48B7-B0FC-4A8C35E14D3E}"/>
    <cellStyle name="20% - Accent5 3 6 2 5 6" xfId="18927" xr:uid="{DDDBEF93-F73E-4789-98CD-BFB2CE82AC9F}"/>
    <cellStyle name="20% - Accent5 3 6 2 5 7" xfId="31569" xr:uid="{972E7ACA-7F6D-46FC-95C5-6C522CD43411}"/>
    <cellStyle name="20% - Accent5 3 6 2 5 8" xfId="41346" xr:uid="{0A0CD53C-97C5-4634-8728-9B29B50D7C30}"/>
    <cellStyle name="20% - Accent5 3 6 2 5 9" xfId="49229" xr:uid="{17DD2A5C-F83B-4D50-A227-9F03A271489C}"/>
    <cellStyle name="20% - Accent5 3 6 2 6" xfId="3903" xr:uid="{39D462FD-8EAB-4385-99AE-4E0C1DD15B54}"/>
    <cellStyle name="20% - Accent5 3 6 2 6 2" xfId="11443" xr:uid="{CA8AE640-E60B-423F-B5AF-B6F2CC66EC17}"/>
    <cellStyle name="20% - Accent5 3 6 2 6 2 2" xfId="26419" xr:uid="{6637FA4A-8924-4821-BA08-5208B82A0A3D}"/>
    <cellStyle name="20% - Accent5 3 6 2 6 3" xfId="18931" xr:uid="{BC61C38B-378A-41B6-8D07-C8156A98C658}"/>
    <cellStyle name="20% - Accent5 3 6 2 6 4" xfId="32994" xr:uid="{ACED4654-F58A-42FA-82CE-E105716BC331}"/>
    <cellStyle name="20% - Accent5 3 6 2 6 5" xfId="41350" xr:uid="{721751AA-E19F-4F03-95AC-AD95B2E9B7D4}"/>
    <cellStyle name="20% - Accent5 3 6 2 6 6" xfId="49233" xr:uid="{EBC80AEB-C342-412E-BC15-531AC8E782B3}"/>
    <cellStyle name="20% - Accent5 3 6 2 6 7" xfId="56726" xr:uid="{ABE1C46A-D62E-43D3-9175-1BD322D74CEE}"/>
    <cellStyle name="20% - Accent5 3 6 2 7" xfId="3904" xr:uid="{0880CC26-91FD-498E-AB53-A476226F8A70}"/>
    <cellStyle name="20% - Accent5 3 6 2 7 2" xfId="11444" xr:uid="{66BF1CE6-97AB-4DF9-B8B7-C415A3DCF98A}"/>
    <cellStyle name="20% - Accent5 3 6 2 7 2 2" xfId="26420" xr:uid="{655AB3BC-15E5-4BFA-BE5C-713BEF6D3E81}"/>
    <cellStyle name="20% - Accent5 3 6 2 7 3" xfId="18932" xr:uid="{80A14DDB-9BC4-4896-B004-ECFC08A8E005}"/>
    <cellStyle name="20% - Accent5 3 6 2 7 4" xfId="34839" xr:uid="{5533B1A0-6EA0-4AF8-8E1C-846D19A8717A}"/>
    <cellStyle name="20% - Accent5 3 6 2 7 5" xfId="41351" xr:uid="{F15D7B03-A291-4A3F-B37F-A544A686B7E1}"/>
    <cellStyle name="20% - Accent5 3 6 2 7 6" xfId="49234" xr:uid="{19E2CA23-2167-4087-88A0-9415BE6075DF}"/>
    <cellStyle name="20% - Accent5 3 6 2 7 7" xfId="56727" xr:uid="{0DD58380-8BF1-49C7-A491-C363B0F50078}"/>
    <cellStyle name="20% - Accent5 3 6 2 8" xfId="3905" xr:uid="{A71E0ECC-D4E8-4F42-8318-D15FF005321C}"/>
    <cellStyle name="20% - Accent5 3 6 2 8 2" xfId="11445" xr:uid="{4AA24B11-F56E-473A-854B-FE01A6BDA0E0}"/>
    <cellStyle name="20% - Accent5 3 6 2 8 2 2" xfId="26421" xr:uid="{5EA3A172-2EAE-4153-B080-7F6201FA9710}"/>
    <cellStyle name="20% - Accent5 3 6 2 8 3" xfId="18933" xr:uid="{F7838E28-CFBE-44FC-A4CD-109DA1DEA436}"/>
    <cellStyle name="20% - Accent5 3 6 2 8 4" xfId="36682" xr:uid="{84132666-26BC-4A59-AA96-C1627C52A339}"/>
    <cellStyle name="20% - Accent5 3 6 2 8 5" xfId="41352" xr:uid="{955E30C0-133A-4F5D-8111-D5A32187B912}"/>
    <cellStyle name="20% - Accent5 3 6 2 8 6" xfId="49235" xr:uid="{6B020B39-282B-484A-87A8-69584B0910D4}"/>
    <cellStyle name="20% - Accent5 3 6 2 8 7" xfId="56728" xr:uid="{EADD69BE-4380-485C-A710-EB8FF191D7AC}"/>
    <cellStyle name="20% - Accent5 3 6 2 9" xfId="11406" xr:uid="{6A36DD09-0355-4D13-AF5A-3079553DFBAC}"/>
    <cellStyle name="20% - Accent5 3 6 2 9 2" xfId="26382" xr:uid="{D4EF3530-EC86-4B89-A099-E93018031779}"/>
    <cellStyle name="20% - Accent5 3 6 3" xfId="3906" xr:uid="{65F9A8C1-96CF-4E20-85BF-3CF32021B58E}"/>
    <cellStyle name="20% - Accent5 3 6 3 10" xfId="41353" xr:uid="{B14F01F2-594F-4D30-9086-BB25FF728638}"/>
    <cellStyle name="20% - Accent5 3 6 3 11" xfId="49236" xr:uid="{3B1678F1-80E4-45C9-BAFC-918D5BA1FD9A}"/>
    <cellStyle name="20% - Accent5 3 6 3 12" xfId="56729" xr:uid="{082A75CE-0107-4E3B-B458-335E310C0AA2}"/>
    <cellStyle name="20% - Accent5 3 6 3 2" xfId="3907" xr:uid="{21237D1C-9AE1-45B9-A40E-3727546BB303}"/>
    <cellStyle name="20% - Accent5 3 6 3 2 10" xfId="49237" xr:uid="{58883FF5-C0B5-4AE4-AB66-E3FEA9A17621}"/>
    <cellStyle name="20% - Accent5 3 6 3 2 11" xfId="56730" xr:uid="{FF1F17DA-7FE1-4A3B-82FB-285AD206AC8C}"/>
    <cellStyle name="20% - Accent5 3 6 3 2 2" xfId="3908" xr:uid="{C37D911E-EEFB-4A5B-B9A1-93FD411987E3}"/>
    <cellStyle name="20% - Accent5 3 6 3 2 2 10" xfId="56731" xr:uid="{D3EA61E8-F7D9-4C81-A67F-10CE202A71D0}"/>
    <cellStyle name="20% - Accent5 3 6 3 2 2 2" xfId="3909" xr:uid="{11150E8C-FD46-4167-B470-0AED5469817E}"/>
    <cellStyle name="20% - Accent5 3 6 3 2 2 2 2" xfId="11449" xr:uid="{C9CCD4EA-4CFB-43B3-8F33-B127EC4BB467}"/>
    <cellStyle name="20% - Accent5 3 6 3 2 2 2 2 2" xfId="26425" xr:uid="{E47375C3-D81C-46A1-B167-D239B2DA00CE}"/>
    <cellStyle name="20% - Accent5 3 6 3 2 2 2 3" xfId="18937" xr:uid="{D670B99D-43DF-4BA0-A945-1C132EE795D8}"/>
    <cellStyle name="20% - Accent5 3 6 3 2 2 2 4" xfId="33006" xr:uid="{E3BA3C5A-2F22-4457-A2B2-4018C534A162}"/>
    <cellStyle name="20% - Accent5 3 6 3 2 2 2 5" xfId="41356" xr:uid="{659F3F3D-7375-4661-9B23-8C42BFC5E5EF}"/>
    <cellStyle name="20% - Accent5 3 6 3 2 2 2 6" xfId="49239" xr:uid="{1E49C03A-4FBB-437A-8C05-DC8B52EF2BA3}"/>
    <cellStyle name="20% - Accent5 3 6 3 2 2 2 7" xfId="56732" xr:uid="{ED9CC69C-F185-4C1D-AD77-0C5F7235E9F2}"/>
    <cellStyle name="20% - Accent5 3 6 3 2 2 3" xfId="3910" xr:uid="{168EF222-3159-443E-9E1C-6D4812AFBCCC}"/>
    <cellStyle name="20% - Accent5 3 6 3 2 2 3 2" xfId="11450" xr:uid="{5C8756A8-C029-4A39-9722-C1E69A9FFADB}"/>
    <cellStyle name="20% - Accent5 3 6 3 2 2 3 2 2" xfId="26426" xr:uid="{625D9D53-B1D6-4AF6-8952-7A363318747B}"/>
    <cellStyle name="20% - Accent5 3 6 3 2 2 3 3" xfId="18938" xr:uid="{F250C0B2-FE76-432E-8A17-8EB2EB8E094B}"/>
    <cellStyle name="20% - Accent5 3 6 3 2 2 3 4" xfId="34851" xr:uid="{B6C6FAF3-3800-499D-9635-F82AEC704614}"/>
    <cellStyle name="20% - Accent5 3 6 3 2 2 3 5" xfId="41357" xr:uid="{8FDEB1CB-BD17-4A37-95C4-838485D3048D}"/>
    <cellStyle name="20% - Accent5 3 6 3 2 2 3 6" xfId="49240" xr:uid="{68C83C57-3F6A-4334-8070-533BBFEFE2D3}"/>
    <cellStyle name="20% - Accent5 3 6 3 2 2 3 7" xfId="56733" xr:uid="{DE56FAF6-6212-47E7-87DC-E4877CD22F14}"/>
    <cellStyle name="20% - Accent5 3 6 3 2 2 4" xfId="3911" xr:uid="{8F24ABB9-90BF-4022-A417-CB5B4C7B4CFC}"/>
    <cellStyle name="20% - Accent5 3 6 3 2 2 4 2" xfId="11451" xr:uid="{F59F1601-47D7-4D5B-BCB8-FFF4DE4AB3F8}"/>
    <cellStyle name="20% - Accent5 3 6 3 2 2 4 2 2" xfId="26427" xr:uid="{A209B5E6-C09C-42CB-B977-5749773450EB}"/>
    <cellStyle name="20% - Accent5 3 6 3 2 2 4 3" xfId="18939" xr:uid="{91FD1F61-2016-4299-97EA-4D3988039EBF}"/>
    <cellStyle name="20% - Accent5 3 6 3 2 2 4 4" xfId="36694" xr:uid="{5FF69A89-61C3-441F-8142-86CD2A1B2C2C}"/>
    <cellStyle name="20% - Accent5 3 6 3 2 2 4 5" xfId="41358" xr:uid="{942A80A0-4CFE-4303-AD9E-66B7DAFB7274}"/>
    <cellStyle name="20% - Accent5 3 6 3 2 2 4 6" xfId="49241" xr:uid="{235427D0-2923-435F-B1E9-BCA86AA4134B}"/>
    <cellStyle name="20% - Accent5 3 6 3 2 2 4 7" xfId="56734" xr:uid="{383172F8-3EF8-4A38-B752-576EF0D607DF}"/>
    <cellStyle name="20% - Accent5 3 6 3 2 2 5" xfId="11448" xr:uid="{D049ABA3-AE6B-406F-AE27-8A81C2FEBB63}"/>
    <cellStyle name="20% - Accent5 3 6 3 2 2 5 2" xfId="26424" xr:uid="{C4C94F8C-CFBB-40AF-875C-D092E22CBC99}"/>
    <cellStyle name="20% - Accent5 3 6 3 2 2 6" xfId="18936" xr:uid="{7AFB9E13-748D-4C71-9595-56992A230FFE}"/>
    <cellStyle name="20% - Accent5 3 6 3 2 2 7" xfId="31575" xr:uid="{2F563FC3-FC1F-42E3-8522-F1783545E93F}"/>
    <cellStyle name="20% - Accent5 3 6 3 2 2 8" xfId="41355" xr:uid="{D62C8D9C-BBC9-4954-AC7F-F511C332E193}"/>
    <cellStyle name="20% - Accent5 3 6 3 2 2 9" xfId="49238" xr:uid="{4AC69C7A-162E-49C8-89C4-AACF42F8D651}"/>
    <cellStyle name="20% - Accent5 3 6 3 2 3" xfId="3912" xr:uid="{871AF364-3943-47F6-ADCA-869EBCCF13C1}"/>
    <cellStyle name="20% - Accent5 3 6 3 2 3 2" xfId="11452" xr:uid="{F6D27AD1-66E3-4988-A6B0-AAFEF5AE7F74}"/>
    <cellStyle name="20% - Accent5 3 6 3 2 3 2 2" xfId="26428" xr:uid="{7B392C71-C5C6-409F-B46A-29D4E18FACE5}"/>
    <cellStyle name="20% - Accent5 3 6 3 2 3 3" xfId="18940" xr:uid="{707BED6E-1A10-4A07-B589-24A3A92D2F27}"/>
    <cellStyle name="20% - Accent5 3 6 3 2 3 4" xfId="33005" xr:uid="{FACFFB85-E5A1-4973-BC6E-14545011C89A}"/>
    <cellStyle name="20% - Accent5 3 6 3 2 3 5" xfId="41359" xr:uid="{971414FF-A219-420D-92CB-37FF397965ED}"/>
    <cellStyle name="20% - Accent5 3 6 3 2 3 6" xfId="49242" xr:uid="{2F944B84-CD37-47AE-8369-3E56DAE38198}"/>
    <cellStyle name="20% - Accent5 3 6 3 2 3 7" xfId="56735" xr:uid="{FE2F5263-4972-4820-8E62-4DC48699C628}"/>
    <cellStyle name="20% - Accent5 3 6 3 2 4" xfId="3913" xr:uid="{6CB74AA4-C7EB-4DB8-8177-EEB3BFFE7816}"/>
    <cellStyle name="20% - Accent5 3 6 3 2 4 2" xfId="11453" xr:uid="{9040CB19-F2ED-4BA7-86BD-1F75FEC4F986}"/>
    <cellStyle name="20% - Accent5 3 6 3 2 4 2 2" xfId="26429" xr:uid="{9C73A12C-5633-4B03-9639-7D82A7E692A3}"/>
    <cellStyle name="20% - Accent5 3 6 3 2 4 3" xfId="18941" xr:uid="{D2E7343C-43D7-45EB-A32C-F5BDE5C2927D}"/>
    <cellStyle name="20% - Accent5 3 6 3 2 4 4" xfId="34850" xr:uid="{0438BC60-4A9B-47AC-B7AD-684A66696357}"/>
    <cellStyle name="20% - Accent5 3 6 3 2 4 5" xfId="41360" xr:uid="{8CBEB8CA-CCAF-46DC-A55C-0B8E3E389042}"/>
    <cellStyle name="20% - Accent5 3 6 3 2 4 6" xfId="49243" xr:uid="{C759AC48-1604-4674-9E67-3895F1FDE3C4}"/>
    <cellStyle name="20% - Accent5 3 6 3 2 4 7" xfId="56736" xr:uid="{C0B00A69-125C-405F-9A91-66C356721C57}"/>
    <cellStyle name="20% - Accent5 3 6 3 2 5" xfId="3914" xr:uid="{019F9FA6-BEA8-46DF-B3B4-FFB3679F0EAD}"/>
    <cellStyle name="20% - Accent5 3 6 3 2 5 2" xfId="11454" xr:uid="{403A73B1-3411-4155-A490-3C91F4F3E92C}"/>
    <cellStyle name="20% - Accent5 3 6 3 2 5 2 2" xfId="26430" xr:uid="{E93056CE-DB08-4363-B9C8-053F5A0DB180}"/>
    <cellStyle name="20% - Accent5 3 6 3 2 5 3" xfId="18942" xr:uid="{18C1B1EC-04BD-4230-AF47-1D081E23266F}"/>
    <cellStyle name="20% - Accent5 3 6 3 2 5 4" xfId="36693" xr:uid="{71B7D37B-9108-408D-B9FD-B9AA1687A5D4}"/>
    <cellStyle name="20% - Accent5 3 6 3 2 5 5" xfId="41361" xr:uid="{559601B7-4EED-48E1-A988-D8C7AFF1660B}"/>
    <cellStyle name="20% - Accent5 3 6 3 2 5 6" xfId="49244" xr:uid="{9F5C8248-7AEE-4C64-8C6A-9CD95BF9762D}"/>
    <cellStyle name="20% - Accent5 3 6 3 2 5 7" xfId="56737" xr:uid="{6F96B196-6C99-476F-A70F-753056EF515B}"/>
    <cellStyle name="20% - Accent5 3 6 3 2 6" xfId="11447" xr:uid="{715EB649-5540-4E73-8DC5-4938A9B9188B}"/>
    <cellStyle name="20% - Accent5 3 6 3 2 6 2" xfId="26423" xr:uid="{76964FA9-2C62-40BF-9852-B518C7A0DEEC}"/>
    <cellStyle name="20% - Accent5 3 6 3 2 7" xfId="18935" xr:uid="{62447154-9F7C-473F-8DE3-EFC2EBD2CE8D}"/>
    <cellStyle name="20% - Accent5 3 6 3 2 8" xfId="30922" xr:uid="{73980739-EFB1-4108-961D-0A84D7E0EF76}"/>
    <cellStyle name="20% - Accent5 3 6 3 2 9" xfId="41354" xr:uid="{530BC066-9498-45D9-AB9C-A40740091973}"/>
    <cellStyle name="20% - Accent5 3 6 3 3" xfId="3915" xr:uid="{C6311912-BADB-4978-A49E-9DE215955B07}"/>
    <cellStyle name="20% - Accent5 3 6 3 3 10" xfId="56738" xr:uid="{6FAFB372-5FC7-4059-8CDA-946099FA760C}"/>
    <cellStyle name="20% - Accent5 3 6 3 3 2" xfId="3916" xr:uid="{40B8A749-3782-4319-81BF-40A78AA57218}"/>
    <cellStyle name="20% - Accent5 3 6 3 3 2 2" xfId="11456" xr:uid="{14337B10-A9C0-4401-B25E-C2018FD44CDE}"/>
    <cellStyle name="20% - Accent5 3 6 3 3 2 2 2" xfId="26432" xr:uid="{64C8232B-9D7A-491D-9A36-6F38BCC3EA2B}"/>
    <cellStyle name="20% - Accent5 3 6 3 3 2 3" xfId="18944" xr:uid="{D4EA1EBB-9D85-44FC-84A7-8E9DED750595}"/>
    <cellStyle name="20% - Accent5 3 6 3 3 2 4" xfId="33007" xr:uid="{D979A14D-F757-449C-A449-4EEAEF0C21D5}"/>
    <cellStyle name="20% - Accent5 3 6 3 3 2 5" xfId="41363" xr:uid="{DA4F886F-3688-4899-914A-E5E9E9BC386B}"/>
    <cellStyle name="20% - Accent5 3 6 3 3 2 6" xfId="49246" xr:uid="{A44E50ED-3C57-4B59-AEE3-A480696286A0}"/>
    <cellStyle name="20% - Accent5 3 6 3 3 2 7" xfId="56739" xr:uid="{8B4E8F95-AF77-4A3B-B867-704D239F6BFA}"/>
    <cellStyle name="20% - Accent5 3 6 3 3 3" xfId="3917" xr:uid="{158FFDD6-6E4C-48AB-AAD1-511FF61131E1}"/>
    <cellStyle name="20% - Accent5 3 6 3 3 3 2" xfId="11457" xr:uid="{81F0CF75-C443-4B99-8698-A57B3C9C9581}"/>
    <cellStyle name="20% - Accent5 3 6 3 3 3 2 2" xfId="26433" xr:uid="{601FCAC5-DE6A-4FFF-8ACC-1361044C1E76}"/>
    <cellStyle name="20% - Accent5 3 6 3 3 3 3" xfId="18945" xr:uid="{BF607986-E43A-4CA3-A978-6EE979984D8B}"/>
    <cellStyle name="20% - Accent5 3 6 3 3 3 4" xfId="34852" xr:uid="{3E30844A-D2C3-4F4D-89A0-CAFCA8F5B80F}"/>
    <cellStyle name="20% - Accent5 3 6 3 3 3 5" xfId="41364" xr:uid="{0AFFC1FC-1123-4EFE-B0C9-58A7046C7FF6}"/>
    <cellStyle name="20% - Accent5 3 6 3 3 3 6" xfId="49247" xr:uid="{95469A52-0732-460F-B3BE-D97C0804623E}"/>
    <cellStyle name="20% - Accent5 3 6 3 3 3 7" xfId="56740" xr:uid="{37963B6A-9FB5-43A4-9C78-70F3A2F7D1B9}"/>
    <cellStyle name="20% - Accent5 3 6 3 3 4" xfId="3918" xr:uid="{BCA69C6D-84F0-467C-949F-477BF678D502}"/>
    <cellStyle name="20% - Accent5 3 6 3 3 4 2" xfId="11458" xr:uid="{E5CBF49E-0CA5-4405-8A1D-A3B6D6E8795F}"/>
    <cellStyle name="20% - Accent5 3 6 3 3 4 2 2" xfId="26434" xr:uid="{D67D60BE-BAFD-4133-9103-B45190817592}"/>
    <cellStyle name="20% - Accent5 3 6 3 3 4 3" xfId="18946" xr:uid="{A39DB48A-1C0F-4939-97FD-50042D78EA98}"/>
    <cellStyle name="20% - Accent5 3 6 3 3 4 4" xfId="36695" xr:uid="{039345FB-EC4D-414F-934C-16155394FF69}"/>
    <cellStyle name="20% - Accent5 3 6 3 3 4 5" xfId="41365" xr:uid="{74413351-620C-4A24-A589-46DAC54D8333}"/>
    <cellStyle name="20% - Accent5 3 6 3 3 4 6" xfId="49248" xr:uid="{5BD09180-8B53-4D96-A243-71F3E25490E8}"/>
    <cellStyle name="20% - Accent5 3 6 3 3 4 7" xfId="56741" xr:uid="{9D2F3114-A385-4C5F-A657-69C279935FB0}"/>
    <cellStyle name="20% - Accent5 3 6 3 3 5" xfId="11455" xr:uid="{9B051A85-126B-44F2-B967-8B76F6A85B9F}"/>
    <cellStyle name="20% - Accent5 3 6 3 3 5 2" xfId="26431" xr:uid="{EB381E15-B99A-4365-84C0-0E0B8E6D653E}"/>
    <cellStyle name="20% - Accent5 3 6 3 3 6" xfId="18943" xr:uid="{222E5646-3437-427E-A5D2-BD3D693544AD}"/>
    <cellStyle name="20% - Accent5 3 6 3 3 7" xfId="31574" xr:uid="{C1E5BCAE-9CE5-4FAE-BB0A-6F8971A5F365}"/>
    <cellStyle name="20% - Accent5 3 6 3 3 8" xfId="41362" xr:uid="{AD974CDA-0BEF-4FB1-83A7-F5AC8B332D44}"/>
    <cellStyle name="20% - Accent5 3 6 3 3 9" xfId="49245" xr:uid="{C2214113-1DEA-48B8-BE94-31EBE6D0B67B}"/>
    <cellStyle name="20% - Accent5 3 6 3 4" xfId="3919" xr:uid="{6F4F29CC-4AEF-46FE-825F-BC0BFFE3373B}"/>
    <cellStyle name="20% - Accent5 3 6 3 4 2" xfId="11459" xr:uid="{62FB8068-6B6A-4260-8120-4C0F4C84FA3C}"/>
    <cellStyle name="20% - Accent5 3 6 3 4 2 2" xfId="26435" xr:uid="{587AACDF-6708-4046-87C8-AA89508B55A2}"/>
    <cellStyle name="20% - Accent5 3 6 3 4 3" xfId="18947" xr:uid="{273A801F-24E3-4F2D-BCC3-829FAAC36FC0}"/>
    <cellStyle name="20% - Accent5 3 6 3 4 4" xfId="33004" xr:uid="{5A216D9A-642E-4699-AFBD-53EB78FC9E40}"/>
    <cellStyle name="20% - Accent5 3 6 3 4 5" xfId="41366" xr:uid="{56CEAD95-DDED-411C-B9B3-88CF450CC008}"/>
    <cellStyle name="20% - Accent5 3 6 3 4 6" xfId="49249" xr:uid="{113F7A42-35D8-43AE-B9AD-B248F419EFF9}"/>
    <cellStyle name="20% - Accent5 3 6 3 4 7" xfId="56742" xr:uid="{70821DA5-740C-4B90-8E0A-49C53ABA9338}"/>
    <cellStyle name="20% - Accent5 3 6 3 5" xfId="3920" xr:uid="{FDCDEF25-BFE0-4048-976F-858013159C60}"/>
    <cellStyle name="20% - Accent5 3 6 3 5 2" xfId="11460" xr:uid="{9E8AFA37-9214-4215-8B93-D999BBAFE12B}"/>
    <cellStyle name="20% - Accent5 3 6 3 5 2 2" xfId="26436" xr:uid="{511AC968-1A73-4326-A720-BF8F1B4E38BC}"/>
    <cellStyle name="20% - Accent5 3 6 3 5 3" xfId="18948" xr:uid="{672147D6-BAF2-4E9A-B185-A2D66A5AC3D9}"/>
    <cellStyle name="20% - Accent5 3 6 3 5 4" xfId="34849" xr:uid="{7D81A491-1615-42C5-AFB6-96CC9BF68C58}"/>
    <cellStyle name="20% - Accent5 3 6 3 5 5" xfId="41367" xr:uid="{02E3A5A0-5A89-4909-BCE1-7E9180B7DBA1}"/>
    <cellStyle name="20% - Accent5 3 6 3 5 6" xfId="49250" xr:uid="{2AB015E5-EE54-400C-863C-ED38DDBDF6D7}"/>
    <cellStyle name="20% - Accent5 3 6 3 5 7" xfId="56743" xr:uid="{7B97FD59-713B-44F6-9DF1-98EC4EB620CD}"/>
    <cellStyle name="20% - Accent5 3 6 3 6" xfId="3921" xr:uid="{B5381C5F-3EF2-4000-81C3-3ADE8E461603}"/>
    <cellStyle name="20% - Accent5 3 6 3 6 2" xfId="11461" xr:uid="{7A923961-EAB2-4B0F-8E84-60B1FEFFD8EF}"/>
    <cellStyle name="20% - Accent5 3 6 3 6 2 2" xfId="26437" xr:uid="{025EE768-F261-4BBB-81F3-3EC787F1BBB0}"/>
    <cellStyle name="20% - Accent5 3 6 3 6 3" xfId="18949" xr:uid="{B9705CF5-33AB-498D-8927-E226A9DB5D87}"/>
    <cellStyle name="20% - Accent5 3 6 3 6 4" xfId="36692" xr:uid="{559E0F9F-5554-431B-BB86-0417E9F24DB6}"/>
    <cellStyle name="20% - Accent5 3 6 3 6 5" xfId="41368" xr:uid="{398D3EFB-8EE5-4937-A3F8-DC42FAF298F5}"/>
    <cellStyle name="20% - Accent5 3 6 3 6 6" xfId="49251" xr:uid="{EF055585-99E6-4CDC-B420-FA8C882FEE02}"/>
    <cellStyle name="20% - Accent5 3 6 3 6 7" xfId="56744" xr:uid="{51046341-BBFC-4620-8635-4BD4A59CBC32}"/>
    <cellStyle name="20% - Accent5 3 6 3 7" xfId="11446" xr:uid="{AB16A0F5-B984-49A4-95FC-F4EF138032CB}"/>
    <cellStyle name="20% - Accent5 3 6 3 7 2" xfId="26422" xr:uid="{336BB860-FB76-49E9-86A6-3AE982015ED3}"/>
    <cellStyle name="20% - Accent5 3 6 3 8" xfId="18934" xr:uid="{8731D575-466C-4532-B4DE-C842C026DF13}"/>
    <cellStyle name="20% - Accent5 3 6 3 9" xfId="30481" xr:uid="{A0AF0FD4-DB6E-478C-B47D-F7A916411DB2}"/>
    <cellStyle name="20% - Accent5 3 6 4" xfId="3922" xr:uid="{B6263ABE-FBC9-47A9-9AA8-D7A33AE73806}"/>
    <cellStyle name="20% - Accent5 3 6 4 10" xfId="41369" xr:uid="{93F889D4-C294-4D18-AB20-9EDBE220417C}"/>
    <cellStyle name="20% - Accent5 3 6 4 11" xfId="49252" xr:uid="{377BEF37-B884-4F33-8AB6-7A071519F6D7}"/>
    <cellStyle name="20% - Accent5 3 6 4 12" xfId="56745" xr:uid="{53AFB49A-04C0-4FE4-820F-86D9C310D7C5}"/>
    <cellStyle name="20% - Accent5 3 6 4 2" xfId="3923" xr:uid="{984EB3FA-2111-4594-9230-80DC2B98EF26}"/>
    <cellStyle name="20% - Accent5 3 6 4 2 10" xfId="49253" xr:uid="{C30DFA63-EACC-4325-AE2A-38B2352853B1}"/>
    <cellStyle name="20% - Accent5 3 6 4 2 11" xfId="56746" xr:uid="{A2B58752-9155-4012-A018-CAA2F8588897}"/>
    <cellStyle name="20% - Accent5 3 6 4 2 2" xfId="3924" xr:uid="{559652A8-A26F-44ED-9CD6-EF56F2A379CD}"/>
    <cellStyle name="20% - Accent5 3 6 4 2 2 10" xfId="56747" xr:uid="{535A1E5A-A1A3-458D-8DE7-ED5772D201BA}"/>
    <cellStyle name="20% - Accent5 3 6 4 2 2 2" xfId="3925" xr:uid="{4C22D69D-D2B0-4AC4-AABD-FE0BA3F8601F}"/>
    <cellStyle name="20% - Accent5 3 6 4 2 2 2 2" xfId="11465" xr:uid="{6C908BA8-ABE7-4E67-99AE-690DC9A97495}"/>
    <cellStyle name="20% - Accent5 3 6 4 2 2 2 2 2" xfId="26441" xr:uid="{45FE48FA-F8B1-435B-A312-49C8794232F2}"/>
    <cellStyle name="20% - Accent5 3 6 4 2 2 2 3" xfId="18953" xr:uid="{4F038334-C354-43B5-9154-5BBA7BA9B282}"/>
    <cellStyle name="20% - Accent5 3 6 4 2 2 2 4" xfId="33010" xr:uid="{4E655075-6624-4AC6-AF13-C20440076C5F}"/>
    <cellStyle name="20% - Accent5 3 6 4 2 2 2 5" xfId="41372" xr:uid="{21865628-4F21-4BF7-8486-BF3E86213782}"/>
    <cellStyle name="20% - Accent5 3 6 4 2 2 2 6" xfId="49255" xr:uid="{8636B084-36A2-4441-93B6-9CEB459ADD4E}"/>
    <cellStyle name="20% - Accent5 3 6 4 2 2 2 7" xfId="56748" xr:uid="{A4390D5E-DD56-4261-9185-761DEFAFDCBF}"/>
    <cellStyle name="20% - Accent5 3 6 4 2 2 3" xfId="3926" xr:uid="{505927A9-B745-442C-8D0A-0F02F82FCB4C}"/>
    <cellStyle name="20% - Accent5 3 6 4 2 2 3 2" xfId="11466" xr:uid="{05E810FA-1AE6-4470-AFDA-616A37909721}"/>
    <cellStyle name="20% - Accent5 3 6 4 2 2 3 2 2" xfId="26442" xr:uid="{6CC44066-B989-4A6D-B0CE-063FC4BE374B}"/>
    <cellStyle name="20% - Accent5 3 6 4 2 2 3 3" xfId="18954" xr:uid="{B5633DA0-4718-4217-8968-49885189A116}"/>
    <cellStyle name="20% - Accent5 3 6 4 2 2 3 4" xfId="34855" xr:uid="{70B2692C-F8B5-4286-A2F1-EED1EAEBAD84}"/>
    <cellStyle name="20% - Accent5 3 6 4 2 2 3 5" xfId="41373" xr:uid="{05C47F30-7206-4755-A4B7-734CC1268221}"/>
    <cellStyle name="20% - Accent5 3 6 4 2 2 3 6" xfId="49256" xr:uid="{1753A513-D1AA-462C-BF19-843AE0354656}"/>
    <cellStyle name="20% - Accent5 3 6 4 2 2 3 7" xfId="56749" xr:uid="{E0911201-C893-42C0-B48D-386C03694418}"/>
    <cellStyle name="20% - Accent5 3 6 4 2 2 4" xfId="3927" xr:uid="{F5819B42-5D87-40E6-B9F6-47B4AB892E00}"/>
    <cellStyle name="20% - Accent5 3 6 4 2 2 4 2" xfId="11467" xr:uid="{2F52CEB5-6F0C-496E-8D4C-90A5C0C7F5CC}"/>
    <cellStyle name="20% - Accent5 3 6 4 2 2 4 2 2" xfId="26443" xr:uid="{11EBF1E0-0E97-4045-B5FB-60953D439598}"/>
    <cellStyle name="20% - Accent5 3 6 4 2 2 4 3" xfId="18955" xr:uid="{C198C071-8CD8-4B86-8E65-59CBFA2A3B13}"/>
    <cellStyle name="20% - Accent5 3 6 4 2 2 4 4" xfId="36698" xr:uid="{5AFB0604-8B15-4B83-B3C9-5DAD20143261}"/>
    <cellStyle name="20% - Accent5 3 6 4 2 2 4 5" xfId="41374" xr:uid="{F3E0968F-57A7-482A-90A7-0A5E226E4F2B}"/>
    <cellStyle name="20% - Accent5 3 6 4 2 2 4 6" xfId="49257" xr:uid="{9A91B16E-D4B4-4FBE-9EEE-6CE5304A5AE6}"/>
    <cellStyle name="20% - Accent5 3 6 4 2 2 4 7" xfId="56750" xr:uid="{F465383B-0CEA-4740-ADB0-903EE8BE0064}"/>
    <cellStyle name="20% - Accent5 3 6 4 2 2 5" xfId="11464" xr:uid="{ECAAC01C-248A-4E6E-96C4-73C629A2D419}"/>
    <cellStyle name="20% - Accent5 3 6 4 2 2 5 2" xfId="26440" xr:uid="{C139AC59-42F6-4ECA-B54E-636BB1557A71}"/>
    <cellStyle name="20% - Accent5 3 6 4 2 2 6" xfId="18952" xr:uid="{B4ECB847-4389-455F-9D9D-D8B7DB3A8B54}"/>
    <cellStyle name="20% - Accent5 3 6 4 2 2 7" xfId="31577" xr:uid="{43A5265C-3852-46FA-9C41-C3936504710C}"/>
    <cellStyle name="20% - Accent5 3 6 4 2 2 8" xfId="41371" xr:uid="{950C1317-3A65-4B2E-9012-A70657A49C92}"/>
    <cellStyle name="20% - Accent5 3 6 4 2 2 9" xfId="49254" xr:uid="{F5F7F7F9-44A7-4161-95A1-57827AFB5CC3}"/>
    <cellStyle name="20% - Accent5 3 6 4 2 3" xfId="3928" xr:uid="{A1CA1BD7-A901-42B4-A94F-049DEA30C5DE}"/>
    <cellStyle name="20% - Accent5 3 6 4 2 3 2" xfId="11468" xr:uid="{69533C0D-3500-4211-9226-0B5F83539238}"/>
    <cellStyle name="20% - Accent5 3 6 4 2 3 2 2" xfId="26444" xr:uid="{0E7A5CE6-4DEC-4DA5-9C1D-7215F4074F29}"/>
    <cellStyle name="20% - Accent5 3 6 4 2 3 3" xfId="18956" xr:uid="{8CD897E6-E450-46F6-A280-1C8BDC5D248A}"/>
    <cellStyle name="20% - Accent5 3 6 4 2 3 4" xfId="33009" xr:uid="{D6C1D939-6A3A-493B-8B3F-E811C6464222}"/>
    <cellStyle name="20% - Accent5 3 6 4 2 3 5" xfId="41375" xr:uid="{4156B12C-C398-4AC3-A27B-A3E889C9C2F9}"/>
    <cellStyle name="20% - Accent5 3 6 4 2 3 6" xfId="49258" xr:uid="{5169EEFE-78F0-4644-85EA-B23FDD8AFDFF}"/>
    <cellStyle name="20% - Accent5 3 6 4 2 3 7" xfId="56751" xr:uid="{B13ED71C-2C14-4F46-8BE3-734DD144972B}"/>
    <cellStyle name="20% - Accent5 3 6 4 2 4" xfId="3929" xr:uid="{97BE59B3-E031-4EFF-9D30-489DDA74B6E8}"/>
    <cellStyle name="20% - Accent5 3 6 4 2 4 2" xfId="11469" xr:uid="{536BF8B8-59E9-4446-827C-098EC63DF7B7}"/>
    <cellStyle name="20% - Accent5 3 6 4 2 4 2 2" xfId="26445" xr:uid="{424A6A37-D528-404D-9BF3-B8FCFBBBFB4F}"/>
    <cellStyle name="20% - Accent5 3 6 4 2 4 3" xfId="18957" xr:uid="{50724CAE-8FE7-463D-808B-24C58B33EF94}"/>
    <cellStyle name="20% - Accent5 3 6 4 2 4 4" xfId="34854" xr:uid="{7CE2BF07-70A7-4CCD-8018-9372E862E80C}"/>
    <cellStyle name="20% - Accent5 3 6 4 2 4 5" xfId="41376" xr:uid="{040DA8AB-44D3-41CC-88EE-634783DDE0CD}"/>
    <cellStyle name="20% - Accent5 3 6 4 2 4 6" xfId="49259" xr:uid="{AB638D08-88C2-4329-8AF3-1CC11752DC8A}"/>
    <cellStyle name="20% - Accent5 3 6 4 2 4 7" xfId="56752" xr:uid="{DA952611-81F8-47D2-836D-8C91569C8057}"/>
    <cellStyle name="20% - Accent5 3 6 4 2 5" xfId="3930" xr:uid="{FDB21804-7B6C-4AB7-AA05-2BC77A00EA1A}"/>
    <cellStyle name="20% - Accent5 3 6 4 2 5 2" xfId="11470" xr:uid="{533403B1-B9E6-46FF-AE5B-372C7D97D727}"/>
    <cellStyle name="20% - Accent5 3 6 4 2 5 2 2" xfId="26446" xr:uid="{A8B14325-5046-4E6B-B57A-8B991BABAB7B}"/>
    <cellStyle name="20% - Accent5 3 6 4 2 5 3" xfId="18958" xr:uid="{834FC20C-4878-4385-A196-48248B216FE5}"/>
    <cellStyle name="20% - Accent5 3 6 4 2 5 4" xfId="36697" xr:uid="{90ED5856-4FF4-4511-BB9C-FBF55526B91E}"/>
    <cellStyle name="20% - Accent5 3 6 4 2 5 5" xfId="41377" xr:uid="{271C9EB3-C50B-4F88-8ACD-DB8DCAFC1A81}"/>
    <cellStyle name="20% - Accent5 3 6 4 2 5 6" xfId="49260" xr:uid="{203FEA9D-9DD4-4F97-9166-33A6B8603EFB}"/>
    <cellStyle name="20% - Accent5 3 6 4 2 5 7" xfId="56753" xr:uid="{703D880D-DB35-4F08-A8DC-5BA7F52ED0B1}"/>
    <cellStyle name="20% - Accent5 3 6 4 2 6" xfId="11463" xr:uid="{D7CD05AA-D500-41B5-A707-C3C229CC01E0}"/>
    <cellStyle name="20% - Accent5 3 6 4 2 6 2" xfId="26439" xr:uid="{0081F206-CFCD-4AB2-8189-E1DBFD71B6EE}"/>
    <cellStyle name="20% - Accent5 3 6 4 2 7" xfId="18951" xr:uid="{35A1C62D-367D-45FB-AE9B-DB02FF2B7F04}"/>
    <cellStyle name="20% - Accent5 3 6 4 2 8" xfId="30923" xr:uid="{5AF50738-0347-431C-82CB-A8F42B012AB8}"/>
    <cellStyle name="20% - Accent5 3 6 4 2 9" xfId="41370" xr:uid="{B6B4A782-0B09-4D7D-96BD-20F6A3D45245}"/>
    <cellStyle name="20% - Accent5 3 6 4 3" xfId="3931" xr:uid="{862C192E-B91C-4207-8FA3-40BAFB912A63}"/>
    <cellStyle name="20% - Accent5 3 6 4 3 10" xfId="56754" xr:uid="{900005FC-E749-4833-A6D6-45A8A346CC74}"/>
    <cellStyle name="20% - Accent5 3 6 4 3 2" xfId="3932" xr:uid="{D048302D-5CD4-42F7-9ECD-7D483F3ED144}"/>
    <cellStyle name="20% - Accent5 3 6 4 3 2 2" xfId="11472" xr:uid="{69162E0F-B341-43DE-AEFB-ED10AAEF1CC3}"/>
    <cellStyle name="20% - Accent5 3 6 4 3 2 2 2" xfId="26448" xr:uid="{F29F74CC-8376-4C14-8657-22E081506038}"/>
    <cellStyle name="20% - Accent5 3 6 4 3 2 3" xfId="18960" xr:uid="{8D99AC8A-55EF-48A3-BF7C-A763B9FDD30C}"/>
    <cellStyle name="20% - Accent5 3 6 4 3 2 4" xfId="33011" xr:uid="{2A7D12C6-616D-4718-95A5-DDEB26EE003C}"/>
    <cellStyle name="20% - Accent5 3 6 4 3 2 5" xfId="41379" xr:uid="{80343AF0-675D-4AAF-83B8-0997B8CA65E8}"/>
    <cellStyle name="20% - Accent5 3 6 4 3 2 6" xfId="49262" xr:uid="{24C39EB3-03E7-4845-840E-E051DE920315}"/>
    <cellStyle name="20% - Accent5 3 6 4 3 2 7" xfId="56755" xr:uid="{22DFC6A4-57E7-4E20-AEBA-D3D3B8495C32}"/>
    <cellStyle name="20% - Accent5 3 6 4 3 3" xfId="3933" xr:uid="{FD805EA7-A65B-4EE0-8092-D179EA065EBF}"/>
    <cellStyle name="20% - Accent5 3 6 4 3 3 2" xfId="11473" xr:uid="{08294898-F89A-44A4-BF62-1B2CE59E482C}"/>
    <cellStyle name="20% - Accent5 3 6 4 3 3 2 2" xfId="26449" xr:uid="{716F3DB0-D1F6-42A2-ACA4-EAE644719200}"/>
    <cellStyle name="20% - Accent5 3 6 4 3 3 3" xfId="18961" xr:uid="{E6DB8313-B476-4904-9907-85D2EA418D2A}"/>
    <cellStyle name="20% - Accent5 3 6 4 3 3 4" xfId="34856" xr:uid="{1D3D8484-7F46-4461-8AA1-CBFDE6E0F3D4}"/>
    <cellStyle name="20% - Accent5 3 6 4 3 3 5" xfId="41380" xr:uid="{3E3BA7E3-FB2D-42BD-B5C3-BA79223E1058}"/>
    <cellStyle name="20% - Accent5 3 6 4 3 3 6" xfId="49263" xr:uid="{F7DD6023-16D6-4B66-873B-D02515E6C46E}"/>
    <cellStyle name="20% - Accent5 3 6 4 3 3 7" xfId="56756" xr:uid="{5796C5D3-DA24-4935-A7A4-AA5FC7C17649}"/>
    <cellStyle name="20% - Accent5 3 6 4 3 4" xfId="3934" xr:uid="{211AE63F-5031-4AA6-8109-3878E99ACC89}"/>
    <cellStyle name="20% - Accent5 3 6 4 3 4 2" xfId="11474" xr:uid="{D1F3B6AE-5585-490B-9537-ABE1A1CA676B}"/>
    <cellStyle name="20% - Accent5 3 6 4 3 4 2 2" xfId="26450" xr:uid="{F628E6CC-6D0A-499D-B4CF-B44081374A71}"/>
    <cellStyle name="20% - Accent5 3 6 4 3 4 3" xfId="18962" xr:uid="{1707E1AE-E1F5-4219-ACE5-4CE66695605F}"/>
    <cellStyle name="20% - Accent5 3 6 4 3 4 4" xfId="36699" xr:uid="{4AADF50D-F653-4034-81F7-CF1D27229DE4}"/>
    <cellStyle name="20% - Accent5 3 6 4 3 4 5" xfId="41381" xr:uid="{2954EE81-E5B0-41E8-944F-9357AC5FAF47}"/>
    <cellStyle name="20% - Accent5 3 6 4 3 4 6" xfId="49264" xr:uid="{6D51010D-CFE2-4B3B-9FD5-CDEA22EFE1A2}"/>
    <cellStyle name="20% - Accent5 3 6 4 3 4 7" xfId="56757" xr:uid="{49ED84CA-260B-444A-80EB-84A3D7F043B6}"/>
    <cellStyle name="20% - Accent5 3 6 4 3 5" xfId="11471" xr:uid="{A397C4CC-5923-4CF0-BD8B-7030A294DF48}"/>
    <cellStyle name="20% - Accent5 3 6 4 3 5 2" xfId="26447" xr:uid="{4CDB298C-7BE7-41AA-9686-7602E11F7A8A}"/>
    <cellStyle name="20% - Accent5 3 6 4 3 6" xfId="18959" xr:uid="{E4D85E82-2297-41CF-9010-55024E6DE6CB}"/>
    <cellStyle name="20% - Accent5 3 6 4 3 7" xfId="31576" xr:uid="{F5B06E21-E2AF-49B7-A469-68EE53C599FD}"/>
    <cellStyle name="20% - Accent5 3 6 4 3 8" xfId="41378" xr:uid="{06381BF5-1DA7-48CE-8D74-B1C42D18DA6B}"/>
    <cellStyle name="20% - Accent5 3 6 4 3 9" xfId="49261" xr:uid="{9F283648-1653-45A2-B9F1-E96F3A7335D9}"/>
    <cellStyle name="20% - Accent5 3 6 4 4" xfId="3935" xr:uid="{56AFB88F-D2A8-4BE4-8CFE-703CDE219DF5}"/>
    <cellStyle name="20% - Accent5 3 6 4 4 2" xfId="11475" xr:uid="{DE12B253-F0E6-4A0E-B259-4B0899D0E4B2}"/>
    <cellStyle name="20% - Accent5 3 6 4 4 2 2" xfId="26451" xr:uid="{33C02D56-58F0-40DA-9856-E81938EA76B4}"/>
    <cellStyle name="20% - Accent5 3 6 4 4 3" xfId="18963" xr:uid="{CF93B32E-DFF0-4F79-A1DF-6F7E51974734}"/>
    <cellStyle name="20% - Accent5 3 6 4 4 4" xfId="33008" xr:uid="{E57C63CA-049C-4EC3-AB91-3EA510528050}"/>
    <cellStyle name="20% - Accent5 3 6 4 4 5" xfId="41382" xr:uid="{F7CDAACA-8857-4BD5-A5C3-DA57E4FDD83E}"/>
    <cellStyle name="20% - Accent5 3 6 4 4 6" xfId="49265" xr:uid="{AF7727A8-575F-4F4E-96C6-4042EC9C5DE5}"/>
    <cellStyle name="20% - Accent5 3 6 4 4 7" xfId="56758" xr:uid="{778A7617-F388-4FF7-85C3-6AEAC569B5C1}"/>
    <cellStyle name="20% - Accent5 3 6 4 5" xfId="3936" xr:uid="{D5BF6EDA-7073-48C4-B00B-0CAD4126DD46}"/>
    <cellStyle name="20% - Accent5 3 6 4 5 2" xfId="11476" xr:uid="{CF4412D5-784C-4387-B409-D5C143B8A4F8}"/>
    <cellStyle name="20% - Accent5 3 6 4 5 2 2" xfId="26452" xr:uid="{456677B7-FF8D-486F-94EF-C1E149747D2B}"/>
    <cellStyle name="20% - Accent5 3 6 4 5 3" xfId="18964" xr:uid="{CCE71904-AE97-4086-A276-DF8043F66D93}"/>
    <cellStyle name="20% - Accent5 3 6 4 5 4" xfId="34853" xr:uid="{7FA2907F-5837-4110-A574-984A310B3102}"/>
    <cellStyle name="20% - Accent5 3 6 4 5 5" xfId="41383" xr:uid="{1C996D4C-113C-4B81-9A40-77448B503668}"/>
    <cellStyle name="20% - Accent5 3 6 4 5 6" xfId="49266" xr:uid="{FD9D00CC-30B5-4327-B9BE-F5D972458F02}"/>
    <cellStyle name="20% - Accent5 3 6 4 5 7" xfId="56759" xr:uid="{7887C2E0-6619-4DFF-B3E0-7C2325C49D3D}"/>
    <cellStyle name="20% - Accent5 3 6 4 6" xfId="3937" xr:uid="{EFC5BB6B-2E80-43CB-91BC-5223781A4F9C}"/>
    <cellStyle name="20% - Accent5 3 6 4 6 2" xfId="11477" xr:uid="{403B208F-958E-4C7A-8BC0-336BBACDF764}"/>
    <cellStyle name="20% - Accent5 3 6 4 6 2 2" xfId="26453" xr:uid="{374EDA13-F022-4258-AB16-95B1AB191D0E}"/>
    <cellStyle name="20% - Accent5 3 6 4 6 3" xfId="18965" xr:uid="{BB4691CB-8F29-419B-9301-8115E24473EE}"/>
    <cellStyle name="20% - Accent5 3 6 4 6 4" xfId="36696" xr:uid="{0A38728E-B398-4D88-9414-27FB2FF2AEDF}"/>
    <cellStyle name="20% - Accent5 3 6 4 6 5" xfId="41384" xr:uid="{0933E1C1-06C7-4F74-99AD-B1B47879C076}"/>
    <cellStyle name="20% - Accent5 3 6 4 6 6" xfId="49267" xr:uid="{6613A702-DBFC-4652-B4A0-D350618FCB3A}"/>
    <cellStyle name="20% - Accent5 3 6 4 6 7" xfId="56760" xr:uid="{7C4C0849-9152-44AD-8036-5A1F11133BF9}"/>
    <cellStyle name="20% - Accent5 3 6 4 7" xfId="11462" xr:uid="{B6DB50E0-7D31-460E-B69C-AF97A849D12F}"/>
    <cellStyle name="20% - Accent5 3 6 4 7 2" xfId="26438" xr:uid="{BFF1FE25-3FC0-47B8-9297-580D15B438AB}"/>
    <cellStyle name="20% - Accent5 3 6 4 8" xfId="18950" xr:uid="{256321F6-2B34-4D6A-AD39-C0A7CB4D5687}"/>
    <cellStyle name="20% - Accent5 3 6 4 9" xfId="30581" xr:uid="{CAA3E9AB-C99B-4067-8CB0-6C0F3C83B3E6}"/>
    <cellStyle name="20% - Accent5 3 6 5" xfId="3938" xr:uid="{2A7BDF2C-A903-4C24-97AE-5D49DC7DE006}"/>
    <cellStyle name="20% - Accent5 3 6 5 10" xfId="49268" xr:uid="{BE7371CA-07D8-4F85-902E-0816F30AC25E}"/>
    <cellStyle name="20% - Accent5 3 6 5 11" xfId="56761" xr:uid="{BBC48C91-B78A-45F1-9F50-544ECEC15ADC}"/>
    <cellStyle name="20% - Accent5 3 6 5 2" xfId="3939" xr:uid="{7BA1C061-A310-4BF7-B9F4-7FF5EB82C0C4}"/>
    <cellStyle name="20% - Accent5 3 6 5 2 10" xfId="56762" xr:uid="{3BAB86D2-B8DA-43BC-94ED-A169E6AB2A3E}"/>
    <cellStyle name="20% - Accent5 3 6 5 2 2" xfId="3940" xr:uid="{7608C20D-6CC4-4221-99F5-0465AD801B27}"/>
    <cellStyle name="20% - Accent5 3 6 5 2 2 2" xfId="11480" xr:uid="{A8597A8D-74C7-416F-8762-1B20D4B14E48}"/>
    <cellStyle name="20% - Accent5 3 6 5 2 2 2 2" xfId="26456" xr:uid="{7FFBD30D-4C2A-4766-9883-171BE081D5E9}"/>
    <cellStyle name="20% - Accent5 3 6 5 2 2 3" xfId="18968" xr:uid="{A233A85F-D84E-4DE0-87A5-5CD9EDB0EB30}"/>
    <cellStyle name="20% - Accent5 3 6 5 2 2 4" xfId="33013" xr:uid="{B0D464C5-A566-4FD3-B7BC-F73EA08CD4D5}"/>
    <cellStyle name="20% - Accent5 3 6 5 2 2 5" xfId="41387" xr:uid="{72EA4B2A-2E3D-46E0-8969-B2F9E3498DF0}"/>
    <cellStyle name="20% - Accent5 3 6 5 2 2 6" xfId="49270" xr:uid="{9E0C1425-08D9-44F6-97E8-4B4FF601B4EC}"/>
    <cellStyle name="20% - Accent5 3 6 5 2 2 7" xfId="56763" xr:uid="{9472A8DE-FA81-43A4-BE79-FCF611F766E1}"/>
    <cellStyle name="20% - Accent5 3 6 5 2 3" xfId="3941" xr:uid="{07283543-6B24-4FF3-B602-3629FD4459D6}"/>
    <cellStyle name="20% - Accent5 3 6 5 2 3 2" xfId="11481" xr:uid="{2CB38151-A546-4BE2-B114-DC64009F2F4E}"/>
    <cellStyle name="20% - Accent5 3 6 5 2 3 2 2" xfId="26457" xr:uid="{3AD803A9-5A44-42DE-BBA9-5C7625ADE977}"/>
    <cellStyle name="20% - Accent5 3 6 5 2 3 3" xfId="18969" xr:uid="{349C4FB7-C4C0-444F-8BBE-B89C5C8E518D}"/>
    <cellStyle name="20% - Accent5 3 6 5 2 3 4" xfId="34858" xr:uid="{B798994A-75F9-4912-A8AD-22B980B0B716}"/>
    <cellStyle name="20% - Accent5 3 6 5 2 3 5" xfId="41388" xr:uid="{56DA446B-29EC-41E3-ACA2-3EC454638A3E}"/>
    <cellStyle name="20% - Accent5 3 6 5 2 3 6" xfId="49271" xr:uid="{73DAA022-3250-468E-9F46-8FC11921BD12}"/>
    <cellStyle name="20% - Accent5 3 6 5 2 3 7" xfId="56764" xr:uid="{F53912E9-E7A0-401A-B41E-E346C5981461}"/>
    <cellStyle name="20% - Accent5 3 6 5 2 4" xfId="3942" xr:uid="{D7651714-6C56-498E-AFCE-96A9AD6A44C1}"/>
    <cellStyle name="20% - Accent5 3 6 5 2 4 2" xfId="11482" xr:uid="{79149688-E3DE-48E9-83DF-7086D73C8FC9}"/>
    <cellStyle name="20% - Accent5 3 6 5 2 4 2 2" xfId="26458" xr:uid="{90F1ABB9-1FD2-4E0B-ABCA-310D4676684F}"/>
    <cellStyle name="20% - Accent5 3 6 5 2 4 3" xfId="18970" xr:uid="{E172CBCB-34CD-4E6C-AA2B-F8CE1C22EEFA}"/>
    <cellStyle name="20% - Accent5 3 6 5 2 4 4" xfId="36701" xr:uid="{1F110FE8-28D0-4DC7-97A8-34FA022725AC}"/>
    <cellStyle name="20% - Accent5 3 6 5 2 4 5" xfId="41389" xr:uid="{0836FEE1-F9C7-49A6-8A39-871D371C766F}"/>
    <cellStyle name="20% - Accent5 3 6 5 2 4 6" xfId="49272" xr:uid="{40C00F97-B006-40FB-BE83-7865F9224FE9}"/>
    <cellStyle name="20% - Accent5 3 6 5 2 4 7" xfId="56765" xr:uid="{5D5A255E-8CE2-4971-B9EA-7F3EA6E4CC15}"/>
    <cellStyle name="20% - Accent5 3 6 5 2 5" xfId="11479" xr:uid="{AF5A51C6-9514-4A98-9F1F-8A73B6D8B502}"/>
    <cellStyle name="20% - Accent5 3 6 5 2 5 2" xfId="26455" xr:uid="{E2DA5BFF-F7E8-4887-A2CA-00072D970CFF}"/>
    <cellStyle name="20% - Accent5 3 6 5 2 6" xfId="18967" xr:uid="{A4C32105-190C-42AA-92E6-A5A913C495C1}"/>
    <cellStyle name="20% - Accent5 3 6 5 2 7" xfId="31578" xr:uid="{2F8BFF0D-1F03-4DE0-8F87-2022A9885AEE}"/>
    <cellStyle name="20% - Accent5 3 6 5 2 8" xfId="41386" xr:uid="{D8832EE4-A59E-422C-925C-0BAF10ACDF36}"/>
    <cellStyle name="20% - Accent5 3 6 5 2 9" xfId="49269" xr:uid="{4ECDEBA7-09FD-445B-8851-203EDA188587}"/>
    <cellStyle name="20% - Accent5 3 6 5 3" xfId="3943" xr:uid="{A3E005F1-3365-4EEF-9094-427C4283B09B}"/>
    <cellStyle name="20% - Accent5 3 6 5 3 2" xfId="11483" xr:uid="{8F2C7281-A6E3-42BF-BD69-C791304FE417}"/>
    <cellStyle name="20% - Accent5 3 6 5 3 2 2" xfId="26459" xr:uid="{41B33DE4-4FEF-48B9-AB56-9241B7789191}"/>
    <cellStyle name="20% - Accent5 3 6 5 3 3" xfId="18971" xr:uid="{DD2FBAB7-5482-4E32-B9AC-4A507C3B13C4}"/>
    <cellStyle name="20% - Accent5 3 6 5 3 4" xfId="33012" xr:uid="{61EBD297-C660-4FC0-8CB6-97896E120515}"/>
    <cellStyle name="20% - Accent5 3 6 5 3 5" xfId="41390" xr:uid="{842CB2CA-5D73-47DB-966D-FDC94621E0B9}"/>
    <cellStyle name="20% - Accent5 3 6 5 3 6" xfId="49273" xr:uid="{B77F06A7-8142-4275-8FD2-5216E503BA44}"/>
    <cellStyle name="20% - Accent5 3 6 5 3 7" xfId="56766" xr:uid="{C3C27DC6-393C-45F7-A324-945E61DCF1E0}"/>
    <cellStyle name="20% - Accent5 3 6 5 4" xfId="3944" xr:uid="{CFDDF3FB-9CDD-4180-895A-CC01A598975C}"/>
    <cellStyle name="20% - Accent5 3 6 5 4 2" xfId="11484" xr:uid="{C4B981FA-ED6B-4736-ADB1-FEA15785E9B6}"/>
    <cellStyle name="20% - Accent5 3 6 5 4 2 2" xfId="26460" xr:uid="{BDB2C7FF-6D83-4585-B97F-05A9E3CA4768}"/>
    <cellStyle name="20% - Accent5 3 6 5 4 3" xfId="18972" xr:uid="{04B30537-D292-40B9-A35B-148BF36B45BB}"/>
    <cellStyle name="20% - Accent5 3 6 5 4 4" xfId="34857" xr:uid="{8A000E4B-7E2B-4D4A-88F7-4CEF4AD61BD5}"/>
    <cellStyle name="20% - Accent5 3 6 5 4 5" xfId="41391" xr:uid="{87C17499-9D50-4C52-A262-15DF370110E3}"/>
    <cellStyle name="20% - Accent5 3 6 5 4 6" xfId="49274" xr:uid="{F4FE5846-87DE-4D7D-AE29-74D9C35CDC0D}"/>
    <cellStyle name="20% - Accent5 3 6 5 4 7" xfId="56767" xr:uid="{10E26AF7-A776-47D4-A320-9899708614E6}"/>
    <cellStyle name="20% - Accent5 3 6 5 5" xfId="3945" xr:uid="{039E1CB2-835A-4781-9452-CB03EFC1132A}"/>
    <cellStyle name="20% - Accent5 3 6 5 5 2" xfId="11485" xr:uid="{CA7B1163-6FF1-4E24-A0A6-81DB09114A41}"/>
    <cellStyle name="20% - Accent5 3 6 5 5 2 2" xfId="26461" xr:uid="{C5B34F42-4D35-482C-8B64-49C3AAD36585}"/>
    <cellStyle name="20% - Accent5 3 6 5 5 3" xfId="18973" xr:uid="{B071381C-9DEF-4B4A-958A-DC8DBEEE8F57}"/>
    <cellStyle name="20% - Accent5 3 6 5 5 4" xfId="36700" xr:uid="{B3353AE9-961E-4D0E-837C-068D1C9E1E03}"/>
    <cellStyle name="20% - Accent5 3 6 5 5 5" xfId="41392" xr:uid="{A018E65B-FB1D-4874-B147-07EB42FF75A5}"/>
    <cellStyle name="20% - Accent5 3 6 5 5 6" xfId="49275" xr:uid="{97F26CAA-8F1A-478D-B33D-AA454521F4CD}"/>
    <cellStyle name="20% - Accent5 3 6 5 5 7" xfId="56768" xr:uid="{572A6A26-41BF-4424-9776-5644CD263152}"/>
    <cellStyle name="20% - Accent5 3 6 5 6" xfId="11478" xr:uid="{0C8F983E-4AD8-4575-8877-52890EDCB8F6}"/>
    <cellStyle name="20% - Accent5 3 6 5 6 2" xfId="26454" xr:uid="{CA8C1DB6-1D78-4168-B026-29E7B5DE02F3}"/>
    <cellStyle name="20% - Accent5 3 6 5 7" xfId="18966" xr:uid="{8D964D4F-A664-4133-8EA0-756EF6553380}"/>
    <cellStyle name="20% - Accent5 3 6 5 8" xfId="30682" xr:uid="{98732D27-7084-40DD-B8F3-221452AE2A1A}"/>
    <cellStyle name="20% - Accent5 3 6 5 9" xfId="41385" xr:uid="{D5D268E5-06A7-43FB-B6DF-4096D3709825}"/>
    <cellStyle name="20% - Accent5 3 6 6" xfId="3946" xr:uid="{16147D8F-7884-4EC0-A5FA-C4413423EC1F}"/>
    <cellStyle name="20% - Accent5 3 6 6 10" xfId="49276" xr:uid="{8222D4FA-D281-4AA7-AAD5-473C769FD3C8}"/>
    <cellStyle name="20% - Accent5 3 6 6 11" xfId="56769" xr:uid="{374DFCF9-2933-4253-A6E4-9385BDD6ECEB}"/>
    <cellStyle name="20% - Accent5 3 6 6 2" xfId="3947" xr:uid="{56FE0A02-69C5-4793-9153-4702BB5A87BA}"/>
    <cellStyle name="20% - Accent5 3 6 6 2 10" xfId="56770" xr:uid="{7FF78F4F-4BA7-496E-B08F-A4FF91331CD2}"/>
    <cellStyle name="20% - Accent5 3 6 6 2 2" xfId="3948" xr:uid="{B0041B65-E49E-4E58-9F3E-0AF6F6F58713}"/>
    <cellStyle name="20% - Accent5 3 6 6 2 2 2" xfId="11488" xr:uid="{9F26A4C9-569E-4E6A-B645-A74DDB9C0D78}"/>
    <cellStyle name="20% - Accent5 3 6 6 2 2 2 2" xfId="26464" xr:uid="{2188C597-CE46-4871-A60E-5572142231E0}"/>
    <cellStyle name="20% - Accent5 3 6 6 2 2 3" xfId="18976" xr:uid="{0529D5F1-7035-44A4-AB23-CA0CBF7F58AB}"/>
    <cellStyle name="20% - Accent5 3 6 6 2 2 4" xfId="33015" xr:uid="{B3DE1194-D3D9-439F-B232-2ED9A9C9BF3E}"/>
    <cellStyle name="20% - Accent5 3 6 6 2 2 5" xfId="41395" xr:uid="{4F76C870-D732-4A05-BE17-A1386425494A}"/>
    <cellStyle name="20% - Accent5 3 6 6 2 2 6" xfId="49278" xr:uid="{BDF9EFB2-1033-4562-8800-9B69216DBBEE}"/>
    <cellStyle name="20% - Accent5 3 6 6 2 2 7" xfId="56771" xr:uid="{DECD6228-BFA8-49BB-9994-7B77866775ED}"/>
    <cellStyle name="20% - Accent5 3 6 6 2 3" xfId="3949" xr:uid="{48B6A2BC-48EC-4DA5-BB56-8E5D84A79A2D}"/>
    <cellStyle name="20% - Accent5 3 6 6 2 3 2" xfId="11489" xr:uid="{219C3951-86E5-48B2-B477-D08EACA3B309}"/>
    <cellStyle name="20% - Accent5 3 6 6 2 3 2 2" xfId="26465" xr:uid="{CB4E4F8B-44D2-4C62-BA21-0A5BBA021885}"/>
    <cellStyle name="20% - Accent5 3 6 6 2 3 3" xfId="18977" xr:uid="{A2DF7E39-B8A6-4282-8E3F-2B3D76B4164E}"/>
    <cellStyle name="20% - Accent5 3 6 6 2 3 4" xfId="34860" xr:uid="{1B023476-1590-4C44-BB9D-8186C857A2A4}"/>
    <cellStyle name="20% - Accent5 3 6 6 2 3 5" xfId="41396" xr:uid="{CB4523B6-91F5-468B-8850-E80C57204023}"/>
    <cellStyle name="20% - Accent5 3 6 6 2 3 6" xfId="49279" xr:uid="{76485482-44F1-42AA-9F9E-E567E9ED2670}"/>
    <cellStyle name="20% - Accent5 3 6 6 2 3 7" xfId="56772" xr:uid="{D7736335-F9F2-4993-8093-F60B4B16DF04}"/>
    <cellStyle name="20% - Accent5 3 6 6 2 4" xfId="3950" xr:uid="{FBF159C9-62D5-49D7-86D3-85BC4ADB58CC}"/>
    <cellStyle name="20% - Accent5 3 6 6 2 4 2" xfId="11490" xr:uid="{21DB7C66-ACC8-4966-B079-B1C32ADB9A3D}"/>
    <cellStyle name="20% - Accent5 3 6 6 2 4 2 2" xfId="26466" xr:uid="{96D912FB-4EAB-4882-9A0F-8E32CD0D021C}"/>
    <cellStyle name="20% - Accent5 3 6 6 2 4 3" xfId="18978" xr:uid="{DC9EE352-9ECC-4265-8E24-D814ECCB4118}"/>
    <cellStyle name="20% - Accent5 3 6 6 2 4 4" xfId="36703" xr:uid="{82D3F8AA-924D-4561-B6D8-A4EC339A9B08}"/>
    <cellStyle name="20% - Accent5 3 6 6 2 4 5" xfId="41397" xr:uid="{504105E1-3DA7-4AAA-AF2B-4C5895883F82}"/>
    <cellStyle name="20% - Accent5 3 6 6 2 4 6" xfId="49280" xr:uid="{9AC1EC95-BEF0-4A8B-B08B-9487D044D7CA}"/>
    <cellStyle name="20% - Accent5 3 6 6 2 4 7" xfId="56773" xr:uid="{5E5D2552-41A1-411C-A63D-1304B18A25D4}"/>
    <cellStyle name="20% - Accent5 3 6 6 2 5" xfId="11487" xr:uid="{2FED66A8-4FFD-4F7A-BEE4-3CD1A7629171}"/>
    <cellStyle name="20% - Accent5 3 6 6 2 5 2" xfId="26463" xr:uid="{80A0F5CC-EEF5-48A5-9C77-5DB7B6E79CE7}"/>
    <cellStyle name="20% - Accent5 3 6 6 2 6" xfId="18975" xr:uid="{E6CE9200-6648-4217-A1CE-54333A7E60AB}"/>
    <cellStyle name="20% - Accent5 3 6 6 2 7" xfId="31579" xr:uid="{2C727CA6-A7BF-44DC-8260-B6C83F86A244}"/>
    <cellStyle name="20% - Accent5 3 6 6 2 8" xfId="41394" xr:uid="{68D54634-EACD-4B4C-8097-3035DB76FDCC}"/>
    <cellStyle name="20% - Accent5 3 6 6 2 9" xfId="49277" xr:uid="{E0B42D5B-F544-45F8-AB5F-42AE9ACC25B8}"/>
    <cellStyle name="20% - Accent5 3 6 6 3" xfId="3951" xr:uid="{3F816172-EE65-4F90-A05E-9A51D24D120B}"/>
    <cellStyle name="20% - Accent5 3 6 6 3 2" xfId="11491" xr:uid="{800E5415-FCAF-4320-B432-486C7CC4DA1A}"/>
    <cellStyle name="20% - Accent5 3 6 6 3 2 2" xfId="26467" xr:uid="{D4C3E1BD-8F50-47E6-9F41-F539F55A2516}"/>
    <cellStyle name="20% - Accent5 3 6 6 3 3" xfId="18979" xr:uid="{23A55EAB-18EE-4B47-8EE7-D01A36FCE805}"/>
    <cellStyle name="20% - Accent5 3 6 6 3 4" xfId="33014" xr:uid="{9911188B-2E25-4FD0-8DDE-5F69A6FF8CB8}"/>
    <cellStyle name="20% - Accent5 3 6 6 3 5" xfId="41398" xr:uid="{969559F8-3FB4-48D9-B32A-E614C8497BCB}"/>
    <cellStyle name="20% - Accent5 3 6 6 3 6" xfId="49281" xr:uid="{EF59FF2A-2A9E-4118-805E-E7EA3EF8118D}"/>
    <cellStyle name="20% - Accent5 3 6 6 3 7" xfId="56774" xr:uid="{19E9ADBB-FBA4-40F2-80E0-34E8CA76C095}"/>
    <cellStyle name="20% - Accent5 3 6 6 4" xfId="3952" xr:uid="{67416D82-94AD-4EB0-B0AB-7D3E3B8AC988}"/>
    <cellStyle name="20% - Accent5 3 6 6 4 2" xfId="11492" xr:uid="{F8BB91A9-3EE1-4A04-A7C7-21D160A8CF7A}"/>
    <cellStyle name="20% - Accent5 3 6 6 4 2 2" xfId="26468" xr:uid="{08DF9A7F-2A29-4310-8097-3821584AC30A}"/>
    <cellStyle name="20% - Accent5 3 6 6 4 3" xfId="18980" xr:uid="{0F402F2E-7407-4C0E-BE10-1DABBEF0CC42}"/>
    <cellStyle name="20% - Accent5 3 6 6 4 4" xfId="34859" xr:uid="{BDF6445C-3982-4D33-B43B-5F975045A893}"/>
    <cellStyle name="20% - Accent5 3 6 6 4 5" xfId="41399" xr:uid="{2F1ECBEE-24F4-4A03-A8F5-726595332306}"/>
    <cellStyle name="20% - Accent5 3 6 6 4 6" xfId="49282" xr:uid="{21C9CCAA-E2B9-46E4-BDC2-CA6E588A2260}"/>
    <cellStyle name="20% - Accent5 3 6 6 4 7" xfId="56775" xr:uid="{2EAA48C8-6E6D-41A8-B574-85D797E3753D}"/>
    <cellStyle name="20% - Accent5 3 6 6 5" xfId="3953" xr:uid="{D0179462-013C-429E-80C5-C4320F91E7E6}"/>
    <cellStyle name="20% - Accent5 3 6 6 5 2" xfId="11493" xr:uid="{800148F6-5DE1-402D-850E-117190CCB005}"/>
    <cellStyle name="20% - Accent5 3 6 6 5 2 2" xfId="26469" xr:uid="{D3482E2F-57E2-47E9-848D-6B83FB1F3A44}"/>
    <cellStyle name="20% - Accent5 3 6 6 5 3" xfId="18981" xr:uid="{BDA85853-1C06-409B-ABD2-A52879420413}"/>
    <cellStyle name="20% - Accent5 3 6 6 5 4" xfId="36702" xr:uid="{20091F45-5F87-4A9E-801E-CB4539C058E8}"/>
    <cellStyle name="20% - Accent5 3 6 6 5 5" xfId="41400" xr:uid="{008EF6B5-9C24-4965-8231-B989937CE8C3}"/>
    <cellStyle name="20% - Accent5 3 6 6 5 6" xfId="49283" xr:uid="{06A47B4D-0DB1-4244-81EB-D8D1FCDDF26D}"/>
    <cellStyle name="20% - Accent5 3 6 6 5 7" xfId="56776" xr:uid="{DE75CC3B-040D-44DA-B3C8-BD89D7D4999F}"/>
    <cellStyle name="20% - Accent5 3 6 6 6" xfId="11486" xr:uid="{103D1B87-DA38-49A2-95F1-2F9198A95266}"/>
    <cellStyle name="20% - Accent5 3 6 6 6 2" xfId="26462" xr:uid="{625497FA-7BD7-4544-A95E-1FB674DA75A1}"/>
    <cellStyle name="20% - Accent5 3 6 6 7" xfId="18974" xr:uid="{6E8E11B9-9D36-4381-90ED-68E90AEF6A3E}"/>
    <cellStyle name="20% - Accent5 3 6 6 8" xfId="30919" xr:uid="{487FF377-4F01-4A75-B5D3-5788CC9183F0}"/>
    <cellStyle name="20% - Accent5 3 6 6 9" xfId="41393" xr:uid="{73C4DFCE-2ADE-40A3-AC06-58AD65C5849F}"/>
    <cellStyle name="20% - Accent5 3 6 7" xfId="3954" xr:uid="{9FF6F75B-F279-42A9-AA8E-596C92993644}"/>
    <cellStyle name="20% - Accent5 3 6 7 10" xfId="56777" xr:uid="{9BD6F772-585D-4469-9C87-7D587A79CC89}"/>
    <cellStyle name="20% - Accent5 3 6 7 2" xfId="3955" xr:uid="{768F6FA9-E500-4F11-A722-30CEED489E89}"/>
    <cellStyle name="20% - Accent5 3 6 7 2 2" xfId="11495" xr:uid="{020A8917-2DC0-44BF-A172-73543D5B0206}"/>
    <cellStyle name="20% - Accent5 3 6 7 2 2 2" xfId="26471" xr:uid="{AEC37425-1653-45EC-84C7-65E6A6A0CB5A}"/>
    <cellStyle name="20% - Accent5 3 6 7 2 3" xfId="18983" xr:uid="{A716458B-B618-4259-80F0-17FCC22CEB07}"/>
    <cellStyle name="20% - Accent5 3 6 7 2 4" xfId="33016" xr:uid="{6A648C43-F953-4CE9-A715-AC21BE340C60}"/>
    <cellStyle name="20% - Accent5 3 6 7 2 5" xfId="41402" xr:uid="{8BA44BC0-4089-45B4-B2C7-572C01D13C61}"/>
    <cellStyle name="20% - Accent5 3 6 7 2 6" xfId="49285" xr:uid="{36F6FAC2-F84F-43E9-B76A-D5AB7068AF98}"/>
    <cellStyle name="20% - Accent5 3 6 7 2 7" xfId="56778" xr:uid="{97D98A40-E576-4CD2-8721-4A9B04FC6AD6}"/>
    <cellStyle name="20% - Accent5 3 6 7 3" xfId="3956" xr:uid="{9AAEF608-5945-4FC3-842C-F88CF02F888C}"/>
    <cellStyle name="20% - Accent5 3 6 7 3 2" xfId="11496" xr:uid="{C0A95A28-A20F-49DA-BB09-F25303C826FB}"/>
    <cellStyle name="20% - Accent5 3 6 7 3 2 2" xfId="26472" xr:uid="{E674F645-9A38-4DA5-973C-A2AF93855F94}"/>
    <cellStyle name="20% - Accent5 3 6 7 3 3" xfId="18984" xr:uid="{5661157D-4650-4524-8E3A-F11F9481DC1D}"/>
    <cellStyle name="20% - Accent5 3 6 7 3 4" xfId="34861" xr:uid="{6208A6C8-4C7F-4480-9B87-B5CA63C1D125}"/>
    <cellStyle name="20% - Accent5 3 6 7 3 5" xfId="41403" xr:uid="{D641C7CC-8494-4D36-9E72-FC0DFF9B8A25}"/>
    <cellStyle name="20% - Accent5 3 6 7 3 6" xfId="49286" xr:uid="{544A00E4-79BF-4BAC-97C6-F4640D75CECD}"/>
    <cellStyle name="20% - Accent5 3 6 7 3 7" xfId="56779" xr:uid="{9C4DD0E1-ED6F-4A92-A6FC-A66CD51B7FE4}"/>
    <cellStyle name="20% - Accent5 3 6 7 4" xfId="3957" xr:uid="{40CDD1B6-652C-420A-994C-AAE7FF686997}"/>
    <cellStyle name="20% - Accent5 3 6 7 4 2" xfId="11497" xr:uid="{3EB3AD33-6A1B-4830-ACD5-0644FF9E95D2}"/>
    <cellStyle name="20% - Accent5 3 6 7 4 2 2" xfId="26473" xr:uid="{4571BF69-5DDC-4F30-BA4E-556D45EF1FFD}"/>
    <cellStyle name="20% - Accent5 3 6 7 4 3" xfId="18985" xr:uid="{C834B1DF-F8AE-407A-B3D0-F8EB280E274A}"/>
    <cellStyle name="20% - Accent5 3 6 7 4 4" xfId="36704" xr:uid="{568D1A38-A0D3-409A-8441-CB462EC162DF}"/>
    <cellStyle name="20% - Accent5 3 6 7 4 5" xfId="41404" xr:uid="{C463FBD8-89CF-4208-8CCE-FCB8A974FAA3}"/>
    <cellStyle name="20% - Accent5 3 6 7 4 6" xfId="49287" xr:uid="{026EBBC8-884E-4A90-9576-760044015183}"/>
    <cellStyle name="20% - Accent5 3 6 7 4 7" xfId="56780" xr:uid="{0854CA88-72A9-4603-959F-4A7330C6F3BA}"/>
    <cellStyle name="20% - Accent5 3 6 7 5" xfId="11494" xr:uid="{B258ADB7-FB74-4C49-865C-771EDD632E97}"/>
    <cellStyle name="20% - Accent5 3 6 7 5 2" xfId="26470" xr:uid="{78E43BD8-A2F0-4781-A69A-C17B16FBEDB0}"/>
    <cellStyle name="20% - Accent5 3 6 7 6" xfId="18982" xr:uid="{AC3AB281-6833-40A8-BDE9-0D447F96E97A}"/>
    <cellStyle name="20% - Accent5 3 6 7 7" xfId="31568" xr:uid="{31B50385-4F45-4975-9769-E23B3955ABAE}"/>
    <cellStyle name="20% - Accent5 3 6 7 8" xfId="41401" xr:uid="{E0082D59-324F-4C92-91B7-52ADF10D2E11}"/>
    <cellStyle name="20% - Accent5 3 6 7 9" xfId="49284" xr:uid="{1F306F28-FC1E-4869-A138-7E5E54D02509}"/>
    <cellStyle name="20% - Accent5 3 6 8" xfId="3958" xr:uid="{A992E698-C6A9-477F-9E45-4AFFD1C8F979}"/>
    <cellStyle name="20% - Accent5 3 6 8 2" xfId="11498" xr:uid="{1726C8BE-AEB5-422F-BC51-7ED693BF7365}"/>
    <cellStyle name="20% - Accent5 3 6 8 2 2" xfId="26474" xr:uid="{79C13268-2E9D-41B9-BFDB-83858492D527}"/>
    <cellStyle name="20% - Accent5 3 6 8 3" xfId="18986" xr:uid="{C04E9C7F-B4FA-4FE5-B7BC-FE79F82F0D56}"/>
    <cellStyle name="20% - Accent5 3 6 8 4" xfId="32993" xr:uid="{A5B39AC6-B9E2-43CE-89CC-93DEC046C61B}"/>
    <cellStyle name="20% - Accent5 3 6 8 5" xfId="41405" xr:uid="{890ED67D-70E7-40AB-BEB5-C678CAF397D5}"/>
    <cellStyle name="20% - Accent5 3 6 8 6" xfId="49288" xr:uid="{389701D6-7956-42CB-9E54-36D0E229FCB3}"/>
    <cellStyle name="20% - Accent5 3 6 8 7" xfId="56781" xr:uid="{B692EF88-F822-46AD-B869-37FAC1E7DA4F}"/>
    <cellStyle name="20% - Accent5 3 6 9" xfId="3959" xr:uid="{B19E9F1C-E791-4FFF-BBBA-769ED5526FD5}"/>
    <cellStyle name="20% - Accent5 3 6 9 2" xfId="11499" xr:uid="{B96C5B8C-461C-4064-8E5A-2E23F85C4EF7}"/>
    <cellStyle name="20% - Accent5 3 6 9 2 2" xfId="26475" xr:uid="{6C5AA749-55D3-45B6-A4A6-89E31477C63F}"/>
    <cellStyle name="20% - Accent5 3 6 9 3" xfId="18987" xr:uid="{1A5E9D62-B0BE-466F-8155-81E3AE683FDD}"/>
    <cellStyle name="20% - Accent5 3 6 9 4" xfId="34838" xr:uid="{C218768E-3A5F-4E89-9AAC-92FE767D4EFF}"/>
    <cellStyle name="20% - Accent5 3 6 9 5" xfId="41406" xr:uid="{46F9F73D-7015-44C8-A7B3-1D0A8149AEA2}"/>
    <cellStyle name="20% - Accent5 3 6 9 6" xfId="49289" xr:uid="{854BF3F0-56E9-4827-A8E9-669EB725546E}"/>
    <cellStyle name="20% - Accent5 3 6 9 7" xfId="56782" xr:uid="{5A5AB040-E57D-4B70-994F-75D792B4706C}"/>
    <cellStyle name="20% - Accent5 3 7" xfId="3960" xr:uid="{6398D3FC-2211-4F4B-B909-BC76E0EBDC4C}"/>
    <cellStyle name="20% - Accent5 3 7 10" xfId="3961" xr:uid="{44FCFBBD-BFBE-44E7-967B-042051A11846}"/>
    <cellStyle name="20% - Accent5 3 7 10 2" xfId="11501" xr:uid="{DDC806AD-BB70-4299-A1AE-8635560D43C9}"/>
    <cellStyle name="20% - Accent5 3 7 10 2 2" xfId="26477" xr:uid="{58C2A513-ABE0-4206-867C-775AEC773E3E}"/>
    <cellStyle name="20% - Accent5 3 7 10 3" xfId="18989" xr:uid="{FD4D4834-4C52-4AE5-B7C9-D6CF009D18D9}"/>
    <cellStyle name="20% - Accent5 3 7 10 4" xfId="36705" xr:uid="{840821F4-E69D-4C4A-B32A-0D2D5A1AD427}"/>
    <cellStyle name="20% - Accent5 3 7 10 5" xfId="41408" xr:uid="{4AA7A12B-BA53-4F72-8848-FD85FCBE2CF0}"/>
    <cellStyle name="20% - Accent5 3 7 10 6" xfId="49291" xr:uid="{58A63065-1F1A-4597-A699-243F44209118}"/>
    <cellStyle name="20% - Accent5 3 7 10 7" xfId="56784" xr:uid="{F555421A-CD32-437B-A009-4879C0C795CD}"/>
    <cellStyle name="20% - Accent5 3 7 11" xfId="11500" xr:uid="{E701F3F6-9535-41A7-83F6-843917AC2C6F}"/>
    <cellStyle name="20% - Accent5 3 7 11 2" xfId="26476" xr:uid="{7A47798F-92F3-4637-8B2C-45C69813C104}"/>
    <cellStyle name="20% - Accent5 3 7 12" xfId="18988" xr:uid="{7C716852-B9CC-4494-A22A-5E51B2D10D4F}"/>
    <cellStyle name="20% - Accent5 3 7 13" xfId="30298" xr:uid="{59160CE4-15B3-491E-94E0-C3BA0C34867C}"/>
    <cellStyle name="20% - Accent5 3 7 14" xfId="41407" xr:uid="{F4D3FE4E-4058-41AB-BF28-5FE625541C81}"/>
    <cellStyle name="20% - Accent5 3 7 15" xfId="49290" xr:uid="{FEC22103-8992-4CD1-AA25-C785508D932D}"/>
    <cellStyle name="20% - Accent5 3 7 16" xfId="56783" xr:uid="{0D075FA6-1339-47F0-A324-A6B4D4AA57E2}"/>
    <cellStyle name="20% - Accent5 3 7 2" xfId="3962" xr:uid="{CF9B56AA-C1F1-47EC-952B-5E9E11994BB2}"/>
    <cellStyle name="20% - Accent5 3 7 2 10" xfId="18990" xr:uid="{58A9CE60-3C71-4FAB-83F7-4B3878C537F1}"/>
    <cellStyle name="20% - Accent5 3 7 2 11" xfId="30371" xr:uid="{C5EE39AC-3AA0-4782-875A-E7A98EA4D7CA}"/>
    <cellStyle name="20% - Accent5 3 7 2 12" xfId="41409" xr:uid="{8781F27A-D298-4B6C-8952-97A8ACAC5C9B}"/>
    <cellStyle name="20% - Accent5 3 7 2 13" xfId="49292" xr:uid="{82EB5544-4A9E-4753-9CC9-E6360068E8FF}"/>
    <cellStyle name="20% - Accent5 3 7 2 14" xfId="56785" xr:uid="{310D0384-1B4A-4D4A-A8DA-E597833A9B30}"/>
    <cellStyle name="20% - Accent5 3 7 2 2" xfId="3963" xr:uid="{298D3F59-6DAB-413F-BA68-6F20CA01935C}"/>
    <cellStyle name="20% - Accent5 3 7 2 2 10" xfId="41410" xr:uid="{349647CB-5623-44BF-A9E4-07BF34479C7E}"/>
    <cellStyle name="20% - Accent5 3 7 2 2 11" xfId="49293" xr:uid="{90E5F837-364A-4D90-8AD5-600F352FC14C}"/>
    <cellStyle name="20% - Accent5 3 7 2 2 12" xfId="56786" xr:uid="{A23E4020-2F5A-46FA-A812-B2B6EF005341}"/>
    <cellStyle name="20% - Accent5 3 7 2 2 2" xfId="3964" xr:uid="{01F2CB1D-3C63-4749-B7A6-173CCCE45963}"/>
    <cellStyle name="20% - Accent5 3 7 2 2 2 10" xfId="49294" xr:uid="{7D86F0A7-AEC8-49E9-BC3E-200864293986}"/>
    <cellStyle name="20% - Accent5 3 7 2 2 2 11" xfId="56787" xr:uid="{936F4286-322B-429B-990F-5B56CB57E4FF}"/>
    <cellStyle name="20% - Accent5 3 7 2 2 2 2" xfId="3965" xr:uid="{E4EDEEAC-479A-4A9C-A87E-45B408F8598B}"/>
    <cellStyle name="20% - Accent5 3 7 2 2 2 2 10" xfId="56788" xr:uid="{B890DF6E-5FA5-4B4D-A144-8EC4C2620383}"/>
    <cellStyle name="20% - Accent5 3 7 2 2 2 2 2" xfId="3966" xr:uid="{351D6F06-931C-48B1-8238-EA0B4D7C41F5}"/>
    <cellStyle name="20% - Accent5 3 7 2 2 2 2 2 2" xfId="11506" xr:uid="{909EF68F-B5C6-424D-9461-8C9553D58A07}"/>
    <cellStyle name="20% - Accent5 3 7 2 2 2 2 2 2 2" xfId="26482" xr:uid="{FB1BB074-FA8F-419D-9603-F226F844A507}"/>
    <cellStyle name="20% - Accent5 3 7 2 2 2 2 2 3" xfId="18994" xr:uid="{D16E115C-AE2D-46DE-A9DC-52A518B74518}"/>
    <cellStyle name="20% - Accent5 3 7 2 2 2 2 2 4" xfId="33021" xr:uid="{7AE710B6-5B74-42F4-B082-4B98090950DE}"/>
    <cellStyle name="20% - Accent5 3 7 2 2 2 2 2 5" xfId="41413" xr:uid="{52446AC5-7285-4BEB-A51B-43B9B998BC4F}"/>
    <cellStyle name="20% - Accent5 3 7 2 2 2 2 2 6" xfId="49296" xr:uid="{40644387-924E-428B-B209-02FC8F9CDA80}"/>
    <cellStyle name="20% - Accent5 3 7 2 2 2 2 2 7" xfId="56789" xr:uid="{FAF1CAC5-49ED-4324-B16F-2E3C94622091}"/>
    <cellStyle name="20% - Accent5 3 7 2 2 2 2 3" xfId="3967" xr:uid="{A8162E22-546C-485B-B106-6A48CE60066B}"/>
    <cellStyle name="20% - Accent5 3 7 2 2 2 2 3 2" xfId="11507" xr:uid="{DF89082F-AF13-4304-849A-546F5771D4DA}"/>
    <cellStyle name="20% - Accent5 3 7 2 2 2 2 3 2 2" xfId="26483" xr:uid="{F2F35C69-BB4C-43F2-99FB-90EF8BBAE9B6}"/>
    <cellStyle name="20% - Accent5 3 7 2 2 2 2 3 3" xfId="18995" xr:uid="{BD85E501-676C-4D73-9244-81C605A2B241}"/>
    <cellStyle name="20% - Accent5 3 7 2 2 2 2 3 4" xfId="34866" xr:uid="{A18B406B-5080-43BA-855C-A214BBCB0FFD}"/>
    <cellStyle name="20% - Accent5 3 7 2 2 2 2 3 5" xfId="41414" xr:uid="{58F9CEB9-0E88-4200-A91D-355E424680C4}"/>
    <cellStyle name="20% - Accent5 3 7 2 2 2 2 3 6" xfId="49297" xr:uid="{D4F534C6-7AE1-4467-A78E-470B632F2B8D}"/>
    <cellStyle name="20% - Accent5 3 7 2 2 2 2 3 7" xfId="56790" xr:uid="{F4BACAE9-4CAB-4A56-9755-9C4E850A95F2}"/>
    <cellStyle name="20% - Accent5 3 7 2 2 2 2 4" xfId="3968" xr:uid="{B715F76A-EE83-405F-9107-B6B23268DBA9}"/>
    <cellStyle name="20% - Accent5 3 7 2 2 2 2 4 2" xfId="11508" xr:uid="{650584B9-2BFF-4983-B708-2492D8A50361}"/>
    <cellStyle name="20% - Accent5 3 7 2 2 2 2 4 2 2" xfId="26484" xr:uid="{4BFBDE0A-29B7-4C3F-9CFC-0CDFEC4F59F2}"/>
    <cellStyle name="20% - Accent5 3 7 2 2 2 2 4 3" xfId="18996" xr:uid="{9496F5FA-803D-44C8-A6EB-BD3D9CCC6CB3}"/>
    <cellStyle name="20% - Accent5 3 7 2 2 2 2 4 4" xfId="36709" xr:uid="{E7948AA6-4325-468E-AFE9-93968580A7C8}"/>
    <cellStyle name="20% - Accent5 3 7 2 2 2 2 4 5" xfId="41415" xr:uid="{28C57D41-F626-4840-9425-DAFD089EA331}"/>
    <cellStyle name="20% - Accent5 3 7 2 2 2 2 4 6" xfId="49298" xr:uid="{6B1F6F06-4938-446E-8F6B-B02D22F11534}"/>
    <cellStyle name="20% - Accent5 3 7 2 2 2 2 4 7" xfId="56791" xr:uid="{E5C68799-38C5-4635-A4EE-B26867C76189}"/>
    <cellStyle name="20% - Accent5 3 7 2 2 2 2 5" xfId="11505" xr:uid="{9E52BFED-0593-4A21-B8AB-43B99458CA2A}"/>
    <cellStyle name="20% - Accent5 3 7 2 2 2 2 5 2" xfId="26481" xr:uid="{511BF5AD-10FC-4632-B7E0-55ACFC14B85D}"/>
    <cellStyle name="20% - Accent5 3 7 2 2 2 2 6" xfId="18993" xr:uid="{55A83C47-7C0A-42CE-BC3A-AFCF341524E2}"/>
    <cellStyle name="20% - Accent5 3 7 2 2 2 2 7" xfId="31583" xr:uid="{FBA7B711-BC1A-4E85-95A8-37ED53A245C3}"/>
    <cellStyle name="20% - Accent5 3 7 2 2 2 2 8" xfId="41412" xr:uid="{5038F173-2471-4B07-A62F-A43968C1F092}"/>
    <cellStyle name="20% - Accent5 3 7 2 2 2 2 9" xfId="49295" xr:uid="{60125522-AF1D-4299-9A9B-86819208EFF3}"/>
    <cellStyle name="20% - Accent5 3 7 2 2 2 3" xfId="3969" xr:uid="{95E4D749-7AC5-46A7-A988-075F08E1C045}"/>
    <cellStyle name="20% - Accent5 3 7 2 2 2 3 2" xfId="11509" xr:uid="{4756A5B7-F9F9-4C7D-8F70-14817D2F3A22}"/>
    <cellStyle name="20% - Accent5 3 7 2 2 2 3 2 2" xfId="26485" xr:uid="{D136E9F3-6846-4DF9-BE8C-4B0D1E088662}"/>
    <cellStyle name="20% - Accent5 3 7 2 2 2 3 3" xfId="18997" xr:uid="{14700A12-3280-42B2-BCA4-D18AFA4E7D9D}"/>
    <cellStyle name="20% - Accent5 3 7 2 2 2 3 4" xfId="33020" xr:uid="{782588DD-58BF-4909-8029-E90E97BC4660}"/>
    <cellStyle name="20% - Accent5 3 7 2 2 2 3 5" xfId="41416" xr:uid="{BB777FA9-C4A7-4AF7-8B49-216EDEF131EC}"/>
    <cellStyle name="20% - Accent5 3 7 2 2 2 3 6" xfId="49299" xr:uid="{986220B5-A3F2-4A98-A17C-35C78F3C925C}"/>
    <cellStyle name="20% - Accent5 3 7 2 2 2 3 7" xfId="56792" xr:uid="{4816CF3E-01F4-4FBB-9978-759F54CDDD43}"/>
    <cellStyle name="20% - Accent5 3 7 2 2 2 4" xfId="3970" xr:uid="{BA64B42D-2328-4CB2-A077-72800065EC2E}"/>
    <cellStyle name="20% - Accent5 3 7 2 2 2 4 2" xfId="11510" xr:uid="{5801A282-F2B1-4F29-B171-83C9B353B628}"/>
    <cellStyle name="20% - Accent5 3 7 2 2 2 4 2 2" xfId="26486" xr:uid="{0DC1457A-B6BE-4826-AE44-DBC63A9DB98C}"/>
    <cellStyle name="20% - Accent5 3 7 2 2 2 4 3" xfId="18998" xr:uid="{CB0B508C-9350-43FB-9026-322EF00374C0}"/>
    <cellStyle name="20% - Accent5 3 7 2 2 2 4 4" xfId="34865" xr:uid="{A8A41666-FB5A-49EC-9953-5F2568B74CD9}"/>
    <cellStyle name="20% - Accent5 3 7 2 2 2 4 5" xfId="41417" xr:uid="{1FDD06DD-996E-4B17-A95B-4C5967384889}"/>
    <cellStyle name="20% - Accent5 3 7 2 2 2 4 6" xfId="49300" xr:uid="{EC1BC21A-4A6E-4ACA-801E-50A50008D0A1}"/>
    <cellStyle name="20% - Accent5 3 7 2 2 2 4 7" xfId="56793" xr:uid="{D83D48AA-D845-4602-AE93-D72E8A68A8D7}"/>
    <cellStyle name="20% - Accent5 3 7 2 2 2 5" xfId="3971" xr:uid="{42D026DE-2C6F-4855-9968-24703CA15C5B}"/>
    <cellStyle name="20% - Accent5 3 7 2 2 2 5 2" xfId="11511" xr:uid="{682A0BA9-2B8B-469A-8EA4-A56206C56E4E}"/>
    <cellStyle name="20% - Accent5 3 7 2 2 2 5 2 2" xfId="26487" xr:uid="{3806285E-0561-4E02-8B19-0058E96592BD}"/>
    <cellStyle name="20% - Accent5 3 7 2 2 2 5 3" xfId="18999" xr:uid="{036535F7-CF2E-4AD3-B492-457A26AF4105}"/>
    <cellStyle name="20% - Accent5 3 7 2 2 2 5 4" xfId="36708" xr:uid="{E472B93D-7597-4A31-BCEA-60F31DEB0939}"/>
    <cellStyle name="20% - Accent5 3 7 2 2 2 5 5" xfId="41418" xr:uid="{B7B70650-9810-4357-B2D4-C4E1767BE7E5}"/>
    <cellStyle name="20% - Accent5 3 7 2 2 2 5 6" xfId="49301" xr:uid="{729A935C-E8DA-46BF-8EDC-55302DA49417}"/>
    <cellStyle name="20% - Accent5 3 7 2 2 2 5 7" xfId="56794" xr:uid="{6934FBE0-6773-4F0D-8998-DFD3EE67194A}"/>
    <cellStyle name="20% - Accent5 3 7 2 2 2 6" xfId="11504" xr:uid="{C7F8E230-B96C-4376-9F27-809F2894705B}"/>
    <cellStyle name="20% - Accent5 3 7 2 2 2 6 2" xfId="26480" xr:uid="{5031334D-A311-4BAE-A43C-349F1CB3C93D}"/>
    <cellStyle name="20% - Accent5 3 7 2 2 2 7" xfId="18992" xr:uid="{37DACFB6-733C-486B-87A7-A74B4CC5D110}"/>
    <cellStyle name="20% - Accent5 3 7 2 2 2 8" xfId="30926" xr:uid="{CB932C0F-EF3A-4F63-8833-89FFF5295343}"/>
    <cellStyle name="20% - Accent5 3 7 2 2 2 9" xfId="41411" xr:uid="{A1E59E1B-0B49-4E58-AFF7-3D8C996E57FE}"/>
    <cellStyle name="20% - Accent5 3 7 2 2 3" xfId="3972" xr:uid="{095454E1-6097-458E-AA70-34CE8FBB9961}"/>
    <cellStyle name="20% - Accent5 3 7 2 2 3 10" xfId="56795" xr:uid="{7B56D7E9-F432-47BB-A571-BA2C7934A61A}"/>
    <cellStyle name="20% - Accent5 3 7 2 2 3 2" xfId="3973" xr:uid="{37FEF915-FBBB-4042-AC4D-6660656706AD}"/>
    <cellStyle name="20% - Accent5 3 7 2 2 3 2 2" xfId="11513" xr:uid="{4A813155-FFA3-44F3-9921-F12C4CE99000}"/>
    <cellStyle name="20% - Accent5 3 7 2 2 3 2 2 2" xfId="26489" xr:uid="{B5352069-76B0-45F6-A937-804C0C981685}"/>
    <cellStyle name="20% - Accent5 3 7 2 2 3 2 3" xfId="19001" xr:uid="{DBD6E8AB-9693-447E-83BB-FF184DAC9040}"/>
    <cellStyle name="20% - Accent5 3 7 2 2 3 2 4" xfId="33022" xr:uid="{8AB2B1B5-F5D7-48EA-8A90-5F44C57BC37B}"/>
    <cellStyle name="20% - Accent5 3 7 2 2 3 2 5" xfId="41420" xr:uid="{EC82343B-F194-48AE-B86B-CBC321FC10B4}"/>
    <cellStyle name="20% - Accent5 3 7 2 2 3 2 6" xfId="49303" xr:uid="{958D2443-2CBC-4A0C-A28D-FE10DF460D03}"/>
    <cellStyle name="20% - Accent5 3 7 2 2 3 2 7" xfId="56796" xr:uid="{86D93EDB-90D2-4DFA-9418-521603C8964D}"/>
    <cellStyle name="20% - Accent5 3 7 2 2 3 3" xfId="3974" xr:uid="{97C34DDB-D7F3-4B15-B820-84F5BF7435A8}"/>
    <cellStyle name="20% - Accent5 3 7 2 2 3 3 2" xfId="11514" xr:uid="{4400F934-A85D-4E68-BBEF-AAD95414FDB8}"/>
    <cellStyle name="20% - Accent5 3 7 2 2 3 3 2 2" xfId="26490" xr:uid="{7C081D13-0646-4FA3-8EC5-C8EB8CBDE33C}"/>
    <cellStyle name="20% - Accent5 3 7 2 2 3 3 3" xfId="19002" xr:uid="{E41BCD87-5930-4BB4-BB89-2D009E64956E}"/>
    <cellStyle name="20% - Accent5 3 7 2 2 3 3 4" xfId="34867" xr:uid="{F0AC70F6-E1E9-4BC9-8C52-D2B15FAC4B6E}"/>
    <cellStyle name="20% - Accent5 3 7 2 2 3 3 5" xfId="41421" xr:uid="{455A37BD-9BC6-416E-90F2-938F3B5A6FB2}"/>
    <cellStyle name="20% - Accent5 3 7 2 2 3 3 6" xfId="49304" xr:uid="{AE16F799-E7CC-4C3D-88B8-9AF90ADF2B7F}"/>
    <cellStyle name="20% - Accent5 3 7 2 2 3 3 7" xfId="56797" xr:uid="{7344B401-D1F4-45F3-88FD-546CDA0199F0}"/>
    <cellStyle name="20% - Accent5 3 7 2 2 3 4" xfId="3975" xr:uid="{472D5F00-566C-4DA5-B986-099796F986B7}"/>
    <cellStyle name="20% - Accent5 3 7 2 2 3 4 2" xfId="11515" xr:uid="{E75B5719-CE14-4CEF-B8EA-C575195B5EAB}"/>
    <cellStyle name="20% - Accent5 3 7 2 2 3 4 2 2" xfId="26491" xr:uid="{5A3795B3-BD7A-43E0-86EB-5B4A3473A253}"/>
    <cellStyle name="20% - Accent5 3 7 2 2 3 4 3" xfId="19003" xr:uid="{FD01AE65-5AD4-49BB-AA92-CA521EDC4DCE}"/>
    <cellStyle name="20% - Accent5 3 7 2 2 3 4 4" xfId="36710" xr:uid="{DA991195-5F97-4546-B877-D62AE4C9C37B}"/>
    <cellStyle name="20% - Accent5 3 7 2 2 3 4 5" xfId="41422" xr:uid="{D1F2EC59-6E7E-49F7-ACE0-759F5F687D1D}"/>
    <cellStyle name="20% - Accent5 3 7 2 2 3 4 6" xfId="49305" xr:uid="{95F2CA2D-73B6-4572-9215-A67E8E243EFA}"/>
    <cellStyle name="20% - Accent5 3 7 2 2 3 4 7" xfId="56798" xr:uid="{3BE91404-76E6-4FE8-9361-1B3B10A35F4E}"/>
    <cellStyle name="20% - Accent5 3 7 2 2 3 5" xfId="11512" xr:uid="{71BE7ECD-D5CE-44AB-A26B-A65BD880C311}"/>
    <cellStyle name="20% - Accent5 3 7 2 2 3 5 2" xfId="26488" xr:uid="{3B485D18-3C9F-4D1F-8544-B140759B8FDF}"/>
    <cellStyle name="20% - Accent5 3 7 2 2 3 6" xfId="19000" xr:uid="{69F5EAEA-25B0-4E94-9B2F-C6FD6D018473}"/>
    <cellStyle name="20% - Accent5 3 7 2 2 3 7" xfId="31582" xr:uid="{0307EB0E-A0BE-4245-A305-41E0A6995D35}"/>
    <cellStyle name="20% - Accent5 3 7 2 2 3 8" xfId="41419" xr:uid="{03C0917E-D4E0-428D-9483-B602864462C4}"/>
    <cellStyle name="20% - Accent5 3 7 2 2 3 9" xfId="49302" xr:uid="{1F42A4B4-485E-47D7-83F1-60519FA367FA}"/>
    <cellStyle name="20% - Accent5 3 7 2 2 4" xfId="3976" xr:uid="{8DE1E201-F7AA-4C56-B79D-ED098F013D76}"/>
    <cellStyle name="20% - Accent5 3 7 2 2 4 2" xfId="11516" xr:uid="{18BA3D64-7A68-44E0-9F77-7546B1BB9104}"/>
    <cellStyle name="20% - Accent5 3 7 2 2 4 2 2" xfId="26492" xr:uid="{2C0DC0DA-E536-4168-B85C-3F1C907F453D}"/>
    <cellStyle name="20% - Accent5 3 7 2 2 4 3" xfId="19004" xr:uid="{6222D7EE-53EB-4EA5-B22B-B9740A08BFC8}"/>
    <cellStyle name="20% - Accent5 3 7 2 2 4 4" xfId="33019" xr:uid="{958C27EC-46B0-4736-93DE-8FFEC91E3C8F}"/>
    <cellStyle name="20% - Accent5 3 7 2 2 4 5" xfId="41423" xr:uid="{14BB55B4-6C91-4862-BBF7-DA91918A2F22}"/>
    <cellStyle name="20% - Accent5 3 7 2 2 4 6" xfId="49306" xr:uid="{6B153547-C900-4E13-8C91-E1250889D411}"/>
    <cellStyle name="20% - Accent5 3 7 2 2 4 7" xfId="56799" xr:uid="{C8857A5E-026A-460F-B1C4-0792428CF68A}"/>
    <cellStyle name="20% - Accent5 3 7 2 2 5" xfId="3977" xr:uid="{1300852E-E5FE-4635-9FC1-9DD7C5D50BB9}"/>
    <cellStyle name="20% - Accent5 3 7 2 2 5 2" xfId="11517" xr:uid="{36FD5BDD-66BF-43F0-929E-9CAECB600593}"/>
    <cellStyle name="20% - Accent5 3 7 2 2 5 2 2" xfId="26493" xr:uid="{A8B050EE-B46E-455D-A1C7-6505FC85A42B}"/>
    <cellStyle name="20% - Accent5 3 7 2 2 5 3" xfId="19005" xr:uid="{E948F9B0-0BE3-4D8D-90F2-4D550AD4E1D5}"/>
    <cellStyle name="20% - Accent5 3 7 2 2 5 4" xfId="34864" xr:uid="{5897A984-2B19-4FBD-B5DD-BF66DACB4FF6}"/>
    <cellStyle name="20% - Accent5 3 7 2 2 5 5" xfId="41424" xr:uid="{DBBA8003-4F8F-4722-A081-FB8A0B532264}"/>
    <cellStyle name="20% - Accent5 3 7 2 2 5 6" xfId="49307" xr:uid="{C16D2523-7C8F-4AAC-9BB9-94DDC1A6F6D2}"/>
    <cellStyle name="20% - Accent5 3 7 2 2 5 7" xfId="56800" xr:uid="{451FADC5-3FD2-43F3-8DE3-AB0580147310}"/>
    <cellStyle name="20% - Accent5 3 7 2 2 6" xfId="3978" xr:uid="{B7295286-6DD0-48B6-9A09-E7A9A63DFA89}"/>
    <cellStyle name="20% - Accent5 3 7 2 2 6 2" xfId="11518" xr:uid="{C6A11AD9-9E27-4624-8B88-D3F2F5CE9C77}"/>
    <cellStyle name="20% - Accent5 3 7 2 2 6 2 2" xfId="26494" xr:uid="{B1E9520D-5CD8-4362-88E6-30E8FE731C32}"/>
    <cellStyle name="20% - Accent5 3 7 2 2 6 3" xfId="19006" xr:uid="{D3C37695-E89B-4C54-8CDC-857EA28DCA4F}"/>
    <cellStyle name="20% - Accent5 3 7 2 2 6 4" xfId="36707" xr:uid="{43A41677-5542-41F2-B028-D77236339AE3}"/>
    <cellStyle name="20% - Accent5 3 7 2 2 6 5" xfId="41425" xr:uid="{1B6E55D6-60B0-428E-82D1-52644D825263}"/>
    <cellStyle name="20% - Accent5 3 7 2 2 6 6" xfId="49308" xr:uid="{8254B242-88E6-4F24-820D-9FF0D8317682}"/>
    <cellStyle name="20% - Accent5 3 7 2 2 6 7" xfId="56801" xr:uid="{39FB0CF1-0F98-4065-B8E4-B6CF382D6FF7}"/>
    <cellStyle name="20% - Accent5 3 7 2 2 7" xfId="11503" xr:uid="{23D92E99-0AA8-4E9A-A96C-6E052DCDFCFC}"/>
    <cellStyle name="20% - Accent5 3 7 2 2 7 2" xfId="26479" xr:uid="{B66CEC63-E99F-48BF-9EF9-8810999D0EC2}"/>
    <cellStyle name="20% - Accent5 3 7 2 2 8" xfId="18991" xr:uid="{9E7BEF0E-22FE-423F-A2B9-CA966860CE3B}"/>
    <cellStyle name="20% - Accent5 3 7 2 2 9" xfId="30484" xr:uid="{27CDCDFD-B4DF-44D3-9BDB-D840825CE03F}"/>
    <cellStyle name="20% - Accent5 3 7 2 3" xfId="3979" xr:uid="{52F7D64E-FBBF-42F1-BF29-EAA71F98CB0E}"/>
    <cellStyle name="20% - Accent5 3 7 2 3 10" xfId="49309" xr:uid="{7F4DFB7A-8904-4A60-9770-AB65A99D9822}"/>
    <cellStyle name="20% - Accent5 3 7 2 3 11" xfId="56802" xr:uid="{29E2A2D3-4F16-44FE-AB17-D38E18A49A71}"/>
    <cellStyle name="20% - Accent5 3 7 2 3 2" xfId="3980" xr:uid="{ABDEAE26-D8AC-4020-A3B5-CD921DC96214}"/>
    <cellStyle name="20% - Accent5 3 7 2 3 2 10" xfId="56803" xr:uid="{3D797802-6A12-43EC-B630-588C033E0EFC}"/>
    <cellStyle name="20% - Accent5 3 7 2 3 2 2" xfId="3981" xr:uid="{E21FEDA0-3D58-4525-AAF0-BD43BBF226FB}"/>
    <cellStyle name="20% - Accent5 3 7 2 3 2 2 2" xfId="11521" xr:uid="{51F81651-FF74-4481-AA08-A6739FB99952}"/>
    <cellStyle name="20% - Accent5 3 7 2 3 2 2 2 2" xfId="26497" xr:uid="{001BAB67-B20C-4A0D-8575-9E7141D1C6BE}"/>
    <cellStyle name="20% - Accent5 3 7 2 3 2 2 3" xfId="19009" xr:uid="{442CEBC5-D6D8-41D1-85D9-FA0780F0AC90}"/>
    <cellStyle name="20% - Accent5 3 7 2 3 2 2 4" xfId="33024" xr:uid="{1F040262-5463-4AC9-ACD9-A1743E035664}"/>
    <cellStyle name="20% - Accent5 3 7 2 3 2 2 5" xfId="41428" xr:uid="{0677A33D-75BD-4675-B611-E4AD09AEC090}"/>
    <cellStyle name="20% - Accent5 3 7 2 3 2 2 6" xfId="49311" xr:uid="{DA61118A-273A-436F-ACC6-73B95CBD22C2}"/>
    <cellStyle name="20% - Accent5 3 7 2 3 2 2 7" xfId="56804" xr:uid="{E64CAFF6-5648-45FC-8A10-9EBC0105DDF6}"/>
    <cellStyle name="20% - Accent5 3 7 2 3 2 3" xfId="3982" xr:uid="{765062B6-E62C-40D3-8EB0-9826B4DD7FCF}"/>
    <cellStyle name="20% - Accent5 3 7 2 3 2 3 2" xfId="11522" xr:uid="{C81248EA-2B83-4246-B218-EA5012CD902C}"/>
    <cellStyle name="20% - Accent5 3 7 2 3 2 3 2 2" xfId="26498" xr:uid="{423076D1-FDC1-4FF0-ADFA-2C55C450B8CE}"/>
    <cellStyle name="20% - Accent5 3 7 2 3 2 3 3" xfId="19010" xr:uid="{8367CCDC-2CAD-4DB8-9286-8F6E8016A8EC}"/>
    <cellStyle name="20% - Accent5 3 7 2 3 2 3 4" xfId="34869" xr:uid="{0114734F-A67A-49B6-9B21-7A1B3A15AEAB}"/>
    <cellStyle name="20% - Accent5 3 7 2 3 2 3 5" xfId="41429" xr:uid="{91EE7D78-4C74-468D-9BF2-10783DA4FED2}"/>
    <cellStyle name="20% - Accent5 3 7 2 3 2 3 6" xfId="49312" xr:uid="{B70BF5A1-E42F-4888-8CE0-9BF872748631}"/>
    <cellStyle name="20% - Accent5 3 7 2 3 2 3 7" xfId="56805" xr:uid="{8C4DE939-2577-47A8-9889-DDD62DBBA6C1}"/>
    <cellStyle name="20% - Accent5 3 7 2 3 2 4" xfId="3983" xr:uid="{1BEB996C-5413-47B6-984C-E838B4CD5256}"/>
    <cellStyle name="20% - Accent5 3 7 2 3 2 4 2" xfId="11523" xr:uid="{1C805869-753C-449D-B744-A3E8ACBA54DF}"/>
    <cellStyle name="20% - Accent5 3 7 2 3 2 4 2 2" xfId="26499" xr:uid="{240C0B9F-8162-42F3-9069-7153522AE6F3}"/>
    <cellStyle name="20% - Accent5 3 7 2 3 2 4 3" xfId="19011" xr:uid="{549340D7-96DF-406A-978F-F36E3AF4BB5F}"/>
    <cellStyle name="20% - Accent5 3 7 2 3 2 4 4" xfId="36712" xr:uid="{D905FD19-EE56-404A-845F-FB909CF6E5A6}"/>
    <cellStyle name="20% - Accent5 3 7 2 3 2 4 5" xfId="41430" xr:uid="{674CF1CA-5F07-49F1-983D-F3B5A09494ED}"/>
    <cellStyle name="20% - Accent5 3 7 2 3 2 4 6" xfId="49313" xr:uid="{E2774B9E-FEBE-4142-8765-AB0E9704AB9E}"/>
    <cellStyle name="20% - Accent5 3 7 2 3 2 4 7" xfId="56806" xr:uid="{A5FD697E-2ECD-48A6-A1BA-A2808E8A5955}"/>
    <cellStyle name="20% - Accent5 3 7 2 3 2 5" xfId="11520" xr:uid="{9023383A-A4E7-487B-B7F4-CFCB8B911CDA}"/>
    <cellStyle name="20% - Accent5 3 7 2 3 2 5 2" xfId="26496" xr:uid="{8AE1079F-91A5-4AB2-BE67-16A5FB4903C8}"/>
    <cellStyle name="20% - Accent5 3 7 2 3 2 6" xfId="19008" xr:uid="{1131DCA0-8C97-47BD-8CD4-C6CBF5248D83}"/>
    <cellStyle name="20% - Accent5 3 7 2 3 2 7" xfId="31584" xr:uid="{3C751E3C-62FE-4429-9581-0B5D5F1E35A5}"/>
    <cellStyle name="20% - Accent5 3 7 2 3 2 8" xfId="41427" xr:uid="{089412D8-8607-4226-860D-0A17B3EB3586}"/>
    <cellStyle name="20% - Accent5 3 7 2 3 2 9" xfId="49310" xr:uid="{EF99EE6F-DBA1-468F-A982-97A26103B424}"/>
    <cellStyle name="20% - Accent5 3 7 2 3 3" xfId="3984" xr:uid="{BCB2B5F7-F71B-4608-8761-0EDD57E8CADD}"/>
    <cellStyle name="20% - Accent5 3 7 2 3 3 2" xfId="11524" xr:uid="{5195CDC7-E6BD-479C-8D19-3127711C1BEE}"/>
    <cellStyle name="20% - Accent5 3 7 2 3 3 2 2" xfId="26500" xr:uid="{5A27292B-FCDC-42BA-AEEF-AE052D599E61}"/>
    <cellStyle name="20% - Accent5 3 7 2 3 3 3" xfId="19012" xr:uid="{5996D18A-DC7B-4E9F-BB5A-6E5E22AC6C72}"/>
    <cellStyle name="20% - Accent5 3 7 2 3 3 4" xfId="33023" xr:uid="{10ABA5CB-D8F5-4EE5-9A70-060F264C1E45}"/>
    <cellStyle name="20% - Accent5 3 7 2 3 3 5" xfId="41431" xr:uid="{2718EF88-5456-436D-A851-4E4109C841CD}"/>
    <cellStyle name="20% - Accent5 3 7 2 3 3 6" xfId="49314" xr:uid="{EEF7A103-0301-48A4-9B0F-79337C5D1017}"/>
    <cellStyle name="20% - Accent5 3 7 2 3 3 7" xfId="56807" xr:uid="{05C12BDC-7D0B-4B41-B51C-653348F65792}"/>
    <cellStyle name="20% - Accent5 3 7 2 3 4" xfId="3985" xr:uid="{7167A1FC-88FF-4256-978D-FE40865127A7}"/>
    <cellStyle name="20% - Accent5 3 7 2 3 4 2" xfId="11525" xr:uid="{2C749DD3-54D8-4EF2-96FA-298208648265}"/>
    <cellStyle name="20% - Accent5 3 7 2 3 4 2 2" xfId="26501" xr:uid="{BA499433-C6B0-4F7D-BD88-8302326A773F}"/>
    <cellStyle name="20% - Accent5 3 7 2 3 4 3" xfId="19013" xr:uid="{063AB51E-7BA5-4A70-963D-B4A304412CF0}"/>
    <cellStyle name="20% - Accent5 3 7 2 3 4 4" xfId="34868" xr:uid="{9B6EC06F-81C8-4F1B-858B-A28D25B9FF31}"/>
    <cellStyle name="20% - Accent5 3 7 2 3 4 5" xfId="41432" xr:uid="{12CD52D0-2A79-470B-9C3F-74842365B40C}"/>
    <cellStyle name="20% - Accent5 3 7 2 3 4 6" xfId="49315" xr:uid="{4EEDEC41-C912-4B12-9567-0B027DBB8459}"/>
    <cellStyle name="20% - Accent5 3 7 2 3 4 7" xfId="56808" xr:uid="{2C391738-A988-4625-B5DF-E60719676E5C}"/>
    <cellStyle name="20% - Accent5 3 7 2 3 5" xfId="3986" xr:uid="{3B67991F-D0E6-49A3-8681-34B4B4016210}"/>
    <cellStyle name="20% - Accent5 3 7 2 3 5 2" xfId="11526" xr:uid="{17F8F972-3C2F-4D3C-9E07-E8C86A92E579}"/>
    <cellStyle name="20% - Accent5 3 7 2 3 5 2 2" xfId="26502" xr:uid="{DCFF3D9E-94A4-40CB-953E-C86D70369C3C}"/>
    <cellStyle name="20% - Accent5 3 7 2 3 5 3" xfId="19014" xr:uid="{5E817CD4-DCED-4CC5-905F-78BF4F763B22}"/>
    <cellStyle name="20% - Accent5 3 7 2 3 5 4" xfId="36711" xr:uid="{47F66C43-A66D-4A75-B336-1DDEEC3D3B89}"/>
    <cellStyle name="20% - Accent5 3 7 2 3 5 5" xfId="41433" xr:uid="{E49D3E8E-A102-4F28-B4D2-A1959ADAA0BE}"/>
    <cellStyle name="20% - Accent5 3 7 2 3 5 6" xfId="49316" xr:uid="{6C7ACCA1-4636-47F5-A693-8A3FF7F2C736}"/>
    <cellStyle name="20% - Accent5 3 7 2 3 5 7" xfId="56809" xr:uid="{DD3772A0-EDA0-4E0D-9EDC-84762E08C5D5}"/>
    <cellStyle name="20% - Accent5 3 7 2 3 6" xfId="11519" xr:uid="{965F1AE2-6690-4818-AC71-A9D337845DF3}"/>
    <cellStyle name="20% - Accent5 3 7 2 3 6 2" xfId="26495" xr:uid="{3038E517-0827-48F6-A3F5-030AD1B392AF}"/>
    <cellStyle name="20% - Accent5 3 7 2 3 7" xfId="19007" xr:uid="{FB9C62DF-DE1C-404F-9920-EA9D53B88EC1}"/>
    <cellStyle name="20% - Accent5 3 7 2 3 8" xfId="30685" xr:uid="{BA764551-32FC-4318-A794-A2E9AEFB18A4}"/>
    <cellStyle name="20% - Accent5 3 7 2 3 9" xfId="41426" xr:uid="{C13BDF5F-E81C-43FF-AB13-A5B11F5A4D85}"/>
    <cellStyle name="20% - Accent5 3 7 2 4" xfId="3987" xr:uid="{CE9AB238-9FA7-4809-8BB7-99324AFAE020}"/>
    <cellStyle name="20% - Accent5 3 7 2 4 10" xfId="49317" xr:uid="{2C639CD5-D0EF-45F6-98E5-C27268FCE0B5}"/>
    <cellStyle name="20% - Accent5 3 7 2 4 11" xfId="56810" xr:uid="{21095920-6866-4909-98BF-9A6D1B79CC82}"/>
    <cellStyle name="20% - Accent5 3 7 2 4 2" xfId="3988" xr:uid="{63544CB6-93E9-458F-A711-24B723B22D56}"/>
    <cellStyle name="20% - Accent5 3 7 2 4 2 10" xfId="56811" xr:uid="{296BB59E-8320-4995-BAAB-B6A44530DB0B}"/>
    <cellStyle name="20% - Accent5 3 7 2 4 2 2" xfId="3989" xr:uid="{BE7BF130-F064-4269-A30A-5C09D9673294}"/>
    <cellStyle name="20% - Accent5 3 7 2 4 2 2 2" xfId="11529" xr:uid="{5ACF8A59-6B9E-46BE-A53B-E8C7FCE8BC00}"/>
    <cellStyle name="20% - Accent5 3 7 2 4 2 2 2 2" xfId="26505" xr:uid="{49140A2D-E5C3-4F9A-8679-710AEC3E9475}"/>
    <cellStyle name="20% - Accent5 3 7 2 4 2 2 3" xfId="19017" xr:uid="{C6E4D939-2348-4794-8CB5-6A1E4916BABA}"/>
    <cellStyle name="20% - Accent5 3 7 2 4 2 2 4" xfId="33026" xr:uid="{FF5970D7-C120-4C97-BBCC-5D0963755D0F}"/>
    <cellStyle name="20% - Accent5 3 7 2 4 2 2 5" xfId="41436" xr:uid="{639F7425-7732-48DE-9092-CD25A7737AF5}"/>
    <cellStyle name="20% - Accent5 3 7 2 4 2 2 6" xfId="49319" xr:uid="{9FABBD3E-198B-478D-99D8-A7ED8D115CF7}"/>
    <cellStyle name="20% - Accent5 3 7 2 4 2 2 7" xfId="56812" xr:uid="{AC36FBB6-933F-4256-9E67-5D85005D963B}"/>
    <cellStyle name="20% - Accent5 3 7 2 4 2 3" xfId="3990" xr:uid="{F82A1735-58FF-4B35-A1DF-B2F708601F8D}"/>
    <cellStyle name="20% - Accent5 3 7 2 4 2 3 2" xfId="11530" xr:uid="{550AE672-61BF-4BD9-AAE2-0A99B59CD71B}"/>
    <cellStyle name="20% - Accent5 3 7 2 4 2 3 2 2" xfId="26506" xr:uid="{374B2C35-61EC-4DA1-8D63-B56848167633}"/>
    <cellStyle name="20% - Accent5 3 7 2 4 2 3 3" xfId="19018" xr:uid="{4BD91F71-13C6-494E-8FC5-CD543727D5C7}"/>
    <cellStyle name="20% - Accent5 3 7 2 4 2 3 4" xfId="34871" xr:uid="{48B97BB5-DBF3-4C0D-946A-3C2E560C23B5}"/>
    <cellStyle name="20% - Accent5 3 7 2 4 2 3 5" xfId="41437" xr:uid="{B4FBB7A8-F586-41CC-AEA6-2FD7F32E425E}"/>
    <cellStyle name="20% - Accent5 3 7 2 4 2 3 6" xfId="49320" xr:uid="{7C8732AA-670E-47EB-ADD9-329705046CDA}"/>
    <cellStyle name="20% - Accent5 3 7 2 4 2 3 7" xfId="56813" xr:uid="{B0A9D586-D549-4EB6-BCE9-F3BCFB8F1997}"/>
    <cellStyle name="20% - Accent5 3 7 2 4 2 4" xfId="3991" xr:uid="{690F5E52-C1A7-43D2-9B9B-93683437F473}"/>
    <cellStyle name="20% - Accent5 3 7 2 4 2 4 2" xfId="11531" xr:uid="{653C002D-F5E4-4E4C-935C-CA3CA5AB69DA}"/>
    <cellStyle name="20% - Accent5 3 7 2 4 2 4 2 2" xfId="26507" xr:uid="{BD7F1054-A221-4D10-8784-3451CEFA1121}"/>
    <cellStyle name="20% - Accent5 3 7 2 4 2 4 3" xfId="19019" xr:uid="{30599D87-4E25-4686-BB2D-D84EE3B6A582}"/>
    <cellStyle name="20% - Accent5 3 7 2 4 2 4 4" xfId="36714" xr:uid="{D73AE216-ABB3-45F4-8151-463D2F8F5802}"/>
    <cellStyle name="20% - Accent5 3 7 2 4 2 4 5" xfId="41438" xr:uid="{5DF7E48C-43A4-4DDE-86B3-D6C383154241}"/>
    <cellStyle name="20% - Accent5 3 7 2 4 2 4 6" xfId="49321" xr:uid="{8D14ABCF-87F3-4CDB-91B4-34BA632A4593}"/>
    <cellStyle name="20% - Accent5 3 7 2 4 2 4 7" xfId="56814" xr:uid="{12EA597B-FAEF-4E54-B2BD-32BFCF2BEAE9}"/>
    <cellStyle name="20% - Accent5 3 7 2 4 2 5" xfId="11528" xr:uid="{FDB0EE9C-2716-468B-9555-655F84418D26}"/>
    <cellStyle name="20% - Accent5 3 7 2 4 2 5 2" xfId="26504" xr:uid="{57E6207D-B245-4F8F-A768-46DBA071B2BA}"/>
    <cellStyle name="20% - Accent5 3 7 2 4 2 6" xfId="19016" xr:uid="{BE480667-DAE8-46EA-83DF-8292A7772816}"/>
    <cellStyle name="20% - Accent5 3 7 2 4 2 7" xfId="31585" xr:uid="{B17EFC3A-0549-4261-851D-B33380ED154A}"/>
    <cellStyle name="20% - Accent5 3 7 2 4 2 8" xfId="41435" xr:uid="{19A3AF7E-0ECC-4BD2-807A-C4224D39EFFB}"/>
    <cellStyle name="20% - Accent5 3 7 2 4 2 9" xfId="49318" xr:uid="{B9A732FC-458F-4793-9581-A547C4A77062}"/>
    <cellStyle name="20% - Accent5 3 7 2 4 3" xfId="3992" xr:uid="{1F5E9A98-1AC5-4C09-B522-DB1BF4211DF9}"/>
    <cellStyle name="20% - Accent5 3 7 2 4 3 2" xfId="11532" xr:uid="{BE997024-0ECC-4FB1-A43B-A1DCE2E37E06}"/>
    <cellStyle name="20% - Accent5 3 7 2 4 3 2 2" xfId="26508" xr:uid="{20388B77-3C8D-424A-95E4-E22E281610DC}"/>
    <cellStyle name="20% - Accent5 3 7 2 4 3 3" xfId="19020" xr:uid="{EE689F8D-77AD-4E18-9D68-C2E19A3683EB}"/>
    <cellStyle name="20% - Accent5 3 7 2 4 3 4" xfId="33025" xr:uid="{20EE1166-F795-44CC-BA39-8CED4D8AD9F9}"/>
    <cellStyle name="20% - Accent5 3 7 2 4 3 5" xfId="41439" xr:uid="{4382DA14-7E7E-4339-A36B-E1AB1D2DFC5E}"/>
    <cellStyle name="20% - Accent5 3 7 2 4 3 6" xfId="49322" xr:uid="{02AFEC58-EB6B-4DEA-AB60-D3DD07D20AA6}"/>
    <cellStyle name="20% - Accent5 3 7 2 4 3 7" xfId="56815" xr:uid="{BA414CD0-E904-4D3C-AA63-681920D94723}"/>
    <cellStyle name="20% - Accent5 3 7 2 4 4" xfId="3993" xr:uid="{CC3F274A-1672-4619-B5F3-8F0790FF1865}"/>
    <cellStyle name="20% - Accent5 3 7 2 4 4 2" xfId="11533" xr:uid="{DF597BD5-5031-4D84-B72D-DA6C3EF4E16B}"/>
    <cellStyle name="20% - Accent5 3 7 2 4 4 2 2" xfId="26509" xr:uid="{D735210E-8615-4251-B6D1-3C19EFA6AEAF}"/>
    <cellStyle name="20% - Accent5 3 7 2 4 4 3" xfId="19021" xr:uid="{78844B8C-7BBC-4894-A99C-FEA6E31D884E}"/>
    <cellStyle name="20% - Accent5 3 7 2 4 4 4" xfId="34870" xr:uid="{0020B29D-60FB-4E5F-8569-D273D0157815}"/>
    <cellStyle name="20% - Accent5 3 7 2 4 4 5" xfId="41440" xr:uid="{921DFF5A-2451-489D-82AF-57309EBDBEB0}"/>
    <cellStyle name="20% - Accent5 3 7 2 4 4 6" xfId="49323" xr:uid="{E2F6DA05-C84A-43D7-A178-26AB159BECAD}"/>
    <cellStyle name="20% - Accent5 3 7 2 4 4 7" xfId="56816" xr:uid="{BB599517-4687-4D6A-B919-1897F6B0B6B9}"/>
    <cellStyle name="20% - Accent5 3 7 2 4 5" xfId="3994" xr:uid="{29B9BB85-349F-4C2D-BA15-D5849164EF99}"/>
    <cellStyle name="20% - Accent5 3 7 2 4 5 2" xfId="11534" xr:uid="{7FDFE6CE-A98D-4F6D-93DF-5A74CC13A831}"/>
    <cellStyle name="20% - Accent5 3 7 2 4 5 2 2" xfId="26510" xr:uid="{DF9ACADD-79CE-4FE1-8219-0EF506946FE8}"/>
    <cellStyle name="20% - Accent5 3 7 2 4 5 3" xfId="19022" xr:uid="{054250E7-8959-4FF9-8025-F324211676E3}"/>
    <cellStyle name="20% - Accent5 3 7 2 4 5 4" xfId="36713" xr:uid="{40F911E6-8FCF-49BC-AE2D-B8DF63F716B6}"/>
    <cellStyle name="20% - Accent5 3 7 2 4 5 5" xfId="41441" xr:uid="{CBFAF07C-6938-4FA0-9402-849C3FE1C2F7}"/>
    <cellStyle name="20% - Accent5 3 7 2 4 5 6" xfId="49324" xr:uid="{83548CC2-3950-4A9B-8FDA-754C805C41A0}"/>
    <cellStyle name="20% - Accent5 3 7 2 4 5 7" xfId="56817" xr:uid="{652F2D79-AAFC-4E0E-977C-3292634EA901}"/>
    <cellStyle name="20% - Accent5 3 7 2 4 6" xfId="11527" xr:uid="{5339F410-924D-41E9-B902-E95E798AC5A0}"/>
    <cellStyle name="20% - Accent5 3 7 2 4 6 2" xfId="26503" xr:uid="{930893FC-0E56-4012-A80F-166865BDEC2D}"/>
    <cellStyle name="20% - Accent5 3 7 2 4 7" xfId="19015" xr:uid="{0CD2D546-75BC-4719-AF46-06A86B6E1BD9}"/>
    <cellStyle name="20% - Accent5 3 7 2 4 8" xfId="30925" xr:uid="{F0ECB72E-2520-45B0-813C-8F1FA5DADB86}"/>
    <cellStyle name="20% - Accent5 3 7 2 4 9" xfId="41434" xr:uid="{3869F0E9-0E0A-4A2E-8773-0F5AD6EF687B}"/>
    <cellStyle name="20% - Accent5 3 7 2 5" xfId="3995" xr:uid="{DB209860-3838-40F1-94B8-C82E1634567B}"/>
    <cellStyle name="20% - Accent5 3 7 2 5 10" xfId="56818" xr:uid="{B1C2137B-5867-4AEA-9635-9A9FC8A0A8D3}"/>
    <cellStyle name="20% - Accent5 3 7 2 5 2" xfId="3996" xr:uid="{8A9F9FC7-9926-437F-968C-908F1C91774E}"/>
    <cellStyle name="20% - Accent5 3 7 2 5 2 2" xfId="11536" xr:uid="{E21F5FF4-6DDA-469A-B1D2-214D7E9DD187}"/>
    <cellStyle name="20% - Accent5 3 7 2 5 2 2 2" xfId="26512" xr:uid="{FDF6F22F-516F-4F13-A5A3-2A627755078F}"/>
    <cellStyle name="20% - Accent5 3 7 2 5 2 3" xfId="19024" xr:uid="{7815A8BB-6A26-46A5-8E92-C1379AE8E6B1}"/>
    <cellStyle name="20% - Accent5 3 7 2 5 2 4" xfId="33027" xr:uid="{E3EB72DB-BB94-4CAB-8974-23D2C77B6B2F}"/>
    <cellStyle name="20% - Accent5 3 7 2 5 2 5" xfId="41443" xr:uid="{6160496B-EDE2-4820-92DC-799FA884675E}"/>
    <cellStyle name="20% - Accent5 3 7 2 5 2 6" xfId="49326" xr:uid="{4F4DCB07-7F18-4DD9-9691-2FE507CA95AE}"/>
    <cellStyle name="20% - Accent5 3 7 2 5 2 7" xfId="56819" xr:uid="{D2444365-59CF-4765-863F-095D57CD21A7}"/>
    <cellStyle name="20% - Accent5 3 7 2 5 3" xfId="3997" xr:uid="{5E87D2C1-58A8-478E-9D70-415C845176DF}"/>
    <cellStyle name="20% - Accent5 3 7 2 5 3 2" xfId="11537" xr:uid="{510D2FF4-BE86-444B-B0ED-A60492EF9577}"/>
    <cellStyle name="20% - Accent5 3 7 2 5 3 2 2" xfId="26513" xr:uid="{8C97CCA6-D2BB-4659-891A-4FD298AF7F03}"/>
    <cellStyle name="20% - Accent5 3 7 2 5 3 3" xfId="19025" xr:uid="{C01ECBFF-488D-47C9-BE87-8011044F90B6}"/>
    <cellStyle name="20% - Accent5 3 7 2 5 3 4" xfId="34872" xr:uid="{C18A70FD-DD1F-401A-8CC8-8D196B5A350C}"/>
    <cellStyle name="20% - Accent5 3 7 2 5 3 5" xfId="41444" xr:uid="{A08FA935-C333-4794-A95D-B57F1274F312}"/>
    <cellStyle name="20% - Accent5 3 7 2 5 3 6" xfId="49327" xr:uid="{0FA3CEB9-F3AE-4BE8-A296-2BAA4B6FD98B}"/>
    <cellStyle name="20% - Accent5 3 7 2 5 3 7" xfId="56820" xr:uid="{52E6524A-EE19-4D49-9AC1-05944A1DD5EB}"/>
    <cellStyle name="20% - Accent5 3 7 2 5 4" xfId="3998" xr:uid="{F549B895-AC34-4090-A4F2-4D1A815FBC6B}"/>
    <cellStyle name="20% - Accent5 3 7 2 5 4 2" xfId="11538" xr:uid="{56E5A1D2-8C8E-4D46-BD26-0B48586431EF}"/>
    <cellStyle name="20% - Accent5 3 7 2 5 4 2 2" xfId="26514" xr:uid="{BAFBC62D-317E-4476-BB3F-051DBB1B4890}"/>
    <cellStyle name="20% - Accent5 3 7 2 5 4 3" xfId="19026" xr:uid="{80D57650-5B70-4330-8B68-C23B16A03A13}"/>
    <cellStyle name="20% - Accent5 3 7 2 5 4 4" xfId="36715" xr:uid="{63989390-D40D-4BDA-91EA-28D922C3B8BE}"/>
    <cellStyle name="20% - Accent5 3 7 2 5 4 5" xfId="41445" xr:uid="{98E6228F-A833-4995-92B7-E1D0BAC6DD62}"/>
    <cellStyle name="20% - Accent5 3 7 2 5 4 6" xfId="49328" xr:uid="{C4619AD7-3682-46E3-A213-2730DD3D7A4D}"/>
    <cellStyle name="20% - Accent5 3 7 2 5 4 7" xfId="56821" xr:uid="{C5FB5076-87EA-49F0-9FC6-29782F24F6D7}"/>
    <cellStyle name="20% - Accent5 3 7 2 5 5" xfId="11535" xr:uid="{46188C93-E324-4AB9-8A40-E80EB008DFDF}"/>
    <cellStyle name="20% - Accent5 3 7 2 5 5 2" xfId="26511" xr:uid="{73002BF5-4795-4070-B31A-11923EEDC40E}"/>
    <cellStyle name="20% - Accent5 3 7 2 5 6" xfId="19023" xr:uid="{2ECCE80F-DBE3-4137-8904-C24F344441D7}"/>
    <cellStyle name="20% - Accent5 3 7 2 5 7" xfId="31581" xr:uid="{237C7D00-B4CA-4487-9F8A-7C8FAC8D3A98}"/>
    <cellStyle name="20% - Accent5 3 7 2 5 8" xfId="41442" xr:uid="{D05A8828-F25C-4F2A-B5A2-F43D248E8CF2}"/>
    <cellStyle name="20% - Accent5 3 7 2 5 9" xfId="49325" xr:uid="{B9599BB5-456A-435C-905E-150AB80C50B5}"/>
    <cellStyle name="20% - Accent5 3 7 2 6" xfId="3999" xr:uid="{01330418-B214-472B-812F-6B648B46496F}"/>
    <cellStyle name="20% - Accent5 3 7 2 6 2" xfId="11539" xr:uid="{60989CCB-1367-48C8-A772-AD0063403C2C}"/>
    <cellStyle name="20% - Accent5 3 7 2 6 2 2" xfId="26515" xr:uid="{9B891646-ABA8-4F55-8F91-4BD9F7CC5214}"/>
    <cellStyle name="20% - Accent5 3 7 2 6 3" xfId="19027" xr:uid="{B134F425-0446-494B-B9BF-2FE823AD0AAE}"/>
    <cellStyle name="20% - Accent5 3 7 2 6 4" xfId="33018" xr:uid="{786ABD71-AB5B-4327-9352-6B2D27CD2288}"/>
    <cellStyle name="20% - Accent5 3 7 2 6 5" xfId="41446" xr:uid="{1A4BAC48-AFB4-4852-A188-E9129D607665}"/>
    <cellStyle name="20% - Accent5 3 7 2 6 6" xfId="49329" xr:uid="{42F8B15A-4734-4271-BD3E-C54FDC9393D2}"/>
    <cellStyle name="20% - Accent5 3 7 2 6 7" xfId="56822" xr:uid="{2C867842-1579-4542-9927-C6F3AB11D0A7}"/>
    <cellStyle name="20% - Accent5 3 7 2 7" xfId="4000" xr:uid="{F66ED14E-CECB-4348-B069-DEBD7E0180DC}"/>
    <cellStyle name="20% - Accent5 3 7 2 7 2" xfId="11540" xr:uid="{FA0FAD22-1EBF-4ECA-BB27-B4B4E7F64A66}"/>
    <cellStyle name="20% - Accent5 3 7 2 7 2 2" xfId="26516" xr:uid="{BD9CC9EA-EFF8-40C1-B4DB-1FA42BB052A7}"/>
    <cellStyle name="20% - Accent5 3 7 2 7 3" xfId="19028" xr:uid="{A544D5F9-7565-43A2-BBC4-7C65E189F5DD}"/>
    <cellStyle name="20% - Accent5 3 7 2 7 4" xfId="34863" xr:uid="{3E7F11C4-3DEA-4AA6-A446-6310FE7D566E}"/>
    <cellStyle name="20% - Accent5 3 7 2 7 5" xfId="41447" xr:uid="{7A80FE82-58EF-4308-B727-DFE1A495EE8F}"/>
    <cellStyle name="20% - Accent5 3 7 2 7 6" xfId="49330" xr:uid="{851C59E6-9BC6-484A-9E96-E469DCC5ADC4}"/>
    <cellStyle name="20% - Accent5 3 7 2 7 7" xfId="56823" xr:uid="{F851EC05-7C08-4FBB-9F01-3640D810B6DE}"/>
    <cellStyle name="20% - Accent5 3 7 2 8" xfId="4001" xr:uid="{F4C96E01-78A1-4521-A87E-DE20C61CD685}"/>
    <cellStyle name="20% - Accent5 3 7 2 8 2" xfId="11541" xr:uid="{2A66C284-F70C-4FBC-A652-76CA593FAB87}"/>
    <cellStyle name="20% - Accent5 3 7 2 8 2 2" xfId="26517" xr:uid="{B59FEDF6-D9E7-4515-BC1B-5837170DAD6F}"/>
    <cellStyle name="20% - Accent5 3 7 2 8 3" xfId="19029" xr:uid="{FAB027B8-BC07-4212-9B83-B19AA6A44BB8}"/>
    <cellStyle name="20% - Accent5 3 7 2 8 4" xfId="36706" xr:uid="{BBDB5995-0712-404E-B464-1E94C52D6D1F}"/>
    <cellStyle name="20% - Accent5 3 7 2 8 5" xfId="41448" xr:uid="{A109980C-662A-4DBB-A141-B373426C6396}"/>
    <cellStyle name="20% - Accent5 3 7 2 8 6" xfId="49331" xr:uid="{E8DEBB92-0D77-447D-9253-5050E35F4202}"/>
    <cellStyle name="20% - Accent5 3 7 2 8 7" xfId="56824" xr:uid="{370F5FC7-B204-46F0-98BB-DD9C825A33E0}"/>
    <cellStyle name="20% - Accent5 3 7 2 9" xfId="11502" xr:uid="{69478100-EA34-4D5A-A1A1-8031F251E93B}"/>
    <cellStyle name="20% - Accent5 3 7 2 9 2" xfId="26478" xr:uid="{F611B127-508A-4B11-96BA-004D87D9BC3A}"/>
    <cellStyle name="20% - Accent5 3 7 3" xfId="4002" xr:uid="{6EDC5179-809C-435D-981B-6B8356BFEE95}"/>
    <cellStyle name="20% - Accent5 3 7 3 10" xfId="41449" xr:uid="{620028BC-78A2-4F9F-BA22-AD5F04AA8237}"/>
    <cellStyle name="20% - Accent5 3 7 3 11" xfId="49332" xr:uid="{CAABF330-B369-4B2B-B29E-932FA3A44678}"/>
    <cellStyle name="20% - Accent5 3 7 3 12" xfId="56825" xr:uid="{A0C17E25-4401-46CE-B124-A104B3FF6A37}"/>
    <cellStyle name="20% - Accent5 3 7 3 2" xfId="4003" xr:uid="{EAAC3A44-E756-4767-8AE4-B9060A8E32AA}"/>
    <cellStyle name="20% - Accent5 3 7 3 2 10" xfId="49333" xr:uid="{46E753CE-BB4F-48AA-A3FC-68B801FD4FDC}"/>
    <cellStyle name="20% - Accent5 3 7 3 2 11" xfId="56826" xr:uid="{605EA1C9-4BE4-4A15-8565-9A9D13748C92}"/>
    <cellStyle name="20% - Accent5 3 7 3 2 2" xfId="4004" xr:uid="{2795BC28-EF2D-45EA-B343-D934A11762C9}"/>
    <cellStyle name="20% - Accent5 3 7 3 2 2 10" xfId="56827" xr:uid="{1B4DFC3E-E191-47FE-9482-56E7417618D8}"/>
    <cellStyle name="20% - Accent5 3 7 3 2 2 2" xfId="4005" xr:uid="{8A287455-2379-4070-B0BC-A5D59FC0CCC0}"/>
    <cellStyle name="20% - Accent5 3 7 3 2 2 2 2" xfId="11545" xr:uid="{74B48533-EEB2-4770-AEC1-45463551A0E2}"/>
    <cellStyle name="20% - Accent5 3 7 3 2 2 2 2 2" xfId="26521" xr:uid="{D36B627C-6AE3-4670-9A15-D336F767310A}"/>
    <cellStyle name="20% - Accent5 3 7 3 2 2 2 3" xfId="19033" xr:uid="{E23243E0-0FE1-4D32-A4A1-C4E9ABE999BD}"/>
    <cellStyle name="20% - Accent5 3 7 3 2 2 2 4" xfId="33030" xr:uid="{C9483F56-5238-4F4A-83EC-FF2C170255BB}"/>
    <cellStyle name="20% - Accent5 3 7 3 2 2 2 5" xfId="41452" xr:uid="{5EF6CC52-556C-4D8F-A633-E6CD73A88696}"/>
    <cellStyle name="20% - Accent5 3 7 3 2 2 2 6" xfId="49335" xr:uid="{EF276B9A-C7A4-42E6-8445-FA0BF5F64050}"/>
    <cellStyle name="20% - Accent5 3 7 3 2 2 2 7" xfId="56828" xr:uid="{F3FC6B30-40AD-4C66-B550-495B171E065C}"/>
    <cellStyle name="20% - Accent5 3 7 3 2 2 3" xfId="4006" xr:uid="{8973E2C4-21FC-49D6-B39F-DAF1929CD868}"/>
    <cellStyle name="20% - Accent5 3 7 3 2 2 3 2" xfId="11546" xr:uid="{03C9A5C7-91D3-4D8D-9D86-9C9168C5BFA6}"/>
    <cellStyle name="20% - Accent5 3 7 3 2 2 3 2 2" xfId="26522" xr:uid="{2239CB91-CCB2-4599-AB65-A59D6610A2B3}"/>
    <cellStyle name="20% - Accent5 3 7 3 2 2 3 3" xfId="19034" xr:uid="{BE31B865-E3E9-4C9D-ADAA-560DDBEF4793}"/>
    <cellStyle name="20% - Accent5 3 7 3 2 2 3 4" xfId="34875" xr:uid="{EC14C715-1A52-4792-A999-95AB1792370E}"/>
    <cellStyle name="20% - Accent5 3 7 3 2 2 3 5" xfId="41453" xr:uid="{EB6AE129-5FB6-47D0-8F66-AD4979F0D48F}"/>
    <cellStyle name="20% - Accent5 3 7 3 2 2 3 6" xfId="49336" xr:uid="{975FBC91-5473-4B00-A45C-9E31B24205A1}"/>
    <cellStyle name="20% - Accent5 3 7 3 2 2 3 7" xfId="56829" xr:uid="{FF910510-8D75-4E4E-A98F-5BF7DE1FDCD5}"/>
    <cellStyle name="20% - Accent5 3 7 3 2 2 4" xfId="4007" xr:uid="{731DD344-FAED-45B0-B5C0-94D2A9B360CE}"/>
    <cellStyle name="20% - Accent5 3 7 3 2 2 4 2" xfId="11547" xr:uid="{ED3D678A-B7FD-4707-8E93-ACDED4E645F4}"/>
    <cellStyle name="20% - Accent5 3 7 3 2 2 4 2 2" xfId="26523" xr:uid="{9630ECC2-C889-4A26-8036-483051175CC3}"/>
    <cellStyle name="20% - Accent5 3 7 3 2 2 4 3" xfId="19035" xr:uid="{F2BEDE9D-12FD-4306-A00F-686729B62BBF}"/>
    <cellStyle name="20% - Accent5 3 7 3 2 2 4 4" xfId="36718" xr:uid="{E7023A4C-8367-4816-8D2C-63300F7A487B}"/>
    <cellStyle name="20% - Accent5 3 7 3 2 2 4 5" xfId="41454" xr:uid="{E730F1F1-2405-44EA-A4ED-F6C4441C77A8}"/>
    <cellStyle name="20% - Accent5 3 7 3 2 2 4 6" xfId="49337" xr:uid="{7DE9E80D-A0AF-4248-B91B-851C4316FD26}"/>
    <cellStyle name="20% - Accent5 3 7 3 2 2 4 7" xfId="56830" xr:uid="{971AA35B-A83D-4073-9BD2-2C590C6F6FFF}"/>
    <cellStyle name="20% - Accent5 3 7 3 2 2 5" xfId="11544" xr:uid="{CCB9530C-D88A-42CF-8E21-0C048F6A9E00}"/>
    <cellStyle name="20% - Accent5 3 7 3 2 2 5 2" xfId="26520" xr:uid="{81535F81-9B78-455F-8B1B-621287CAEE66}"/>
    <cellStyle name="20% - Accent5 3 7 3 2 2 6" xfId="19032" xr:uid="{70A0ED74-CC21-45C4-8072-1DB135CE4477}"/>
    <cellStyle name="20% - Accent5 3 7 3 2 2 7" xfId="31587" xr:uid="{FC280AEE-ED79-48EC-B0A3-3A0D4738489F}"/>
    <cellStyle name="20% - Accent5 3 7 3 2 2 8" xfId="41451" xr:uid="{52F32A41-832A-488B-8DD1-93965276BA3D}"/>
    <cellStyle name="20% - Accent5 3 7 3 2 2 9" xfId="49334" xr:uid="{6296A9DF-E3BB-4260-A3BA-BE04751CDACD}"/>
    <cellStyle name="20% - Accent5 3 7 3 2 3" xfId="4008" xr:uid="{85883F05-A766-4451-9F1C-30949B670236}"/>
    <cellStyle name="20% - Accent5 3 7 3 2 3 2" xfId="11548" xr:uid="{AB4DFFB3-A8A2-4C90-B6C1-3A86B52CBFE2}"/>
    <cellStyle name="20% - Accent5 3 7 3 2 3 2 2" xfId="26524" xr:uid="{DEDF61AF-A34F-45C4-90FF-68897F436BDA}"/>
    <cellStyle name="20% - Accent5 3 7 3 2 3 3" xfId="19036" xr:uid="{F1EC13E6-8893-415D-9359-45DD1DED34EF}"/>
    <cellStyle name="20% - Accent5 3 7 3 2 3 4" xfId="33029" xr:uid="{74D2236A-650D-4B9B-82D3-5C71A9281A7D}"/>
    <cellStyle name="20% - Accent5 3 7 3 2 3 5" xfId="41455" xr:uid="{C329FEB1-FA1E-47A0-B15A-2EB27223B9D7}"/>
    <cellStyle name="20% - Accent5 3 7 3 2 3 6" xfId="49338" xr:uid="{88CA80A9-9C09-4D93-9D25-9E9FDB498904}"/>
    <cellStyle name="20% - Accent5 3 7 3 2 3 7" xfId="56831" xr:uid="{B8AFD33E-8C80-43F0-B187-8F15CE8202F6}"/>
    <cellStyle name="20% - Accent5 3 7 3 2 4" xfId="4009" xr:uid="{676C89DD-9B51-4675-8183-A6B4A3B43014}"/>
    <cellStyle name="20% - Accent5 3 7 3 2 4 2" xfId="11549" xr:uid="{9D2EFC90-0ECE-48E5-B74B-6507C3FA8BE1}"/>
    <cellStyle name="20% - Accent5 3 7 3 2 4 2 2" xfId="26525" xr:uid="{A8515A8C-6E37-413E-8D34-D6E70217827C}"/>
    <cellStyle name="20% - Accent5 3 7 3 2 4 3" xfId="19037" xr:uid="{FA56FBF8-046F-4CD4-9F22-CE30D1B6DC4C}"/>
    <cellStyle name="20% - Accent5 3 7 3 2 4 4" xfId="34874" xr:uid="{6B4D02A6-8790-412D-824D-F8F8B823A8AC}"/>
    <cellStyle name="20% - Accent5 3 7 3 2 4 5" xfId="41456" xr:uid="{71403300-DFF5-459A-981C-DD58932E59B2}"/>
    <cellStyle name="20% - Accent5 3 7 3 2 4 6" xfId="49339" xr:uid="{2D7C62E8-2293-4667-86DD-01B9238073EC}"/>
    <cellStyle name="20% - Accent5 3 7 3 2 4 7" xfId="56832" xr:uid="{55FBA43F-8D97-4C86-B48C-FC68448F1701}"/>
    <cellStyle name="20% - Accent5 3 7 3 2 5" xfId="4010" xr:uid="{EDD95A25-C89A-4E7A-9163-8C2B6DD9EBBB}"/>
    <cellStyle name="20% - Accent5 3 7 3 2 5 2" xfId="11550" xr:uid="{1DFFDC39-BDA7-4324-B5FC-EA40B5A80CEF}"/>
    <cellStyle name="20% - Accent5 3 7 3 2 5 2 2" xfId="26526" xr:uid="{0317E734-6053-42CC-8AB9-D4D8323060C4}"/>
    <cellStyle name="20% - Accent5 3 7 3 2 5 3" xfId="19038" xr:uid="{FD3C222F-CEB0-44F2-951E-7D3668FBA71A}"/>
    <cellStyle name="20% - Accent5 3 7 3 2 5 4" xfId="36717" xr:uid="{B3C4B9F1-0A19-4B43-82F8-BC75F8A14192}"/>
    <cellStyle name="20% - Accent5 3 7 3 2 5 5" xfId="41457" xr:uid="{3EAFEDFB-83AB-4E53-91AB-3185F3833128}"/>
    <cellStyle name="20% - Accent5 3 7 3 2 5 6" xfId="49340" xr:uid="{1896F10C-F44B-4F49-ACD7-FD8D2515CD09}"/>
    <cellStyle name="20% - Accent5 3 7 3 2 5 7" xfId="56833" xr:uid="{3341B939-19D6-4368-9CE8-362E294D19EF}"/>
    <cellStyle name="20% - Accent5 3 7 3 2 6" xfId="11543" xr:uid="{2C8FD377-1DD1-4EB4-AAF4-02A7916F88DC}"/>
    <cellStyle name="20% - Accent5 3 7 3 2 6 2" xfId="26519" xr:uid="{C75D7F16-A65C-429B-BB2E-ED868913DE07}"/>
    <cellStyle name="20% - Accent5 3 7 3 2 7" xfId="19031" xr:uid="{395756C4-06AD-4A9E-BF22-1B6FEE77E8CD}"/>
    <cellStyle name="20% - Accent5 3 7 3 2 8" xfId="30927" xr:uid="{5FB495CC-1BCE-4C9C-9B6D-4A2973D622A6}"/>
    <cellStyle name="20% - Accent5 3 7 3 2 9" xfId="41450" xr:uid="{200F9E2D-C904-46DD-9645-0FD59BD66306}"/>
    <cellStyle name="20% - Accent5 3 7 3 3" xfId="4011" xr:uid="{28B80768-FAB5-42C6-B1E6-AA6AD861DBCE}"/>
    <cellStyle name="20% - Accent5 3 7 3 3 10" xfId="56834" xr:uid="{6B3D01F8-CCDA-45C4-AD7A-5EDF82DC5D02}"/>
    <cellStyle name="20% - Accent5 3 7 3 3 2" xfId="4012" xr:uid="{32131B5D-2561-4BF0-83AF-3BC75D91F9CB}"/>
    <cellStyle name="20% - Accent5 3 7 3 3 2 2" xfId="11552" xr:uid="{CCCBB89C-D927-4E2A-8FA3-33D68984754E}"/>
    <cellStyle name="20% - Accent5 3 7 3 3 2 2 2" xfId="26528" xr:uid="{2FC26255-135C-4587-A867-8B41A4998309}"/>
    <cellStyle name="20% - Accent5 3 7 3 3 2 3" xfId="19040" xr:uid="{4BFE4B53-0379-4021-B90E-43164CB03BFD}"/>
    <cellStyle name="20% - Accent5 3 7 3 3 2 4" xfId="33031" xr:uid="{2D406A5C-E35B-4B0C-866E-389A97648F19}"/>
    <cellStyle name="20% - Accent5 3 7 3 3 2 5" xfId="41459" xr:uid="{2610BE43-F03E-463E-8D94-355067AADCB6}"/>
    <cellStyle name="20% - Accent5 3 7 3 3 2 6" xfId="49342" xr:uid="{3CB330C9-D1D6-48D1-AAD3-F1EDBFC368B1}"/>
    <cellStyle name="20% - Accent5 3 7 3 3 2 7" xfId="56835" xr:uid="{1C171722-AB13-4E72-B83A-E95FAD334E3D}"/>
    <cellStyle name="20% - Accent5 3 7 3 3 3" xfId="4013" xr:uid="{46EF2F30-D3E3-4873-A576-7225D3204E2B}"/>
    <cellStyle name="20% - Accent5 3 7 3 3 3 2" xfId="11553" xr:uid="{225B1347-3FF8-4BBC-AD20-D754883DAF5D}"/>
    <cellStyle name="20% - Accent5 3 7 3 3 3 2 2" xfId="26529" xr:uid="{ECAA0D95-D267-48B9-96B9-E652EE089019}"/>
    <cellStyle name="20% - Accent5 3 7 3 3 3 3" xfId="19041" xr:uid="{A1FD0EBC-2EE3-49F6-A503-C6B97F4E83C1}"/>
    <cellStyle name="20% - Accent5 3 7 3 3 3 4" xfId="34876" xr:uid="{9FC34F04-B249-49B6-9733-A1123257AC45}"/>
    <cellStyle name="20% - Accent5 3 7 3 3 3 5" xfId="41460" xr:uid="{4E68F516-62E4-4558-AADD-8B98182D1DFD}"/>
    <cellStyle name="20% - Accent5 3 7 3 3 3 6" xfId="49343" xr:uid="{0A8E1F70-41F6-43D6-B87D-7AF9CC468457}"/>
    <cellStyle name="20% - Accent5 3 7 3 3 3 7" xfId="56836" xr:uid="{A7E88B46-6FE5-47EB-85E7-46390B29BDEB}"/>
    <cellStyle name="20% - Accent5 3 7 3 3 4" xfId="4014" xr:uid="{3DA07D8C-255B-4A4F-B572-EA22BFF035A1}"/>
    <cellStyle name="20% - Accent5 3 7 3 3 4 2" xfId="11554" xr:uid="{A8E7F535-01C5-486F-BF9C-12D21A5710F6}"/>
    <cellStyle name="20% - Accent5 3 7 3 3 4 2 2" xfId="26530" xr:uid="{B69B2BF9-1596-4939-8526-A6FCD5DE3BC5}"/>
    <cellStyle name="20% - Accent5 3 7 3 3 4 3" xfId="19042" xr:uid="{5BB7B80B-8E55-41F0-B4E9-5A68D13B8AD2}"/>
    <cellStyle name="20% - Accent5 3 7 3 3 4 4" xfId="36719" xr:uid="{EAF91A71-3B1E-42BD-827D-7D0A888D05EA}"/>
    <cellStyle name="20% - Accent5 3 7 3 3 4 5" xfId="41461" xr:uid="{E9B78926-7C67-4D98-8045-D200BD93707B}"/>
    <cellStyle name="20% - Accent5 3 7 3 3 4 6" xfId="49344" xr:uid="{E6BB4398-DEE0-41D5-8756-D23C4EA0EB3E}"/>
    <cellStyle name="20% - Accent5 3 7 3 3 4 7" xfId="56837" xr:uid="{6D94F43E-ADF5-4771-BB63-AAE41847570B}"/>
    <cellStyle name="20% - Accent5 3 7 3 3 5" xfId="11551" xr:uid="{DC18B34B-60D4-45E5-9430-157DD20796F5}"/>
    <cellStyle name="20% - Accent5 3 7 3 3 5 2" xfId="26527" xr:uid="{FAC3A23F-1EE0-4625-9211-7FD9419BB91F}"/>
    <cellStyle name="20% - Accent5 3 7 3 3 6" xfId="19039" xr:uid="{21A0DBE1-98E3-4DD6-BFD6-3B74D95E90A0}"/>
    <cellStyle name="20% - Accent5 3 7 3 3 7" xfId="31586" xr:uid="{1591AC3D-644C-4780-B6E1-D7A480814E6C}"/>
    <cellStyle name="20% - Accent5 3 7 3 3 8" xfId="41458" xr:uid="{9905B6B3-5218-4C9A-8595-8D53976B04DB}"/>
    <cellStyle name="20% - Accent5 3 7 3 3 9" xfId="49341" xr:uid="{CC38DF5C-F921-41A9-BC19-CAAAAD7D1879}"/>
    <cellStyle name="20% - Accent5 3 7 3 4" xfId="4015" xr:uid="{58264F9B-3A2E-4504-88A3-65C3319AEB5C}"/>
    <cellStyle name="20% - Accent5 3 7 3 4 2" xfId="11555" xr:uid="{D95E98BB-C45B-439E-8A8C-2232E86EE6FA}"/>
    <cellStyle name="20% - Accent5 3 7 3 4 2 2" xfId="26531" xr:uid="{01E7A069-9189-4763-AA3E-E3EA053223EA}"/>
    <cellStyle name="20% - Accent5 3 7 3 4 3" xfId="19043" xr:uid="{0E4F34A9-9940-4A23-A925-D75B3704BD87}"/>
    <cellStyle name="20% - Accent5 3 7 3 4 4" xfId="33028" xr:uid="{E38E9305-288A-48D2-998E-3AECD2AD79C2}"/>
    <cellStyle name="20% - Accent5 3 7 3 4 5" xfId="41462" xr:uid="{CDD5B9A6-0D3C-42FA-9250-6E5ED88B962E}"/>
    <cellStyle name="20% - Accent5 3 7 3 4 6" xfId="49345" xr:uid="{FF6004E3-37D1-48A8-8F12-3E241BF54C59}"/>
    <cellStyle name="20% - Accent5 3 7 3 4 7" xfId="56838" xr:uid="{1DB97EFD-8E96-4024-970B-B6CBBFB3B047}"/>
    <cellStyle name="20% - Accent5 3 7 3 5" xfId="4016" xr:uid="{9F4814FC-04A9-4D68-909B-AB1CF486E005}"/>
    <cellStyle name="20% - Accent5 3 7 3 5 2" xfId="11556" xr:uid="{2D755607-79D5-4761-A77E-6AD7CE07FE0B}"/>
    <cellStyle name="20% - Accent5 3 7 3 5 2 2" xfId="26532" xr:uid="{2DC0477B-907F-4CA2-A137-FCBDD0196934}"/>
    <cellStyle name="20% - Accent5 3 7 3 5 3" xfId="19044" xr:uid="{17554DE4-558C-413E-B805-E81B332239F7}"/>
    <cellStyle name="20% - Accent5 3 7 3 5 4" xfId="34873" xr:uid="{EDEC6C9B-9A5A-48E2-A0AE-03D7BF4C1BAF}"/>
    <cellStyle name="20% - Accent5 3 7 3 5 5" xfId="41463" xr:uid="{C003719C-367F-47ED-87D1-4702528147F0}"/>
    <cellStyle name="20% - Accent5 3 7 3 5 6" xfId="49346" xr:uid="{BD8A3AD7-E557-46CA-8648-4E10E978FEBA}"/>
    <cellStyle name="20% - Accent5 3 7 3 5 7" xfId="56839" xr:uid="{7BF37210-CB28-41DF-BE6C-7C13372481A7}"/>
    <cellStyle name="20% - Accent5 3 7 3 6" xfId="4017" xr:uid="{0F227A9D-07C8-4B65-A2EF-95033E8CE4FD}"/>
    <cellStyle name="20% - Accent5 3 7 3 6 2" xfId="11557" xr:uid="{6AE63A79-A3F9-4C1B-8493-3B7A64A07483}"/>
    <cellStyle name="20% - Accent5 3 7 3 6 2 2" xfId="26533" xr:uid="{CC9F225A-0A24-475A-B06B-409D30862E42}"/>
    <cellStyle name="20% - Accent5 3 7 3 6 3" xfId="19045" xr:uid="{0144DEEE-B1D7-423A-8921-C306B0D34044}"/>
    <cellStyle name="20% - Accent5 3 7 3 6 4" xfId="36716" xr:uid="{C908A898-FB18-4371-BF13-6B30DC40B75B}"/>
    <cellStyle name="20% - Accent5 3 7 3 6 5" xfId="41464" xr:uid="{318C1AAD-6AC3-41BC-BF3F-F736A09D6AB7}"/>
    <cellStyle name="20% - Accent5 3 7 3 6 6" xfId="49347" xr:uid="{1404C06D-ED65-4D84-B71F-E2CA15EA1615}"/>
    <cellStyle name="20% - Accent5 3 7 3 6 7" xfId="56840" xr:uid="{7181BBE6-96F2-496E-A424-15338E761083}"/>
    <cellStyle name="20% - Accent5 3 7 3 7" xfId="11542" xr:uid="{AA0E1653-74E9-496D-8DF8-E4DB16BCB602}"/>
    <cellStyle name="20% - Accent5 3 7 3 7 2" xfId="26518" xr:uid="{20A18475-E74C-4E9E-83BE-C627BE34CE06}"/>
    <cellStyle name="20% - Accent5 3 7 3 8" xfId="19030" xr:uid="{0ADC476B-6C15-4EFA-B5BA-A26BEBEDAFF7}"/>
    <cellStyle name="20% - Accent5 3 7 3 9" xfId="30483" xr:uid="{1461CFFB-7A88-4894-8682-E24810DD815D}"/>
    <cellStyle name="20% - Accent5 3 7 4" xfId="4018" xr:uid="{23D148BC-AFBC-45CC-B3FC-8580F4A7EF70}"/>
    <cellStyle name="20% - Accent5 3 7 4 10" xfId="41465" xr:uid="{96F32312-0906-4BF8-8E6B-8E9381961F21}"/>
    <cellStyle name="20% - Accent5 3 7 4 11" xfId="49348" xr:uid="{B75679EC-399D-4855-8E64-D5B9C7AB4998}"/>
    <cellStyle name="20% - Accent5 3 7 4 12" xfId="56841" xr:uid="{81EF36E8-D239-4590-8E55-D1D39BB8FBA3}"/>
    <cellStyle name="20% - Accent5 3 7 4 2" xfId="4019" xr:uid="{EE50D5AB-A1A8-4E2A-909B-29AFFDFE2E31}"/>
    <cellStyle name="20% - Accent5 3 7 4 2 10" xfId="49349" xr:uid="{52E65D52-69B3-4EAA-A940-7A820BB89087}"/>
    <cellStyle name="20% - Accent5 3 7 4 2 11" xfId="56842" xr:uid="{D82006D0-C5B5-44E5-94BA-56602C115B19}"/>
    <cellStyle name="20% - Accent5 3 7 4 2 2" xfId="4020" xr:uid="{A30BA910-9E64-4E2C-B5A0-913212FDC26A}"/>
    <cellStyle name="20% - Accent5 3 7 4 2 2 10" xfId="56843" xr:uid="{2C42800D-974F-4B74-B5D3-430885385795}"/>
    <cellStyle name="20% - Accent5 3 7 4 2 2 2" xfId="4021" xr:uid="{E8DFCFE6-81AF-43E1-A281-7D868C99E39B}"/>
    <cellStyle name="20% - Accent5 3 7 4 2 2 2 2" xfId="11561" xr:uid="{50E10368-C1FE-4E16-B600-27ACD76DDEC0}"/>
    <cellStyle name="20% - Accent5 3 7 4 2 2 2 2 2" xfId="26537" xr:uid="{26121C65-F3A0-4F79-8F76-0A72037BF522}"/>
    <cellStyle name="20% - Accent5 3 7 4 2 2 2 3" xfId="19049" xr:uid="{F54B95AE-FFB0-430F-9FA4-8BEB1BB90F9E}"/>
    <cellStyle name="20% - Accent5 3 7 4 2 2 2 4" xfId="33034" xr:uid="{ECD74278-A64B-4E51-95D2-A7A48D2C0D8B}"/>
    <cellStyle name="20% - Accent5 3 7 4 2 2 2 5" xfId="41468" xr:uid="{CB6553B6-BF35-44E3-9894-CCDE1C58BEB6}"/>
    <cellStyle name="20% - Accent5 3 7 4 2 2 2 6" xfId="49351" xr:uid="{9D3CE8DC-8FC4-4E87-8603-4A3B12018F5A}"/>
    <cellStyle name="20% - Accent5 3 7 4 2 2 2 7" xfId="56844" xr:uid="{9DD1DDF8-15BD-48C4-8781-9994AFD7FE2E}"/>
    <cellStyle name="20% - Accent5 3 7 4 2 2 3" xfId="4022" xr:uid="{035AD996-71C5-43DB-977B-93E1EA775994}"/>
    <cellStyle name="20% - Accent5 3 7 4 2 2 3 2" xfId="11562" xr:uid="{5D036B57-78A3-426B-9544-D266FCA3AEF7}"/>
    <cellStyle name="20% - Accent5 3 7 4 2 2 3 2 2" xfId="26538" xr:uid="{9291FCDE-11F1-4213-A0E2-FAF04FBA38B4}"/>
    <cellStyle name="20% - Accent5 3 7 4 2 2 3 3" xfId="19050" xr:uid="{EDCFEB45-BF9D-4B4B-AF31-529A744F68EF}"/>
    <cellStyle name="20% - Accent5 3 7 4 2 2 3 4" xfId="34879" xr:uid="{CBD809B3-2983-455F-BC29-6D49D088A0B9}"/>
    <cellStyle name="20% - Accent5 3 7 4 2 2 3 5" xfId="41469" xr:uid="{2F666613-DF74-47FD-8A29-B82759F9C265}"/>
    <cellStyle name="20% - Accent5 3 7 4 2 2 3 6" xfId="49352" xr:uid="{D2C4DE25-F382-4290-8539-F32635F7186B}"/>
    <cellStyle name="20% - Accent5 3 7 4 2 2 3 7" xfId="56845" xr:uid="{B32E7314-EBC6-46D0-83C8-25EB7378308C}"/>
    <cellStyle name="20% - Accent5 3 7 4 2 2 4" xfId="4023" xr:uid="{A1BF38EA-711B-4574-9FDA-843BA2E889E8}"/>
    <cellStyle name="20% - Accent5 3 7 4 2 2 4 2" xfId="11563" xr:uid="{3DF0A2A9-AFE8-400E-963A-4FDB4087AF58}"/>
    <cellStyle name="20% - Accent5 3 7 4 2 2 4 2 2" xfId="26539" xr:uid="{9BEC194D-C4E6-4F27-8FDE-B1DA350B9012}"/>
    <cellStyle name="20% - Accent5 3 7 4 2 2 4 3" xfId="19051" xr:uid="{ED5561B5-7414-4603-97F2-FC1A62D737D3}"/>
    <cellStyle name="20% - Accent5 3 7 4 2 2 4 4" xfId="36722" xr:uid="{19AA64A3-0583-4CFE-8A83-7ACE4A6C7B36}"/>
    <cellStyle name="20% - Accent5 3 7 4 2 2 4 5" xfId="41470" xr:uid="{89C3FF46-D20E-4554-BC3A-4604658BAD7D}"/>
    <cellStyle name="20% - Accent5 3 7 4 2 2 4 6" xfId="49353" xr:uid="{30856308-941C-4DAE-8902-A23FE1510A55}"/>
    <cellStyle name="20% - Accent5 3 7 4 2 2 4 7" xfId="56846" xr:uid="{DF24A59B-1F7D-4917-BABA-F73E76D5069C}"/>
    <cellStyle name="20% - Accent5 3 7 4 2 2 5" xfId="11560" xr:uid="{6DF1BD9D-791F-4C83-B7AC-2C250BEA6456}"/>
    <cellStyle name="20% - Accent5 3 7 4 2 2 5 2" xfId="26536" xr:uid="{27805CEC-7D62-4E5D-A237-3C0117346824}"/>
    <cellStyle name="20% - Accent5 3 7 4 2 2 6" xfId="19048" xr:uid="{25F8B90E-E345-44D5-9F8C-492F1EFC37E6}"/>
    <cellStyle name="20% - Accent5 3 7 4 2 2 7" xfId="31589" xr:uid="{48089178-A72B-4DC0-AA82-9B999E9EC5EC}"/>
    <cellStyle name="20% - Accent5 3 7 4 2 2 8" xfId="41467" xr:uid="{36E3DC44-F027-4FB9-95D2-F599646678B9}"/>
    <cellStyle name="20% - Accent5 3 7 4 2 2 9" xfId="49350" xr:uid="{D8C70A1D-C167-4449-88B5-3FB03AD9F0EB}"/>
    <cellStyle name="20% - Accent5 3 7 4 2 3" xfId="4024" xr:uid="{7441D310-E599-488D-98C5-DA8C9594DAA3}"/>
    <cellStyle name="20% - Accent5 3 7 4 2 3 2" xfId="11564" xr:uid="{74A3CDE1-F976-41C1-AA5E-BE3374A07E5C}"/>
    <cellStyle name="20% - Accent5 3 7 4 2 3 2 2" xfId="26540" xr:uid="{FEB99AD5-439A-4883-9E4C-D1A1659A3071}"/>
    <cellStyle name="20% - Accent5 3 7 4 2 3 3" xfId="19052" xr:uid="{4C964925-5943-49FF-9ED1-1B14FBBE4C1B}"/>
    <cellStyle name="20% - Accent5 3 7 4 2 3 4" xfId="33033" xr:uid="{331A6F38-EFAB-4048-AD49-173811C59FA3}"/>
    <cellStyle name="20% - Accent5 3 7 4 2 3 5" xfId="41471" xr:uid="{244E4C64-1605-4BDA-A8FB-B2BE963560BF}"/>
    <cellStyle name="20% - Accent5 3 7 4 2 3 6" xfId="49354" xr:uid="{E984E6A0-A1A2-450A-9068-CC7D8CE33B1B}"/>
    <cellStyle name="20% - Accent5 3 7 4 2 3 7" xfId="56847" xr:uid="{04EC5A0F-BFEA-4C92-AE8A-72F9519B90AD}"/>
    <cellStyle name="20% - Accent5 3 7 4 2 4" xfId="4025" xr:uid="{4D0A3B37-F011-443B-A3CD-09919BF54EF2}"/>
    <cellStyle name="20% - Accent5 3 7 4 2 4 2" xfId="11565" xr:uid="{4E6FEA06-0996-4EC2-90AC-122DDAE313BF}"/>
    <cellStyle name="20% - Accent5 3 7 4 2 4 2 2" xfId="26541" xr:uid="{D0539A11-C8AC-4FDF-B60B-316D65FCA9E9}"/>
    <cellStyle name="20% - Accent5 3 7 4 2 4 3" xfId="19053" xr:uid="{971E9237-3C11-4450-B453-28DDBF844C3E}"/>
    <cellStyle name="20% - Accent5 3 7 4 2 4 4" xfId="34878" xr:uid="{89344848-87D8-40EF-9B27-27AC4D823393}"/>
    <cellStyle name="20% - Accent5 3 7 4 2 4 5" xfId="41472" xr:uid="{DD391A29-20D9-4C00-86C9-A497DE10808D}"/>
    <cellStyle name="20% - Accent5 3 7 4 2 4 6" xfId="49355" xr:uid="{BE71A27F-FAE8-4F3F-9001-EAC8232A097A}"/>
    <cellStyle name="20% - Accent5 3 7 4 2 4 7" xfId="56848" xr:uid="{22D3FB69-0310-46AA-A785-FC712A3D6945}"/>
    <cellStyle name="20% - Accent5 3 7 4 2 5" xfId="4026" xr:uid="{6D3C02EB-1C8E-4269-BD03-41E96756D01C}"/>
    <cellStyle name="20% - Accent5 3 7 4 2 5 2" xfId="11566" xr:uid="{9E1AB8DA-4403-47D0-B9C3-1A1BE016E15D}"/>
    <cellStyle name="20% - Accent5 3 7 4 2 5 2 2" xfId="26542" xr:uid="{7AEFF794-291B-4D4F-85ED-398C36CFA255}"/>
    <cellStyle name="20% - Accent5 3 7 4 2 5 3" xfId="19054" xr:uid="{B3D9739B-5DA3-445E-8DA9-CA1837CAFF90}"/>
    <cellStyle name="20% - Accent5 3 7 4 2 5 4" xfId="36721" xr:uid="{CB0243D4-6721-4C33-A244-2684A7F8843C}"/>
    <cellStyle name="20% - Accent5 3 7 4 2 5 5" xfId="41473" xr:uid="{E4B68418-6C4C-419A-8B78-B3C531D0DEAC}"/>
    <cellStyle name="20% - Accent5 3 7 4 2 5 6" xfId="49356" xr:uid="{845B94FB-7BB4-4B10-86B3-AC587D38ABCC}"/>
    <cellStyle name="20% - Accent5 3 7 4 2 5 7" xfId="56849" xr:uid="{533BD712-1E48-42E5-A6EC-84BDB0F8C75D}"/>
    <cellStyle name="20% - Accent5 3 7 4 2 6" xfId="11559" xr:uid="{22A487A9-8F67-4B8D-9090-628EB6D540E5}"/>
    <cellStyle name="20% - Accent5 3 7 4 2 6 2" xfId="26535" xr:uid="{EEBC05B2-BDB8-437E-83C7-9A9B81BBE2CF}"/>
    <cellStyle name="20% - Accent5 3 7 4 2 7" xfId="19047" xr:uid="{182F4C76-5537-4AA1-95FA-40107A27FF5A}"/>
    <cellStyle name="20% - Accent5 3 7 4 2 8" xfId="30928" xr:uid="{4F635385-9032-4772-AA9C-DB07934220FA}"/>
    <cellStyle name="20% - Accent5 3 7 4 2 9" xfId="41466" xr:uid="{661FBB98-AEE7-47AA-9797-60421758DFD5}"/>
    <cellStyle name="20% - Accent5 3 7 4 3" xfId="4027" xr:uid="{52FAF13F-A6B5-4C86-88AC-5D608D10AD98}"/>
    <cellStyle name="20% - Accent5 3 7 4 3 10" xfId="56850" xr:uid="{DE290FB6-CCDA-4A8C-8392-0AAF028A2E5A}"/>
    <cellStyle name="20% - Accent5 3 7 4 3 2" xfId="4028" xr:uid="{FC024542-D86B-43AD-B2E3-D5D2980607D9}"/>
    <cellStyle name="20% - Accent5 3 7 4 3 2 2" xfId="11568" xr:uid="{5B27098D-B789-4548-9C6A-3471C23A7FFD}"/>
    <cellStyle name="20% - Accent5 3 7 4 3 2 2 2" xfId="26544" xr:uid="{4FCF454E-4E5E-4EEF-B3D4-7857373F313F}"/>
    <cellStyle name="20% - Accent5 3 7 4 3 2 3" xfId="19056" xr:uid="{F0E6BCBE-8D2E-4352-AC7E-3A6A638B0FBA}"/>
    <cellStyle name="20% - Accent5 3 7 4 3 2 4" xfId="33035" xr:uid="{B1E3DCAF-A89A-4071-A151-0DEFC8BB1A6A}"/>
    <cellStyle name="20% - Accent5 3 7 4 3 2 5" xfId="41475" xr:uid="{E306012F-706B-47DE-AA64-0EC853D76016}"/>
    <cellStyle name="20% - Accent5 3 7 4 3 2 6" xfId="49358" xr:uid="{6E044EC8-4173-4032-B1E7-D63C2437D8E7}"/>
    <cellStyle name="20% - Accent5 3 7 4 3 2 7" xfId="56851" xr:uid="{D3346F3B-88A2-4B30-9E0B-92D94C7B3907}"/>
    <cellStyle name="20% - Accent5 3 7 4 3 3" xfId="4029" xr:uid="{6BCE31AE-B195-4D0F-B282-F0FABDD73DF4}"/>
    <cellStyle name="20% - Accent5 3 7 4 3 3 2" xfId="11569" xr:uid="{3D2BD40F-2EAA-4D16-9F49-DEE43D48B1BA}"/>
    <cellStyle name="20% - Accent5 3 7 4 3 3 2 2" xfId="26545" xr:uid="{8ADDEA74-9C92-4289-A2EC-0A9D48B00D12}"/>
    <cellStyle name="20% - Accent5 3 7 4 3 3 3" xfId="19057" xr:uid="{5B55CBFA-E5E4-4006-ACE0-859F9EB975BC}"/>
    <cellStyle name="20% - Accent5 3 7 4 3 3 4" xfId="34880" xr:uid="{2613FDFB-8EE5-4140-9BB5-0869AD607038}"/>
    <cellStyle name="20% - Accent5 3 7 4 3 3 5" xfId="41476" xr:uid="{7C69D9D3-85AA-48ED-B00A-98DA0A60971A}"/>
    <cellStyle name="20% - Accent5 3 7 4 3 3 6" xfId="49359" xr:uid="{A151BD4F-4F5A-44E6-AC6D-1E0001B6D116}"/>
    <cellStyle name="20% - Accent5 3 7 4 3 3 7" xfId="56852" xr:uid="{3DBEA860-6FCF-4C6B-BAA8-F13303D5401C}"/>
    <cellStyle name="20% - Accent5 3 7 4 3 4" xfId="4030" xr:uid="{922DD0AC-FC43-4874-838F-9B66813A4189}"/>
    <cellStyle name="20% - Accent5 3 7 4 3 4 2" xfId="11570" xr:uid="{7B2325BE-2F76-43B5-A862-2A03771FACB6}"/>
    <cellStyle name="20% - Accent5 3 7 4 3 4 2 2" xfId="26546" xr:uid="{5920CA69-C930-4D6B-880E-DAE45ADA411D}"/>
    <cellStyle name="20% - Accent5 3 7 4 3 4 3" xfId="19058" xr:uid="{D2EC21B3-D761-4268-A457-8FA47917E482}"/>
    <cellStyle name="20% - Accent5 3 7 4 3 4 4" xfId="36723" xr:uid="{273261EA-6799-477A-BF24-C01E460D5762}"/>
    <cellStyle name="20% - Accent5 3 7 4 3 4 5" xfId="41477" xr:uid="{CDC7F051-1FCB-43C0-8A1E-631C9B7CA118}"/>
    <cellStyle name="20% - Accent5 3 7 4 3 4 6" xfId="49360" xr:uid="{48C408D7-C4A8-4932-8C8D-655138B51228}"/>
    <cellStyle name="20% - Accent5 3 7 4 3 4 7" xfId="56853" xr:uid="{61E317D5-34E0-41BD-A602-B37718F72E50}"/>
    <cellStyle name="20% - Accent5 3 7 4 3 5" xfId="11567" xr:uid="{9FA35C71-FFB1-4015-9A1B-FE66185F4793}"/>
    <cellStyle name="20% - Accent5 3 7 4 3 5 2" xfId="26543" xr:uid="{B8ED5345-5FC6-4E53-A895-2892B08EB22A}"/>
    <cellStyle name="20% - Accent5 3 7 4 3 6" xfId="19055" xr:uid="{6B319939-EAE2-48DD-88B4-53B3FE52B65F}"/>
    <cellStyle name="20% - Accent5 3 7 4 3 7" xfId="31588" xr:uid="{94657532-35C4-4E7B-BE67-25117438301C}"/>
    <cellStyle name="20% - Accent5 3 7 4 3 8" xfId="41474" xr:uid="{C598BBB3-C5D5-4DC8-AC3F-B3F5B70D7060}"/>
    <cellStyle name="20% - Accent5 3 7 4 3 9" xfId="49357" xr:uid="{AF22AB25-8C7C-4F33-9A5E-72A6C779401E}"/>
    <cellStyle name="20% - Accent5 3 7 4 4" xfId="4031" xr:uid="{672631ED-5756-4190-9821-4EBD97EF3A78}"/>
    <cellStyle name="20% - Accent5 3 7 4 4 2" xfId="11571" xr:uid="{2D041C52-6A06-41B5-84C9-C28E87256227}"/>
    <cellStyle name="20% - Accent5 3 7 4 4 2 2" xfId="26547" xr:uid="{6789EC5C-D017-4D68-8E8B-8DDB36330DBB}"/>
    <cellStyle name="20% - Accent5 3 7 4 4 3" xfId="19059" xr:uid="{589BB04B-F869-4E53-B0C3-025D7FFD666A}"/>
    <cellStyle name="20% - Accent5 3 7 4 4 4" xfId="33032" xr:uid="{49A95071-FFB7-439E-9F16-C0CA2BB94B8E}"/>
    <cellStyle name="20% - Accent5 3 7 4 4 5" xfId="41478" xr:uid="{D10360FC-9298-4635-B8DE-F8FDEB88B6C5}"/>
    <cellStyle name="20% - Accent5 3 7 4 4 6" xfId="49361" xr:uid="{1692147D-F53A-40D9-B052-EB675856E37C}"/>
    <cellStyle name="20% - Accent5 3 7 4 4 7" xfId="56854" xr:uid="{B97D26CC-FE3E-43EC-B9F4-254DA0673A26}"/>
    <cellStyle name="20% - Accent5 3 7 4 5" xfId="4032" xr:uid="{9335F7F5-2B13-49A4-96E6-47CFF4096B1F}"/>
    <cellStyle name="20% - Accent5 3 7 4 5 2" xfId="11572" xr:uid="{4F269F06-10F9-4D86-8C6E-76510016BE8F}"/>
    <cellStyle name="20% - Accent5 3 7 4 5 2 2" xfId="26548" xr:uid="{796771E1-B3D9-4499-961C-E3C4A1059989}"/>
    <cellStyle name="20% - Accent5 3 7 4 5 3" xfId="19060" xr:uid="{77C81A9D-D718-4C9F-A49F-07E7E81D4906}"/>
    <cellStyle name="20% - Accent5 3 7 4 5 4" xfId="34877" xr:uid="{68ACC3B5-6898-4652-90E9-8F789D2D8DC7}"/>
    <cellStyle name="20% - Accent5 3 7 4 5 5" xfId="41479" xr:uid="{68534438-7847-4A22-8FA9-E4B104270F0B}"/>
    <cellStyle name="20% - Accent5 3 7 4 5 6" xfId="49362" xr:uid="{C1E52125-D302-4385-A0A7-86A67A1EDE35}"/>
    <cellStyle name="20% - Accent5 3 7 4 5 7" xfId="56855" xr:uid="{2A330FCD-DC9A-4A02-853B-DFBAAA62A1D0}"/>
    <cellStyle name="20% - Accent5 3 7 4 6" xfId="4033" xr:uid="{FE58E6A8-DA50-49CB-BC0F-6927BE50467D}"/>
    <cellStyle name="20% - Accent5 3 7 4 6 2" xfId="11573" xr:uid="{F695DC90-0C1B-4A99-9985-885829158906}"/>
    <cellStyle name="20% - Accent5 3 7 4 6 2 2" xfId="26549" xr:uid="{39672C24-F398-434F-BE96-A5BB3F2AC3E8}"/>
    <cellStyle name="20% - Accent5 3 7 4 6 3" xfId="19061" xr:uid="{2ECC5DB5-20BA-42F6-AF7D-435DDA4F7A84}"/>
    <cellStyle name="20% - Accent5 3 7 4 6 4" xfId="36720" xr:uid="{A255F13D-8CD5-4F67-8394-607B96C76667}"/>
    <cellStyle name="20% - Accent5 3 7 4 6 5" xfId="41480" xr:uid="{C12FF6E7-0199-4113-8B65-77D63404E603}"/>
    <cellStyle name="20% - Accent5 3 7 4 6 6" xfId="49363" xr:uid="{3B4EB50D-8325-42A1-8F16-C8A470525DBE}"/>
    <cellStyle name="20% - Accent5 3 7 4 6 7" xfId="56856" xr:uid="{B2443191-8792-4C0C-88C7-676971C97BA4}"/>
    <cellStyle name="20% - Accent5 3 7 4 7" xfId="11558" xr:uid="{5FF7B635-5B00-4293-8156-ED437235E282}"/>
    <cellStyle name="20% - Accent5 3 7 4 7 2" xfId="26534" xr:uid="{EB9B911A-38D0-4548-83A1-076DFB84D4EE}"/>
    <cellStyle name="20% - Accent5 3 7 4 8" xfId="19046" xr:uid="{EC0DBD23-1A64-41FB-AF1D-754DB6F3DDBA}"/>
    <cellStyle name="20% - Accent5 3 7 4 9" xfId="30582" xr:uid="{09AB4A2D-E38E-430A-9909-489E3F112293}"/>
    <cellStyle name="20% - Accent5 3 7 5" xfId="4034" xr:uid="{73D2F700-42F3-453A-95D6-EACDE2CD35D1}"/>
    <cellStyle name="20% - Accent5 3 7 5 10" xfId="49364" xr:uid="{EAAAF45F-52F9-4860-AAF4-D0BD003C3F36}"/>
    <cellStyle name="20% - Accent5 3 7 5 11" xfId="56857" xr:uid="{0D43F39B-6571-4D85-A8E7-A052D9780A46}"/>
    <cellStyle name="20% - Accent5 3 7 5 2" xfId="4035" xr:uid="{23034BB1-B977-476E-92FE-E6A3485291FB}"/>
    <cellStyle name="20% - Accent5 3 7 5 2 10" xfId="56858" xr:uid="{8BF2621B-8EFB-404B-82D8-33CC6CEF5C29}"/>
    <cellStyle name="20% - Accent5 3 7 5 2 2" xfId="4036" xr:uid="{CFC39020-E481-4643-AA43-C99F9203F08A}"/>
    <cellStyle name="20% - Accent5 3 7 5 2 2 2" xfId="11576" xr:uid="{CBDC2DA1-E621-4FBD-82F6-4E71B25B329C}"/>
    <cellStyle name="20% - Accent5 3 7 5 2 2 2 2" xfId="26552" xr:uid="{5A390DE7-3B52-4F2E-829F-53EF5B35A28D}"/>
    <cellStyle name="20% - Accent5 3 7 5 2 2 3" xfId="19064" xr:uid="{2D599392-E6B4-4FF0-BF2F-5B8DE20315C9}"/>
    <cellStyle name="20% - Accent5 3 7 5 2 2 4" xfId="33037" xr:uid="{8D453B2B-9917-4708-9210-B7FC69678B19}"/>
    <cellStyle name="20% - Accent5 3 7 5 2 2 5" xfId="41483" xr:uid="{7D37638A-E4B0-4DD7-AC19-DB8A37E3B65C}"/>
    <cellStyle name="20% - Accent5 3 7 5 2 2 6" xfId="49366" xr:uid="{75F039EA-F895-4E7F-B002-461EA2828D25}"/>
    <cellStyle name="20% - Accent5 3 7 5 2 2 7" xfId="56859" xr:uid="{871C7AD7-9071-4E69-A5C1-01164588A7F9}"/>
    <cellStyle name="20% - Accent5 3 7 5 2 3" xfId="4037" xr:uid="{A4B97F7B-831F-4A08-A899-C30D41C79237}"/>
    <cellStyle name="20% - Accent5 3 7 5 2 3 2" xfId="11577" xr:uid="{D32737D3-FDFB-473F-BEBF-B35A31FF4FB7}"/>
    <cellStyle name="20% - Accent5 3 7 5 2 3 2 2" xfId="26553" xr:uid="{9FB20850-2D88-4361-8EED-30C9C1403421}"/>
    <cellStyle name="20% - Accent5 3 7 5 2 3 3" xfId="19065" xr:uid="{BF30B21C-65A0-44B2-B7CD-CB96D227C112}"/>
    <cellStyle name="20% - Accent5 3 7 5 2 3 4" xfId="34882" xr:uid="{FEB0774E-FAF3-407B-8AEA-25F2F6F51116}"/>
    <cellStyle name="20% - Accent5 3 7 5 2 3 5" xfId="41484" xr:uid="{A3B8983B-3F07-4D6D-898B-8DE5B8E568DD}"/>
    <cellStyle name="20% - Accent5 3 7 5 2 3 6" xfId="49367" xr:uid="{68D2DF93-9229-4CCD-A2EE-A305E262BFB5}"/>
    <cellStyle name="20% - Accent5 3 7 5 2 3 7" xfId="56860" xr:uid="{6FA3A8AE-444E-4BBB-A28D-265AD29C06A4}"/>
    <cellStyle name="20% - Accent5 3 7 5 2 4" xfId="4038" xr:uid="{13F8999E-6EC3-4696-9D35-28AF09C5E21C}"/>
    <cellStyle name="20% - Accent5 3 7 5 2 4 2" xfId="11578" xr:uid="{94F2AB41-EF8E-46AA-92A7-419AB8A5892C}"/>
    <cellStyle name="20% - Accent5 3 7 5 2 4 2 2" xfId="26554" xr:uid="{D01EE3E5-1243-4985-A961-240415418F54}"/>
    <cellStyle name="20% - Accent5 3 7 5 2 4 3" xfId="19066" xr:uid="{7F53523E-06B3-4D42-806C-81FF140E8C7B}"/>
    <cellStyle name="20% - Accent5 3 7 5 2 4 4" xfId="36725" xr:uid="{5F2C88CD-CE81-4939-A326-6E43C97A1159}"/>
    <cellStyle name="20% - Accent5 3 7 5 2 4 5" xfId="41485" xr:uid="{2135A815-5198-47A0-8D20-4FCB39848E4A}"/>
    <cellStyle name="20% - Accent5 3 7 5 2 4 6" xfId="49368" xr:uid="{8C007B37-675F-47F3-BAFE-EF554D4089AD}"/>
    <cellStyle name="20% - Accent5 3 7 5 2 4 7" xfId="56861" xr:uid="{2DB75264-36CE-42AA-8A57-18744A4FED50}"/>
    <cellStyle name="20% - Accent5 3 7 5 2 5" xfId="11575" xr:uid="{4830528D-3FA4-49E2-A516-527D5F043CFC}"/>
    <cellStyle name="20% - Accent5 3 7 5 2 5 2" xfId="26551" xr:uid="{F98BC785-E861-4EE2-8B1E-62A883E4920D}"/>
    <cellStyle name="20% - Accent5 3 7 5 2 6" xfId="19063" xr:uid="{61BA4BB2-45D4-4098-AFBF-C1CE3FBCF66A}"/>
    <cellStyle name="20% - Accent5 3 7 5 2 7" xfId="31590" xr:uid="{73802A60-1271-4FDB-BB63-B584377BE2BE}"/>
    <cellStyle name="20% - Accent5 3 7 5 2 8" xfId="41482" xr:uid="{A96818A5-1C1E-4FB7-B82C-F7A181D2A164}"/>
    <cellStyle name="20% - Accent5 3 7 5 2 9" xfId="49365" xr:uid="{BE864559-B760-4AA2-A137-031815E9882C}"/>
    <cellStyle name="20% - Accent5 3 7 5 3" xfId="4039" xr:uid="{6081AFD4-C832-4C19-8B4C-2F4DD11C9E03}"/>
    <cellStyle name="20% - Accent5 3 7 5 3 2" xfId="11579" xr:uid="{5E7C4950-BFDF-465D-BB0A-FBE0F37AF6F1}"/>
    <cellStyle name="20% - Accent5 3 7 5 3 2 2" xfId="26555" xr:uid="{8A74938C-2663-40CD-9F95-DA69EB3F765E}"/>
    <cellStyle name="20% - Accent5 3 7 5 3 3" xfId="19067" xr:uid="{E6119CBD-8C8F-4971-9DCB-CB9DA782115E}"/>
    <cellStyle name="20% - Accent5 3 7 5 3 4" xfId="33036" xr:uid="{70AB3B54-AB24-4A54-A40A-6E075F095B84}"/>
    <cellStyle name="20% - Accent5 3 7 5 3 5" xfId="41486" xr:uid="{65531500-BBA5-44CF-AFC8-E9E2D48286F5}"/>
    <cellStyle name="20% - Accent5 3 7 5 3 6" xfId="49369" xr:uid="{E6BA67E8-E090-47E5-9C28-7447EB9F3291}"/>
    <cellStyle name="20% - Accent5 3 7 5 3 7" xfId="56862" xr:uid="{DD151CA5-A25F-4A55-8E58-B74A691F639F}"/>
    <cellStyle name="20% - Accent5 3 7 5 4" xfId="4040" xr:uid="{DA73DB30-F563-419D-AF8B-23E6D5B951A2}"/>
    <cellStyle name="20% - Accent5 3 7 5 4 2" xfId="11580" xr:uid="{4A6B9247-81D1-4F62-A988-4EBF54B72352}"/>
    <cellStyle name="20% - Accent5 3 7 5 4 2 2" xfId="26556" xr:uid="{D1F8FC3C-1CF4-4A2F-A431-3B07D35A08DF}"/>
    <cellStyle name="20% - Accent5 3 7 5 4 3" xfId="19068" xr:uid="{EBD223F8-F8A4-4002-8415-115B285EA2D6}"/>
    <cellStyle name="20% - Accent5 3 7 5 4 4" xfId="34881" xr:uid="{5E60BA6F-943D-4CBD-9818-9EAC20FD50F7}"/>
    <cellStyle name="20% - Accent5 3 7 5 4 5" xfId="41487" xr:uid="{C34D279B-9486-49AC-BCEE-EF4973B64AC0}"/>
    <cellStyle name="20% - Accent5 3 7 5 4 6" xfId="49370" xr:uid="{6AE2FE8C-5BD3-4E01-B836-0472453A974E}"/>
    <cellStyle name="20% - Accent5 3 7 5 4 7" xfId="56863" xr:uid="{4204AE53-E985-47E0-8DB0-BF71B93D07F8}"/>
    <cellStyle name="20% - Accent5 3 7 5 5" xfId="4041" xr:uid="{DB7A4F86-26CD-4A87-9D91-037F89C2BCDB}"/>
    <cellStyle name="20% - Accent5 3 7 5 5 2" xfId="11581" xr:uid="{1C5E235C-0D44-4EAF-BD07-FC84BD832E6E}"/>
    <cellStyle name="20% - Accent5 3 7 5 5 2 2" xfId="26557" xr:uid="{46C5DE7D-3FF5-4A04-B6FA-797E9A5DBAC9}"/>
    <cellStyle name="20% - Accent5 3 7 5 5 3" xfId="19069" xr:uid="{CE00B590-6441-45D1-AC34-F9503803EF61}"/>
    <cellStyle name="20% - Accent5 3 7 5 5 4" xfId="36724" xr:uid="{AF936344-95C7-47B5-BC10-3CBADF12005E}"/>
    <cellStyle name="20% - Accent5 3 7 5 5 5" xfId="41488" xr:uid="{D1BD758B-5E4C-4C78-8C66-01E72DC48230}"/>
    <cellStyle name="20% - Accent5 3 7 5 5 6" xfId="49371" xr:uid="{93B1DB0F-44FD-4A32-8DBC-BED3198A20E9}"/>
    <cellStyle name="20% - Accent5 3 7 5 5 7" xfId="56864" xr:uid="{751F59C1-BFD8-46DB-95E6-7B5D6B9D6F3E}"/>
    <cellStyle name="20% - Accent5 3 7 5 6" xfId="11574" xr:uid="{2D230F00-4B05-4BE4-8E56-29445F98973E}"/>
    <cellStyle name="20% - Accent5 3 7 5 6 2" xfId="26550" xr:uid="{0B4DF489-1A52-411B-8E6F-FE6A9D1D292A}"/>
    <cellStyle name="20% - Accent5 3 7 5 7" xfId="19062" xr:uid="{7D847D6C-E286-4520-9ACE-F5A48F587C1A}"/>
    <cellStyle name="20% - Accent5 3 7 5 8" xfId="30684" xr:uid="{5991362C-00D0-4C43-91D7-AC0A583859A0}"/>
    <cellStyle name="20% - Accent5 3 7 5 9" xfId="41481" xr:uid="{C129C160-69A4-4CF7-9536-D33BB52BBBE6}"/>
    <cellStyle name="20% - Accent5 3 7 6" xfId="4042" xr:uid="{EB3F0173-43D8-4858-9D33-53F12625D208}"/>
    <cellStyle name="20% - Accent5 3 7 6 10" xfId="49372" xr:uid="{DEB38DA6-26F3-4F09-A34D-8BE9FC802189}"/>
    <cellStyle name="20% - Accent5 3 7 6 11" xfId="56865" xr:uid="{F004E954-58EE-47C5-853A-EDFB0704FDFF}"/>
    <cellStyle name="20% - Accent5 3 7 6 2" xfId="4043" xr:uid="{C1B16A3B-4424-403F-BE59-CA6842E7A694}"/>
    <cellStyle name="20% - Accent5 3 7 6 2 10" xfId="56866" xr:uid="{7F4AE304-DEFF-4257-9021-37498F104807}"/>
    <cellStyle name="20% - Accent5 3 7 6 2 2" xfId="4044" xr:uid="{9B5F29DB-FF92-41FA-A840-464CE9AC7260}"/>
    <cellStyle name="20% - Accent5 3 7 6 2 2 2" xfId="11584" xr:uid="{A88659AE-B4F2-41E3-AD79-F8F0F752566B}"/>
    <cellStyle name="20% - Accent5 3 7 6 2 2 2 2" xfId="26560" xr:uid="{14E07569-AF92-4520-A786-2C58D0A41B88}"/>
    <cellStyle name="20% - Accent5 3 7 6 2 2 3" xfId="19072" xr:uid="{D3A6F132-30E6-421E-9D34-683A7DF7E1BD}"/>
    <cellStyle name="20% - Accent5 3 7 6 2 2 4" xfId="33039" xr:uid="{F49C0676-1398-43C3-A8DB-87AD1208D005}"/>
    <cellStyle name="20% - Accent5 3 7 6 2 2 5" xfId="41491" xr:uid="{B982C9AD-4635-4B96-85EB-3D2762F55B7D}"/>
    <cellStyle name="20% - Accent5 3 7 6 2 2 6" xfId="49374" xr:uid="{3658F6EB-192E-4339-AD16-59C5D2AA10D6}"/>
    <cellStyle name="20% - Accent5 3 7 6 2 2 7" xfId="56867" xr:uid="{2D1C579B-B24D-48E0-BBE7-380197A5BAE8}"/>
    <cellStyle name="20% - Accent5 3 7 6 2 3" xfId="4045" xr:uid="{22A473A4-8199-403C-869D-2E985D015B35}"/>
    <cellStyle name="20% - Accent5 3 7 6 2 3 2" xfId="11585" xr:uid="{431E267E-C8E3-4D4A-970B-3785974AD578}"/>
    <cellStyle name="20% - Accent5 3 7 6 2 3 2 2" xfId="26561" xr:uid="{F9234338-1D0F-4261-9F6B-ECADDDCFB377}"/>
    <cellStyle name="20% - Accent5 3 7 6 2 3 3" xfId="19073" xr:uid="{D445F531-2473-4180-96F7-1854A9332232}"/>
    <cellStyle name="20% - Accent5 3 7 6 2 3 4" xfId="34884" xr:uid="{F3A2C202-6017-4613-9227-E6602ADD13F5}"/>
    <cellStyle name="20% - Accent5 3 7 6 2 3 5" xfId="41492" xr:uid="{17943807-DDA2-4E62-9E5B-0207619EE540}"/>
    <cellStyle name="20% - Accent5 3 7 6 2 3 6" xfId="49375" xr:uid="{EC6FBF5A-6ED7-4C5A-9ABC-323937A1E25F}"/>
    <cellStyle name="20% - Accent5 3 7 6 2 3 7" xfId="56868" xr:uid="{87182C80-08DA-42BC-ABE7-776CB7615B24}"/>
    <cellStyle name="20% - Accent5 3 7 6 2 4" xfId="4046" xr:uid="{B3D0FF24-889D-453D-8399-0FD784C5FDEE}"/>
    <cellStyle name="20% - Accent5 3 7 6 2 4 2" xfId="11586" xr:uid="{B4E61A07-5A74-472F-879A-5920B4AB703D}"/>
    <cellStyle name="20% - Accent5 3 7 6 2 4 2 2" xfId="26562" xr:uid="{2B5CDBD1-1256-4840-862F-6075C57540A1}"/>
    <cellStyle name="20% - Accent5 3 7 6 2 4 3" xfId="19074" xr:uid="{A598149F-2CB4-41E6-803B-0DF320A16330}"/>
    <cellStyle name="20% - Accent5 3 7 6 2 4 4" xfId="36727" xr:uid="{4BECDBED-7F21-4084-B530-62813713F57E}"/>
    <cellStyle name="20% - Accent5 3 7 6 2 4 5" xfId="41493" xr:uid="{97C6A1E4-C095-43B3-8096-D7026049D794}"/>
    <cellStyle name="20% - Accent5 3 7 6 2 4 6" xfId="49376" xr:uid="{5A47F206-3DDE-49E8-BC5F-9624305FC491}"/>
    <cellStyle name="20% - Accent5 3 7 6 2 4 7" xfId="56869" xr:uid="{E44F0EA3-ED74-414E-B006-03AA08C537BC}"/>
    <cellStyle name="20% - Accent5 3 7 6 2 5" xfId="11583" xr:uid="{ED40CCFF-76D7-4F8F-9302-8727B5A3C753}"/>
    <cellStyle name="20% - Accent5 3 7 6 2 5 2" xfId="26559" xr:uid="{C7E8416E-ABAF-46CC-8F2E-CC512F6A05BE}"/>
    <cellStyle name="20% - Accent5 3 7 6 2 6" xfId="19071" xr:uid="{1E5558FB-1E7E-4FB3-8188-BC003F6C7B0B}"/>
    <cellStyle name="20% - Accent5 3 7 6 2 7" xfId="31591" xr:uid="{10A1B02C-E1B8-4380-9DB7-03A1801D112E}"/>
    <cellStyle name="20% - Accent5 3 7 6 2 8" xfId="41490" xr:uid="{206FE42E-ADE9-4A40-9907-C484EAE409DF}"/>
    <cellStyle name="20% - Accent5 3 7 6 2 9" xfId="49373" xr:uid="{8C2F596E-5013-4488-9EB0-26AD1728BB60}"/>
    <cellStyle name="20% - Accent5 3 7 6 3" xfId="4047" xr:uid="{5EB9253B-6386-49D8-87DE-FDA773C8BA9E}"/>
    <cellStyle name="20% - Accent5 3 7 6 3 2" xfId="11587" xr:uid="{20FA3930-83A6-4091-BB7C-61648C6A8ACD}"/>
    <cellStyle name="20% - Accent5 3 7 6 3 2 2" xfId="26563" xr:uid="{2CB8CC4B-8282-4AB9-8169-7F10B9C8F5F6}"/>
    <cellStyle name="20% - Accent5 3 7 6 3 3" xfId="19075" xr:uid="{57C458DA-BE42-4FD0-802F-B58511870D3F}"/>
    <cellStyle name="20% - Accent5 3 7 6 3 4" xfId="33038" xr:uid="{C060A06F-4BD3-449D-B284-C62D947CF4D0}"/>
    <cellStyle name="20% - Accent5 3 7 6 3 5" xfId="41494" xr:uid="{D56EE9A4-2BC1-4527-B5DD-96DA657E3392}"/>
    <cellStyle name="20% - Accent5 3 7 6 3 6" xfId="49377" xr:uid="{167F65FA-14A5-41E8-A8C2-4EC23F906D1B}"/>
    <cellStyle name="20% - Accent5 3 7 6 3 7" xfId="56870" xr:uid="{BFBF6B13-B8A7-49F0-BD99-C9BA0A04BE46}"/>
    <cellStyle name="20% - Accent5 3 7 6 4" xfId="4048" xr:uid="{79018C35-6A78-4FA2-A0E0-31527D8A9D62}"/>
    <cellStyle name="20% - Accent5 3 7 6 4 2" xfId="11588" xr:uid="{A9079E40-6121-413D-B86C-0E3A50D4EEE2}"/>
    <cellStyle name="20% - Accent5 3 7 6 4 2 2" xfId="26564" xr:uid="{216CB228-645B-4D76-B74A-2D91B6F08255}"/>
    <cellStyle name="20% - Accent5 3 7 6 4 3" xfId="19076" xr:uid="{8DFC1BDA-74F9-43AA-8568-2536D8E364E1}"/>
    <cellStyle name="20% - Accent5 3 7 6 4 4" xfId="34883" xr:uid="{C411D80D-FA63-4EA6-A27A-92FE6A61FA68}"/>
    <cellStyle name="20% - Accent5 3 7 6 4 5" xfId="41495" xr:uid="{0E017C34-BF4A-442F-BFDD-AC1FF2E9CF3A}"/>
    <cellStyle name="20% - Accent5 3 7 6 4 6" xfId="49378" xr:uid="{C7FF4CB2-2500-4488-ACB0-0FDD9870E5F2}"/>
    <cellStyle name="20% - Accent5 3 7 6 4 7" xfId="56871" xr:uid="{3BCCE7A8-4860-4EA6-981F-BFA3B1A41A21}"/>
    <cellStyle name="20% - Accent5 3 7 6 5" xfId="4049" xr:uid="{AAB56C90-B532-4B3B-8661-8E623AE00990}"/>
    <cellStyle name="20% - Accent5 3 7 6 5 2" xfId="11589" xr:uid="{004E8716-EC46-416E-A2F4-256D10E221C6}"/>
    <cellStyle name="20% - Accent5 3 7 6 5 2 2" xfId="26565" xr:uid="{2640C0AD-62BA-4FD9-AE62-83E8CC407264}"/>
    <cellStyle name="20% - Accent5 3 7 6 5 3" xfId="19077" xr:uid="{30ACAC06-935D-492A-92A2-944F5E89FC42}"/>
    <cellStyle name="20% - Accent5 3 7 6 5 4" xfId="36726" xr:uid="{51375F17-F47E-4973-A556-8D9332056AB4}"/>
    <cellStyle name="20% - Accent5 3 7 6 5 5" xfId="41496" xr:uid="{4941B29D-2766-477D-8CCF-0B8968FFD289}"/>
    <cellStyle name="20% - Accent5 3 7 6 5 6" xfId="49379" xr:uid="{1EDAD9D7-32A8-469A-90E0-CA1040CDE126}"/>
    <cellStyle name="20% - Accent5 3 7 6 5 7" xfId="56872" xr:uid="{F781F20F-545A-4756-9DE0-5FD47990656F}"/>
    <cellStyle name="20% - Accent5 3 7 6 6" xfId="11582" xr:uid="{DBBA5172-F634-437B-86A8-2F051274D360}"/>
    <cellStyle name="20% - Accent5 3 7 6 6 2" xfId="26558" xr:uid="{AC181A27-DC25-4AB8-A373-7E5111E72AE2}"/>
    <cellStyle name="20% - Accent5 3 7 6 7" xfId="19070" xr:uid="{D57F8620-AD25-4516-A8A9-502588AC0071}"/>
    <cellStyle name="20% - Accent5 3 7 6 8" xfId="30924" xr:uid="{05E08561-4D42-4012-B55E-1FCAE18DC859}"/>
    <cellStyle name="20% - Accent5 3 7 6 9" xfId="41489" xr:uid="{9D6CCF31-AB37-428B-BD42-A721BB03B690}"/>
    <cellStyle name="20% - Accent5 3 7 7" xfId="4050" xr:uid="{FB79E05A-1F7A-4096-80BD-DDDE3087E35B}"/>
    <cellStyle name="20% - Accent5 3 7 7 10" xfId="56873" xr:uid="{EB29A1A6-6D3F-449D-8D13-DA474DBEB0A1}"/>
    <cellStyle name="20% - Accent5 3 7 7 2" xfId="4051" xr:uid="{78F58ECE-2E58-4E17-B9F9-F31C5A261D94}"/>
    <cellStyle name="20% - Accent5 3 7 7 2 2" xfId="11591" xr:uid="{DA87AE3E-A5BC-4DCC-BE19-B841DA45FA6D}"/>
    <cellStyle name="20% - Accent5 3 7 7 2 2 2" xfId="26567" xr:uid="{F923145A-2A9C-4875-9B57-5F3EB65EF877}"/>
    <cellStyle name="20% - Accent5 3 7 7 2 3" xfId="19079" xr:uid="{4719CA07-95E7-4FCB-A1D7-D2020FBDCBDE}"/>
    <cellStyle name="20% - Accent5 3 7 7 2 4" xfId="33040" xr:uid="{9C378F7A-6FEE-45C5-9F79-D033F650354D}"/>
    <cellStyle name="20% - Accent5 3 7 7 2 5" xfId="41498" xr:uid="{CFFBFB79-D86F-463A-BC84-F4405FD52E88}"/>
    <cellStyle name="20% - Accent5 3 7 7 2 6" xfId="49381" xr:uid="{C81EACC1-8E77-4955-A89D-368673C40AD5}"/>
    <cellStyle name="20% - Accent5 3 7 7 2 7" xfId="56874" xr:uid="{C9B8B55C-65D0-4EDF-A3A4-A66F6B586DEA}"/>
    <cellStyle name="20% - Accent5 3 7 7 3" xfId="4052" xr:uid="{ADC3E4E3-CA16-49DE-9D58-B31C59D09358}"/>
    <cellStyle name="20% - Accent5 3 7 7 3 2" xfId="11592" xr:uid="{DE645402-0303-4482-ADC1-B41413453FFF}"/>
    <cellStyle name="20% - Accent5 3 7 7 3 2 2" xfId="26568" xr:uid="{374EA95D-EE14-4D76-8853-8C6A7825B51A}"/>
    <cellStyle name="20% - Accent5 3 7 7 3 3" xfId="19080" xr:uid="{4D8C9125-99C1-4D37-89F8-ACB87A2202AA}"/>
    <cellStyle name="20% - Accent5 3 7 7 3 4" xfId="34885" xr:uid="{0378B6B2-C34F-48C0-98D3-B4B7D44A9C11}"/>
    <cellStyle name="20% - Accent5 3 7 7 3 5" xfId="41499" xr:uid="{7B6AE5FA-3429-44F1-A9B8-B02F5C83DE61}"/>
    <cellStyle name="20% - Accent5 3 7 7 3 6" xfId="49382" xr:uid="{EF975E81-6ABE-46AF-842B-BB9C45459BBA}"/>
    <cellStyle name="20% - Accent5 3 7 7 3 7" xfId="56875" xr:uid="{470FFCEC-1C20-496E-9F84-0A30AD445D07}"/>
    <cellStyle name="20% - Accent5 3 7 7 4" xfId="4053" xr:uid="{CA6F34E1-3E2A-4245-BADD-EEB519F6C2A2}"/>
    <cellStyle name="20% - Accent5 3 7 7 4 2" xfId="11593" xr:uid="{92E9AB69-8C4B-4AE2-8AFC-F48021964715}"/>
    <cellStyle name="20% - Accent5 3 7 7 4 2 2" xfId="26569" xr:uid="{2A5FABB7-1209-41BA-8F36-BDF019DC5C88}"/>
    <cellStyle name="20% - Accent5 3 7 7 4 3" xfId="19081" xr:uid="{3D3477AA-3D6A-4C27-825D-A6B2BC0AAE87}"/>
    <cellStyle name="20% - Accent5 3 7 7 4 4" xfId="36728" xr:uid="{2259035B-8834-4BFA-A2AF-4EEC512A7FEC}"/>
    <cellStyle name="20% - Accent5 3 7 7 4 5" xfId="41500" xr:uid="{58BF6807-E1A1-42F9-B73D-ABA31F7D2CED}"/>
    <cellStyle name="20% - Accent5 3 7 7 4 6" xfId="49383" xr:uid="{0F01E72C-02BB-4228-85CE-AB1F81D182B5}"/>
    <cellStyle name="20% - Accent5 3 7 7 4 7" xfId="56876" xr:uid="{589C2AC6-FB7E-466D-9DAC-0C02647E4AC9}"/>
    <cellStyle name="20% - Accent5 3 7 7 5" xfId="11590" xr:uid="{B8D2E67E-EB98-4F08-9700-4C94BCE5872A}"/>
    <cellStyle name="20% - Accent5 3 7 7 5 2" xfId="26566" xr:uid="{F99CFD1C-2D04-4DAC-BBEB-12A3C073F7F0}"/>
    <cellStyle name="20% - Accent5 3 7 7 6" xfId="19078" xr:uid="{ACCC409D-1E84-4E4E-9D33-102A037B4617}"/>
    <cellStyle name="20% - Accent5 3 7 7 7" xfId="31580" xr:uid="{EF50A7B6-D603-4A53-A999-2FBDFA9B93DD}"/>
    <cellStyle name="20% - Accent5 3 7 7 8" xfId="41497" xr:uid="{3C66EB21-7175-4A07-AD49-67C70D42EDA3}"/>
    <cellStyle name="20% - Accent5 3 7 7 9" xfId="49380" xr:uid="{96CCE761-8C32-4F6B-BF78-48FCE0DC99A0}"/>
    <cellStyle name="20% - Accent5 3 7 8" xfId="4054" xr:uid="{E594E3E1-0B79-4CF1-BFD9-9ABC0B6BC6D5}"/>
    <cellStyle name="20% - Accent5 3 7 8 2" xfId="11594" xr:uid="{41DEB151-0154-4D8E-A38E-6792CFA1FEA1}"/>
    <cellStyle name="20% - Accent5 3 7 8 2 2" xfId="26570" xr:uid="{540F4C7D-F93C-42CC-8AE0-FF0FE325ADB7}"/>
    <cellStyle name="20% - Accent5 3 7 8 3" xfId="19082" xr:uid="{6252A086-389E-4DC4-BA6A-49356DA293F0}"/>
    <cellStyle name="20% - Accent5 3 7 8 4" xfId="33017" xr:uid="{7770F0B8-B119-4ADB-A3FF-ED914F41D98E}"/>
    <cellStyle name="20% - Accent5 3 7 8 5" xfId="41501" xr:uid="{97477486-5C79-4C51-9A16-16BB410F274A}"/>
    <cellStyle name="20% - Accent5 3 7 8 6" xfId="49384" xr:uid="{8FBADFC6-B884-48E7-8EFB-E9DF2B88282F}"/>
    <cellStyle name="20% - Accent5 3 7 8 7" xfId="56877" xr:uid="{D122AD70-7370-42F1-BB17-C3CBABBF5065}"/>
    <cellStyle name="20% - Accent5 3 7 9" xfId="4055" xr:uid="{0F7C6C7B-A4E3-421A-98B4-813BD378B325}"/>
    <cellStyle name="20% - Accent5 3 7 9 2" xfId="11595" xr:uid="{76253281-1651-4814-B3ED-F2B4E41A17C0}"/>
    <cellStyle name="20% - Accent5 3 7 9 2 2" xfId="26571" xr:uid="{6BA6DF60-4082-42A2-A96D-A969520907A5}"/>
    <cellStyle name="20% - Accent5 3 7 9 3" xfId="19083" xr:uid="{87FC7427-09F0-4FB4-BFB2-015FDE766F96}"/>
    <cellStyle name="20% - Accent5 3 7 9 4" xfId="34862" xr:uid="{297A0BB2-CE50-43BD-B2B3-3ADC6D8D66B7}"/>
    <cellStyle name="20% - Accent5 3 7 9 5" xfId="41502" xr:uid="{EEE0981F-6000-4A1E-9CAB-95DF2EACF808}"/>
    <cellStyle name="20% - Accent5 3 7 9 6" xfId="49385" xr:uid="{14E2C571-980A-459E-8E6D-841ABFC759E8}"/>
    <cellStyle name="20% - Accent5 3 7 9 7" xfId="56878" xr:uid="{5C3D7568-D1CA-4F67-9488-1C5EC3D0D198}"/>
    <cellStyle name="20% - Accent5 3 8" xfId="4056" xr:uid="{A1B9D200-BEE5-4753-8BE1-202EE16F7F66}"/>
    <cellStyle name="20% - Accent5 3 8 10" xfId="4057" xr:uid="{F52D7A64-B545-470E-8EFB-CB40E470C5D7}"/>
    <cellStyle name="20% - Accent5 3 8 10 2" xfId="11597" xr:uid="{D611C535-1918-4D54-8F0F-2078B9D6D7EC}"/>
    <cellStyle name="20% - Accent5 3 8 10 2 2" xfId="26573" xr:uid="{5CFB66B2-2327-40BE-A476-752AF3FF9F37}"/>
    <cellStyle name="20% - Accent5 3 8 10 3" xfId="19085" xr:uid="{F4C27870-0922-4133-9B2E-56F66D42D4CC}"/>
    <cellStyle name="20% - Accent5 3 8 10 4" xfId="36729" xr:uid="{1BFC99F8-A890-4D16-B6DE-0DD286C8E342}"/>
    <cellStyle name="20% - Accent5 3 8 10 5" xfId="41504" xr:uid="{ED07C758-A6D7-4CBB-8151-B0D986763C71}"/>
    <cellStyle name="20% - Accent5 3 8 10 6" xfId="49387" xr:uid="{1853BEC4-6E21-4F4C-95B6-E9B00B65E884}"/>
    <cellStyle name="20% - Accent5 3 8 10 7" xfId="56880" xr:uid="{5DBD7ED0-7411-4FB6-B306-EE62FCF761B5}"/>
    <cellStyle name="20% - Accent5 3 8 11" xfId="11596" xr:uid="{9838248D-0AE4-4CB2-97EC-AFC1E06C2864}"/>
    <cellStyle name="20% - Accent5 3 8 11 2" xfId="26572" xr:uid="{9BF0A846-B6E4-4D66-AB8A-B8B865A15693}"/>
    <cellStyle name="20% - Accent5 3 8 12" xfId="19084" xr:uid="{65081A25-AAEB-4300-B3DB-ECAC266037C2}"/>
    <cellStyle name="20% - Accent5 3 8 13" xfId="30302" xr:uid="{032BAECD-186D-4FA9-8685-70FACDAD91FD}"/>
    <cellStyle name="20% - Accent5 3 8 14" xfId="41503" xr:uid="{5643ECBB-3F26-4A0B-BD7A-6CB7B1D1B697}"/>
    <cellStyle name="20% - Accent5 3 8 15" xfId="49386" xr:uid="{610F7BA8-1BBC-4EEE-99BE-AEDAA78FD0B9}"/>
    <cellStyle name="20% - Accent5 3 8 16" xfId="56879" xr:uid="{87FDC9B6-F6D2-450C-A8DD-82EF511DCA4F}"/>
    <cellStyle name="20% - Accent5 3 8 2" xfId="4058" xr:uid="{A8FA0E72-00F8-4FBF-94F5-62808884AE00}"/>
    <cellStyle name="20% - Accent5 3 8 2 10" xfId="19086" xr:uid="{EA22CF54-ECB2-4EED-B851-302CAED0C896}"/>
    <cellStyle name="20% - Accent5 3 8 2 11" xfId="30375" xr:uid="{5091E653-8690-4C3D-B3A7-B8B7D530DE6F}"/>
    <cellStyle name="20% - Accent5 3 8 2 12" xfId="41505" xr:uid="{60B75B67-EAB7-4CBA-819A-5F71F2530F35}"/>
    <cellStyle name="20% - Accent5 3 8 2 13" xfId="49388" xr:uid="{67166651-082C-45CA-89D3-87D8904F4ABF}"/>
    <cellStyle name="20% - Accent5 3 8 2 14" xfId="56881" xr:uid="{3028C8BB-2A45-442A-A58A-F0F453E3F040}"/>
    <cellStyle name="20% - Accent5 3 8 2 2" xfId="4059" xr:uid="{049DCE18-1CEA-41C6-B586-8899C032BB35}"/>
    <cellStyle name="20% - Accent5 3 8 2 2 10" xfId="41506" xr:uid="{642E22B9-29D3-48EF-8EE4-26B4A1EA25ED}"/>
    <cellStyle name="20% - Accent5 3 8 2 2 11" xfId="49389" xr:uid="{7CA4140F-5F52-4328-8659-C22A8EC4373C}"/>
    <cellStyle name="20% - Accent5 3 8 2 2 12" xfId="56882" xr:uid="{2AA50E41-2A0B-46D3-9B61-F4BC10AC2004}"/>
    <cellStyle name="20% - Accent5 3 8 2 2 2" xfId="4060" xr:uid="{4E82D172-178F-48A1-8393-53F6F24A0F20}"/>
    <cellStyle name="20% - Accent5 3 8 2 2 2 10" xfId="49390" xr:uid="{0F686940-1C91-4582-9C1A-9BE20C153EAE}"/>
    <cellStyle name="20% - Accent5 3 8 2 2 2 11" xfId="56883" xr:uid="{963DE87A-9210-4F13-98AE-1B380758BB97}"/>
    <cellStyle name="20% - Accent5 3 8 2 2 2 2" xfId="4061" xr:uid="{6B751147-8B44-4FF2-BF57-F9C8D44E52F7}"/>
    <cellStyle name="20% - Accent5 3 8 2 2 2 2 10" xfId="56884" xr:uid="{9007BAF7-2FB6-4D72-BCCA-7F1CA0E52C88}"/>
    <cellStyle name="20% - Accent5 3 8 2 2 2 2 2" xfId="4062" xr:uid="{F0840BF5-C90F-4141-8956-5971FEB45435}"/>
    <cellStyle name="20% - Accent5 3 8 2 2 2 2 2 2" xfId="11602" xr:uid="{D8ADD672-57ED-4A9A-9D79-7CFB405F2A11}"/>
    <cellStyle name="20% - Accent5 3 8 2 2 2 2 2 2 2" xfId="26578" xr:uid="{80F9AB73-046F-4626-B398-C9BC9AA55752}"/>
    <cellStyle name="20% - Accent5 3 8 2 2 2 2 2 3" xfId="19090" xr:uid="{93ED685C-885F-4242-95C6-0FCC95C9F54B}"/>
    <cellStyle name="20% - Accent5 3 8 2 2 2 2 2 4" xfId="33045" xr:uid="{63F846A0-19DA-4223-B4D1-E1C6F9CD5D81}"/>
    <cellStyle name="20% - Accent5 3 8 2 2 2 2 2 5" xfId="41509" xr:uid="{3F91CE87-7816-4777-8687-F7472BD6788D}"/>
    <cellStyle name="20% - Accent5 3 8 2 2 2 2 2 6" xfId="49392" xr:uid="{C78FDFD1-EECD-4215-A7F4-165F2B5E8ACC}"/>
    <cellStyle name="20% - Accent5 3 8 2 2 2 2 2 7" xfId="56885" xr:uid="{7FC749D2-2036-4A03-ACF2-67D1846DD1BE}"/>
    <cellStyle name="20% - Accent5 3 8 2 2 2 2 3" xfId="4063" xr:uid="{8D6BCD9B-0C9D-4220-B774-2460A63E8C97}"/>
    <cellStyle name="20% - Accent5 3 8 2 2 2 2 3 2" xfId="11603" xr:uid="{37047505-453F-44B6-801D-4904284FC01A}"/>
    <cellStyle name="20% - Accent5 3 8 2 2 2 2 3 2 2" xfId="26579" xr:uid="{4937C2A8-9CF0-4855-83DE-EA245BF2B299}"/>
    <cellStyle name="20% - Accent5 3 8 2 2 2 2 3 3" xfId="19091" xr:uid="{8CD18635-84D6-436E-B46B-E8E716987F74}"/>
    <cellStyle name="20% - Accent5 3 8 2 2 2 2 3 4" xfId="34890" xr:uid="{DF8BA314-3445-4793-9DEB-69C7305BC5FF}"/>
    <cellStyle name="20% - Accent5 3 8 2 2 2 2 3 5" xfId="41510" xr:uid="{A36CE47A-859C-4F4C-8FFA-3F246EEA2BC5}"/>
    <cellStyle name="20% - Accent5 3 8 2 2 2 2 3 6" xfId="49393" xr:uid="{DF746DA5-F991-4E08-9F39-65169624EC5D}"/>
    <cellStyle name="20% - Accent5 3 8 2 2 2 2 3 7" xfId="56886" xr:uid="{8266F608-3620-4A81-BFA6-B740C6205D98}"/>
    <cellStyle name="20% - Accent5 3 8 2 2 2 2 4" xfId="4064" xr:uid="{F9A8CCAC-886E-429A-A37A-76134CB45059}"/>
    <cellStyle name="20% - Accent5 3 8 2 2 2 2 4 2" xfId="11604" xr:uid="{783D002C-F153-4B46-8354-45C23AF42450}"/>
    <cellStyle name="20% - Accent5 3 8 2 2 2 2 4 2 2" xfId="26580" xr:uid="{6854942D-32D2-4042-A422-E96C436206F9}"/>
    <cellStyle name="20% - Accent5 3 8 2 2 2 2 4 3" xfId="19092" xr:uid="{EDF00BB9-8E4C-42C4-B00C-FB2C6DE30693}"/>
    <cellStyle name="20% - Accent5 3 8 2 2 2 2 4 4" xfId="36733" xr:uid="{7E1DDA0B-42A0-4F5E-BF53-99F1CE355637}"/>
    <cellStyle name="20% - Accent5 3 8 2 2 2 2 4 5" xfId="41511" xr:uid="{77968ED8-0FA0-42B9-B3E5-AB6A2B6958E2}"/>
    <cellStyle name="20% - Accent5 3 8 2 2 2 2 4 6" xfId="49394" xr:uid="{40529C98-B44B-42E1-97CE-3F9743F5C955}"/>
    <cellStyle name="20% - Accent5 3 8 2 2 2 2 4 7" xfId="56887" xr:uid="{1619BD13-FF6A-488D-889B-05B736696695}"/>
    <cellStyle name="20% - Accent5 3 8 2 2 2 2 5" xfId="11601" xr:uid="{17DA1BC7-737D-49A7-B897-0B104FD6C6B8}"/>
    <cellStyle name="20% - Accent5 3 8 2 2 2 2 5 2" xfId="26577" xr:uid="{79C8B499-B96F-4D2A-96D0-64C223A797CE}"/>
    <cellStyle name="20% - Accent5 3 8 2 2 2 2 6" xfId="19089" xr:uid="{B0EEADFA-8D70-42FB-9306-9819211DE0D9}"/>
    <cellStyle name="20% - Accent5 3 8 2 2 2 2 7" xfId="31595" xr:uid="{B91D970A-2FAD-4D60-A89D-6953A7AAAFBC}"/>
    <cellStyle name="20% - Accent5 3 8 2 2 2 2 8" xfId="41508" xr:uid="{40F3C86F-D668-484E-9FBD-DFD113695443}"/>
    <cellStyle name="20% - Accent5 3 8 2 2 2 2 9" xfId="49391" xr:uid="{C0035D77-352B-45A8-A12B-44FD9B9C8E9D}"/>
    <cellStyle name="20% - Accent5 3 8 2 2 2 3" xfId="4065" xr:uid="{C941CF9F-09FD-4A91-B92D-28D6E031B281}"/>
    <cellStyle name="20% - Accent5 3 8 2 2 2 3 2" xfId="11605" xr:uid="{14CD7858-B947-4578-A8A4-0D0050608776}"/>
    <cellStyle name="20% - Accent5 3 8 2 2 2 3 2 2" xfId="26581" xr:uid="{723A6DCE-967E-4F53-9DD7-7E0BB18C0449}"/>
    <cellStyle name="20% - Accent5 3 8 2 2 2 3 3" xfId="19093" xr:uid="{22956BE8-F8CA-4B58-88BF-9F103534AA75}"/>
    <cellStyle name="20% - Accent5 3 8 2 2 2 3 4" xfId="33044" xr:uid="{C5B39AC8-6309-4CD9-B605-4349DDCF27DE}"/>
    <cellStyle name="20% - Accent5 3 8 2 2 2 3 5" xfId="41512" xr:uid="{55BAB7E5-7ADF-4616-AD94-6EE769AE77C8}"/>
    <cellStyle name="20% - Accent5 3 8 2 2 2 3 6" xfId="49395" xr:uid="{1CA76907-9697-4B66-B470-1158CA0405F6}"/>
    <cellStyle name="20% - Accent5 3 8 2 2 2 3 7" xfId="56888" xr:uid="{16F053E6-01A9-4CD7-AE7A-45C5DDFA698E}"/>
    <cellStyle name="20% - Accent5 3 8 2 2 2 4" xfId="4066" xr:uid="{D04C7F57-5681-4ACA-9B09-A4956BAD027C}"/>
    <cellStyle name="20% - Accent5 3 8 2 2 2 4 2" xfId="11606" xr:uid="{0E2EA5F3-F581-43F3-8084-8900F4C2BDA8}"/>
    <cellStyle name="20% - Accent5 3 8 2 2 2 4 2 2" xfId="26582" xr:uid="{D70EA944-A8C7-4B50-8A06-75420F793996}"/>
    <cellStyle name="20% - Accent5 3 8 2 2 2 4 3" xfId="19094" xr:uid="{65CC552A-9D3C-478D-8C01-6ECA8C8FD7B3}"/>
    <cellStyle name="20% - Accent5 3 8 2 2 2 4 4" xfId="34889" xr:uid="{DE80302E-8050-4721-B85B-BE35838E7541}"/>
    <cellStyle name="20% - Accent5 3 8 2 2 2 4 5" xfId="41513" xr:uid="{DFEECDAC-F260-4552-A390-BC9EAC069217}"/>
    <cellStyle name="20% - Accent5 3 8 2 2 2 4 6" xfId="49396" xr:uid="{38AFFE13-93EA-49D1-84ED-C50868FFE1A7}"/>
    <cellStyle name="20% - Accent5 3 8 2 2 2 4 7" xfId="56889" xr:uid="{0D215E77-D357-4B76-8B72-34BB4EB288CB}"/>
    <cellStyle name="20% - Accent5 3 8 2 2 2 5" xfId="4067" xr:uid="{5EA1B3DC-4CE9-44C9-9B49-29C50AFF904B}"/>
    <cellStyle name="20% - Accent5 3 8 2 2 2 5 2" xfId="11607" xr:uid="{7C5E5CD3-DBCB-4DB1-9E98-F95BD7EE89E4}"/>
    <cellStyle name="20% - Accent5 3 8 2 2 2 5 2 2" xfId="26583" xr:uid="{EB7861D8-8560-493A-B2A1-0BB24A32D146}"/>
    <cellStyle name="20% - Accent5 3 8 2 2 2 5 3" xfId="19095" xr:uid="{B546F592-8063-4AB1-A7F6-5185BE10E78B}"/>
    <cellStyle name="20% - Accent5 3 8 2 2 2 5 4" xfId="36732" xr:uid="{66EFBFC3-82B5-4E4C-A725-A312EDA03C88}"/>
    <cellStyle name="20% - Accent5 3 8 2 2 2 5 5" xfId="41514" xr:uid="{F781FD4F-574A-4CC7-BDDF-10550C78A14A}"/>
    <cellStyle name="20% - Accent5 3 8 2 2 2 5 6" xfId="49397" xr:uid="{4A1B0284-4BF2-43AD-A532-FAA6242DB6B4}"/>
    <cellStyle name="20% - Accent5 3 8 2 2 2 5 7" xfId="56890" xr:uid="{61C8D350-FFC2-4B96-92A3-06B376043004}"/>
    <cellStyle name="20% - Accent5 3 8 2 2 2 6" xfId="11600" xr:uid="{09E12BBD-7E25-4ED4-B37D-ACB8172EB884}"/>
    <cellStyle name="20% - Accent5 3 8 2 2 2 6 2" xfId="26576" xr:uid="{77506CE5-230E-4840-B7BB-3A1FDC71F086}"/>
    <cellStyle name="20% - Accent5 3 8 2 2 2 7" xfId="19088" xr:uid="{F08ED91B-0CAF-40EE-8EEB-FF10EB0FCB99}"/>
    <cellStyle name="20% - Accent5 3 8 2 2 2 8" xfId="30931" xr:uid="{6375DCB3-4EBD-4EEE-B0E7-98CB585DB77C}"/>
    <cellStyle name="20% - Accent5 3 8 2 2 2 9" xfId="41507" xr:uid="{DBF98C60-97E9-4C86-96AA-6FB35D8AE45D}"/>
    <cellStyle name="20% - Accent5 3 8 2 2 3" xfId="4068" xr:uid="{E51FF1A6-43AD-4CB5-9575-4F6054F7C45C}"/>
    <cellStyle name="20% - Accent5 3 8 2 2 3 10" xfId="56891" xr:uid="{9AA024FC-A09C-48A4-8EFC-ED02C2111757}"/>
    <cellStyle name="20% - Accent5 3 8 2 2 3 2" xfId="4069" xr:uid="{764B99C0-4BDE-48BB-B8A0-02AE37CB5B91}"/>
    <cellStyle name="20% - Accent5 3 8 2 2 3 2 2" xfId="11609" xr:uid="{4E8A7E2F-B35E-4DF4-91CB-24BE034B3B39}"/>
    <cellStyle name="20% - Accent5 3 8 2 2 3 2 2 2" xfId="26585" xr:uid="{FDFA53BE-19C9-4EFD-BB27-0F134E3883A0}"/>
    <cellStyle name="20% - Accent5 3 8 2 2 3 2 3" xfId="19097" xr:uid="{3FDC79E7-A7D1-408A-8470-B46D26BD97BD}"/>
    <cellStyle name="20% - Accent5 3 8 2 2 3 2 4" xfId="33046" xr:uid="{D4FD7EC0-0CB4-4497-9687-1024F38D9B7A}"/>
    <cellStyle name="20% - Accent5 3 8 2 2 3 2 5" xfId="41516" xr:uid="{54846261-F26D-4F47-BB3F-278D8D5728F4}"/>
    <cellStyle name="20% - Accent5 3 8 2 2 3 2 6" xfId="49399" xr:uid="{8EEBA9A1-DEDB-4263-8448-EED315FE377C}"/>
    <cellStyle name="20% - Accent5 3 8 2 2 3 2 7" xfId="56892" xr:uid="{325B3F8D-F902-435C-9B2C-CB397DAC570D}"/>
    <cellStyle name="20% - Accent5 3 8 2 2 3 3" xfId="4070" xr:uid="{BB0978EE-F353-4632-A71D-BD0E28A1CE05}"/>
    <cellStyle name="20% - Accent5 3 8 2 2 3 3 2" xfId="11610" xr:uid="{6853A97B-AE4A-4784-A232-6052AEECFD57}"/>
    <cellStyle name="20% - Accent5 3 8 2 2 3 3 2 2" xfId="26586" xr:uid="{35F80BEE-B822-4F75-B351-C7B0DBC066D9}"/>
    <cellStyle name="20% - Accent5 3 8 2 2 3 3 3" xfId="19098" xr:uid="{D4461DD8-18BE-4DC9-8D7A-EC7FBB284D6B}"/>
    <cellStyle name="20% - Accent5 3 8 2 2 3 3 4" xfId="34891" xr:uid="{6A9C5E06-F57E-4CE2-9B3D-46273B2132EB}"/>
    <cellStyle name="20% - Accent5 3 8 2 2 3 3 5" xfId="41517" xr:uid="{5D6E99BB-E182-47C7-8095-77988D2ADA95}"/>
    <cellStyle name="20% - Accent5 3 8 2 2 3 3 6" xfId="49400" xr:uid="{0A06FEA3-4828-4971-8A27-2431153C4A71}"/>
    <cellStyle name="20% - Accent5 3 8 2 2 3 3 7" xfId="56893" xr:uid="{B43C42CB-9EFD-446B-AE34-25FEE74CA4B4}"/>
    <cellStyle name="20% - Accent5 3 8 2 2 3 4" xfId="4071" xr:uid="{D6D2D295-C009-4635-8019-E645CC63B4AB}"/>
    <cellStyle name="20% - Accent5 3 8 2 2 3 4 2" xfId="11611" xr:uid="{CE28053B-4934-4FF4-851A-D034148BF71A}"/>
    <cellStyle name="20% - Accent5 3 8 2 2 3 4 2 2" xfId="26587" xr:uid="{01B60F5C-16E0-4B13-8F0B-43CACF63E1AF}"/>
    <cellStyle name="20% - Accent5 3 8 2 2 3 4 3" xfId="19099" xr:uid="{2B27BA0C-C528-4200-BCC6-594832FAA40F}"/>
    <cellStyle name="20% - Accent5 3 8 2 2 3 4 4" xfId="36734" xr:uid="{F4F9281D-A41F-4CD0-9172-B7748D1C73C3}"/>
    <cellStyle name="20% - Accent5 3 8 2 2 3 4 5" xfId="41518" xr:uid="{FD9EC36A-F877-401E-B0FB-7CF5FD1DB34C}"/>
    <cellStyle name="20% - Accent5 3 8 2 2 3 4 6" xfId="49401" xr:uid="{15487099-955A-413C-83B4-0B2B20B14CDB}"/>
    <cellStyle name="20% - Accent5 3 8 2 2 3 4 7" xfId="56894" xr:uid="{9F8E16BB-2618-47FB-B236-85A1A03D40C0}"/>
    <cellStyle name="20% - Accent5 3 8 2 2 3 5" xfId="11608" xr:uid="{D3DE44EA-3AB8-4D44-BD4D-8A5AF3BAEC77}"/>
    <cellStyle name="20% - Accent5 3 8 2 2 3 5 2" xfId="26584" xr:uid="{3DC455B9-AE2D-493B-82C7-9E35BB531D8B}"/>
    <cellStyle name="20% - Accent5 3 8 2 2 3 6" xfId="19096" xr:uid="{9B591505-A11D-4B63-A212-E88474B89607}"/>
    <cellStyle name="20% - Accent5 3 8 2 2 3 7" xfId="31594" xr:uid="{EEF40BAF-0847-40A1-A479-E7168DD8FFC1}"/>
    <cellStyle name="20% - Accent5 3 8 2 2 3 8" xfId="41515" xr:uid="{987AB167-7786-4DE0-9174-2D688CF8FE71}"/>
    <cellStyle name="20% - Accent5 3 8 2 2 3 9" xfId="49398" xr:uid="{0736F3E6-4B93-41B9-BF8B-236B656DC7FE}"/>
    <cellStyle name="20% - Accent5 3 8 2 2 4" xfId="4072" xr:uid="{8F6B5E87-72C5-43E3-9012-603099AFD3C6}"/>
    <cellStyle name="20% - Accent5 3 8 2 2 4 2" xfId="11612" xr:uid="{7892FBBE-11F5-45A5-B1DF-8D78F980CF20}"/>
    <cellStyle name="20% - Accent5 3 8 2 2 4 2 2" xfId="26588" xr:uid="{44941677-795E-4FCB-81F8-B197011D76FC}"/>
    <cellStyle name="20% - Accent5 3 8 2 2 4 3" xfId="19100" xr:uid="{A043AED1-AB11-4F17-A553-8CB4653A716A}"/>
    <cellStyle name="20% - Accent5 3 8 2 2 4 4" xfId="33043" xr:uid="{26FCFFFA-7C65-4B45-8DD2-DFE17ED6FD4F}"/>
    <cellStyle name="20% - Accent5 3 8 2 2 4 5" xfId="41519" xr:uid="{A26C4CCA-F963-40DD-A9CF-DC2B491C794B}"/>
    <cellStyle name="20% - Accent5 3 8 2 2 4 6" xfId="49402" xr:uid="{19614C8E-584D-438D-BB55-AFDD80A39B68}"/>
    <cellStyle name="20% - Accent5 3 8 2 2 4 7" xfId="56895" xr:uid="{3AC76CF1-C14E-47C3-8BD1-7A03AAE74A46}"/>
    <cellStyle name="20% - Accent5 3 8 2 2 5" xfId="4073" xr:uid="{C5688B32-E6A2-458F-A4BD-CEA288D19600}"/>
    <cellStyle name="20% - Accent5 3 8 2 2 5 2" xfId="11613" xr:uid="{DA7C8584-600A-423E-82A8-406F5AF9841E}"/>
    <cellStyle name="20% - Accent5 3 8 2 2 5 2 2" xfId="26589" xr:uid="{4A25DDA2-8F91-4338-AB96-4E66526F547C}"/>
    <cellStyle name="20% - Accent5 3 8 2 2 5 3" xfId="19101" xr:uid="{852ACEDA-66C6-4DCB-AA3D-1D3E85231FEE}"/>
    <cellStyle name="20% - Accent5 3 8 2 2 5 4" xfId="34888" xr:uid="{3ADEC886-7159-4187-94F0-3F959F077581}"/>
    <cellStyle name="20% - Accent5 3 8 2 2 5 5" xfId="41520" xr:uid="{A6EC3A85-6921-4C9B-8C66-FC556B965E47}"/>
    <cellStyle name="20% - Accent5 3 8 2 2 5 6" xfId="49403" xr:uid="{02E14311-0E54-49D4-89D6-B1A6F397FE68}"/>
    <cellStyle name="20% - Accent5 3 8 2 2 5 7" xfId="56896" xr:uid="{F4F317BE-157D-4532-8FB0-AA3E8838033F}"/>
    <cellStyle name="20% - Accent5 3 8 2 2 6" xfId="4074" xr:uid="{E8775687-7184-4431-93C2-4A7B7422F1A1}"/>
    <cellStyle name="20% - Accent5 3 8 2 2 6 2" xfId="11614" xr:uid="{08B13302-902D-4524-8197-DA68E19DC6BD}"/>
    <cellStyle name="20% - Accent5 3 8 2 2 6 2 2" xfId="26590" xr:uid="{4602FFBE-DF8C-41CD-97E2-1E1EC0E45513}"/>
    <cellStyle name="20% - Accent5 3 8 2 2 6 3" xfId="19102" xr:uid="{FA1AFCC1-6F0E-4CAD-8816-50120AE0CBB9}"/>
    <cellStyle name="20% - Accent5 3 8 2 2 6 4" xfId="36731" xr:uid="{DD946D00-4AD6-41E0-B9B0-B96BAA476B82}"/>
    <cellStyle name="20% - Accent5 3 8 2 2 6 5" xfId="41521" xr:uid="{E7128A77-0CC3-4C90-9396-B5ABA54EF8D7}"/>
    <cellStyle name="20% - Accent5 3 8 2 2 6 6" xfId="49404" xr:uid="{1826A75A-F560-4B7A-B20B-0F038A152CEC}"/>
    <cellStyle name="20% - Accent5 3 8 2 2 6 7" xfId="56897" xr:uid="{BB0EC675-4C9A-4F8F-9E1C-BBD9A0C94FE8}"/>
    <cellStyle name="20% - Accent5 3 8 2 2 7" xfId="11599" xr:uid="{5B434EAB-5240-48B7-A0F8-1E0270E45AB0}"/>
    <cellStyle name="20% - Accent5 3 8 2 2 7 2" xfId="26575" xr:uid="{23923717-AD97-41F9-92DB-EBBC8C8C3613}"/>
    <cellStyle name="20% - Accent5 3 8 2 2 8" xfId="19087" xr:uid="{D8EA69D5-2B59-4DA9-832C-8D7C65282E55}"/>
    <cellStyle name="20% - Accent5 3 8 2 2 9" xfId="30486" xr:uid="{13F0F48A-A938-4145-9A98-395C50BC92E1}"/>
    <cellStyle name="20% - Accent5 3 8 2 3" xfId="4075" xr:uid="{B73124D2-B270-434E-B3F5-84B70C5AF557}"/>
    <cellStyle name="20% - Accent5 3 8 2 3 10" xfId="49405" xr:uid="{71274B17-F823-4A82-9CB6-2468F7A46170}"/>
    <cellStyle name="20% - Accent5 3 8 2 3 11" xfId="56898" xr:uid="{2FC3E549-7EDD-4B2A-A1BB-E58EC8067DFB}"/>
    <cellStyle name="20% - Accent5 3 8 2 3 2" xfId="4076" xr:uid="{D1F9DF25-AE6D-4AE8-ADBE-68A614CA59FA}"/>
    <cellStyle name="20% - Accent5 3 8 2 3 2 10" xfId="56899" xr:uid="{3798A80C-1F66-478A-B16F-9DF4D60209AB}"/>
    <cellStyle name="20% - Accent5 3 8 2 3 2 2" xfId="4077" xr:uid="{8CB1DB5F-A22B-4268-ADC5-A171BC7E4846}"/>
    <cellStyle name="20% - Accent5 3 8 2 3 2 2 2" xfId="11617" xr:uid="{CAD29CDA-F72D-481F-B235-A217C75AD378}"/>
    <cellStyle name="20% - Accent5 3 8 2 3 2 2 2 2" xfId="26593" xr:uid="{A308A398-7C38-44E7-A255-46F071D99A31}"/>
    <cellStyle name="20% - Accent5 3 8 2 3 2 2 3" xfId="19105" xr:uid="{9462ED09-3F02-4A8E-AAA7-4D6930A13958}"/>
    <cellStyle name="20% - Accent5 3 8 2 3 2 2 4" xfId="33048" xr:uid="{B13D7E9E-DE40-45BE-9443-616B8485F8E9}"/>
    <cellStyle name="20% - Accent5 3 8 2 3 2 2 5" xfId="41524" xr:uid="{15CD4D91-206E-43D6-AF21-27E03E253A23}"/>
    <cellStyle name="20% - Accent5 3 8 2 3 2 2 6" xfId="49407" xr:uid="{8F54F0A3-DF14-4CFD-B4B0-99435AE23C7D}"/>
    <cellStyle name="20% - Accent5 3 8 2 3 2 2 7" xfId="56900" xr:uid="{A597D9AC-2BD3-4707-89E9-B535A07E87C2}"/>
    <cellStyle name="20% - Accent5 3 8 2 3 2 3" xfId="4078" xr:uid="{EA97CEF6-F3D0-41A4-B50C-B3522F1525F1}"/>
    <cellStyle name="20% - Accent5 3 8 2 3 2 3 2" xfId="11618" xr:uid="{ADF92289-6CB2-4BD6-AFAC-9190EC58D8D2}"/>
    <cellStyle name="20% - Accent5 3 8 2 3 2 3 2 2" xfId="26594" xr:uid="{6DB6EB8B-3B97-4558-94BF-3C916BCE4E5B}"/>
    <cellStyle name="20% - Accent5 3 8 2 3 2 3 3" xfId="19106" xr:uid="{1D5EC909-5764-435F-A964-52E404DD940F}"/>
    <cellStyle name="20% - Accent5 3 8 2 3 2 3 4" xfId="34893" xr:uid="{0FCC2E20-7E02-49D5-A513-57E0A0AE1154}"/>
    <cellStyle name="20% - Accent5 3 8 2 3 2 3 5" xfId="41525" xr:uid="{1789B8B7-9EBD-48FF-82C8-5A9C91DA0F31}"/>
    <cellStyle name="20% - Accent5 3 8 2 3 2 3 6" xfId="49408" xr:uid="{25C25FAC-F70A-4C06-A1A6-24309A9D1FF7}"/>
    <cellStyle name="20% - Accent5 3 8 2 3 2 3 7" xfId="56901" xr:uid="{B082C971-07FA-4928-BE55-6749F9C7CECB}"/>
    <cellStyle name="20% - Accent5 3 8 2 3 2 4" xfId="4079" xr:uid="{04A5A9DE-9EF6-491D-8E85-9DA51CD5D731}"/>
    <cellStyle name="20% - Accent5 3 8 2 3 2 4 2" xfId="11619" xr:uid="{1D8071B0-CB12-4565-B47B-38F7D5573BD4}"/>
    <cellStyle name="20% - Accent5 3 8 2 3 2 4 2 2" xfId="26595" xr:uid="{AC5FA12C-5604-4C6C-8D0A-2E45180B3F65}"/>
    <cellStyle name="20% - Accent5 3 8 2 3 2 4 3" xfId="19107" xr:uid="{EB797D7D-A2E9-434F-8CCA-F3701FF82458}"/>
    <cellStyle name="20% - Accent5 3 8 2 3 2 4 4" xfId="36736" xr:uid="{AAE24485-445E-4FC7-8309-B6470CACC83D}"/>
    <cellStyle name="20% - Accent5 3 8 2 3 2 4 5" xfId="41526" xr:uid="{709B8872-1BCA-4A5B-B00E-3F6B325C0F94}"/>
    <cellStyle name="20% - Accent5 3 8 2 3 2 4 6" xfId="49409" xr:uid="{AF0FD45F-42DD-46A0-86D0-CB4A6CFE0586}"/>
    <cellStyle name="20% - Accent5 3 8 2 3 2 4 7" xfId="56902" xr:uid="{DA596916-14AD-4637-8048-EEC723FCE10F}"/>
    <cellStyle name="20% - Accent5 3 8 2 3 2 5" xfId="11616" xr:uid="{43909937-27F9-48A6-8530-B82214C96F78}"/>
    <cellStyle name="20% - Accent5 3 8 2 3 2 5 2" xfId="26592" xr:uid="{E06DF5BC-AD18-4712-87B8-44C78AAFA83E}"/>
    <cellStyle name="20% - Accent5 3 8 2 3 2 6" xfId="19104" xr:uid="{BD87B7DC-4921-4005-A8BD-4D1CA4A8DBF9}"/>
    <cellStyle name="20% - Accent5 3 8 2 3 2 7" xfId="31596" xr:uid="{9969C66B-EE13-49DD-82AB-32654F08F089}"/>
    <cellStyle name="20% - Accent5 3 8 2 3 2 8" xfId="41523" xr:uid="{C8BF7200-B6EA-44A7-84EC-45C52850E323}"/>
    <cellStyle name="20% - Accent5 3 8 2 3 2 9" xfId="49406" xr:uid="{09FAB0D7-B5D0-4221-965A-7FDF01AF382B}"/>
    <cellStyle name="20% - Accent5 3 8 2 3 3" xfId="4080" xr:uid="{B52E2B6D-F3BD-4795-9A36-8BAF16CA83F4}"/>
    <cellStyle name="20% - Accent5 3 8 2 3 3 2" xfId="11620" xr:uid="{98B89160-01A4-4E1F-9FF7-9B3E99F7015C}"/>
    <cellStyle name="20% - Accent5 3 8 2 3 3 2 2" xfId="26596" xr:uid="{0A31F8B3-2BFC-423C-B980-28A5AE012B6A}"/>
    <cellStyle name="20% - Accent5 3 8 2 3 3 3" xfId="19108" xr:uid="{979922A2-B897-4B48-AE29-3BD093BEBD06}"/>
    <cellStyle name="20% - Accent5 3 8 2 3 3 4" xfId="33047" xr:uid="{72F2200F-DB29-41A2-ACEE-06F1E16F6048}"/>
    <cellStyle name="20% - Accent5 3 8 2 3 3 5" xfId="41527" xr:uid="{88CEFAA4-730D-45D7-B2E3-98B959C68EA5}"/>
    <cellStyle name="20% - Accent5 3 8 2 3 3 6" xfId="49410" xr:uid="{446E6366-EB46-4B45-8D68-1D9707D1671E}"/>
    <cellStyle name="20% - Accent5 3 8 2 3 3 7" xfId="56903" xr:uid="{2F556A65-4EA6-4EE3-ADE4-3261177DB1A1}"/>
    <cellStyle name="20% - Accent5 3 8 2 3 4" xfId="4081" xr:uid="{C3CACBD1-0F7E-4683-AADA-100564A6008A}"/>
    <cellStyle name="20% - Accent5 3 8 2 3 4 2" xfId="11621" xr:uid="{0226FC48-4E75-4372-B4C2-4040E3BD9FFF}"/>
    <cellStyle name="20% - Accent5 3 8 2 3 4 2 2" xfId="26597" xr:uid="{E80F9ED8-040E-4938-90ED-513E9CFBC218}"/>
    <cellStyle name="20% - Accent5 3 8 2 3 4 3" xfId="19109" xr:uid="{5B964FB9-F837-4EB5-A7B1-7DE3177989F4}"/>
    <cellStyle name="20% - Accent5 3 8 2 3 4 4" xfId="34892" xr:uid="{E83D10C0-BDF0-48EE-B07E-5F578672FD19}"/>
    <cellStyle name="20% - Accent5 3 8 2 3 4 5" xfId="41528" xr:uid="{4BFE03EB-437F-4754-8CB4-8B35B3EA15F3}"/>
    <cellStyle name="20% - Accent5 3 8 2 3 4 6" xfId="49411" xr:uid="{B23A7816-3FE1-4EE2-86A5-5EE4611BBB13}"/>
    <cellStyle name="20% - Accent5 3 8 2 3 4 7" xfId="56904" xr:uid="{3FE25C6B-0786-47FA-AABE-32339E508E7E}"/>
    <cellStyle name="20% - Accent5 3 8 2 3 5" xfId="4082" xr:uid="{20A6E63C-99A7-4C62-AF24-E8D5553B80E5}"/>
    <cellStyle name="20% - Accent5 3 8 2 3 5 2" xfId="11622" xr:uid="{17AC4218-A977-4F0F-B26B-D3210DAF3C35}"/>
    <cellStyle name="20% - Accent5 3 8 2 3 5 2 2" xfId="26598" xr:uid="{1FC6EEFD-1BBE-4752-8194-1F8E21082BDE}"/>
    <cellStyle name="20% - Accent5 3 8 2 3 5 3" xfId="19110" xr:uid="{059CB0B4-98C1-4A0A-9588-C856E43EF685}"/>
    <cellStyle name="20% - Accent5 3 8 2 3 5 4" xfId="36735" xr:uid="{460705A2-5723-4016-A2A6-4243B912D650}"/>
    <cellStyle name="20% - Accent5 3 8 2 3 5 5" xfId="41529" xr:uid="{64A5DA78-B5AF-46D3-AA68-65F257ECD9A3}"/>
    <cellStyle name="20% - Accent5 3 8 2 3 5 6" xfId="49412" xr:uid="{D6DDE035-39EB-446F-B917-B5BD715D25AA}"/>
    <cellStyle name="20% - Accent5 3 8 2 3 5 7" xfId="56905" xr:uid="{E042E50D-AAA3-4B00-A706-A7C2265C31C9}"/>
    <cellStyle name="20% - Accent5 3 8 2 3 6" xfId="11615" xr:uid="{8C4F8FA1-5DDA-41BB-B4A6-974A0848F557}"/>
    <cellStyle name="20% - Accent5 3 8 2 3 6 2" xfId="26591" xr:uid="{474B335F-55E3-45F8-8D25-77C9B303FAC6}"/>
    <cellStyle name="20% - Accent5 3 8 2 3 7" xfId="19103" xr:uid="{FE23B3D4-EF94-45F6-B583-D26518FB15A0}"/>
    <cellStyle name="20% - Accent5 3 8 2 3 8" xfId="30687" xr:uid="{85FE367F-CB93-41DC-A4BA-58D3B36FAF85}"/>
    <cellStyle name="20% - Accent5 3 8 2 3 9" xfId="41522" xr:uid="{F81630A6-FA83-4D7E-8A92-0236EB0BF49A}"/>
    <cellStyle name="20% - Accent5 3 8 2 4" xfId="4083" xr:uid="{2E2D927C-129C-4B31-A032-7ABBADC83D96}"/>
    <cellStyle name="20% - Accent5 3 8 2 4 10" xfId="49413" xr:uid="{C7CB050E-1B2F-4D92-B03A-856AD287916A}"/>
    <cellStyle name="20% - Accent5 3 8 2 4 11" xfId="56906" xr:uid="{A540B34D-44EC-4F51-AB50-98D4A8E9B338}"/>
    <cellStyle name="20% - Accent5 3 8 2 4 2" xfId="4084" xr:uid="{B4AFF485-FB9A-43FD-986A-923E5C2506B1}"/>
    <cellStyle name="20% - Accent5 3 8 2 4 2 10" xfId="56907" xr:uid="{CA0C3DF5-0CD0-4DD4-9A42-574DA1AB587B}"/>
    <cellStyle name="20% - Accent5 3 8 2 4 2 2" xfId="4085" xr:uid="{D5B5C4D7-142E-4971-BA4B-7E41B591F6DC}"/>
    <cellStyle name="20% - Accent5 3 8 2 4 2 2 2" xfId="11625" xr:uid="{06B3011C-A1B0-40B7-9C4A-C6D7A555F75D}"/>
    <cellStyle name="20% - Accent5 3 8 2 4 2 2 2 2" xfId="26601" xr:uid="{025B3667-939B-419B-86B1-3D24D5603505}"/>
    <cellStyle name="20% - Accent5 3 8 2 4 2 2 3" xfId="19113" xr:uid="{2D9EA415-18D4-4208-A792-6BDABA624CD6}"/>
    <cellStyle name="20% - Accent5 3 8 2 4 2 2 4" xfId="33050" xr:uid="{ED640756-EDA0-4CE4-A5D1-A7689CB69C8F}"/>
    <cellStyle name="20% - Accent5 3 8 2 4 2 2 5" xfId="41532" xr:uid="{1A1AC8B1-4F41-4937-91C5-952A9B6EE081}"/>
    <cellStyle name="20% - Accent5 3 8 2 4 2 2 6" xfId="49415" xr:uid="{9DD28430-FE7F-46BA-9CFE-DD1725CCBB33}"/>
    <cellStyle name="20% - Accent5 3 8 2 4 2 2 7" xfId="56908" xr:uid="{B6C62DBA-D07D-42E9-8831-77FE68B24555}"/>
    <cellStyle name="20% - Accent5 3 8 2 4 2 3" xfId="4086" xr:uid="{C3C77FD0-2AB6-49C6-8285-D219E583601D}"/>
    <cellStyle name="20% - Accent5 3 8 2 4 2 3 2" xfId="11626" xr:uid="{ADD76645-E403-4203-B2F1-EDF7801CD944}"/>
    <cellStyle name="20% - Accent5 3 8 2 4 2 3 2 2" xfId="26602" xr:uid="{59BB7DF9-F050-4CB5-8067-FF941B264CC1}"/>
    <cellStyle name="20% - Accent5 3 8 2 4 2 3 3" xfId="19114" xr:uid="{33F383F8-2100-468C-8871-559BF4AF4851}"/>
    <cellStyle name="20% - Accent5 3 8 2 4 2 3 4" xfId="34895" xr:uid="{D1509CF5-7106-4500-92B1-AF7898928D3A}"/>
    <cellStyle name="20% - Accent5 3 8 2 4 2 3 5" xfId="41533" xr:uid="{86743AD5-2C93-4974-899B-8346CFB0EBF5}"/>
    <cellStyle name="20% - Accent5 3 8 2 4 2 3 6" xfId="49416" xr:uid="{2C9E2C32-6AFD-4063-85BB-F09523AE3FA8}"/>
    <cellStyle name="20% - Accent5 3 8 2 4 2 3 7" xfId="56909" xr:uid="{DCF58B00-C64F-49BA-B454-5B8177B38728}"/>
    <cellStyle name="20% - Accent5 3 8 2 4 2 4" xfId="4087" xr:uid="{A17A9AA1-350A-423E-A9D7-34FD7936A9E0}"/>
    <cellStyle name="20% - Accent5 3 8 2 4 2 4 2" xfId="11627" xr:uid="{6FFCDD4C-ABBA-4D49-AE69-A60C876F6A55}"/>
    <cellStyle name="20% - Accent5 3 8 2 4 2 4 2 2" xfId="26603" xr:uid="{CE49D2F1-0670-4294-A34D-7DED57E8D683}"/>
    <cellStyle name="20% - Accent5 3 8 2 4 2 4 3" xfId="19115" xr:uid="{9A2D4D23-870A-4A3D-AE95-CD1E8B0D5B3C}"/>
    <cellStyle name="20% - Accent5 3 8 2 4 2 4 4" xfId="36738" xr:uid="{EB8234B5-1C28-45F8-8918-88C1E08F2FB0}"/>
    <cellStyle name="20% - Accent5 3 8 2 4 2 4 5" xfId="41534" xr:uid="{89AF9991-31B6-4F1A-B909-8431602FCFC5}"/>
    <cellStyle name="20% - Accent5 3 8 2 4 2 4 6" xfId="49417" xr:uid="{1034B5C4-DC18-4F39-AC25-3FD623AC5975}"/>
    <cellStyle name="20% - Accent5 3 8 2 4 2 4 7" xfId="56910" xr:uid="{46B4418E-57FF-4698-B9A3-3CFB0557C8F6}"/>
    <cellStyle name="20% - Accent5 3 8 2 4 2 5" xfId="11624" xr:uid="{C3F1D2F9-FA46-47BB-8A05-815CAB64DD1D}"/>
    <cellStyle name="20% - Accent5 3 8 2 4 2 5 2" xfId="26600" xr:uid="{E6761087-3052-4EC8-BCB4-EAECC2BB6A12}"/>
    <cellStyle name="20% - Accent5 3 8 2 4 2 6" xfId="19112" xr:uid="{FDA7611C-8D52-4540-A187-6529B7BDA5E3}"/>
    <cellStyle name="20% - Accent5 3 8 2 4 2 7" xfId="31597" xr:uid="{875F5E40-C820-44DE-A95A-4B25F5D6B5B0}"/>
    <cellStyle name="20% - Accent5 3 8 2 4 2 8" xfId="41531" xr:uid="{DA0B6E5B-343A-4042-AB56-C91E1D8295E8}"/>
    <cellStyle name="20% - Accent5 3 8 2 4 2 9" xfId="49414" xr:uid="{1672160B-A780-4D1D-B019-820CEA1FCFC2}"/>
    <cellStyle name="20% - Accent5 3 8 2 4 3" xfId="4088" xr:uid="{9DF95682-785C-4E8B-9463-634059B48937}"/>
    <cellStyle name="20% - Accent5 3 8 2 4 3 2" xfId="11628" xr:uid="{EBC70950-4904-4E5F-9502-6CC4E5E1D01E}"/>
    <cellStyle name="20% - Accent5 3 8 2 4 3 2 2" xfId="26604" xr:uid="{7AFA0408-3D84-4A42-AA82-7BFCF71955DE}"/>
    <cellStyle name="20% - Accent5 3 8 2 4 3 3" xfId="19116" xr:uid="{FDE9B1BB-7DAC-4741-A7ED-C75022D731BE}"/>
    <cellStyle name="20% - Accent5 3 8 2 4 3 4" xfId="33049" xr:uid="{76D7F1E5-4541-4D7F-A098-704225C2CFF4}"/>
    <cellStyle name="20% - Accent5 3 8 2 4 3 5" xfId="41535" xr:uid="{AF964A9B-7023-4ED5-B4D8-38F50EB8BD63}"/>
    <cellStyle name="20% - Accent5 3 8 2 4 3 6" xfId="49418" xr:uid="{5E7ADA07-4432-4B21-B39B-2C01C0E092FE}"/>
    <cellStyle name="20% - Accent5 3 8 2 4 3 7" xfId="56911" xr:uid="{2683C0FE-6B8B-4A6D-9CB6-49D2120CAF82}"/>
    <cellStyle name="20% - Accent5 3 8 2 4 4" xfId="4089" xr:uid="{CD6886AC-968B-4693-95BF-DCC8D22A34A2}"/>
    <cellStyle name="20% - Accent5 3 8 2 4 4 2" xfId="11629" xr:uid="{EB6D6FD3-4730-4D0D-991B-2C6A34E83C9A}"/>
    <cellStyle name="20% - Accent5 3 8 2 4 4 2 2" xfId="26605" xr:uid="{944EF7C3-6FD7-47A1-82A8-A8DDE82B6EF6}"/>
    <cellStyle name="20% - Accent5 3 8 2 4 4 3" xfId="19117" xr:uid="{BDCA2F62-3E71-42BB-B008-56B047B5653C}"/>
    <cellStyle name="20% - Accent5 3 8 2 4 4 4" xfId="34894" xr:uid="{36980F64-2D50-489F-971A-56A371141133}"/>
    <cellStyle name="20% - Accent5 3 8 2 4 4 5" xfId="41536" xr:uid="{9975254E-7772-4D68-A0A6-ED38C7D62CFF}"/>
    <cellStyle name="20% - Accent5 3 8 2 4 4 6" xfId="49419" xr:uid="{36DEFAB7-22A7-4763-AE5B-264A89EE8263}"/>
    <cellStyle name="20% - Accent5 3 8 2 4 4 7" xfId="56912" xr:uid="{5C0ECF86-FAA5-4858-8304-F82E25F1090C}"/>
    <cellStyle name="20% - Accent5 3 8 2 4 5" xfId="4090" xr:uid="{5E0050D9-9E13-49E1-A15B-239396BB5C25}"/>
    <cellStyle name="20% - Accent5 3 8 2 4 5 2" xfId="11630" xr:uid="{220EBCB1-05C3-4DCB-BAC1-82B121A70823}"/>
    <cellStyle name="20% - Accent5 3 8 2 4 5 2 2" xfId="26606" xr:uid="{BA732311-76C7-42DF-A981-8563E44AEA8D}"/>
    <cellStyle name="20% - Accent5 3 8 2 4 5 3" xfId="19118" xr:uid="{D97C433F-336C-42BF-B387-8EA874563A2D}"/>
    <cellStyle name="20% - Accent5 3 8 2 4 5 4" xfId="36737" xr:uid="{228EBB20-4425-4D95-AFDE-B6D5D8863B48}"/>
    <cellStyle name="20% - Accent5 3 8 2 4 5 5" xfId="41537" xr:uid="{A213ECD2-6B08-4C9D-B655-99C7CD98CC9D}"/>
    <cellStyle name="20% - Accent5 3 8 2 4 5 6" xfId="49420" xr:uid="{A574F659-CCCE-48A8-BC3C-A1E864466E58}"/>
    <cellStyle name="20% - Accent5 3 8 2 4 5 7" xfId="56913" xr:uid="{D1FCBFDE-0AC7-4F2E-B5FF-DC7B6CCBDA7F}"/>
    <cellStyle name="20% - Accent5 3 8 2 4 6" xfId="11623" xr:uid="{835A6FC4-1A63-4B7C-906E-196AC40B2B86}"/>
    <cellStyle name="20% - Accent5 3 8 2 4 6 2" xfId="26599" xr:uid="{404656F6-C5E6-497F-AC0A-57E43D86ACFA}"/>
    <cellStyle name="20% - Accent5 3 8 2 4 7" xfId="19111" xr:uid="{F6770913-3AE5-42EC-9151-6D5280530D86}"/>
    <cellStyle name="20% - Accent5 3 8 2 4 8" xfId="30930" xr:uid="{7FF7E6AC-DABE-4C3A-B666-768A95C065F2}"/>
    <cellStyle name="20% - Accent5 3 8 2 4 9" xfId="41530" xr:uid="{196E36E6-605B-48C8-B5AE-5BFE6A26F34D}"/>
    <cellStyle name="20% - Accent5 3 8 2 5" xfId="4091" xr:uid="{4237C77E-6486-4FC8-987B-A3E316B5B898}"/>
    <cellStyle name="20% - Accent5 3 8 2 5 10" xfId="56914" xr:uid="{64D90A06-0505-4F35-99C2-F4233D5B6873}"/>
    <cellStyle name="20% - Accent5 3 8 2 5 2" xfId="4092" xr:uid="{9EEFC34E-176D-4E6F-A23A-114E95146CB2}"/>
    <cellStyle name="20% - Accent5 3 8 2 5 2 2" xfId="11632" xr:uid="{43EA7F5E-4DA3-4893-ACE3-7144596A68A9}"/>
    <cellStyle name="20% - Accent5 3 8 2 5 2 2 2" xfId="26608" xr:uid="{699F01A1-68FC-406D-A47E-26EB1DCD1D35}"/>
    <cellStyle name="20% - Accent5 3 8 2 5 2 3" xfId="19120" xr:uid="{30527E28-110D-4EF6-AC08-4AA0A4A36CB7}"/>
    <cellStyle name="20% - Accent5 3 8 2 5 2 4" xfId="33051" xr:uid="{55C34658-E856-4B36-BDCD-B765D7A212E6}"/>
    <cellStyle name="20% - Accent5 3 8 2 5 2 5" xfId="41539" xr:uid="{F11D97EB-44DD-4428-A296-15EED672B57B}"/>
    <cellStyle name="20% - Accent5 3 8 2 5 2 6" xfId="49422" xr:uid="{D0CDCBD3-253F-4C16-9C01-38D4B207C26A}"/>
    <cellStyle name="20% - Accent5 3 8 2 5 2 7" xfId="56915" xr:uid="{49F8CFFE-B4EB-4AAA-AFF9-79332E34A528}"/>
    <cellStyle name="20% - Accent5 3 8 2 5 3" xfId="4093" xr:uid="{2264C40F-CDB8-4881-BF7E-F318EBFFF8E1}"/>
    <cellStyle name="20% - Accent5 3 8 2 5 3 2" xfId="11633" xr:uid="{DD2B3CE5-532E-45BF-ADC6-5051C4F6B8A0}"/>
    <cellStyle name="20% - Accent5 3 8 2 5 3 2 2" xfId="26609" xr:uid="{5A69826A-BBD8-430A-A48D-56B2D767E636}"/>
    <cellStyle name="20% - Accent5 3 8 2 5 3 3" xfId="19121" xr:uid="{341E9C49-C207-4DD4-9889-BD8A9A27A2E8}"/>
    <cellStyle name="20% - Accent5 3 8 2 5 3 4" xfId="34896" xr:uid="{411179C9-E6BE-4D0A-AF4C-6A75526B058C}"/>
    <cellStyle name="20% - Accent5 3 8 2 5 3 5" xfId="41540" xr:uid="{49C8FF00-B59A-4E17-B8D9-7FB01844806C}"/>
    <cellStyle name="20% - Accent5 3 8 2 5 3 6" xfId="49423" xr:uid="{6B405F74-E3E7-4578-998E-FDC4C76FB779}"/>
    <cellStyle name="20% - Accent5 3 8 2 5 3 7" xfId="56916" xr:uid="{1D582E87-9640-4631-B190-E6669A46D9C0}"/>
    <cellStyle name="20% - Accent5 3 8 2 5 4" xfId="4094" xr:uid="{D8968EEF-2136-49F2-85C8-3A45BE736850}"/>
    <cellStyle name="20% - Accent5 3 8 2 5 4 2" xfId="11634" xr:uid="{D4E66A5F-E4CF-4833-81C9-239A351C0B90}"/>
    <cellStyle name="20% - Accent5 3 8 2 5 4 2 2" xfId="26610" xr:uid="{34F3DBF4-34DA-4AE8-BF3B-18CEFE2547EC}"/>
    <cellStyle name="20% - Accent5 3 8 2 5 4 3" xfId="19122" xr:uid="{E0004E67-1678-49D9-B0E8-EE1D1A84EDA4}"/>
    <cellStyle name="20% - Accent5 3 8 2 5 4 4" xfId="36739" xr:uid="{70A18AA2-7B3D-4702-AA9B-E2C417610992}"/>
    <cellStyle name="20% - Accent5 3 8 2 5 4 5" xfId="41541" xr:uid="{719C8633-4B26-4C3D-A6F1-F82335D142B6}"/>
    <cellStyle name="20% - Accent5 3 8 2 5 4 6" xfId="49424" xr:uid="{D392284A-274E-45EE-AAB8-F914FF52E891}"/>
    <cellStyle name="20% - Accent5 3 8 2 5 4 7" xfId="56917" xr:uid="{95B52D34-0E95-47DC-9003-B61BFD041754}"/>
    <cellStyle name="20% - Accent5 3 8 2 5 5" xfId="11631" xr:uid="{BFC10F53-5CB3-4E91-9416-93197A3AE4C6}"/>
    <cellStyle name="20% - Accent5 3 8 2 5 5 2" xfId="26607" xr:uid="{82EBDB1A-08DD-4741-9206-27B6F633B1BE}"/>
    <cellStyle name="20% - Accent5 3 8 2 5 6" xfId="19119" xr:uid="{9F6F5000-1F5A-4422-9538-29B64DFD9BC6}"/>
    <cellStyle name="20% - Accent5 3 8 2 5 7" xfId="31593" xr:uid="{3B7B9488-0840-4C8F-A722-B4E91C40D640}"/>
    <cellStyle name="20% - Accent5 3 8 2 5 8" xfId="41538" xr:uid="{D7066A76-7021-4528-9371-00829EDEE7F7}"/>
    <cellStyle name="20% - Accent5 3 8 2 5 9" xfId="49421" xr:uid="{68D0147B-6FBD-4140-8DB9-09E4C4840CE8}"/>
    <cellStyle name="20% - Accent5 3 8 2 6" xfId="4095" xr:uid="{52723935-7894-4D28-AFD1-1D3CB81D8A44}"/>
    <cellStyle name="20% - Accent5 3 8 2 6 2" xfId="11635" xr:uid="{D09D8AEB-7850-4C1B-9966-2E77E31F0A43}"/>
    <cellStyle name="20% - Accent5 3 8 2 6 2 2" xfId="26611" xr:uid="{433A5877-FCB0-4A80-BD6F-80F6A991649A}"/>
    <cellStyle name="20% - Accent5 3 8 2 6 3" xfId="19123" xr:uid="{4BF14ABD-0730-4EFE-B615-9158DF69AA78}"/>
    <cellStyle name="20% - Accent5 3 8 2 6 4" xfId="33042" xr:uid="{F66E8C81-FDEE-45E4-9F96-A3D4DF1C5FC1}"/>
    <cellStyle name="20% - Accent5 3 8 2 6 5" xfId="41542" xr:uid="{611D1D9E-455A-411F-B790-C1444EC4DF1A}"/>
    <cellStyle name="20% - Accent5 3 8 2 6 6" xfId="49425" xr:uid="{95A8228C-F3A7-4A8E-B72D-A0B3F8EDAE4C}"/>
    <cellStyle name="20% - Accent5 3 8 2 6 7" xfId="56918" xr:uid="{ADB2C336-FFA3-484C-BBFF-612FD9293DC0}"/>
    <cellStyle name="20% - Accent5 3 8 2 7" xfId="4096" xr:uid="{C62F4865-F4AD-4A89-B43E-1D26F2D3E8E0}"/>
    <cellStyle name="20% - Accent5 3 8 2 7 2" xfId="11636" xr:uid="{F955E37D-6814-454D-8A07-294617231172}"/>
    <cellStyle name="20% - Accent5 3 8 2 7 2 2" xfId="26612" xr:uid="{D5D3F781-8B98-4D09-967A-29402836627B}"/>
    <cellStyle name="20% - Accent5 3 8 2 7 3" xfId="19124" xr:uid="{3F39F82A-9BBA-4E93-99C4-65956EAA4DD7}"/>
    <cellStyle name="20% - Accent5 3 8 2 7 4" xfId="34887" xr:uid="{562EA258-F4DC-4BA8-AE76-2056BA3B0128}"/>
    <cellStyle name="20% - Accent5 3 8 2 7 5" xfId="41543" xr:uid="{51B98383-CDE7-4F13-A7E6-48AFA94AE9EE}"/>
    <cellStyle name="20% - Accent5 3 8 2 7 6" xfId="49426" xr:uid="{77176E27-F0F9-41A5-8B2C-1611F6AD5217}"/>
    <cellStyle name="20% - Accent5 3 8 2 7 7" xfId="56919" xr:uid="{00B47B98-A848-4217-8E53-95B6FB482473}"/>
    <cellStyle name="20% - Accent5 3 8 2 8" xfId="4097" xr:uid="{AFD2A5C0-E7B7-4769-983E-F7C037903AE9}"/>
    <cellStyle name="20% - Accent5 3 8 2 8 2" xfId="11637" xr:uid="{24E2BED7-5401-494B-AC5C-11D94D72C65A}"/>
    <cellStyle name="20% - Accent5 3 8 2 8 2 2" xfId="26613" xr:uid="{68B0B707-2F8A-4DEF-A76B-5B585DF46264}"/>
    <cellStyle name="20% - Accent5 3 8 2 8 3" xfId="19125" xr:uid="{AB6367AC-6321-477D-96E7-A296E8ADAE62}"/>
    <cellStyle name="20% - Accent5 3 8 2 8 4" xfId="36730" xr:uid="{1EB4EFE0-DD45-4028-9D71-288BDCBFBD91}"/>
    <cellStyle name="20% - Accent5 3 8 2 8 5" xfId="41544" xr:uid="{A653CFD7-00D2-43BD-949A-BFD5E6B2534F}"/>
    <cellStyle name="20% - Accent5 3 8 2 8 6" xfId="49427" xr:uid="{E7A69532-3F91-4B25-9425-58274DBBDFF5}"/>
    <cellStyle name="20% - Accent5 3 8 2 8 7" xfId="56920" xr:uid="{5A36A84C-F610-418F-8F9F-FB4A844C7712}"/>
    <cellStyle name="20% - Accent5 3 8 2 9" xfId="11598" xr:uid="{989F132B-ECCB-40C4-99CB-7E2796E0EC67}"/>
    <cellStyle name="20% - Accent5 3 8 2 9 2" xfId="26574" xr:uid="{0DC34117-7B31-4065-B7F1-8F728058B17E}"/>
    <cellStyle name="20% - Accent5 3 8 3" xfId="4098" xr:uid="{667CF661-F17D-4CB6-8953-6F683622172F}"/>
    <cellStyle name="20% - Accent5 3 8 3 10" xfId="41545" xr:uid="{AC09D0AE-E3A8-4EBE-AF01-FFE94352EE1B}"/>
    <cellStyle name="20% - Accent5 3 8 3 11" xfId="49428" xr:uid="{D3ACC8F2-FED0-4DDD-A2C6-3F0D7A272D33}"/>
    <cellStyle name="20% - Accent5 3 8 3 12" xfId="56921" xr:uid="{124C38A6-A53B-40D9-BCBA-519EA6A7A909}"/>
    <cellStyle name="20% - Accent5 3 8 3 2" xfId="4099" xr:uid="{EBF1FA60-D623-47B3-8240-92A285CFFB49}"/>
    <cellStyle name="20% - Accent5 3 8 3 2 10" xfId="49429" xr:uid="{E8A69C07-9BB0-4CE2-920B-DB39F964E8C8}"/>
    <cellStyle name="20% - Accent5 3 8 3 2 11" xfId="56922" xr:uid="{1EEFB2E6-0BCB-4220-ADD9-0CDE46AE646A}"/>
    <cellStyle name="20% - Accent5 3 8 3 2 2" xfId="4100" xr:uid="{3E9D4049-F5D5-4495-9EFD-3FAE03B21E69}"/>
    <cellStyle name="20% - Accent5 3 8 3 2 2 10" xfId="56923" xr:uid="{BC581865-DCDA-4460-BC49-D0A4B680C952}"/>
    <cellStyle name="20% - Accent5 3 8 3 2 2 2" xfId="4101" xr:uid="{0EBBD163-0CB9-4891-8BFC-9960112A8F96}"/>
    <cellStyle name="20% - Accent5 3 8 3 2 2 2 2" xfId="11641" xr:uid="{A0F53E8D-E871-4AEF-89D3-3A104CFC4F54}"/>
    <cellStyle name="20% - Accent5 3 8 3 2 2 2 2 2" xfId="26617" xr:uid="{DD96BE02-B48C-406F-A345-8D4DCCF92548}"/>
    <cellStyle name="20% - Accent5 3 8 3 2 2 2 3" xfId="19129" xr:uid="{25DE9335-09D4-43D3-B947-FFB1FF43F88D}"/>
    <cellStyle name="20% - Accent5 3 8 3 2 2 2 4" xfId="33054" xr:uid="{2F7C0A62-32CF-48D9-B8DE-6664C0B12E82}"/>
    <cellStyle name="20% - Accent5 3 8 3 2 2 2 5" xfId="41548" xr:uid="{B253EC71-0537-4086-9F87-3CA39A07B4A1}"/>
    <cellStyle name="20% - Accent5 3 8 3 2 2 2 6" xfId="49431" xr:uid="{066D24F8-2F84-4E0B-AD58-F9A5C5F02314}"/>
    <cellStyle name="20% - Accent5 3 8 3 2 2 2 7" xfId="56924" xr:uid="{EE8698A1-28D4-4878-9970-B7CC6684C350}"/>
    <cellStyle name="20% - Accent5 3 8 3 2 2 3" xfId="4102" xr:uid="{7FC8A2B8-C5C6-4C40-83EB-62AD84B894A5}"/>
    <cellStyle name="20% - Accent5 3 8 3 2 2 3 2" xfId="11642" xr:uid="{6B699609-B3C2-4929-88FB-FB34E0778D08}"/>
    <cellStyle name="20% - Accent5 3 8 3 2 2 3 2 2" xfId="26618" xr:uid="{53BA896F-4113-43C8-8D14-EDAD30011C7C}"/>
    <cellStyle name="20% - Accent5 3 8 3 2 2 3 3" xfId="19130" xr:uid="{A446C3A2-2AAC-41C4-93CE-CDB1917FB2E5}"/>
    <cellStyle name="20% - Accent5 3 8 3 2 2 3 4" xfId="34899" xr:uid="{626E5325-B729-4034-831B-416081FD0D3B}"/>
    <cellStyle name="20% - Accent5 3 8 3 2 2 3 5" xfId="41549" xr:uid="{7B5BB141-A98D-40F0-BFBC-95C85A8CFD40}"/>
    <cellStyle name="20% - Accent5 3 8 3 2 2 3 6" xfId="49432" xr:uid="{A5888C3A-3386-4119-96BA-82F7CC91DEA5}"/>
    <cellStyle name="20% - Accent5 3 8 3 2 2 3 7" xfId="56925" xr:uid="{8086F4FF-83EC-4062-AA7A-96EEDE21CFFC}"/>
    <cellStyle name="20% - Accent5 3 8 3 2 2 4" xfId="4103" xr:uid="{A35B39C1-AFA7-4F88-B404-C379CF51EBA8}"/>
    <cellStyle name="20% - Accent5 3 8 3 2 2 4 2" xfId="11643" xr:uid="{C632A294-3A44-4A5F-9613-D3E5C3F80159}"/>
    <cellStyle name="20% - Accent5 3 8 3 2 2 4 2 2" xfId="26619" xr:uid="{00150B6D-CFBE-4A96-A6EA-A8753EE71588}"/>
    <cellStyle name="20% - Accent5 3 8 3 2 2 4 3" xfId="19131" xr:uid="{D2DC77B9-EBE0-4821-852B-6EB10B8C3517}"/>
    <cellStyle name="20% - Accent5 3 8 3 2 2 4 4" xfId="36742" xr:uid="{145D10CD-33DD-473F-ADFF-31BB1C99D36F}"/>
    <cellStyle name="20% - Accent5 3 8 3 2 2 4 5" xfId="41550" xr:uid="{2EDEABDB-A0AC-4B64-91E6-3BCFE2B3BBB6}"/>
    <cellStyle name="20% - Accent5 3 8 3 2 2 4 6" xfId="49433" xr:uid="{39B3616C-C678-461F-84FB-C3B91C763D63}"/>
    <cellStyle name="20% - Accent5 3 8 3 2 2 4 7" xfId="56926" xr:uid="{A9FF7E4F-B73F-41A3-AA34-D190E6D97BB5}"/>
    <cellStyle name="20% - Accent5 3 8 3 2 2 5" xfId="11640" xr:uid="{F3FC6E9B-6F67-41B3-B04C-9614D66E54E8}"/>
    <cellStyle name="20% - Accent5 3 8 3 2 2 5 2" xfId="26616" xr:uid="{A653292E-0E68-44DB-990D-911D388F81D2}"/>
    <cellStyle name="20% - Accent5 3 8 3 2 2 6" xfId="19128" xr:uid="{B34575C3-0E68-4B9E-8C7D-40E59B5AC172}"/>
    <cellStyle name="20% - Accent5 3 8 3 2 2 7" xfId="31599" xr:uid="{D1000FEA-13C5-4B64-936E-12E58C124842}"/>
    <cellStyle name="20% - Accent5 3 8 3 2 2 8" xfId="41547" xr:uid="{33686A55-F6C2-4045-9211-AEC76BB618BC}"/>
    <cellStyle name="20% - Accent5 3 8 3 2 2 9" xfId="49430" xr:uid="{64F8C4EA-660D-4F7E-ABAC-7FB94A55569A}"/>
    <cellStyle name="20% - Accent5 3 8 3 2 3" xfId="4104" xr:uid="{AD4C3209-1D47-4705-85BA-71ED47653ECC}"/>
    <cellStyle name="20% - Accent5 3 8 3 2 3 2" xfId="11644" xr:uid="{5AF35280-FA15-4FA1-9766-2EDC0C1510C4}"/>
    <cellStyle name="20% - Accent5 3 8 3 2 3 2 2" xfId="26620" xr:uid="{EFD6B6FE-7166-462A-A2CF-6815D625C6AE}"/>
    <cellStyle name="20% - Accent5 3 8 3 2 3 3" xfId="19132" xr:uid="{41C1402B-FF53-4D1A-957F-8343310C869B}"/>
    <cellStyle name="20% - Accent5 3 8 3 2 3 4" xfId="33053" xr:uid="{6E209C17-F8D9-41E9-BA79-14FCDD050194}"/>
    <cellStyle name="20% - Accent5 3 8 3 2 3 5" xfId="41551" xr:uid="{7294A725-6161-498B-9F08-44804A7A5D14}"/>
    <cellStyle name="20% - Accent5 3 8 3 2 3 6" xfId="49434" xr:uid="{42322F24-799E-46E5-9C11-02124B4D0140}"/>
    <cellStyle name="20% - Accent5 3 8 3 2 3 7" xfId="56927" xr:uid="{1994902D-BA8E-4F87-834C-E225773644B8}"/>
    <cellStyle name="20% - Accent5 3 8 3 2 4" xfId="4105" xr:uid="{F97BB25B-0CB0-4A03-AF58-A17D87F4E033}"/>
    <cellStyle name="20% - Accent5 3 8 3 2 4 2" xfId="11645" xr:uid="{8B957A82-92F7-424F-9263-DE83231115E9}"/>
    <cellStyle name="20% - Accent5 3 8 3 2 4 2 2" xfId="26621" xr:uid="{3314387A-7C20-4F52-B13D-394CE7595C83}"/>
    <cellStyle name="20% - Accent5 3 8 3 2 4 3" xfId="19133" xr:uid="{24894BB7-E76A-4F4F-AA6E-B05EE1E9BE75}"/>
    <cellStyle name="20% - Accent5 3 8 3 2 4 4" xfId="34898" xr:uid="{E59B7696-7929-4F5C-B3FC-5E2025BBA41C}"/>
    <cellStyle name="20% - Accent5 3 8 3 2 4 5" xfId="41552" xr:uid="{F7BCA110-6A77-4997-8B39-B944BFB5DC52}"/>
    <cellStyle name="20% - Accent5 3 8 3 2 4 6" xfId="49435" xr:uid="{27C66388-151A-41D3-839B-A471B5B3E64F}"/>
    <cellStyle name="20% - Accent5 3 8 3 2 4 7" xfId="56928" xr:uid="{F8427194-ECF7-4F1C-9993-5375BF77DC7D}"/>
    <cellStyle name="20% - Accent5 3 8 3 2 5" xfId="4106" xr:uid="{66567FAE-F155-4875-B240-ECAE966D38B1}"/>
    <cellStyle name="20% - Accent5 3 8 3 2 5 2" xfId="11646" xr:uid="{C32A054F-CEC1-4E2D-84D8-8852B4B040D7}"/>
    <cellStyle name="20% - Accent5 3 8 3 2 5 2 2" xfId="26622" xr:uid="{9543314C-0F8B-40B2-9255-7602407903EA}"/>
    <cellStyle name="20% - Accent5 3 8 3 2 5 3" xfId="19134" xr:uid="{27872793-1113-4415-ACC9-FE6D2D103030}"/>
    <cellStyle name="20% - Accent5 3 8 3 2 5 4" xfId="36741" xr:uid="{C003AC7B-12F1-4556-8C6A-6790315CBCD9}"/>
    <cellStyle name="20% - Accent5 3 8 3 2 5 5" xfId="41553" xr:uid="{BC0F42F9-C619-41A7-AAB9-155132ED8093}"/>
    <cellStyle name="20% - Accent5 3 8 3 2 5 6" xfId="49436" xr:uid="{2551801A-B636-4A97-B6C7-DF315637EA4D}"/>
    <cellStyle name="20% - Accent5 3 8 3 2 5 7" xfId="56929" xr:uid="{4C523DD7-3128-41C8-B78A-76919E7625B5}"/>
    <cellStyle name="20% - Accent5 3 8 3 2 6" xfId="11639" xr:uid="{2CE6E994-677E-40C7-8DD2-51ED69A8C6CF}"/>
    <cellStyle name="20% - Accent5 3 8 3 2 6 2" xfId="26615" xr:uid="{207A5F59-CBEA-44C2-966F-4F2B9F081798}"/>
    <cellStyle name="20% - Accent5 3 8 3 2 7" xfId="19127" xr:uid="{AC8C7F2D-5BEE-49B6-B189-B906C2EA82F8}"/>
    <cellStyle name="20% - Accent5 3 8 3 2 8" xfId="30932" xr:uid="{4308B325-286B-462F-AA8D-A7B0E5782B3B}"/>
    <cellStyle name="20% - Accent5 3 8 3 2 9" xfId="41546" xr:uid="{513EA369-6D8D-4E00-B987-7E33DF466418}"/>
    <cellStyle name="20% - Accent5 3 8 3 3" xfId="4107" xr:uid="{203F8367-015B-468B-BEA7-032B3E3DF07C}"/>
    <cellStyle name="20% - Accent5 3 8 3 3 10" xfId="56930" xr:uid="{F6C04ACD-FA5C-40B6-B99C-FC99C93CF653}"/>
    <cellStyle name="20% - Accent5 3 8 3 3 2" xfId="4108" xr:uid="{1078BE3B-20D7-42D5-AB99-9783F1EC5963}"/>
    <cellStyle name="20% - Accent5 3 8 3 3 2 2" xfId="11648" xr:uid="{50FFAF6F-48A4-42F4-8F5E-49C825C03E32}"/>
    <cellStyle name="20% - Accent5 3 8 3 3 2 2 2" xfId="26624" xr:uid="{6EC3E9E1-7BC1-4EE8-B186-36A11F499C86}"/>
    <cellStyle name="20% - Accent5 3 8 3 3 2 3" xfId="19136" xr:uid="{35104C5F-52BA-4CEC-89A1-998042D79522}"/>
    <cellStyle name="20% - Accent5 3 8 3 3 2 4" xfId="33055" xr:uid="{6CB02AE1-FAD5-49B8-948B-7963CCD65881}"/>
    <cellStyle name="20% - Accent5 3 8 3 3 2 5" xfId="41555" xr:uid="{04EBF314-4FA4-42DF-A257-6ECE02827EC3}"/>
    <cellStyle name="20% - Accent5 3 8 3 3 2 6" xfId="49438" xr:uid="{13286040-068A-4594-894D-F391C2B2A4B4}"/>
    <cellStyle name="20% - Accent5 3 8 3 3 2 7" xfId="56931" xr:uid="{C3909C24-94B7-4C50-953A-1BEE5B3DA8F4}"/>
    <cellStyle name="20% - Accent5 3 8 3 3 3" xfId="4109" xr:uid="{36B11356-C715-40A1-8129-2A0302C642AA}"/>
    <cellStyle name="20% - Accent5 3 8 3 3 3 2" xfId="11649" xr:uid="{4095125C-0D58-4AE4-BAEF-6B09D3D2B1F2}"/>
    <cellStyle name="20% - Accent5 3 8 3 3 3 2 2" xfId="26625" xr:uid="{541072B5-1095-456B-8563-5EC515065E84}"/>
    <cellStyle name="20% - Accent5 3 8 3 3 3 3" xfId="19137" xr:uid="{DE40A4A3-B407-4DEC-B0F2-3B10247EAE03}"/>
    <cellStyle name="20% - Accent5 3 8 3 3 3 4" xfId="34900" xr:uid="{35ED72F4-34B1-494C-BA90-4569094E8F45}"/>
    <cellStyle name="20% - Accent5 3 8 3 3 3 5" xfId="41556" xr:uid="{66CBF20A-7D23-4517-9DC1-87D3629146E3}"/>
    <cellStyle name="20% - Accent5 3 8 3 3 3 6" xfId="49439" xr:uid="{7E470ADF-4849-4597-AEC8-2592C6570879}"/>
    <cellStyle name="20% - Accent5 3 8 3 3 3 7" xfId="56932" xr:uid="{3B955216-CAD3-4081-AF6A-58EBA91BD92C}"/>
    <cellStyle name="20% - Accent5 3 8 3 3 4" xfId="4110" xr:uid="{302AD497-71E1-4722-8584-36F485A29CD6}"/>
    <cellStyle name="20% - Accent5 3 8 3 3 4 2" xfId="11650" xr:uid="{6F4DC565-7C8B-42E3-84D5-C8200B87F564}"/>
    <cellStyle name="20% - Accent5 3 8 3 3 4 2 2" xfId="26626" xr:uid="{8B61C728-AB55-49BA-A1D7-9C187EF2648D}"/>
    <cellStyle name="20% - Accent5 3 8 3 3 4 3" xfId="19138" xr:uid="{C2AB3E5D-1A88-41C4-BCD3-FADCA33EE729}"/>
    <cellStyle name="20% - Accent5 3 8 3 3 4 4" xfId="36743" xr:uid="{D6F10B5E-2EC6-4041-8224-D12908AAB9D6}"/>
    <cellStyle name="20% - Accent5 3 8 3 3 4 5" xfId="41557" xr:uid="{9E9AF68E-FC04-4822-AD08-E588EEC39C38}"/>
    <cellStyle name="20% - Accent5 3 8 3 3 4 6" xfId="49440" xr:uid="{E1A48A0C-4140-44B8-81DA-10987A6AE755}"/>
    <cellStyle name="20% - Accent5 3 8 3 3 4 7" xfId="56933" xr:uid="{B3ABB8E6-E9D2-444E-BE34-CE0D8CCC7473}"/>
    <cellStyle name="20% - Accent5 3 8 3 3 5" xfId="11647" xr:uid="{D8034E1C-37A5-4CD0-BC84-D1A5C30E09BA}"/>
    <cellStyle name="20% - Accent5 3 8 3 3 5 2" xfId="26623" xr:uid="{F43D21C8-CEAE-4857-8AEA-6E5AEE6F4DB6}"/>
    <cellStyle name="20% - Accent5 3 8 3 3 6" xfId="19135" xr:uid="{9A2F4260-D584-4A4B-AF11-3DDC7477F2B7}"/>
    <cellStyle name="20% - Accent5 3 8 3 3 7" xfId="31598" xr:uid="{F852BE23-1B6D-4925-BCDD-0D9123027433}"/>
    <cellStyle name="20% - Accent5 3 8 3 3 8" xfId="41554" xr:uid="{84339861-5829-46E9-95B6-949DF7BCA1F9}"/>
    <cellStyle name="20% - Accent5 3 8 3 3 9" xfId="49437" xr:uid="{EAD7AE58-2C21-4AF5-9776-6817872AD086}"/>
    <cellStyle name="20% - Accent5 3 8 3 4" xfId="4111" xr:uid="{A1D92912-2733-43AB-ADE1-06582B049C81}"/>
    <cellStyle name="20% - Accent5 3 8 3 4 2" xfId="11651" xr:uid="{DDF42735-CC58-4BB4-AF68-51F7FE164A42}"/>
    <cellStyle name="20% - Accent5 3 8 3 4 2 2" xfId="26627" xr:uid="{11653FE4-FAE7-4768-8AB1-B2D659968EE4}"/>
    <cellStyle name="20% - Accent5 3 8 3 4 3" xfId="19139" xr:uid="{308DD9EB-4D0C-4344-8AB4-35060B6EFB47}"/>
    <cellStyle name="20% - Accent5 3 8 3 4 4" xfId="33052" xr:uid="{3E6046DA-7A9D-423E-BE31-620914A709E0}"/>
    <cellStyle name="20% - Accent5 3 8 3 4 5" xfId="41558" xr:uid="{8E4A8E6E-3ACA-4DD7-B806-BAFA68F1DC89}"/>
    <cellStyle name="20% - Accent5 3 8 3 4 6" xfId="49441" xr:uid="{C2FC8512-12CC-4C9E-B858-50294A1AA031}"/>
    <cellStyle name="20% - Accent5 3 8 3 4 7" xfId="56934" xr:uid="{B8E86CFB-C5D7-4D46-BFA2-1F6DA89C44C0}"/>
    <cellStyle name="20% - Accent5 3 8 3 5" xfId="4112" xr:uid="{7E079292-7F66-4B74-8C65-2B8A43AF62AE}"/>
    <cellStyle name="20% - Accent5 3 8 3 5 2" xfId="11652" xr:uid="{441CFD26-7529-4174-9836-F5872ED5A6C7}"/>
    <cellStyle name="20% - Accent5 3 8 3 5 2 2" xfId="26628" xr:uid="{FD317ECC-2C98-40AE-88AC-FE1555110B92}"/>
    <cellStyle name="20% - Accent5 3 8 3 5 3" xfId="19140" xr:uid="{044FEA32-6910-4B3A-90E8-7DC49F31C9FE}"/>
    <cellStyle name="20% - Accent5 3 8 3 5 4" xfId="34897" xr:uid="{6831BAA5-D25F-4E32-BF58-BD466A80A0FE}"/>
    <cellStyle name="20% - Accent5 3 8 3 5 5" xfId="41559" xr:uid="{A0041A48-0B7B-4C8E-98F1-F9D5957B60A3}"/>
    <cellStyle name="20% - Accent5 3 8 3 5 6" xfId="49442" xr:uid="{0159110B-CAD9-4501-AA9D-11CC3B93815B}"/>
    <cellStyle name="20% - Accent5 3 8 3 5 7" xfId="56935" xr:uid="{DBBADC9A-0BDF-4445-A5CB-5E57B4BC25AD}"/>
    <cellStyle name="20% - Accent5 3 8 3 6" xfId="4113" xr:uid="{C9E1408D-AFBF-4EA6-902C-080ABA50E2DE}"/>
    <cellStyle name="20% - Accent5 3 8 3 6 2" xfId="11653" xr:uid="{FF46AE0C-A616-4AED-B893-AC7B4733B072}"/>
    <cellStyle name="20% - Accent5 3 8 3 6 2 2" xfId="26629" xr:uid="{9C05BF4A-5CC9-4275-8939-FE8232A390E4}"/>
    <cellStyle name="20% - Accent5 3 8 3 6 3" xfId="19141" xr:uid="{143476C0-7298-4652-BB58-F4B93F77D3C7}"/>
    <cellStyle name="20% - Accent5 3 8 3 6 4" xfId="36740" xr:uid="{149ACBD5-A250-43E3-8B3F-95EF78BF44C1}"/>
    <cellStyle name="20% - Accent5 3 8 3 6 5" xfId="41560" xr:uid="{0C99A19B-7F4B-422F-A175-8C7ECEE05FD9}"/>
    <cellStyle name="20% - Accent5 3 8 3 6 6" xfId="49443" xr:uid="{6F50C843-BD80-418D-9A3B-4D7187080EDB}"/>
    <cellStyle name="20% - Accent5 3 8 3 6 7" xfId="56936" xr:uid="{CEAE5917-AA2D-4C06-AB91-B0151C9D79FF}"/>
    <cellStyle name="20% - Accent5 3 8 3 7" xfId="11638" xr:uid="{EA137B8A-56EA-440A-9D7F-BB935213FBF6}"/>
    <cellStyle name="20% - Accent5 3 8 3 7 2" xfId="26614" xr:uid="{C36636B3-F682-4DFE-927D-F565D599A8BC}"/>
    <cellStyle name="20% - Accent5 3 8 3 8" xfId="19126" xr:uid="{3E34F04C-83E6-433F-B8FD-D504B5EE8F9D}"/>
    <cellStyle name="20% - Accent5 3 8 3 9" xfId="30485" xr:uid="{8ED0AA87-318A-4084-87A5-65E8D902BEE7}"/>
    <cellStyle name="20% - Accent5 3 8 4" xfId="4114" xr:uid="{312EC68C-3311-403B-A64B-81B8C5D13429}"/>
    <cellStyle name="20% - Accent5 3 8 4 10" xfId="41561" xr:uid="{2A1FFA63-551C-49FE-9D34-AC6FF79157E2}"/>
    <cellStyle name="20% - Accent5 3 8 4 11" xfId="49444" xr:uid="{3C97E52E-55E7-4BE4-ABB3-4BFC52320D95}"/>
    <cellStyle name="20% - Accent5 3 8 4 12" xfId="56937" xr:uid="{2FD3756E-635E-4273-ABB1-CAF1A0C52A48}"/>
    <cellStyle name="20% - Accent5 3 8 4 2" xfId="4115" xr:uid="{187A8F89-56D7-407C-9E19-3C176B404362}"/>
    <cellStyle name="20% - Accent5 3 8 4 2 10" xfId="49445" xr:uid="{AED011C6-10A5-48DA-8287-23B443642D78}"/>
    <cellStyle name="20% - Accent5 3 8 4 2 11" xfId="56938" xr:uid="{ACC55A36-8552-4D56-BA05-2DEFAC607A6E}"/>
    <cellStyle name="20% - Accent5 3 8 4 2 2" xfId="4116" xr:uid="{3AD03AB1-0089-4945-AC73-6581708E39D1}"/>
    <cellStyle name="20% - Accent5 3 8 4 2 2 10" xfId="56939" xr:uid="{6E734F86-EF92-4D24-AD8C-A6054885DEF7}"/>
    <cellStyle name="20% - Accent5 3 8 4 2 2 2" xfId="4117" xr:uid="{1BEB8141-76B5-4C9D-B02D-4E9C63441379}"/>
    <cellStyle name="20% - Accent5 3 8 4 2 2 2 2" xfId="11657" xr:uid="{215C35A8-5F2A-48A0-BCB8-12C7FA8AB8D0}"/>
    <cellStyle name="20% - Accent5 3 8 4 2 2 2 2 2" xfId="26633" xr:uid="{245AC9BC-E749-465C-9EF3-17496E00CC34}"/>
    <cellStyle name="20% - Accent5 3 8 4 2 2 2 3" xfId="19145" xr:uid="{88E3E2A5-5973-425E-BA2B-EF457BB1FA49}"/>
    <cellStyle name="20% - Accent5 3 8 4 2 2 2 4" xfId="33058" xr:uid="{2317217D-3652-4C5C-8F6B-C125BC1875F9}"/>
    <cellStyle name="20% - Accent5 3 8 4 2 2 2 5" xfId="41564" xr:uid="{583FE61D-B7FE-4226-B1BD-CAD8D54F3622}"/>
    <cellStyle name="20% - Accent5 3 8 4 2 2 2 6" xfId="49447" xr:uid="{50BC2989-A6FB-4E35-B16F-F6B3929C1BA4}"/>
    <cellStyle name="20% - Accent5 3 8 4 2 2 2 7" xfId="56940" xr:uid="{C8BD3BEE-ED19-4BD9-B3C2-283288EBF286}"/>
    <cellStyle name="20% - Accent5 3 8 4 2 2 3" xfId="4118" xr:uid="{45CE3DCD-8CC2-4E48-9249-BDD7305F3FD8}"/>
    <cellStyle name="20% - Accent5 3 8 4 2 2 3 2" xfId="11658" xr:uid="{53612217-D066-4C08-A9E1-6C08D16FB4DD}"/>
    <cellStyle name="20% - Accent5 3 8 4 2 2 3 2 2" xfId="26634" xr:uid="{84EEBAF7-C40E-4840-BEC4-592B73871ED9}"/>
    <cellStyle name="20% - Accent5 3 8 4 2 2 3 3" xfId="19146" xr:uid="{C4593C46-37B5-4707-830A-985DAD8DA7E5}"/>
    <cellStyle name="20% - Accent5 3 8 4 2 2 3 4" xfId="34903" xr:uid="{97B9130C-7D80-4C9A-A25C-FF9DAA31297F}"/>
    <cellStyle name="20% - Accent5 3 8 4 2 2 3 5" xfId="41565" xr:uid="{C43D85F6-194B-4D40-8807-0C028BF7F7D9}"/>
    <cellStyle name="20% - Accent5 3 8 4 2 2 3 6" xfId="49448" xr:uid="{21A3B238-43EC-4F70-9BAE-BB5022E4C66E}"/>
    <cellStyle name="20% - Accent5 3 8 4 2 2 3 7" xfId="56941" xr:uid="{1572FBEE-E813-4BF1-B9D3-C88F758C66D9}"/>
    <cellStyle name="20% - Accent5 3 8 4 2 2 4" xfId="4119" xr:uid="{1AEA6BB1-A578-4918-9B96-10F9F847BC9A}"/>
    <cellStyle name="20% - Accent5 3 8 4 2 2 4 2" xfId="11659" xr:uid="{E6A54AF2-A78D-481F-9A02-87D54B2B7A56}"/>
    <cellStyle name="20% - Accent5 3 8 4 2 2 4 2 2" xfId="26635" xr:uid="{A0E37479-6D2E-4EF2-BF40-F460D8A36275}"/>
    <cellStyle name="20% - Accent5 3 8 4 2 2 4 3" xfId="19147" xr:uid="{86ABB3EC-D3C8-44A8-BBD7-FBA5059FEB77}"/>
    <cellStyle name="20% - Accent5 3 8 4 2 2 4 4" xfId="36746" xr:uid="{4B256BB5-C82C-4264-BF85-9E743C61DDAF}"/>
    <cellStyle name="20% - Accent5 3 8 4 2 2 4 5" xfId="41566" xr:uid="{BEDEA943-98B7-4564-83F4-C0C888172220}"/>
    <cellStyle name="20% - Accent5 3 8 4 2 2 4 6" xfId="49449" xr:uid="{0489F90D-16FE-4723-8258-B394DCF7E9C6}"/>
    <cellStyle name="20% - Accent5 3 8 4 2 2 4 7" xfId="56942" xr:uid="{243E769B-73D7-478D-AD22-6786203B68CD}"/>
    <cellStyle name="20% - Accent5 3 8 4 2 2 5" xfId="11656" xr:uid="{6EC5DCA9-5C77-45C0-8CEF-5F9F16DD3008}"/>
    <cellStyle name="20% - Accent5 3 8 4 2 2 5 2" xfId="26632" xr:uid="{3C37FB6B-00ED-475F-B56E-CEAB406E43F0}"/>
    <cellStyle name="20% - Accent5 3 8 4 2 2 6" xfId="19144" xr:uid="{5996E94F-F94F-4A90-94BB-4DAF5332B30D}"/>
    <cellStyle name="20% - Accent5 3 8 4 2 2 7" xfId="31601" xr:uid="{BF89B0E2-670C-420F-A0F4-E322BACA88E2}"/>
    <cellStyle name="20% - Accent5 3 8 4 2 2 8" xfId="41563" xr:uid="{14E68B69-891B-4472-B0D6-9BF884622788}"/>
    <cellStyle name="20% - Accent5 3 8 4 2 2 9" xfId="49446" xr:uid="{BC72BFA3-1327-449C-BF7A-5534C8A40669}"/>
    <cellStyle name="20% - Accent5 3 8 4 2 3" xfId="4120" xr:uid="{A55F5C50-CED6-4FF5-8811-E95307F6C71A}"/>
    <cellStyle name="20% - Accent5 3 8 4 2 3 2" xfId="11660" xr:uid="{E6F2989B-7103-431F-B4D1-08BBBE48EDF8}"/>
    <cellStyle name="20% - Accent5 3 8 4 2 3 2 2" xfId="26636" xr:uid="{BCEDD705-F7E0-4053-9DA1-44363C0878D1}"/>
    <cellStyle name="20% - Accent5 3 8 4 2 3 3" xfId="19148" xr:uid="{F5175ADC-252B-4E9E-AB1D-94F608779441}"/>
    <cellStyle name="20% - Accent5 3 8 4 2 3 4" xfId="33057" xr:uid="{F538FE28-D30A-4818-8D2B-EFA39721DA29}"/>
    <cellStyle name="20% - Accent5 3 8 4 2 3 5" xfId="41567" xr:uid="{5D1867C7-3350-4075-B63A-4775D50294EC}"/>
    <cellStyle name="20% - Accent5 3 8 4 2 3 6" xfId="49450" xr:uid="{0E2FD90E-5716-448A-91C7-19E8786462D5}"/>
    <cellStyle name="20% - Accent5 3 8 4 2 3 7" xfId="56943" xr:uid="{E0AB011E-BB5F-4353-9B2F-242D817C85AB}"/>
    <cellStyle name="20% - Accent5 3 8 4 2 4" xfId="4121" xr:uid="{357BA8BB-8060-46EB-A0BB-7EA0B7C28F1C}"/>
    <cellStyle name="20% - Accent5 3 8 4 2 4 2" xfId="11661" xr:uid="{A81BE443-7798-4B53-AD71-015F8AEE2570}"/>
    <cellStyle name="20% - Accent5 3 8 4 2 4 2 2" xfId="26637" xr:uid="{1E718118-2900-41A3-9495-9617D130FEAD}"/>
    <cellStyle name="20% - Accent5 3 8 4 2 4 3" xfId="19149" xr:uid="{70DCE8F9-287D-4953-8CBF-A200235360E4}"/>
    <cellStyle name="20% - Accent5 3 8 4 2 4 4" xfId="34902" xr:uid="{020E26A3-8B19-43EA-ABB8-96E9D26A39EE}"/>
    <cellStyle name="20% - Accent5 3 8 4 2 4 5" xfId="41568" xr:uid="{BBA98C3A-D814-4815-BBAC-7DE6EC5B59F9}"/>
    <cellStyle name="20% - Accent5 3 8 4 2 4 6" xfId="49451" xr:uid="{CBE66C35-F8B7-496C-8E65-47763C4D5570}"/>
    <cellStyle name="20% - Accent5 3 8 4 2 4 7" xfId="56944" xr:uid="{27EFFFB4-FCCC-4CED-846F-1604BB23260D}"/>
    <cellStyle name="20% - Accent5 3 8 4 2 5" xfId="4122" xr:uid="{081ADC28-1814-4DDC-90C6-314396AF0985}"/>
    <cellStyle name="20% - Accent5 3 8 4 2 5 2" xfId="11662" xr:uid="{A9F5C923-E7CD-452D-83F3-CF0C0896C8D0}"/>
    <cellStyle name="20% - Accent5 3 8 4 2 5 2 2" xfId="26638" xr:uid="{C8596E72-D8AA-45AB-A361-EB4136FEBB25}"/>
    <cellStyle name="20% - Accent5 3 8 4 2 5 3" xfId="19150" xr:uid="{A9BDAD20-FA3D-47A9-8A9D-8B9799C34069}"/>
    <cellStyle name="20% - Accent5 3 8 4 2 5 4" xfId="36745" xr:uid="{F7FC24FB-28A1-4B6B-9894-27D905EB0810}"/>
    <cellStyle name="20% - Accent5 3 8 4 2 5 5" xfId="41569" xr:uid="{F5E35020-4741-44FF-90F3-E9989FA03FEE}"/>
    <cellStyle name="20% - Accent5 3 8 4 2 5 6" xfId="49452" xr:uid="{3C97F34A-B891-41AE-AEF8-BCDD23E89EC7}"/>
    <cellStyle name="20% - Accent5 3 8 4 2 5 7" xfId="56945" xr:uid="{84438C77-2D1F-4223-AA1F-BA38F9D4D4AB}"/>
    <cellStyle name="20% - Accent5 3 8 4 2 6" xfId="11655" xr:uid="{39E746D9-051A-4C67-8F6F-167683E1C55B}"/>
    <cellStyle name="20% - Accent5 3 8 4 2 6 2" xfId="26631" xr:uid="{E4F0BBC7-DEAA-44F5-98C4-FE0FBFA78D4F}"/>
    <cellStyle name="20% - Accent5 3 8 4 2 7" xfId="19143" xr:uid="{6CB1D4ED-64A8-42CE-ADD1-A4E71375383E}"/>
    <cellStyle name="20% - Accent5 3 8 4 2 8" xfId="30933" xr:uid="{66726907-98E5-479B-8FC1-0A4FB4BB6B92}"/>
    <cellStyle name="20% - Accent5 3 8 4 2 9" xfId="41562" xr:uid="{869A87DD-B34B-4DF5-8529-9811CC4F40EC}"/>
    <cellStyle name="20% - Accent5 3 8 4 3" xfId="4123" xr:uid="{A26CB767-84EF-4670-97A5-27AD1EF53083}"/>
    <cellStyle name="20% - Accent5 3 8 4 3 10" xfId="56946" xr:uid="{06324536-C0A3-46DC-A0E1-48F8468ED3D1}"/>
    <cellStyle name="20% - Accent5 3 8 4 3 2" xfId="4124" xr:uid="{C5AA6B0E-5C5C-4810-AB03-9DF00A23548F}"/>
    <cellStyle name="20% - Accent5 3 8 4 3 2 2" xfId="11664" xr:uid="{3DC74778-6113-4292-ADCE-9A2EA4498D91}"/>
    <cellStyle name="20% - Accent5 3 8 4 3 2 2 2" xfId="26640" xr:uid="{757650A3-9E37-4DF2-8F19-E7D7FA4B67BB}"/>
    <cellStyle name="20% - Accent5 3 8 4 3 2 3" xfId="19152" xr:uid="{01FDD3F9-1B12-4E69-8AE0-30EBD4022758}"/>
    <cellStyle name="20% - Accent5 3 8 4 3 2 4" xfId="33059" xr:uid="{4E99CBA3-441C-4923-9BEC-0B081AD579D8}"/>
    <cellStyle name="20% - Accent5 3 8 4 3 2 5" xfId="41571" xr:uid="{A0938C60-5DE7-4A62-A32B-C691F88C03C4}"/>
    <cellStyle name="20% - Accent5 3 8 4 3 2 6" xfId="49454" xr:uid="{1CAA0AAC-1F51-4550-864E-C8DBFAC2AA41}"/>
    <cellStyle name="20% - Accent5 3 8 4 3 2 7" xfId="56947" xr:uid="{68BB794E-5048-44F2-8210-1BB4116A43FF}"/>
    <cellStyle name="20% - Accent5 3 8 4 3 3" xfId="4125" xr:uid="{A7EEA5A7-1081-41B9-8F47-8927426F6C8A}"/>
    <cellStyle name="20% - Accent5 3 8 4 3 3 2" xfId="11665" xr:uid="{82AE4F9C-27F4-4332-8054-0AE6F3492C85}"/>
    <cellStyle name="20% - Accent5 3 8 4 3 3 2 2" xfId="26641" xr:uid="{DA153A97-764B-4A8A-BF2C-A278FA20C363}"/>
    <cellStyle name="20% - Accent5 3 8 4 3 3 3" xfId="19153" xr:uid="{ACC194F4-D3C6-4FDB-A71B-18036479C3F3}"/>
    <cellStyle name="20% - Accent5 3 8 4 3 3 4" xfId="34904" xr:uid="{F1C7A50D-A0F4-48B9-AA08-82C33ADCF8BC}"/>
    <cellStyle name="20% - Accent5 3 8 4 3 3 5" xfId="41572" xr:uid="{0302A977-BE47-4F80-940F-7DA4E0ED673B}"/>
    <cellStyle name="20% - Accent5 3 8 4 3 3 6" xfId="49455" xr:uid="{509D23BC-94C9-4489-9D48-B786E24461EF}"/>
    <cellStyle name="20% - Accent5 3 8 4 3 3 7" xfId="56948" xr:uid="{1F35262F-FF1F-4A59-94C0-1676EE23A88D}"/>
    <cellStyle name="20% - Accent5 3 8 4 3 4" xfId="4126" xr:uid="{44FC22BE-B19C-41E7-886A-62A8F8B81C3A}"/>
    <cellStyle name="20% - Accent5 3 8 4 3 4 2" xfId="11666" xr:uid="{7B0EC9B8-2F9E-423D-945C-EA28AC3FA2E5}"/>
    <cellStyle name="20% - Accent5 3 8 4 3 4 2 2" xfId="26642" xr:uid="{565C4F56-2A2D-48E3-8E78-6FB186214456}"/>
    <cellStyle name="20% - Accent5 3 8 4 3 4 3" xfId="19154" xr:uid="{5F4C92EB-CF2B-4AF6-9902-3F8A79C06309}"/>
    <cellStyle name="20% - Accent5 3 8 4 3 4 4" xfId="36747" xr:uid="{381B2404-6437-46A8-BB46-58D119885BBB}"/>
    <cellStyle name="20% - Accent5 3 8 4 3 4 5" xfId="41573" xr:uid="{582EC181-D489-46BB-888F-C349AC96561E}"/>
    <cellStyle name="20% - Accent5 3 8 4 3 4 6" xfId="49456" xr:uid="{BA8EDDF9-A974-41EA-9AD9-0BB19D6D1E1D}"/>
    <cellStyle name="20% - Accent5 3 8 4 3 4 7" xfId="56949" xr:uid="{D4EE04F6-A811-440B-9155-186D674361AC}"/>
    <cellStyle name="20% - Accent5 3 8 4 3 5" xfId="11663" xr:uid="{B82E90FC-D807-44AE-AAF6-2E384EA4D380}"/>
    <cellStyle name="20% - Accent5 3 8 4 3 5 2" xfId="26639" xr:uid="{1CB6A0C3-0BDA-4914-B16B-9AA5CFF2DF10}"/>
    <cellStyle name="20% - Accent5 3 8 4 3 6" xfId="19151" xr:uid="{5DAEFE5F-A754-48B0-A331-52EEE6A1EA1C}"/>
    <cellStyle name="20% - Accent5 3 8 4 3 7" xfId="31600" xr:uid="{4A16E034-E404-4068-B8D2-5EC02C72D1A5}"/>
    <cellStyle name="20% - Accent5 3 8 4 3 8" xfId="41570" xr:uid="{8A9AB687-879F-434C-812B-F828A8F88BED}"/>
    <cellStyle name="20% - Accent5 3 8 4 3 9" xfId="49453" xr:uid="{D357C870-A307-493A-9523-C74B6DF48A5E}"/>
    <cellStyle name="20% - Accent5 3 8 4 4" xfId="4127" xr:uid="{AB729278-4EEF-47E2-AFC9-1315A26D3645}"/>
    <cellStyle name="20% - Accent5 3 8 4 4 2" xfId="11667" xr:uid="{4155C586-8AE6-45BF-A4CA-7DD6726A0E0F}"/>
    <cellStyle name="20% - Accent5 3 8 4 4 2 2" xfId="26643" xr:uid="{582580AA-2D45-4824-9B1A-2F65B8118BFB}"/>
    <cellStyle name="20% - Accent5 3 8 4 4 3" xfId="19155" xr:uid="{4A06B364-DE48-4418-A304-8A9E6F1FB767}"/>
    <cellStyle name="20% - Accent5 3 8 4 4 4" xfId="33056" xr:uid="{A2041ADF-C931-44D6-B2C8-58DA02BC2E26}"/>
    <cellStyle name="20% - Accent5 3 8 4 4 5" xfId="41574" xr:uid="{159BCFCF-34DB-44C6-862F-26BECA4EB177}"/>
    <cellStyle name="20% - Accent5 3 8 4 4 6" xfId="49457" xr:uid="{E72D9735-B11F-44CC-A951-936D57F2E7A5}"/>
    <cellStyle name="20% - Accent5 3 8 4 4 7" xfId="56950" xr:uid="{9179CC06-83CD-4CDD-8F65-E33B6FB14B5A}"/>
    <cellStyle name="20% - Accent5 3 8 4 5" xfId="4128" xr:uid="{5AD018D5-3A8A-489A-8B30-939E911D2A6E}"/>
    <cellStyle name="20% - Accent5 3 8 4 5 2" xfId="11668" xr:uid="{F46A30F7-CEF5-48AF-9024-66E74104E90D}"/>
    <cellStyle name="20% - Accent5 3 8 4 5 2 2" xfId="26644" xr:uid="{AEF827C9-8632-48AC-AEDA-1E7ECC523DCE}"/>
    <cellStyle name="20% - Accent5 3 8 4 5 3" xfId="19156" xr:uid="{F8995B67-40FD-4C5C-8443-25597E753234}"/>
    <cellStyle name="20% - Accent5 3 8 4 5 4" xfId="34901" xr:uid="{28543CA7-FD66-4DAD-B187-C88ABA21490D}"/>
    <cellStyle name="20% - Accent5 3 8 4 5 5" xfId="41575" xr:uid="{19666F1F-1E0F-41D9-96C3-54EE47273E1C}"/>
    <cellStyle name="20% - Accent5 3 8 4 5 6" xfId="49458" xr:uid="{3ECB9453-4AFE-4D40-BC69-F4001B01FD1C}"/>
    <cellStyle name="20% - Accent5 3 8 4 5 7" xfId="56951" xr:uid="{C726CD2F-1627-423E-A9F9-93056D3B4B49}"/>
    <cellStyle name="20% - Accent5 3 8 4 6" xfId="4129" xr:uid="{F1550A06-17FD-4F09-BB75-E7229D529A13}"/>
    <cellStyle name="20% - Accent5 3 8 4 6 2" xfId="11669" xr:uid="{220294FA-2240-414B-8DF1-752D3F92FF0E}"/>
    <cellStyle name="20% - Accent5 3 8 4 6 2 2" xfId="26645" xr:uid="{D2FF8AF2-2584-41B8-B884-ACD6610A68E9}"/>
    <cellStyle name="20% - Accent5 3 8 4 6 3" xfId="19157" xr:uid="{3BD59467-3F8E-4343-A6C4-7098585E5163}"/>
    <cellStyle name="20% - Accent5 3 8 4 6 4" xfId="36744" xr:uid="{249659AF-BEC6-40AA-B7F8-5FC3B123DD85}"/>
    <cellStyle name="20% - Accent5 3 8 4 6 5" xfId="41576" xr:uid="{C8749BE6-9C95-45A4-B87F-315EBFDF968A}"/>
    <cellStyle name="20% - Accent5 3 8 4 6 6" xfId="49459" xr:uid="{771D7ABF-CE62-44FD-92CD-21F74A071991}"/>
    <cellStyle name="20% - Accent5 3 8 4 6 7" xfId="56952" xr:uid="{7B76CCE2-CD95-44E9-B56A-4A06EE42E658}"/>
    <cellStyle name="20% - Accent5 3 8 4 7" xfId="11654" xr:uid="{6357B384-625C-43D6-BBE5-5401DFD78200}"/>
    <cellStyle name="20% - Accent5 3 8 4 7 2" xfId="26630" xr:uid="{3E661A33-36D9-4542-8677-29AC1547D563}"/>
    <cellStyle name="20% - Accent5 3 8 4 8" xfId="19142" xr:uid="{DE78C569-063B-4868-87E5-D0F7A5041413}"/>
    <cellStyle name="20% - Accent5 3 8 4 9" xfId="30583" xr:uid="{40E72DAD-37ED-4023-A0E1-D3F1F0E342B9}"/>
    <cellStyle name="20% - Accent5 3 8 5" xfId="4130" xr:uid="{42E3FB8D-FE06-4975-94AA-179BD44B44BF}"/>
    <cellStyle name="20% - Accent5 3 8 5 10" xfId="49460" xr:uid="{D151D5F2-B694-4F03-85A7-E0EFC81EA0F1}"/>
    <cellStyle name="20% - Accent5 3 8 5 11" xfId="56953" xr:uid="{4FAA0323-2884-4BBB-8958-33B26604E4E0}"/>
    <cellStyle name="20% - Accent5 3 8 5 2" xfId="4131" xr:uid="{D5383A3E-3BC5-419E-9A25-2AE64D5CC049}"/>
    <cellStyle name="20% - Accent5 3 8 5 2 10" xfId="56954" xr:uid="{5B3DD5C9-E478-4AF0-9D77-67F1F3C93A56}"/>
    <cellStyle name="20% - Accent5 3 8 5 2 2" xfId="4132" xr:uid="{F70C56FA-881B-4E26-B727-F1A7E29BA68A}"/>
    <cellStyle name="20% - Accent5 3 8 5 2 2 2" xfId="11672" xr:uid="{6E99A2D2-8C6B-46F6-B9AC-1DD8EDAA4F5E}"/>
    <cellStyle name="20% - Accent5 3 8 5 2 2 2 2" xfId="26648" xr:uid="{D29C2200-3F3F-4576-BABF-607FA26234D0}"/>
    <cellStyle name="20% - Accent5 3 8 5 2 2 3" xfId="19160" xr:uid="{8A65186D-5F09-4EE1-980C-E010942275D2}"/>
    <cellStyle name="20% - Accent5 3 8 5 2 2 4" xfId="33061" xr:uid="{FABCD2FC-DC98-4AF3-9C7C-CFF5D748E695}"/>
    <cellStyle name="20% - Accent5 3 8 5 2 2 5" xfId="41579" xr:uid="{777F2FB2-4415-47FE-B93C-9720533DE305}"/>
    <cellStyle name="20% - Accent5 3 8 5 2 2 6" xfId="49462" xr:uid="{9EDC65AD-47FE-4658-BEEC-7AD3864BE05A}"/>
    <cellStyle name="20% - Accent5 3 8 5 2 2 7" xfId="56955" xr:uid="{FA127ECC-1263-4942-A8C8-0EE22BCD2022}"/>
    <cellStyle name="20% - Accent5 3 8 5 2 3" xfId="4133" xr:uid="{C625E646-1E89-4FCB-B9D0-FDFC3F32E3EC}"/>
    <cellStyle name="20% - Accent5 3 8 5 2 3 2" xfId="11673" xr:uid="{0659E63E-9F5D-4FBA-89B0-12A73F83C0E4}"/>
    <cellStyle name="20% - Accent5 3 8 5 2 3 2 2" xfId="26649" xr:uid="{64505C86-9131-4E6B-AD3B-BCCDF5464A79}"/>
    <cellStyle name="20% - Accent5 3 8 5 2 3 3" xfId="19161" xr:uid="{A054CEB8-755A-4824-A245-07CCA8E17CC2}"/>
    <cellStyle name="20% - Accent5 3 8 5 2 3 4" xfId="34906" xr:uid="{12F7A110-7E8A-4FA1-84D1-F1E342E8C0EB}"/>
    <cellStyle name="20% - Accent5 3 8 5 2 3 5" xfId="41580" xr:uid="{45B79800-E37A-4AB4-B6A4-0FB606586DCF}"/>
    <cellStyle name="20% - Accent5 3 8 5 2 3 6" xfId="49463" xr:uid="{9AF2E749-59FB-45AB-941C-A1A0BCF0DA0A}"/>
    <cellStyle name="20% - Accent5 3 8 5 2 3 7" xfId="56956" xr:uid="{34A9342D-2B8E-40C0-A060-2DAA86527CBC}"/>
    <cellStyle name="20% - Accent5 3 8 5 2 4" xfId="4134" xr:uid="{81C72F2F-9FDB-470C-AC83-7C7970BAEF22}"/>
    <cellStyle name="20% - Accent5 3 8 5 2 4 2" xfId="11674" xr:uid="{58618EE7-D5B2-4460-BBE3-DE25E4D7975A}"/>
    <cellStyle name="20% - Accent5 3 8 5 2 4 2 2" xfId="26650" xr:uid="{1AE802ED-DDB3-4A3D-A253-DA0B2AD23619}"/>
    <cellStyle name="20% - Accent5 3 8 5 2 4 3" xfId="19162" xr:uid="{F1C2B7B0-0A40-45E3-8882-D3D7164CB7B9}"/>
    <cellStyle name="20% - Accent5 3 8 5 2 4 4" xfId="36749" xr:uid="{C245035F-F7FA-4E47-9E2E-8EAF64B789E0}"/>
    <cellStyle name="20% - Accent5 3 8 5 2 4 5" xfId="41581" xr:uid="{94BEFF01-7175-4A27-BC5A-5CA73943718E}"/>
    <cellStyle name="20% - Accent5 3 8 5 2 4 6" xfId="49464" xr:uid="{DCCCAAF1-92E0-46F0-9A51-A754B40B02CA}"/>
    <cellStyle name="20% - Accent5 3 8 5 2 4 7" xfId="56957" xr:uid="{574D0B95-DDB8-4542-B095-5E5F6E1E73E6}"/>
    <cellStyle name="20% - Accent5 3 8 5 2 5" xfId="11671" xr:uid="{C4A52FD7-6CBF-47DB-96EA-87201AE68B7A}"/>
    <cellStyle name="20% - Accent5 3 8 5 2 5 2" xfId="26647" xr:uid="{55F16C46-FC37-4BD7-8CFD-8245C6C2B78D}"/>
    <cellStyle name="20% - Accent5 3 8 5 2 6" xfId="19159" xr:uid="{1740C7CB-2046-4C8A-B09E-4373D79FD960}"/>
    <cellStyle name="20% - Accent5 3 8 5 2 7" xfId="31602" xr:uid="{58883890-424C-4760-A043-9A56D0A828C7}"/>
    <cellStyle name="20% - Accent5 3 8 5 2 8" xfId="41578" xr:uid="{953519EA-DCAD-4832-93D4-9E01843F836C}"/>
    <cellStyle name="20% - Accent5 3 8 5 2 9" xfId="49461" xr:uid="{4EA513F8-0B91-4590-89BC-5DA070627C46}"/>
    <cellStyle name="20% - Accent5 3 8 5 3" xfId="4135" xr:uid="{7AE8E356-4D85-463E-8581-3DC9896D27B1}"/>
    <cellStyle name="20% - Accent5 3 8 5 3 2" xfId="11675" xr:uid="{68963523-7EFA-4B01-BBAA-F1929A5A24B6}"/>
    <cellStyle name="20% - Accent5 3 8 5 3 2 2" xfId="26651" xr:uid="{91A39F1B-311C-4367-9064-B5459CE7BE63}"/>
    <cellStyle name="20% - Accent5 3 8 5 3 3" xfId="19163" xr:uid="{78C7BB9C-AE89-40E0-9C0C-C3BA906B53DA}"/>
    <cellStyle name="20% - Accent5 3 8 5 3 4" xfId="33060" xr:uid="{8A4A70A4-883B-4616-8154-A5E7D1BA2D6E}"/>
    <cellStyle name="20% - Accent5 3 8 5 3 5" xfId="41582" xr:uid="{01B006C9-7800-4838-BE5B-C971EDCDC31D}"/>
    <cellStyle name="20% - Accent5 3 8 5 3 6" xfId="49465" xr:uid="{CE4AFF36-5493-4641-B09E-F22B33B63D29}"/>
    <cellStyle name="20% - Accent5 3 8 5 3 7" xfId="56958" xr:uid="{5165599D-C4D3-45D3-A68B-9189231A68BD}"/>
    <cellStyle name="20% - Accent5 3 8 5 4" xfId="4136" xr:uid="{E1B71257-BC67-47F2-A989-A98CE1241315}"/>
    <cellStyle name="20% - Accent5 3 8 5 4 2" xfId="11676" xr:uid="{21A1F065-F6CA-45C0-8BC3-010BA64B2D81}"/>
    <cellStyle name="20% - Accent5 3 8 5 4 2 2" xfId="26652" xr:uid="{584D9106-72E0-44A2-A9D8-904E0BC325B3}"/>
    <cellStyle name="20% - Accent5 3 8 5 4 3" xfId="19164" xr:uid="{EAC9EE80-5D80-4F97-A618-D7B449D145EB}"/>
    <cellStyle name="20% - Accent5 3 8 5 4 4" xfId="34905" xr:uid="{CB1A4146-A42A-4B4D-8416-77C7353BB3FC}"/>
    <cellStyle name="20% - Accent5 3 8 5 4 5" xfId="41583" xr:uid="{7D129DD8-EF60-48FD-B50F-1BF0DDAB976E}"/>
    <cellStyle name="20% - Accent5 3 8 5 4 6" xfId="49466" xr:uid="{A50DEC3B-163E-4566-9006-4E0B45B04F45}"/>
    <cellStyle name="20% - Accent5 3 8 5 4 7" xfId="56959" xr:uid="{5EB8A796-8FEC-4EC5-9A96-1C9BC34C42B5}"/>
    <cellStyle name="20% - Accent5 3 8 5 5" xfId="4137" xr:uid="{6EB494D8-37A7-4995-BBB9-D6F8644CEA23}"/>
    <cellStyle name="20% - Accent5 3 8 5 5 2" xfId="11677" xr:uid="{B767F3F0-B69D-45F1-8D6C-A891987BE3E8}"/>
    <cellStyle name="20% - Accent5 3 8 5 5 2 2" xfId="26653" xr:uid="{8E132C2E-47C1-45D3-9B3C-201E0FEBCD73}"/>
    <cellStyle name="20% - Accent5 3 8 5 5 3" xfId="19165" xr:uid="{1F64CE50-3492-4292-AD9B-5E60A9A6E8BA}"/>
    <cellStyle name="20% - Accent5 3 8 5 5 4" xfId="36748" xr:uid="{D06E734D-32B3-4051-9AE6-456CB1F04173}"/>
    <cellStyle name="20% - Accent5 3 8 5 5 5" xfId="41584" xr:uid="{E4850180-34B2-473B-988A-CBF122B55EEA}"/>
    <cellStyle name="20% - Accent5 3 8 5 5 6" xfId="49467" xr:uid="{66D81D99-44A3-47D5-9E17-5A0DDF6DA826}"/>
    <cellStyle name="20% - Accent5 3 8 5 5 7" xfId="56960" xr:uid="{9F1580EB-27DF-42AA-A91B-DA7CBD6FA172}"/>
    <cellStyle name="20% - Accent5 3 8 5 6" xfId="11670" xr:uid="{94CE5A77-237C-442A-B7E4-9D210C2B729E}"/>
    <cellStyle name="20% - Accent5 3 8 5 6 2" xfId="26646" xr:uid="{20EA0CFE-3040-4474-BB79-710AF7FA5313}"/>
    <cellStyle name="20% - Accent5 3 8 5 7" xfId="19158" xr:uid="{B2FFC5E6-51E5-4B11-8C96-090F1315DA8E}"/>
    <cellStyle name="20% - Accent5 3 8 5 8" xfId="30686" xr:uid="{2585439A-E6DE-44F0-819F-3FC3FF533E46}"/>
    <cellStyle name="20% - Accent5 3 8 5 9" xfId="41577" xr:uid="{C9B36765-5753-4770-BABB-CE2B90C86C65}"/>
    <cellStyle name="20% - Accent5 3 8 6" xfId="4138" xr:uid="{16BD3CFF-CCD9-44B5-AFDB-9BA5B0894D30}"/>
    <cellStyle name="20% - Accent5 3 8 6 10" xfId="49468" xr:uid="{7AB49D2C-04EF-4951-A0B3-F68AA2D771B2}"/>
    <cellStyle name="20% - Accent5 3 8 6 11" xfId="56961" xr:uid="{587D16C0-AB67-4C2C-B251-0783E7B57B60}"/>
    <cellStyle name="20% - Accent5 3 8 6 2" xfId="4139" xr:uid="{785C137E-675B-4F13-B82D-8D1D3C5F00B5}"/>
    <cellStyle name="20% - Accent5 3 8 6 2 10" xfId="56962" xr:uid="{94A4A225-8336-40D5-B405-EF8215A5DF99}"/>
    <cellStyle name="20% - Accent5 3 8 6 2 2" xfId="4140" xr:uid="{444C9A64-037A-40C7-BC70-3C1858491473}"/>
    <cellStyle name="20% - Accent5 3 8 6 2 2 2" xfId="11680" xr:uid="{7503D9B3-2524-43D8-864A-B024495F4F3F}"/>
    <cellStyle name="20% - Accent5 3 8 6 2 2 2 2" xfId="26656" xr:uid="{8D095B62-ED77-44F3-B2C0-AC32894583AE}"/>
    <cellStyle name="20% - Accent5 3 8 6 2 2 3" xfId="19168" xr:uid="{D7E82B92-991B-4D83-A607-0093094E882F}"/>
    <cellStyle name="20% - Accent5 3 8 6 2 2 4" xfId="33063" xr:uid="{409BF8D3-408E-4C0A-B8A8-2C383244CEDB}"/>
    <cellStyle name="20% - Accent5 3 8 6 2 2 5" xfId="41587" xr:uid="{86D18F00-8EE6-4FE9-BE33-97121442BB17}"/>
    <cellStyle name="20% - Accent5 3 8 6 2 2 6" xfId="49470" xr:uid="{E234A3B6-41AF-4459-9440-48CDD1FAF25C}"/>
    <cellStyle name="20% - Accent5 3 8 6 2 2 7" xfId="56963" xr:uid="{60CC68C5-6BA7-4705-ADDF-E69954D452D1}"/>
    <cellStyle name="20% - Accent5 3 8 6 2 3" xfId="4141" xr:uid="{093A2DD1-9750-4AD7-B457-0C8CBF0ADDF5}"/>
    <cellStyle name="20% - Accent5 3 8 6 2 3 2" xfId="11681" xr:uid="{75DCA11F-3976-4810-9306-992D32C0EB03}"/>
    <cellStyle name="20% - Accent5 3 8 6 2 3 2 2" xfId="26657" xr:uid="{D91BEEB9-F185-4B4B-9C9E-BF884963292B}"/>
    <cellStyle name="20% - Accent5 3 8 6 2 3 3" xfId="19169" xr:uid="{A6ACB73E-F546-4EB2-ADB5-38C5403A329F}"/>
    <cellStyle name="20% - Accent5 3 8 6 2 3 4" xfId="34908" xr:uid="{97249E61-F8CE-4B4D-BC8F-CA48D3D69FD4}"/>
    <cellStyle name="20% - Accent5 3 8 6 2 3 5" xfId="41588" xr:uid="{8731BF09-B83D-44E8-8A9D-1C08FA4AE3FA}"/>
    <cellStyle name="20% - Accent5 3 8 6 2 3 6" xfId="49471" xr:uid="{30B8554A-1D60-413B-9E45-EA97865A19BA}"/>
    <cellStyle name="20% - Accent5 3 8 6 2 3 7" xfId="56964" xr:uid="{F1CFDD68-4CDA-4A1B-8A5C-33B63BA9AF32}"/>
    <cellStyle name="20% - Accent5 3 8 6 2 4" xfId="4142" xr:uid="{3C45EE52-FEEE-4C13-B3A0-15B928C7D861}"/>
    <cellStyle name="20% - Accent5 3 8 6 2 4 2" xfId="11682" xr:uid="{823DFA6D-E5BE-4343-ADC8-A4624518FF78}"/>
    <cellStyle name="20% - Accent5 3 8 6 2 4 2 2" xfId="26658" xr:uid="{9DF9B17C-2719-4F59-B089-C63F35BA14C8}"/>
    <cellStyle name="20% - Accent5 3 8 6 2 4 3" xfId="19170" xr:uid="{00B66AC0-AFEC-4134-A136-512CF8A7CD10}"/>
    <cellStyle name="20% - Accent5 3 8 6 2 4 4" xfId="36751" xr:uid="{84DA97C5-AE87-445F-AF15-080006309940}"/>
    <cellStyle name="20% - Accent5 3 8 6 2 4 5" xfId="41589" xr:uid="{A35BD88E-679E-4C88-8250-260295B5E3D3}"/>
    <cellStyle name="20% - Accent5 3 8 6 2 4 6" xfId="49472" xr:uid="{E46B92E5-D592-454A-9487-0683392BA6B9}"/>
    <cellStyle name="20% - Accent5 3 8 6 2 4 7" xfId="56965" xr:uid="{48639753-D1DA-4006-8B2F-8FDA7668CBA9}"/>
    <cellStyle name="20% - Accent5 3 8 6 2 5" xfId="11679" xr:uid="{EAFC38FB-606F-4A87-B716-F0248D642F4D}"/>
    <cellStyle name="20% - Accent5 3 8 6 2 5 2" xfId="26655" xr:uid="{F6274A0A-2991-4CA6-AF50-02481F6ACF01}"/>
    <cellStyle name="20% - Accent5 3 8 6 2 6" xfId="19167" xr:uid="{05AFF549-F2D8-48C3-9BE5-B30295B5EC6A}"/>
    <cellStyle name="20% - Accent5 3 8 6 2 7" xfId="31603" xr:uid="{1E856F10-B9BA-4909-B6F0-F4734FABEBB7}"/>
    <cellStyle name="20% - Accent5 3 8 6 2 8" xfId="41586" xr:uid="{94BC0366-4DD5-43E0-86AD-B3D51BE1F2EA}"/>
    <cellStyle name="20% - Accent5 3 8 6 2 9" xfId="49469" xr:uid="{D5B597FD-FE78-48E9-9609-ED03187FFCA0}"/>
    <cellStyle name="20% - Accent5 3 8 6 3" xfId="4143" xr:uid="{463A5E92-8F1A-4074-A109-5192A4B57885}"/>
    <cellStyle name="20% - Accent5 3 8 6 3 2" xfId="11683" xr:uid="{E6C9892D-12DC-47AE-9059-EC413A0CA69D}"/>
    <cellStyle name="20% - Accent5 3 8 6 3 2 2" xfId="26659" xr:uid="{10B08645-C3F0-46D8-AD97-0C67EB3902C4}"/>
    <cellStyle name="20% - Accent5 3 8 6 3 3" xfId="19171" xr:uid="{B50F1FF8-6073-4B78-A4A3-4124634011F7}"/>
    <cellStyle name="20% - Accent5 3 8 6 3 4" xfId="33062" xr:uid="{EC2BEA5F-AA88-43A1-BAFF-F6900773785E}"/>
    <cellStyle name="20% - Accent5 3 8 6 3 5" xfId="41590" xr:uid="{AA960848-51F5-4F9B-B806-D71B63F82909}"/>
    <cellStyle name="20% - Accent5 3 8 6 3 6" xfId="49473" xr:uid="{DE1CA41D-54BA-49E2-A0F8-A9A3A734402B}"/>
    <cellStyle name="20% - Accent5 3 8 6 3 7" xfId="56966" xr:uid="{128839C3-97C2-4B41-AAD0-FE6329FB6BB5}"/>
    <cellStyle name="20% - Accent5 3 8 6 4" xfId="4144" xr:uid="{D01E8B29-C83F-4F4A-A791-1EA648B455A3}"/>
    <cellStyle name="20% - Accent5 3 8 6 4 2" xfId="11684" xr:uid="{06A65ACC-F26D-4015-A8E9-3E14E301A28A}"/>
    <cellStyle name="20% - Accent5 3 8 6 4 2 2" xfId="26660" xr:uid="{B8B22327-3ED0-427C-8A72-747A04BDD416}"/>
    <cellStyle name="20% - Accent5 3 8 6 4 3" xfId="19172" xr:uid="{1967B2DB-BFD1-4D06-9DDD-B1FED64567B0}"/>
    <cellStyle name="20% - Accent5 3 8 6 4 4" xfId="34907" xr:uid="{F88DB9B8-ED28-4AE9-B3CE-3E8947DFF7A3}"/>
    <cellStyle name="20% - Accent5 3 8 6 4 5" xfId="41591" xr:uid="{4637CD4A-CC3E-4399-8840-67EE034827E2}"/>
    <cellStyle name="20% - Accent5 3 8 6 4 6" xfId="49474" xr:uid="{83B42B57-3AA2-421B-880C-26B596B6039F}"/>
    <cellStyle name="20% - Accent5 3 8 6 4 7" xfId="56967" xr:uid="{EF51A914-1379-4C2D-BD79-547B9D13E062}"/>
    <cellStyle name="20% - Accent5 3 8 6 5" xfId="4145" xr:uid="{AB219140-DA94-4302-999A-D98165148FFA}"/>
    <cellStyle name="20% - Accent5 3 8 6 5 2" xfId="11685" xr:uid="{2A9F12FE-0526-42E3-AC06-6DB66220BAA3}"/>
    <cellStyle name="20% - Accent5 3 8 6 5 2 2" xfId="26661" xr:uid="{58341B8B-FB7F-41F0-A7C5-E038346F8CAB}"/>
    <cellStyle name="20% - Accent5 3 8 6 5 3" xfId="19173" xr:uid="{834177BC-F153-469C-B772-44D153D28706}"/>
    <cellStyle name="20% - Accent5 3 8 6 5 4" xfId="36750" xr:uid="{0BE2FFB2-D386-4510-BCD0-1FB69C37F8C8}"/>
    <cellStyle name="20% - Accent5 3 8 6 5 5" xfId="41592" xr:uid="{E86BDB20-005E-4361-9291-DAA7C0891E2A}"/>
    <cellStyle name="20% - Accent5 3 8 6 5 6" xfId="49475" xr:uid="{824F014C-41B7-425D-AEB1-E9EDEA5CBCAA}"/>
    <cellStyle name="20% - Accent5 3 8 6 5 7" xfId="56968" xr:uid="{49E06689-C96B-40D9-B04F-3207052FF74F}"/>
    <cellStyle name="20% - Accent5 3 8 6 6" xfId="11678" xr:uid="{805DF8F3-8D0A-4E1B-B537-11705B380827}"/>
    <cellStyle name="20% - Accent5 3 8 6 6 2" xfId="26654" xr:uid="{39F66210-3544-4C8A-B1E0-1C3EE3D10105}"/>
    <cellStyle name="20% - Accent5 3 8 6 7" xfId="19166" xr:uid="{DF9881F3-9601-4291-879B-2B06F7BA8C6F}"/>
    <cellStyle name="20% - Accent5 3 8 6 8" xfId="30929" xr:uid="{A9E7DA03-66A4-467C-8EAC-EAD910D644A1}"/>
    <cellStyle name="20% - Accent5 3 8 6 9" xfId="41585" xr:uid="{43904785-5C3A-4BF2-B301-7D5DC2575717}"/>
    <cellStyle name="20% - Accent5 3 8 7" xfId="4146" xr:uid="{924B15B8-1179-4C18-9B7D-64992F8D7D8F}"/>
    <cellStyle name="20% - Accent5 3 8 7 10" xfId="56969" xr:uid="{BE0B44D4-F0B9-4877-8995-29354DDDCB0B}"/>
    <cellStyle name="20% - Accent5 3 8 7 2" xfId="4147" xr:uid="{7BDBBF9E-6B64-4343-B22D-1A7B1D5A7111}"/>
    <cellStyle name="20% - Accent5 3 8 7 2 2" xfId="11687" xr:uid="{52CB57BE-C14A-40BC-BBA3-859DE62FC346}"/>
    <cellStyle name="20% - Accent5 3 8 7 2 2 2" xfId="26663" xr:uid="{04BF417A-F179-46F5-B639-C0056556E4C5}"/>
    <cellStyle name="20% - Accent5 3 8 7 2 3" xfId="19175" xr:uid="{83E6BEEA-ED65-4F60-9BC9-8F49E535348E}"/>
    <cellStyle name="20% - Accent5 3 8 7 2 4" xfId="33064" xr:uid="{656CE98C-45BE-45BD-803A-0FE2549418C6}"/>
    <cellStyle name="20% - Accent5 3 8 7 2 5" xfId="41594" xr:uid="{DE794505-FD42-46C5-90AC-5D5C1C1DA836}"/>
    <cellStyle name="20% - Accent5 3 8 7 2 6" xfId="49477" xr:uid="{54E9B4BC-89FD-4D8D-910B-85839A4E017F}"/>
    <cellStyle name="20% - Accent5 3 8 7 2 7" xfId="56970" xr:uid="{762DAAF6-FC74-41DF-BE49-A9C1ACD85DBD}"/>
    <cellStyle name="20% - Accent5 3 8 7 3" xfId="4148" xr:uid="{75787B20-C190-43FD-A87F-CD3E1B24F451}"/>
    <cellStyle name="20% - Accent5 3 8 7 3 2" xfId="11688" xr:uid="{1F55F474-6324-4CD1-870D-82486DE8A3DE}"/>
    <cellStyle name="20% - Accent5 3 8 7 3 2 2" xfId="26664" xr:uid="{52D62661-A9FC-48CC-B671-D038A9F72B2D}"/>
    <cellStyle name="20% - Accent5 3 8 7 3 3" xfId="19176" xr:uid="{D7C4BB3F-1024-49CB-8BEF-543D84B9EE31}"/>
    <cellStyle name="20% - Accent5 3 8 7 3 4" xfId="34909" xr:uid="{C9E5615E-9DE0-4EAC-8701-3829E32CF1C2}"/>
    <cellStyle name="20% - Accent5 3 8 7 3 5" xfId="41595" xr:uid="{59EE2FB4-CB06-4D02-9049-B4B06B6EBE60}"/>
    <cellStyle name="20% - Accent5 3 8 7 3 6" xfId="49478" xr:uid="{FB474F5D-17E1-48BB-80C9-4786666EEB3F}"/>
    <cellStyle name="20% - Accent5 3 8 7 3 7" xfId="56971" xr:uid="{5F50466B-8C3F-4571-AC93-37FEC22DA90A}"/>
    <cellStyle name="20% - Accent5 3 8 7 4" xfId="4149" xr:uid="{37181A18-BA68-4412-A655-A263CCB0BF48}"/>
    <cellStyle name="20% - Accent5 3 8 7 4 2" xfId="11689" xr:uid="{E835B8E4-5D87-49EB-B035-27701732B8C9}"/>
    <cellStyle name="20% - Accent5 3 8 7 4 2 2" xfId="26665" xr:uid="{47A8DA12-5C01-4AB1-B855-7E8CFF471979}"/>
    <cellStyle name="20% - Accent5 3 8 7 4 3" xfId="19177" xr:uid="{B33B42D5-266D-4915-A78F-346AD599362F}"/>
    <cellStyle name="20% - Accent5 3 8 7 4 4" xfId="36752" xr:uid="{37ED86FA-E8BA-438A-8F6D-A75FFBA754C1}"/>
    <cellStyle name="20% - Accent5 3 8 7 4 5" xfId="41596" xr:uid="{ACC2FDD3-2B66-4C64-B21A-2814D98EAC31}"/>
    <cellStyle name="20% - Accent5 3 8 7 4 6" xfId="49479" xr:uid="{36E9F625-C4D4-41C7-83BC-1876CF4B434B}"/>
    <cellStyle name="20% - Accent5 3 8 7 4 7" xfId="56972" xr:uid="{BDDA7086-310D-4814-B9EB-ACC5D4321269}"/>
    <cellStyle name="20% - Accent5 3 8 7 5" xfId="11686" xr:uid="{875E00B1-0136-44CC-BC2A-11D568DF037A}"/>
    <cellStyle name="20% - Accent5 3 8 7 5 2" xfId="26662" xr:uid="{C45B0D18-2831-400F-8A2D-1B71609F1CC9}"/>
    <cellStyle name="20% - Accent5 3 8 7 6" xfId="19174" xr:uid="{0553AF4A-DEEB-4DE6-9AC9-74F8970030DC}"/>
    <cellStyle name="20% - Accent5 3 8 7 7" xfId="31592" xr:uid="{AB96907B-6F1A-47B7-8C0C-04F8CC026F63}"/>
    <cellStyle name="20% - Accent5 3 8 7 8" xfId="41593" xr:uid="{26D2BFEA-E02A-41B7-A44D-B7193E13DE73}"/>
    <cellStyle name="20% - Accent5 3 8 7 9" xfId="49476" xr:uid="{DEA5A04D-0B7B-4238-B34B-FA7517623770}"/>
    <cellStyle name="20% - Accent5 3 8 8" xfId="4150" xr:uid="{BC187B2E-8F73-4D4B-8237-FF56B6572086}"/>
    <cellStyle name="20% - Accent5 3 8 8 2" xfId="11690" xr:uid="{922FCDC7-667A-4607-B6E9-A30A3BB95A77}"/>
    <cellStyle name="20% - Accent5 3 8 8 2 2" xfId="26666" xr:uid="{FEF3B11A-6F80-4E3F-A9A6-5FC93E31CBEB}"/>
    <cellStyle name="20% - Accent5 3 8 8 3" xfId="19178" xr:uid="{A654786F-0660-4471-8040-9F8CE54547A0}"/>
    <cellStyle name="20% - Accent5 3 8 8 4" xfId="33041" xr:uid="{E044164F-D937-40C5-84AD-B6086C757D8F}"/>
    <cellStyle name="20% - Accent5 3 8 8 5" xfId="41597" xr:uid="{D98590ED-43C6-4794-9503-C4E07C142301}"/>
    <cellStyle name="20% - Accent5 3 8 8 6" xfId="49480" xr:uid="{AA4F9BD9-0445-44BA-A376-ACD8451CC960}"/>
    <cellStyle name="20% - Accent5 3 8 8 7" xfId="56973" xr:uid="{2D52A002-680E-43B4-ACD1-A72F1AC8622E}"/>
    <cellStyle name="20% - Accent5 3 8 9" xfId="4151" xr:uid="{B9C7DDE3-9F99-4D60-A59A-54B33983F820}"/>
    <cellStyle name="20% - Accent5 3 8 9 2" xfId="11691" xr:uid="{CF3C5FDC-9EFC-4230-AD0D-C9CCF363E35B}"/>
    <cellStyle name="20% - Accent5 3 8 9 2 2" xfId="26667" xr:uid="{949670DD-F637-4C17-BFE8-040BF7D16FD3}"/>
    <cellStyle name="20% - Accent5 3 8 9 3" xfId="19179" xr:uid="{6990DC20-12FF-4878-991D-2050FF25BE41}"/>
    <cellStyle name="20% - Accent5 3 8 9 4" xfId="34886" xr:uid="{39F9F1E8-E84F-4544-B3BA-901976A8FACF}"/>
    <cellStyle name="20% - Accent5 3 8 9 5" xfId="41598" xr:uid="{3A485077-3A4D-45F6-A912-D86917452B34}"/>
    <cellStyle name="20% - Accent5 3 8 9 6" xfId="49481" xr:uid="{2CFC83B4-D397-4229-915E-9B42FAAA3466}"/>
    <cellStyle name="20% - Accent5 3 8 9 7" xfId="56974" xr:uid="{AAACFC4E-21AA-4DA7-8A92-08C518FD68FC}"/>
    <cellStyle name="20% - Accent5 3 9" xfId="4152" xr:uid="{5F11F100-8B45-48DB-A688-0B6979DC4D52}"/>
    <cellStyle name="20% - Accent5 3 9 10" xfId="4153" xr:uid="{A207A9D8-87F7-44AD-B4D1-D879498ED39C}"/>
    <cellStyle name="20% - Accent5 3 9 10 2" xfId="11693" xr:uid="{2A83F452-AAFE-467F-9224-8C63E38ECDDE}"/>
    <cellStyle name="20% - Accent5 3 9 10 2 2" xfId="26669" xr:uid="{8DEF336F-79FB-40C6-ACB9-1AE6B46A894A}"/>
    <cellStyle name="20% - Accent5 3 9 10 3" xfId="19181" xr:uid="{F559E756-3E98-4D90-BCE8-7D8C0878A285}"/>
    <cellStyle name="20% - Accent5 3 9 10 4" xfId="36753" xr:uid="{4DBD9895-A3D0-4011-8BB5-35D3312FB54D}"/>
    <cellStyle name="20% - Accent5 3 9 10 5" xfId="41600" xr:uid="{6BE7A24C-AEC6-47E2-B74B-3E088AEA2ECF}"/>
    <cellStyle name="20% - Accent5 3 9 10 6" xfId="49483" xr:uid="{04FD09C4-C263-42BC-AF5A-6E3E6FE5AC9C}"/>
    <cellStyle name="20% - Accent5 3 9 10 7" xfId="56976" xr:uid="{37D9647D-F7E9-4B93-B0C6-6773A9D51DE7}"/>
    <cellStyle name="20% - Accent5 3 9 11" xfId="11692" xr:uid="{A452DC29-9FC5-4B5A-B5CE-568F52D04EC8}"/>
    <cellStyle name="20% - Accent5 3 9 11 2" xfId="26668" xr:uid="{C92BC78A-81FC-4A03-BAE7-538C326CE4ED}"/>
    <cellStyle name="20% - Accent5 3 9 12" xfId="19180" xr:uid="{7ABB3F22-C9EA-42E5-9FB6-05ABF3E64D70}"/>
    <cellStyle name="20% - Accent5 3 9 13" xfId="30308" xr:uid="{4FFAB792-1257-4757-9055-988BFD93F8D8}"/>
    <cellStyle name="20% - Accent5 3 9 14" xfId="41599" xr:uid="{CA6BCD98-3185-4E4A-9BF6-5F0CA959A9A2}"/>
    <cellStyle name="20% - Accent5 3 9 15" xfId="49482" xr:uid="{DC8CD966-CBD9-40B9-BB8B-0C876FD8536F}"/>
    <cellStyle name="20% - Accent5 3 9 16" xfId="56975" xr:uid="{4FA3A325-C879-4D57-B410-3380F1451969}"/>
    <cellStyle name="20% - Accent5 3 9 2" xfId="4154" xr:uid="{569808F4-5A0C-4120-AAA8-F2233DE23B02}"/>
    <cellStyle name="20% - Accent5 3 9 2 10" xfId="19182" xr:uid="{5A80FCED-A611-4EC0-83A4-846CA58084CA}"/>
    <cellStyle name="20% - Accent5 3 9 2 11" xfId="30379" xr:uid="{32565A3C-C196-428A-BD83-9397ECB30A62}"/>
    <cellStyle name="20% - Accent5 3 9 2 12" xfId="41601" xr:uid="{A64C223A-09E8-40C1-945D-CC5B3BF90B90}"/>
    <cellStyle name="20% - Accent5 3 9 2 13" xfId="49484" xr:uid="{906F2AF9-550E-46F7-AEC8-E1A1CB64BFA3}"/>
    <cellStyle name="20% - Accent5 3 9 2 14" xfId="56977" xr:uid="{163C6255-49F4-4666-8F66-4A7CD918D0A6}"/>
    <cellStyle name="20% - Accent5 3 9 2 2" xfId="4155" xr:uid="{D85F2645-933E-452C-B6B7-B9132A1D1C65}"/>
    <cellStyle name="20% - Accent5 3 9 2 2 10" xfId="41602" xr:uid="{45D76946-5E29-46CC-926E-163B1462F273}"/>
    <cellStyle name="20% - Accent5 3 9 2 2 11" xfId="49485" xr:uid="{B643871C-6761-438A-8347-D236840F39D9}"/>
    <cellStyle name="20% - Accent5 3 9 2 2 12" xfId="56978" xr:uid="{CE3296EB-D468-43A0-BCC2-5AFA878AC710}"/>
    <cellStyle name="20% - Accent5 3 9 2 2 2" xfId="4156" xr:uid="{B7C2D9B9-79D2-4E8D-8757-6854704665F7}"/>
    <cellStyle name="20% - Accent5 3 9 2 2 2 10" xfId="49486" xr:uid="{38149D82-E696-49FF-BEE8-B56C2A2BD68E}"/>
    <cellStyle name="20% - Accent5 3 9 2 2 2 11" xfId="56979" xr:uid="{9B0C5AA9-8980-4217-BDE7-E207030B7633}"/>
    <cellStyle name="20% - Accent5 3 9 2 2 2 2" xfId="4157" xr:uid="{6259CAC7-E1DF-47FA-A9EB-C21A99D3604F}"/>
    <cellStyle name="20% - Accent5 3 9 2 2 2 2 10" xfId="56980" xr:uid="{725CFA8C-10B9-42BE-86DB-EEB27E82601D}"/>
    <cellStyle name="20% - Accent5 3 9 2 2 2 2 2" xfId="4158" xr:uid="{FF757092-6489-46F0-988B-D49298921B1C}"/>
    <cellStyle name="20% - Accent5 3 9 2 2 2 2 2 2" xfId="11698" xr:uid="{B7A0E041-3AF3-456A-BB18-69AFB026BD54}"/>
    <cellStyle name="20% - Accent5 3 9 2 2 2 2 2 2 2" xfId="26674" xr:uid="{36962A2C-082E-47FC-B129-E6E3A47A7BA7}"/>
    <cellStyle name="20% - Accent5 3 9 2 2 2 2 2 3" xfId="19186" xr:uid="{4441AA67-6BB4-4E7F-817C-66099C838ED3}"/>
    <cellStyle name="20% - Accent5 3 9 2 2 2 2 2 4" xfId="33069" xr:uid="{4012961F-568D-4C43-80DC-E573E93BBC2E}"/>
    <cellStyle name="20% - Accent5 3 9 2 2 2 2 2 5" xfId="41605" xr:uid="{976623BE-B1A5-4B30-A4DE-72C6874089F3}"/>
    <cellStyle name="20% - Accent5 3 9 2 2 2 2 2 6" xfId="49488" xr:uid="{EC13C4F2-AC70-41B4-B9E3-7BAE63FC68BE}"/>
    <cellStyle name="20% - Accent5 3 9 2 2 2 2 2 7" xfId="56981" xr:uid="{F17C300A-F1D8-42AE-81E2-20E787639CDB}"/>
    <cellStyle name="20% - Accent5 3 9 2 2 2 2 3" xfId="4159" xr:uid="{573BA77D-FE0B-4679-8353-11EE64210882}"/>
    <cellStyle name="20% - Accent5 3 9 2 2 2 2 3 2" xfId="11699" xr:uid="{9A77425B-5ED5-4BA1-8A14-E18B62B6F212}"/>
    <cellStyle name="20% - Accent5 3 9 2 2 2 2 3 2 2" xfId="26675" xr:uid="{AF5F3394-902B-47DB-B5EF-4B177143ADC6}"/>
    <cellStyle name="20% - Accent5 3 9 2 2 2 2 3 3" xfId="19187" xr:uid="{2B861C7D-CBA2-47A7-9773-88C32EF69E3E}"/>
    <cellStyle name="20% - Accent5 3 9 2 2 2 2 3 4" xfId="34914" xr:uid="{0E53DE60-FD22-41A6-B927-2A88A7C8624B}"/>
    <cellStyle name="20% - Accent5 3 9 2 2 2 2 3 5" xfId="41606" xr:uid="{6DCA47A1-6B5E-490E-B3FD-C2B756E7A8E8}"/>
    <cellStyle name="20% - Accent5 3 9 2 2 2 2 3 6" xfId="49489" xr:uid="{06DC8369-60E5-4259-B4F2-D067BFBE0D74}"/>
    <cellStyle name="20% - Accent5 3 9 2 2 2 2 3 7" xfId="56982" xr:uid="{9D54302E-4CB7-4080-BF61-3192CC9B4672}"/>
    <cellStyle name="20% - Accent5 3 9 2 2 2 2 4" xfId="4160" xr:uid="{CE1D6364-3F2F-4650-A0F4-6CE822FB9B19}"/>
    <cellStyle name="20% - Accent5 3 9 2 2 2 2 4 2" xfId="11700" xr:uid="{CD0A5DF1-8879-4256-B13E-6E3B010348E7}"/>
    <cellStyle name="20% - Accent5 3 9 2 2 2 2 4 2 2" xfId="26676" xr:uid="{33DA68AF-B407-4844-82B5-BEAAFC7C51AA}"/>
    <cellStyle name="20% - Accent5 3 9 2 2 2 2 4 3" xfId="19188" xr:uid="{2F39CD4D-F02C-40E2-952A-1C76FBF5E1EE}"/>
    <cellStyle name="20% - Accent5 3 9 2 2 2 2 4 4" xfId="36757" xr:uid="{72D80098-2B82-44B1-B8B7-7E2D127B445F}"/>
    <cellStyle name="20% - Accent5 3 9 2 2 2 2 4 5" xfId="41607" xr:uid="{3F08B6B5-B4BD-4001-B92D-ADB8A5299839}"/>
    <cellStyle name="20% - Accent5 3 9 2 2 2 2 4 6" xfId="49490" xr:uid="{14C297E1-AD67-414F-BA6D-45D23BBAB02E}"/>
    <cellStyle name="20% - Accent5 3 9 2 2 2 2 4 7" xfId="56983" xr:uid="{E00CF110-C489-4E01-9A97-A4113EC0780B}"/>
    <cellStyle name="20% - Accent5 3 9 2 2 2 2 5" xfId="11697" xr:uid="{129EEF42-84B1-4469-B511-DE2EEEB91DB3}"/>
    <cellStyle name="20% - Accent5 3 9 2 2 2 2 5 2" xfId="26673" xr:uid="{E107D72F-DD10-4E29-A07F-17FB1DEFA1A4}"/>
    <cellStyle name="20% - Accent5 3 9 2 2 2 2 6" xfId="19185" xr:uid="{5CB0A80B-43EB-430A-8D88-713C1B240B1B}"/>
    <cellStyle name="20% - Accent5 3 9 2 2 2 2 7" xfId="31607" xr:uid="{7DB1A41E-30DC-493F-8EF2-D537AD85B94D}"/>
    <cellStyle name="20% - Accent5 3 9 2 2 2 2 8" xfId="41604" xr:uid="{604D6A02-7C90-4656-9A92-5FC26AAA8583}"/>
    <cellStyle name="20% - Accent5 3 9 2 2 2 2 9" xfId="49487" xr:uid="{3C3961EE-C40E-4F82-B8D1-94160F2E8FED}"/>
    <cellStyle name="20% - Accent5 3 9 2 2 2 3" xfId="4161" xr:uid="{E1B07525-EA75-4959-94FE-BED90DD9071A}"/>
    <cellStyle name="20% - Accent5 3 9 2 2 2 3 2" xfId="11701" xr:uid="{1E8B4C81-14F4-40FD-8FBD-F7E0118CF8BE}"/>
    <cellStyle name="20% - Accent5 3 9 2 2 2 3 2 2" xfId="26677" xr:uid="{361A648B-100F-45B0-A8D0-795B6AAA31CC}"/>
    <cellStyle name="20% - Accent5 3 9 2 2 2 3 3" xfId="19189" xr:uid="{525E4646-E4FF-49AB-B10F-8E651BC4DC60}"/>
    <cellStyle name="20% - Accent5 3 9 2 2 2 3 4" xfId="33068" xr:uid="{8E438DC5-0FF5-4327-A532-763A44CCE005}"/>
    <cellStyle name="20% - Accent5 3 9 2 2 2 3 5" xfId="41608" xr:uid="{873A7656-3728-48E8-8466-123081DF106F}"/>
    <cellStyle name="20% - Accent5 3 9 2 2 2 3 6" xfId="49491" xr:uid="{EC3C18F3-0824-4A81-BC97-101EC87ECCEE}"/>
    <cellStyle name="20% - Accent5 3 9 2 2 2 3 7" xfId="56984" xr:uid="{0E4585ED-F28C-45C8-A944-FE683B3A9C12}"/>
    <cellStyle name="20% - Accent5 3 9 2 2 2 4" xfId="4162" xr:uid="{944D5C30-4FAA-4B2A-9663-EF80A8326AA3}"/>
    <cellStyle name="20% - Accent5 3 9 2 2 2 4 2" xfId="11702" xr:uid="{FCA590E0-44D4-4D54-A8E2-DCF9036AFBE3}"/>
    <cellStyle name="20% - Accent5 3 9 2 2 2 4 2 2" xfId="26678" xr:uid="{62FB836E-370C-45EA-924D-641167A19E71}"/>
    <cellStyle name="20% - Accent5 3 9 2 2 2 4 3" xfId="19190" xr:uid="{0BECB385-40FC-47E8-99E9-36AD2012ED1A}"/>
    <cellStyle name="20% - Accent5 3 9 2 2 2 4 4" xfId="34913" xr:uid="{2F34F082-B95B-41BF-8488-D688F9BA36F1}"/>
    <cellStyle name="20% - Accent5 3 9 2 2 2 4 5" xfId="41609" xr:uid="{E4528DEA-083E-4362-91CB-E13989522239}"/>
    <cellStyle name="20% - Accent5 3 9 2 2 2 4 6" xfId="49492" xr:uid="{BBFB520C-5546-487A-B20F-D0F90DA7C72E}"/>
    <cellStyle name="20% - Accent5 3 9 2 2 2 4 7" xfId="56985" xr:uid="{EC58E65B-CB83-4B55-8D13-44AA5EE67D1C}"/>
    <cellStyle name="20% - Accent5 3 9 2 2 2 5" xfId="4163" xr:uid="{C3B63919-F445-49BA-AF77-38688BB7439F}"/>
    <cellStyle name="20% - Accent5 3 9 2 2 2 5 2" xfId="11703" xr:uid="{F84100A2-7FDF-4695-9308-A8A2C7E7A9A0}"/>
    <cellStyle name="20% - Accent5 3 9 2 2 2 5 2 2" xfId="26679" xr:uid="{7C7C91CB-2BE7-4A59-AA74-D9DAF5DBF859}"/>
    <cellStyle name="20% - Accent5 3 9 2 2 2 5 3" xfId="19191" xr:uid="{A57C11C9-B12C-4623-82AE-A1F2856DAE09}"/>
    <cellStyle name="20% - Accent5 3 9 2 2 2 5 4" xfId="36756" xr:uid="{F55363F9-2019-4645-A2AF-89CA423DCFA8}"/>
    <cellStyle name="20% - Accent5 3 9 2 2 2 5 5" xfId="41610" xr:uid="{9CACBA0B-6C02-41F6-90D7-8DC53B863DF4}"/>
    <cellStyle name="20% - Accent5 3 9 2 2 2 5 6" xfId="49493" xr:uid="{7CE82B65-2847-4879-A38F-16B53D9162CB}"/>
    <cellStyle name="20% - Accent5 3 9 2 2 2 5 7" xfId="56986" xr:uid="{B153AAB6-86F5-4B8C-B972-93188643C62F}"/>
    <cellStyle name="20% - Accent5 3 9 2 2 2 6" xfId="11696" xr:uid="{AD4447A4-126A-4889-A26D-8DA9F9E7F0A2}"/>
    <cellStyle name="20% - Accent5 3 9 2 2 2 6 2" xfId="26672" xr:uid="{1BAA407D-9E6B-4B1B-A5C9-390B9EBBE84D}"/>
    <cellStyle name="20% - Accent5 3 9 2 2 2 7" xfId="19184" xr:uid="{587E30FD-552F-48D7-B35D-734F619B4A1F}"/>
    <cellStyle name="20% - Accent5 3 9 2 2 2 8" xfId="30936" xr:uid="{FCDF75AE-C7E3-428B-A8AA-DC2644A2D16C}"/>
    <cellStyle name="20% - Accent5 3 9 2 2 2 9" xfId="41603" xr:uid="{CB4DDA3F-9A9C-4204-A78D-2D0735CD07CF}"/>
    <cellStyle name="20% - Accent5 3 9 2 2 3" xfId="4164" xr:uid="{A5272F3B-6085-4E4A-9881-2C3AE57848C5}"/>
    <cellStyle name="20% - Accent5 3 9 2 2 3 10" xfId="56987" xr:uid="{81737B4F-9064-4962-9085-B6CD917F6B90}"/>
    <cellStyle name="20% - Accent5 3 9 2 2 3 2" xfId="4165" xr:uid="{CCEC9FBB-13F0-457C-9536-409A38288826}"/>
    <cellStyle name="20% - Accent5 3 9 2 2 3 2 2" xfId="11705" xr:uid="{506138DB-BD98-4704-B72C-E72770B3E385}"/>
    <cellStyle name="20% - Accent5 3 9 2 2 3 2 2 2" xfId="26681" xr:uid="{58249685-D3EC-4759-BFE9-FB5C35F15DE0}"/>
    <cellStyle name="20% - Accent5 3 9 2 2 3 2 3" xfId="19193" xr:uid="{423387C5-8263-4932-AC32-09CEE605C1AF}"/>
    <cellStyle name="20% - Accent5 3 9 2 2 3 2 4" xfId="33070" xr:uid="{12313DC4-FF02-4D7F-B7CC-663F2DCB1BA3}"/>
    <cellStyle name="20% - Accent5 3 9 2 2 3 2 5" xfId="41612" xr:uid="{4293EBE0-6F92-4D19-A7A1-94500EA0D262}"/>
    <cellStyle name="20% - Accent5 3 9 2 2 3 2 6" xfId="49495" xr:uid="{2C18F445-A687-42EC-9C16-2B2AF379C463}"/>
    <cellStyle name="20% - Accent5 3 9 2 2 3 2 7" xfId="56988" xr:uid="{4D4D3977-7D97-4C76-B89E-B95CA0DBDD99}"/>
    <cellStyle name="20% - Accent5 3 9 2 2 3 3" xfId="4166" xr:uid="{65FB5EC8-AA03-4593-A127-6EB891C1503B}"/>
    <cellStyle name="20% - Accent5 3 9 2 2 3 3 2" xfId="11706" xr:uid="{79286E11-8F9C-46EA-9D14-14423F7AC5BE}"/>
    <cellStyle name="20% - Accent5 3 9 2 2 3 3 2 2" xfId="26682" xr:uid="{B30155FC-546F-4051-B3CF-3A4A25652570}"/>
    <cellStyle name="20% - Accent5 3 9 2 2 3 3 3" xfId="19194" xr:uid="{10EB0C5D-95A3-41A3-8330-740B402ADB96}"/>
    <cellStyle name="20% - Accent5 3 9 2 2 3 3 4" xfId="34915" xr:uid="{4598255F-F1DA-4144-86BE-FDAF88112E81}"/>
    <cellStyle name="20% - Accent5 3 9 2 2 3 3 5" xfId="41613" xr:uid="{6D4654F2-2F9F-4C26-92E1-CA1DAECA1712}"/>
    <cellStyle name="20% - Accent5 3 9 2 2 3 3 6" xfId="49496" xr:uid="{23E6D3A3-9D6D-4817-B430-BFB10360945B}"/>
    <cellStyle name="20% - Accent5 3 9 2 2 3 3 7" xfId="56989" xr:uid="{621A6506-300E-4E54-89B9-D0BC74332D8C}"/>
    <cellStyle name="20% - Accent5 3 9 2 2 3 4" xfId="4167" xr:uid="{8D7E6FBB-8FED-4415-846A-A2E2D3A0F878}"/>
    <cellStyle name="20% - Accent5 3 9 2 2 3 4 2" xfId="11707" xr:uid="{6525C815-23F0-40AB-8B68-2ABABA365509}"/>
    <cellStyle name="20% - Accent5 3 9 2 2 3 4 2 2" xfId="26683" xr:uid="{2D02CA35-5A45-4E7E-99E3-1FEE7866ED84}"/>
    <cellStyle name="20% - Accent5 3 9 2 2 3 4 3" xfId="19195" xr:uid="{3158189C-E177-4EE2-B0FD-FBBBD708B483}"/>
    <cellStyle name="20% - Accent5 3 9 2 2 3 4 4" xfId="36758" xr:uid="{1837D4C0-6D70-4F70-AD17-41A7EF9F4C34}"/>
    <cellStyle name="20% - Accent5 3 9 2 2 3 4 5" xfId="41614" xr:uid="{61024BFE-7B59-48CA-9691-4B67339B37AF}"/>
    <cellStyle name="20% - Accent5 3 9 2 2 3 4 6" xfId="49497" xr:uid="{D7E674EA-909C-4F88-A7A8-6DC777F9542A}"/>
    <cellStyle name="20% - Accent5 3 9 2 2 3 4 7" xfId="56990" xr:uid="{08B85E91-A247-456B-92EA-BA742480BE48}"/>
    <cellStyle name="20% - Accent5 3 9 2 2 3 5" xfId="11704" xr:uid="{1F681BE8-61E5-48DE-BF97-F17CCDB1EDA0}"/>
    <cellStyle name="20% - Accent5 3 9 2 2 3 5 2" xfId="26680" xr:uid="{B370091B-5F75-4581-80C6-6C212BE37046}"/>
    <cellStyle name="20% - Accent5 3 9 2 2 3 6" xfId="19192" xr:uid="{17620307-3F8A-4A8A-8C09-B9526AADE5B0}"/>
    <cellStyle name="20% - Accent5 3 9 2 2 3 7" xfId="31606" xr:uid="{7567DD52-7315-46AA-BE05-24FCD612D343}"/>
    <cellStyle name="20% - Accent5 3 9 2 2 3 8" xfId="41611" xr:uid="{4234E413-9A27-47D3-94B0-0EC336725C6A}"/>
    <cellStyle name="20% - Accent5 3 9 2 2 3 9" xfId="49494" xr:uid="{7239C15B-DE80-4EA9-AB37-E1837A14E219}"/>
    <cellStyle name="20% - Accent5 3 9 2 2 4" xfId="4168" xr:uid="{52B7AE12-5F41-4D0A-A930-A5AA100F5041}"/>
    <cellStyle name="20% - Accent5 3 9 2 2 4 2" xfId="11708" xr:uid="{3868037E-8696-4328-82AC-E6610BBF7FEE}"/>
    <cellStyle name="20% - Accent5 3 9 2 2 4 2 2" xfId="26684" xr:uid="{D5296356-626A-4D1A-AF31-EE6178997261}"/>
    <cellStyle name="20% - Accent5 3 9 2 2 4 3" xfId="19196" xr:uid="{FD61E0A8-8B94-4596-ACBB-109434F34C13}"/>
    <cellStyle name="20% - Accent5 3 9 2 2 4 4" xfId="33067" xr:uid="{930DD835-F05D-4E5B-8308-FA714231A56A}"/>
    <cellStyle name="20% - Accent5 3 9 2 2 4 5" xfId="41615" xr:uid="{741D3842-75E4-489E-954C-887B03CB5511}"/>
    <cellStyle name="20% - Accent5 3 9 2 2 4 6" xfId="49498" xr:uid="{3829F72B-C710-452B-BC55-E43CBB298345}"/>
    <cellStyle name="20% - Accent5 3 9 2 2 4 7" xfId="56991" xr:uid="{B93BB022-8D1C-4A5C-96FD-82AE9F5248D0}"/>
    <cellStyle name="20% - Accent5 3 9 2 2 5" xfId="4169" xr:uid="{D79653FA-8112-4557-919E-96DBBE446877}"/>
    <cellStyle name="20% - Accent5 3 9 2 2 5 2" xfId="11709" xr:uid="{541A822C-C123-48DF-B0E3-49631DAAE1E4}"/>
    <cellStyle name="20% - Accent5 3 9 2 2 5 2 2" xfId="26685" xr:uid="{CF1E7580-672A-4CCF-B215-817C3B09CA58}"/>
    <cellStyle name="20% - Accent5 3 9 2 2 5 3" xfId="19197" xr:uid="{7FBF1A20-C14A-4F0A-A5C7-26BF3B90F9AA}"/>
    <cellStyle name="20% - Accent5 3 9 2 2 5 4" xfId="34912" xr:uid="{018C9243-7739-44D7-A8D5-289A5D818457}"/>
    <cellStyle name="20% - Accent5 3 9 2 2 5 5" xfId="41616" xr:uid="{0711F290-B606-428A-AE3C-CD5802483649}"/>
    <cellStyle name="20% - Accent5 3 9 2 2 5 6" xfId="49499" xr:uid="{65EAE75F-ED71-465F-B6B1-4E9A60CC684E}"/>
    <cellStyle name="20% - Accent5 3 9 2 2 5 7" xfId="56992" xr:uid="{F304864C-8F70-4D49-8834-49E8850D323B}"/>
    <cellStyle name="20% - Accent5 3 9 2 2 6" xfId="4170" xr:uid="{CBC9F267-9F40-4AFF-8BF0-750E37F29494}"/>
    <cellStyle name="20% - Accent5 3 9 2 2 6 2" xfId="11710" xr:uid="{78AE5B3B-5CF9-4E47-9342-496B0A744E82}"/>
    <cellStyle name="20% - Accent5 3 9 2 2 6 2 2" xfId="26686" xr:uid="{6CCCB273-B2AB-4698-9FE7-1808E8FA0D59}"/>
    <cellStyle name="20% - Accent5 3 9 2 2 6 3" xfId="19198" xr:uid="{12E93C26-6A01-4B29-89C2-7AD7959BAF4C}"/>
    <cellStyle name="20% - Accent5 3 9 2 2 6 4" xfId="36755" xr:uid="{99E378C5-044D-4F3C-9E55-7FCF1CE8F8A1}"/>
    <cellStyle name="20% - Accent5 3 9 2 2 6 5" xfId="41617" xr:uid="{6488AEC3-0AF2-4F53-933D-8504F3317644}"/>
    <cellStyle name="20% - Accent5 3 9 2 2 6 6" xfId="49500" xr:uid="{B121CDAB-7058-45DE-8D47-2195FC92EFA0}"/>
    <cellStyle name="20% - Accent5 3 9 2 2 6 7" xfId="56993" xr:uid="{1DDF09A7-94DA-4066-9CAD-684ECA70FA1C}"/>
    <cellStyle name="20% - Accent5 3 9 2 2 7" xfId="11695" xr:uid="{A2EB33A4-BDE2-4E9C-9D84-CCB1D6F349FB}"/>
    <cellStyle name="20% - Accent5 3 9 2 2 7 2" xfId="26671" xr:uid="{3A68CBE2-2DE9-44DF-8021-A984422E966D}"/>
    <cellStyle name="20% - Accent5 3 9 2 2 8" xfId="19183" xr:uid="{31224F50-42AB-4289-BA4E-E3822601AA59}"/>
    <cellStyle name="20% - Accent5 3 9 2 2 9" xfId="30488" xr:uid="{67926A00-AE98-45A5-A049-16109CFC3162}"/>
    <cellStyle name="20% - Accent5 3 9 2 3" xfId="4171" xr:uid="{56046005-05CC-4C2C-93D8-466B349ADF17}"/>
    <cellStyle name="20% - Accent5 3 9 2 3 10" xfId="49501" xr:uid="{B0702C28-1EF9-4933-AAEE-A5A19B40BD50}"/>
    <cellStyle name="20% - Accent5 3 9 2 3 11" xfId="56994" xr:uid="{397616BB-36EE-47F4-9F62-A73E21EA7DA2}"/>
    <cellStyle name="20% - Accent5 3 9 2 3 2" xfId="4172" xr:uid="{F22413B2-4F31-4DE5-AFAB-5A2AE5C9683D}"/>
    <cellStyle name="20% - Accent5 3 9 2 3 2 10" xfId="56995" xr:uid="{04964091-DBF8-4ECE-9E75-A706952C521C}"/>
    <cellStyle name="20% - Accent5 3 9 2 3 2 2" xfId="4173" xr:uid="{F6CF719B-A318-48A1-A1EE-DCE3E4E9AEB5}"/>
    <cellStyle name="20% - Accent5 3 9 2 3 2 2 2" xfId="11713" xr:uid="{21EFAB87-D445-4A13-BD76-E582FEDFEF59}"/>
    <cellStyle name="20% - Accent5 3 9 2 3 2 2 2 2" xfId="26689" xr:uid="{69B9D7F2-3F2A-4218-ACEB-541A49616337}"/>
    <cellStyle name="20% - Accent5 3 9 2 3 2 2 3" xfId="19201" xr:uid="{1062096D-E869-4A47-97CB-FBDB658FD510}"/>
    <cellStyle name="20% - Accent5 3 9 2 3 2 2 4" xfId="33072" xr:uid="{66D6B3CE-464E-4CC2-9549-2B78D260CF25}"/>
    <cellStyle name="20% - Accent5 3 9 2 3 2 2 5" xfId="41620" xr:uid="{2E52D92D-0994-4B9F-8196-DB26C64534BC}"/>
    <cellStyle name="20% - Accent5 3 9 2 3 2 2 6" xfId="49503" xr:uid="{9E1BD251-414D-43A7-9F0C-FCD4D7A72B8E}"/>
    <cellStyle name="20% - Accent5 3 9 2 3 2 2 7" xfId="56996" xr:uid="{6BC39AAE-E28D-4577-9C59-187AB74C6123}"/>
    <cellStyle name="20% - Accent5 3 9 2 3 2 3" xfId="4174" xr:uid="{045D8155-ACF1-48DD-B038-27A6600FB2BA}"/>
    <cellStyle name="20% - Accent5 3 9 2 3 2 3 2" xfId="11714" xr:uid="{AC1C56B4-ECC9-4E52-A040-7736F0294C03}"/>
    <cellStyle name="20% - Accent5 3 9 2 3 2 3 2 2" xfId="26690" xr:uid="{FA584C91-A470-48FB-9B9E-AF6D35773BAA}"/>
    <cellStyle name="20% - Accent5 3 9 2 3 2 3 3" xfId="19202" xr:uid="{135237C0-872E-47A7-AB8E-9E6855BBE28A}"/>
    <cellStyle name="20% - Accent5 3 9 2 3 2 3 4" xfId="34917" xr:uid="{2C8AE358-CEF0-4B97-8626-309E207243CD}"/>
    <cellStyle name="20% - Accent5 3 9 2 3 2 3 5" xfId="41621" xr:uid="{386745B6-235E-4AD8-8C27-ACAFB0AA2AB5}"/>
    <cellStyle name="20% - Accent5 3 9 2 3 2 3 6" xfId="49504" xr:uid="{2829A038-B345-4A0B-9681-7548D7D0FE29}"/>
    <cellStyle name="20% - Accent5 3 9 2 3 2 3 7" xfId="56997" xr:uid="{2D44142C-829E-409F-BC37-D04B3537C05B}"/>
    <cellStyle name="20% - Accent5 3 9 2 3 2 4" xfId="4175" xr:uid="{E8AE57A1-5EFC-4DFC-8208-4F846662DFDC}"/>
    <cellStyle name="20% - Accent5 3 9 2 3 2 4 2" xfId="11715" xr:uid="{83404DB6-38AA-4D5B-BBD4-22C3F034608B}"/>
    <cellStyle name="20% - Accent5 3 9 2 3 2 4 2 2" xfId="26691" xr:uid="{EDFEAB2C-837A-4922-8F42-D76392699FD2}"/>
    <cellStyle name="20% - Accent5 3 9 2 3 2 4 3" xfId="19203" xr:uid="{F6E562E2-A0D6-447F-8AC1-607C04BF07DA}"/>
    <cellStyle name="20% - Accent5 3 9 2 3 2 4 4" xfId="36760" xr:uid="{76D03D82-E091-4D5C-8B53-738BA82D00BE}"/>
    <cellStyle name="20% - Accent5 3 9 2 3 2 4 5" xfId="41622" xr:uid="{ADAA8A03-AEB7-4D20-9050-89C0B89AA72C}"/>
    <cellStyle name="20% - Accent5 3 9 2 3 2 4 6" xfId="49505" xr:uid="{6F1EDB6B-EF24-4093-967B-E87CB5770EC1}"/>
    <cellStyle name="20% - Accent5 3 9 2 3 2 4 7" xfId="56998" xr:uid="{34D5A751-79ED-4CC5-B41A-E6CB14D0A73B}"/>
    <cellStyle name="20% - Accent5 3 9 2 3 2 5" xfId="11712" xr:uid="{A26AABFA-18B1-4B60-B2D8-C82EC3635088}"/>
    <cellStyle name="20% - Accent5 3 9 2 3 2 5 2" xfId="26688" xr:uid="{C900C559-1410-4931-AD76-08B7356986DC}"/>
    <cellStyle name="20% - Accent5 3 9 2 3 2 6" xfId="19200" xr:uid="{283A3D5B-3901-4831-998F-968353D50CE0}"/>
    <cellStyle name="20% - Accent5 3 9 2 3 2 7" xfId="31608" xr:uid="{6E00A327-E30B-4BF4-B86F-883E9A54B72D}"/>
    <cellStyle name="20% - Accent5 3 9 2 3 2 8" xfId="41619" xr:uid="{59C18A2A-719D-447E-A5D7-39BE9C41C9ED}"/>
    <cellStyle name="20% - Accent5 3 9 2 3 2 9" xfId="49502" xr:uid="{2259522C-5E4E-4CC8-88B8-5AA2BE6ABCF4}"/>
    <cellStyle name="20% - Accent5 3 9 2 3 3" xfId="4176" xr:uid="{A0311597-07C0-4CA1-8F61-B84B329164E4}"/>
    <cellStyle name="20% - Accent5 3 9 2 3 3 2" xfId="11716" xr:uid="{0F08DF8D-FAC8-4CE7-BD63-6E0A5DDDDE8D}"/>
    <cellStyle name="20% - Accent5 3 9 2 3 3 2 2" xfId="26692" xr:uid="{F2660C4F-90E8-4311-BA14-03EF4A7F25BF}"/>
    <cellStyle name="20% - Accent5 3 9 2 3 3 3" xfId="19204" xr:uid="{73B49C2F-A770-4105-B6C2-2565715311D1}"/>
    <cellStyle name="20% - Accent5 3 9 2 3 3 4" xfId="33071" xr:uid="{A00439DE-1E08-4E0A-A40E-730D502856B4}"/>
    <cellStyle name="20% - Accent5 3 9 2 3 3 5" xfId="41623" xr:uid="{AB0EED08-3075-4368-BB3D-0E2CD8FFE127}"/>
    <cellStyle name="20% - Accent5 3 9 2 3 3 6" xfId="49506" xr:uid="{519F2503-C917-4D4E-B536-20830F3C13FD}"/>
    <cellStyle name="20% - Accent5 3 9 2 3 3 7" xfId="56999" xr:uid="{4A6C6E3C-8CC2-49A5-9FB7-845B655F8F81}"/>
    <cellStyle name="20% - Accent5 3 9 2 3 4" xfId="4177" xr:uid="{A3271C7C-5F61-4557-AAA8-DB1128836E4C}"/>
    <cellStyle name="20% - Accent5 3 9 2 3 4 2" xfId="11717" xr:uid="{57F41C3D-DA21-4DDA-82AD-00D6D1245903}"/>
    <cellStyle name="20% - Accent5 3 9 2 3 4 2 2" xfId="26693" xr:uid="{740689D4-4AA7-456E-AE4B-0A72084AC703}"/>
    <cellStyle name="20% - Accent5 3 9 2 3 4 3" xfId="19205" xr:uid="{D45AFB3D-40DA-4DF4-9666-6713BA7AA21B}"/>
    <cellStyle name="20% - Accent5 3 9 2 3 4 4" xfId="34916" xr:uid="{44118E82-92E3-458E-A871-D4DF3C05144E}"/>
    <cellStyle name="20% - Accent5 3 9 2 3 4 5" xfId="41624" xr:uid="{6B9B14A1-65FA-4102-AA38-ABC20C3A864B}"/>
    <cellStyle name="20% - Accent5 3 9 2 3 4 6" xfId="49507" xr:uid="{1587188A-F79B-4316-AEBF-DC671BC1BA68}"/>
    <cellStyle name="20% - Accent5 3 9 2 3 4 7" xfId="57000" xr:uid="{21DA2C58-0DE5-43BF-804D-EF009B0AA667}"/>
    <cellStyle name="20% - Accent5 3 9 2 3 5" xfId="4178" xr:uid="{4B443553-DFF6-43B4-A217-23A7C5F5B394}"/>
    <cellStyle name="20% - Accent5 3 9 2 3 5 2" xfId="11718" xr:uid="{260B3C81-D91E-4C39-8A02-C56320547433}"/>
    <cellStyle name="20% - Accent5 3 9 2 3 5 2 2" xfId="26694" xr:uid="{F5A929D1-2819-4010-80C6-FCE58CC86658}"/>
    <cellStyle name="20% - Accent5 3 9 2 3 5 3" xfId="19206" xr:uid="{2FED58A9-5FC2-468D-9740-2A6DD45A765A}"/>
    <cellStyle name="20% - Accent5 3 9 2 3 5 4" xfId="36759" xr:uid="{A32BD8B1-DC4B-443F-B45E-C7D9851BD89B}"/>
    <cellStyle name="20% - Accent5 3 9 2 3 5 5" xfId="41625" xr:uid="{3F548893-9033-4468-8A62-E5F4FD5ED946}"/>
    <cellStyle name="20% - Accent5 3 9 2 3 5 6" xfId="49508" xr:uid="{03144FE4-A6EB-4F2C-AE7B-AB1ACFB909C5}"/>
    <cellStyle name="20% - Accent5 3 9 2 3 5 7" xfId="57001" xr:uid="{C81CDB16-32BF-4401-8A00-B91F76FAA616}"/>
    <cellStyle name="20% - Accent5 3 9 2 3 6" xfId="11711" xr:uid="{E7DC32DF-E0CF-4D31-AB1A-1EBE7CD0C882}"/>
    <cellStyle name="20% - Accent5 3 9 2 3 6 2" xfId="26687" xr:uid="{012856C8-2406-4CA6-AB3E-330164B3D148}"/>
    <cellStyle name="20% - Accent5 3 9 2 3 7" xfId="19199" xr:uid="{96C03377-F110-4D57-8619-355AB3DC6ADF}"/>
    <cellStyle name="20% - Accent5 3 9 2 3 8" xfId="30689" xr:uid="{27778F7C-6A41-4753-BEEE-2A88E41CC6C4}"/>
    <cellStyle name="20% - Accent5 3 9 2 3 9" xfId="41618" xr:uid="{209A54F1-2D85-4B4F-A33F-62EF4CAD220A}"/>
    <cellStyle name="20% - Accent5 3 9 2 4" xfId="4179" xr:uid="{5BE02901-9F30-41B8-A19F-5C2D9086A200}"/>
    <cellStyle name="20% - Accent5 3 9 2 4 10" xfId="49509" xr:uid="{DDC617E0-BDD9-4C61-9030-6FB53350F64A}"/>
    <cellStyle name="20% - Accent5 3 9 2 4 11" xfId="57002" xr:uid="{BB11A17E-53FB-4872-B7C3-E3F96913DE58}"/>
    <cellStyle name="20% - Accent5 3 9 2 4 2" xfId="4180" xr:uid="{65E3FD96-CE37-4497-A768-C413932BDF76}"/>
    <cellStyle name="20% - Accent5 3 9 2 4 2 10" xfId="57003" xr:uid="{BC120B89-5D66-43B9-A8A7-89544C5427F4}"/>
    <cellStyle name="20% - Accent5 3 9 2 4 2 2" xfId="4181" xr:uid="{C7361E5E-5C2F-4618-AC7A-BBC2C9C01FBE}"/>
    <cellStyle name="20% - Accent5 3 9 2 4 2 2 2" xfId="11721" xr:uid="{B6D083DA-1739-4D0D-A3B0-F497A8DD0F15}"/>
    <cellStyle name="20% - Accent5 3 9 2 4 2 2 2 2" xfId="26697" xr:uid="{234C1C53-449C-4422-AA59-A156DF28415B}"/>
    <cellStyle name="20% - Accent5 3 9 2 4 2 2 3" xfId="19209" xr:uid="{E11108B7-53E9-4F8E-A25F-685AC2EA58E1}"/>
    <cellStyle name="20% - Accent5 3 9 2 4 2 2 4" xfId="33074" xr:uid="{9F54F595-B087-492B-8ADA-26A0BFF28931}"/>
    <cellStyle name="20% - Accent5 3 9 2 4 2 2 5" xfId="41628" xr:uid="{A73C9CA6-7026-4E3B-BFD0-A22F620842CD}"/>
    <cellStyle name="20% - Accent5 3 9 2 4 2 2 6" xfId="49511" xr:uid="{4351548A-8C70-4C77-9666-548A8DA9D6B1}"/>
    <cellStyle name="20% - Accent5 3 9 2 4 2 2 7" xfId="57004" xr:uid="{C1567DB2-D0AA-4D6A-AD7D-486C7C1784D5}"/>
    <cellStyle name="20% - Accent5 3 9 2 4 2 3" xfId="4182" xr:uid="{C90D1892-23E8-4BAB-9920-E4DAC12BAB4C}"/>
    <cellStyle name="20% - Accent5 3 9 2 4 2 3 2" xfId="11722" xr:uid="{FFBFAF9D-736C-4DA2-81E2-5594C5826393}"/>
    <cellStyle name="20% - Accent5 3 9 2 4 2 3 2 2" xfId="26698" xr:uid="{B5FEDD10-D545-46B7-92B8-6A717D0B7F99}"/>
    <cellStyle name="20% - Accent5 3 9 2 4 2 3 3" xfId="19210" xr:uid="{45447109-1F84-444A-B2FA-761183053CED}"/>
    <cellStyle name="20% - Accent5 3 9 2 4 2 3 4" xfId="34919" xr:uid="{7EB47978-0470-469C-B361-C15866480898}"/>
    <cellStyle name="20% - Accent5 3 9 2 4 2 3 5" xfId="41629" xr:uid="{EDF7E1D1-AC69-4CD0-9A51-767ABD1890A0}"/>
    <cellStyle name="20% - Accent5 3 9 2 4 2 3 6" xfId="49512" xr:uid="{244D4091-2990-4740-8285-33749CAFE721}"/>
    <cellStyle name="20% - Accent5 3 9 2 4 2 3 7" xfId="57005" xr:uid="{8EAFCF4B-05E8-40EB-A57C-A75AECCAED61}"/>
    <cellStyle name="20% - Accent5 3 9 2 4 2 4" xfId="4183" xr:uid="{115196B1-6A0F-43DA-A5D7-C73FCC5A7EEB}"/>
    <cellStyle name="20% - Accent5 3 9 2 4 2 4 2" xfId="11723" xr:uid="{E95C3C49-1347-4018-9669-47692D11B846}"/>
    <cellStyle name="20% - Accent5 3 9 2 4 2 4 2 2" xfId="26699" xr:uid="{0368765B-624D-44B2-A836-82782C8912B4}"/>
    <cellStyle name="20% - Accent5 3 9 2 4 2 4 3" xfId="19211" xr:uid="{AC2A6C08-C192-4143-9B0D-F481CC215C9E}"/>
    <cellStyle name="20% - Accent5 3 9 2 4 2 4 4" xfId="36762" xr:uid="{6E220AC4-E934-4BF3-943B-F1DE28965797}"/>
    <cellStyle name="20% - Accent5 3 9 2 4 2 4 5" xfId="41630" xr:uid="{8DDF6B0C-0AEA-413B-A788-34F3E51FD68D}"/>
    <cellStyle name="20% - Accent5 3 9 2 4 2 4 6" xfId="49513" xr:uid="{967C38F6-8E6A-4A99-952E-B8AA9DAD49CC}"/>
    <cellStyle name="20% - Accent5 3 9 2 4 2 4 7" xfId="57006" xr:uid="{6FED2F25-3ADF-4A1A-A327-207FE5D43FB6}"/>
    <cellStyle name="20% - Accent5 3 9 2 4 2 5" xfId="11720" xr:uid="{AE04A791-9F4F-4E5E-A906-4BA2AA0F3717}"/>
    <cellStyle name="20% - Accent5 3 9 2 4 2 5 2" xfId="26696" xr:uid="{E5F107E6-DD71-4909-889B-78C80E893F29}"/>
    <cellStyle name="20% - Accent5 3 9 2 4 2 6" xfId="19208" xr:uid="{254D2DC2-986B-4106-8E07-B530B863108F}"/>
    <cellStyle name="20% - Accent5 3 9 2 4 2 7" xfId="31609" xr:uid="{5E006BF1-EBE9-461D-A48E-3173ABA63A31}"/>
    <cellStyle name="20% - Accent5 3 9 2 4 2 8" xfId="41627" xr:uid="{CD879AA4-3214-4333-A0C1-2F837ECAA3F3}"/>
    <cellStyle name="20% - Accent5 3 9 2 4 2 9" xfId="49510" xr:uid="{8AA5CD21-4947-4ED3-9DB9-4AE64D048D86}"/>
    <cellStyle name="20% - Accent5 3 9 2 4 3" xfId="4184" xr:uid="{1E48ED88-CA8E-451D-BAD0-A23804BA0AC1}"/>
    <cellStyle name="20% - Accent5 3 9 2 4 3 2" xfId="11724" xr:uid="{74038E68-F5C2-4C81-86FA-E96FAE63EC7C}"/>
    <cellStyle name="20% - Accent5 3 9 2 4 3 2 2" xfId="26700" xr:uid="{8FBB1417-65A5-4C3D-937F-5B79D3BA9AD0}"/>
    <cellStyle name="20% - Accent5 3 9 2 4 3 3" xfId="19212" xr:uid="{64A8BA55-9D57-4EE6-8971-159CAE4E75B2}"/>
    <cellStyle name="20% - Accent5 3 9 2 4 3 4" xfId="33073" xr:uid="{74BC70D5-6914-4FD0-8D90-FFF13CDB54EF}"/>
    <cellStyle name="20% - Accent5 3 9 2 4 3 5" xfId="41631" xr:uid="{D6DAC888-2DC4-4490-B1F2-A4859E5AD839}"/>
    <cellStyle name="20% - Accent5 3 9 2 4 3 6" xfId="49514" xr:uid="{A1113B0D-B2FB-4CFD-91F7-FE4D4DC3F5C3}"/>
    <cellStyle name="20% - Accent5 3 9 2 4 3 7" xfId="57007" xr:uid="{D0A75FE4-36DF-48CB-8B41-68B6F909BEEF}"/>
    <cellStyle name="20% - Accent5 3 9 2 4 4" xfId="4185" xr:uid="{469D777D-C2C8-4FF1-8025-A49FDC07DB4A}"/>
    <cellStyle name="20% - Accent5 3 9 2 4 4 2" xfId="11725" xr:uid="{9F937087-4A97-4C89-8C68-7C56F12E4248}"/>
    <cellStyle name="20% - Accent5 3 9 2 4 4 2 2" xfId="26701" xr:uid="{8F3B4502-1135-48DC-B9A6-892C409BE658}"/>
    <cellStyle name="20% - Accent5 3 9 2 4 4 3" xfId="19213" xr:uid="{4D92C7AC-AE7A-4DC3-ACDE-2C0CD618283F}"/>
    <cellStyle name="20% - Accent5 3 9 2 4 4 4" xfId="34918" xr:uid="{4E62EE1B-0229-41C7-BB43-4CB71A54579B}"/>
    <cellStyle name="20% - Accent5 3 9 2 4 4 5" xfId="41632" xr:uid="{ECC96F59-5392-40E2-B5B0-3ABED39835AC}"/>
    <cellStyle name="20% - Accent5 3 9 2 4 4 6" xfId="49515" xr:uid="{0DB9526C-677F-426D-811C-098E2D4F7680}"/>
    <cellStyle name="20% - Accent5 3 9 2 4 4 7" xfId="57008" xr:uid="{16B5276A-DBBC-45F8-A6D1-A3B4CBBB9056}"/>
    <cellStyle name="20% - Accent5 3 9 2 4 5" xfId="4186" xr:uid="{485DAF1A-2C68-46F4-B785-0D1751CBD301}"/>
    <cellStyle name="20% - Accent5 3 9 2 4 5 2" xfId="11726" xr:uid="{C0266A1F-2C82-4273-BE2D-9A513CAA9664}"/>
    <cellStyle name="20% - Accent5 3 9 2 4 5 2 2" xfId="26702" xr:uid="{7BD5807C-28B2-4576-952A-C8EC452849DB}"/>
    <cellStyle name="20% - Accent5 3 9 2 4 5 3" xfId="19214" xr:uid="{CD93B3FB-088D-42EC-BE47-0718BEEC401D}"/>
    <cellStyle name="20% - Accent5 3 9 2 4 5 4" xfId="36761" xr:uid="{7D64E011-7002-4128-993C-7B8CA00153AF}"/>
    <cellStyle name="20% - Accent5 3 9 2 4 5 5" xfId="41633" xr:uid="{DB478BCA-C0FD-4E36-876B-414E11C9DDE5}"/>
    <cellStyle name="20% - Accent5 3 9 2 4 5 6" xfId="49516" xr:uid="{9219937E-8B67-485E-911D-2E86AF0B4F96}"/>
    <cellStyle name="20% - Accent5 3 9 2 4 5 7" xfId="57009" xr:uid="{6589DAD9-58F2-44CC-8FFD-C213C0D9B806}"/>
    <cellStyle name="20% - Accent5 3 9 2 4 6" xfId="11719" xr:uid="{63C3ECDD-86A8-47B7-80BE-DE7C08110596}"/>
    <cellStyle name="20% - Accent5 3 9 2 4 6 2" xfId="26695" xr:uid="{973E0DDA-2A03-4596-8B00-A8DC39F5CC5E}"/>
    <cellStyle name="20% - Accent5 3 9 2 4 7" xfId="19207" xr:uid="{ED3450C0-874E-43E1-9DA8-1A83E5A47FCB}"/>
    <cellStyle name="20% - Accent5 3 9 2 4 8" xfId="30935" xr:uid="{40E713A0-D0E0-479D-BE12-7D0595870D70}"/>
    <cellStyle name="20% - Accent5 3 9 2 4 9" xfId="41626" xr:uid="{CFC27C54-E215-47F6-8834-BEF47F6E66D8}"/>
    <cellStyle name="20% - Accent5 3 9 2 5" xfId="4187" xr:uid="{D45C9451-EADA-44C0-828E-08AC9BA2CED8}"/>
    <cellStyle name="20% - Accent5 3 9 2 5 10" xfId="57010" xr:uid="{4CC3B615-B59C-4D52-8F1A-0CC81E1D720F}"/>
    <cellStyle name="20% - Accent5 3 9 2 5 2" xfId="4188" xr:uid="{4D8700D5-0602-44BD-80DD-83C143F3BC26}"/>
    <cellStyle name="20% - Accent5 3 9 2 5 2 2" xfId="11728" xr:uid="{84560CBD-2C06-4967-B4C9-B53D8F0FDA42}"/>
    <cellStyle name="20% - Accent5 3 9 2 5 2 2 2" xfId="26704" xr:uid="{F135FE48-A9D8-4435-AB4A-09D174361687}"/>
    <cellStyle name="20% - Accent5 3 9 2 5 2 3" xfId="19216" xr:uid="{FFE664B7-644B-4BBF-9EDB-EF34E4EB5CA1}"/>
    <cellStyle name="20% - Accent5 3 9 2 5 2 4" xfId="33075" xr:uid="{ED21CB86-121F-4F66-B3E0-2F57C087B2FE}"/>
    <cellStyle name="20% - Accent5 3 9 2 5 2 5" xfId="41635" xr:uid="{037444BF-81BB-4C6B-9BAF-BEA5FBBB44A2}"/>
    <cellStyle name="20% - Accent5 3 9 2 5 2 6" xfId="49518" xr:uid="{D75A6F51-6459-48A3-9E8C-726F07F5ED76}"/>
    <cellStyle name="20% - Accent5 3 9 2 5 2 7" xfId="57011" xr:uid="{E88F981F-E282-4AFB-A4B7-0E112DCA0AF0}"/>
    <cellStyle name="20% - Accent5 3 9 2 5 3" xfId="4189" xr:uid="{F1518FB2-8AA8-47E0-9E81-D835117F9CEF}"/>
    <cellStyle name="20% - Accent5 3 9 2 5 3 2" xfId="11729" xr:uid="{3DFD666B-B947-4DDC-8BDF-91807BE26B60}"/>
    <cellStyle name="20% - Accent5 3 9 2 5 3 2 2" xfId="26705" xr:uid="{7C3D6281-8932-47C4-A41C-80B2A92005C9}"/>
    <cellStyle name="20% - Accent5 3 9 2 5 3 3" xfId="19217" xr:uid="{15434AB3-6B6C-4D39-BC05-99938087F8A7}"/>
    <cellStyle name="20% - Accent5 3 9 2 5 3 4" xfId="34920" xr:uid="{D0BF103A-3E92-49E3-984D-009BF9D93729}"/>
    <cellStyle name="20% - Accent5 3 9 2 5 3 5" xfId="41636" xr:uid="{97F357D3-6075-46A2-BC23-60FD4C155BC1}"/>
    <cellStyle name="20% - Accent5 3 9 2 5 3 6" xfId="49519" xr:uid="{ECB0433D-EAAD-46BB-B3F0-2E59EDD427CE}"/>
    <cellStyle name="20% - Accent5 3 9 2 5 3 7" xfId="57012" xr:uid="{0496D8F6-7B80-476D-8A50-BDF90B5EE699}"/>
    <cellStyle name="20% - Accent5 3 9 2 5 4" xfId="4190" xr:uid="{996290C7-23CF-4855-98F3-7641DE15D22B}"/>
    <cellStyle name="20% - Accent5 3 9 2 5 4 2" xfId="11730" xr:uid="{E24533AD-2E28-4F47-811F-0DBBDD1A476D}"/>
    <cellStyle name="20% - Accent5 3 9 2 5 4 2 2" xfId="26706" xr:uid="{7A36A866-2CF9-4BBA-8FB5-1AD78EFB6670}"/>
    <cellStyle name="20% - Accent5 3 9 2 5 4 3" xfId="19218" xr:uid="{9EC9C573-0031-44E9-9B8D-E88C4A9E9048}"/>
    <cellStyle name="20% - Accent5 3 9 2 5 4 4" xfId="36763" xr:uid="{F9E75DD3-5B77-4486-8FD8-F67A1827237E}"/>
    <cellStyle name="20% - Accent5 3 9 2 5 4 5" xfId="41637" xr:uid="{9C473573-B064-47E2-BA77-974AA9DA078C}"/>
    <cellStyle name="20% - Accent5 3 9 2 5 4 6" xfId="49520" xr:uid="{65C0FA9F-27FF-45CF-A08D-CB07AD41734B}"/>
    <cellStyle name="20% - Accent5 3 9 2 5 4 7" xfId="57013" xr:uid="{73B7C353-EEC9-49C2-910A-24AAF636DB2F}"/>
    <cellStyle name="20% - Accent5 3 9 2 5 5" xfId="11727" xr:uid="{21D0B2AA-49A2-443C-9AAE-520FE1E681C9}"/>
    <cellStyle name="20% - Accent5 3 9 2 5 5 2" xfId="26703" xr:uid="{FCD252CB-2D2A-4C3D-B90F-696537819577}"/>
    <cellStyle name="20% - Accent5 3 9 2 5 6" xfId="19215" xr:uid="{E92F263C-0D12-4621-BCF9-F689B50471C7}"/>
    <cellStyle name="20% - Accent5 3 9 2 5 7" xfId="31605" xr:uid="{6DA7B0E5-152B-49E0-9400-45752446144B}"/>
    <cellStyle name="20% - Accent5 3 9 2 5 8" xfId="41634" xr:uid="{E4E3B71F-2F18-41B7-A18E-7A230189AB15}"/>
    <cellStyle name="20% - Accent5 3 9 2 5 9" xfId="49517" xr:uid="{5ECBA46F-63AF-4587-AE33-3463F4929F01}"/>
    <cellStyle name="20% - Accent5 3 9 2 6" xfId="4191" xr:uid="{F8A0F2E1-2541-47F4-836B-6F4B2AA72EE9}"/>
    <cellStyle name="20% - Accent5 3 9 2 6 2" xfId="11731" xr:uid="{131D9811-B086-4C56-A53F-D29F8A128FC2}"/>
    <cellStyle name="20% - Accent5 3 9 2 6 2 2" xfId="26707" xr:uid="{7A6D4AED-C06E-4DDC-8368-383393F4EBE5}"/>
    <cellStyle name="20% - Accent5 3 9 2 6 3" xfId="19219" xr:uid="{C5B84D53-5917-4FCC-82ED-9ADCB64159A0}"/>
    <cellStyle name="20% - Accent5 3 9 2 6 4" xfId="33066" xr:uid="{4722E54D-E53E-4F81-8A76-6C5DFA8AFBAD}"/>
    <cellStyle name="20% - Accent5 3 9 2 6 5" xfId="41638" xr:uid="{FD003712-3FD6-47D0-8E65-E0F5BCBD8701}"/>
    <cellStyle name="20% - Accent5 3 9 2 6 6" xfId="49521" xr:uid="{09A68261-2DB0-485A-A73A-B1F459DE12B4}"/>
    <cellStyle name="20% - Accent5 3 9 2 6 7" xfId="57014" xr:uid="{22760D53-A9D6-4615-A949-A8EF1ABF2A72}"/>
    <cellStyle name="20% - Accent5 3 9 2 7" xfId="4192" xr:uid="{64460699-05B9-47FC-AF9A-34AC005558CE}"/>
    <cellStyle name="20% - Accent5 3 9 2 7 2" xfId="11732" xr:uid="{F85F3A75-2BC7-4177-8BC8-6E5F1E600669}"/>
    <cellStyle name="20% - Accent5 3 9 2 7 2 2" xfId="26708" xr:uid="{509310E2-5F7E-435C-B4CB-7ADBC57FEFB2}"/>
    <cellStyle name="20% - Accent5 3 9 2 7 3" xfId="19220" xr:uid="{7F6E59BE-DAD9-42C1-A165-AFA874796E02}"/>
    <cellStyle name="20% - Accent5 3 9 2 7 4" xfId="34911" xr:uid="{121E2D76-26F1-480B-8B3A-FB97B43409E8}"/>
    <cellStyle name="20% - Accent5 3 9 2 7 5" xfId="41639" xr:uid="{0B29AECD-4C88-4803-8FF3-5FBD829FA120}"/>
    <cellStyle name="20% - Accent5 3 9 2 7 6" xfId="49522" xr:uid="{05D58C61-9FF0-4FDA-83D6-79F4D5CE1CBC}"/>
    <cellStyle name="20% - Accent5 3 9 2 7 7" xfId="57015" xr:uid="{629A5046-29CC-4CC9-8702-EDFA5AE1D887}"/>
    <cellStyle name="20% - Accent5 3 9 2 8" xfId="4193" xr:uid="{B19A0D50-6A3C-4AC9-ADDC-115283A738CF}"/>
    <cellStyle name="20% - Accent5 3 9 2 8 2" xfId="11733" xr:uid="{1035D683-3254-4276-93ED-298C15D35119}"/>
    <cellStyle name="20% - Accent5 3 9 2 8 2 2" xfId="26709" xr:uid="{42D8381B-DDAA-435B-992A-E430EAA662C4}"/>
    <cellStyle name="20% - Accent5 3 9 2 8 3" xfId="19221" xr:uid="{A8B50EBC-00F5-4A69-9182-71524AE931B6}"/>
    <cellStyle name="20% - Accent5 3 9 2 8 4" xfId="36754" xr:uid="{5AD80ED5-A708-43C0-AD4C-70B68F6F3B10}"/>
    <cellStyle name="20% - Accent5 3 9 2 8 5" xfId="41640" xr:uid="{5E86FD2C-95D1-473C-98A1-69853EE576DA}"/>
    <cellStyle name="20% - Accent5 3 9 2 8 6" xfId="49523" xr:uid="{A57835BE-5971-47F1-B354-E2C8CB576C2C}"/>
    <cellStyle name="20% - Accent5 3 9 2 8 7" xfId="57016" xr:uid="{7A6A2335-9F07-4BE2-BBD6-3BE146BC8B95}"/>
    <cellStyle name="20% - Accent5 3 9 2 9" xfId="11694" xr:uid="{391F6A6F-A1B3-45E9-896B-8ADAF4794395}"/>
    <cellStyle name="20% - Accent5 3 9 2 9 2" xfId="26670" xr:uid="{DBA5DF7F-1C0F-4D50-815E-18A68E16F59E}"/>
    <cellStyle name="20% - Accent5 3 9 3" xfId="4194" xr:uid="{F9FF4A8C-45BD-4F23-BC02-C1932D188DFA}"/>
    <cellStyle name="20% - Accent5 3 9 3 10" xfId="41641" xr:uid="{1BAB7AFB-3469-4BB3-96DB-C587D85C4347}"/>
    <cellStyle name="20% - Accent5 3 9 3 11" xfId="49524" xr:uid="{AB3E5C61-C69D-483D-AF8B-85BC20818C50}"/>
    <cellStyle name="20% - Accent5 3 9 3 12" xfId="57017" xr:uid="{0994B779-B765-448F-AB2C-A2FD41F1E624}"/>
    <cellStyle name="20% - Accent5 3 9 3 2" xfId="4195" xr:uid="{AC2A1256-50D1-4269-9AFD-E4F2D190F7AA}"/>
    <cellStyle name="20% - Accent5 3 9 3 2 10" xfId="49525" xr:uid="{336931BE-71AE-4A64-82EC-50778B52227F}"/>
    <cellStyle name="20% - Accent5 3 9 3 2 11" xfId="57018" xr:uid="{21028B3F-1930-4036-887C-41C0DE3ED550}"/>
    <cellStyle name="20% - Accent5 3 9 3 2 2" xfId="4196" xr:uid="{7A0FC453-826C-480F-BF6E-5E211600D8D1}"/>
    <cellStyle name="20% - Accent5 3 9 3 2 2 10" xfId="57019" xr:uid="{CFE5A4A8-712B-4885-A4EF-F8D290052BF8}"/>
    <cellStyle name="20% - Accent5 3 9 3 2 2 2" xfId="4197" xr:uid="{40052CAB-79E4-4E29-8F49-A727E4BC8A71}"/>
    <cellStyle name="20% - Accent5 3 9 3 2 2 2 2" xfId="11737" xr:uid="{4DA9BBF7-ADA0-43DC-B2B5-E4EC32339283}"/>
    <cellStyle name="20% - Accent5 3 9 3 2 2 2 2 2" xfId="26713" xr:uid="{C9FA2DA3-52F3-4BA7-B3A2-BEFB92D93D89}"/>
    <cellStyle name="20% - Accent5 3 9 3 2 2 2 3" xfId="19225" xr:uid="{E5B636BD-F270-4C04-80C2-0B311ECF0D86}"/>
    <cellStyle name="20% - Accent5 3 9 3 2 2 2 4" xfId="33078" xr:uid="{FDB15050-4653-40AE-B7EF-EE3CBC36BC5F}"/>
    <cellStyle name="20% - Accent5 3 9 3 2 2 2 5" xfId="41644" xr:uid="{ADDD3F73-A51A-483C-B9F2-8A1F39B3925E}"/>
    <cellStyle name="20% - Accent5 3 9 3 2 2 2 6" xfId="49527" xr:uid="{C216F41C-F479-4E98-9A6C-28D440B48D4E}"/>
    <cellStyle name="20% - Accent5 3 9 3 2 2 2 7" xfId="57020" xr:uid="{E5121ADE-7EEB-4A04-BB29-855CCD23E961}"/>
    <cellStyle name="20% - Accent5 3 9 3 2 2 3" xfId="4198" xr:uid="{60453D2F-654D-40BB-88CC-D6EC4063380F}"/>
    <cellStyle name="20% - Accent5 3 9 3 2 2 3 2" xfId="11738" xr:uid="{F9D75005-5890-46A9-88B0-FBBF412A53B0}"/>
    <cellStyle name="20% - Accent5 3 9 3 2 2 3 2 2" xfId="26714" xr:uid="{8E74003E-CCCA-4AF0-8662-1148E3F0DE05}"/>
    <cellStyle name="20% - Accent5 3 9 3 2 2 3 3" xfId="19226" xr:uid="{B92F5C84-BB56-4CC5-8B1C-F6321AD050D2}"/>
    <cellStyle name="20% - Accent5 3 9 3 2 2 3 4" xfId="34923" xr:uid="{C204723C-E06A-4F7D-815A-C2357F2323C1}"/>
    <cellStyle name="20% - Accent5 3 9 3 2 2 3 5" xfId="41645" xr:uid="{B407934F-81C7-423D-990D-2DD77BFEEAEA}"/>
    <cellStyle name="20% - Accent5 3 9 3 2 2 3 6" xfId="49528" xr:uid="{8F71968B-C48E-4AAA-BF21-219C72DE59AA}"/>
    <cellStyle name="20% - Accent5 3 9 3 2 2 3 7" xfId="57021" xr:uid="{589BCEF7-403D-4850-9455-A55DA9FCAE0D}"/>
    <cellStyle name="20% - Accent5 3 9 3 2 2 4" xfId="4199" xr:uid="{2410A5B0-A4F7-4E8F-A809-4534EE802038}"/>
    <cellStyle name="20% - Accent5 3 9 3 2 2 4 2" xfId="11739" xr:uid="{A6C366FA-4074-427F-86C9-E76FE6B6482F}"/>
    <cellStyle name="20% - Accent5 3 9 3 2 2 4 2 2" xfId="26715" xr:uid="{D7AD957C-DB6A-4132-9E2F-767CB5F6D045}"/>
    <cellStyle name="20% - Accent5 3 9 3 2 2 4 3" xfId="19227" xr:uid="{3BE06BA9-DD0E-4566-9D91-4FABEAC1707C}"/>
    <cellStyle name="20% - Accent5 3 9 3 2 2 4 4" xfId="36766" xr:uid="{92C25147-1619-4838-A230-7C83A276E16E}"/>
    <cellStyle name="20% - Accent5 3 9 3 2 2 4 5" xfId="41646" xr:uid="{A957896D-4A40-4D47-874F-688550B0D6AD}"/>
    <cellStyle name="20% - Accent5 3 9 3 2 2 4 6" xfId="49529" xr:uid="{BC58192A-C373-4AD1-B519-C0CD3EB3E1CC}"/>
    <cellStyle name="20% - Accent5 3 9 3 2 2 4 7" xfId="57022" xr:uid="{51ABFE8A-BBA3-494A-A234-ACFB24B4AE6A}"/>
    <cellStyle name="20% - Accent5 3 9 3 2 2 5" xfId="11736" xr:uid="{3DB646D9-6F60-49D9-86E9-0FF0940714BA}"/>
    <cellStyle name="20% - Accent5 3 9 3 2 2 5 2" xfId="26712" xr:uid="{715FB370-2310-4A93-876A-F79C9AC97DB0}"/>
    <cellStyle name="20% - Accent5 3 9 3 2 2 6" xfId="19224" xr:uid="{8D7D419A-F636-4EB4-BAC0-116353985E3F}"/>
    <cellStyle name="20% - Accent5 3 9 3 2 2 7" xfId="31611" xr:uid="{72C36900-C464-41BA-B613-1E59FE109BE1}"/>
    <cellStyle name="20% - Accent5 3 9 3 2 2 8" xfId="41643" xr:uid="{816F7581-849C-4A0C-B1E8-95A67BF2E665}"/>
    <cellStyle name="20% - Accent5 3 9 3 2 2 9" xfId="49526" xr:uid="{7EADF047-0367-4129-AA52-4EA56E66B6E4}"/>
    <cellStyle name="20% - Accent5 3 9 3 2 3" xfId="4200" xr:uid="{45304EC0-9AD4-42E9-BA81-EF0CD8A2CE42}"/>
    <cellStyle name="20% - Accent5 3 9 3 2 3 2" xfId="11740" xr:uid="{75AA244D-F51A-4CF5-B87C-C5447749DF12}"/>
    <cellStyle name="20% - Accent5 3 9 3 2 3 2 2" xfId="26716" xr:uid="{436CE1EF-4189-4689-B664-B20CA62B3009}"/>
    <cellStyle name="20% - Accent5 3 9 3 2 3 3" xfId="19228" xr:uid="{A64BB063-8B3D-4C58-98EB-D64837928E64}"/>
    <cellStyle name="20% - Accent5 3 9 3 2 3 4" xfId="33077" xr:uid="{657A2EFE-8A72-4E89-9F2C-F5015EB05A3E}"/>
    <cellStyle name="20% - Accent5 3 9 3 2 3 5" xfId="41647" xr:uid="{D8668808-15A7-40C0-A379-4123DDD2FB16}"/>
    <cellStyle name="20% - Accent5 3 9 3 2 3 6" xfId="49530" xr:uid="{B7A8CB40-702B-4409-BBF4-5B4DCD45C77B}"/>
    <cellStyle name="20% - Accent5 3 9 3 2 3 7" xfId="57023" xr:uid="{E1C84F80-A552-41E5-A075-ED5FCCBA7E73}"/>
    <cellStyle name="20% - Accent5 3 9 3 2 4" xfId="4201" xr:uid="{0EF6501E-94C9-4EEF-9C18-89C1291DE0BA}"/>
    <cellStyle name="20% - Accent5 3 9 3 2 4 2" xfId="11741" xr:uid="{67B18447-B644-4E7B-B4A8-9FE806D6A795}"/>
    <cellStyle name="20% - Accent5 3 9 3 2 4 2 2" xfId="26717" xr:uid="{E7C16F06-B558-4268-B4CD-9CB610F7BC0D}"/>
    <cellStyle name="20% - Accent5 3 9 3 2 4 3" xfId="19229" xr:uid="{AD2AF6AC-4C4C-4809-BFB2-BC487D407818}"/>
    <cellStyle name="20% - Accent5 3 9 3 2 4 4" xfId="34922" xr:uid="{1701C4F5-9B9E-4110-A3BE-B967CA15240B}"/>
    <cellStyle name="20% - Accent5 3 9 3 2 4 5" xfId="41648" xr:uid="{209D593F-9750-47EC-ABDE-E05BF1DEBA1B}"/>
    <cellStyle name="20% - Accent5 3 9 3 2 4 6" xfId="49531" xr:uid="{43668DA7-A1BA-4FD5-B7E5-374428435B4B}"/>
    <cellStyle name="20% - Accent5 3 9 3 2 4 7" xfId="57024" xr:uid="{9968F99A-BA93-4FB8-A908-949A271AFD9C}"/>
    <cellStyle name="20% - Accent5 3 9 3 2 5" xfId="4202" xr:uid="{9A89DCDA-D23C-45FE-86DF-882C28C3BE84}"/>
    <cellStyle name="20% - Accent5 3 9 3 2 5 2" xfId="11742" xr:uid="{5F7CEA55-DB59-40BB-8390-20104DDA4E82}"/>
    <cellStyle name="20% - Accent5 3 9 3 2 5 2 2" xfId="26718" xr:uid="{8C7E2A05-83B0-4E01-9DA6-8C164F101476}"/>
    <cellStyle name="20% - Accent5 3 9 3 2 5 3" xfId="19230" xr:uid="{78DDA879-3110-467D-846E-840252845FBF}"/>
    <cellStyle name="20% - Accent5 3 9 3 2 5 4" xfId="36765" xr:uid="{78752BBD-D0B1-4094-B38E-6FAFA50DE9CD}"/>
    <cellStyle name="20% - Accent5 3 9 3 2 5 5" xfId="41649" xr:uid="{AD667744-685E-4DBA-AFAD-ADC6CB2F41CB}"/>
    <cellStyle name="20% - Accent5 3 9 3 2 5 6" xfId="49532" xr:uid="{653D36FB-DE20-4E29-BCC6-AEE1077E25F7}"/>
    <cellStyle name="20% - Accent5 3 9 3 2 5 7" xfId="57025" xr:uid="{5ECA8904-ED6A-4AB8-A982-A002C12E048E}"/>
    <cellStyle name="20% - Accent5 3 9 3 2 6" xfId="11735" xr:uid="{ECBBD459-8F10-487D-934F-4C5D15E364B3}"/>
    <cellStyle name="20% - Accent5 3 9 3 2 6 2" xfId="26711" xr:uid="{EEFAF7AB-CD2B-442A-A772-38963CFF5979}"/>
    <cellStyle name="20% - Accent5 3 9 3 2 7" xfId="19223" xr:uid="{855F7FDF-7582-40C3-9E71-0119B443937A}"/>
    <cellStyle name="20% - Accent5 3 9 3 2 8" xfId="30937" xr:uid="{7D723250-CE4F-457D-BCA0-7654648FF67A}"/>
    <cellStyle name="20% - Accent5 3 9 3 2 9" xfId="41642" xr:uid="{78292937-BA77-4AC2-9F0E-337E394C842F}"/>
    <cellStyle name="20% - Accent5 3 9 3 3" xfId="4203" xr:uid="{DB6E52A0-DEFE-4F23-97AE-94A687AE0739}"/>
    <cellStyle name="20% - Accent5 3 9 3 3 10" xfId="57026" xr:uid="{0DE5478A-2D51-4829-820C-4CB65B6A34F0}"/>
    <cellStyle name="20% - Accent5 3 9 3 3 2" xfId="4204" xr:uid="{84180162-0791-4CE5-80B0-2043AA4FD22F}"/>
    <cellStyle name="20% - Accent5 3 9 3 3 2 2" xfId="11744" xr:uid="{DE3A5E48-781D-453D-A2D9-2EF047064528}"/>
    <cellStyle name="20% - Accent5 3 9 3 3 2 2 2" xfId="26720" xr:uid="{20742159-ABEE-4BE7-8C09-2985F4E5B02B}"/>
    <cellStyle name="20% - Accent5 3 9 3 3 2 3" xfId="19232" xr:uid="{A10DADD2-7DF4-4210-B9FF-478320B77A7F}"/>
    <cellStyle name="20% - Accent5 3 9 3 3 2 4" xfId="33079" xr:uid="{A591EC8E-CC2A-4E94-8A86-C951F87DA3A0}"/>
    <cellStyle name="20% - Accent5 3 9 3 3 2 5" xfId="41651" xr:uid="{BE25DDD6-688A-4C4B-8EEB-019CA215D5EB}"/>
    <cellStyle name="20% - Accent5 3 9 3 3 2 6" xfId="49534" xr:uid="{06F7234F-6721-4362-9F6E-0FE305CCDC18}"/>
    <cellStyle name="20% - Accent5 3 9 3 3 2 7" xfId="57027" xr:uid="{D5E356E1-B860-413B-A5B2-38BE754BF78F}"/>
    <cellStyle name="20% - Accent5 3 9 3 3 3" xfId="4205" xr:uid="{2BA8A35E-BD13-4160-BE71-DAEC32816344}"/>
    <cellStyle name="20% - Accent5 3 9 3 3 3 2" xfId="11745" xr:uid="{703ABCEA-BDB1-4A82-80B0-6244FA0A09B8}"/>
    <cellStyle name="20% - Accent5 3 9 3 3 3 2 2" xfId="26721" xr:uid="{48E22238-271F-49D5-A79C-DB907B3418B8}"/>
    <cellStyle name="20% - Accent5 3 9 3 3 3 3" xfId="19233" xr:uid="{019229F3-8376-4C96-A3C1-33C845CA3326}"/>
    <cellStyle name="20% - Accent5 3 9 3 3 3 4" xfId="34924" xr:uid="{037ECCE2-F553-4B06-B020-DC3F5560596C}"/>
    <cellStyle name="20% - Accent5 3 9 3 3 3 5" xfId="41652" xr:uid="{44479BE9-4A43-40C3-85D8-385FB95D00DB}"/>
    <cellStyle name="20% - Accent5 3 9 3 3 3 6" xfId="49535" xr:uid="{1B99EB32-BBB4-4C8B-A23B-1BBEA62173C6}"/>
    <cellStyle name="20% - Accent5 3 9 3 3 3 7" xfId="57028" xr:uid="{2302416D-189E-4C46-9E75-AA69D0BC51D8}"/>
    <cellStyle name="20% - Accent5 3 9 3 3 4" xfId="4206" xr:uid="{FC1B3CB8-CDEA-4206-8E18-F1505708FE32}"/>
    <cellStyle name="20% - Accent5 3 9 3 3 4 2" xfId="11746" xr:uid="{7FAB582C-BAC1-45AB-B9AA-3195BE80FE81}"/>
    <cellStyle name="20% - Accent5 3 9 3 3 4 2 2" xfId="26722" xr:uid="{0D3B4037-FB64-4683-B386-7A4EC849564B}"/>
    <cellStyle name="20% - Accent5 3 9 3 3 4 3" xfId="19234" xr:uid="{D8940DF7-D418-4161-B3F4-49917843ED2E}"/>
    <cellStyle name="20% - Accent5 3 9 3 3 4 4" xfId="36767" xr:uid="{E250489D-D5E5-4F3D-9493-02C82DD86A3B}"/>
    <cellStyle name="20% - Accent5 3 9 3 3 4 5" xfId="41653" xr:uid="{ADE22362-2229-4935-9B70-4BA082A891B3}"/>
    <cellStyle name="20% - Accent5 3 9 3 3 4 6" xfId="49536" xr:uid="{AED430DB-F379-4755-8202-966EF2E009E2}"/>
    <cellStyle name="20% - Accent5 3 9 3 3 4 7" xfId="57029" xr:uid="{415FA104-232E-4596-A5AA-66854B67F286}"/>
    <cellStyle name="20% - Accent5 3 9 3 3 5" xfId="11743" xr:uid="{27342BAD-1217-4C2C-A72C-96A9331C573F}"/>
    <cellStyle name="20% - Accent5 3 9 3 3 5 2" xfId="26719" xr:uid="{CC3B7479-F18B-4A5C-B4AF-4D656B3E060D}"/>
    <cellStyle name="20% - Accent5 3 9 3 3 6" xfId="19231" xr:uid="{C866095B-DF1F-4A4D-8EB9-E5F2EEE7A552}"/>
    <cellStyle name="20% - Accent5 3 9 3 3 7" xfId="31610" xr:uid="{36AB3A24-D9E7-4F73-8DB3-2F5BD84ACF49}"/>
    <cellStyle name="20% - Accent5 3 9 3 3 8" xfId="41650" xr:uid="{45C28C1A-4718-41F5-99E2-6355E659DDA0}"/>
    <cellStyle name="20% - Accent5 3 9 3 3 9" xfId="49533" xr:uid="{0D29C637-FFFA-4815-933E-938C6BBCA68C}"/>
    <cellStyle name="20% - Accent5 3 9 3 4" xfId="4207" xr:uid="{032BA66A-CF69-4FE6-BAFA-254994B7E62F}"/>
    <cellStyle name="20% - Accent5 3 9 3 4 2" xfId="11747" xr:uid="{86E5DBC5-C745-40DB-8630-B48B297E3CC7}"/>
    <cellStyle name="20% - Accent5 3 9 3 4 2 2" xfId="26723" xr:uid="{1B01672B-15CB-4869-B627-75077906C061}"/>
    <cellStyle name="20% - Accent5 3 9 3 4 3" xfId="19235" xr:uid="{45188BF7-8E46-49D6-88A3-F472BFEAF9A9}"/>
    <cellStyle name="20% - Accent5 3 9 3 4 4" xfId="33076" xr:uid="{C7B2DAD8-EF13-442B-BF81-84920E1BE35B}"/>
    <cellStyle name="20% - Accent5 3 9 3 4 5" xfId="41654" xr:uid="{CEBE4D6D-3845-48F6-B905-A40764F2D405}"/>
    <cellStyle name="20% - Accent5 3 9 3 4 6" xfId="49537" xr:uid="{D5022A3A-79E6-4F32-B07A-EE221905E733}"/>
    <cellStyle name="20% - Accent5 3 9 3 4 7" xfId="57030" xr:uid="{335576BD-7436-41A3-ACD6-949E19D1F77F}"/>
    <cellStyle name="20% - Accent5 3 9 3 5" xfId="4208" xr:uid="{5C30CDB5-3B11-4C2B-A876-A3E275F4C495}"/>
    <cellStyle name="20% - Accent5 3 9 3 5 2" xfId="11748" xr:uid="{615AB1BF-3BC3-4504-9284-523816669C89}"/>
    <cellStyle name="20% - Accent5 3 9 3 5 2 2" xfId="26724" xr:uid="{A48902A5-2333-44EB-95D5-46E92DCF11E1}"/>
    <cellStyle name="20% - Accent5 3 9 3 5 3" xfId="19236" xr:uid="{BB46C627-73DA-41DB-9C7E-5E2A25D77198}"/>
    <cellStyle name="20% - Accent5 3 9 3 5 4" xfId="34921" xr:uid="{4982DA31-C1A3-48F8-B99C-4FD305299906}"/>
    <cellStyle name="20% - Accent5 3 9 3 5 5" xfId="41655" xr:uid="{BC107E4F-10B9-44BD-957D-3C3504D1FD4A}"/>
    <cellStyle name="20% - Accent5 3 9 3 5 6" xfId="49538" xr:uid="{E5569703-B124-4B2F-85E5-E772916EC115}"/>
    <cellStyle name="20% - Accent5 3 9 3 5 7" xfId="57031" xr:uid="{C5F11F25-F816-4BF0-96C6-9F6AD1570929}"/>
    <cellStyle name="20% - Accent5 3 9 3 6" xfId="4209" xr:uid="{6EE17644-182F-42C0-93CD-E9D7CA90F4D6}"/>
    <cellStyle name="20% - Accent5 3 9 3 6 2" xfId="11749" xr:uid="{9359B72D-8D12-42B4-ACA1-F1C320D3194F}"/>
    <cellStyle name="20% - Accent5 3 9 3 6 2 2" xfId="26725" xr:uid="{5CAD4FEE-F156-445E-8D59-B4123F52BD1F}"/>
    <cellStyle name="20% - Accent5 3 9 3 6 3" xfId="19237" xr:uid="{FD672319-876B-4E70-9CEF-1DC097231B08}"/>
    <cellStyle name="20% - Accent5 3 9 3 6 4" xfId="36764" xr:uid="{D94D6ED7-DF21-49BF-80C6-0F8FDC93C3F9}"/>
    <cellStyle name="20% - Accent5 3 9 3 6 5" xfId="41656" xr:uid="{E1DCE2CE-4728-4A48-9E4D-D6A0B120B65F}"/>
    <cellStyle name="20% - Accent5 3 9 3 6 6" xfId="49539" xr:uid="{5DB7DFF1-1769-4B50-9BFD-55D32ADBDF1E}"/>
    <cellStyle name="20% - Accent5 3 9 3 6 7" xfId="57032" xr:uid="{470B4107-CF42-4B0C-AD1C-4750F140CE15}"/>
    <cellStyle name="20% - Accent5 3 9 3 7" xfId="11734" xr:uid="{5F3B1165-C316-451D-8FD2-E8674AB48FE0}"/>
    <cellStyle name="20% - Accent5 3 9 3 7 2" xfId="26710" xr:uid="{18B692C7-D7B1-4BFC-BF55-39985663A8E0}"/>
    <cellStyle name="20% - Accent5 3 9 3 8" xfId="19222" xr:uid="{54EB54BD-4AFC-4670-B8E0-5692BD17B446}"/>
    <cellStyle name="20% - Accent5 3 9 3 9" xfId="30487" xr:uid="{3745CB7F-BC7E-4046-8C71-3FBD1DDD8D1A}"/>
    <cellStyle name="20% - Accent5 3 9 4" xfId="4210" xr:uid="{89946BF4-295E-48B3-9AF6-53805E19DA46}"/>
    <cellStyle name="20% - Accent5 3 9 4 10" xfId="41657" xr:uid="{A63B13BC-5529-4467-A453-693FABD069B6}"/>
    <cellStyle name="20% - Accent5 3 9 4 11" xfId="49540" xr:uid="{2EDB4CFD-9D39-44ED-8DAC-B07978EE8D8B}"/>
    <cellStyle name="20% - Accent5 3 9 4 12" xfId="57033" xr:uid="{049BD3E7-06B6-456A-9CF6-1980F538E1F5}"/>
    <cellStyle name="20% - Accent5 3 9 4 2" xfId="4211" xr:uid="{7AAE0F63-91A3-4056-BB97-D1674F2BEB71}"/>
    <cellStyle name="20% - Accent5 3 9 4 2 10" xfId="49541" xr:uid="{B5FE2440-D7E2-46D4-AEDA-2B50D8D536BB}"/>
    <cellStyle name="20% - Accent5 3 9 4 2 11" xfId="57034" xr:uid="{701F11BB-38AE-4B14-9716-36380B7717CF}"/>
    <cellStyle name="20% - Accent5 3 9 4 2 2" xfId="4212" xr:uid="{176A9CC0-1586-4873-9D23-E75EE1E55EB4}"/>
    <cellStyle name="20% - Accent5 3 9 4 2 2 10" xfId="57035" xr:uid="{87861B80-886B-4AAC-A5E7-CD8EBAB07492}"/>
    <cellStyle name="20% - Accent5 3 9 4 2 2 2" xfId="4213" xr:uid="{BFE20625-CDC7-48C6-BAC4-86FCC61796A7}"/>
    <cellStyle name="20% - Accent5 3 9 4 2 2 2 2" xfId="11753" xr:uid="{5AAB965B-B3A7-4994-8C62-DA5A1E029A4C}"/>
    <cellStyle name="20% - Accent5 3 9 4 2 2 2 2 2" xfId="26729" xr:uid="{9780C152-3721-4DD8-BEC9-1CFA50F9B267}"/>
    <cellStyle name="20% - Accent5 3 9 4 2 2 2 3" xfId="19241" xr:uid="{88BBD72E-EF26-420A-91E1-3166A1031B64}"/>
    <cellStyle name="20% - Accent5 3 9 4 2 2 2 4" xfId="33082" xr:uid="{98C42481-D66D-4E72-978B-E85D94432610}"/>
    <cellStyle name="20% - Accent5 3 9 4 2 2 2 5" xfId="41660" xr:uid="{8DDD1B7C-7CC2-4BE2-B75D-538CBDD7B677}"/>
    <cellStyle name="20% - Accent5 3 9 4 2 2 2 6" xfId="49543" xr:uid="{B058C170-6685-487F-BA50-0652C53EE5C8}"/>
    <cellStyle name="20% - Accent5 3 9 4 2 2 2 7" xfId="57036" xr:uid="{058BD8F2-457F-46C0-91CF-8F282FA3038D}"/>
    <cellStyle name="20% - Accent5 3 9 4 2 2 3" xfId="4214" xr:uid="{2281ADF8-0440-47FD-BEB8-00E5FDBD7677}"/>
    <cellStyle name="20% - Accent5 3 9 4 2 2 3 2" xfId="11754" xr:uid="{6ADAFD10-A322-4805-AC73-4DD56012B516}"/>
    <cellStyle name="20% - Accent5 3 9 4 2 2 3 2 2" xfId="26730" xr:uid="{82FE43A1-4805-4DF9-8104-F720FEF75A96}"/>
    <cellStyle name="20% - Accent5 3 9 4 2 2 3 3" xfId="19242" xr:uid="{D1F44D4B-B0B0-4861-B865-F6B21E7A4664}"/>
    <cellStyle name="20% - Accent5 3 9 4 2 2 3 4" xfId="34927" xr:uid="{FC48B8DF-0D43-44B2-A8D5-AC871DB5D49D}"/>
    <cellStyle name="20% - Accent5 3 9 4 2 2 3 5" xfId="41661" xr:uid="{9205DEA0-A76D-40A8-B8CA-F6D42658467A}"/>
    <cellStyle name="20% - Accent5 3 9 4 2 2 3 6" xfId="49544" xr:uid="{252E7C30-3CE3-4EAE-8D69-497158CAEFEE}"/>
    <cellStyle name="20% - Accent5 3 9 4 2 2 3 7" xfId="57037" xr:uid="{D157F6F4-BB55-45C2-A342-6510AD6DE198}"/>
    <cellStyle name="20% - Accent5 3 9 4 2 2 4" xfId="4215" xr:uid="{11542727-B239-4773-BD9B-C9B8C85DC755}"/>
    <cellStyle name="20% - Accent5 3 9 4 2 2 4 2" xfId="11755" xr:uid="{E7C537B3-F0FD-4F2C-B8DC-F61395525BDC}"/>
    <cellStyle name="20% - Accent5 3 9 4 2 2 4 2 2" xfId="26731" xr:uid="{4AEC21DB-E08A-4CCF-B841-35D02ADB613F}"/>
    <cellStyle name="20% - Accent5 3 9 4 2 2 4 3" xfId="19243" xr:uid="{01318252-223F-4BA1-BEAF-AF4FC65B9448}"/>
    <cellStyle name="20% - Accent5 3 9 4 2 2 4 4" xfId="36770" xr:uid="{E3193F64-A6AE-4A73-9223-3B0209DBD146}"/>
    <cellStyle name="20% - Accent5 3 9 4 2 2 4 5" xfId="41662" xr:uid="{C25E6C9B-0222-425A-9DD9-4359E625FC60}"/>
    <cellStyle name="20% - Accent5 3 9 4 2 2 4 6" xfId="49545" xr:uid="{7D30CC85-2EC9-49B2-8494-81F20949DBFD}"/>
    <cellStyle name="20% - Accent5 3 9 4 2 2 4 7" xfId="57038" xr:uid="{03FF6D31-A657-4668-BB1D-3EC6AAD906C4}"/>
    <cellStyle name="20% - Accent5 3 9 4 2 2 5" xfId="11752" xr:uid="{81C94511-0C93-44AA-9D78-24656EA27885}"/>
    <cellStyle name="20% - Accent5 3 9 4 2 2 5 2" xfId="26728" xr:uid="{3B0EF0B1-3558-49A3-ADC8-092341EC699C}"/>
    <cellStyle name="20% - Accent5 3 9 4 2 2 6" xfId="19240" xr:uid="{695B8216-72C9-431A-8D0A-A4B3979F856A}"/>
    <cellStyle name="20% - Accent5 3 9 4 2 2 7" xfId="31613" xr:uid="{95E336CC-2D0D-49DB-8C0B-93A63AFDAF56}"/>
    <cellStyle name="20% - Accent5 3 9 4 2 2 8" xfId="41659" xr:uid="{D6F36DCC-2381-4329-8149-75A289A9F359}"/>
    <cellStyle name="20% - Accent5 3 9 4 2 2 9" xfId="49542" xr:uid="{944CF56D-5012-4087-A411-D50A2F275FAF}"/>
    <cellStyle name="20% - Accent5 3 9 4 2 3" xfId="4216" xr:uid="{EC840E7F-23FC-4287-882C-E5A84399115F}"/>
    <cellStyle name="20% - Accent5 3 9 4 2 3 2" xfId="11756" xr:uid="{2ED74A77-05E9-408A-B1CD-0F79D90805D7}"/>
    <cellStyle name="20% - Accent5 3 9 4 2 3 2 2" xfId="26732" xr:uid="{731E1D74-C68B-4085-916A-95189742A0E0}"/>
    <cellStyle name="20% - Accent5 3 9 4 2 3 3" xfId="19244" xr:uid="{8DF00431-824E-45B0-8DFC-34ABCE69994C}"/>
    <cellStyle name="20% - Accent5 3 9 4 2 3 4" xfId="33081" xr:uid="{9A4346D2-CC77-491D-878D-AD93C5AD874E}"/>
    <cellStyle name="20% - Accent5 3 9 4 2 3 5" xfId="41663" xr:uid="{A32646CF-578A-421F-A08B-5136CB5DE9A6}"/>
    <cellStyle name="20% - Accent5 3 9 4 2 3 6" xfId="49546" xr:uid="{BE3462B4-128F-4B7A-9ACA-AD9DDEA1C60C}"/>
    <cellStyle name="20% - Accent5 3 9 4 2 3 7" xfId="57039" xr:uid="{9D29ABB5-0C1F-4D4D-9A57-2F7CD805E681}"/>
    <cellStyle name="20% - Accent5 3 9 4 2 4" xfId="4217" xr:uid="{1F19BED2-2A8D-495A-8378-53C7C4747636}"/>
    <cellStyle name="20% - Accent5 3 9 4 2 4 2" xfId="11757" xr:uid="{B4AB4FBD-98F3-4A61-A1AE-FFAC62949E6C}"/>
    <cellStyle name="20% - Accent5 3 9 4 2 4 2 2" xfId="26733" xr:uid="{C82D7471-1ACB-4CEC-AB66-94D2FDA6F106}"/>
    <cellStyle name="20% - Accent5 3 9 4 2 4 3" xfId="19245" xr:uid="{71258410-AC40-4694-8607-47A0140AC144}"/>
    <cellStyle name="20% - Accent5 3 9 4 2 4 4" xfId="34926" xr:uid="{B89CCDB6-9A5A-4CAC-94CC-B58A294CA543}"/>
    <cellStyle name="20% - Accent5 3 9 4 2 4 5" xfId="41664" xr:uid="{B1BC98DB-E095-4BFF-AB50-D6EE29B7C820}"/>
    <cellStyle name="20% - Accent5 3 9 4 2 4 6" xfId="49547" xr:uid="{0939B086-31BF-4AA9-8965-99C5471D228F}"/>
    <cellStyle name="20% - Accent5 3 9 4 2 4 7" xfId="57040" xr:uid="{C9BA2202-76D1-48B3-9BDB-75BFD3496E7C}"/>
    <cellStyle name="20% - Accent5 3 9 4 2 5" xfId="4218" xr:uid="{C70C01D4-1C6E-45B5-B165-478BD51833B5}"/>
    <cellStyle name="20% - Accent5 3 9 4 2 5 2" xfId="11758" xr:uid="{43347B33-8660-4255-910F-FDB3F04EDA0A}"/>
    <cellStyle name="20% - Accent5 3 9 4 2 5 2 2" xfId="26734" xr:uid="{4CD0EF8C-C538-49A9-9442-434AB4BCBF49}"/>
    <cellStyle name="20% - Accent5 3 9 4 2 5 3" xfId="19246" xr:uid="{3012FCD0-020B-4A02-9B31-48FAF48B5B67}"/>
    <cellStyle name="20% - Accent5 3 9 4 2 5 4" xfId="36769" xr:uid="{B2C8214D-40F1-48F4-B456-915A2576EA40}"/>
    <cellStyle name="20% - Accent5 3 9 4 2 5 5" xfId="41665" xr:uid="{65D9082E-4ACE-4E52-887E-42929CDE3B57}"/>
    <cellStyle name="20% - Accent5 3 9 4 2 5 6" xfId="49548" xr:uid="{5FBFB548-8831-49FF-AA62-3F3CEA4CA598}"/>
    <cellStyle name="20% - Accent5 3 9 4 2 5 7" xfId="57041" xr:uid="{9173FAC2-E98F-4AFB-978C-706E2857F98F}"/>
    <cellStyle name="20% - Accent5 3 9 4 2 6" xfId="11751" xr:uid="{7C620DB9-1FF9-4DCE-BC04-BE899B101F19}"/>
    <cellStyle name="20% - Accent5 3 9 4 2 6 2" xfId="26727" xr:uid="{0F19FDB8-8320-471C-8861-874F416013AC}"/>
    <cellStyle name="20% - Accent5 3 9 4 2 7" xfId="19239" xr:uid="{9EF15515-7412-4558-BB0C-B35A6AB52233}"/>
    <cellStyle name="20% - Accent5 3 9 4 2 8" xfId="30938" xr:uid="{0688A4C0-5307-4975-9AF5-A0A98394C7C1}"/>
    <cellStyle name="20% - Accent5 3 9 4 2 9" xfId="41658" xr:uid="{D0E6C291-E4B8-4264-9AC4-5A13343CA7B8}"/>
    <cellStyle name="20% - Accent5 3 9 4 3" xfId="4219" xr:uid="{03478FE1-B621-44FD-B305-5AA336AE74E1}"/>
    <cellStyle name="20% - Accent5 3 9 4 3 10" xfId="57042" xr:uid="{EC14E3BA-EBD2-4112-B340-96D0875C13DE}"/>
    <cellStyle name="20% - Accent5 3 9 4 3 2" xfId="4220" xr:uid="{322FC1A8-6131-47C7-9F1C-207128D61F54}"/>
    <cellStyle name="20% - Accent5 3 9 4 3 2 2" xfId="11760" xr:uid="{3D3187F1-CFD9-495A-A394-1F4D610A42F7}"/>
    <cellStyle name="20% - Accent5 3 9 4 3 2 2 2" xfId="26736" xr:uid="{BDAFA033-A9E4-4990-90B6-8BE8D6077A43}"/>
    <cellStyle name="20% - Accent5 3 9 4 3 2 3" xfId="19248" xr:uid="{C2D19F48-9191-4750-80DA-DF6AD330B9A2}"/>
    <cellStyle name="20% - Accent5 3 9 4 3 2 4" xfId="33083" xr:uid="{069A923D-70ED-4597-9889-088B01E4CBFF}"/>
    <cellStyle name="20% - Accent5 3 9 4 3 2 5" xfId="41667" xr:uid="{AA119162-35A1-4D65-ACC3-752363FBB273}"/>
    <cellStyle name="20% - Accent5 3 9 4 3 2 6" xfId="49550" xr:uid="{FF4A9984-9152-4323-A02A-FFD25B7FE9AC}"/>
    <cellStyle name="20% - Accent5 3 9 4 3 2 7" xfId="57043" xr:uid="{042ABA84-3449-44CA-8DAC-863612EE9E2E}"/>
    <cellStyle name="20% - Accent5 3 9 4 3 3" xfId="4221" xr:uid="{1720433C-A94A-47BE-948B-52ADCDCE64EA}"/>
    <cellStyle name="20% - Accent5 3 9 4 3 3 2" xfId="11761" xr:uid="{04C659D3-B677-416D-A425-9EA4829C9B09}"/>
    <cellStyle name="20% - Accent5 3 9 4 3 3 2 2" xfId="26737" xr:uid="{5F5FE048-AE4F-41D2-AC8F-6A906F247484}"/>
    <cellStyle name="20% - Accent5 3 9 4 3 3 3" xfId="19249" xr:uid="{3E7B5B4B-325E-413B-A3E7-05B02305F5D8}"/>
    <cellStyle name="20% - Accent5 3 9 4 3 3 4" xfId="34928" xr:uid="{D1D32F4D-A1FC-490D-A2CC-46ACC4FA9A25}"/>
    <cellStyle name="20% - Accent5 3 9 4 3 3 5" xfId="41668" xr:uid="{47FBDB14-0D4C-44C5-A753-DEC9B5A1BE19}"/>
    <cellStyle name="20% - Accent5 3 9 4 3 3 6" xfId="49551" xr:uid="{37D9971A-8F36-41AA-AFC8-B5227817AC92}"/>
    <cellStyle name="20% - Accent5 3 9 4 3 3 7" xfId="57044" xr:uid="{63769682-3CC4-44E3-B6A4-9BB7EA906113}"/>
    <cellStyle name="20% - Accent5 3 9 4 3 4" xfId="4222" xr:uid="{C30EE2FA-2B77-459B-8CE3-55E703341405}"/>
    <cellStyle name="20% - Accent5 3 9 4 3 4 2" xfId="11762" xr:uid="{5A7E7B2C-F595-4F2C-927C-99E8E0EC69D2}"/>
    <cellStyle name="20% - Accent5 3 9 4 3 4 2 2" xfId="26738" xr:uid="{7CC14D21-3890-4A6C-8C09-746FFDC52C52}"/>
    <cellStyle name="20% - Accent5 3 9 4 3 4 3" xfId="19250" xr:uid="{F7957AA4-3A45-4B81-B69A-9826B2C41D18}"/>
    <cellStyle name="20% - Accent5 3 9 4 3 4 4" xfId="36771" xr:uid="{8609D358-9567-4461-8663-603465B8DB05}"/>
    <cellStyle name="20% - Accent5 3 9 4 3 4 5" xfId="41669" xr:uid="{2D315FD2-0AD1-4757-BC90-7FB3B4F491F7}"/>
    <cellStyle name="20% - Accent5 3 9 4 3 4 6" xfId="49552" xr:uid="{472C7CF7-4E10-4375-9CF6-B5676E6A39A8}"/>
    <cellStyle name="20% - Accent5 3 9 4 3 4 7" xfId="57045" xr:uid="{45431116-F7C1-4B65-962F-D945EFAF26BB}"/>
    <cellStyle name="20% - Accent5 3 9 4 3 5" xfId="11759" xr:uid="{718D2A97-08A7-4527-8B35-526F61F1BB8F}"/>
    <cellStyle name="20% - Accent5 3 9 4 3 5 2" xfId="26735" xr:uid="{1AB8B43A-1F52-47C4-BAD6-7A0576DC8E89}"/>
    <cellStyle name="20% - Accent5 3 9 4 3 6" xfId="19247" xr:uid="{F5CD110B-64A5-480E-A666-F2FBB9A07AAE}"/>
    <cellStyle name="20% - Accent5 3 9 4 3 7" xfId="31612" xr:uid="{C0685F1B-16A2-41C6-A711-6CF76FE87A64}"/>
    <cellStyle name="20% - Accent5 3 9 4 3 8" xfId="41666" xr:uid="{02C5DEB3-8D9B-423B-B944-DEFDD5449C0D}"/>
    <cellStyle name="20% - Accent5 3 9 4 3 9" xfId="49549" xr:uid="{49B5324B-D6A1-485D-8D0C-B120F2599AB9}"/>
    <cellStyle name="20% - Accent5 3 9 4 4" xfId="4223" xr:uid="{A692B85E-02B0-4261-9637-95344D786349}"/>
    <cellStyle name="20% - Accent5 3 9 4 4 2" xfId="11763" xr:uid="{0F68750E-5214-422E-B03B-B2A4D53644B2}"/>
    <cellStyle name="20% - Accent5 3 9 4 4 2 2" xfId="26739" xr:uid="{DB79C18D-07A2-428B-A706-FF1AFABEFDB3}"/>
    <cellStyle name="20% - Accent5 3 9 4 4 3" xfId="19251" xr:uid="{E5AB6A88-9AD7-4E3B-B2FE-342F4FD5A88B}"/>
    <cellStyle name="20% - Accent5 3 9 4 4 4" xfId="33080" xr:uid="{16BF5A98-1096-4309-8AD3-634BDBE8FEAA}"/>
    <cellStyle name="20% - Accent5 3 9 4 4 5" xfId="41670" xr:uid="{66BDC733-B599-46F3-B202-E3FA7134215F}"/>
    <cellStyle name="20% - Accent5 3 9 4 4 6" xfId="49553" xr:uid="{0BB2C6B7-A736-423A-84E6-B6BA960F793C}"/>
    <cellStyle name="20% - Accent5 3 9 4 4 7" xfId="57046" xr:uid="{A8E2C059-26B0-4D67-9790-D842B205E90F}"/>
    <cellStyle name="20% - Accent5 3 9 4 5" xfId="4224" xr:uid="{45357E8F-A877-40C6-A772-DA119965D878}"/>
    <cellStyle name="20% - Accent5 3 9 4 5 2" xfId="11764" xr:uid="{125AAD96-09A9-4147-88ED-80504B3C81DD}"/>
    <cellStyle name="20% - Accent5 3 9 4 5 2 2" xfId="26740" xr:uid="{1B118271-B884-4F5D-916A-58AF5A5B4FF1}"/>
    <cellStyle name="20% - Accent5 3 9 4 5 3" xfId="19252" xr:uid="{FCB15E78-8188-4B84-A40E-33F8B77E44A6}"/>
    <cellStyle name="20% - Accent5 3 9 4 5 4" xfId="34925" xr:uid="{72D20B68-F3E2-46E5-9B79-7FF07056ECE9}"/>
    <cellStyle name="20% - Accent5 3 9 4 5 5" xfId="41671" xr:uid="{CF6E148A-6FFF-4715-A94D-557A6332B168}"/>
    <cellStyle name="20% - Accent5 3 9 4 5 6" xfId="49554" xr:uid="{040B4E25-A044-43B1-A4A4-92DA7954CE63}"/>
    <cellStyle name="20% - Accent5 3 9 4 5 7" xfId="57047" xr:uid="{9B5870F6-DB4B-4C15-9B7A-96ADC03AEC03}"/>
    <cellStyle name="20% - Accent5 3 9 4 6" xfId="4225" xr:uid="{5643ACA9-8907-45BC-BA47-7C21BDF833DC}"/>
    <cellStyle name="20% - Accent5 3 9 4 6 2" xfId="11765" xr:uid="{6E3D11D7-B73F-4FC7-B906-516A6D8F2FD3}"/>
    <cellStyle name="20% - Accent5 3 9 4 6 2 2" xfId="26741" xr:uid="{7551CE12-1C6A-49F7-841C-3AAE4099AE53}"/>
    <cellStyle name="20% - Accent5 3 9 4 6 3" xfId="19253" xr:uid="{8CEC0D4D-F20A-4ED6-B228-92C8A26C1AA6}"/>
    <cellStyle name="20% - Accent5 3 9 4 6 4" xfId="36768" xr:uid="{371F6601-371E-4CE0-ADD0-1079BA65467A}"/>
    <cellStyle name="20% - Accent5 3 9 4 6 5" xfId="41672" xr:uid="{2C0946AC-B46C-41CC-8E06-BE8597A60960}"/>
    <cellStyle name="20% - Accent5 3 9 4 6 6" xfId="49555" xr:uid="{4DB998CF-AD89-424F-823C-E53EF5512E5D}"/>
    <cellStyle name="20% - Accent5 3 9 4 6 7" xfId="57048" xr:uid="{2F0B53B8-CA41-4C14-8A8C-B6CD8D5C1023}"/>
    <cellStyle name="20% - Accent5 3 9 4 7" xfId="11750" xr:uid="{4B688D12-9600-4D29-AE4D-48B48BFF4515}"/>
    <cellStyle name="20% - Accent5 3 9 4 7 2" xfId="26726" xr:uid="{57943320-9F55-4C63-BC38-4E99E8BFEBB5}"/>
    <cellStyle name="20% - Accent5 3 9 4 8" xfId="19238" xr:uid="{63147E2C-01B9-4EED-831B-F8E817D615CB}"/>
    <cellStyle name="20% - Accent5 3 9 4 9" xfId="30584" xr:uid="{4F18E589-AE1E-4F5D-861F-1023E4A48143}"/>
    <cellStyle name="20% - Accent5 3 9 5" xfId="4226" xr:uid="{76A947A4-B58E-4872-822B-968BEA3DA36E}"/>
    <cellStyle name="20% - Accent5 3 9 5 10" xfId="49556" xr:uid="{F84BEDFD-BC1F-400B-9A25-B2F3F818EAB7}"/>
    <cellStyle name="20% - Accent5 3 9 5 11" xfId="57049" xr:uid="{74B5CF8B-DB67-474D-BCFA-EEBA6FBBE8C0}"/>
    <cellStyle name="20% - Accent5 3 9 5 2" xfId="4227" xr:uid="{DF93E535-A015-428E-BBA8-44EC5639E09E}"/>
    <cellStyle name="20% - Accent5 3 9 5 2 10" xfId="57050" xr:uid="{4219702C-9952-40C1-ACA6-A0471E08A05E}"/>
    <cellStyle name="20% - Accent5 3 9 5 2 2" xfId="4228" xr:uid="{A85F17EB-667B-4477-A85D-6B188C5B7FD5}"/>
    <cellStyle name="20% - Accent5 3 9 5 2 2 2" xfId="11768" xr:uid="{CF83FCEA-FCE2-4096-9EF1-2B51D3083FB3}"/>
    <cellStyle name="20% - Accent5 3 9 5 2 2 2 2" xfId="26744" xr:uid="{30771E41-ECAB-4567-B7E0-EB769D31B507}"/>
    <cellStyle name="20% - Accent5 3 9 5 2 2 3" xfId="19256" xr:uid="{14BCCF97-F606-464E-935D-6CEB4F512DEF}"/>
    <cellStyle name="20% - Accent5 3 9 5 2 2 4" xfId="33085" xr:uid="{0FA27FB1-C642-4FD6-8AB8-CAD5C320E0CC}"/>
    <cellStyle name="20% - Accent5 3 9 5 2 2 5" xfId="41675" xr:uid="{EDFFAF30-CB14-4B5F-80AB-874C2CF02D8C}"/>
    <cellStyle name="20% - Accent5 3 9 5 2 2 6" xfId="49558" xr:uid="{46633B3C-9936-45A4-9AED-C0E9DB15DED5}"/>
    <cellStyle name="20% - Accent5 3 9 5 2 2 7" xfId="57051" xr:uid="{C00FE630-1490-475F-A859-CFABA3912FEE}"/>
    <cellStyle name="20% - Accent5 3 9 5 2 3" xfId="4229" xr:uid="{5EE4E220-49D5-46BF-BFEC-F738E4A34614}"/>
    <cellStyle name="20% - Accent5 3 9 5 2 3 2" xfId="11769" xr:uid="{0AB3E260-FEFE-48CB-AF97-68F8748B56AF}"/>
    <cellStyle name="20% - Accent5 3 9 5 2 3 2 2" xfId="26745" xr:uid="{2876DE6D-33F2-4051-9EFD-4C9306EB2787}"/>
    <cellStyle name="20% - Accent5 3 9 5 2 3 3" xfId="19257" xr:uid="{638B30FD-8C8C-402C-9005-444B4A0E1005}"/>
    <cellStyle name="20% - Accent5 3 9 5 2 3 4" xfId="34930" xr:uid="{91AD12BE-1BE6-45EB-BD43-D9B86053CF85}"/>
    <cellStyle name="20% - Accent5 3 9 5 2 3 5" xfId="41676" xr:uid="{EAEF4D30-E203-47F9-BEEF-754FFF8633B6}"/>
    <cellStyle name="20% - Accent5 3 9 5 2 3 6" xfId="49559" xr:uid="{B216A699-F726-4212-9175-E73AC2FE8E1B}"/>
    <cellStyle name="20% - Accent5 3 9 5 2 3 7" xfId="57052" xr:uid="{D1AE260B-7DCF-496F-B388-7613A4035A2C}"/>
    <cellStyle name="20% - Accent5 3 9 5 2 4" xfId="4230" xr:uid="{6D03B452-36A2-4F35-A59B-9CD799EF341A}"/>
    <cellStyle name="20% - Accent5 3 9 5 2 4 2" xfId="11770" xr:uid="{3F67ABB9-4C07-42CC-A293-116815BB4DA7}"/>
    <cellStyle name="20% - Accent5 3 9 5 2 4 2 2" xfId="26746" xr:uid="{FB7582BB-5B41-4984-8580-757CF1AF4179}"/>
    <cellStyle name="20% - Accent5 3 9 5 2 4 3" xfId="19258" xr:uid="{FCAB4B2D-E2EA-4CD8-9669-66400C545DBC}"/>
    <cellStyle name="20% - Accent5 3 9 5 2 4 4" xfId="36773" xr:uid="{32E48789-8110-4BDE-BBBF-8DA6415E8281}"/>
    <cellStyle name="20% - Accent5 3 9 5 2 4 5" xfId="41677" xr:uid="{E3F6C172-2351-4EAA-847D-D158EC4065E7}"/>
    <cellStyle name="20% - Accent5 3 9 5 2 4 6" xfId="49560" xr:uid="{F72E2A58-0FA7-4070-A013-5DFEA160B2AC}"/>
    <cellStyle name="20% - Accent5 3 9 5 2 4 7" xfId="57053" xr:uid="{2D22F217-264E-4497-95DF-DDA983CBA5A9}"/>
    <cellStyle name="20% - Accent5 3 9 5 2 5" xfId="11767" xr:uid="{A5335F9C-89EB-42AB-8395-6E487D4F8C74}"/>
    <cellStyle name="20% - Accent5 3 9 5 2 5 2" xfId="26743" xr:uid="{ACC0E3E6-236E-4283-9447-8FC12EFCCD38}"/>
    <cellStyle name="20% - Accent5 3 9 5 2 6" xfId="19255" xr:uid="{7C20DA10-9F17-4E39-9298-58D04D7B2168}"/>
    <cellStyle name="20% - Accent5 3 9 5 2 7" xfId="31614" xr:uid="{25EE7F3A-86DD-471A-B226-FE1BFFD2DCB4}"/>
    <cellStyle name="20% - Accent5 3 9 5 2 8" xfId="41674" xr:uid="{E0918C80-6DA3-44C5-A372-D665488319AC}"/>
    <cellStyle name="20% - Accent5 3 9 5 2 9" xfId="49557" xr:uid="{76C10B37-BA0D-4C42-9E00-D4B4678A3264}"/>
    <cellStyle name="20% - Accent5 3 9 5 3" xfId="4231" xr:uid="{1795DA30-85B4-4D1F-8118-6219B2C38B66}"/>
    <cellStyle name="20% - Accent5 3 9 5 3 2" xfId="11771" xr:uid="{910C3C1C-6F60-4BA1-B196-42AFA7A3E265}"/>
    <cellStyle name="20% - Accent5 3 9 5 3 2 2" xfId="26747" xr:uid="{9BA2112D-CC61-4724-A9C7-5ACEABD05A51}"/>
    <cellStyle name="20% - Accent5 3 9 5 3 3" xfId="19259" xr:uid="{16FAC82B-2CB5-4959-AFD0-D022C07013CF}"/>
    <cellStyle name="20% - Accent5 3 9 5 3 4" xfId="33084" xr:uid="{A8FDACB6-8B43-47E4-8023-D29017AD952E}"/>
    <cellStyle name="20% - Accent5 3 9 5 3 5" xfId="41678" xr:uid="{B5EB2DAE-F8D5-4766-85D2-B33666200026}"/>
    <cellStyle name="20% - Accent5 3 9 5 3 6" xfId="49561" xr:uid="{EF3D9E2A-9C23-4437-9BAD-8B9D1720B06F}"/>
    <cellStyle name="20% - Accent5 3 9 5 3 7" xfId="57054" xr:uid="{B0DFC22D-EA1F-47FF-A313-6B639037211B}"/>
    <cellStyle name="20% - Accent5 3 9 5 4" xfId="4232" xr:uid="{BEB6147A-0A10-4557-8D6F-B3726F6BC645}"/>
    <cellStyle name="20% - Accent5 3 9 5 4 2" xfId="11772" xr:uid="{4C1E3252-40FB-4363-8B68-B22A7B5F1633}"/>
    <cellStyle name="20% - Accent5 3 9 5 4 2 2" xfId="26748" xr:uid="{E4CB4E9D-A1B9-4377-A229-0CF829DE3FF4}"/>
    <cellStyle name="20% - Accent5 3 9 5 4 3" xfId="19260" xr:uid="{AE94C897-E35A-4D27-A07F-7E9BD9DB4833}"/>
    <cellStyle name="20% - Accent5 3 9 5 4 4" xfId="34929" xr:uid="{9FE116FA-A893-433C-A331-A411045C0A1C}"/>
    <cellStyle name="20% - Accent5 3 9 5 4 5" xfId="41679" xr:uid="{207D4780-3D72-4113-9DFA-DCF5CF69615C}"/>
    <cellStyle name="20% - Accent5 3 9 5 4 6" xfId="49562" xr:uid="{0FC2C62A-18DE-4C28-9124-7C2768F4E355}"/>
    <cellStyle name="20% - Accent5 3 9 5 4 7" xfId="57055" xr:uid="{8CA7E809-C771-4419-9E35-B411221BD6BC}"/>
    <cellStyle name="20% - Accent5 3 9 5 5" xfId="4233" xr:uid="{98B57DEC-0183-4969-9996-8673D83720FB}"/>
    <cellStyle name="20% - Accent5 3 9 5 5 2" xfId="11773" xr:uid="{893E0A9D-5884-4711-B976-214A2981B8CE}"/>
    <cellStyle name="20% - Accent5 3 9 5 5 2 2" xfId="26749" xr:uid="{3A80F6AF-C820-4AB5-A6D1-3180861C3580}"/>
    <cellStyle name="20% - Accent5 3 9 5 5 3" xfId="19261" xr:uid="{EE81AA21-F02D-4AF7-8FF1-9B8970573BCC}"/>
    <cellStyle name="20% - Accent5 3 9 5 5 4" xfId="36772" xr:uid="{9F96C8C9-AFD5-43BF-B5B9-81C93046BDC8}"/>
    <cellStyle name="20% - Accent5 3 9 5 5 5" xfId="41680" xr:uid="{8027675F-C044-4AFE-AA59-6182A1A824E1}"/>
    <cellStyle name="20% - Accent5 3 9 5 5 6" xfId="49563" xr:uid="{48711BAD-06C6-4A5C-B6DC-DA4E091162D5}"/>
    <cellStyle name="20% - Accent5 3 9 5 5 7" xfId="57056" xr:uid="{7B0A82DF-DBF8-49DB-AF93-6ECA6ECDEC60}"/>
    <cellStyle name="20% - Accent5 3 9 5 6" xfId="11766" xr:uid="{83857D82-B45E-408A-ACF8-6DF7C09D1D41}"/>
    <cellStyle name="20% - Accent5 3 9 5 6 2" xfId="26742" xr:uid="{5190DF33-A14F-4583-BE8F-70FBF147B1D5}"/>
    <cellStyle name="20% - Accent5 3 9 5 7" xfId="19254" xr:uid="{E29AB44A-C7C7-4151-B8CA-16D96C1C4852}"/>
    <cellStyle name="20% - Accent5 3 9 5 8" xfId="30688" xr:uid="{FD377461-0D65-4105-8D77-312AA5661406}"/>
    <cellStyle name="20% - Accent5 3 9 5 9" xfId="41673" xr:uid="{6BCEE00D-B6FC-4838-8CE5-81F8C4CD085A}"/>
    <cellStyle name="20% - Accent5 3 9 6" xfId="4234" xr:uid="{177F4DEC-24BF-44F6-B63F-73C36A0F5930}"/>
    <cellStyle name="20% - Accent5 3 9 6 10" xfId="49564" xr:uid="{1F803009-1511-4651-8A3E-A208A8DB5E24}"/>
    <cellStyle name="20% - Accent5 3 9 6 11" xfId="57057" xr:uid="{7C2D9AF2-FA5B-4742-ABD8-A2B9C5F76C24}"/>
    <cellStyle name="20% - Accent5 3 9 6 2" xfId="4235" xr:uid="{6550715F-278C-4DB7-ADD1-F9B4717F6930}"/>
    <cellStyle name="20% - Accent5 3 9 6 2 10" xfId="57058" xr:uid="{930FA1CE-735B-4E7B-B51D-FE90C8729F55}"/>
    <cellStyle name="20% - Accent5 3 9 6 2 2" xfId="4236" xr:uid="{AB0CF470-DE0A-4580-A4D5-C1DF8CDD5412}"/>
    <cellStyle name="20% - Accent5 3 9 6 2 2 2" xfId="11776" xr:uid="{D67BBEB6-1BD7-411D-9266-32CDA269F639}"/>
    <cellStyle name="20% - Accent5 3 9 6 2 2 2 2" xfId="26752" xr:uid="{021143B1-8092-4C73-91E5-F2D023A10D9C}"/>
    <cellStyle name="20% - Accent5 3 9 6 2 2 3" xfId="19264" xr:uid="{9A1B972D-544C-482E-AA02-FC8B60DBE367}"/>
    <cellStyle name="20% - Accent5 3 9 6 2 2 4" xfId="33087" xr:uid="{379A8BA7-BBE2-48FA-A4D5-83B8EF98D403}"/>
    <cellStyle name="20% - Accent5 3 9 6 2 2 5" xfId="41683" xr:uid="{04FC10FB-3AE0-48E7-8ED7-67C13959829F}"/>
    <cellStyle name="20% - Accent5 3 9 6 2 2 6" xfId="49566" xr:uid="{00C70C18-8AB7-4A8A-9B1D-84FEF434A395}"/>
    <cellStyle name="20% - Accent5 3 9 6 2 2 7" xfId="57059" xr:uid="{20AE0229-675D-4139-8FA2-E5D7B0E3610C}"/>
    <cellStyle name="20% - Accent5 3 9 6 2 3" xfId="4237" xr:uid="{0EF7E000-DB28-4F1C-8F9D-610CE79B5117}"/>
    <cellStyle name="20% - Accent5 3 9 6 2 3 2" xfId="11777" xr:uid="{5754C542-E78A-48A2-B4CA-3AD46D3C024A}"/>
    <cellStyle name="20% - Accent5 3 9 6 2 3 2 2" xfId="26753" xr:uid="{558D4DCB-A8E4-4D9E-81C5-CCFDF787DF8F}"/>
    <cellStyle name="20% - Accent5 3 9 6 2 3 3" xfId="19265" xr:uid="{C0623616-F46B-4473-ADF9-F014943A3F92}"/>
    <cellStyle name="20% - Accent5 3 9 6 2 3 4" xfId="34932" xr:uid="{D8E64D24-DA47-4892-A13E-4E32E838BB7E}"/>
    <cellStyle name="20% - Accent5 3 9 6 2 3 5" xfId="41684" xr:uid="{3839359B-6AE0-4C47-A0DB-50342D15E207}"/>
    <cellStyle name="20% - Accent5 3 9 6 2 3 6" xfId="49567" xr:uid="{BD240833-E093-4A02-9633-577D2B4D47CE}"/>
    <cellStyle name="20% - Accent5 3 9 6 2 3 7" xfId="57060" xr:uid="{0418A31D-A780-4A9D-A306-F7BA3947AE07}"/>
    <cellStyle name="20% - Accent5 3 9 6 2 4" xfId="4238" xr:uid="{0DE8608C-1050-470F-A546-0DF9C77B72C4}"/>
    <cellStyle name="20% - Accent5 3 9 6 2 4 2" xfId="11778" xr:uid="{B95AD613-48BD-4652-88F0-D6014F17F508}"/>
    <cellStyle name="20% - Accent5 3 9 6 2 4 2 2" xfId="26754" xr:uid="{42561F9E-59E6-4995-8FDE-B2ACC6C63949}"/>
    <cellStyle name="20% - Accent5 3 9 6 2 4 3" xfId="19266" xr:uid="{8AEC0C62-A3DD-4258-82C6-8221CFA54160}"/>
    <cellStyle name="20% - Accent5 3 9 6 2 4 4" xfId="36775" xr:uid="{5BF1B363-D1FD-4DCA-A8D6-F87C6BA38F63}"/>
    <cellStyle name="20% - Accent5 3 9 6 2 4 5" xfId="41685" xr:uid="{B2C3F50B-FBD5-4BFF-A69E-8A89CE531743}"/>
    <cellStyle name="20% - Accent5 3 9 6 2 4 6" xfId="49568" xr:uid="{16B11713-6DEA-42CD-B57F-A67CA5EE9D4E}"/>
    <cellStyle name="20% - Accent5 3 9 6 2 4 7" xfId="57061" xr:uid="{B3C372F8-70B2-4C3A-8829-92D4C96D66B5}"/>
    <cellStyle name="20% - Accent5 3 9 6 2 5" xfId="11775" xr:uid="{098F46E5-0222-4038-B54C-1A907CF9035F}"/>
    <cellStyle name="20% - Accent5 3 9 6 2 5 2" xfId="26751" xr:uid="{E90CDCBA-D2C6-4509-9BB7-327FA284E884}"/>
    <cellStyle name="20% - Accent5 3 9 6 2 6" xfId="19263" xr:uid="{9BFF5A11-ED88-4E13-8FC1-2DFF5C1898E1}"/>
    <cellStyle name="20% - Accent5 3 9 6 2 7" xfId="31615" xr:uid="{0CEC67D1-040A-443A-BF25-A22B7BCA87BA}"/>
    <cellStyle name="20% - Accent5 3 9 6 2 8" xfId="41682" xr:uid="{7CA75EF2-59AC-4056-B9AD-DD7C0F31A69B}"/>
    <cellStyle name="20% - Accent5 3 9 6 2 9" xfId="49565" xr:uid="{FE82B0A4-B24D-4A81-9FA2-9825B6E0294A}"/>
    <cellStyle name="20% - Accent5 3 9 6 3" xfId="4239" xr:uid="{E1200509-48DF-48B5-A3E2-4E834AF3DA49}"/>
    <cellStyle name="20% - Accent5 3 9 6 3 2" xfId="11779" xr:uid="{270F5A58-CC86-467D-BE77-3F41E59ACCB5}"/>
    <cellStyle name="20% - Accent5 3 9 6 3 2 2" xfId="26755" xr:uid="{986B5959-BD2B-4BE7-B580-71AC32314A46}"/>
    <cellStyle name="20% - Accent5 3 9 6 3 3" xfId="19267" xr:uid="{60046FFB-D85E-4697-8AD8-785CDA199C0A}"/>
    <cellStyle name="20% - Accent5 3 9 6 3 4" xfId="33086" xr:uid="{29404937-4EEF-4C3C-B6E6-1C1C7A261044}"/>
    <cellStyle name="20% - Accent5 3 9 6 3 5" xfId="41686" xr:uid="{2ADCC19C-375C-4768-8BE2-16C33D683B27}"/>
    <cellStyle name="20% - Accent5 3 9 6 3 6" xfId="49569" xr:uid="{60244FE1-4670-45CC-A5C7-F1491BD2DF5E}"/>
    <cellStyle name="20% - Accent5 3 9 6 3 7" xfId="57062" xr:uid="{BA533C00-ABE0-4CCC-A58C-8855A65E49F5}"/>
    <cellStyle name="20% - Accent5 3 9 6 4" xfId="4240" xr:uid="{C3C0C156-0E12-4CED-9C3C-B74EABCA9E71}"/>
    <cellStyle name="20% - Accent5 3 9 6 4 2" xfId="11780" xr:uid="{319C1F9B-E766-419B-BB8E-925882C6E2AB}"/>
    <cellStyle name="20% - Accent5 3 9 6 4 2 2" xfId="26756" xr:uid="{A066289C-8FDB-4DE9-A817-14256E7452F0}"/>
    <cellStyle name="20% - Accent5 3 9 6 4 3" xfId="19268" xr:uid="{BEE7BBC9-D752-4067-9DDC-96D27806B5D7}"/>
    <cellStyle name="20% - Accent5 3 9 6 4 4" xfId="34931" xr:uid="{7D268109-38A5-4003-8D45-5FA66C32585D}"/>
    <cellStyle name="20% - Accent5 3 9 6 4 5" xfId="41687" xr:uid="{16925218-7B85-4C66-A355-5B05230B119E}"/>
    <cellStyle name="20% - Accent5 3 9 6 4 6" xfId="49570" xr:uid="{AA2D6C32-0000-4BDD-B604-58137EA36315}"/>
    <cellStyle name="20% - Accent5 3 9 6 4 7" xfId="57063" xr:uid="{39AA81FF-6C04-4676-BB4F-C315A56DA09B}"/>
    <cellStyle name="20% - Accent5 3 9 6 5" xfId="4241" xr:uid="{11474B68-A9AA-4A6A-8157-3B25CD9BF0CF}"/>
    <cellStyle name="20% - Accent5 3 9 6 5 2" xfId="11781" xr:uid="{7EBA25C2-46B0-430D-B85B-F3D05F434C91}"/>
    <cellStyle name="20% - Accent5 3 9 6 5 2 2" xfId="26757" xr:uid="{7312F5AA-4D52-4B23-B64F-0362F99560B2}"/>
    <cellStyle name="20% - Accent5 3 9 6 5 3" xfId="19269" xr:uid="{BF87F61C-AF0F-4984-9AAF-5AA48BA8C3ED}"/>
    <cellStyle name="20% - Accent5 3 9 6 5 4" xfId="36774" xr:uid="{B9DBF24F-F46D-44FC-AE5E-B611D8E1C52B}"/>
    <cellStyle name="20% - Accent5 3 9 6 5 5" xfId="41688" xr:uid="{30F07965-2E1A-44B2-A4B8-C236E9460E8A}"/>
    <cellStyle name="20% - Accent5 3 9 6 5 6" xfId="49571" xr:uid="{FC27BC64-0B8F-4D33-97EF-A8BC2313FCB9}"/>
    <cellStyle name="20% - Accent5 3 9 6 5 7" xfId="57064" xr:uid="{68874CD0-BA75-40EC-88A5-29D6B57AADFA}"/>
    <cellStyle name="20% - Accent5 3 9 6 6" xfId="11774" xr:uid="{65C92AAF-7E9E-4780-B555-D55886CDD67F}"/>
    <cellStyle name="20% - Accent5 3 9 6 6 2" xfId="26750" xr:uid="{74AE4547-7115-4426-9A9F-0ED283E43F95}"/>
    <cellStyle name="20% - Accent5 3 9 6 7" xfId="19262" xr:uid="{7BB724D9-87B0-4ABB-87D2-EBCFE1E4C1BA}"/>
    <cellStyle name="20% - Accent5 3 9 6 8" xfId="30934" xr:uid="{EFAD4286-58F5-46C7-9047-A73BFFB0F885}"/>
    <cellStyle name="20% - Accent5 3 9 6 9" xfId="41681" xr:uid="{0A25E56F-BD38-43AD-9D24-8ECB17F07FBC}"/>
    <cellStyle name="20% - Accent5 3 9 7" xfId="4242" xr:uid="{E22EBF0D-B53E-4D2F-B344-B09461E5D981}"/>
    <cellStyle name="20% - Accent5 3 9 7 10" xfId="57065" xr:uid="{D84C4241-2D4B-4476-B53A-46517396E972}"/>
    <cellStyle name="20% - Accent5 3 9 7 2" xfId="4243" xr:uid="{EC295DB5-DE3C-4A3A-BC32-701ADF961092}"/>
    <cellStyle name="20% - Accent5 3 9 7 2 2" xfId="11783" xr:uid="{FE799501-1DA2-4756-845C-928CBD6D2D19}"/>
    <cellStyle name="20% - Accent5 3 9 7 2 2 2" xfId="26759" xr:uid="{EF815D9C-6E46-4B22-994F-19DD9145D30D}"/>
    <cellStyle name="20% - Accent5 3 9 7 2 3" xfId="19271" xr:uid="{8B01AC8B-0A3A-4FD5-830D-0D604044B4DD}"/>
    <cellStyle name="20% - Accent5 3 9 7 2 4" xfId="33088" xr:uid="{1C6F5EDF-6AE1-4FCB-AC51-971B950AE600}"/>
    <cellStyle name="20% - Accent5 3 9 7 2 5" xfId="41690" xr:uid="{FCC553A8-4FA8-4055-9DD1-C4310A74A627}"/>
    <cellStyle name="20% - Accent5 3 9 7 2 6" xfId="49573" xr:uid="{6E1DB4DC-B23F-481E-80F1-BB1662E31066}"/>
    <cellStyle name="20% - Accent5 3 9 7 2 7" xfId="57066" xr:uid="{00153DA6-EE18-49EE-8FB6-A4DD08E7A3B3}"/>
    <cellStyle name="20% - Accent5 3 9 7 3" xfId="4244" xr:uid="{9B2B4DAB-C4A0-4F3A-B7B2-80E4AABA4600}"/>
    <cellStyle name="20% - Accent5 3 9 7 3 2" xfId="11784" xr:uid="{561E6B13-7381-4BB6-BE21-B10E0B2D4794}"/>
    <cellStyle name="20% - Accent5 3 9 7 3 2 2" xfId="26760" xr:uid="{EAA455B5-7CA9-4405-A86D-7D83E9C76FEB}"/>
    <cellStyle name="20% - Accent5 3 9 7 3 3" xfId="19272" xr:uid="{39FB334F-AE0F-4109-BCB9-D43A72C581EB}"/>
    <cellStyle name="20% - Accent5 3 9 7 3 4" xfId="34933" xr:uid="{639370E8-5A0E-4E17-9F28-092D9A5C776A}"/>
    <cellStyle name="20% - Accent5 3 9 7 3 5" xfId="41691" xr:uid="{454B3225-AB33-4EA3-BD4E-801D459DBCDC}"/>
    <cellStyle name="20% - Accent5 3 9 7 3 6" xfId="49574" xr:uid="{9B63AAC0-559C-4BD2-BE3D-F85904881140}"/>
    <cellStyle name="20% - Accent5 3 9 7 3 7" xfId="57067" xr:uid="{BB0244BE-01D9-465C-B47C-4852B727D8DD}"/>
    <cellStyle name="20% - Accent5 3 9 7 4" xfId="4245" xr:uid="{4212674A-639F-49F1-9951-A5D8C036E40F}"/>
    <cellStyle name="20% - Accent5 3 9 7 4 2" xfId="11785" xr:uid="{8B5FFE1C-3BC3-499B-9B93-0DD601D755DD}"/>
    <cellStyle name="20% - Accent5 3 9 7 4 2 2" xfId="26761" xr:uid="{4CDC1E1D-F648-4EF3-821A-F063CBC9B2D3}"/>
    <cellStyle name="20% - Accent5 3 9 7 4 3" xfId="19273" xr:uid="{3922A694-2624-4AA8-8498-FF426AA05215}"/>
    <cellStyle name="20% - Accent5 3 9 7 4 4" xfId="36776" xr:uid="{070DB63F-B076-4613-AE5F-FE816A6A2CC8}"/>
    <cellStyle name="20% - Accent5 3 9 7 4 5" xfId="41692" xr:uid="{FF01D450-A3B4-407E-A2E1-3A1A7AC289FA}"/>
    <cellStyle name="20% - Accent5 3 9 7 4 6" xfId="49575" xr:uid="{54BA268D-D47C-4BF3-AD3D-B145B66F7A72}"/>
    <cellStyle name="20% - Accent5 3 9 7 4 7" xfId="57068" xr:uid="{071EED77-E0EB-40F1-933F-EC117D7D6252}"/>
    <cellStyle name="20% - Accent5 3 9 7 5" xfId="11782" xr:uid="{BD363AB7-20FB-4E82-AB90-F35B89682747}"/>
    <cellStyle name="20% - Accent5 3 9 7 5 2" xfId="26758" xr:uid="{FD846CF6-FA18-4BDC-894D-3D9C39E624CA}"/>
    <cellStyle name="20% - Accent5 3 9 7 6" xfId="19270" xr:uid="{5655F0BC-233A-4D68-AB3F-E2A6AD553D63}"/>
    <cellStyle name="20% - Accent5 3 9 7 7" xfId="31604" xr:uid="{ECDB210B-83EF-427D-A10E-67C8131875ED}"/>
    <cellStyle name="20% - Accent5 3 9 7 8" xfId="41689" xr:uid="{573B8232-F543-445B-866B-BF42E9325AAF}"/>
    <cellStyle name="20% - Accent5 3 9 7 9" xfId="49572" xr:uid="{5889D973-16E1-4DB7-AE29-214CD18DDF50}"/>
    <cellStyle name="20% - Accent5 3 9 8" xfId="4246" xr:uid="{49CA96C2-11C9-45B6-84F8-F42FB6D484A6}"/>
    <cellStyle name="20% - Accent5 3 9 8 2" xfId="11786" xr:uid="{B29763B3-BFF3-41A6-B5D5-859A30162C76}"/>
    <cellStyle name="20% - Accent5 3 9 8 2 2" xfId="26762" xr:uid="{FA5A7DBA-02E2-4262-B90E-B754D0877674}"/>
    <cellStyle name="20% - Accent5 3 9 8 3" xfId="19274" xr:uid="{36D68430-D886-46FE-85E1-7C90B20888CD}"/>
    <cellStyle name="20% - Accent5 3 9 8 4" xfId="33065" xr:uid="{EE5A743F-F932-44B6-AC2C-A637C7541E0D}"/>
    <cellStyle name="20% - Accent5 3 9 8 5" xfId="41693" xr:uid="{4E6E363C-22BE-4545-BD54-0112AF4AD662}"/>
    <cellStyle name="20% - Accent5 3 9 8 6" xfId="49576" xr:uid="{188FD908-A4EF-4C75-B23E-88C3EDF88101}"/>
    <cellStyle name="20% - Accent5 3 9 8 7" xfId="57069" xr:uid="{8CB4412A-81E7-4139-9A87-54A1BF6FBABB}"/>
    <cellStyle name="20% - Accent5 3 9 9" xfId="4247" xr:uid="{66DDD8FC-44AA-4EC7-812A-989E33AECCB7}"/>
    <cellStyle name="20% - Accent5 3 9 9 2" xfId="11787" xr:uid="{37F20EB2-6A0D-4A2E-A319-89C1D47A255F}"/>
    <cellStyle name="20% - Accent5 3 9 9 2 2" xfId="26763" xr:uid="{CABF081F-4F41-4949-BAC4-4ECA0526352D}"/>
    <cellStyle name="20% - Accent5 3 9 9 3" xfId="19275" xr:uid="{B0929A61-194D-412B-8BA9-21124BC78FF6}"/>
    <cellStyle name="20% - Accent5 3 9 9 4" xfId="34910" xr:uid="{7F34E75A-3A79-4DCF-A486-097871F58F62}"/>
    <cellStyle name="20% - Accent5 3 9 9 5" xfId="41694" xr:uid="{DD21CB72-9E38-440B-B1E9-2AED0D0EA45F}"/>
    <cellStyle name="20% - Accent5 3 9 9 6" xfId="49577" xr:uid="{9A797686-78CC-4863-95FB-3C084FEF52A6}"/>
    <cellStyle name="20% - Accent5 3 9 9 7" xfId="57070" xr:uid="{0714C370-137F-428D-AED0-4B9CE933A9F2}"/>
    <cellStyle name="20% - Accent6 2" xfId="77" xr:uid="{C5D139D9-53B9-4856-8126-49CE4FFC107E}"/>
    <cellStyle name="20% - uthevingsfarge 1 2" xfId="136" xr:uid="{380E905E-E853-4F8B-847C-827FDE97D8DB}"/>
    <cellStyle name="20% - uthevingsfarge 1 3" xfId="180" xr:uid="{2F0EDC8D-FA11-40B4-891B-F6C5F63F4C06}"/>
    <cellStyle name="20% - uthevingsfarge 1 3 2" xfId="236" xr:uid="{B802EAAC-222B-445A-8596-1E5C3094B8C3}"/>
    <cellStyle name="20% - uthevingsfarge 1 4" xfId="25" xr:uid="{C7A087DA-0627-434F-94D1-A0B6AC3871E6}"/>
    <cellStyle name="20% - uthevingsfarge 1 5" xfId="4248" xr:uid="{7F3AE284-58ED-4ED6-AB44-901969C7EBE7}"/>
    <cellStyle name="20% - uthevingsfarge 2 2" xfId="137" xr:uid="{281F6593-1862-48A4-B6C9-6E4D57D77F7B}"/>
    <cellStyle name="20% - uthevingsfarge 2 3" xfId="181" xr:uid="{FDFBC5A7-729C-48BA-8A4E-A13C6360446A}"/>
    <cellStyle name="20% - uthevingsfarge 2 3 2" xfId="237" xr:uid="{E0403A39-7B5F-4387-9B71-0D167C36A978}"/>
    <cellStyle name="20% - uthevingsfarge 2 4" xfId="26" xr:uid="{6886E707-E270-4CB0-A370-5DE15B5A87D0}"/>
    <cellStyle name="20% - uthevingsfarge 2 5" xfId="4249" xr:uid="{696D8721-EF02-4444-8E9E-D4B592E4AB57}"/>
    <cellStyle name="20% - uthevingsfarge 3 2" xfId="138" xr:uid="{A47AD876-44C2-421D-8037-A1E96023BF67}"/>
    <cellStyle name="20% - uthevingsfarge 3 3" xfId="186" xr:uid="{F743F042-C83C-47E8-80DD-2EBD3949BEE8}"/>
    <cellStyle name="20% - uthevingsfarge 3 3 2" xfId="238" xr:uid="{E0A9C68D-56DA-4511-AE9E-4EFE48C0041C}"/>
    <cellStyle name="20% - uthevingsfarge 3 4" xfId="27" xr:uid="{1024F1EC-DA58-4E84-86E9-93F34CDDF679}"/>
    <cellStyle name="20% - uthevingsfarge 3 5" xfId="4250" xr:uid="{BE0EE713-E0D2-4771-9871-DA9630A2E9BA}"/>
    <cellStyle name="20% - uthevingsfarge 4 2" xfId="139" xr:uid="{7898DEEC-65EC-41F8-B498-6FEEC19EAAF4}"/>
    <cellStyle name="20% - uthevingsfarge 4 3" xfId="178" xr:uid="{3A4C42B1-AB68-422F-9FDD-195F1424C9AC}"/>
    <cellStyle name="20% - uthevingsfarge 4 3 2" xfId="239" xr:uid="{5FE7C763-1DCA-4722-BD5E-AE4CD0BE027F}"/>
    <cellStyle name="20% - uthevingsfarge 4 4" xfId="28" xr:uid="{72030F13-0613-4D9E-AFCD-921894802C2B}"/>
    <cellStyle name="20% - uthevingsfarge 4 5" xfId="4251" xr:uid="{6382117F-28A9-48D4-A83E-3053C448854A}"/>
    <cellStyle name="20% - uthevingsfarge 5 2" xfId="140" xr:uid="{6CD406DB-097B-4F41-B566-B4F45924E613}"/>
    <cellStyle name="20% - uthevingsfarge 5 3" xfId="183" xr:uid="{DF79B12D-F804-4E9D-893C-023BFDBB0CCB}"/>
    <cellStyle name="20% - uthevingsfarge 5 3 2" xfId="240" xr:uid="{6CBF7066-0035-4206-8804-20C36D09C83B}"/>
    <cellStyle name="20% - uthevingsfarge 5 4" xfId="29" xr:uid="{0B581C8F-624C-429C-A2B4-BF089775F6DA}"/>
    <cellStyle name="20% - uthevingsfarge 5 5" xfId="4252" xr:uid="{EB7FD555-D47D-4F51-9288-FB036D17D25E}"/>
    <cellStyle name="20% - uthevingsfarge 6 2" xfId="141" xr:uid="{DEEC5B2C-57E3-43C4-9C06-17C2627F55D7}"/>
    <cellStyle name="20% - uthevingsfarge 6 3" xfId="184" xr:uid="{8AE7F7F4-F1C5-483C-BF6B-7F06A056D87F}"/>
    <cellStyle name="20% - uthevingsfarge 6 3 2" xfId="241" xr:uid="{4F59559E-3693-4E76-9470-23F0219E9C16}"/>
    <cellStyle name="20% - uthevingsfarge 6 4" xfId="30" xr:uid="{A4F9B4D8-2472-4325-9522-FBBCBF3B7F95}"/>
    <cellStyle name="20% - uthevingsfarge 6 5" xfId="4253" xr:uid="{C8F65DDA-1D60-4213-A924-6D2418C85056}"/>
    <cellStyle name="40% - Accent1 2" xfId="78" xr:uid="{1D6473D7-7380-424E-9F9D-920076D8C615}"/>
    <cellStyle name="40% - Accent2 2" xfId="79" xr:uid="{F3F060E2-A237-4149-860A-EE6FB135D4B6}"/>
    <cellStyle name="40% - Accent3 2" xfId="80" xr:uid="{F22C026B-E7EF-407E-ABFC-B9A5834F3CF6}"/>
    <cellStyle name="40% - Accent4 2" xfId="81" xr:uid="{F55AF7BC-47A8-4011-9DBB-6E186D9CF9BD}"/>
    <cellStyle name="40% - Accent5 2" xfId="82" xr:uid="{E65CA8E6-B791-4B1E-94DD-3702B5DD22F6}"/>
    <cellStyle name="40% - Accent6 2" xfId="83" xr:uid="{CD8609A8-0BD3-48C8-94A4-5CDD701ADAAA}"/>
    <cellStyle name="40% - uthevingsfarge 1 2" xfId="142" xr:uid="{A40DF4FD-3E4C-44AF-8C50-3882EC885A9F}"/>
    <cellStyle name="40% - uthevingsfarge 1 3" xfId="182" xr:uid="{16D975B0-2604-4CCF-8399-4278C2E74FE6}"/>
    <cellStyle name="40% - uthevingsfarge 1 3 2" xfId="242" xr:uid="{5F4C3BEA-D3DD-4516-9797-D0F8123C25D8}"/>
    <cellStyle name="40% - uthevingsfarge 1 4" xfId="31" xr:uid="{CBD76A9C-79D7-4EFA-9657-0200A5DFCC21}"/>
    <cellStyle name="40% - uthevingsfarge 1 5" xfId="4254" xr:uid="{68F00689-868C-4129-9B61-7AB654CB9022}"/>
    <cellStyle name="40% - uthevingsfarge 2 2" xfId="143" xr:uid="{50401EE2-6A67-44C4-8AB7-0109D8186F59}"/>
    <cellStyle name="40% - uthevingsfarge 2 3" xfId="187" xr:uid="{3106149F-2E45-49A4-8BE4-E9B0A97B35BA}"/>
    <cellStyle name="40% - uthevingsfarge 2 3 2" xfId="243" xr:uid="{9028EF3D-3581-430C-9788-E97DD18ABF88}"/>
    <cellStyle name="40% - uthevingsfarge 2 4" xfId="32" xr:uid="{9D6F5076-7CAE-4899-A071-4373F6C5F80D}"/>
    <cellStyle name="40% - uthevingsfarge 2 5" xfId="4255" xr:uid="{9534050B-0548-40B9-8BA4-AC46372AE847}"/>
    <cellStyle name="40% - uthevingsfarge 3 2" xfId="144" xr:uid="{3345812E-CB3F-44A7-AF43-8FE94FFB7BFB}"/>
    <cellStyle name="40% - uthevingsfarge 3 3" xfId="188" xr:uid="{A5DE8AA7-FCC5-46F9-9B15-8249F208642B}"/>
    <cellStyle name="40% - uthevingsfarge 3 3 2" xfId="244" xr:uid="{FF98785E-B99A-4E95-A1C9-B3FE8EF52928}"/>
    <cellStyle name="40% - uthevingsfarge 3 4" xfId="33" xr:uid="{049192B0-5BF3-4578-864C-EA3AC599F108}"/>
    <cellStyle name="40% - uthevingsfarge 3 5" xfId="4256" xr:uid="{20CD2C91-8EEE-40D7-969A-AFEA143F9CB6}"/>
    <cellStyle name="40% - uthevingsfarge 4 2" xfId="145" xr:uid="{C794DE64-14D8-4142-9BCB-729D49574A02}"/>
    <cellStyle name="40% - uthevingsfarge 4 3" xfId="189" xr:uid="{8631AB55-F2C8-42C2-A152-9CB3A95BFE46}"/>
    <cellStyle name="40% - uthevingsfarge 4 3 2" xfId="245" xr:uid="{585BEF88-1F71-4C8F-A019-99D6FEF4804A}"/>
    <cellStyle name="40% - uthevingsfarge 4 4" xfId="34" xr:uid="{53E0E72D-5786-4428-844D-976B5D05EB5A}"/>
    <cellStyle name="40% - uthevingsfarge 4 5" xfId="4257" xr:uid="{C8124EA3-B13D-431C-9BE6-C16A49A0D2D0}"/>
    <cellStyle name="40% - uthevingsfarge 5 2" xfId="146" xr:uid="{17967150-7D8C-44FB-9B22-4E1F39F0B4B5}"/>
    <cellStyle name="40% - uthevingsfarge 5 3" xfId="190" xr:uid="{38819CBD-2092-4E46-958E-8D5BC474A861}"/>
    <cellStyle name="40% - uthevingsfarge 5 3 2" xfId="246" xr:uid="{44D242BE-5688-497E-B34A-B4747AC0481A}"/>
    <cellStyle name="40% - uthevingsfarge 5 4" xfId="35" xr:uid="{5F230D1B-398F-486E-A928-661B06491971}"/>
    <cellStyle name="40% - uthevingsfarge 5 5" xfId="4258" xr:uid="{F650C3BD-6237-4AE4-B3C2-3D8F3B57092F}"/>
    <cellStyle name="40% - uthevingsfarge 6 2" xfId="147" xr:uid="{FDFD7D00-F277-4D3E-997C-371B8F81BF7E}"/>
    <cellStyle name="40% - uthevingsfarge 6 3" xfId="191" xr:uid="{A54A0BB4-D28D-437F-ADAA-3BF3A00D1D3C}"/>
    <cellStyle name="40% - uthevingsfarge 6 3 2" xfId="247" xr:uid="{30C9FCB7-FE0D-4E77-B4BB-B586EF545C07}"/>
    <cellStyle name="40% - uthevingsfarge 6 4" xfId="36" xr:uid="{14DD182E-05CC-4F0A-87DD-69F455E87506}"/>
    <cellStyle name="40% - uthevingsfarge 6 5" xfId="4259" xr:uid="{304E5E67-0CE5-4B4D-8C0F-88D2F3D3D562}"/>
    <cellStyle name="60% - Accent1 2" xfId="84" xr:uid="{E2B2F60D-F009-4776-82A0-AEF1E9D227A4}"/>
    <cellStyle name="60% - Accent2 2" xfId="85" xr:uid="{A65F5136-0B46-40E7-B057-FD15D39A952F}"/>
    <cellStyle name="60% - Accent3 2" xfId="86" xr:uid="{B86C557B-90B4-4FDA-A378-6E2956B709AA}"/>
    <cellStyle name="60% - Accent4 2" xfId="87" xr:uid="{35B6E439-B2EA-403E-9781-A867B4B4159E}"/>
    <cellStyle name="60% - Accent5 2" xfId="88" xr:uid="{E0CCCF7D-5192-4DB6-ADA0-DFBEBAB5C28F}"/>
    <cellStyle name="60% - Accent6 2" xfId="89" xr:uid="{628934FA-E030-422F-91CF-8E3D7F5149D0}"/>
    <cellStyle name="60% - uthevingsfarge 1 2" xfId="148" xr:uid="{56405860-B106-4FAD-86CA-3A9FD9C79C9E}"/>
    <cellStyle name="60% - uthevingsfarge 1 3" xfId="192" xr:uid="{1A29A39F-5430-4126-A375-2C3159EB4D0B}"/>
    <cellStyle name="60% - uthevingsfarge 1 3 2" xfId="248" xr:uid="{8C34D0F5-5071-4D27-8432-675ED7DC3BBF}"/>
    <cellStyle name="60% - uthevingsfarge 1 4" xfId="37" xr:uid="{B2FDDA3B-EF15-4AEF-A915-0FCE3E56F01D}"/>
    <cellStyle name="60% - uthevingsfarge 1 5" xfId="4260" xr:uid="{C0C1DA3C-EB03-4CA6-8E47-68D04C19D0AD}"/>
    <cellStyle name="60% - uthevingsfarge 2 2" xfId="149" xr:uid="{93DA44EF-26BB-482A-982D-B71B1C8C01CC}"/>
    <cellStyle name="60% - uthevingsfarge 2 3" xfId="193" xr:uid="{9E696F8E-DB55-41CF-9519-80BE87F6AD61}"/>
    <cellStyle name="60% - uthevingsfarge 2 3 2" xfId="249" xr:uid="{267E612A-EA2B-4C46-85F0-628DB1412D61}"/>
    <cellStyle name="60% - uthevingsfarge 2 4" xfId="38" xr:uid="{E85F8D5D-1EB0-454A-BDD4-3AF6E4DAB057}"/>
    <cellStyle name="60% - uthevingsfarge 2 5" xfId="4261" xr:uid="{7FE55933-73A4-49BF-ACA1-2F00568F3856}"/>
    <cellStyle name="60% - uthevingsfarge 3 2" xfId="150" xr:uid="{F2CF67F1-939A-4F0B-8950-4EB1C041D003}"/>
    <cellStyle name="60% - uthevingsfarge 3 3" xfId="194" xr:uid="{B1B8FACD-1C32-4D58-90E4-393F30C264F2}"/>
    <cellStyle name="60% - uthevingsfarge 3 3 2" xfId="250" xr:uid="{2444FC15-A097-4024-B1F7-8C8E38729C6E}"/>
    <cellStyle name="60% - uthevingsfarge 3 4" xfId="39" xr:uid="{7E63C6A2-79EC-4068-8350-6228601FB96B}"/>
    <cellStyle name="60% - uthevingsfarge 3 5" xfId="4262" xr:uid="{78E0CCD8-57FC-4EA6-AB39-325F245C531A}"/>
    <cellStyle name="60% - uthevingsfarge 4 2" xfId="151" xr:uid="{8EC0B9B5-C87A-4EA6-9D5A-CBBB726705E6}"/>
    <cellStyle name="60% - uthevingsfarge 4 3" xfId="195" xr:uid="{12445CE7-8FDE-48F9-B436-F96E3339090E}"/>
    <cellStyle name="60% - uthevingsfarge 4 3 2" xfId="251" xr:uid="{00F77E3A-965E-452A-81C1-70573EFC3B70}"/>
    <cellStyle name="60% - uthevingsfarge 4 4" xfId="40" xr:uid="{1408EB2C-88E1-4CDC-8359-4665EE959A3E}"/>
    <cellStyle name="60% - uthevingsfarge 4 5" xfId="4263" xr:uid="{769B2D81-0264-4ACB-A6AD-2D5120976623}"/>
    <cellStyle name="60% - uthevingsfarge 5 2" xfId="152" xr:uid="{066D1AD4-A001-425C-9AD3-8B3684502509}"/>
    <cellStyle name="60% - uthevingsfarge 5 3" xfId="196" xr:uid="{B55A13A6-93E2-4B14-828E-655AAD282CC5}"/>
    <cellStyle name="60% - uthevingsfarge 5 3 2" xfId="252" xr:uid="{E7BD0535-0987-4E36-9235-3351B9BBAA81}"/>
    <cellStyle name="60% - uthevingsfarge 5 4" xfId="41" xr:uid="{35F801C1-2BFF-4D02-8CB6-A2C4C99AE674}"/>
    <cellStyle name="60% - uthevingsfarge 5 5" xfId="4264" xr:uid="{B0BC3731-FA00-4245-B253-B9162AA4240D}"/>
    <cellStyle name="60% - uthevingsfarge 6 2" xfId="153" xr:uid="{4507CC19-E560-44B8-9C19-86412CB79FBF}"/>
    <cellStyle name="60% - uthevingsfarge 6 3" xfId="197" xr:uid="{6E0B4930-50D7-4ADE-9089-7D9FAF74F478}"/>
    <cellStyle name="60% - uthevingsfarge 6 3 2" xfId="253" xr:uid="{ECA19BEF-FFB2-4E47-93E9-918342A3A35A}"/>
    <cellStyle name="60% - uthevingsfarge 6 4" xfId="42" xr:uid="{822759AF-D932-4900-92F0-8BF739B972EE}"/>
    <cellStyle name="60% - uthevingsfarge 6 5" xfId="4265" xr:uid="{898087DA-B8CB-460A-AC2A-A4C16EAAB3CE}"/>
    <cellStyle name="Accent1 2" xfId="90" xr:uid="{225780D4-8015-443F-B6F2-6426D13027B9}"/>
    <cellStyle name="Accent2 2" xfId="91" xr:uid="{C3ADEB46-23B5-4556-8485-4EDCDDA13452}"/>
    <cellStyle name="Accent3 2" xfId="92" xr:uid="{7EB914CC-8EC6-4915-9FA2-4F7A44EE446E}"/>
    <cellStyle name="Accent4 2" xfId="93" xr:uid="{0CD53BD5-264D-4D65-B186-2C277E8D7B7B}"/>
    <cellStyle name="Accent5 2" xfId="94" xr:uid="{98D499D7-1DD4-411E-8A07-804BA9BA489A}"/>
    <cellStyle name="Accent6 2" xfId="95" xr:uid="{50F5CE80-3794-4B20-9D5E-188E930109AE}"/>
    <cellStyle name="Bad 2" xfId="96" xr:uid="{3BF5439A-5557-4214-BBB2-70E51C38B491}"/>
    <cellStyle name="Beregning 2" xfId="161" xr:uid="{AB27F000-0A31-4587-9219-FBE1BDF98C00}"/>
    <cellStyle name="Beregning 2 2" xfId="45590" xr:uid="{B34DB87D-AA51-4C57-9390-459692B18F96}"/>
    <cellStyle name="Beregning 3" xfId="198" xr:uid="{824BE67D-C004-4DA9-B8BE-FE8216003187}"/>
    <cellStyle name="Beregning 3 2" xfId="254" xr:uid="{82E38F3C-E2CF-4312-A6E3-75124D5BB4D6}"/>
    <cellStyle name="Beregning 3 2 2" xfId="45613" xr:uid="{A271EF33-614E-4DB5-94B6-FF762E20BD8B}"/>
    <cellStyle name="Beregning 3 3" xfId="45597" xr:uid="{41BB67F6-9183-4939-8150-F81E87AD80BA}"/>
    <cellStyle name="Beregning 4" xfId="43" xr:uid="{4F29EEE8-4A06-4AFC-962A-A99718D2B9D1}"/>
    <cellStyle name="Beregning 4 2" xfId="45571" xr:uid="{74C8B675-E876-4AEE-A94B-B2D45BA2E7D3}"/>
    <cellStyle name="Beregning 5" xfId="4266" xr:uid="{13A1E8F1-2458-425C-B19A-90B3CF57465B}"/>
    <cellStyle name="Beregning 5 2" xfId="49578" xr:uid="{ED8FB674-5125-4E78-9918-E47C570FEB08}"/>
    <cellStyle name="Calculation 2" xfId="45576" xr:uid="{192260B2-D28C-47A1-9F5E-6F80183BCFB4}"/>
    <cellStyle name="Calculation 3" xfId="97" xr:uid="{D83BCBEA-0F10-4889-A81D-C25A47F6ABD9}"/>
    <cellStyle name="Check Cell 2" xfId="98" xr:uid="{B4ED810F-0033-4D5E-8A1E-2944EE057D63}"/>
    <cellStyle name="Comma 2" xfId="115" xr:uid="{EAB51130-1876-4A31-B6A6-4E5AF9E5D1D4}"/>
    <cellStyle name="Comma 3" xfId="17" xr:uid="{494BA965-9B50-449D-83D6-30109702581B}"/>
    <cellStyle name="Dårlig 2" xfId="160" xr:uid="{748ED0F1-C2BA-4269-85F2-7ADEE3CA683B}"/>
    <cellStyle name="Dårlig 3" xfId="199" xr:uid="{CEAEE283-F1B7-4D58-AA89-FBD3EB36E88A}"/>
    <cellStyle name="Dårlig 3 2" xfId="255" xr:uid="{C0095441-3268-4D44-AD12-5B0CE8C06864}"/>
    <cellStyle name="Dårlig 4" xfId="44" xr:uid="{D85CE4AD-2A84-47AD-BFB1-11A4975CE10B}"/>
    <cellStyle name="Dårlig 5" xfId="4267" xr:uid="{B63423A5-E6BB-41F7-9D01-961F807D56A0}"/>
    <cellStyle name="Explanatory Text 2" xfId="99" xr:uid="{7BD49D70-F4B8-4F63-81DC-1052EAE02680}"/>
    <cellStyle name="EY0dp" xfId="5" xr:uid="{86115B7C-2EFE-4FD9-9312-46B5C012631F}"/>
    <cellStyle name="EYtext" xfId="3" xr:uid="{1705E3D7-776B-4591-9F3B-378E011FBF4A}"/>
    <cellStyle name="Forklarende tekst 2" xfId="163" xr:uid="{61A24098-5815-477B-A02E-33D7BC3AB771}"/>
    <cellStyle name="Forklarende tekst 3" xfId="200" xr:uid="{112269F2-9886-4BA2-A8F4-A30D1663A60F}"/>
    <cellStyle name="Forklarende tekst 3 2" xfId="256" xr:uid="{49267F04-19B6-4380-A4BA-79D5DEE8F51B}"/>
    <cellStyle name="Forklarende tekst 4" xfId="45" xr:uid="{3660DF84-8391-4623-8259-33384D1CDC51}"/>
    <cellStyle name="Forklarende tekst 5" xfId="4268" xr:uid="{38519340-7198-449B-A3A3-D407275CD47F}"/>
    <cellStyle name="God 2" xfId="164" xr:uid="{70618DD2-6A5E-4DE2-A952-A29247E91DF7}"/>
    <cellStyle name="God 3" xfId="201" xr:uid="{E218F4CA-2B47-4039-BA53-FC2F1CCA5F95}"/>
    <cellStyle name="God 3 2" xfId="257" xr:uid="{B3079B5B-EA43-4312-A982-2B79EE32E865}"/>
    <cellStyle name="God 4" xfId="46" xr:uid="{02018C4F-BA14-427C-9D7C-7757065948B7}"/>
    <cellStyle name="God 5" xfId="4269" xr:uid="{B9095443-B7DC-46F8-B2D8-DE27C69E28F5}"/>
    <cellStyle name="Good 2" xfId="100" xr:uid="{D87156A9-30B4-48D4-9F0D-5F521B94BE6C}"/>
    <cellStyle name="Heading 1 2" xfId="101" xr:uid="{DA2026E7-BDEE-45DD-B967-67C94EB8BC90}"/>
    <cellStyle name="Heading 2 2" xfId="102" xr:uid="{5544C826-FB59-48EB-9E59-C42118A886D3}"/>
    <cellStyle name="Heading 3 2" xfId="103" xr:uid="{7AF37328-F0E1-4891-9AF6-0D4EE628C7E3}"/>
    <cellStyle name="Heading 4 2" xfId="104" xr:uid="{63FD824F-63AC-4ABA-B810-155E77DCF237}"/>
    <cellStyle name="Hyperkobling" xfId="11" builtinId="8"/>
    <cellStyle name="Hyperkobling 2 2" xfId="8" xr:uid="{E88F229C-326B-441B-B242-ECA6755F3185}"/>
    <cellStyle name="Inndata 2" xfId="169" xr:uid="{55DB7A94-8F7E-4E75-9581-D0E9321A863E}"/>
    <cellStyle name="Inndata 2 2" xfId="45591" xr:uid="{FC3C351D-2222-4CC1-9283-39657F7E0263}"/>
    <cellStyle name="Inndata 3" xfId="202" xr:uid="{53433EE7-2B83-4F3C-A2C3-48D556493C0A}"/>
    <cellStyle name="Inndata 3 2" xfId="258" xr:uid="{9C51D72B-A5A6-4619-BD89-58999A30856A}"/>
    <cellStyle name="Inndata 3 2 2" xfId="45614" xr:uid="{4BB64FB9-53B3-4AF9-AAE0-C5579D66CDF5}"/>
    <cellStyle name="Inndata 3 3" xfId="45598" xr:uid="{991FED8D-3600-4978-A43A-5642E457A5BD}"/>
    <cellStyle name="Inndata 4" xfId="47" xr:uid="{0DBFD096-86E8-458D-B0BC-7E1374CDD9E6}"/>
    <cellStyle name="Inndata 4 2" xfId="45572" xr:uid="{AEF330E8-68E5-4803-AE84-3DDA61F960EF}"/>
    <cellStyle name="Inndata 5" xfId="4270" xr:uid="{B4230B4B-281A-4308-A2D4-5A06893B741C}"/>
    <cellStyle name="Inndata 5 2" xfId="49579" xr:uid="{8CC5AA24-D90F-4C21-9CEB-8055B83793AD}"/>
    <cellStyle name="Input 2" xfId="45577" xr:uid="{7FDA3CCD-22DE-4EC2-8075-64F789801EB8}"/>
    <cellStyle name="Input 3" xfId="105" xr:uid="{A7B58462-9B60-4520-8C55-B84509AB18F1}"/>
    <cellStyle name="Koblet celle 2" xfId="170" xr:uid="{BA024CCF-BC28-46BB-87A6-C39D2988F360}"/>
    <cellStyle name="Koblet celle 3" xfId="203" xr:uid="{5F3EF073-64EA-46D5-967B-4D800360C373}"/>
    <cellStyle name="Koblet celle 3 2" xfId="259" xr:uid="{AA35A024-3563-49FA-A87B-5C9DE6B684CB}"/>
    <cellStyle name="Koblet celle 4" xfId="48" xr:uid="{2F01B545-4D3F-464B-A7D6-BF49C6496D1E}"/>
    <cellStyle name="Koblet celle 5" xfId="4271" xr:uid="{41816A61-B1C9-4FCA-8550-5A72901A015C}"/>
    <cellStyle name="Komma" xfId="1" builtinId="3"/>
    <cellStyle name="Komma 2" xfId="2" xr:uid="{BFC48D20-1D07-4252-B864-9A3C1D376A1E}"/>
    <cellStyle name="Komma 2 2" xfId="37709" xr:uid="{FD48A34A-9253-4F8B-BF80-B83D7F690789}"/>
    <cellStyle name="Komma 3" xfId="30271" xr:uid="{B6EF2189-41F0-458C-8B20-E609DC524F66}"/>
    <cellStyle name="Kontrollcelle 2" xfId="162" xr:uid="{E11DC23F-122B-44C4-A55A-2BA141EFBD9D}"/>
    <cellStyle name="Kontrollcelle 3" xfId="204" xr:uid="{BD0472D2-4A0C-4240-BF14-29400C7BD0C0}"/>
    <cellStyle name="Kontrollcelle 3 2" xfId="260" xr:uid="{CA72394E-B55D-462D-800E-5FF02DD42510}"/>
    <cellStyle name="Kontrollcelle 4" xfId="49" xr:uid="{CB554EEE-DD8D-45C9-B57A-E6D15EBD284B}"/>
    <cellStyle name="Kontrollcelle 5" xfId="4272" xr:uid="{1F9853B3-9212-4847-A515-D3B2CDDFA46F}"/>
    <cellStyle name="Linked Cell 2" xfId="106" xr:uid="{9B0C7DD1-E5EC-4B90-A434-79C5DACA0E30}"/>
    <cellStyle name="Merknad 2" xfId="172" xr:uid="{349442DF-3580-4C79-BA87-6FE212F11ED0}"/>
    <cellStyle name="Merknad 2 2" xfId="288" xr:uid="{3AE58BE7-39F4-41A2-8581-E20EC0F856DE}"/>
    <cellStyle name="Merknad 2 2 2" xfId="45624" xr:uid="{38D48385-09AB-4174-B417-810BD70D1739}"/>
    <cellStyle name="Merknad 2 3" xfId="45592" xr:uid="{025608F1-CF88-474C-9408-3C26FD47FE9C}"/>
    <cellStyle name="Merknad 3" xfId="205" xr:uid="{11057177-827A-458F-8A6C-94B16BCAADA7}"/>
    <cellStyle name="Merknad 3 2" xfId="261" xr:uid="{5AC842A5-C8A5-4A05-9B09-F2F510F3946D}"/>
    <cellStyle name="Merknad 3 2 2" xfId="45615" xr:uid="{64B254B7-D064-4102-A18C-942332CC6A35}"/>
    <cellStyle name="Merknad 3 3" xfId="45599" xr:uid="{FED28905-0A19-498A-B40E-78CEFC894778}"/>
    <cellStyle name="Merknad 4" xfId="50" xr:uid="{8F68FC90-C778-49CF-8070-1250DC2B2D93}"/>
    <cellStyle name="Merknad 4 2" xfId="45573" xr:uid="{0C9E6332-0C25-4E68-8032-30DD81039A50}"/>
    <cellStyle name="Merknad 5" xfId="4273" xr:uid="{3521EB83-0972-4EE6-AB4A-80F46E5DBBED}"/>
    <cellStyle name="Merknad 5 2" xfId="49580" xr:uid="{473851D4-1890-4D37-B303-4D70C7DBBC36}"/>
    <cellStyle name="Neutral 2" xfId="107" xr:uid="{730DA6F8-92FE-41A9-B0B2-46192E939707}"/>
    <cellStyle name="Normal" xfId="0" builtinId="0"/>
    <cellStyle name="Normal 10" xfId="279" xr:uid="{8003A1C1-8EDA-42F5-9E73-CB353831B211}"/>
    <cellStyle name="Normal 10 10" xfId="4274" xr:uid="{2890C0EC-8BC1-447B-9935-7EB26FA734FC}"/>
    <cellStyle name="Normal 10 10 10" xfId="57071" xr:uid="{13005590-82B4-428E-BE8F-4A3836CD084C}"/>
    <cellStyle name="Normal 10 10 2" xfId="4275" xr:uid="{5FFFEA2A-B10C-4659-9F8B-7C76962744F5}"/>
    <cellStyle name="Normal 10 10 2 2" xfId="11789" xr:uid="{C731F776-CE41-4F1A-A3B2-AF48793FABE9}"/>
    <cellStyle name="Normal 10 10 2 2 2" xfId="26765" xr:uid="{8FAA7044-EDFC-443E-9188-89B54B715478}"/>
    <cellStyle name="Normal 10 10 2 3" xfId="19277" xr:uid="{1C760960-729A-4B8A-ABBC-B97A35E72B11}"/>
    <cellStyle name="Normal 10 10 2 4" xfId="33090" xr:uid="{A2E7204B-D102-4CA6-902C-EC9A29B3AC38}"/>
    <cellStyle name="Normal 10 10 2 5" xfId="41696" xr:uid="{3E55AD5F-E9DE-462C-A031-2428F2EA5A77}"/>
    <cellStyle name="Normal 10 10 2 6" xfId="49582" xr:uid="{4E897C0F-6538-4C16-8885-02AB418375A6}"/>
    <cellStyle name="Normal 10 10 2 7" xfId="57072" xr:uid="{64E5CDE6-F633-4F34-8520-463DD525FE11}"/>
    <cellStyle name="Normal 10 10 3" xfId="4276" xr:uid="{DC4D9707-F98B-4A29-9EF4-D6528757D9F8}"/>
    <cellStyle name="Normal 10 10 3 2" xfId="11790" xr:uid="{31A1647C-A851-42C2-9925-A44CE4EA9E7D}"/>
    <cellStyle name="Normal 10 10 3 2 2" xfId="26766" xr:uid="{962034EB-9C24-4E2C-AB9E-5A6718C1194D}"/>
    <cellStyle name="Normal 10 10 3 3" xfId="19278" xr:uid="{7CC5CAB6-DCD0-4AA1-BF64-3A657B5EC818}"/>
    <cellStyle name="Normal 10 10 3 4" xfId="34935" xr:uid="{6FA5B293-1BEC-4B1D-9220-A59F02A08E9D}"/>
    <cellStyle name="Normal 10 10 3 5" xfId="41697" xr:uid="{DE6379CC-B710-4A14-ACA0-847DE3FA31E8}"/>
    <cellStyle name="Normal 10 10 3 6" xfId="49583" xr:uid="{AF71C0DD-AA9E-4A2F-B2E2-6A2016DA040E}"/>
    <cellStyle name="Normal 10 10 3 7" xfId="57073" xr:uid="{DFDF704A-19A4-414F-9647-E6B046075BC0}"/>
    <cellStyle name="Normal 10 10 4" xfId="4277" xr:uid="{BD4CA902-5882-44B4-9ECB-FB463AEB54C0}"/>
    <cellStyle name="Normal 10 10 4 2" xfId="11791" xr:uid="{C0B2ED23-9D1F-4182-AE9B-92D96B5B2280}"/>
    <cellStyle name="Normal 10 10 4 2 2" xfId="26767" xr:uid="{769E3EDB-3A5B-4669-9415-BA3B2C1F7D88}"/>
    <cellStyle name="Normal 10 10 4 3" xfId="19279" xr:uid="{29B6965E-C413-49C2-BBA7-37A4EBF4F5D3}"/>
    <cellStyle name="Normal 10 10 4 4" xfId="36778" xr:uid="{58FF262D-6C06-4ADE-8F47-F3AA4640203A}"/>
    <cellStyle name="Normal 10 10 4 5" xfId="41698" xr:uid="{44D09F1E-EF68-45F5-8B63-27859C04DE8C}"/>
    <cellStyle name="Normal 10 10 4 6" xfId="49584" xr:uid="{11C36ADB-7904-4C56-AD8C-A775B9D38CAF}"/>
    <cellStyle name="Normal 10 10 4 7" xfId="57074" xr:uid="{0D8011D4-C7CC-40D2-B8B8-5D8755504A66}"/>
    <cellStyle name="Normal 10 10 5" xfId="11788" xr:uid="{719C98DB-1CBA-4E0E-B3EA-4B3E3B7FAF8D}"/>
    <cellStyle name="Normal 10 10 5 2" xfId="26764" xr:uid="{2B235F6F-2D96-489D-9A3D-DD737B2444E2}"/>
    <cellStyle name="Normal 10 10 6" xfId="19276" xr:uid="{896C3D76-1659-4860-BB6C-2BEDEC7D6E82}"/>
    <cellStyle name="Normal 10 10 7" xfId="32088" xr:uid="{E700124D-25A0-4BF5-A90A-331CACF167FF}"/>
    <cellStyle name="Normal 10 10 8" xfId="41695" xr:uid="{B178A4B9-8A85-41A5-8420-79B98F70A150}"/>
    <cellStyle name="Normal 10 10 9" xfId="49581" xr:uid="{C58315CC-B363-4960-B3E8-64A2A09358DF}"/>
    <cellStyle name="Normal 10 11" xfId="4278" xr:uid="{E53596B2-4C16-49D3-BFCC-6A75430BC034}"/>
    <cellStyle name="Normal 10 11 2" xfId="11792" xr:uid="{7185D84F-86F8-475D-AA18-268BE29ABB77}"/>
    <cellStyle name="Normal 10 11 2 2" xfId="26768" xr:uid="{CF0AA4A4-9C38-4E54-822F-8EAD01ED2198}"/>
    <cellStyle name="Normal 10 11 3" xfId="19280" xr:uid="{5AB27AD7-69C5-43FB-BBC6-8DAE37869595}"/>
    <cellStyle name="Normal 10 11 4" xfId="33089" xr:uid="{2AFFBEAA-CCDB-4181-B487-B259238F2FE8}"/>
    <cellStyle name="Normal 10 11 5" xfId="41699" xr:uid="{F45C6A16-15F6-404F-8843-8DE616892307}"/>
    <cellStyle name="Normal 10 11 6" xfId="49585" xr:uid="{97EBF46D-66EA-40A0-80C9-5CB167E7738C}"/>
    <cellStyle name="Normal 10 11 7" xfId="57075" xr:uid="{655F7828-165B-4DA1-AC36-5DAFD98EEE15}"/>
    <cellStyle name="Normal 10 12" xfId="4279" xr:uid="{FB66987A-ED07-4D4B-84A1-1D1A180BA9AC}"/>
    <cellStyle name="Normal 10 12 2" xfId="11793" xr:uid="{AF216DDC-BDDB-4D5A-BCEF-43BBDE5FA075}"/>
    <cellStyle name="Normal 10 12 2 2" xfId="26769" xr:uid="{3BB91692-9044-410A-9B4C-6BBB564C16B9}"/>
    <cellStyle name="Normal 10 12 3" xfId="19281" xr:uid="{47B2FCB6-3FCC-4A52-80DA-04B789A19F25}"/>
    <cellStyle name="Normal 10 12 4" xfId="34934" xr:uid="{BC682D5D-E850-421E-99D6-DB01B54EBE43}"/>
    <cellStyle name="Normal 10 12 5" xfId="41700" xr:uid="{AEE06247-0CD9-478B-BC74-7608495E3377}"/>
    <cellStyle name="Normal 10 12 6" xfId="49586" xr:uid="{1016F7D5-6210-4C25-AB8E-5ED7DF6AEA10}"/>
    <cellStyle name="Normal 10 12 7" xfId="57076" xr:uid="{B93ECED8-2DB4-422E-9DBA-692A03527698}"/>
    <cellStyle name="Normal 10 13" xfId="4280" xr:uid="{54588142-615C-4896-AE20-78870DD9E3FC}"/>
    <cellStyle name="Normal 10 13 2" xfId="11794" xr:uid="{01D803EE-255C-49C8-880E-8A3C71E3C105}"/>
    <cellStyle name="Normal 10 13 2 2" xfId="26770" xr:uid="{5F13E0FA-DD5E-4330-B5B7-0FB2B60EEDC2}"/>
    <cellStyle name="Normal 10 13 3" xfId="19282" xr:uid="{14397EFE-972A-42BE-9F4E-D7F408E569DC}"/>
    <cellStyle name="Normal 10 13 4" xfId="36777" xr:uid="{AE557A27-4D08-482B-9C90-F3037CCDACBB}"/>
    <cellStyle name="Normal 10 13 5" xfId="41701" xr:uid="{E38E1C62-BA4F-4A40-9539-EF11E2079371}"/>
    <cellStyle name="Normal 10 13 6" xfId="49587" xr:uid="{856EB38D-FFC4-45A6-A1A0-59C625331DB0}"/>
    <cellStyle name="Normal 10 13 7" xfId="57077" xr:uid="{74841F2A-89E6-49A4-8B68-A49F64AC66B4}"/>
    <cellStyle name="Normal 10 14" xfId="4281" xr:uid="{849751EE-6720-4D22-8E1C-970CF63F414F}"/>
    <cellStyle name="Normal 10 14 2" xfId="11795" xr:uid="{308A4794-AB6A-41E4-AB6E-6CF3A9836BB9}"/>
    <cellStyle name="Normal 10 14 2 2" xfId="26771" xr:uid="{64711B26-E1E7-4D3B-9BB8-5E5AC72CA960}"/>
    <cellStyle name="Normal 10 14 3" xfId="19283" xr:uid="{C974E246-4205-4097-BD10-8B10AFE05C7A}"/>
    <cellStyle name="Normal 10 14 4" xfId="37677" xr:uid="{0F5E65D7-FCAB-4A23-AF52-6B9B0A0729BE}"/>
    <cellStyle name="Normal 10 14 5" xfId="41702" xr:uid="{ADAD5563-C5BA-488B-ACDB-60FF63E9DC59}"/>
    <cellStyle name="Normal 10 14 6" xfId="49588" xr:uid="{9A658298-121D-440E-BF91-073E64933C6B}"/>
    <cellStyle name="Normal 10 14 7" xfId="57078" xr:uid="{4DB2AF98-8D1D-4828-8DB2-7F3CCF99210D}"/>
    <cellStyle name="Normal 10 15" xfId="7774" xr:uid="{574091FA-3E9B-4FCA-A83C-E481262F6D98}"/>
    <cellStyle name="Normal 10 15 2" xfId="15263" xr:uid="{9E15C010-1037-46DA-B7AE-0ADBCE6EC30E}"/>
    <cellStyle name="Normal 10 15 2 2" xfId="30239" xr:uid="{B1C4919D-D6FE-44F7-A570-679CED2E9513}"/>
    <cellStyle name="Normal 10 15 3" xfId="22751" xr:uid="{AD1397DE-6671-4F44-811F-E5E88FC08650}"/>
    <cellStyle name="Normal 10 15 4" xfId="45170" xr:uid="{B213E933-2B17-4032-9DC2-B76357A305EA}"/>
    <cellStyle name="Normal 10 15 5" xfId="53058" xr:uid="{D8B15EEF-3A6A-474E-A5DA-BA112C64AE35}"/>
    <cellStyle name="Normal 10 15 6" xfId="60546" xr:uid="{0E7FBF98-E700-4844-9D60-640CEABC6C54}"/>
    <cellStyle name="Normal 10 16" xfId="7829" xr:uid="{89B36551-FE6A-4FDA-BAA2-A2B5C4F0146C}"/>
    <cellStyle name="Normal 10 16 2" xfId="22806" xr:uid="{1E1C8FF1-EEC8-4884-BFE7-207AFCDA9460}"/>
    <cellStyle name="Normal 10 17" xfId="15318" xr:uid="{0DE356FF-2184-44FB-8942-8717F5C95325}"/>
    <cellStyle name="Normal 10 18" xfId="30300" xr:uid="{20C259D9-CA88-4772-B673-358C8038DC74}"/>
    <cellStyle name="Normal 10 19" xfId="37737" xr:uid="{91E0B66D-93CE-4F95-B124-5005C59D7B5B}"/>
    <cellStyle name="Normal 10 2" xfId="300" xr:uid="{29A1B62F-2AF8-4899-9C55-D9117FB9617C}"/>
    <cellStyle name="Normal 10 2 10" xfId="4282" xr:uid="{278FDFC7-CF19-48C6-9E8B-23D3B6013D65}"/>
    <cellStyle name="Normal 10 2 10 2" xfId="11796" xr:uid="{77BD6135-BDDB-4711-8613-346554BA4510}"/>
    <cellStyle name="Normal 10 2 10 2 2" xfId="26772" xr:uid="{007C4329-A9A3-4D02-BD1F-296264A1563C}"/>
    <cellStyle name="Normal 10 2 10 3" xfId="19284" xr:uid="{2010E6FD-7A66-4BB0-8637-27B2D6C6363F}"/>
    <cellStyle name="Normal 10 2 10 4" xfId="34936" xr:uid="{915DC4D5-EF47-4266-B6AA-014B6EB8E5D8}"/>
    <cellStyle name="Normal 10 2 10 5" xfId="41703" xr:uid="{1B66EF58-7A41-49B2-8E10-641F5C861A9E}"/>
    <cellStyle name="Normal 10 2 10 6" xfId="49589" xr:uid="{E8E6901B-0957-41AA-9C60-C51F01A2C687}"/>
    <cellStyle name="Normal 10 2 10 7" xfId="57079" xr:uid="{6504BE1B-2D35-4CF3-84C5-51D6A4ADD4DB}"/>
    <cellStyle name="Normal 10 2 11" xfId="4283" xr:uid="{5D8727C3-D702-4DFE-8356-6C166C99E36F}"/>
    <cellStyle name="Normal 10 2 11 2" xfId="11797" xr:uid="{AE96D648-7D9A-4E7C-97EA-EB5EDAA4CDAD}"/>
    <cellStyle name="Normal 10 2 11 2 2" xfId="26773" xr:uid="{2463B101-DD90-4AE3-A714-06D49C603CF8}"/>
    <cellStyle name="Normal 10 2 11 3" xfId="19285" xr:uid="{89450185-ED7D-4A4C-A3A8-144F11F98015}"/>
    <cellStyle name="Normal 10 2 11 4" xfId="36779" xr:uid="{BC8BB7AA-03E6-4344-AC15-859A4BE5E120}"/>
    <cellStyle name="Normal 10 2 11 5" xfId="41704" xr:uid="{989D7B0A-0384-4E43-A248-34D9978C5C88}"/>
    <cellStyle name="Normal 10 2 11 6" xfId="49590" xr:uid="{9C1A9262-354E-4E15-B842-34B5FBDEB905}"/>
    <cellStyle name="Normal 10 2 11 7" xfId="57080" xr:uid="{C924CD23-6DF3-439C-ADFB-ED28F80E1FEE}"/>
    <cellStyle name="Normal 10 2 12" xfId="4284" xr:uid="{D7D05739-33DE-4299-BF12-F1B6945D07F3}"/>
    <cellStyle name="Normal 10 2 12 2" xfId="11798" xr:uid="{8CC740F9-5DF8-4A43-B9AB-7DFA950EC1C1}"/>
    <cellStyle name="Normal 10 2 12 2 2" xfId="26774" xr:uid="{09FAE8D9-2A5D-49AB-8FAD-C2BF378C409B}"/>
    <cellStyle name="Normal 10 2 12 3" xfId="19286" xr:uid="{9B34A2CA-6FE2-4D30-8990-64069E799A11}"/>
    <cellStyle name="Normal 10 2 12 4" xfId="37690" xr:uid="{0F12EB57-653B-4E71-AB48-F4A504921F0A}"/>
    <cellStyle name="Normal 10 2 12 5" xfId="41705" xr:uid="{45AB2B0B-1C9A-482C-9658-AA7316A2AE40}"/>
    <cellStyle name="Normal 10 2 12 6" xfId="49591" xr:uid="{5AFC157B-1C44-4530-8B46-C6FFF3996AD9}"/>
    <cellStyle name="Normal 10 2 12 7" xfId="57081" xr:uid="{AB2538E0-246D-4E2B-8BDD-75E7E4773EDA}"/>
    <cellStyle name="Normal 10 2 13" xfId="7787" xr:uid="{2F877F2E-E046-4F4F-8E31-084E834B4A7F}"/>
    <cellStyle name="Normal 10 2 13 2" xfId="15276" xr:uid="{3557BF40-CF39-4611-98A2-56DB101F6228}"/>
    <cellStyle name="Normal 10 2 13 2 2" xfId="30252" xr:uid="{8474C7F7-A59D-4AC4-992D-4C43B522AC57}"/>
    <cellStyle name="Normal 10 2 13 3" xfId="22764" xr:uid="{AC8C2B28-8AD8-4D0A-A962-BF25C1717281}"/>
    <cellStyle name="Normal 10 2 13 4" xfId="45183" xr:uid="{A7DA1F5E-36D9-4996-8FDF-1618D5D34874}"/>
    <cellStyle name="Normal 10 2 13 5" xfId="53071" xr:uid="{FA598449-633C-426A-9045-071C92927E13}"/>
    <cellStyle name="Normal 10 2 13 6" xfId="60559" xr:uid="{78DEBB03-CCA5-4627-BD77-72AC635A0E69}"/>
    <cellStyle name="Normal 10 2 14" xfId="7842" xr:uid="{3406A414-B3A5-4022-9003-771BFA1C4432}"/>
    <cellStyle name="Normal 10 2 14 2" xfId="22819" xr:uid="{63C832E1-3B1D-4970-9080-D0F46A57CF62}"/>
    <cellStyle name="Normal 10 2 15" xfId="15331" xr:uid="{EFA70651-EEAA-4831-8615-D4A0B0FDFA49}"/>
    <cellStyle name="Normal 10 2 16" xfId="30373" xr:uid="{F458303A-06AF-41F7-8834-3EE633957363}"/>
    <cellStyle name="Normal 10 2 17" xfId="37750" xr:uid="{BADA9A38-20D9-41FE-BEF4-5300500462C4}"/>
    <cellStyle name="Normal 10 2 18" xfId="45238" xr:uid="{E8EC780F-02CF-411C-9B0A-70CCA7F5D691}"/>
    <cellStyle name="Normal 10 2 19" xfId="45361" xr:uid="{A32E602D-E2D2-4960-A156-57955168BC66}"/>
    <cellStyle name="Normal 10 2 2" xfId="358" xr:uid="{391AE210-647B-4C6F-A454-E51F5F61BF32}"/>
    <cellStyle name="Normal 10 2 2 10" xfId="37806" xr:uid="{3A678285-0522-4758-941B-AF8E8D30BF91}"/>
    <cellStyle name="Normal 10 2 2 11" xfId="45294" xr:uid="{F3248CE0-ED1F-41D3-92B7-7CE16ACE0EEB}"/>
    <cellStyle name="Normal 10 2 2 12" xfId="45417" xr:uid="{D190D5C1-7BF9-44E9-A50F-BB8046BE2D7B}"/>
    <cellStyle name="Normal 10 2 2 13" xfId="45540" xr:uid="{4E0FACA2-13BD-49C9-A1BE-150195492B6D}"/>
    <cellStyle name="Normal 10 2 2 14" xfId="45689" xr:uid="{C6CC0471-630C-4515-867D-A9705F3C31FA}"/>
    <cellStyle name="Normal 10 2 2 15" xfId="53182" xr:uid="{619F6400-0CFF-4A2F-8211-336CD8C256BF}"/>
    <cellStyle name="Normal 10 2 2 2" xfId="4285" xr:uid="{A6291D51-2A17-4194-AE0E-D2920A4539C4}"/>
    <cellStyle name="Normal 10 2 2 2 10" xfId="49592" xr:uid="{A0F5B2B9-78DA-4D49-919E-999057AED37E}"/>
    <cellStyle name="Normal 10 2 2 2 11" xfId="57082" xr:uid="{C424694A-14C4-4553-9F21-252D96BB7860}"/>
    <cellStyle name="Normal 10 2 2 2 2" xfId="4286" xr:uid="{1F18E324-B5F1-45EE-BB4D-125B5FB0D8DD}"/>
    <cellStyle name="Normal 10 2 2 2 2 10" xfId="57083" xr:uid="{EA9456DF-3A08-40C4-AE51-E5060939779D}"/>
    <cellStyle name="Normal 10 2 2 2 2 2" xfId="4287" xr:uid="{C5CC2972-3B39-4447-A2F0-96DF2C3CB51D}"/>
    <cellStyle name="Normal 10 2 2 2 2 2 2" xfId="11801" xr:uid="{2808D625-193F-481F-8C22-7B13E3050114}"/>
    <cellStyle name="Normal 10 2 2 2 2 2 2 2" xfId="26777" xr:uid="{1320803D-0D49-412A-9AED-2DE1229DBF74}"/>
    <cellStyle name="Normal 10 2 2 2 2 2 3" xfId="19289" xr:uid="{8DF3FF3A-1A50-40D2-A85C-0D73684F2996}"/>
    <cellStyle name="Normal 10 2 2 2 2 2 4" xfId="33094" xr:uid="{BFD00AD6-7390-47CF-9B3C-F88C68EAB99B}"/>
    <cellStyle name="Normal 10 2 2 2 2 2 5" xfId="41708" xr:uid="{DAB2E819-C4E5-45CE-B43F-D3E057CC9317}"/>
    <cellStyle name="Normal 10 2 2 2 2 2 6" xfId="49594" xr:uid="{9B5A6A7B-9703-4B71-B554-5F2120DB9FD9}"/>
    <cellStyle name="Normal 10 2 2 2 2 2 7" xfId="57084" xr:uid="{47531D6D-D4B1-4E86-B4A1-B8D155C0587B}"/>
    <cellStyle name="Normal 10 2 2 2 2 3" xfId="4288" xr:uid="{6967F1E0-384C-4160-90E4-87F9F199A35B}"/>
    <cellStyle name="Normal 10 2 2 2 2 3 2" xfId="11802" xr:uid="{499719E8-122B-4168-880C-44F42FB24993}"/>
    <cellStyle name="Normal 10 2 2 2 2 3 2 2" xfId="26778" xr:uid="{025781FF-FA28-437F-B1BF-3836BBF5B72D}"/>
    <cellStyle name="Normal 10 2 2 2 2 3 3" xfId="19290" xr:uid="{8A736A64-8EB0-419C-99F7-05738E6766B5}"/>
    <cellStyle name="Normal 10 2 2 2 2 3 4" xfId="34939" xr:uid="{901EBCEE-4084-44AB-A090-2620FB02AF96}"/>
    <cellStyle name="Normal 10 2 2 2 2 3 5" xfId="41709" xr:uid="{656C89AC-796F-43B1-B337-E7B84E11CDF6}"/>
    <cellStyle name="Normal 10 2 2 2 2 3 6" xfId="49595" xr:uid="{83ABCD24-B098-4067-80EF-2C19C2B3FB7E}"/>
    <cellStyle name="Normal 10 2 2 2 2 3 7" xfId="57085" xr:uid="{699BDCFA-1247-4580-82FB-0EC1E426994F}"/>
    <cellStyle name="Normal 10 2 2 2 2 4" xfId="4289" xr:uid="{2716EB60-EAF5-4CB6-88D6-A92C438C43D8}"/>
    <cellStyle name="Normal 10 2 2 2 2 4 2" xfId="11803" xr:uid="{89C5E4D9-81DC-404C-B927-089E10D6AA63}"/>
    <cellStyle name="Normal 10 2 2 2 2 4 2 2" xfId="26779" xr:uid="{E33B6892-8CF2-4074-8EB4-0E77A6CA975A}"/>
    <cellStyle name="Normal 10 2 2 2 2 4 3" xfId="19291" xr:uid="{48B2628E-4E21-43C7-8C6A-085E8236BB9A}"/>
    <cellStyle name="Normal 10 2 2 2 2 4 4" xfId="36782" xr:uid="{3B450591-B211-4B25-8925-3E81537C7E1F}"/>
    <cellStyle name="Normal 10 2 2 2 2 4 5" xfId="41710" xr:uid="{06E5F33C-96EF-4FFB-92D8-01647C7CEF77}"/>
    <cellStyle name="Normal 10 2 2 2 2 4 6" xfId="49596" xr:uid="{38532C3B-1D8A-475E-A5D1-4E6F3782F9FC}"/>
    <cellStyle name="Normal 10 2 2 2 2 4 7" xfId="57086" xr:uid="{2AFABCA5-715A-49EC-9E13-CB8240AF27FC}"/>
    <cellStyle name="Normal 10 2 2 2 2 5" xfId="11800" xr:uid="{187AB07E-B7B5-47BE-8434-C7C2D8752FD6}"/>
    <cellStyle name="Normal 10 2 2 2 2 5 2" xfId="26776" xr:uid="{4BDF3931-ED22-4A08-A0D6-536152103543}"/>
    <cellStyle name="Normal 10 2 2 2 2 6" xfId="19288" xr:uid="{D735C81E-CCA6-48DC-8618-3A50E7E44AF6}"/>
    <cellStyle name="Normal 10 2 2 2 2 7" xfId="31619" xr:uid="{3CF9C9C3-95E9-477B-B447-BAE7BC32D91B}"/>
    <cellStyle name="Normal 10 2 2 2 2 8" xfId="41707" xr:uid="{6506EB85-9951-49B3-BE20-FF5C0D873C46}"/>
    <cellStyle name="Normal 10 2 2 2 2 9" xfId="49593" xr:uid="{3725744D-9145-452E-9917-D389479D523E}"/>
    <cellStyle name="Normal 10 2 2 2 3" xfId="4290" xr:uid="{4BEB8194-6216-43EE-A6B2-0ACF4011E076}"/>
    <cellStyle name="Normal 10 2 2 2 3 2" xfId="11804" xr:uid="{2C321F16-7C8E-49CA-A595-4159021C0F88}"/>
    <cellStyle name="Normal 10 2 2 2 3 2 2" xfId="26780" xr:uid="{9E40910B-7473-484A-B204-68809F343928}"/>
    <cellStyle name="Normal 10 2 2 2 3 3" xfId="19292" xr:uid="{FD64AD4C-7F90-41C1-A018-F6078CC3A863}"/>
    <cellStyle name="Normal 10 2 2 2 3 4" xfId="33093" xr:uid="{D4A9EB95-3F77-4740-8C3A-496CAB21B410}"/>
    <cellStyle name="Normal 10 2 2 2 3 5" xfId="41711" xr:uid="{554E36A0-EF39-4D83-9170-6638F4E0BAFF}"/>
    <cellStyle name="Normal 10 2 2 2 3 6" xfId="49597" xr:uid="{F899DAE9-7BEC-454E-901A-709321ECA12C}"/>
    <cellStyle name="Normal 10 2 2 2 3 7" xfId="57087" xr:uid="{2FF043FE-1BFD-4188-B30E-63F5C8D88175}"/>
    <cellStyle name="Normal 10 2 2 2 4" xfId="4291" xr:uid="{9D1CA9D3-DC11-4D82-8C7E-236AEC0C25D0}"/>
    <cellStyle name="Normal 10 2 2 2 4 2" xfId="11805" xr:uid="{55C0BBD7-C166-4265-9CC1-F6A05C260F4E}"/>
    <cellStyle name="Normal 10 2 2 2 4 2 2" xfId="26781" xr:uid="{4FE7622A-394C-4528-8F50-4016ECD75C6E}"/>
    <cellStyle name="Normal 10 2 2 2 4 3" xfId="19293" xr:uid="{C5D9F1D4-8AD3-41D6-AB4A-C8E257B9059F}"/>
    <cellStyle name="Normal 10 2 2 2 4 4" xfId="34938" xr:uid="{0E0D2D0D-5131-48A6-B6A3-E060BDCACB5E}"/>
    <cellStyle name="Normal 10 2 2 2 4 5" xfId="41712" xr:uid="{E4BA6DA0-61FF-48EC-ADE7-DADD0F79E2EE}"/>
    <cellStyle name="Normal 10 2 2 2 4 6" xfId="49598" xr:uid="{C17B81B6-C4D8-40D5-96E3-2D10972A90B9}"/>
    <cellStyle name="Normal 10 2 2 2 4 7" xfId="57088" xr:uid="{C8EEF978-3063-4631-A638-31BAA67A316B}"/>
    <cellStyle name="Normal 10 2 2 2 5" xfId="4292" xr:uid="{A934AB59-0AFE-4F6B-AAA5-D14A7FC1EF02}"/>
    <cellStyle name="Normal 10 2 2 2 5 2" xfId="11806" xr:uid="{58E645D3-010F-4DAC-A3D2-71E482C61E2D}"/>
    <cellStyle name="Normal 10 2 2 2 5 2 2" xfId="26782" xr:uid="{9DB03077-01EE-4700-8DD6-8690BC37DDB7}"/>
    <cellStyle name="Normal 10 2 2 2 5 3" xfId="19294" xr:uid="{2B1ECFA5-C5F4-4F16-A3EE-67EF7D412EE0}"/>
    <cellStyle name="Normal 10 2 2 2 5 4" xfId="36781" xr:uid="{4A7CC97C-B8EB-4D60-BD90-70EEC3C37E8E}"/>
    <cellStyle name="Normal 10 2 2 2 5 5" xfId="41713" xr:uid="{DCD6A371-08AE-4356-85D5-EFE66BF303A0}"/>
    <cellStyle name="Normal 10 2 2 2 5 6" xfId="49599" xr:uid="{3EB9C205-D2A2-4DFE-8936-A9E0D577F8A7}"/>
    <cellStyle name="Normal 10 2 2 2 5 7" xfId="57089" xr:uid="{DF3D700A-839B-485A-836F-48C8BB35EB4A}"/>
    <cellStyle name="Normal 10 2 2 2 6" xfId="11799" xr:uid="{034116F2-ECDA-4B65-AF8B-7A359EC810B2}"/>
    <cellStyle name="Normal 10 2 2 2 6 2" xfId="26775" xr:uid="{9958D4EA-2CC5-4CB9-A2AD-08D6715BA369}"/>
    <cellStyle name="Normal 10 2 2 2 7" xfId="19287" xr:uid="{DF4484B5-5522-4C38-9019-03544CB84DD7}"/>
    <cellStyle name="Normal 10 2 2 2 8" xfId="30941" xr:uid="{F9FBA7C7-4EBD-409B-8815-BA6067AA052F}"/>
    <cellStyle name="Normal 10 2 2 2 9" xfId="41706" xr:uid="{8F51652D-E50D-4103-BC66-0D9D0DEE4AC3}"/>
    <cellStyle name="Normal 10 2 2 3" xfId="4293" xr:uid="{D1F33EE0-A878-4659-BED7-860B144BB139}"/>
    <cellStyle name="Normal 10 2 2 3 10" xfId="57090" xr:uid="{3D35CA2E-1289-4626-9781-B8060A6FE669}"/>
    <cellStyle name="Normal 10 2 2 3 2" xfId="4294" xr:uid="{560C42F2-1CAD-4E70-AFDF-752381370E9F}"/>
    <cellStyle name="Normal 10 2 2 3 2 2" xfId="11808" xr:uid="{0F66DF3D-5649-417D-99FB-B3E54828D4ED}"/>
    <cellStyle name="Normal 10 2 2 3 2 2 2" xfId="26784" xr:uid="{35E520E2-93CA-4E1B-BB25-9AF17B8F9858}"/>
    <cellStyle name="Normal 10 2 2 3 2 3" xfId="19296" xr:uid="{F173F191-F6E0-490D-9864-B50F27D915C0}"/>
    <cellStyle name="Normal 10 2 2 3 2 4" xfId="33095" xr:uid="{92A8C506-D474-4019-90FF-3DF6D403427E}"/>
    <cellStyle name="Normal 10 2 2 3 2 5" xfId="41715" xr:uid="{BFFA75C2-96CB-4DF9-9DF2-233D1CC69A0B}"/>
    <cellStyle name="Normal 10 2 2 3 2 6" xfId="49601" xr:uid="{E50EFF75-EC3D-4E9B-8E7D-4E9DAF60A311}"/>
    <cellStyle name="Normal 10 2 2 3 2 7" xfId="57091" xr:uid="{F97D79D3-585C-41C2-A9D1-983B02F46F9D}"/>
    <cellStyle name="Normal 10 2 2 3 3" xfId="4295" xr:uid="{02B19984-5ACC-4827-B423-9867727DAD97}"/>
    <cellStyle name="Normal 10 2 2 3 3 2" xfId="11809" xr:uid="{E19C17AE-E3B6-468F-9321-4211234440D5}"/>
    <cellStyle name="Normal 10 2 2 3 3 2 2" xfId="26785" xr:uid="{A3C52514-7925-48D2-9606-E5CEB14DDDA3}"/>
    <cellStyle name="Normal 10 2 2 3 3 3" xfId="19297" xr:uid="{A996CDEF-0CD3-4DC5-ABD6-EA6102E8F8BE}"/>
    <cellStyle name="Normal 10 2 2 3 3 4" xfId="34940" xr:uid="{09C0A720-9784-4036-ABCD-F6759B8D05BC}"/>
    <cellStyle name="Normal 10 2 2 3 3 5" xfId="41716" xr:uid="{E50A8E18-29BA-41F9-8872-9C5A7A6843C6}"/>
    <cellStyle name="Normal 10 2 2 3 3 6" xfId="49602" xr:uid="{60CC38D3-A6FC-49B3-A55C-FA7DCF829F38}"/>
    <cellStyle name="Normal 10 2 2 3 3 7" xfId="57092" xr:uid="{BE8DA049-097F-4A66-9860-4F9D111ADA5E}"/>
    <cellStyle name="Normal 10 2 2 3 4" xfId="4296" xr:uid="{9C0FC07A-1D8F-4889-B349-95EBD9057E4D}"/>
    <cellStyle name="Normal 10 2 2 3 4 2" xfId="11810" xr:uid="{45CB76CA-ABDD-4B13-848A-4B3C8570FEBC}"/>
    <cellStyle name="Normal 10 2 2 3 4 2 2" xfId="26786" xr:uid="{0DC15B66-C92F-4BF4-81DA-8815AEDBA4E5}"/>
    <cellStyle name="Normal 10 2 2 3 4 3" xfId="19298" xr:uid="{3D816E45-533D-4D37-B4C1-2DE303D66F94}"/>
    <cellStyle name="Normal 10 2 2 3 4 4" xfId="36783" xr:uid="{A4D5CAC5-C5D5-4BF3-AB5B-AF05B6DA1DBB}"/>
    <cellStyle name="Normal 10 2 2 3 4 5" xfId="41717" xr:uid="{4223E5ED-E57A-4D62-ACA3-E07D64AC9E6C}"/>
    <cellStyle name="Normal 10 2 2 3 4 6" xfId="49603" xr:uid="{F027D05B-BEA4-457B-B9FD-F077079A4042}"/>
    <cellStyle name="Normal 10 2 2 3 4 7" xfId="57093" xr:uid="{4B9B9383-78C6-443C-8C13-3FEB041332ED}"/>
    <cellStyle name="Normal 10 2 2 3 5" xfId="11807" xr:uid="{E4FEE126-42FD-425B-BA83-9E891468ABA3}"/>
    <cellStyle name="Normal 10 2 2 3 5 2" xfId="26783" xr:uid="{7F5C11F3-84BA-4D67-98CB-B09F69B5218D}"/>
    <cellStyle name="Normal 10 2 2 3 6" xfId="19295" xr:uid="{4CFB9330-B8F7-41A4-95F0-AE951E86290D}"/>
    <cellStyle name="Normal 10 2 2 3 7" xfId="31618" xr:uid="{2D4FFB50-E94E-4BBF-B337-03377EBD754A}"/>
    <cellStyle name="Normal 10 2 2 3 8" xfId="41714" xr:uid="{AB80BF4B-79DA-4795-8DB2-600CC4B7B439}"/>
    <cellStyle name="Normal 10 2 2 3 9" xfId="49600" xr:uid="{391FB4DD-5E59-4257-A27E-B536A20339A2}"/>
    <cellStyle name="Normal 10 2 2 4" xfId="4297" xr:uid="{109DDF05-493C-41AB-A77E-1AE4CE3570F6}"/>
    <cellStyle name="Normal 10 2 2 4 2" xfId="11811" xr:uid="{EA550AF6-39E2-4BD3-BF15-6A805A171AB0}"/>
    <cellStyle name="Normal 10 2 2 4 2 2" xfId="26787" xr:uid="{73BED42D-FE18-4F12-B320-E4101B754375}"/>
    <cellStyle name="Normal 10 2 2 4 3" xfId="19299" xr:uid="{9C135701-2E71-43E1-841E-AA988ACD0551}"/>
    <cellStyle name="Normal 10 2 2 4 4" xfId="33092" xr:uid="{D5D9DFBA-DD41-4750-A8C6-D680AB7FD13F}"/>
    <cellStyle name="Normal 10 2 2 4 5" xfId="41718" xr:uid="{2B349A31-A604-426F-8F57-5E0D4E918D9B}"/>
    <cellStyle name="Normal 10 2 2 4 6" xfId="49604" xr:uid="{53F4C654-EF76-4281-AC00-4E0A3FE50004}"/>
    <cellStyle name="Normal 10 2 2 4 7" xfId="57094" xr:uid="{1D63D0FC-3288-4B27-B621-21A69532BAA1}"/>
    <cellStyle name="Normal 10 2 2 5" xfId="4298" xr:uid="{455C7AFB-FEBF-469E-BE16-EA08C04404E0}"/>
    <cellStyle name="Normal 10 2 2 5 2" xfId="11812" xr:uid="{98EF914D-E016-4733-81E9-021ACC804991}"/>
    <cellStyle name="Normal 10 2 2 5 2 2" xfId="26788" xr:uid="{DF7B51E9-E0DC-4610-BF77-B2BE4CDC02E2}"/>
    <cellStyle name="Normal 10 2 2 5 3" xfId="19300" xr:uid="{169962B6-6732-4FC0-B9D6-F194E1C5B5E3}"/>
    <cellStyle name="Normal 10 2 2 5 4" xfId="34937" xr:uid="{9924FFF2-6644-41C3-8D02-DCA581A4EEF6}"/>
    <cellStyle name="Normal 10 2 2 5 5" xfId="41719" xr:uid="{85482258-D8C0-4560-8411-61A7D841CCD5}"/>
    <cellStyle name="Normal 10 2 2 5 6" xfId="49605" xr:uid="{8934A784-FA35-48CD-9771-27BA7222FCFE}"/>
    <cellStyle name="Normal 10 2 2 5 7" xfId="57095" xr:uid="{ED3E1257-1137-4E71-A7BB-9299168BD108}"/>
    <cellStyle name="Normal 10 2 2 6" xfId="4299" xr:uid="{E1101707-0080-4602-8F0D-D25010CACEE7}"/>
    <cellStyle name="Normal 10 2 2 6 2" xfId="11813" xr:uid="{8D50BB16-5BC0-4435-89C2-FA8768327E1E}"/>
    <cellStyle name="Normal 10 2 2 6 2 2" xfId="26789" xr:uid="{8DE37D11-37C9-45BA-A62B-14C7172BECA0}"/>
    <cellStyle name="Normal 10 2 2 6 3" xfId="19301" xr:uid="{F7CD504A-4BF8-41D5-BDD7-6E47E34B4828}"/>
    <cellStyle name="Normal 10 2 2 6 4" xfId="36780" xr:uid="{02075E77-71C3-44E5-876D-8592FE319254}"/>
    <cellStyle name="Normal 10 2 2 6 5" xfId="41720" xr:uid="{179C7359-5F68-4C52-86F5-22EA8766E06D}"/>
    <cellStyle name="Normal 10 2 2 6 6" xfId="49606" xr:uid="{8E45D4AC-31F0-486C-8E2A-74B72F904253}"/>
    <cellStyle name="Normal 10 2 2 6 7" xfId="57096" xr:uid="{700995B6-586E-4BDE-A054-E66D4C8D4D00}"/>
    <cellStyle name="Normal 10 2 2 7" xfId="7898" xr:uid="{6982A21D-2AF4-4297-98F4-4078A2AB0E9B}"/>
    <cellStyle name="Normal 10 2 2 7 2" xfId="22875" xr:uid="{05FC35F0-5347-4073-ACBE-2769885542B6}"/>
    <cellStyle name="Normal 10 2 2 8" xfId="15387" xr:uid="{CFA1CA76-3C90-4DC6-B93A-47AB702F801C}"/>
    <cellStyle name="Normal 10 2 2 9" xfId="30490" xr:uid="{8E4346C8-00D7-40ED-BB30-5F8BA0191011}"/>
    <cellStyle name="Normal 10 2 20" xfId="45484" xr:uid="{A03264CA-EB49-442F-9099-214CEFE26634}"/>
    <cellStyle name="Normal 10 2 21" xfId="45633" xr:uid="{F0EEB54F-E2E6-484F-A0F2-00CEE458B986}"/>
    <cellStyle name="Normal 10 2 22" xfId="53126" xr:uid="{1312018B-83CD-4A93-B165-077F351015A6}"/>
    <cellStyle name="Normal 10 2 3" xfId="4300" xr:uid="{A30A17A2-7BD9-478B-BCAA-C2E5AEB4232E}"/>
    <cellStyle name="Normal 10 2 3 10" xfId="49607" xr:uid="{C93DCDAF-E8FC-408D-B32E-8D2F39BAF3A4}"/>
    <cellStyle name="Normal 10 2 3 11" xfId="57097" xr:uid="{DD28B5F4-12D8-488A-9684-8F8A6F685331}"/>
    <cellStyle name="Normal 10 2 3 2" xfId="4301" xr:uid="{C01C4A6A-F72B-4D03-AF76-BB36F240D59E}"/>
    <cellStyle name="Normal 10 2 3 2 10" xfId="57098" xr:uid="{4BBD4F48-82E8-4111-89AF-752D43840525}"/>
    <cellStyle name="Normal 10 2 3 2 2" xfId="4302" xr:uid="{AC69BCB7-C436-46E2-8064-5A570C912153}"/>
    <cellStyle name="Normal 10 2 3 2 2 2" xfId="11816" xr:uid="{C5A364D9-EC89-4B5C-B104-DA5306546E9E}"/>
    <cellStyle name="Normal 10 2 3 2 2 2 2" xfId="26792" xr:uid="{AB9B46C5-95D9-43BF-BD06-C6C7FF2A1AEA}"/>
    <cellStyle name="Normal 10 2 3 2 2 3" xfId="19304" xr:uid="{1B86860D-BA81-4EA2-BCE5-B0A5BBCD91FF}"/>
    <cellStyle name="Normal 10 2 3 2 2 4" xfId="33097" xr:uid="{B3B20FCE-89D2-459F-A9A4-CF1EE435FE68}"/>
    <cellStyle name="Normal 10 2 3 2 2 5" xfId="41723" xr:uid="{FBB2F320-4636-4235-B723-F86EA8DEAB34}"/>
    <cellStyle name="Normal 10 2 3 2 2 6" xfId="49609" xr:uid="{FCF48B03-A7BF-4988-93CE-FCAB4B2C70BE}"/>
    <cellStyle name="Normal 10 2 3 2 2 7" xfId="57099" xr:uid="{21DA9FE5-2095-40DF-9D09-03DE0E1D76DE}"/>
    <cellStyle name="Normal 10 2 3 2 3" xfId="4303" xr:uid="{7EF40A54-E0C7-4C59-8E79-3E478B82DE5E}"/>
    <cellStyle name="Normal 10 2 3 2 3 2" xfId="11817" xr:uid="{990785AF-F915-45AF-9023-0D48CB60EBA7}"/>
    <cellStyle name="Normal 10 2 3 2 3 2 2" xfId="26793" xr:uid="{6388C18C-E9E6-44D6-B60C-AFFF8013C420}"/>
    <cellStyle name="Normal 10 2 3 2 3 3" xfId="19305" xr:uid="{7DF87E01-D037-469E-8C37-252B1FABCE76}"/>
    <cellStyle name="Normal 10 2 3 2 3 4" xfId="34942" xr:uid="{DCCFC39F-0A4A-402F-9DB5-FC2697B08E60}"/>
    <cellStyle name="Normal 10 2 3 2 3 5" xfId="41724" xr:uid="{D96B70EA-B4BE-42AF-A4B0-9EB81FBE06B4}"/>
    <cellStyle name="Normal 10 2 3 2 3 6" xfId="49610" xr:uid="{D0673A13-52BC-4951-9CBF-B50A3C94A847}"/>
    <cellStyle name="Normal 10 2 3 2 3 7" xfId="57100" xr:uid="{76F8E634-D36C-4608-B1FA-DF1CAC87E069}"/>
    <cellStyle name="Normal 10 2 3 2 4" xfId="4304" xr:uid="{C587D81C-591A-493B-8F9E-9517A58C7C49}"/>
    <cellStyle name="Normal 10 2 3 2 4 2" xfId="11818" xr:uid="{A75B5F4A-2DCA-4A85-B454-F3F35DBC9855}"/>
    <cellStyle name="Normal 10 2 3 2 4 2 2" xfId="26794" xr:uid="{98A60EA2-32F4-4E62-AED0-29E89DBC89E1}"/>
    <cellStyle name="Normal 10 2 3 2 4 3" xfId="19306" xr:uid="{0D841FC2-9875-4E28-9242-993C568124FF}"/>
    <cellStyle name="Normal 10 2 3 2 4 4" xfId="36785" xr:uid="{4641E630-952A-45DD-B97E-22FA53C25FFE}"/>
    <cellStyle name="Normal 10 2 3 2 4 5" xfId="41725" xr:uid="{17BA4A2F-0F14-463B-8E0E-48FF2A9C301F}"/>
    <cellStyle name="Normal 10 2 3 2 4 6" xfId="49611" xr:uid="{E0BB12CE-4279-4F52-AB2A-2488AA63AA91}"/>
    <cellStyle name="Normal 10 2 3 2 4 7" xfId="57101" xr:uid="{0655142E-5D6E-41A1-8D92-64702F784622}"/>
    <cellStyle name="Normal 10 2 3 2 5" xfId="11815" xr:uid="{13A2CB7E-B67F-46A6-988F-4A147BEEFF17}"/>
    <cellStyle name="Normal 10 2 3 2 5 2" xfId="26791" xr:uid="{781C3C06-18DA-44D4-B381-8BB986803A48}"/>
    <cellStyle name="Normal 10 2 3 2 6" xfId="19303" xr:uid="{4A033233-AC9F-471A-94FE-395291D7F6BA}"/>
    <cellStyle name="Normal 10 2 3 2 7" xfId="31620" xr:uid="{AEFFBE89-30BE-48E4-9296-8AA4DC29BFD2}"/>
    <cellStyle name="Normal 10 2 3 2 8" xfId="41722" xr:uid="{C8CB9901-DAAA-45F5-BABE-849B56BC7FA1}"/>
    <cellStyle name="Normal 10 2 3 2 9" xfId="49608" xr:uid="{963C1571-AEB4-4B82-BCDD-C5C74BFBDCF5}"/>
    <cellStyle name="Normal 10 2 3 3" xfId="4305" xr:uid="{503E7AA8-0BCB-44D5-B2CE-0C6877E438B5}"/>
    <cellStyle name="Normal 10 2 3 3 2" xfId="11819" xr:uid="{1EEE945D-F6A1-47C2-A2CB-88CF905FD46A}"/>
    <cellStyle name="Normal 10 2 3 3 2 2" xfId="26795" xr:uid="{5EE9CC43-5154-4F66-AAD1-9262DB1DA52F}"/>
    <cellStyle name="Normal 10 2 3 3 3" xfId="19307" xr:uid="{EB562CDA-F972-4DB6-86E2-4B041C3CFACF}"/>
    <cellStyle name="Normal 10 2 3 3 4" xfId="33096" xr:uid="{62FE2557-AF37-4C77-B63F-717EBFC82AF9}"/>
    <cellStyle name="Normal 10 2 3 3 5" xfId="41726" xr:uid="{C85984A9-3D21-4522-93A4-8AA0D8C69E3A}"/>
    <cellStyle name="Normal 10 2 3 3 6" xfId="49612" xr:uid="{37FF0856-5711-4EC7-A65B-69D58D9B15E2}"/>
    <cellStyle name="Normal 10 2 3 3 7" xfId="57102" xr:uid="{B1A6329B-93AE-4C26-B59E-F17F6BE83AAD}"/>
    <cellStyle name="Normal 10 2 3 4" xfId="4306" xr:uid="{28097E44-82B5-4140-AA2E-A050A745C24D}"/>
    <cellStyle name="Normal 10 2 3 4 2" xfId="11820" xr:uid="{5099931F-38F4-4D75-9B58-D27AE211895B}"/>
    <cellStyle name="Normal 10 2 3 4 2 2" xfId="26796" xr:uid="{E767FDC1-C485-457C-A50B-DADAAFB833B1}"/>
    <cellStyle name="Normal 10 2 3 4 3" xfId="19308" xr:uid="{5E79B211-2F49-4CB6-970F-FA24AB51F7DD}"/>
    <cellStyle name="Normal 10 2 3 4 4" xfId="34941" xr:uid="{4135C809-92BB-4455-9898-7ECB5242B1D7}"/>
    <cellStyle name="Normal 10 2 3 4 5" xfId="41727" xr:uid="{12AF9099-70D7-4B54-9568-79E54815DB8A}"/>
    <cellStyle name="Normal 10 2 3 4 6" xfId="49613" xr:uid="{6E6C2F18-C076-41CA-A4A7-94B8EB13084A}"/>
    <cellStyle name="Normal 10 2 3 4 7" xfId="57103" xr:uid="{55C6FA81-D95E-4AED-9FE5-3BC76DCDFCD1}"/>
    <cellStyle name="Normal 10 2 3 5" xfId="4307" xr:uid="{EBF3AF68-4FB7-49EB-8CEE-5AAF0A54F892}"/>
    <cellStyle name="Normal 10 2 3 5 2" xfId="11821" xr:uid="{4A8C6E75-7F48-4CB5-B53C-F8BD9906CCA6}"/>
    <cellStyle name="Normal 10 2 3 5 2 2" xfId="26797" xr:uid="{3708EDED-8D67-4A3B-9835-F62A7B60886A}"/>
    <cellStyle name="Normal 10 2 3 5 3" xfId="19309" xr:uid="{D5299328-3437-4ADC-A55A-DCD4C9722740}"/>
    <cellStyle name="Normal 10 2 3 5 4" xfId="36784" xr:uid="{125C340F-B521-4A98-B870-3397146FEBE2}"/>
    <cellStyle name="Normal 10 2 3 5 5" xfId="41728" xr:uid="{7A4E0991-8D4D-48EB-90AB-69A1781022B2}"/>
    <cellStyle name="Normal 10 2 3 5 6" xfId="49614" xr:uid="{9E09053F-336A-45EC-BE45-C385407FD93E}"/>
    <cellStyle name="Normal 10 2 3 5 7" xfId="57104" xr:uid="{AA26DC61-1D2F-4D90-B9BF-3DE2A9F999FE}"/>
    <cellStyle name="Normal 10 2 3 6" xfId="11814" xr:uid="{38A7FE5D-235B-4EEF-BD8C-082E40AD7B96}"/>
    <cellStyle name="Normal 10 2 3 6 2" xfId="26790" xr:uid="{F1732335-7392-4FD2-9898-8514B557B832}"/>
    <cellStyle name="Normal 10 2 3 7" xfId="19302" xr:uid="{1D211F97-F62B-498E-B4C8-0A65BFAD7D60}"/>
    <cellStyle name="Normal 10 2 3 8" xfId="30691" xr:uid="{0CA01221-4276-45C0-9DB7-7AA71031B622}"/>
    <cellStyle name="Normal 10 2 3 9" xfId="41721" xr:uid="{75FD2DAF-D9B6-4C58-9BF1-7AF5254874CB}"/>
    <cellStyle name="Normal 10 2 4" xfId="4308" xr:uid="{81107994-4ECF-407F-BF18-42D769ADCBDA}"/>
    <cellStyle name="Normal 10 2 4 10" xfId="49615" xr:uid="{979CF476-12D4-4F4D-9E20-859A692FD483}"/>
    <cellStyle name="Normal 10 2 4 11" xfId="57105" xr:uid="{5673BD18-D08E-4AE8-A153-B2CD3DC3D454}"/>
    <cellStyle name="Normal 10 2 4 2" xfId="4309" xr:uid="{78FE9EA9-3053-459C-BABE-6E0F58A958DB}"/>
    <cellStyle name="Normal 10 2 4 2 10" xfId="57106" xr:uid="{30AE4C6D-D6E7-4FC5-8585-C8F7C179EDCF}"/>
    <cellStyle name="Normal 10 2 4 2 2" xfId="4310" xr:uid="{C7413B6E-893E-48C3-B596-1D325CA8BB80}"/>
    <cellStyle name="Normal 10 2 4 2 2 2" xfId="11824" xr:uid="{317C8ACA-5D03-4785-A11C-E8CDC5FDA9FC}"/>
    <cellStyle name="Normal 10 2 4 2 2 2 2" xfId="26800" xr:uid="{CD7F2E22-202C-4E29-9AA9-5808BC9B7CF3}"/>
    <cellStyle name="Normal 10 2 4 2 2 3" xfId="19312" xr:uid="{5A72A32B-A7DC-440F-B538-2F6C1205ACFA}"/>
    <cellStyle name="Normal 10 2 4 2 2 4" xfId="33099" xr:uid="{FA72433D-FECC-4CFF-A4F7-091A45D9C90E}"/>
    <cellStyle name="Normal 10 2 4 2 2 5" xfId="41731" xr:uid="{85D84B10-15D8-4ED6-8E67-499032B2B49B}"/>
    <cellStyle name="Normal 10 2 4 2 2 6" xfId="49617" xr:uid="{2EEB9056-D374-4B6E-A6D1-208663B8E4FC}"/>
    <cellStyle name="Normal 10 2 4 2 2 7" xfId="57107" xr:uid="{C1AA135C-FC65-4958-9C09-1D91D9E7BDBD}"/>
    <cellStyle name="Normal 10 2 4 2 3" xfId="4311" xr:uid="{0D9D056F-0C06-4EF0-BC89-D40E42D470D1}"/>
    <cellStyle name="Normal 10 2 4 2 3 2" xfId="11825" xr:uid="{70D5ED1C-7996-46B3-B4CD-4D7D3B06FAB3}"/>
    <cellStyle name="Normal 10 2 4 2 3 2 2" xfId="26801" xr:uid="{95F7146F-E674-4268-B0FA-FA01A56F101B}"/>
    <cellStyle name="Normal 10 2 4 2 3 3" xfId="19313" xr:uid="{424202B7-955C-410D-A9C1-1059D77E32ED}"/>
    <cellStyle name="Normal 10 2 4 2 3 4" xfId="34944" xr:uid="{FDD46B1A-8AE8-445F-A5E8-B81FF4991696}"/>
    <cellStyle name="Normal 10 2 4 2 3 5" xfId="41732" xr:uid="{89B315BD-FE3D-44E8-871E-339B6C30C8B6}"/>
    <cellStyle name="Normal 10 2 4 2 3 6" xfId="49618" xr:uid="{C72BC600-9152-42D1-B75D-FBBC16402919}"/>
    <cellStyle name="Normal 10 2 4 2 3 7" xfId="57108" xr:uid="{7C85399A-100B-460A-AAA4-38D57D2DAD19}"/>
    <cellStyle name="Normal 10 2 4 2 4" xfId="4312" xr:uid="{DCA7EEF1-A9E4-4F91-AAB3-3BBDC76BA4A7}"/>
    <cellStyle name="Normal 10 2 4 2 4 2" xfId="11826" xr:uid="{50B3B406-56BB-49D8-8CA3-A9265ED1A9CF}"/>
    <cellStyle name="Normal 10 2 4 2 4 2 2" xfId="26802" xr:uid="{F0309661-F23B-46A3-9E4E-DD54562B6CA7}"/>
    <cellStyle name="Normal 10 2 4 2 4 3" xfId="19314" xr:uid="{3C88092F-AF09-468D-A852-762968641ACE}"/>
    <cellStyle name="Normal 10 2 4 2 4 4" xfId="36787" xr:uid="{E9CF4104-CBCE-4616-BC4A-BC1B78640155}"/>
    <cellStyle name="Normal 10 2 4 2 4 5" xfId="41733" xr:uid="{DEA49304-F4ED-4964-A385-2B1ECE5A0BBE}"/>
    <cellStyle name="Normal 10 2 4 2 4 6" xfId="49619" xr:uid="{8B035363-D78E-4619-8597-5CC5CE1DA0E9}"/>
    <cellStyle name="Normal 10 2 4 2 4 7" xfId="57109" xr:uid="{7555CBC7-4E57-46E9-88D7-1AFE1AA87DC3}"/>
    <cellStyle name="Normal 10 2 4 2 5" xfId="11823" xr:uid="{E80EA404-BE96-4630-9626-1453CA551C57}"/>
    <cellStyle name="Normal 10 2 4 2 5 2" xfId="26799" xr:uid="{E5631C1A-16B8-4CCF-A423-149898695750}"/>
    <cellStyle name="Normal 10 2 4 2 6" xfId="19311" xr:uid="{D7904E93-EF03-4A69-9D37-111B2B6F14A7}"/>
    <cellStyle name="Normal 10 2 4 2 7" xfId="31621" xr:uid="{7C3230AE-A67C-451F-8ADE-9AB001EE364E}"/>
    <cellStyle name="Normal 10 2 4 2 8" xfId="41730" xr:uid="{A97AC5BF-5D50-4C9C-A05B-EE54676AA86E}"/>
    <cellStyle name="Normal 10 2 4 2 9" xfId="49616" xr:uid="{BFEBC15D-1063-4E52-B8FA-ED926FCE58C7}"/>
    <cellStyle name="Normal 10 2 4 3" xfId="4313" xr:uid="{21DDFC57-85AC-405A-A974-4B2FA926BE25}"/>
    <cellStyle name="Normal 10 2 4 3 2" xfId="11827" xr:uid="{1A5065A4-5E62-4B87-B669-F2A7D8667899}"/>
    <cellStyle name="Normal 10 2 4 3 2 2" xfId="26803" xr:uid="{67F322C7-D0CF-4B7C-B6A8-144451659439}"/>
    <cellStyle name="Normal 10 2 4 3 3" xfId="19315" xr:uid="{9AB7DD5A-F130-4283-A1F7-44E1CC0DA696}"/>
    <cellStyle name="Normal 10 2 4 3 4" xfId="33098" xr:uid="{6251F603-B0AA-415E-8CE1-678D99389F78}"/>
    <cellStyle name="Normal 10 2 4 3 5" xfId="41734" xr:uid="{EBA6809F-1D81-43EA-8F48-3E0E3781B0F0}"/>
    <cellStyle name="Normal 10 2 4 3 6" xfId="49620" xr:uid="{2BACC35A-BCCD-4397-BD57-D8AA16606C14}"/>
    <cellStyle name="Normal 10 2 4 3 7" xfId="57110" xr:uid="{9E31C11D-99B3-4969-B253-7AEDB7387A23}"/>
    <cellStyle name="Normal 10 2 4 4" xfId="4314" xr:uid="{5CF7FA7A-BF69-426F-86CB-C0CD8AB1E5AB}"/>
    <cellStyle name="Normal 10 2 4 4 2" xfId="11828" xr:uid="{1136CFF2-8291-424D-8CF2-67657BD25799}"/>
    <cellStyle name="Normal 10 2 4 4 2 2" xfId="26804" xr:uid="{1E631091-A055-4B34-89CD-018D404E654F}"/>
    <cellStyle name="Normal 10 2 4 4 3" xfId="19316" xr:uid="{C81BFEC3-579E-4FAA-A376-7AD6A4131D01}"/>
    <cellStyle name="Normal 10 2 4 4 4" xfId="34943" xr:uid="{8FBB01F6-26BC-4340-89DD-BAE2DF7287CD}"/>
    <cellStyle name="Normal 10 2 4 4 5" xfId="41735" xr:uid="{82B4E52E-C6E7-4F9C-BEA6-D8FCF7914ADA}"/>
    <cellStyle name="Normal 10 2 4 4 6" xfId="49621" xr:uid="{32AAE1DD-D4AD-4760-BC10-AC041126ADA5}"/>
    <cellStyle name="Normal 10 2 4 4 7" xfId="57111" xr:uid="{EAB5A759-C474-4D8A-8F2E-8F67DD60E568}"/>
    <cellStyle name="Normal 10 2 4 5" xfId="4315" xr:uid="{BFE582F3-70C0-44DE-9384-D77E63B9AA35}"/>
    <cellStyle name="Normal 10 2 4 5 2" xfId="11829" xr:uid="{6E4597EE-CA5D-4E6E-B28C-7EE618B3538B}"/>
    <cellStyle name="Normal 10 2 4 5 2 2" xfId="26805" xr:uid="{405FE4DE-AD19-47FD-99DA-D62E5916FB1D}"/>
    <cellStyle name="Normal 10 2 4 5 3" xfId="19317" xr:uid="{F54A6D90-064D-4454-8F46-6B5489D9A886}"/>
    <cellStyle name="Normal 10 2 4 5 4" xfId="36786" xr:uid="{AB028C6C-6331-46E4-B23E-040A3ED27A62}"/>
    <cellStyle name="Normal 10 2 4 5 5" xfId="41736" xr:uid="{AEC4C28F-3632-47EC-860D-D2A4344CF0E8}"/>
    <cellStyle name="Normal 10 2 4 5 6" xfId="49622" xr:uid="{D35C9585-2B55-4D73-BE5A-02F8413F89CB}"/>
    <cellStyle name="Normal 10 2 4 5 7" xfId="57112" xr:uid="{A8C1639C-917A-49EA-8223-73CDA5DCFE28}"/>
    <cellStyle name="Normal 10 2 4 6" xfId="11822" xr:uid="{5D8C8A06-0763-46BE-A95B-CED85586B5DB}"/>
    <cellStyle name="Normal 10 2 4 6 2" xfId="26798" xr:uid="{C8C3AF77-51CC-4A5E-AFB7-C556471FC990}"/>
    <cellStyle name="Normal 10 2 4 7" xfId="19310" xr:uid="{8F0BB3CE-9BD1-4471-B664-2A1E0B565BED}"/>
    <cellStyle name="Normal 10 2 4 8" xfId="30940" xr:uid="{3FED52D8-92A3-4B75-ABCB-7A2AF36B6521}"/>
    <cellStyle name="Normal 10 2 4 9" xfId="41729" xr:uid="{330FB7C5-2337-4B5D-B0C5-6316F69BE03A}"/>
    <cellStyle name="Normal 10 2 5" xfId="4316" xr:uid="{BC0B83D6-DBDA-4B63-B5A0-4C916B2F7E0F}"/>
    <cellStyle name="Normal 10 2 5 10" xfId="49623" xr:uid="{F87FF365-C280-4759-8024-9D21B1AC5CAD}"/>
    <cellStyle name="Normal 10 2 5 11" xfId="57113" xr:uid="{D337A2B0-A727-4786-9A22-A07490D545C5}"/>
    <cellStyle name="Normal 10 2 5 2" xfId="4317" xr:uid="{6622C4E2-7DA1-4869-89F1-912B45772241}"/>
    <cellStyle name="Normal 10 2 5 2 10" xfId="57114" xr:uid="{060D659E-A050-466D-AA8F-B7781D4F3E1E}"/>
    <cellStyle name="Normal 10 2 5 2 2" xfId="4318" xr:uid="{D0F3A37A-3CDA-4B06-871F-0E9EAB506B64}"/>
    <cellStyle name="Normal 10 2 5 2 2 2" xfId="11832" xr:uid="{7C3B30A7-D337-4DC8-A019-E3AB6CE2502A}"/>
    <cellStyle name="Normal 10 2 5 2 2 2 2" xfId="26808" xr:uid="{625992B5-52A9-4F20-AB9E-3A6FD79C790B}"/>
    <cellStyle name="Normal 10 2 5 2 2 3" xfId="19320" xr:uid="{486399E5-3A6E-4687-8624-26A165D92FB6}"/>
    <cellStyle name="Normal 10 2 5 2 2 4" xfId="33101" xr:uid="{805D38D0-0561-46AE-857F-0390F4176117}"/>
    <cellStyle name="Normal 10 2 5 2 2 5" xfId="41739" xr:uid="{A6FD1003-68AC-42DC-8D36-93F980C8A7AD}"/>
    <cellStyle name="Normal 10 2 5 2 2 6" xfId="49625" xr:uid="{CE99B68A-3012-4E54-A04A-AC3BCAE09619}"/>
    <cellStyle name="Normal 10 2 5 2 2 7" xfId="57115" xr:uid="{818AAD1A-BE06-40A3-84EE-AE0F23CCFFA5}"/>
    <cellStyle name="Normal 10 2 5 2 3" xfId="4319" xr:uid="{38246073-E146-400D-B949-5770FAD4C00F}"/>
    <cellStyle name="Normal 10 2 5 2 3 2" xfId="11833" xr:uid="{ADA0B181-668B-4AE2-B0A5-65DF09EE81F7}"/>
    <cellStyle name="Normal 10 2 5 2 3 2 2" xfId="26809" xr:uid="{236E809E-C0C3-4D8F-9137-3440752A3E53}"/>
    <cellStyle name="Normal 10 2 5 2 3 3" xfId="19321" xr:uid="{ED62EA76-D073-4E1F-896C-9A4E2DFA389B}"/>
    <cellStyle name="Normal 10 2 5 2 3 4" xfId="34946" xr:uid="{284F7655-D8E5-4DEA-96BA-3D0BC0D867A2}"/>
    <cellStyle name="Normal 10 2 5 2 3 5" xfId="41740" xr:uid="{4DAA4131-E2E0-42AF-A8F7-DF336AD0B85C}"/>
    <cellStyle name="Normal 10 2 5 2 3 6" xfId="49626" xr:uid="{E28CC54A-9E11-4A0C-ACC8-98CE5C6C8638}"/>
    <cellStyle name="Normal 10 2 5 2 3 7" xfId="57116" xr:uid="{F73B8575-DD20-4F1A-9AAF-8508BADF4457}"/>
    <cellStyle name="Normal 10 2 5 2 4" xfId="4320" xr:uid="{A31A9BBD-7DCA-4A82-B972-BA1F19749165}"/>
    <cellStyle name="Normal 10 2 5 2 4 2" xfId="11834" xr:uid="{4D7F677B-4C3E-4A0C-86E5-C1F29C4A476D}"/>
    <cellStyle name="Normal 10 2 5 2 4 2 2" xfId="26810" xr:uid="{A47E8530-50C4-4CB7-AC8D-9A2B34D6CD57}"/>
    <cellStyle name="Normal 10 2 5 2 4 3" xfId="19322" xr:uid="{8E026342-E2DF-48A3-B1F9-C4AF7AB7DF9A}"/>
    <cellStyle name="Normal 10 2 5 2 4 4" xfId="36789" xr:uid="{4DDD16A7-ED9E-4F6B-9205-4F2CD317660E}"/>
    <cellStyle name="Normal 10 2 5 2 4 5" xfId="41741" xr:uid="{C6D2B79E-05E4-4629-AFBD-5D5E708E87D8}"/>
    <cellStyle name="Normal 10 2 5 2 4 6" xfId="49627" xr:uid="{F70E29E2-2626-4E25-A858-87A109CCEE31}"/>
    <cellStyle name="Normal 10 2 5 2 4 7" xfId="57117" xr:uid="{59D47D89-51BF-43EA-8281-BF592CF0FAF8}"/>
    <cellStyle name="Normal 10 2 5 2 5" xfId="11831" xr:uid="{51EFFEE1-687E-47C3-BC1C-5D2DBFE28A83}"/>
    <cellStyle name="Normal 10 2 5 2 5 2" xfId="26807" xr:uid="{3389CD8F-B967-48AE-AEF2-3DDEDB560769}"/>
    <cellStyle name="Normal 10 2 5 2 6" xfId="19319" xr:uid="{F12CF6DF-B813-4FAD-95C3-58231BE194CE}"/>
    <cellStyle name="Normal 10 2 5 2 7" xfId="31622" xr:uid="{65499CAF-43BC-49FF-8001-7880A20BDA18}"/>
    <cellStyle name="Normal 10 2 5 2 8" xfId="41738" xr:uid="{00E899CC-653D-40DD-99B4-B7CBBA6F66D3}"/>
    <cellStyle name="Normal 10 2 5 2 9" xfId="49624" xr:uid="{2A9D6591-D65C-419B-ABCC-489CA90B2C3F}"/>
    <cellStyle name="Normal 10 2 5 3" xfId="4321" xr:uid="{6987EF73-430C-41AB-ACEC-5986CB86D620}"/>
    <cellStyle name="Normal 10 2 5 3 2" xfId="11835" xr:uid="{23370F7F-2033-4F15-BAB8-C5F96F7CF81F}"/>
    <cellStyle name="Normal 10 2 5 3 2 2" xfId="26811" xr:uid="{4E3EA786-E8A7-4CC0-9852-1917068B7F77}"/>
    <cellStyle name="Normal 10 2 5 3 3" xfId="19323" xr:uid="{E4A2FC85-6203-4AB8-9DF7-043B6AF00863}"/>
    <cellStyle name="Normal 10 2 5 3 4" xfId="33100" xr:uid="{27B54CDE-54BD-47EB-9B27-8FA38954423E}"/>
    <cellStyle name="Normal 10 2 5 3 5" xfId="41742" xr:uid="{B0E537AB-429B-412E-B341-BF6995BC5835}"/>
    <cellStyle name="Normal 10 2 5 3 6" xfId="49628" xr:uid="{F92E2CD9-9EAE-4963-8CA5-23725EA70F81}"/>
    <cellStyle name="Normal 10 2 5 3 7" xfId="57118" xr:uid="{D6622662-F706-4FED-A958-6F999F476F35}"/>
    <cellStyle name="Normal 10 2 5 4" xfId="4322" xr:uid="{3C79FCF3-01B3-47A1-A6B5-A42D6C5A0674}"/>
    <cellStyle name="Normal 10 2 5 4 2" xfId="11836" xr:uid="{4EF811F6-D000-438B-B9DF-657BE770A9E4}"/>
    <cellStyle name="Normal 10 2 5 4 2 2" xfId="26812" xr:uid="{DF74064D-1567-4CEE-8F90-EDA4DFFC01B5}"/>
    <cellStyle name="Normal 10 2 5 4 3" xfId="19324" xr:uid="{56AFE007-417F-438F-8581-146FAD779E71}"/>
    <cellStyle name="Normal 10 2 5 4 4" xfId="34945" xr:uid="{4B9EA4B0-2A8B-4228-B1DA-B6966B2D385A}"/>
    <cellStyle name="Normal 10 2 5 4 5" xfId="41743" xr:uid="{80534CAE-A6F3-471B-84E7-5BCED38E6A0B}"/>
    <cellStyle name="Normal 10 2 5 4 6" xfId="49629" xr:uid="{EBD831D5-376A-4DAE-AD3B-C5BD190DEA05}"/>
    <cellStyle name="Normal 10 2 5 4 7" xfId="57119" xr:uid="{7AC36FD7-2ACB-47D7-A723-6056F1E01D9A}"/>
    <cellStyle name="Normal 10 2 5 5" xfId="4323" xr:uid="{75F867F0-46E8-4C10-966E-45C6BEDCD948}"/>
    <cellStyle name="Normal 10 2 5 5 2" xfId="11837" xr:uid="{3B642DD3-F796-40E7-86EF-5007D201B11C}"/>
    <cellStyle name="Normal 10 2 5 5 2 2" xfId="26813" xr:uid="{220F9B1E-78F3-483B-8058-28D7CFBB62E0}"/>
    <cellStyle name="Normal 10 2 5 5 3" xfId="19325" xr:uid="{56A4DD15-5570-463A-8413-2EFB6CD77F01}"/>
    <cellStyle name="Normal 10 2 5 5 4" xfId="36788" xr:uid="{5011D618-FC87-48B1-B57E-B9CB55AC3C7C}"/>
    <cellStyle name="Normal 10 2 5 5 5" xfId="41744" xr:uid="{EACEA571-37BA-478E-9CF0-D3563E76BD22}"/>
    <cellStyle name="Normal 10 2 5 5 6" xfId="49630" xr:uid="{092A6619-F65E-48A9-896C-B4B1421E443E}"/>
    <cellStyle name="Normal 10 2 5 5 7" xfId="57120" xr:uid="{FD8D8CDE-BE8A-4BE7-B33F-1138C9FD77A9}"/>
    <cellStyle name="Normal 10 2 5 6" xfId="11830" xr:uid="{B748466A-AA4F-47EE-886B-5F6197DF228C}"/>
    <cellStyle name="Normal 10 2 5 6 2" xfId="26806" xr:uid="{AF90F22A-0FD9-4543-983C-2446E49A4A20}"/>
    <cellStyle name="Normal 10 2 5 7" xfId="19318" xr:uid="{2D6B1010-63F3-451B-AF58-68137E2F4C88}"/>
    <cellStyle name="Normal 10 2 5 8" xfId="31125" xr:uid="{93ACBC60-9F2B-428C-BDC3-62213D4B8112}"/>
    <cellStyle name="Normal 10 2 5 9" xfId="41737" xr:uid="{E4915873-71BE-4035-8B34-42338BD3AF18}"/>
    <cellStyle name="Normal 10 2 6" xfId="4324" xr:uid="{E1CFFEFF-7854-4C27-ADDA-B2C826364978}"/>
    <cellStyle name="Normal 10 2 6 10" xfId="57121" xr:uid="{8EA08109-DC9C-4005-8DDC-CE5B7EFED123}"/>
    <cellStyle name="Normal 10 2 6 2" xfId="4325" xr:uid="{1BD3216E-3F1E-4913-9CDC-DE0AD44E0DEC}"/>
    <cellStyle name="Normal 10 2 6 2 2" xfId="11839" xr:uid="{F598D7A6-51FB-4BCA-A439-6F9762630940}"/>
    <cellStyle name="Normal 10 2 6 2 2 2" xfId="26815" xr:uid="{C9991313-4137-43D5-9B28-AE2D2EE99CF4}"/>
    <cellStyle name="Normal 10 2 6 2 3" xfId="19327" xr:uid="{839B2FD6-E24D-4950-B825-6A62128B4C03}"/>
    <cellStyle name="Normal 10 2 6 2 4" xfId="33102" xr:uid="{9C0F150B-3D7B-4640-90D1-F8A0CA07AB34}"/>
    <cellStyle name="Normal 10 2 6 2 5" xfId="41746" xr:uid="{3EBF87D1-D758-4E90-A617-3B8A848BD6FE}"/>
    <cellStyle name="Normal 10 2 6 2 6" xfId="49632" xr:uid="{95BC8BDB-DDFF-4C12-ACC9-E70B30202650}"/>
    <cellStyle name="Normal 10 2 6 2 7" xfId="57122" xr:uid="{8CF05F28-92CD-4213-B22B-CA4495E0914C}"/>
    <cellStyle name="Normal 10 2 6 3" xfId="4326" xr:uid="{C425D65C-9D0D-4A5D-9823-C383D6E09E91}"/>
    <cellStyle name="Normal 10 2 6 3 2" xfId="11840" xr:uid="{5DAC7E0C-EC6A-4424-AA67-1F7CE1CD09C2}"/>
    <cellStyle name="Normal 10 2 6 3 2 2" xfId="26816" xr:uid="{67BC3C4C-EEFA-4791-AEE6-DC7AFF22F70C}"/>
    <cellStyle name="Normal 10 2 6 3 3" xfId="19328" xr:uid="{7B93F4B9-832C-46C5-BAEA-C4F57B3468B3}"/>
    <cellStyle name="Normal 10 2 6 3 4" xfId="34947" xr:uid="{EE893DBD-5EB3-415A-95E7-F9757F25F58D}"/>
    <cellStyle name="Normal 10 2 6 3 5" xfId="41747" xr:uid="{FDF6CE45-E53B-460F-BF7E-409D221FBF44}"/>
    <cellStyle name="Normal 10 2 6 3 6" xfId="49633" xr:uid="{4C78406F-F233-496B-8C2E-10EDDFBAAF11}"/>
    <cellStyle name="Normal 10 2 6 3 7" xfId="57123" xr:uid="{5A15D4C7-C05F-4072-A88E-4203F255B978}"/>
    <cellStyle name="Normal 10 2 6 4" xfId="4327" xr:uid="{77740003-2695-417D-B988-13F092F34892}"/>
    <cellStyle name="Normal 10 2 6 4 2" xfId="11841" xr:uid="{376C234D-0266-4A5A-8BEF-93648D6EC280}"/>
    <cellStyle name="Normal 10 2 6 4 2 2" xfId="26817" xr:uid="{A80D6F8B-BBEC-4CED-B02D-CB42B724FD00}"/>
    <cellStyle name="Normal 10 2 6 4 3" xfId="19329" xr:uid="{3CD8FFE8-B375-4328-9C58-374D97AF1664}"/>
    <cellStyle name="Normal 10 2 6 4 4" xfId="36790" xr:uid="{B3944AF3-8C79-43CF-8B38-011599B66FC2}"/>
    <cellStyle name="Normal 10 2 6 4 5" xfId="41748" xr:uid="{4E5BB130-2684-4951-B954-9F99CBFC9174}"/>
    <cellStyle name="Normal 10 2 6 4 6" xfId="49634" xr:uid="{859D94B1-FA03-4652-B53B-B733B55F8064}"/>
    <cellStyle name="Normal 10 2 6 4 7" xfId="57124" xr:uid="{EC7E2D0F-8AB2-48F9-8AD1-F39C0DE17BAE}"/>
    <cellStyle name="Normal 10 2 6 5" xfId="11838" xr:uid="{9D1CD843-178A-429B-8D8C-4921FF6FAA84}"/>
    <cellStyle name="Normal 10 2 6 5 2" xfId="26814" xr:uid="{413636CE-287D-4A93-A4DE-113EEA2D06ED}"/>
    <cellStyle name="Normal 10 2 6 6" xfId="19326" xr:uid="{9162179B-54C8-431C-8C95-58B6E390E9A6}"/>
    <cellStyle name="Normal 10 2 6 7" xfId="31617" xr:uid="{012ADA66-107F-4B33-A224-83CC8FB427B0}"/>
    <cellStyle name="Normal 10 2 6 8" xfId="41745" xr:uid="{6E3A6A5D-90AC-415B-8B1F-8BC0EA38345F}"/>
    <cellStyle name="Normal 10 2 6 9" xfId="49631" xr:uid="{EA9BD3D2-D482-47CC-BEFC-30834F7CBE9A}"/>
    <cellStyle name="Normal 10 2 7" xfId="4328" xr:uid="{D0CCEA2F-6543-4CC3-A92D-90604A3866E8}"/>
    <cellStyle name="Normal 10 2 7 10" xfId="57125" xr:uid="{749EA309-59C5-4DED-A81E-BC6F7920C4DB}"/>
    <cellStyle name="Normal 10 2 7 2" xfId="4329" xr:uid="{4277E75B-9ECB-44F8-AC3B-82A31FF5A5F6}"/>
    <cellStyle name="Normal 10 2 7 2 2" xfId="11843" xr:uid="{7ADD5FAF-2A04-4925-B8BA-64724E407EC0}"/>
    <cellStyle name="Normal 10 2 7 2 2 2" xfId="26819" xr:uid="{1A6FC4C7-AEAF-4C14-974F-5EF8098C1207}"/>
    <cellStyle name="Normal 10 2 7 2 3" xfId="19331" xr:uid="{2A1BA6CF-B7BA-42DD-A06F-6026A6A94864}"/>
    <cellStyle name="Normal 10 2 7 2 4" xfId="33103" xr:uid="{BA322F4A-12D6-45B2-A3D3-885AB6250B1A}"/>
    <cellStyle name="Normal 10 2 7 2 5" xfId="41750" xr:uid="{486DC6D6-C536-445B-B0F8-E93BFFD7F8A8}"/>
    <cellStyle name="Normal 10 2 7 2 6" xfId="49636" xr:uid="{E6EFD3D9-9758-49DB-8B56-53BA425D9374}"/>
    <cellStyle name="Normal 10 2 7 2 7" xfId="57126" xr:uid="{EF1445D3-8977-4675-BFF7-D4286B5461D9}"/>
    <cellStyle name="Normal 10 2 7 3" xfId="4330" xr:uid="{36073E13-68CC-4AB6-81B1-D79A522A0DD5}"/>
    <cellStyle name="Normal 10 2 7 3 2" xfId="11844" xr:uid="{D9EC45C1-061B-48A6-AD6B-FD9E44C5E0DE}"/>
    <cellStyle name="Normal 10 2 7 3 2 2" xfId="26820" xr:uid="{25ECC57A-E084-4872-86DE-0310914685C0}"/>
    <cellStyle name="Normal 10 2 7 3 3" xfId="19332" xr:uid="{E17E0110-244C-4CC9-B3C9-1A014C2A405C}"/>
    <cellStyle name="Normal 10 2 7 3 4" xfId="34948" xr:uid="{D939A321-D23B-425F-A220-D3A1CD6CF90C}"/>
    <cellStyle name="Normal 10 2 7 3 5" xfId="41751" xr:uid="{F5C79A99-C93C-456B-AAEE-D5E4ACBAA21F}"/>
    <cellStyle name="Normal 10 2 7 3 6" xfId="49637" xr:uid="{38685FA2-5B84-44D2-8836-7E07FFD264AC}"/>
    <cellStyle name="Normal 10 2 7 3 7" xfId="57127" xr:uid="{F0AB6A71-54EC-4FFB-8409-AE7F4F6F6B7F}"/>
    <cellStyle name="Normal 10 2 7 4" xfId="4331" xr:uid="{3833D1E3-E4E3-47B0-BD44-952CFAC7AB08}"/>
    <cellStyle name="Normal 10 2 7 4 2" xfId="11845" xr:uid="{0755493D-5201-472B-A3C9-7424E4FC9D6C}"/>
    <cellStyle name="Normal 10 2 7 4 2 2" xfId="26821" xr:uid="{A1992669-297A-4197-8B58-901156B565AE}"/>
    <cellStyle name="Normal 10 2 7 4 3" xfId="19333" xr:uid="{9927699D-3E2E-488E-8535-5F919C764940}"/>
    <cellStyle name="Normal 10 2 7 4 4" xfId="36791" xr:uid="{746F515B-7551-4594-87F4-1870041A5A42}"/>
    <cellStyle name="Normal 10 2 7 4 5" xfId="41752" xr:uid="{8214D0A0-DC11-4AC0-A0CB-EAC4CD1F2794}"/>
    <cellStyle name="Normal 10 2 7 4 6" xfId="49638" xr:uid="{AFD9F572-3E34-4FEE-816A-064CE06B12A6}"/>
    <cellStyle name="Normal 10 2 7 4 7" xfId="57128" xr:uid="{C7C7A975-BC57-4170-9CDE-7A39D3DC105B}"/>
    <cellStyle name="Normal 10 2 7 5" xfId="11842" xr:uid="{8AAE46C7-AAF4-4C3C-930F-6D9B05F8ED17}"/>
    <cellStyle name="Normal 10 2 7 5 2" xfId="26818" xr:uid="{2C7833CB-1365-4A35-B41F-C67839F009A9}"/>
    <cellStyle name="Normal 10 2 7 6" xfId="19330" xr:uid="{72C543B3-AF73-418A-A8FD-600F3211BDB5}"/>
    <cellStyle name="Normal 10 2 7 7" xfId="32046" xr:uid="{C0E1C90D-2007-4D91-B371-FB273851C5C1}"/>
    <cellStyle name="Normal 10 2 7 8" xfId="41749" xr:uid="{1DFD0864-449C-4E35-8713-E6E1A34005C0}"/>
    <cellStyle name="Normal 10 2 7 9" xfId="49635" xr:uid="{BDD82A98-F02E-4CDF-ADF4-8577E60DA0B3}"/>
    <cellStyle name="Normal 10 2 8" xfId="4332" xr:uid="{87D7D89E-8F1B-4B08-BC63-5543D14A328B}"/>
    <cellStyle name="Normal 10 2 8 10" xfId="57129" xr:uid="{B3B092F8-FD0F-4127-BA0F-11C1A80FFFD1}"/>
    <cellStyle name="Normal 10 2 8 2" xfId="4333" xr:uid="{088A7455-5315-417D-879B-C040E1FE1858}"/>
    <cellStyle name="Normal 10 2 8 2 2" xfId="11847" xr:uid="{812BD395-A1A7-4212-BFC8-F09A66859DD7}"/>
    <cellStyle name="Normal 10 2 8 2 2 2" xfId="26823" xr:uid="{99D7D639-4940-4346-911E-2F48B19712D9}"/>
    <cellStyle name="Normal 10 2 8 2 3" xfId="19335" xr:uid="{FF7D7906-9A1C-4824-B6C9-DB01D0E0FD1D}"/>
    <cellStyle name="Normal 10 2 8 2 4" xfId="33104" xr:uid="{280CAFE1-F1DC-471E-AA66-EA59E3F6CC9A}"/>
    <cellStyle name="Normal 10 2 8 2 5" xfId="41754" xr:uid="{80961EB9-841C-49F6-AEC1-7C0D262B6518}"/>
    <cellStyle name="Normal 10 2 8 2 6" xfId="49640" xr:uid="{75DBD9C1-DCFA-4540-B195-5923F1177F24}"/>
    <cellStyle name="Normal 10 2 8 2 7" xfId="57130" xr:uid="{EB6907D8-43DF-4F24-93C4-6FBD3ADD6EA2}"/>
    <cellStyle name="Normal 10 2 8 3" xfId="4334" xr:uid="{D6C7D78F-5596-4EEE-AAC3-0D0A7A82071A}"/>
    <cellStyle name="Normal 10 2 8 3 2" xfId="11848" xr:uid="{95B63664-1A2F-4339-B897-FE655E4FBD74}"/>
    <cellStyle name="Normal 10 2 8 3 2 2" xfId="26824" xr:uid="{ED19C274-A950-4BA4-8EB4-9E4D99E11C5A}"/>
    <cellStyle name="Normal 10 2 8 3 3" xfId="19336" xr:uid="{4A4D2463-5824-4D1B-8A9D-5C48378AD8FD}"/>
    <cellStyle name="Normal 10 2 8 3 4" xfId="34949" xr:uid="{55507179-AB8F-4752-A2B1-2ED31FC04ED0}"/>
    <cellStyle name="Normal 10 2 8 3 5" xfId="41755" xr:uid="{F6C3B028-CE5F-421F-B6C8-F163B5099E28}"/>
    <cellStyle name="Normal 10 2 8 3 6" xfId="49641" xr:uid="{7403B50D-9CF6-4880-A51B-6CC3BD6038AD}"/>
    <cellStyle name="Normal 10 2 8 3 7" xfId="57131" xr:uid="{0218BAE7-BDBB-4F9F-87A7-B87ABBEAD2A4}"/>
    <cellStyle name="Normal 10 2 8 4" xfId="4335" xr:uid="{E2976CF2-1FE8-4D01-9FB3-0373FA54CA74}"/>
    <cellStyle name="Normal 10 2 8 4 2" xfId="11849" xr:uid="{EE63E8F6-18D3-4E92-B408-E42C86CA1AE4}"/>
    <cellStyle name="Normal 10 2 8 4 2 2" xfId="26825" xr:uid="{FB314E9A-06BD-4A9B-93DB-5D333DDA4EF6}"/>
    <cellStyle name="Normal 10 2 8 4 3" xfId="19337" xr:uid="{1FCE23AC-F9B0-4C99-B30B-837CA819BA22}"/>
    <cellStyle name="Normal 10 2 8 4 4" xfId="36792" xr:uid="{AC45EC2A-7052-461D-BB1E-FB0B2022ED1C}"/>
    <cellStyle name="Normal 10 2 8 4 5" xfId="41756" xr:uid="{6137E7B8-55F5-4ABF-AE27-EE9DA091AEF1}"/>
    <cellStyle name="Normal 10 2 8 4 6" xfId="49642" xr:uid="{FE129081-29F3-4EFA-A060-59F4C85C3471}"/>
    <cellStyle name="Normal 10 2 8 4 7" xfId="57132" xr:uid="{DA964408-43F0-4371-B634-C47D7EDC9FE6}"/>
    <cellStyle name="Normal 10 2 8 5" xfId="11846" xr:uid="{AFC90B3E-E82E-42D3-AE81-34337EC6A7A1}"/>
    <cellStyle name="Normal 10 2 8 5 2" xfId="26822" xr:uid="{FE52156C-DBB7-4173-B149-D15D2285E667}"/>
    <cellStyle name="Normal 10 2 8 6" xfId="19334" xr:uid="{3650EC6E-FAA7-4D62-82D6-578AD1C9B246}"/>
    <cellStyle name="Normal 10 2 8 7" xfId="32101" xr:uid="{B3B8C037-4798-4C82-82F8-646BBB8A64C2}"/>
    <cellStyle name="Normal 10 2 8 8" xfId="41753" xr:uid="{CE6AA967-25D4-49B7-B1D7-CAC494086F36}"/>
    <cellStyle name="Normal 10 2 8 9" xfId="49639" xr:uid="{A89428FC-E215-4AA6-98AF-627AD61C946D}"/>
    <cellStyle name="Normal 10 2 9" xfId="4336" xr:uid="{3C5068F8-9792-4C7D-91B1-2A79CACDF686}"/>
    <cellStyle name="Normal 10 2 9 2" xfId="11850" xr:uid="{75EED58D-CEAF-4D31-B64C-059D4A75193F}"/>
    <cellStyle name="Normal 10 2 9 2 2" xfId="26826" xr:uid="{AD5A8442-CCEE-48BB-A91A-B592830BD9F6}"/>
    <cellStyle name="Normal 10 2 9 3" xfId="19338" xr:uid="{729522F5-1B95-4AE7-AF0E-A652022DC480}"/>
    <cellStyle name="Normal 10 2 9 4" xfId="33091" xr:uid="{F0F54BE2-081F-4776-AC12-6BB58F223D67}"/>
    <cellStyle name="Normal 10 2 9 5" xfId="41757" xr:uid="{723B618C-F6CC-4090-BEDD-7BC68FF64850}"/>
    <cellStyle name="Normal 10 2 9 6" xfId="49643" xr:uid="{B59FA877-4384-435D-8F3C-C2F39A526B11}"/>
    <cellStyle name="Normal 10 2 9 7" xfId="57133" xr:uid="{D4EF36AF-71A1-4F21-9BEB-490EA37BA9FF}"/>
    <cellStyle name="Normal 10 20" xfId="45225" xr:uid="{408AF9B5-58B2-458F-B054-4C46C9653842}"/>
    <cellStyle name="Normal 10 21" xfId="45348" xr:uid="{372757F5-C9B7-48CC-A170-21057B216C39}"/>
    <cellStyle name="Normal 10 22" xfId="45471" xr:uid="{5C96441C-EEBB-4CB3-8872-4218E66A33E0}"/>
    <cellStyle name="Normal 10 23" xfId="45619" xr:uid="{F1E6C699-A173-41C9-BADE-86CD84F0A5BD}"/>
    <cellStyle name="Normal 10 24" xfId="53113" xr:uid="{DBFAC6D8-D201-4FC4-A0FD-2F0A6362ED85}"/>
    <cellStyle name="Normal 10 3" xfId="293" xr:uid="{31832601-C6A9-4A35-95AD-2D3F7E0D7D99}"/>
    <cellStyle name="Normal 10 3 2" xfId="4337" xr:uid="{6FFA9684-24D9-472A-A249-9BF30FD756CA}"/>
    <cellStyle name="Normal 10 3 2 10" xfId="49644" xr:uid="{7789C96B-A1A6-48AA-A7AC-A3450EB368F1}"/>
    <cellStyle name="Normal 10 3 2 11" xfId="57134" xr:uid="{6887F45A-22DA-4190-9DE8-BB0E23B7C41F}"/>
    <cellStyle name="Normal 10 3 2 2" xfId="4338" xr:uid="{0B393987-F5DE-4F4B-961E-36F7E197365F}"/>
    <cellStyle name="Normal 10 3 2 2 10" xfId="57135" xr:uid="{45FB4094-F3F5-4D4F-832D-7581F8E2D3EF}"/>
    <cellStyle name="Normal 10 3 2 2 2" xfId="4339" xr:uid="{7C906273-61EE-49CF-9642-30DFAD81E07F}"/>
    <cellStyle name="Normal 10 3 2 2 2 2" xfId="11853" xr:uid="{DF7D0525-0F40-423F-8F7A-60CE566AED72}"/>
    <cellStyle name="Normal 10 3 2 2 2 2 2" xfId="26829" xr:uid="{05429F5F-94E7-4AE2-9E2C-21DA41B47AC5}"/>
    <cellStyle name="Normal 10 3 2 2 2 3" xfId="19341" xr:uid="{04E663DC-A8C0-44CF-9509-4282CF7B6A96}"/>
    <cellStyle name="Normal 10 3 2 2 2 4" xfId="33107" xr:uid="{826F5273-84FE-4149-8237-90A879500DF2}"/>
    <cellStyle name="Normal 10 3 2 2 2 5" xfId="41760" xr:uid="{903466EF-6C81-4626-908C-901F5CE8924B}"/>
    <cellStyle name="Normal 10 3 2 2 2 6" xfId="49646" xr:uid="{18D0531C-11F0-4E02-BEA8-F52FB2FCF1BA}"/>
    <cellStyle name="Normal 10 3 2 2 2 7" xfId="57136" xr:uid="{26D67453-02A1-47B2-A948-57B57F3228A5}"/>
    <cellStyle name="Normal 10 3 2 2 3" xfId="4340" xr:uid="{C8D8C7D8-B895-4423-AF27-4B3AFFC842F0}"/>
    <cellStyle name="Normal 10 3 2 2 3 2" xfId="11854" xr:uid="{3414B4EB-5E6A-4E3E-BDB0-D1B16967201F}"/>
    <cellStyle name="Normal 10 3 2 2 3 2 2" xfId="26830" xr:uid="{9DBBF842-D121-4F3B-9A5C-1C6BC65A442E}"/>
    <cellStyle name="Normal 10 3 2 2 3 3" xfId="19342" xr:uid="{CCBBD99D-04B2-4C8C-A2B3-A814C20E06B4}"/>
    <cellStyle name="Normal 10 3 2 2 3 4" xfId="34952" xr:uid="{99A6FD77-0A3D-424F-808E-B15293C0BE65}"/>
    <cellStyle name="Normal 10 3 2 2 3 5" xfId="41761" xr:uid="{1849EB3C-6142-4064-B583-FC3CB0A3A166}"/>
    <cellStyle name="Normal 10 3 2 2 3 6" xfId="49647" xr:uid="{CC638065-F19D-41ED-813C-C21305DE4113}"/>
    <cellStyle name="Normal 10 3 2 2 3 7" xfId="57137" xr:uid="{84CE06A0-8F89-4038-B718-72BF74EFC2C4}"/>
    <cellStyle name="Normal 10 3 2 2 4" xfId="4341" xr:uid="{855C382C-32E6-4B44-B71A-C42ACD34FE48}"/>
    <cellStyle name="Normal 10 3 2 2 4 2" xfId="11855" xr:uid="{F79B58A8-3E3D-473C-A559-B93DFEB0FE07}"/>
    <cellStyle name="Normal 10 3 2 2 4 2 2" xfId="26831" xr:uid="{6E475EC1-6342-41F0-807A-5AEE9ACA12DA}"/>
    <cellStyle name="Normal 10 3 2 2 4 3" xfId="19343" xr:uid="{BFF9373C-38E6-45E3-BECF-02AFE991C49A}"/>
    <cellStyle name="Normal 10 3 2 2 4 4" xfId="36795" xr:uid="{36BCD792-C24C-450F-9929-96BA36E617DC}"/>
    <cellStyle name="Normal 10 3 2 2 4 5" xfId="41762" xr:uid="{CA80FEA0-D513-43E4-9961-11460C7A069D}"/>
    <cellStyle name="Normal 10 3 2 2 4 6" xfId="49648" xr:uid="{8F139783-947E-4810-8D18-5071A813F4F5}"/>
    <cellStyle name="Normal 10 3 2 2 4 7" xfId="57138" xr:uid="{7D53B89D-AF61-4CC0-9CD0-D37DFC7241E3}"/>
    <cellStyle name="Normal 10 3 2 2 5" xfId="11852" xr:uid="{E81019A7-0D52-469A-BBD3-F69962191774}"/>
    <cellStyle name="Normal 10 3 2 2 5 2" xfId="26828" xr:uid="{EDAF5F18-DE80-4FDA-BD57-71625E1C3CF7}"/>
    <cellStyle name="Normal 10 3 2 2 6" xfId="19340" xr:uid="{01E78255-4695-4876-BF40-0E512B1789A6}"/>
    <cellStyle name="Normal 10 3 2 2 7" xfId="31624" xr:uid="{6DA53994-CF9C-49DB-BFC5-8760CA776B1F}"/>
    <cellStyle name="Normal 10 3 2 2 8" xfId="41759" xr:uid="{32F2D2E1-5004-4B10-9606-E327C87F0555}"/>
    <cellStyle name="Normal 10 3 2 2 9" xfId="49645" xr:uid="{31A6C2F8-79D1-4D7C-8761-FD8A8D71CB43}"/>
    <cellStyle name="Normal 10 3 2 3" xfId="4342" xr:uid="{83E416F4-18F7-40FB-8940-CC827F14D3B3}"/>
    <cellStyle name="Normal 10 3 2 3 2" xfId="11856" xr:uid="{4943FC8F-6008-4156-875D-A3DBC34E5C23}"/>
    <cellStyle name="Normal 10 3 2 3 2 2" xfId="26832" xr:uid="{47A48C33-970D-467F-81C4-E252D4EE4CFF}"/>
    <cellStyle name="Normal 10 3 2 3 3" xfId="19344" xr:uid="{28A4D0F8-D810-4006-A80C-AD166F69BB83}"/>
    <cellStyle name="Normal 10 3 2 3 4" xfId="33106" xr:uid="{24807E95-945C-47DB-BADB-C99211493266}"/>
    <cellStyle name="Normal 10 3 2 3 5" xfId="41763" xr:uid="{87511019-4B34-467A-8EEE-D1FC50A95E41}"/>
    <cellStyle name="Normal 10 3 2 3 6" xfId="49649" xr:uid="{1E2C2E35-3CBE-4C27-B0A5-FEB4CA3D282A}"/>
    <cellStyle name="Normal 10 3 2 3 7" xfId="57139" xr:uid="{2DE7EFFD-3B9C-494D-A822-5C08F158C21C}"/>
    <cellStyle name="Normal 10 3 2 4" xfId="4343" xr:uid="{22881505-E4A4-4ADD-9A3D-8FA6BC554CF1}"/>
    <cellStyle name="Normal 10 3 2 4 2" xfId="11857" xr:uid="{A4E59B60-DA58-47AA-821B-69CA286D6828}"/>
    <cellStyle name="Normal 10 3 2 4 2 2" xfId="26833" xr:uid="{D564A84A-F75F-4FC6-9E89-4B7136694E1F}"/>
    <cellStyle name="Normal 10 3 2 4 3" xfId="19345" xr:uid="{F8F5F98E-88E9-4257-B873-0B056272320D}"/>
    <cellStyle name="Normal 10 3 2 4 4" xfId="34951" xr:uid="{85B0DE53-8B4A-4646-9328-8B26F625B85D}"/>
    <cellStyle name="Normal 10 3 2 4 5" xfId="41764" xr:uid="{F07F6662-E27D-4E17-8455-317963060A3A}"/>
    <cellStyle name="Normal 10 3 2 4 6" xfId="49650" xr:uid="{9FF0F79B-302B-4B52-AB21-885773A8984A}"/>
    <cellStyle name="Normal 10 3 2 4 7" xfId="57140" xr:uid="{53F3AF79-4717-4825-85FD-82A101A3DADE}"/>
    <cellStyle name="Normal 10 3 2 5" xfId="4344" xr:uid="{96465963-B381-4455-A08A-E001CC2EA695}"/>
    <cellStyle name="Normal 10 3 2 5 2" xfId="11858" xr:uid="{827D4D58-01F7-4B25-A796-9CA5FB7CFA67}"/>
    <cellStyle name="Normal 10 3 2 5 2 2" xfId="26834" xr:uid="{F048B7BC-2888-4B13-80DA-6B29E8CA12C7}"/>
    <cellStyle name="Normal 10 3 2 5 3" xfId="19346" xr:uid="{2C3CE79F-DE0B-4419-8123-D2F620846FBB}"/>
    <cellStyle name="Normal 10 3 2 5 4" xfId="36794" xr:uid="{FEDDEB61-197D-4144-B3B7-AFC2D338B01E}"/>
    <cellStyle name="Normal 10 3 2 5 5" xfId="41765" xr:uid="{21172BE5-1387-4E14-BCC1-9F8E81805FA8}"/>
    <cellStyle name="Normal 10 3 2 5 6" xfId="49651" xr:uid="{ED76F650-CA06-4CA5-BE6F-1AE040ADB798}"/>
    <cellStyle name="Normal 10 3 2 5 7" xfId="57141" xr:uid="{F5672657-175B-4BE8-A81E-380BCF145EF1}"/>
    <cellStyle name="Normal 10 3 2 6" xfId="11851" xr:uid="{3079A8D5-C41B-464E-94AE-6154C20632B9}"/>
    <cellStyle name="Normal 10 3 2 6 2" xfId="26827" xr:uid="{9EFACFBD-E60B-46AE-A1ED-84A972FF7EBB}"/>
    <cellStyle name="Normal 10 3 2 7" xfId="19339" xr:uid="{4A8A61C8-78E4-400E-9A21-62FF9B592CE8}"/>
    <cellStyle name="Normal 10 3 2 8" xfId="30942" xr:uid="{55B65A6B-544D-4354-B562-00BA511B37B6}"/>
    <cellStyle name="Normal 10 3 2 9" xfId="41758" xr:uid="{80A4664A-A933-4FC6-8EF1-96FEE99B0D87}"/>
    <cellStyle name="Normal 10 3 3" xfId="4345" xr:uid="{A261C986-F492-48CF-A058-48BE3651DF45}"/>
    <cellStyle name="Normal 10 3 4" xfId="4346" xr:uid="{F40CF81B-8FBA-489F-A558-54009398099A}"/>
    <cellStyle name="Normal 10 3 4 10" xfId="57142" xr:uid="{B3CF3242-36A2-4434-A44C-5846C499EE18}"/>
    <cellStyle name="Normal 10 3 4 2" xfId="4347" xr:uid="{BFACDA9B-A2F8-4FFA-8DAD-9FFF0D1D1D5F}"/>
    <cellStyle name="Normal 10 3 4 2 2" xfId="11860" xr:uid="{FD4DD64F-071A-49D0-908D-69D9D23E4392}"/>
    <cellStyle name="Normal 10 3 4 2 2 2" xfId="26836" xr:uid="{9AB33863-CCD5-484B-A387-08A1A83CB7FB}"/>
    <cellStyle name="Normal 10 3 4 2 3" xfId="19348" xr:uid="{2F294791-14B2-46F4-9CCE-949D8553C947}"/>
    <cellStyle name="Normal 10 3 4 2 4" xfId="33108" xr:uid="{66DF52B6-6DA8-46AB-B3F7-B8B281F523AE}"/>
    <cellStyle name="Normal 10 3 4 2 5" xfId="41767" xr:uid="{4C21A31E-4925-4694-8306-3E441CC53FD1}"/>
    <cellStyle name="Normal 10 3 4 2 6" xfId="49653" xr:uid="{DFC46005-1D9E-4937-AB2D-8B65CDC199C8}"/>
    <cellStyle name="Normal 10 3 4 2 7" xfId="57143" xr:uid="{68409A39-19FC-45A7-A155-57DBE0E301E4}"/>
    <cellStyle name="Normal 10 3 4 3" xfId="4348" xr:uid="{01ABDE7C-B908-411C-B668-B86CCCBD7214}"/>
    <cellStyle name="Normal 10 3 4 3 2" xfId="11861" xr:uid="{C2D947CA-D5C0-4C09-A503-75DAC43C6B36}"/>
    <cellStyle name="Normal 10 3 4 3 2 2" xfId="26837" xr:uid="{AB569CC6-9093-46E8-9A43-5078F731AB07}"/>
    <cellStyle name="Normal 10 3 4 3 3" xfId="19349" xr:uid="{135300B5-4865-4BF5-9E13-6DB465CD5027}"/>
    <cellStyle name="Normal 10 3 4 3 4" xfId="34953" xr:uid="{AE35289B-F721-45F3-82F6-2D67E7FE0941}"/>
    <cellStyle name="Normal 10 3 4 3 5" xfId="41768" xr:uid="{A29CFC6D-E6F7-4F57-898A-57E84C140B60}"/>
    <cellStyle name="Normal 10 3 4 3 6" xfId="49654" xr:uid="{BD90D935-75FF-4FA0-8780-18887560763B}"/>
    <cellStyle name="Normal 10 3 4 3 7" xfId="57144" xr:uid="{298EC1E2-8B90-4E37-913F-75DE75982ADC}"/>
    <cellStyle name="Normal 10 3 4 4" xfId="4349" xr:uid="{F7FC4068-CA84-4A10-8915-F354E33A7064}"/>
    <cellStyle name="Normal 10 3 4 4 2" xfId="11862" xr:uid="{5F0661DF-547B-4D08-85D0-DE8B1F4EEA4C}"/>
    <cellStyle name="Normal 10 3 4 4 2 2" xfId="26838" xr:uid="{93EA8B18-D0BE-4A05-806E-7771CC5A61CE}"/>
    <cellStyle name="Normal 10 3 4 4 3" xfId="19350" xr:uid="{8F29AA6B-1B20-4EFD-967E-BE2F461BAF76}"/>
    <cellStyle name="Normal 10 3 4 4 4" xfId="36796" xr:uid="{7C6711A3-1F41-4DA2-85CF-99A0DC9A4B0F}"/>
    <cellStyle name="Normal 10 3 4 4 5" xfId="41769" xr:uid="{FAD730B8-A63D-460A-831B-D6051F466D3E}"/>
    <cellStyle name="Normal 10 3 4 4 6" xfId="49655" xr:uid="{32F0E2A8-10C7-4B66-9B51-8F6BAC7372CB}"/>
    <cellStyle name="Normal 10 3 4 4 7" xfId="57145" xr:uid="{C893DD2A-0F97-4639-8E44-8F448606DB01}"/>
    <cellStyle name="Normal 10 3 4 5" xfId="11859" xr:uid="{E9444A05-57F5-4F15-BB7B-4C0680BDB560}"/>
    <cellStyle name="Normal 10 3 4 5 2" xfId="26835" xr:uid="{5C03F905-100F-4430-809E-8D144D01B56C}"/>
    <cellStyle name="Normal 10 3 4 6" xfId="19347" xr:uid="{41AB9A95-BC08-4AED-9BBF-8C2EAEBC50D7}"/>
    <cellStyle name="Normal 10 3 4 7" xfId="31623" xr:uid="{8384E5C9-8F75-4ABD-BDB9-A562614EA02F}"/>
    <cellStyle name="Normal 10 3 4 8" xfId="41766" xr:uid="{9F0106B5-716F-4899-B245-0D627DB0DFAD}"/>
    <cellStyle name="Normal 10 3 4 9" xfId="49652" xr:uid="{4139C4C9-1A0E-4E94-A18F-12AEF2B3404A}"/>
    <cellStyle name="Normal 10 3 5" xfId="4350" xr:uid="{1D921B10-4DC2-49EC-81C0-8564D2F8A898}"/>
    <cellStyle name="Normal 10 3 5 2" xfId="11863" xr:uid="{A2CB5D63-3FBF-45AF-8B14-9450864F568C}"/>
    <cellStyle name="Normal 10 3 5 2 2" xfId="26839" xr:uid="{9998B9AE-D69D-4788-A88D-071E8BA78CD8}"/>
    <cellStyle name="Normal 10 3 5 3" xfId="19351" xr:uid="{73B6496C-3514-4529-9422-255488974CE7}"/>
    <cellStyle name="Normal 10 3 5 4" xfId="33105" xr:uid="{7BE834B8-4568-49C4-9535-01D7D4371C61}"/>
    <cellStyle name="Normal 10 3 5 5" xfId="41770" xr:uid="{DE290D1F-10CE-4825-BC09-639D820DB879}"/>
    <cellStyle name="Normal 10 3 5 6" xfId="49656" xr:uid="{DDC9CC45-8D13-4DC3-B1AC-DB73E6A3A756}"/>
    <cellStyle name="Normal 10 3 5 7" xfId="57146" xr:uid="{8A367F29-CFED-4166-8AAB-7049FB6DB457}"/>
    <cellStyle name="Normal 10 3 6" xfId="4351" xr:uid="{3EFAE952-DAC1-40FF-B696-C783FDBC1B53}"/>
    <cellStyle name="Normal 10 3 6 2" xfId="11864" xr:uid="{8F756FD9-272D-4F97-88D6-429F9E87BDAB}"/>
    <cellStyle name="Normal 10 3 6 2 2" xfId="26840" xr:uid="{C5E83922-FAA9-4FDA-89AC-F3D0C7B1F2A7}"/>
    <cellStyle name="Normal 10 3 6 3" xfId="19352" xr:uid="{99946E8F-6594-4DE4-BABE-56AA8F0495BF}"/>
    <cellStyle name="Normal 10 3 6 4" xfId="34950" xr:uid="{E365C78A-39E5-4384-A8B2-F46D40C09C22}"/>
    <cellStyle name="Normal 10 3 6 5" xfId="41771" xr:uid="{5E48CDB0-3B1D-4EB7-8886-D8A2C54ED43C}"/>
    <cellStyle name="Normal 10 3 6 6" xfId="49657" xr:uid="{3288D4C4-99AC-44EC-A85F-8B8F8CCA6C39}"/>
    <cellStyle name="Normal 10 3 6 7" xfId="57147" xr:uid="{1EB7EC28-99BB-49B6-8175-CABF0BEF8734}"/>
    <cellStyle name="Normal 10 3 7" xfId="4352" xr:uid="{99FB8295-4B1A-4A54-90D0-036738CF4E86}"/>
    <cellStyle name="Normal 10 3 7 2" xfId="11865" xr:uid="{ECDFA0E6-A812-424B-9175-CB693E32FF8A}"/>
    <cellStyle name="Normal 10 3 7 2 2" xfId="26841" xr:uid="{B0380655-4A97-45C7-A33F-717B37C79801}"/>
    <cellStyle name="Normal 10 3 7 3" xfId="19353" xr:uid="{82122586-72F6-443B-8C72-3FE9FF47FF28}"/>
    <cellStyle name="Normal 10 3 7 4" xfId="36793" xr:uid="{7148177D-187A-4AA7-8472-F828E705EF4D}"/>
    <cellStyle name="Normal 10 3 7 5" xfId="41772" xr:uid="{484418E9-2502-49E5-B92F-A5B37EAEE011}"/>
    <cellStyle name="Normal 10 3 7 6" xfId="49658" xr:uid="{187DD2B5-F132-4738-BD49-1F1F2BA487C2}"/>
    <cellStyle name="Normal 10 3 7 7" xfId="57148" xr:uid="{C6CCDFC5-632E-41A9-8B55-AD1314357523}"/>
    <cellStyle name="Normal 10 3 8" xfId="30489" xr:uid="{515E9D7E-C323-4F1F-9D24-3D6E1E603602}"/>
    <cellStyle name="Normal 10 4" xfId="312" xr:uid="{01741BF5-BF3F-487D-B9B1-9D2DEF7D2405}"/>
    <cellStyle name="Normal 10 4 10" xfId="4353" xr:uid="{9B3AE22B-6C16-4D4E-82CF-0F43540BF8EB}"/>
    <cellStyle name="Normal 10 4 10 2" xfId="11866" xr:uid="{C9F1FCE3-2DE2-4350-9D57-787F3C6A220B}"/>
    <cellStyle name="Normal 10 4 10 2 2" xfId="26842" xr:uid="{B6DE6BFD-046E-47A7-AB01-72CF8E52E207}"/>
    <cellStyle name="Normal 10 4 10 3" xfId="19354" xr:uid="{23521064-FB01-49B4-81C4-C603A410BF06}"/>
    <cellStyle name="Normal 10 4 10 4" xfId="37701" xr:uid="{FB5166A1-41BE-4DC8-AEC2-7FF5F36F7EB8}"/>
    <cellStyle name="Normal 10 4 10 5" xfId="41773" xr:uid="{2012C4E4-0251-4077-87F5-1D6C9BE27F46}"/>
    <cellStyle name="Normal 10 4 10 6" xfId="49659" xr:uid="{076E8E1F-00F1-4661-A35F-E4518D1DC2F0}"/>
    <cellStyle name="Normal 10 4 10 7" xfId="57149" xr:uid="{A075EB69-E549-4014-83A4-29E1519CFE94}"/>
    <cellStyle name="Normal 10 4 11" xfId="7798" xr:uid="{FA4AF10B-D2BB-49A8-930D-4FA5DF81421B}"/>
    <cellStyle name="Normal 10 4 11 2" xfId="15287" xr:uid="{77A8EB44-3423-462C-A1AF-B489A1F7BD13}"/>
    <cellStyle name="Normal 10 4 11 2 2" xfId="30263" xr:uid="{9443BEB7-91F1-4687-961F-AD281806E900}"/>
    <cellStyle name="Normal 10 4 11 3" xfId="22775" xr:uid="{76358402-6865-44D0-B996-9734ACC8A680}"/>
    <cellStyle name="Normal 10 4 11 4" xfId="45194" xr:uid="{237F1D9E-B558-4E4A-9368-EFFD87B8E0E2}"/>
    <cellStyle name="Normal 10 4 11 5" xfId="53082" xr:uid="{B3B4BAD6-2377-4D44-AE6D-EC3195C3185F}"/>
    <cellStyle name="Normal 10 4 11 6" xfId="60570" xr:uid="{ABBABA8E-BA00-4DAE-B952-95E4A59F9FF5}"/>
    <cellStyle name="Normal 10 4 12" xfId="7853" xr:uid="{68B803A9-8622-42BC-AB0C-A09C51EEBC01}"/>
    <cellStyle name="Normal 10 4 12 2" xfId="22830" xr:uid="{4F6E74D9-98C5-464F-98A5-34DBD0A67753}"/>
    <cellStyle name="Normal 10 4 13" xfId="15342" xr:uid="{AECD46CC-5FC3-417D-B78E-887B2F1DB6C2}"/>
    <cellStyle name="Normal 10 4 14" xfId="30585" xr:uid="{14A8D622-373B-453E-A0A6-6D637B57D4AE}"/>
    <cellStyle name="Normal 10 4 15" xfId="37761" xr:uid="{B8C41C48-242B-401F-8FE3-FC2C16351424}"/>
    <cellStyle name="Normal 10 4 16" xfId="45249" xr:uid="{2BE4FD79-F224-4AC2-A558-BD194AFBA995}"/>
    <cellStyle name="Normal 10 4 17" xfId="45372" xr:uid="{3F7524F9-DE36-432D-B4A7-574CED567072}"/>
    <cellStyle name="Normal 10 4 18" xfId="45495" xr:uid="{9DEC3D6C-6FC7-41DF-95FA-2CB35812CC2C}"/>
    <cellStyle name="Normal 10 4 19" xfId="45644" xr:uid="{D66FACEC-9203-436D-AC14-D4461CB4C440}"/>
    <cellStyle name="Normal 10 4 2" xfId="369" xr:uid="{CB58B3FD-5F2A-4993-B6D1-6E59AB968672}"/>
    <cellStyle name="Normal 10 4 2 10" xfId="45305" xr:uid="{7C05813A-373C-42DF-8D68-9C37D752112E}"/>
    <cellStyle name="Normal 10 4 2 11" xfId="45428" xr:uid="{84ACB563-E2F1-4D21-ABD4-3A6772D27BB2}"/>
    <cellStyle name="Normal 10 4 2 12" xfId="45551" xr:uid="{4E4B1211-2460-40FD-AD50-EF8CE099CB72}"/>
    <cellStyle name="Normal 10 4 2 13" xfId="45700" xr:uid="{ACCDAB13-A97E-41B0-B0A0-156CBCD47D7C}"/>
    <cellStyle name="Normal 10 4 2 14" xfId="53193" xr:uid="{82966977-6B61-48C7-870D-718CEB5287CE}"/>
    <cellStyle name="Normal 10 4 2 2" xfId="4354" xr:uid="{3337A710-234B-454E-A4E2-7BDEF89AC13B}"/>
    <cellStyle name="Normal 10 4 2 2 10" xfId="57150" xr:uid="{EE70E0D1-DB1F-40DC-9538-F0F49779A49D}"/>
    <cellStyle name="Normal 10 4 2 2 2" xfId="4355" xr:uid="{2BEA6895-F89C-4945-9E5C-E85AA57E654D}"/>
    <cellStyle name="Normal 10 4 2 2 2 2" xfId="11868" xr:uid="{C77E6F32-131A-4ABF-BEF5-7C59770FDAAE}"/>
    <cellStyle name="Normal 10 4 2 2 2 2 2" xfId="26844" xr:uid="{D6853EB5-6B58-4518-A4EE-8B1484ECD9A9}"/>
    <cellStyle name="Normal 10 4 2 2 2 3" xfId="19356" xr:uid="{52CF9B0B-2C6E-4DB6-80B7-35652D79C491}"/>
    <cellStyle name="Normal 10 4 2 2 2 4" xfId="33111" xr:uid="{2DFD737E-C804-4DB7-B059-A51362E91587}"/>
    <cellStyle name="Normal 10 4 2 2 2 5" xfId="41775" xr:uid="{9FE462E0-546C-466C-A903-82323254DD76}"/>
    <cellStyle name="Normal 10 4 2 2 2 6" xfId="49661" xr:uid="{D30F3DB5-C388-41BF-9582-92E92016F7AF}"/>
    <cellStyle name="Normal 10 4 2 2 2 7" xfId="57151" xr:uid="{E3762E77-C965-48D1-8110-9CC074FF7EE7}"/>
    <cellStyle name="Normal 10 4 2 2 3" xfId="4356" xr:uid="{33E7CF1F-57B3-411B-AB7B-AB0158B27ADD}"/>
    <cellStyle name="Normal 10 4 2 2 3 2" xfId="11869" xr:uid="{17AE606F-1B38-4D45-974E-E3F4B7398065}"/>
    <cellStyle name="Normal 10 4 2 2 3 2 2" xfId="26845" xr:uid="{FE3897E3-E934-4888-A0EA-845C235ACD89}"/>
    <cellStyle name="Normal 10 4 2 2 3 3" xfId="19357" xr:uid="{A2A2F986-41E3-4C3A-821C-225BCFD67FD6}"/>
    <cellStyle name="Normal 10 4 2 2 3 4" xfId="34956" xr:uid="{411A22C2-41B4-4DDE-A3B2-51EEBC5F0EEB}"/>
    <cellStyle name="Normal 10 4 2 2 3 5" xfId="41776" xr:uid="{7220774A-9086-4544-8EBB-7818D5917A48}"/>
    <cellStyle name="Normal 10 4 2 2 3 6" xfId="49662" xr:uid="{84412DF7-6C9C-4A36-9419-F1E57B47890E}"/>
    <cellStyle name="Normal 10 4 2 2 3 7" xfId="57152" xr:uid="{F521EDB4-B70E-4213-8AA8-E91CB03F2905}"/>
    <cellStyle name="Normal 10 4 2 2 4" xfId="4357" xr:uid="{4BF3B74C-206C-4194-A2B1-F8E3284920F7}"/>
    <cellStyle name="Normal 10 4 2 2 4 2" xfId="11870" xr:uid="{571C9A50-7BC0-4000-BD4A-19B4B292C9EA}"/>
    <cellStyle name="Normal 10 4 2 2 4 2 2" xfId="26846" xr:uid="{E3F66864-2D44-49AF-9380-0DE5C44E2470}"/>
    <cellStyle name="Normal 10 4 2 2 4 3" xfId="19358" xr:uid="{09586D7D-C00F-4006-9EC7-771BCBCBE454}"/>
    <cellStyle name="Normal 10 4 2 2 4 4" xfId="36799" xr:uid="{ECCD96F6-E672-4741-861C-B6C0F51C2D0F}"/>
    <cellStyle name="Normal 10 4 2 2 4 5" xfId="41777" xr:uid="{DC73E3F6-A5D5-4D3F-A35F-E58C9B447C0C}"/>
    <cellStyle name="Normal 10 4 2 2 4 6" xfId="49663" xr:uid="{EACF7E4D-C85C-4B5C-97A8-83DC92C1C807}"/>
    <cellStyle name="Normal 10 4 2 2 4 7" xfId="57153" xr:uid="{0835AC79-A219-4EBD-B6A7-F3B820F81B59}"/>
    <cellStyle name="Normal 10 4 2 2 5" xfId="11867" xr:uid="{FA18A2F7-614B-412D-833F-044DFC1CC6DF}"/>
    <cellStyle name="Normal 10 4 2 2 5 2" xfId="26843" xr:uid="{DBAEA61E-433A-4B49-BBB9-0B89243262E7}"/>
    <cellStyle name="Normal 10 4 2 2 6" xfId="19355" xr:uid="{01867CCB-987F-45CE-8689-A8DC76BFC3D1}"/>
    <cellStyle name="Normal 10 4 2 2 7" xfId="31626" xr:uid="{3933D225-F179-4F0E-9100-0DA75B8491BF}"/>
    <cellStyle name="Normal 10 4 2 2 8" xfId="41774" xr:uid="{C83DD4FD-91FC-4FB9-8AA7-FB5FD5F2210A}"/>
    <cellStyle name="Normal 10 4 2 2 9" xfId="49660" xr:uid="{4C407453-89E9-449C-9671-1F54977556BD}"/>
    <cellStyle name="Normal 10 4 2 3" xfId="4358" xr:uid="{DC41F2A8-CCA9-44B9-85B5-704D026B6507}"/>
    <cellStyle name="Normal 10 4 2 3 2" xfId="11871" xr:uid="{2FB2AA58-BA1C-46F6-85AB-B53B9A7E297C}"/>
    <cellStyle name="Normal 10 4 2 3 2 2" xfId="26847" xr:uid="{89C3EDE3-5347-4E6E-9D19-D5A0DE551E24}"/>
    <cellStyle name="Normal 10 4 2 3 3" xfId="19359" xr:uid="{96180860-E877-48A3-9F19-1E730689B509}"/>
    <cellStyle name="Normal 10 4 2 3 4" xfId="33110" xr:uid="{4E2EF8F8-68A8-489F-8776-F1514589ACB3}"/>
    <cellStyle name="Normal 10 4 2 3 5" xfId="41778" xr:uid="{B855FE28-AA08-4B8A-BC1A-0E1F176A3304}"/>
    <cellStyle name="Normal 10 4 2 3 6" xfId="49664" xr:uid="{267D2584-7D39-4DA1-88D2-96C407DBBC50}"/>
    <cellStyle name="Normal 10 4 2 3 7" xfId="57154" xr:uid="{4603ED6B-67C3-4B16-B466-714607AF6D89}"/>
    <cellStyle name="Normal 10 4 2 4" xfId="4359" xr:uid="{A9F2D892-799E-4074-8644-69DE4508243C}"/>
    <cellStyle name="Normal 10 4 2 4 2" xfId="11872" xr:uid="{73139CA3-7B75-4DE5-812A-316E3297B3BB}"/>
    <cellStyle name="Normal 10 4 2 4 2 2" xfId="26848" xr:uid="{5D2BA5F7-20ED-4A96-A899-60F642EB2D45}"/>
    <cellStyle name="Normal 10 4 2 4 3" xfId="19360" xr:uid="{D795D902-9214-4E44-835E-5C7615E0FDD8}"/>
    <cellStyle name="Normal 10 4 2 4 4" xfId="34955" xr:uid="{CCF25B6B-DD3D-4DFF-9DCA-2FDE20DF92B6}"/>
    <cellStyle name="Normal 10 4 2 4 5" xfId="41779" xr:uid="{BF914B80-717D-43FA-BD03-126B76EC2E20}"/>
    <cellStyle name="Normal 10 4 2 4 6" xfId="49665" xr:uid="{DB620E88-AACE-488C-853C-D6D94C8AB768}"/>
    <cellStyle name="Normal 10 4 2 4 7" xfId="57155" xr:uid="{2C6265D4-A6BB-432E-942B-917444402069}"/>
    <cellStyle name="Normal 10 4 2 5" xfId="4360" xr:uid="{57CDD4FB-DA52-47F7-9392-25C93A954232}"/>
    <cellStyle name="Normal 10 4 2 5 2" xfId="11873" xr:uid="{F330FA9B-0FA7-4BA7-A1DA-E27A1DE2560D}"/>
    <cellStyle name="Normal 10 4 2 5 2 2" xfId="26849" xr:uid="{C56B9C12-AEA1-45C9-9B25-457C46327374}"/>
    <cellStyle name="Normal 10 4 2 5 3" xfId="19361" xr:uid="{EE9932B5-7A2C-4790-BFA8-7867F1C08EB9}"/>
    <cellStyle name="Normal 10 4 2 5 4" xfId="36798" xr:uid="{E2A08F1E-C83F-48C1-A650-090C8DBF185A}"/>
    <cellStyle name="Normal 10 4 2 5 5" xfId="41780" xr:uid="{890BDC46-D011-46F9-A308-97828C9E6EC4}"/>
    <cellStyle name="Normal 10 4 2 5 6" xfId="49666" xr:uid="{86FCDE52-D21A-4810-AE39-8EBE2C47EF88}"/>
    <cellStyle name="Normal 10 4 2 5 7" xfId="57156" xr:uid="{615533EA-162D-4106-9457-029774232A85}"/>
    <cellStyle name="Normal 10 4 2 6" xfId="7909" xr:uid="{F6F51B9E-3F93-42DD-A842-C988D76FBF4B}"/>
    <cellStyle name="Normal 10 4 2 6 2" xfId="22886" xr:uid="{64F65845-FEB7-4F87-B8F2-2CEE59896CB6}"/>
    <cellStyle name="Normal 10 4 2 7" xfId="15398" xr:uid="{0F12D50F-10C8-43C6-A22D-4118011CA39D}"/>
    <cellStyle name="Normal 10 4 2 8" xfId="30943" xr:uid="{3D2C7B8D-B9B0-4454-9232-ED30829BA6F0}"/>
    <cellStyle name="Normal 10 4 2 9" xfId="37817" xr:uid="{2E247BD8-91A2-4E4E-991B-8F9478722B69}"/>
    <cellStyle name="Normal 10 4 20" xfId="53137" xr:uid="{F3FFD166-E5CF-443E-8D4E-79C9A2E19FDD}"/>
    <cellStyle name="Normal 10 4 3" xfId="4361" xr:uid="{96D5F8DF-60C2-4AF5-8868-215E980EA41B}"/>
    <cellStyle name="Normal 10 4 3 10" xfId="49667" xr:uid="{CD87B68A-D130-459B-9C4E-A410122B2691}"/>
    <cellStyle name="Normal 10 4 3 11" xfId="57157" xr:uid="{4CA58972-39C4-4DAC-84C3-43CF14A79DFE}"/>
    <cellStyle name="Normal 10 4 3 2" xfId="4362" xr:uid="{3DA4222D-7541-4BDE-9D2F-961C7935179F}"/>
    <cellStyle name="Normal 10 4 3 2 10" xfId="57158" xr:uid="{703FCE88-8E34-4F6C-A271-F37A302DF8E0}"/>
    <cellStyle name="Normal 10 4 3 2 2" xfId="4363" xr:uid="{0BB990A9-C7F5-4BD8-85D5-510C37ECF3B2}"/>
    <cellStyle name="Normal 10 4 3 2 2 2" xfId="11876" xr:uid="{5309DC66-4064-42B8-A600-8E108F16DACD}"/>
    <cellStyle name="Normal 10 4 3 2 2 2 2" xfId="26852" xr:uid="{B63EAD2F-79CE-4D40-9962-EB92B261068D}"/>
    <cellStyle name="Normal 10 4 3 2 2 3" xfId="19364" xr:uid="{B399F9F5-B9D4-4E28-B04B-BA2637506C09}"/>
    <cellStyle name="Normal 10 4 3 2 2 4" xfId="33113" xr:uid="{E15272A2-9659-4DF8-9BFF-C24F509FB7CB}"/>
    <cellStyle name="Normal 10 4 3 2 2 5" xfId="41783" xr:uid="{56FBB95A-B00B-4E5A-8555-E30B2D0E196A}"/>
    <cellStyle name="Normal 10 4 3 2 2 6" xfId="49669" xr:uid="{7B24A64D-6B58-4E85-9048-8E408E6CAB6B}"/>
    <cellStyle name="Normal 10 4 3 2 2 7" xfId="57159" xr:uid="{D384EA91-DDCD-4460-8FED-F40BF921F642}"/>
    <cellStyle name="Normal 10 4 3 2 3" xfId="4364" xr:uid="{95AB6BE1-5092-4F15-84E9-B2010B4FCF4C}"/>
    <cellStyle name="Normal 10 4 3 2 3 2" xfId="11877" xr:uid="{97509A0F-0290-4D19-ACC3-C6AD5AC999AB}"/>
    <cellStyle name="Normal 10 4 3 2 3 2 2" xfId="26853" xr:uid="{B79812F1-F4A3-4464-A1D3-19995C7879E7}"/>
    <cellStyle name="Normal 10 4 3 2 3 3" xfId="19365" xr:uid="{5C5013B6-D54B-4857-8F30-4EB76EC30A79}"/>
    <cellStyle name="Normal 10 4 3 2 3 4" xfId="34958" xr:uid="{C8B78742-1A1D-4F1F-9B07-0D9ADA26C42D}"/>
    <cellStyle name="Normal 10 4 3 2 3 5" xfId="41784" xr:uid="{B5CDF8DA-4EA0-4E37-8050-7653AD461F3C}"/>
    <cellStyle name="Normal 10 4 3 2 3 6" xfId="49670" xr:uid="{EA515A85-1067-4C8D-A066-499A21BEEA2D}"/>
    <cellStyle name="Normal 10 4 3 2 3 7" xfId="57160" xr:uid="{3471961A-DAC3-47C1-83DF-53C6A6E60020}"/>
    <cellStyle name="Normal 10 4 3 2 4" xfId="4365" xr:uid="{EF12AFA6-9B8F-45C4-9AD4-074D7371B85F}"/>
    <cellStyle name="Normal 10 4 3 2 4 2" xfId="11878" xr:uid="{15E7B925-D574-40EA-B997-435F68424CB7}"/>
    <cellStyle name="Normal 10 4 3 2 4 2 2" xfId="26854" xr:uid="{CC08A118-0A8C-41F8-9F5E-C384BB5B005C}"/>
    <cellStyle name="Normal 10 4 3 2 4 3" xfId="19366" xr:uid="{E09FCD57-F11B-4B59-A9B4-21F8B53E107B}"/>
    <cellStyle name="Normal 10 4 3 2 4 4" xfId="36801" xr:uid="{F10244BB-95D5-4D5F-9ACD-BEB06D0223E4}"/>
    <cellStyle name="Normal 10 4 3 2 4 5" xfId="41785" xr:uid="{E2E61CA5-3161-480E-8097-15FD8CD779E8}"/>
    <cellStyle name="Normal 10 4 3 2 4 6" xfId="49671" xr:uid="{C9319DFE-E335-47FB-9C75-6E216EADD704}"/>
    <cellStyle name="Normal 10 4 3 2 4 7" xfId="57161" xr:uid="{21A6EE1E-70DB-4BA9-9C3A-B64DB70AF619}"/>
    <cellStyle name="Normal 10 4 3 2 5" xfId="11875" xr:uid="{D4C805F7-53CC-4BD4-9DD8-90E949AEC935}"/>
    <cellStyle name="Normal 10 4 3 2 5 2" xfId="26851" xr:uid="{F005B8A8-935F-49F3-A962-B2E093EB5A2D}"/>
    <cellStyle name="Normal 10 4 3 2 6" xfId="19363" xr:uid="{F380504D-87BF-4A37-B64B-BDC779CE54D4}"/>
    <cellStyle name="Normal 10 4 3 2 7" xfId="31627" xr:uid="{3E11534D-D3B0-4877-808F-D5B1F036C6A6}"/>
    <cellStyle name="Normal 10 4 3 2 8" xfId="41782" xr:uid="{F8BCA651-72D2-434B-8577-941CD1C0C0C5}"/>
    <cellStyle name="Normal 10 4 3 2 9" xfId="49668" xr:uid="{D6137C95-19CA-4D98-9A2D-C6B1D779B07B}"/>
    <cellStyle name="Normal 10 4 3 3" xfId="4366" xr:uid="{452A66F4-D1D9-48B7-AA6A-FF196CA3985F}"/>
    <cellStyle name="Normal 10 4 3 3 2" xfId="11879" xr:uid="{B3C6A6E1-E888-487D-8075-41EFF26F8028}"/>
    <cellStyle name="Normal 10 4 3 3 2 2" xfId="26855" xr:uid="{EA723D47-E453-4253-87B2-FC45CB21451A}"/>
    <cellStyle name="Normal 10 4 3 3 3" xfId="19367" xr:uid="{A17C8DF2-A14F-4E4F-B58A-2DD7BD1C98FF}"/>
    <cellStyle name="Normal 10 4 3 3 4" xfId="33112" xr:uid="{1D530E12-DF1D-4AFA-8E46-7B76E32FC503}"/>
    <cellStyle name="Normal 10 4 3 3 5" xfId="41786" xr:uid="{9CA388B2-0BC2-4874-A43D-00136895350E}"/>
    <cellStyle name="Normal 10 4 3 3 6" xfId="49672" xr:uid="{9EE6EA7C-F298-44F9-805B-7D5550838D20}"/>
    <cellStyle name="Normal 10 4 3 3 7" xfId="57162" xr:uid="{E673598E-05EB-40A5-9A73-9670B325ACBC}"/>
    <cellStyle name="Normal 10 4 3 4" xfId="4367" xr:uid="{A37C250B-3562-447C-B118-FE3F0BB354AB}"/>
    <cellStyle name="Normal 10 4 3 4 2" xfId="11880" xr:uid="{E93A1466-F5AF-4BD1-89C1-4E0A8EEECDD9}"/>
    <cellStyle name="Normal 10 4 3 4 2 2" xfId="26856" xr:uid="{47E8D2BB-E533-498E-AEDE-0B1E511EF5F7}"/>
    <cellStyle name="Normal 10 4 3 4 3" xfId="19368" xr:uid="{6E52C715-FB57-4629-92F4-6A218045F507}"/>
    <cellStyle name="Normal 10 4 3 4 4" xfId="34957" xr:uid="{F7597824-13F5-40E5-BE47-71081BC86868}"/>
    <cellStyle name="Normal 10 4 3 4 5" xfId="41787" xr:uid="{AB6EE052-C488-4E40-80E5-8EB4AB2D6E42}"/>
    <cellStyle name="Normal 10 4 3 4 6" xfId="49673" xr:uid="{FC891271-BBC0-4E99-8B61-3E107906D77C}"/>
    <cellStyle name="Normal 10 4 3 4 7" xfId="57163" xr:uid="{9C307D79-2660-411B-BFF6-35550949495F}"/>
    <cellStyle name="Normal 10 4 3 5" xfId="4368" xr:uid="{16BE6118-75D8-479C-B09F-116CC1BAAA1E}"/>
    <cellStyle name="Normal 10 4 3 5 2" xfId="11881" xr:uid="{4D5010F9-9838-45F3-95B1-56F25264727A}"/>
    <cellStyle name="Normal 10 4 3 5 2 2" xfId="26857" xr:uid="{588732AE-F1DA-4A4B-AC18-E172050A38D0}"/>
    <cellStyle name="Normal 10 4 3 5 3" xfId="19369" xr:uid="{9F9482DC-E4EF-4703-B8A6-113346E759E3}"/>
    <cellStyle name="Normal 10 4 3 5 4" xfId="36800" xr:uid="{D6F6BD93-85CD-43D9-8EB9-0D6ABB22D0ED}"/>
    <cellStyle name="Normal 10 4 3 5 5" xfId="41788" xr:uid="{4D38353A-3AF7-40D1-8383-F5A46E1A2FAC}"/>
    <cellStyle name="Normal 10 4 3 5 6" xfId="49674" xr:uid="{52B6D324-0E10-4D80-9A42-ABF401919727}"/>
    <cellStyle name="Normal 10 4 3 5 7" xfId="57164" xr:uid="{FAC204D1-E3C3-4251-B4C9-0CB9AD4D70AE}"/>
    <cellStyle name="Normal 10 4 3 6" xfId="11874" xr:uid="{1A2E42E4-6884-4E44-81EF-29EBED2592E0}"/>
    <cellStyle name="Normal 10 4 3 6 2" xfId="26850" xr:uid="{5998C7A7-42CA-4446-B1E1-8A93EF6E276F}"/>
    <cellStyle name="Normal 10 4 3 7" xfId="19362" xr:uid="{C337F654-D581-4862-82AB-EE6770948679}"/>
    <cellStyle name="Normal 10 4 3 8" xfId="31136" xr:uid="{1F3FEA19-4336-4E8F-8306-EF7AAC90724C}"/>
    <cellStyle name="Normal 10 4 3 9" xfId="41781" xr:uid="{9B060030-A8E5-45E8-851F-63CBF4E425C7}"/>
    <cellStyle name="Normal 10 4 4" xfId="4369" xr:uid="{1E1558D2-4F32-409F-A877-3A2EEC62201D}"/>
    <cellStyle name="Normal 10 4 4 10" xfId="57165" xr:uid="{1589957B-FD2E-4FC1-B960-D8187F7258AC}"/>
    <cellStyle name="Normal 10 4 4 2" xfId="4370" xr:uid="{3875149A-2568-45E7-ABB4-2C2594A17818}"/>
    <cellStyle name="Normal 10 4 4 2 2" xfId="11883" xr:uid="{349C844D-0B01-403B-8E85-D5BD4F0B0C8F}"/>
    <cellStyle name="Normal 10 4 4 2 2 2" xfId="26859" xr:uid="{67BC0E96-D222-47FF-BC01-FAC629038659}"/>
    <cellStyle name="Normal 10 4 4 2 3" xfId="19371" xr:uid="{C709B1E6-2FEB-4AC6-AFB9-3B5E5DDAD690}"/>
    <cellStyle name="Normal 10 4 4 2 4" xfId="33114" xr:uid="{E009FAFC-109A-4197-B219-360C9992EB93}"/>
    <cellStyle name="Normal 10 4 4 2 5" xfId="41790" xr:uid="{50664480-601B-434D-84FE-89343DEAD217}"/>
    <cellStyle name="Normal 10 4 4 2 6" xfId="49676" xr:uid="{BAD602F2-A4EC-48BF-ABF3-B4AC76729E51}"/>
    <cellStyle name="Normal 10 4 4 2 7" xfId="57166" xr:uid="{358C8486-159B-4B43-8963-8E1F41ED8601}"/>
    <cellStyle name="Normal 10 4 4 3" xfId="4371" xr:uid="{481DAB4B-FEE4-4918-A406-97FF20B05A47}"/>
    <cellStyle name="Normal 10 4 4 3 2" xfId="11884" xr:uid="{537DA8FE-E3C3-4EF3-A81E-519BAEDF7C01}"/>
    <cellStyle name="Normal 10 4 4 3 2 2" xfId="26860" xr:uid="{3317E2A1-0370-442A-A22C-62558C09E8B8}"/>
    <cellStyle name="Normal 10 4 4 3 3" xfId="19372" xr:uid="{F6832577-6088-449C-8BE3-8102013A915B}"/>
    <cellStyle name="Normal 10 4 4 3 4" xfId="34959" xr:uid="{4F1A7DD8-50A3-41B0-9E4A-A2F392AB37F8}"/>
    <cellStyle name="Normal 10 4 4 3 5" xfId="41791" xr:uid="{D7132607-C8E4-4211-9834-4F220982BBD8}"/>
    <cellStyle name="Normal 10 4 4 3 6" xfId="49677" xr:uid="{9F32F11D-7DED-4B9A-BB23-D5307680885A}"/>
    <cellStyle name="Normal 10 4 4 3 7" xfId="57167" xr:uid="{D9EABF2E-F770-41E8-B86A-8033FAAC31B3}"/>
    <cellStyle name="Normal 10 4 4 4" xfId="4372" xr:uid="{EAABCC8D-FF09-42C9-A4EA-0436AE1B208F}"/>
    <cellStyle name="Normal 10 4 4 4 2" xfId="11885" xr:uid="{A332FE46-060B-4F5A-9A4B-1DC1BC73CACC}"/>
    <cellStyle name="Normal 10 4 4 4 2 2" xfId="26861" xr:uid="{BF722FB5-EEEA-423D-AC40-717BEC7CD99E}"/>
    <cellStyle name="Normal 10 4 4 4 3" xfId="19373" xr:uid="{A56D1B17-E5D0-48C7-9C6F-86DE4C577EF1}"/>
    <cellStyle name="Normal 10 4 4 4 4" xfId="36802" xr:uid="{86E10830-44AD-4EAB-ADDD-E0E8D82E1F32}"/>
    <cellStyle name="Normal 10 4 4 4 5" xfId="41792" xr:uid="{17337ECC-0BBA-46F8-8C75-3E32172CD8C8}"/>
    <cellStyle name="Normal 10 4 4 4 6" xfId="49678" xr:uid="{88DE7D0F-5D4A-4FC3-9281-BF3A85C4B50B}"/>
    <cellStyle name="Normal 10 4 4 4 7" xfId="57168" xr:uid="{B60EDEA9-5EEA-4419-9FBB-CC2B35227A7E}"/>
    <cellStyle name="Normal 10 4 4 5" xfId="11882" xr:uid="{DE622037-D740-4DC0-B6EC-11356670236F}"/>
    <cellStyle name="Normal 10 4 4 5 2" xfId="26858" xr:uid="{16C3985E-519C-418B-A6A9-734DAE2C0654}"/>
    <cellStyle name="Normal 10 4 4 6" xfId="19370" xr:uid="{310670D3-DE20-4828-ADF7-6A854C4E7503}"/>
    <cellStyle name="Normal 10 4 4 7" xfId="31625" xr:uid="{A1B1DA2A-EA60-42FF-9728-3A636956CEDC}"/>
    <cellStyle name="Normal 10 4 4 8" xfId="41789" xr:uid="{D964A74B-B9EA-4DE0-A8E6-20661E482F83}"/>
    <cellStyle name="Normal 10 4 4 9" xfId="49675" xr:uid="{3C207E6C-4A03-4D4C-9B54-D9AC38DE9211}"/>
    <cellStyle name="Normal 10 4 5" xfId="4373" xr:uid="{8DCB4B14-3D6B-453D-8CCD-083118544E0E}"/>
    <cellStyle name="Normal 10 4 5 10" xfId="57169" xr:uid="{10A6716C-2751-46B3-BED6-F5C26FABA8A0}"/>
    <cellStyle name="Normal 10 4 5 2" xfId="4374" xr:uid="{2EAF46B1-2012-431E-A3C8-50A9E63F16C5}"/>
    <cellStyle name="Normal 10 4 5 2 2" xfId="11887" xr:uid="{9FB62016-D2B9-43DE-9ECE-31CD246CFF04}"/>
    <cellStyle name="Normal 10 4 5 2 2 2" xfId="26863" xr:uid="{BF3B6FFD-7057-480E-8F1D-01FDD5BDA999}"/>
    <cellStyle name="Normal 10 4 5 2 3" xfId="19375" xr:uid="{EB104185-B7E9-4D3C-8C80-0A25E297DD6F}"/>
    <cellStyle name="Normal 10 4 5 2 4" xfId="33115" xr:uid="{0A822DCC-C704-412D-AF1C-A77441CD15D0}"/>
    <cellStyle name="Normal 10 4 5 2 5" xfId="41794" xr:uid="{646D268A-B80E-4B4E-B3B9-655608793326}"/>
    <cellStyle name="Normal 10 4 5 2 6" xfId="49680" xr:uid="{1A81848F-D8DB-45F3-B333-E24257725841}"/>
    <cellStyle name="Normal 10 4 5 2 7" xfId="57170" xr:uid="{8B21284B-74B0-4D33-BC7A-E37E03F6FC95}"/>
    <cellStyle name="Normal 10 4 5 3" xfId="4375" xr:uid="{448990F2-6091-4B4A-8760-733DFC4D9B16}"/>
    <cellStyle name="Normal 10 4 5 3 2" xfId="11888" xr:uid="{4FB4A72A-3125-4981-BFE1-7AA5FE6EC5EE}"/>
    <cellStyle name="Normal 10 4 5 3 2 2" xfId="26864" xr:uid="{BE64FD73-3521-4961-B0C0-67E974C11B1C}"/>
    <cellStyle name="Normal 10 4 5 3 3" xfId="19376" xr:uid="{7291604B-1C4C-4729-9521-43699E5E1BC8}"/>
    <cellStyle name="Normal 10 4 5 3 4" xfId="34960" xr:uid="{D5E3027B-DF42-4CAD-B7A3-538D7B119FE1}"/>
    <cellStyle name="Normal 10 4 5 3 5" xfId="41795" xr:uid="{81057A3B-9A8C-4638-B869-E789C28E31C4}"/>
    <cellStyle name="Normal 10 4 5 3 6" xfId="49681" xr:uid="{07225157-DD57-423C-9EE0-610939346EFD}"/>
    <cellStyle name="Normal 10 4 5 3 7" xfId="57171" xr:uid="{F5BD9D0C-69B8-4373-99CB-DCB1A3BD80A5}"/>
    <cellStyle name="Normal 10 4 5 4" xfId="4376" xr:uid="{7202ACDE-119F-4BD9-8EA9-A82273E5CBC4}"/>
    <cellStyle name="Normal 10 4 5 4 2" xfId="11889" xr:uid="{F39E8A83-5074-4FAB-B35F-0DF0E302A157}"/>
    <cellStyle name="Normal 10 4 5 4 2 2" xfId="26865" xr:uid="{7EA6064F-5F7C-4012-A483-536754C44A12}"/>
    <cellStyle name="Normal 10 4 5 4 3" xfId="19377" xr:uid="{A164FBED-68E6-49C5-BEDC-8EED2176C166}"/>
    <cellStyle name="Normal 10 4 5 4 4" xfId="36803" xr:uid="{824E2972-C402-4ED3-9786-2935EDC5DF31}"/>
    <cellStyle name="Normal 10 4 5 4 5" xfId="41796" xr:uid="{87E874FE-94B7-479D-A899-9444538695CA}"/>
    <cellStyle name="Normal 10 4 5 4 6" xfId="49682" xr:uid="{FFAA5530-E3A6-4968-A7B5-CCE9BDACE2A3}"/>
    <cellStyle name="Normal 10 4 5 4 7" xfId="57172" xr:uid="{5496F1AE-7DA1-4AB0-B819-41585B649D83}"/>
    <cellStyle name="Normal 10 4 5 5" xfId="11886" xr:uid="{055EC91C-524D-4C5A-8C40-6042E4290DAF}"/>
    <cellStyle name="Normal 10 4 5 5 2" xfId="26862" xr:uid="{4BD01F1E-B742-4961-AB21-2CE09FC22CA3}"/>
    <cellStyle name="Normal 10 4 5 6" xfId="19374" xr:uid="{9623E9F9-3B49-4337-9C6B-3E0F5FBEAF60}"/>
    <cellStyle name="Normal 10 4 5 7" xfId="32057" xr:uid="{F1415476-8204-4A9B-9A9D-5C9E7403C397}"/>
    <cellStyle name="Normal 10 4 5 8" xfId="41793" xr:uid="{BA30853E-8D71-4DDF-A630-F5020F683116}"/>
    <cellStyle name="Normal 10 4 5 9" xfId="49679" xr:uid="{53C89FA7-548E-4E55-AECD-B750BBC5FFF0}"/>
    <cellStyle name="Normal 10 4 6" xfId="4377" xr:uid="{4AF24AF4-DCAF-40F9-9FF6-3E60EE9820B0}"/>
    <cellStyle name="Normal 10 4 6 10" xfId="57173" xr:uid="{E2D8784F-51AE-431D-B861-1D80FBBA6576}"/>
    <cellStyle name="Normal 10 4 6 2" xfId="4378" xr:uid="{C57FA014-C495-47A7-818F-19D9C0451E6C}"/>
    <cellStyle name="Normal 10 4 6 2 2" xfId="11891" xr:uid="{07E29A96-5891-4FE1-BAF9-6BC637701371}"/>
    <cellStyle name="Normal 10 4 6 2 2 2" xfId="26867" xr:uid="{8F1694DA-6189-4040-ABA8-E2945AB23613}"/>
    <cellStyle name="Normal 10 4 6 2 3" xfId="19379" xr:uid="{7DCABC8E-83F6-459A-A205-DD2CBB357372}"/>
    <cellStyle name="Normal 10 4 6 2 4" xfId="33116" xr:uid="{D78C0002-79F0-490D-B86E-304673FF22F3}"/>
    <cellStyle name="Normal 10 4 6 2 5" xfId="41798" xr:uid="{79D0F336-CAE2-4AA1-9311-E2AEA36ED0F6}"/>
    <cellStyle name="Normal 10 4 6 2 6" xfId="49684" xr:uid="{B4F78D78-A4D1-4E03-B13F-58E6CF47CD5F}"/>
    <cellStyle name="Normal 10 4 6 2 7" xfId="57174" xr:uid="{0980FB71-A7D4-4FDB-B49F-9859148C375F}"/>
    <cellStyle name="Normal 10 4 6 3" xfId="4379" xr:uid="{54E866E3-F21A-48CE-A9F2-6B5EDA838949}"/>
    <cellStyle name="Normal 10 4 6 3 2" xfId="11892" xr:uid="{541EED8E-0B2D-483D-880A-37117D8B164C}"/>
    <cellStyle name="Normal 10 4 6 3 2 2" xfId="26868" xr:uid="{C17B5DF5-3B4E-4FDF-9E84-BF28B6E4E9DB}"/>
    <cellStyle name="Normal 10 4 6 3 3" xfId="19380" xr:uid="{43CE2AA1-3BDC-43B1-AC7C-0972DDEAE4CB}"/>
    <cellStyle name="Normal 10 4 6 3 4" xfId="34961" xr:uid="{90EF140E-785D-425B-B646-F394160BD360}"/>
    <cellStyle name="Normal 10 4 6 3 5" xfId="41799" xr:uid="{F46979E9-B182-4E16-8793-E72C89D5BF4D}"/>
    <cellStyle name="Normal 10 4 6 3 6" xfId="49685" xr:uid="{14EBF339-E953-4A16-BD08-CD787DAFF132}"/>
    <cellStyle name="Normal 10 4 6 3 7" xfId="57175" xr:uid="{875A2646-1D2D-46B3-9BE7-67FE53EB8756}"/>
    <cellStyle name="Normal 10 4 6 4" xfId="4380" xr:uid="{923E50A9-9B38-4CFD-82A1-9D8D41C0BFCF}"/>
    <cellStyle name="Normal 10 4 6 4 2" xfId="11893" xr:uid="{EBE610AC-0F6D-4548-B662-A085323E3455}"/>
    <cellStyle name="Normal 10 4 6 4 2 2" xfId="26869" xr:uid="{9869EF58-67EE-4A9C-B040-293DA7580355}"/>
    <cellStyle name="Normal 10 4 6 4 3" xfId="19381" xr:uid="{6AF2A1E6-A397-4674-A26A-E5094ADBF651}"/>
    <cellStyle name="Normal 10 4 6 4 4" xfId="36804" xr:uid="{794FEFE5-3C32-409B-A060-4EF941B5FDA6}"/>
    <cellStyle name="Normal 10 4 6 4 5" xfId="41800" xr:uid="{131541B0-D355-4F97-8048-81CF82CFB254}"/>
    <cellStyle name="Normal 10 4 6 4 6" xfId="49686" xr:uid="{96EBF6B0-91BC-471E-9DC3-2D010A63DC3C}"/>
    <cellStyle name="Normal 10 4 6 4 7" xfId="57176" xr:uid="{256F654B-7169-4D80-85BC-F19F6DC08DB2}"/>
    <cellStyle name="Normal 10 4 6 5" xfId="11890" xr:uid="{1A103BA5-3180-40E1-A382-C76B05DD5BA0}"/>
    <cellStyle name="Normal 10 4 6 5 2" xfId="26866" xr:uid="{00350BBD-2BB6-43A0-8CCC-C8DD1933117A}"/>
    <cellStyle name="Normal 10 4 6 6" xfId="19378" xr:uid="{9A4F71ED-909C-45B3-AC15-58A5E6729AEC}"/>
    <cellStyle name="Normal 10 4 6 7" xfId="32112" xr:uid="{4AA01C70-4BB8-48B3-A38A-71B846A4BA80}"/>
    <cellStyle name="Normal 10 4 6 8" xfId="41797" xr:uid="{70C15D32-EC49-4C82-85A5-6B24B3882F22}"/>
    <cellStyle name="Normal 10 4 6 9" xfId="49683" xr:uid="{D1333C29-D8C8-4D49-94E1-C8FF0B2D324E}"/>
    <cellStyle name="Normal 10 4 7" xfId="4381" xr:uid="{40C3717E-CE56-4731-B3E2-B7553950AEDF}"/>
    <cellStyle name="Normal 10 4 7 2" xfId="11894" xr:uid="{622191C2-20B8-4F16-9ABB-4B185D2DA19E}"/>
    <cellStyle name="Normal 10 4 7 2 2" xfId="26870" xr:uid="{6B6244DE-FB99-4607-ADE7-4F54380E6FE8}"/>
    <cellStyle name="Normal 10 4 7 3" xfId="19382" xr:uid="{3500D9A1-B52F-428A-BEE7-66DBE30D4D5E}"/>
    <cellStyle name="Normal 10 4 7 4" xfId="33109" xr:uid="{8D3D0224-3B64-4DD5-95E8-95EA1D999E88}"/>
    <cellStyle name="Normal 10 4 7 5" xfId="41801" xr:uid="{046F9BA2-EE5F-496D-AA60-EB588E99CDB4}"/>
    <cellStyle name="Normal 10 4 7 6" xfId="49687" xr:uid="{A24CA29B-B925-4AB0-852F-39DFFC6DE95C}"/>
    <cellStyle name="Normal 10 4 7 7" xfId="57177" xr:uid="{1651CB16-EBAF-4B84-934D-D47EC1D0C8B6}"/>
    <cellStyle name="Normal 10 4 8" xfId="4382" xr:uid="{EDC2A584-B2D5-43F5-AA99-740F97F79478}"/>
    <cellStyle name="Normal 10 4 8 2" xfId="11895" xr:uid="{6C62D033-14B1-4F90-8C63-FA6085BA4A3D}"/>
    <cellStyle name="Normal 10 4 8 2 2" xfId="26871" xr:uid="{0FEEFF53-B474-4F50-A504-014840B9C52B}"/>
    <cellStyle name="Normal 10 4 8 3" xfId="19383" xr:uid="{4F274F93-D0EA-4FD0-8CBD-270CC6248286}"/>
    <cellStyle name="Normal 10 4 8 4" xfId="34954" xr:uid="{4D43E6B9-D4E0-4F2B-BD7A-E7EA23B2EDC6}"/>
    <cellStyle name="Normal 10 4 8 5" xfId="41802" xr:uid="{F4D51DFE-4BB5-4F1E-9048-495F2D220FEB}"/>
    <cellStyle name="Normal 10 4 8 6" xfId="49688" xr:uid="{D3739AD8-0960-425F-BFFD-79AB1A733A96}"/>
    <cellStyle name="Normal 10 4 8 7" xfId="57178" xr:uid="{F81A7E20-6E0B-479D-AFDC-D1CDF9E2B23F}"/>
    <cellStyle name="Normal 10 4 9" xfId="4383" xr:uid="{06D74FD7-78CB-4977-9BAC-72451E841982}"/>
    <cellStyle name="Normal 10 4 9 2" xfId="11896" xr:uid="{06BD20B7-0AA4-4846-8C92-B145A9373CA1}"/>
    <cellStyle name="Normal 10 4 9 2 2" xfId="26872" xr:uid="{36E919E0-4279-4A10-AA13-ABFB6E92D597}"/>
    <cellStyle name="Normal 10 4 9 3" xfId="19384" xr:uid="{E259F0BB-E1C2-421A-98FC-8553B2874EB3}"/>
    <cellStyle name="Normal 10 4 9 4" xfId="36797" xr:uid="{8FAFEB96-D1E4-4A2C-A7D9-FBACF2F4C52A}"/>
    <cellStyle name="Normal 10 4 9 5" xfId="41803" xr:uid="{10AC7520-901B-4352-B2DB-A583B762C19C}"/>
    <cellStyle name="Normal 10 4 9 6" xfId="49689" xr:uid="{CB7850A9-77B1-4DF1-8765-78A344C4F3CD}"/>
    <cellStyle name="Normal 10 4 9 7" xfId="57179" xr:uid="{3697EC73-C0E4-4D96-B152-63108DF2982B}"/>
    <cellStyle name="Normal 10 5" xfId="345" xr:uid="{AC2BFE06-6F44-46B2-A21F-E3F0A0FAC24A}"/>
    <cellStyle name="Normal 10 5 10" xfId="45281" xr:uid="{BB4A153B-E750-4ED7-96D1-4A3FC7F6EF2C}"/>
    <cellStyle name="Normal 10 5 11" xfId="45404" xr:uid="{7ABB137E-EADA-4B9B-B29C-E56CC7978D3F}"/>
    <cellStyle name="Normal 10 5 12" xfId="45527" xr:uid="{43278037-EC9F-4F2F-95A9-D6DA9D74CD33}"/>
    <cellStyle name="Normal 10 5 13" xfId="45676" xr:uid="{A7D44188-614F-4761-9CF4-53242E2DA21C}"/>
    <cellStyle name="Normal 10 5 14" xfId="53169" xr:uid="{65332AD2-49FF-4FAF-988A-5597E639D035}"/>
    <cellStyle name="Normal 10 5 2" xfId="4384" xr:uid="{43AA664E-4B16-4568-99AA-D4FC4F72CB03}"/>
    <cellStyle name="Normal 10 5 2 10" xfId="57180" xr:uid="{0AB8EC45-0B7B-42BB-9CFF-8AF537A4F94A}"/>
    <cellStyle name="Normal 10 5 2 2" xfId="4385" xr:uid="{1A79B4D1-7658-4397-96F4-A2ACE70DAFCB}"/>
    <cellStyle name="Normal 10 5 2 2 2" xfId="11898" xr:uid="{86312966-1FF7-4581-96B9-837B6BC14D34}"/>
    <cellStyle name="Normal 10 5 2 2 2 2" xfId="26874" xr:uid="{B70619A1-909C-40AD-A29B-626E9AFEE3A6}"/>
    <cellStyle name="Normal 10 5 2 2 3" xfId="19386" xr:uid="{5E925F19-338E-45A9-BA1F-9C5E53AA14EB}"/>
    <cellStyle name="Normal 10 5 2 2 4" xfId="33118" xr:uid="{38EA78B5-60EF-4F84-BE0F-97B6D88AF925}"/>
    <cellStyle name="Normal 10 5 2 2 5" xfId="41805" xr:uid="{0A971AAD-9763-4C84-8456-C7CFA3F1CE9F}"/>
    <cellStyle name="Normal 10 5 2 2 6" xfId="49691" xr:uid="{09CAFE3D-0D9B-4C9C-8B4D-DF21D76ABDC6}"/>
    <cellStyle name="Normal 10 5 2 2 7" xfId="57181" xr:uid="{2AE6B583-38DD-4764-9408-4A2595621C2B}"/>
    <cellStyle name="Normal 10 5 2 3" xfId="4386" xr:uid="{5828063D-4EB9-4426-A9D7-2AA103AEC71F}"/>
    <cellStyle name="Normal 10 5 2 3 2" xfId="11899" xr:uid="{C7220D13-6823-4243-9C9E-55C45875192F}"/>
    <cellStyle name="Normal 10 5 2 3 2 2" xfId="26875" xr:uid="{CC2166CF-39CB-4A34-BDC4-251625E62A61}"/>
    <cellStyle name="Normal 10 5 2 3 3" xfId="19387" xr:uid="{0C761673-FA0E-41F1-B3AA-350846270D05}"/>
    <cellStyle name="Normal 10 5 2 3 4" xfId="34963" xr:uid="{D0B5001D-1373-4CA5-9B48-98C7751B51A3}"/>
    <cellStyle name="Normal 10 5 2 3 5" xfId="41806" xr:uid="{98FC1541-0268-4B7A-A233-AA10C361462F}"/>
    <cellStyle name="Normal 10 5 2 3 6" xfId="49692" xr:uid="{23A22F49-06CB-4C17-B500-6D867087BCD4}"/>
    <cellStyle name="Normal 10 5 2 3 7" xfId="57182" xr:uid="{FD4851C1-875F-4D3B-9E5E-654CF38FEF2D}"/>
    <cellStyle name="Normal 10 5 2 4" xfId="4387" xr:uid="{739B18F5-8DB9-460E-972B-FBD8A4ACB6FC}"/>
    <cellStyle name="Normal 10 5 2 4 2" xfId="11900" xr:uid="{65F37D71-04CE-480A-9C55-D82EF33040E5}"/>
    <cellStyle name="Normal 10 5 2 4 2 2" xfId="26876" xr:uid="{3DEE394A-C432-4598-92DF-32E4F4F3FB72}"/>
    <cellStyle name="Normal 10 5 2 4 3" xfId="19388" xr:uid="{55838C22-DA04-4FB7-890B-492E9DBE7F00}"/>
    <cellStyle name="Normal 10 5 2 4 4" xfId="36806" xr:uid="{2E90DB56-BC60-416C-9ED9-9B785656783F}"/>
    <cellStyle name="Normal 10 5 2 4 5" xfId="41807" xr:uid="{5287DFD0-25B1-4CDD-9995-3055F782F368}"/>
    <cellStyle name="Normal 10 5 2 4 6" xfId="49693" xr:uid="{A1DAF56C-04E4-462F-9C25-AAD5C5DB15FE}"/>
    <cellStyle name="Normal 10 5 2 4 7" xfId="57183" xr:uid="{099928A3-E4E9-4C25-AAEA-0880116C3049}"/>
    <cellStyle name="Normal 10 5 2 5" xfId="11897" xr:uid="{DAF5790C-0AF9-47D1-85EE-EC3A546C5437}"/>
    <cellStyle name="Normal 10 5 2 5 2" xfId="26873" xr:uid="{749E7BCB-6070-40E8-B8FF-42E6749956F7}"/>
    <cellStyle name="Normal 10 5 2 6" xfId="19385" xr:uid="{9C340F2D-FED9-4EE2-81D0-DD896348CF3F}"/>
    <cellStyle name="Normal 10 5 2 7" xfId="31628" xr:uid="{6B446B07-FFF8-4413-B3C6-5F4494449B28}"/>
    <cellStyle name="Normal 10 5 2 8" xfId="41804" xr:uid="{A54D12E7-0BAB-42E8-B74B-4AD5EEF9676D}"/>
    <cellStyle name="Normal 10 5 2 9" xfId="49690" xr:uid="{ADCD2570-E0C7-417E-A32F-FCB8E60903CA}"/>
    <cellStyle name="Normal 10 5 3" xfId="4388" xr:uid="{CC326366-7B2D-4FA3-AABC-2DF0213D0186}"/>
    <cellStyle name="Normal 10 5 3 2" xfId="11901" xr:uid="{7353128D-A313-414B-8818-A1AAAEA10F33}"/>
    <cellStyle name="Normal 10 5 3 2 2" xfId="26877" xr:uid="{2BA222B1-34BD-458A-8EE8-40D63D4E9224}"/>
    <cellStyle name="Normal 10 5 3 3" xfId="19389" xr:uid="{A2D4483F-ED19-4F47-8258-62EC0756354F}"/>
    <cellStyle name="Normal 10 5 3 4" xfId="33117" xr:uid="{4EA2C0B7-B16F-4133-B0B4-EC2F58A4671C}"/>
    <cellStyle name="Normal 10 5 3 5" xfId="41808" xr:uid="{AFF67CB5-2656-4314-A292-890F83F82041}"/>
    <cellStyle name="Normal 10 5 3 6" xfId="49694" xr:uid="{38CF2F3B-F703-4F29-8EDB-440736D0300D}"/>
    <cellStyle name="Normal 10 5 3 7" xfId="57184" xr:uid="{0C5C2233-3237-4896-9C14-7B8058C7798D}"/>
    <cellStyle name="Normal 10 5 4" xfId="4389" xr:uid="{33328DDD-1657-4B6D-8884-8DC44CBDF74A}"/>
    <cellStyle name="Normal 10 5 4 2" xfId="11902" xr:uid="{FF43753A-FD08-4E82-8161-BC172CED907D}"/>
    <cellStyle name="Normal 10 5 4 2 2" xfId="26878" xr:uid="{834D581B-236C-473F-8557-F66A48990235}"/>
    <cellStyle name="Normal 10 5 4 3" xfId="19390" xr:uid="{EA9CA4E6-100C-4854-BAC7-01C0304A9A4B}"/>
    <cellStyle name="Normal 10 5 4 4" xfId="34962" xr:uid="{6E520C9E-5D69-44DE-9FF1-03957BE81579}"/>
    <cellStyle name="Normal 10 5 4 5" xfId="41809" xr:uid="{D3B224D7-711D-4123-81CC-7EDEDE54C9E6}"/>
    <cellStyle name="Normal 10 5 4 6" xfId="49695" xr:uid="{BDFF437D-F949-424A-9AEC-E09158151C76}"/>
    <cellStyle name="Normal 10 5 4 7" xfId="57185" xr:uid="{F48CC704-F898-4D29-8F83-CED3B8BA8867}"/>
    <cellStyle name="Normal 10 5 5" xfId="4390" xr:uid="{C932647D-1C41-46A6-A9AA-25F63D471472}"/>
    <cellStyle name="Normal 10 5 5 2" xfId="11903" xr:uid="{7C452ECB-89DF-46A8-91EC-E24F703B9D51}"/>
    <cellStyle name="Normal 10 5 5 2 2" xfId="26879" xr:uid="{9C2F027D-3F12-4129-AD39-A2D90F0F3F72}"/>
    <cellStyle name="Normal 10 5 5 3" xfId="19391" xr:uid="{B5F048FF-5BC0-4B3D-BD7C-A100B16D6169}"/>
    <cellStyle name="Normal 10 5 5 4" xfId="36805" xr:uid="{901DC129-1790-4C49-8D85-A0FA8B11B082}"/>
    <cellStyle name="Normal 10 5 5 5" xfId="41810" xr:uid="{BBAF2CD3-AF10-4F00-85CC-2D31FEF4328F}"/>
    <cellStyle name="Normal 10 5 5 6" xfId="49696" xr:uid="{3BCFE281-8E5E-4F43-8188-B5E0E310B8AC}"/>
    <cellStyle name="Normal 10 5 5 7" xfId="57186" xr:uid="{2CE40DF2-3DB6-42C4-8A7E-6F90B283B58B}"/>
    <cellStyle name="Normal 10 5 6" xfId="7885" xr:uid="{F63A2113-FC08-42DE-AB53-21E2CFC68294}"/>
    <cellStyle name="Normal 10 5 6 2" xfId="22862" xr:uid="{17A82BEF-53CF-4E35-9EC1-987C6797B2CE}"/>
    <cellStyle name="Normal 10 5 7" xfId="15374" xr:uid="{366BA5A3-BAEC-4B8A-BB4D-D569126CE663}"/>
    <cellStyle name="Normal 10 5 8" xfId="30690" xr:uid="{9AB24172-A7A3-4ECD-9CF5-F286AFEE0C0A}"/>
    <cellStyle name="Normal 10 5 9" xfId="37793" xr:uid="{6D46B2FE-52D1-49B9-B980-74720F611907}"/>
    <cellStyle name="Normal 10 6" xfId="381" xr:uid="{086BB53F-D712-4D11-A799-8E607A7BDC45}"/>
    <cellStyle name="Normal 10 6 10" xfId="45317" xr:uid="{45D446FC-5832-4D35-944F-C93B60DAA565}"/>
    <cellStyle name="Normal 10 6 11" xfId="45440" xr:uid="{47E93B52-42A1-46DA-9B56-01F9126F73B5}"/>
    <cellStyle name="Normal 10 6 12" xfId="45563" xr:uid="{76238047-17AC-4593-9A03-E8938A2DB5AA}"/>
    <cellStyle name="Normal 10 6 13" xfId="45712" xr:uid="{4E39F655-8AE3-4695-890E-24CFB06D6EE7}"/>
    <cellStyle name="Normal 10 6 14" xfId="53205" xr:uid="{6572E001-573E-44E6-A58B-B49EAD12C628}"/>
    <cellStyle name="Normal 10 6 2" xfId="4391" xr:uid="{9A0F7A55-49F2-4CFC-BDC5-CE1EA5678911}"/>
    <cellStyle name="Normal 10 6 2 10" xfId="57187" xr:uid="{243D55C7-2862-4651-B120-046E367853B3}"/>
    <cellStyle name="Normal 10 6 2 2" xfId="4392" xr:uid="{044FF02D-1D0B-4E66-B91A-A469E0992731}"/>
    <cellStyle name="Normal 10 6 2 2 2" xfId="11905" xr:uid="{D67B4EFB-4195-4D2B-B34C-9975D40F97CC}"/>
    <cellStyle name="Normal 10 6 2 2 2 2" xfId="26881" xr:uid="{0941C20E-84CF-473D-95CE-6EF4B40FE50D}"/>
    <cellStyle name="Normal 10 6 2 2 3" xfId="19393" xr:uid="{FEC5E348-CE53-4E20-AFC4-53FD8FB5B22D}"/>
    <cellStyle name="Normal 10 6 2 2 4" xfId="33120" xr:uid="{E075707F-E816-4F0B-A1DE-C552B636E213}"/>
    <cellStyle name="Normal 10 6 2 2 5" xfId="41812" xr:uid="{F17B3E46-4E9B-4B48-B3E0-32A8C9C09EF9}"/>
    <cellStyle name="Normal 10 6 2 2 6" xfId="49698" xr:uid="{95B67C89-67FA-4BC1-B943-1C4E3428693A}"/>
    <cellStyle name="Normal 10 6 2 2 7" xfId="57188" xr:uid="{E5E559B1-8DE8-4FA4-9AD2-027EEF616580}"/>
    <cellStyle name="Normal 10 6 2 3" xfId="4393" xr:uid="{58CFCC6A-AD42-4EE3-A585-A33D59864D5F}"/>
    <cellStyle name="Normal 10 6 2 3 2" xfId="11906" xr:uid="{0B170F73-CB10-4C60-9F67-843A7EE49AC0}"/>
    <cellStyle name="Normal 10 6 2 3 2 2" xfId="26882" xr:uid="{C6B9097D-7C77-497D-921D-4A7B4B75B863}"/>
    <cellStyle name="Normal 10 6 2 3 3" xfId="19394" xr:uid="{5014B9A6-341C-4F90-A808-E8B32D4AD111}"/>
    <cellStyle name="Normal 10 6 2 3 4" xfId="34965" xr:uid="{26390357-F5CD-4A51-835C-A3959F6A4561}"/>
    <cellStyle name="Normal 10 6 2 3 5" xfId="41813" xr:uid="{B5CF49F4-8F03-4A22-AAE7-69CED3324883}"/>
    <cellStyle name="Normal 10 6 2 3 6" xfId="49699" xr:uid="{40CBFB96-BAD3-4F39-9E3B-477AEAA96176}"/>
    <cellStyle name="Normal 10 6 2 3 7" xfId="57189" xr:uid="{8958E857-2276-4DD8-BD9B-FD6A88042A8D}"/>
    <cellStyle name="Normal 10 6 2 4" xfId="4394" xr:uid="{9FA2B4D0-6CA3-4A44-AC05-4DE27D5C6C3D}"/>
    <cellStyle name="Normal 10 6 2 4 2" xfId="11907" xr:uid="{2A43B6ED-2E39-40C5-922B-2BF125E822C7}"/>
    <cellStyle name="Normal 10 6 2 4 2 2" xfId="26883" xr:uid="{BD105878-48FE-4E35-AFEC-C8898EBAEEE3}"/>
    <cellStyle name="Normal 10 6 2 4 3" xfId="19395" xr:uid="{F7483A34-6BC6-46C2-A04C-AC18D7A6C493}"/>
    <cellStyle name="Normal 10 6 2 4 4" xfId="36808" xr:uid="{B9B16346-8B1D-4299-BBE1-DC46633CBA44}"/>
    <cellStyle name="Normal 10 6 2 4 5" xfId="41814" xr:uid="{8D1B9AAC-1BE1-45F5-8DEA-5214B9D3EBD6}"/>
    <cellStyle name="Normal 10 6 2 4 6" xfId="49700" xr:uid="{ECF83D46-F59C-41A5-A1A7-8AC90F3689E8}"/>
    <cellStyle name="Normal 10 6 2 4 7" xfId="57190" xr:uid="{7CCE4732-AEEC-446B-92A3-40D00DB1868F}"/>
    <cellStyle name="Normal 10 6 2 5" xfId="11904" xr:uid="{9EB9D56D-4513-49ED-B832-77DBE4749BEB}"/>
    <cellStyle name="Normal 10 6 2 5 2" xfId="26880" xr:uid="{607F495A-8A07-42B8-9033-8C43CBA20097}"/>
    <cellStyle name="Normal 10 6 2 6" xfId="19392" xr:uid="{1832F436-C52D-4237-ADBE-19153C69C517}"/>
    <cellStyle name="Normal 10 6 2 7" xfId="31629" xr:uid="{D8D63380-F992-4C0F-BC5B-7F04EFCFFD6D}"/>
    <cellStyle name="Normal 10 6 2 8" xfId="41811" xr:uid="{A5D8EBBC-81E8-4E0E-AAEC-B6A023638B94}"/>
    <cellStyle name="Normal 10 6 2 9" xfId="49697" xr:uid="{37712F28-E901-4EF4-80D8-A33BAEE297AC}"/>
    <cellStyle name="Normal 10 6 3" xfId="4395" xr:uid="{4A15A135-2EAF-4593-AF98-C7D3B29C5A89}"/>
    <cellStyle name="Normal 10 6 3 2" xfId="11908" xr:uid="{565B480E-54BF-4EE9-B189-25FDC1BD381B}"/>
    <cellStyle name="Normal 10 6 3 2 2" xfId="26884" xr:uid="{9E69E26B-7A2E-4E64-9574-FF3A725353D6}"/>
    <cellStyle name="Normal 10 6 3 3" xfId="19396" xr:uid="{BDB92DF5-9AF9-4498-8E39-40CDFA98DC76}"/>
    <cellStyle name="Normal 10 6 3 4" xfId="33119" xr:uid="{B0F4AC34-BAFA-4E74-837E-8F5A7D4E55C0}"/>
    <cellStyle name="Normal 10 6 3 5" xfId="41815" xr:uid="{59C3D1A8-4CBC-4CDB-88AE-839596259C6A}"/>
    <cellStyle name="Normal 10 6 3 6" xfId="49701" xr:uid="{43F86053-E690-4BCE-862E-E34EFC6DB041}"/>
    <cellStyle name="Normal 10 6 3 7" xfId="57191" xr:uid="{8F885BEA-E986-4888-ACA0-E36421AF8311}"/>
    <cellStyle name="Normal 10 6 4" xfId="4396" xr:uid="{BD5D14C1-2AEB-4A1D-8F8A-480035E9D35A}"/>
    <cellStyle name="Normal 10 6 4 2" xfId="11909" xr:uid="{1E3ADA01-1E65-4E59-B7AC-070E16EC6C97}"/>
    <cellStyle name="Normal 10 6 4 2 2" xfId="26885" xr:uid="{BAA76B35-40AB-445F-B127-CCD250404097}"/>
    <cellStyle name="Normal 10 6 4 3" xfId="19397" xr:uid="{A8E94693-F51F-43EA-8E11-214935C95481}"/>
    <cellStyle name="Normal 10 6 4 4" xfId="34964" xr:uid="{BA13A9F8-0BF2-4A74-B8AE-914EC94E1CCD}"/>
    <cellStyle name="Normal 10 6 4 5" xfId="41816" xr:uid="{1002CE5E-B1F4-4865-AF4B-976A48A65695}"/>
    <cellStyle name="Normal 10 6 4 6" xfId="49702" xr:uid="{C48D4E43-25D6-486D-BFB8-6C459554DA32}"/>
    <cellStyle name="Normal 10 6 4 7" xfId="57192" xr:uid="{357CFAC6-97B5-44BA-B99E-CA98CDA3FB1D}"/>
    <cellStyle name="Normal 10 6 5" xfId="4397" xr:uid="{FDC94853-81A5-4F16-9940-46ED402A037F}"/>
    <cellStyle name="Normal 10 6 5 2" xfId="11910" xr:uid="{0659DA2A-5FE5-42F2-83A1-B1010414096C}"/>
    <cellStyle name="Normal 10 6 5 2 2" xfId="26886" xr:uid="{679D9651-A24D-4D3A-B49A-FDE770F04F33}"/>
    <cellStyle name="Normal 10 6 5 3" xfId="19398" xr:uid="{6696BDD0-6357-4A08-A284-E447D309665C}"/>
    <cellStyle name="Normal 10 6 5 4" xfId="36807" xr:uid="{CD61DF2C-5A75-4D03-987C-B825E514D977}"/>
    <cellStyle name="Normal 10 6 5 5" xfId="41817" xr:uid="{650C8B80-8059-4BCE-A33E-E0967849C3DC}"/>
    <cellStyle name="Normal 10 6 5 6" xfId="49703" xr:uid="{58371224-D439-4334-B90A-F12E366BAB09}"/>
    <cellStyle name="Normal 10 6 5 7" xfId="57193" xr:uid="{1FB126EE-3B9F-45A0-AAF8-1D2D637A58D5}"/>
    <cellStyle name="Normal 10 6 6" xfId="7921" xr:uid="{98219172-8635-4146-B988-A7204F2AC094}"/>
    <cellStyle name="Normal 10 6 6 2" xfId="22898" xr:uid="{51479950-09C9-40FC-ADA1-E4D8B75F98AC}"/>
    <cellStyle name="Normal 10 6 7" xfId="15410" xr:uid="{F3DA6D23-768E-485A-986A-E5215E0ED050}"/>
    <cellStyle name="Normal 10 6 8" xfId="30939" xr:uid="{74DE7D4A-54FD-4426-A6E0-93779C83CA52}"/>
    <cellStyle name="Normal 10 6 9" xfId="37829" xr:uid="{88E26D3F-5F8D-43CA-8E92-34C8B0CC026F}"/>
    <cellStyle name="Normal 10 7" xfId="4398" xr:uid="{BA38190B-2C31-4BE7-9058-C36DBBD7AAD8}"/>
    <cellStyle name="Normal 10 7 10" xfId="49704" xr:uid="{B4EA7216-CEFF-4E81-A169-06BA93F6E505}"/>
    <cellStyle name="Normal 10 7 11" xfId="57194" xr:uid="{CFF2C337-1533-4DE5-8C2D-C8A744FDF442}"/>
    <cellStyle name="Normal 10 7 2" xfId="4399" xr:uid="{67D24754-F0C7-4FB8-A8B2-292B28D1A531}"/>
    <cellStyle name="Normal 10 7 2 10" xfId="57195" xr:uid="{7D1B3D70-EADE-498F-8B7A-8391E7F1537C}"/>
    <cellStyle name="Normal 10 7 2 2" xfId="4400" xr:uid="{B0DBC40F-3E15-436F-9DCB-4A8E73D4A164}"/>
    <cellStyle name="Normal 10 7 2 2 2" xfId="11913" xr:uid="{5C6DC9E7-FE0A-443E-B81D-B07801EE759F}"/>
    <cellStyle name="Normal 10 7 2 2 2 2" xfId="26889" xr:uid="{BDF194C5-7E26-4AB1-AF99-546359878CEF}"/>
    <cellStyle name="Normal 10 7 2 2 3" xfId="19401" xr:uid="{42EEC566-638C-427E-9210-EEDFA347DED0}"/>
    <cellStyle name="Normal 10 7 2 2 4" xfId="33122" xr:uid="{273117D5-5683-47CA-AB05-7A145391A2B4}"/>
    <cellStyle name="Normal 10 7 2 2 5" xfId="41820" xr:uid="{803BF531-59C5-4A95-9E84-923A78E8A5BE}"/>
    <cellStyle name="Normal 10 7 2 2 6" xfId="49706" xr:uid="{833C9EE4-8E58-4AE3-BA33-2941B4955948}"/>
    <cellStyle name="Normal 10 7 2 2 7" xfId="57196" xr:uid="{FB246084-2502-4692-AABE-FACB5DDBDA98}"/>
    <cellStyle name="Normal 10 7 2 3" xfId="4401" xr:uid="{6FEC0BFF-35FC-4881-B6F7-899F5536AC26}"/>
    <cellStyle name="Normal 10 7 2 3 2" xfId="11914" xr:uid="{43CD641C-6E75-4B20-8168-7B7D8B8E0D94}"/>
    <cellStyle name="Normal 10 7 2 3 2 2" xfId="26890" xr:uid="{F0944904-F5B1-418D-A23E-86F49F37A039}"/>
    <cellStyle name="Normal 10 7 2 3 3" xfId="19402" xr:uid="{565AD504-1214-4064-9026-A6F685492181}"/>
    <cellStyle name="Normal 10 7 2 3 4" xfId="34967" xr:uid="{02EBA12A-2FDD-4145-82E8-D68925D760EC}"/>
    <cellStyle name="Normal 10 7 2 3 5" xfId="41821" xr:uid="{2ECDDDC4-79F7-4073-B4DB-269AA9761D51}"/>
    <cellStyle name="Normal 10 7 2 3 6" xfId="49707" xr:uid="{ED492576-6AA6-40F1-8AFD-10E10A0EF0A8}"/>
    <cellStyle name="Normal 10 7 2 3 7" xfId="57197" xr:uid="{67FCFA7A-8DC4-46D2-8131-F8A9986767A1}"/>
    <cellStyle name="Normal 10 7 2 4" xfId="4402" xr:uid="{FB5353A8-F85C-4E2D-8EF3-05ABEDFD1008}"/>
    <cellStyle name="Normal 10 7 2 4 2" xfId="11915" xr:uid="{8C6C71EE-5F31-44AD-8DA3-85296F1B6808}"/>
    <cellStyle name="Normal 10 7 2 4 2 2" xfId="26891" xr:uid="{55BF37FF-942F-473D-A9F5-FD57D3895ACF}"/>
    <cellStyle name="Normal 10 7 2 4 3" xfId="19403" xr:uid="{9C4D4375-9FDE-45C3-B174-86774DA2E37E}"/>
    <cellStyle name="Normal 10 7 2 4 4" xfId="36810" xr:uid="{DCE51653-DB79-402A-A00C-B444F37E0106}"/>
    <cellStyle name="Normal 10 7 2 4 5" xfId="41822" xr:uid="{FB8A0DCB-4700-4CA8-A9E8-D227B881E937}"/>
    <cellStyle name="Normal 10 7 2 4 6" xfId="49708" xr:uid="{1A656623-4C04-4370-9228-8E186ABEDF44}"/>
    <cellStyle name="Normal 10 7 2 4 7" xfId="57198" xr:uid="{91948618-81D7-421F-ACA3-1706FC17CF78}"/>
    <cellStyle name="Normal 10 7 2 5" xfId="11912" xr:uid="{02A129F2-E753-4C0B-9458-A156854D9C5B}"/>
    <cellStyle name="Normal 10 7 2 5 2" xfId="26888" xr:uid="{B7585877-88D9-4D23-BCFE-40AD51E90988}"/>
    <cellStyle name="Normal 10 7 2 6" xfId="19400" xr:uid="{055DBE5B-CE11-4308-A00F-D34A3115CD4B}"/>
    <cellStyle name="Normal 10 7 2 7" xfId="31630" xr:uid="{E77D77C0-921E-434B-A9DD-96B622CC0569}"/>
    <cellStyle name="Normal 10 7 2 8" xfId="41819" xr:uid="{A0DBDF48-DC9E-4334-AA01-98A42193AF11}"/>
    <cellStyle name="Normal 10 7 2 9" xfId="49705" xr:uid="{DC1E9CE0-F428-41E1-BF13-2A690C303427}"/>
    <cellStyle name="Normal 10 7 3" xfId="4403" xr:uid="{AD4F7265-B0D2-43BC-9AD7-5F70DBF2B775}"/>
    <cellStyle name="Normal 10 7 3 2" xfId="11916" xr:uid="{7E77779A-86C3-41AE-9B84-9FA0486F0497}"/>
    <cellStyle name="Normal 10 7 3 2 2" xfId="26892" xr:uid="{13B6411E-E09E-4594-BF71-FE5AA9B6494B}"/>
    <cellStyle name="Normal 10 7 3 3" xfId="19404" xr:uid="{6C9CB196-7173-46A2-9873-16CB60D7FAC3}"/>
    <cellStyle name="Normal 10 7 3 4" xfId="33121" xr:uid="{C59F637F-B41A-4EF6-A265-CA798468541E}"/>
    <cellStyle name="Normal 10 7 3 5" xfId="41823" xr:uid="{C2A14613-6508-4DF2-A551-BF6CFB10CD71}"/>
    <cellStyle name="Normal 10 7 3 6" xfId="49709" xr:uid="{51415E24-B8C0-468F-99C1-A86B8CB86E58}"/>
    <cellStyle name="Normal 10 7 3 7" xfId="57199" xr:uid="{92FD62D3-930C-4F98-BB58-B9519D235399}"/>
    <cellStyle name="Normal 10 7 4" xfId="4404" xr:uid="{BDC68B94-AF48-4B99-8ADD-098B33CC90E2}"/>
    <cellStyle name="Normal 10 7 4 2" xfId="11917" xr:uid="{8566930E-2FFA-44F9-8D5D-D7BEC167A51B}"/>
    <cellStyle name="Normal 10 7 4 2 2" xfId="26893" xr:uid="{217287DF-4FB2-4376-92E8-DAEE55482552}"/>
    <cellStyle name="Normal 10 7 4 3" xfId="19405" xr:uid="{4C0C105E-E001-4591-A51A-5AA8605104DB}"/>
    <cellStyle name="Normal 10 7 4 4" xfId="34966" xr:uid="{C83DA98F-0590-436F-968A-F0D8ED3BAA6D}"/>
    <cellStyle name="Normal 10 7 4 5" xfId="41824" xr:uid="{42B98E90-F307-4140-A054-F8AEA0CDF8B6}"/>
    <cellStyle name="Normal 10 7 4 6" xfId="49710" xr:uid="{23769C0F-E7DB-4FCF-9B5D-89AC13BB7304}"/>
    <cellStyle name="Normal 10 7 4 7" xfId="57200" xr:uid="{9EA4F394-30AD-4425-A0F7-8CE3F4FEF562}"/>
    <cellStyle name="Normal 10 7 5" xfId="4405" xr:uid="{9044C25A-0F99-4458-A983-A1306F22006F}"/>
    <cellStyle name="Normal 10 7 5 2" xfId="11918" xr:uid="{D4BE929A-753A-4F02-9574-2636989F419C}"/>
    <cellStyle name="Normal 10 7 5 2 2" xfId="26894" xr:uid="{E24B2E39-B186-499A-A75A-ED5CEFE60488}"/>
    <cellStyle name="Normal 10 7 5 3" xfId="19406" xr:uid="{D4385217-F4E0-44CA-ACB0-AF0E63D87871}"/>
    <cellStyle name="Normal 10 7 5 4" xfId="36809" xr:uid="{1CF2D3E3-93F4-45C0-B9A9-987CCEC3DB0B}"/>
    <cellStyle name="Normal 10 7 5 5" xfId="41825" xr:uid="{BC53F613-85D9-4AB4-BF66-991DD72D6835}"/>
    <cellStyle name="Normal 10 7 5 6" xfId="49711" xr:uid="{50ABDB7C-A40E-4AB4-96E9-2382EFAD7A6C}"/>
    <cellStyle name="Normal 10 7 5 7" xfId="57201" xr:uid="{04877D5B-E75D-4750-9C4A-865BA2B4F4F8}"/>
    <cellStyle name="Normal 10 7 6" xfId="11911" xr:uid="{CC9E3C8D-C063-471C-9653-6D3B9B630A50}"/>
    <cellStyle name="Normal 10 7 6 2" xfId="26887" xr:uid="{75EE10BB-8DDD-48D3-A541-B43627A9CF03}"/>
    <cellStyle name="Normal 10 7 7" xfId="19399" xr:uid="{C18AED25-6A68-4E2C-B469-E0CDB8CE0282}"/>
    <cellStyle name="Normal 10 7 8" xfId="31112" xr:uid="{F0B6389B-D8DA-490C-B7DA-1E9616731DDA}"/>
    <cellStyle name="Normal 10 7 9" xfId="41818" xr:uid="{803C06CD-DD64-4A65-8F8F-2D75AC649584}"/>
    <cellStyle name="Normal 10 8" xfId="4406" xr:uid="{FE6A1C14-1C63-4137-B164-4EE7115F9CF9}"/>
    <cellStyle name="Normal 10 8 10" xfId="57202" xr:uid="{2101BEE9-7F1B-4AAB-8678-987F923E708A}"/>
    <cellStyle name="Normal 10 8 2" xfId="4407" xr:uid="{47ECB33A-3422-4156-B0BE-BA5218F170C3}"/>
    <cellStyle name="Normal 10 8 2 2" xfId="11920" xr:uid="{93D91694-0848-44F2-8206-47DE8E5C7B15}"/>
    <cellStyle name="Normal 10 8 2 2 2" xfId="26896" xr:uid="{4DFE8C13-F70D-40D7-90F5-6C0A5A596028}"/>
    <cellStyle name="Normal 10 8 2 3" xfId="19408" xr:uid="{89CD7AFA-4C5A-419D-8007-9946CE4A84C4}"/>
    <cellStyle name="Normal 10 8 2 4" xfId="33123" xr:uid="{8436E8A3-11E0-4FCB-8553-414FEF3AD378}"/>
    <cellStyle name="Normal 10 8 2 5" xfId="41827" xr:uid="{4CF4A091-DFC2-47EB-93C4-E0F99DDAA2E0}"/>
    <cellStyle name="Normal 10 8 2 6" xfId="49713" xr:uid="{4B14B024-0AD1-4D6F-A3E5-B6FE6125EFFC}"/>
    <cellStyle name="Normal 10 8 2 7" xfId="57203" xr:uid="{EE0A71E3-04DC-489A-B9A8-FE8CA4EF350E}"/>
    <cellStyle name="Normal 10 8 3" xfId="4408" xr:uid="{BE678A54-4CA9-44F2-A1BE-1EA59A5F5FA0}"/>
    <cellStyle name="Normal 10 8 3 2" xfId="11921" xr:uid="{BE77D7FC-469D-4640-81E8-0D70A9F1F04E}"/>
    <cellStyle name="Normal 10 8 3 2 2" xfId="26897" xr:uid="{D8C6D096-4E5C-4138-B072-C4D7FC20EF4E}"/>
    <cellStyle name="Normal 10 8 3 3" xfId="19409" xr:uid="{361C0F6F-3DCB-4196-B9F5-86FFFC94D94A}"/>
    <cellStyle name="Normal 10 8 3 4" xfId="34968" xr:uid="{12710303-CBD1-403B-BF74-DBC842D6F800}"/>
    <cellStyle name="Normal 10 8 3 5" xfId="41828" xr:uid="{C30C9D17-EDEF-4E2A-87D3-626D09C99F49}"/>
    <cellStyle name="Normal 10 8 3 6" xfId="49714" xr:uid="{E41D83DA-DC03-4682-8B17-C64FD4D15B5B}"/>
    <cellStyle name="Normal 10 8 3 7" xfId="57204" xr:uid="{B911F28B-3F61-4424-9DCC-313FC688708E}"/>
    <cellStyle name="Normal 10 8 4" xfId="4409" xr:uid="{6639FB7A-06AC-49B0-B735-A6D1BF585CA5}"/>
    <cellStyle name="Normal 10 8 4 2" xfId="11922" xr:uid="{F27B6354-BC85-46ED-A629-8267A0E60814}"/>
    <cellStyle name="Normal 10 8 4 2 2" xfId="26898" xr:uid="{25CEA5E9-2CEC-45C2-847F-527420090A4B}"/>
    <cellStyle name="Normal 10 8 4 3" xfId="19410" xr:uid="{F11EBF6E-C8D8-4DAA-9152-609E1880FE82}"/>
    <cellStyle name="Normal 10 8 4 4" xfId="36811" xr:uid="{8832E7EA-04C5-433D-A497-CC5655090A94}"/>
    <cellStyle name="Normal 10 8 4 5" xfId="41829" xr:uid="{6ADFD329-D085-4DFB-982B-944D11FD919D}"/>
    <cellStyle name="Normal 10 8 4 6" xfId="49715" xr:uid="{62484612-C4B6-4E01-BA0B-D781FC41DDFA}"/>
    <cellStyle name="Normal 10 8 4 7" xfId="57205" xr:uid="{D1DABF13-EF18-47EB-BE59-53ECF551C88C}"/>
    <cellStyle name="Normal 10 8 5" xfId="11919" xr:uid="{BBE7D523-6556-4ABD-BA02-CCD62251BD04}"/>
    <cellStyle name="Normal 10 8 5 2" xfId="26895" xr:uid="{9286E01B-FC75-4969-A61B-CA822DF6AD44}"/>
    <cellStyle name="Normal 10 8 6" xfId="19407" xr:uid="{146F8A85-5154-4273-88D8-F94E7521902D}"/>
    <cellStyle name="Normal 10 8 7" xfId="31616" xr:uid="{F83A1B1B-9782-49EA-87AD-245E50061EF7}"/>
    <cellStyle name="Normal 10 8 8" xfId="41826" xr:uid="{8763A679-584B-46D7-8B62-8DB3E5ED18D3}"/>
    <cellStyle name="Normal 10 8 9" xfId="49712" xr:uid="{CCE2903A-4944-4E4A-A3CE-F4E594746CB2}"/>
    <cellStyle name="Normal 10 9" xfId="4410" xr:uid="{693DB1BB-B571-446C-822E-5947AEE1C798}"/>
    <cellStyle name="Normal 10 9 10" xfId="57206" xr:uid="{627DCE5D-7F0E-43DA-B700-133A6C5EC826}"/>
    <cellStyle name="Normal 10 9 2" xfId="4411" xr:uid="{9F2BDAD3-DF4C-4C2A-B51E-F12DA2447074}"/>
    <cellStyle name="Normal 10 9 2 2" xfId="11924" xr:uid="{397D4472-DD78-4A42-8338-52B37BB9F546}"/>
    <cellStyle name="Normal 10 9 2 2 2" xfId="26900" xr:uid="{8960B281-7707-44D5-AEFB-5ABC8466F8D2}"/>
    <cellStyle name="Normal 10 9 2 3" xfId="19412" xr:uid="{99D1EACB-A34D-4BC3-8C60-7C7B1E53F099}"/>
    <cellStyle name="Normal 10 9 2 4" xfId="33124" xr:uid="{2374DF60-32A1-4805-B0F9-34390CE56CF4}"/>
    <cellStyle name="Normal 10 9 2 5" xfId="41831" xr:uid="{62CA3CC7-4496-4E5F-BB9F-BD4AAEE8CCE2}"/>
    <cellStyle name="Normal 10 9 2 6" xfId="49717" xr:uid="{ACA403E9-40B6-4E13-AC62-1EA050348E8C}"/>
    <cellStyle name="Normal 10 9 2 7" xfId="57207" xr:uid="{2E91CB70-0BE7-4CF0-B84C-5912E088C402}"/>
    <cellStyle name="Normal 10 9 3" xfId="4412" xr:uid="{0B05FDE1-224B-4135-9954-CAAE1A161794}"/>
    <cellStyle name="Normal 10 9 3 2" xfId="11925" xr:uid="{C31C77B6-7090-4EC0-BA51-7CC32F2B4914}"/>
    <cellStyle name="Normal 10 9 3 2 2" xfId="26901" xr:uid="{F5DCCD2D-8D4F-4B03-93B9-C88CBAFD058E}"/>
    <cellStyle name="Normal 10 9 3 3" xfId="19413" xr:uid="{F6C322D1-D766-48E8-84F9-C79B94553D07}"/>
    <cellStyle name="Normal 10 9 3 4" xfId="34969" xr:uid="{75E65313-6AE7-4FBA-9CA4-A50FD734E888}"/>
    <cellStyle name="Normal 10 9 3 5" xfId="41832" xr:uid="{E50C3A1E-B29A-4201-BC59-556E35D96752}"/>
    <cellStyle name="Normal 10 9 3 6" xfId="49718" xr:uid="{BFE9C5AD-1D4A-42DC-9B1C-19CDE7CC3664}"/>
    <cellStyle name="Normal 10 9 3 7" xfId="57208" xr:uid="{086E0628-9F45-4BD9-B624-D8C931A1D88D}"/>
    <cellStyle name="Normal 10 9 4" xfId="4413" xr:uid="{56A4C7AE-E211-4042-B78B-8638EA2E5AC4}"/>
    <cellStyle name="Normal 10 9 4 2" xfId="11926" xr:uid="{2F87D1F9-9DD8-4364-827E-9A911BBC1E1D}"/>
    <cellStyle name="Normal 10 9 4 2 2" xfId="26902" xr:uid="{003E281E-FF79-4793-8F96-E7B9AB32FFD6}"/>
    <cellStyle name="Normal 10 9 4 3" xfId="19414" xr:uid="{2DFACBB6-EB8D-4584-A4D3-C421662661FA}"/>
    <cellStyle name="Normal 10 9 4 4" xfId="36812" xr:uid="{DB8B93A2-62C3-4391-8856-55D953831538}"/>
    <cellStyle name="Normal 10 9 4 5" xfId="41833" xr:uid="{16FC0D06-E815-4FD6-A620-C0BDFD07AC97}"/>
    <cellStyle name="Normal 10 9 4 6" xfId="49719" xr:uid="{BDFC17BD-1472-4DDF-8B1E-89CD03840C2F}"/>
    <cellStyle name="Normal 10 9 4 7" xfId="57209" xr:uid="{49FABE73-B048-4F7F-855E-9D8434E2D559}"/>
    <cellStyle name="Normal 10 9 5" xfId="11923" xr:uid="{D0DCED32-F4CD-445B-A462-F3DFBD7D7F7D}"/>
    <cellStyle name="Normal 10 9 5 2" xfId="26899" xr:uid="{E1926986-6D45-4C6C-B663-3FE7497EF3C7}"/>
    <cellStyle name="Normal 10 9 6" xfId="19411" xr:uid="{7CCC2F1D-C40D-4D2D-9D04-62A02FD2D841}"/>
    <cellStyle name="Normal 10 9 7" xfId="32033" xr:uid="{72CBF88F-51C9-47AD-A7D0-33D07891F4C2}"/>
    <cellStyle name="Normal 10 9 8" xfId="41830" xr:uid="{731D0330-3EE4-4617-A51E-9D81B21104C4}"/>
    <cellStyle name="Normal 10 9 9" xfId="49716" xr:uid="{1586B6DF-BE63-4DED-B1D8-0C364D000FBA}"/>
    <cellStyle name="Normal 11" xfId="310" xr:uid="{CE3F5A1A-8AEB-44C5-84C9-E242815E5F3D}"/>
    <cellStyle name="Normal 11 10" xfId="4414" xr:uid="{C157E891-32C5-4E08-A2B2-F4A51EA532FC}"/>
    <cellStyle name="Normal 11 10 2" xfId="11927" xr:uid="{81743403-8757-4AFE-9C47-C370D3DC18D1}"/>
    <cellStyle name="Normal 11 10 2 2" xfId="26903" xr:uid="{9CBC5986-ABD5-4CAD-BD11-F1852A656F80}"/>
    <cellStyle name="Normal 11 10 3" xfId="19415" xr:uid="{27C78CE2-1CC3-468E-A0D8-B342BA6BD596}"/>
    <cellStyle name="Normal 11 10 4" xfId="34970" xr:uid="{6A5E530E-43F3-46E4-967B-2D66890C689B}"/>
    <cellStyle name="Normal 11 10 5" xfId="41834" xr:uid="{6D39ED27-DD7A-46F5-8483-568D2FBF0C0B}"/>
    <cellStyle name="Normal 11 10 6" xfId="49720" xr:uid="{765D6E55-E34C-445A-B19D-D7CC2039C97A}"/>
    <cellStyle name="Normal 11 10 7" xfId="57210" xr:uid="{FAAB0067-0112-48C3-9EE3-8541366D0DA5}"/>
    <cellStyle name="Normal 11 11" xfId="4415" xr:uid="{6FC4939F-EBFC-491F-B17A-A2FDEBDFE95F}"/>
    <cellStyle name="Normal 11 11 2" xfId="11928" xr:uid="{F304928B-E672-4A37-ABC7-4B94AA7AC30B}"/>
    <cellStyle name="Normal 11 11 2 2" xfId="26904" xr:uid="{DAA0BF5B-C099-4D80-B19B-2857B17F0E55}"/>
    <cellStyle name="Normal 11 11 3" xfId="19416" xr:uid="{BC4CFF2D-6765-4F66-810C-CA6B61C0AD42}"/>
    <cellStyle name="Normal 11 11 4" xfId="36813" xr:uid="{985632B8-7B9F-4556-926C-1FCFD852CCE5}"/>
    <cellStyle name="Normal 11 11 5" xfId="41835" xr:uid="{E45E47A1-E2E8-4522-B170-A8A36807BCC4}"/>
    <cellStyle name="Normal 11 11 6" xfId="49721" xr:uid="{F380B843-1627-4EA3-AE88-33A5E8488747}"/>
    <cellStyle name="Normal 11 11 7" xfId="57211" xr:uid="{A63DE876-F137-4D31-93F5-7E9420F6F6AB}"/>
    <cellStyle name="Normal 11 12" xfId="30304" xr:uid="{0D718F57-44EB-40A5-8753-66938AFD9069}"/>
    <cellStyle name="Normal 11 2" xfId="302" xr:uid="{84991B42-97A0-4357-BB38-92F5B77C224E}"/>
    <cellStyle name="Normal 11 2 10" xfId="4416" xr:uid="{65EDF195-F047-480F-98C7-ECE259CFED4E}"/>
    <cellStyle name="Normal 11 2 10 2" xfId="11929" xr:uid="{80595603-C937-41F0-BDD9-09069EB4979E}"/>
    <cellStyle name="Normal 11 2 10 2 2" xfId="26905" xr:uid="{FEEFA817-8E4C-4BAA-8950-7399430AA78F}"/>
    <cellStyle name="Normal 11 2 10 3" xfId="19417" xr:uid="{6F25A8B2-C2CC-4D85-BB1F-B2513A33FEAA}"/>
    <cellStyle name="Normal 11 2 10 4" xfId="34971" xr:uid="{BDD41E85-F331-41C3-ABDC-A45011BEFE0B}"/>
    <cellStyle name="Normal 11 2 10 5" xfId="41836" xr:uid="{62CC72D6-BFBC-423F-AB8A-32A6DE233A10}"/>
    <cellStyle name="Normal 11 2 10 6" xfId="49722" xr:uid="{B9663F29-13A3-47C9-B426-C568F88F45E4}"/>
    <cellStyle name="Normal 11 2 10 7" xfId="57212" xr:uid="{00D618BB-F2F8-4C75-9CE1-DFF9340EBD92}"/>
    <cellStyle name="Normal 11 2 11" xfId="4417" xr:uid="{34F5995E-332E-4FC2-B277-43EC8D6D7F1F}"/>
    <cellStyle name="Normal 11 2 11 2" xfId="11930" xr:uid="{D39DCBA5-4A72-496F-9E72-2195F580B64B}"/>
    <cellStyle name="Normal 11 2 11 2 2" xfId="26906" xr:uid="{9376357B-E912-460E-881F-87733006132D}"/>
    <cellStyle name="Normal 11 2 11 3" xfId="19418" xr:uid="{F91A21A4-6573-44FA-A575-F5778A12E2A2}"/>
    <cellStyle name="Normal 11 2 11 4" xfId="36814" xr:uid="{0FFBB18C-AE90-45E3-B78C-8FE9352F176E}"/>
    <cellStyle name="Normal 11 2 11 5" xfId="41837" xr:uid="{E165AA5B-09F5-477C-B34A-34D87793F911}"/>
    <cellStyle name="Normal 11 2 11 6" xfId="49723" xr:uid="{1760D65A-3666-41CB-80C6-09DB783857B0}"/>
    <cellStyle name="Normal 11 2 11 7" xfId="57213" xr:uid="{9C9D0BE0-3803-411D-A97D-2CB2B190CD7C}"/>
    <cellStyle name="Normal 11 2 12" xfId="4418" xr:uid="{D1225CB1-68B3-4D28-B63F-609ECABC42D0}"/>
    <cellStyle name="Normal 11 2 12 2" xfId="11931" xr:uid="{CA249679-6BD0-4C5D-A1AB-44492CF94DD9}"/>
    <cellStyle name="Normal 11 2 12 2 2" xfId="26907" xr:uid="{903EFBC4-64BA-46BD-9A38-353A82F58AE9}"/>
    <cellStyle name="Normal 11 2 12 3" xfId="19419" xr:uid="{5A29A84B-8B6E-4786-B177-BF70A80A563D}"/>
    <cellStyle name="Normal 11 2 12 4" xfId="37692" xr:uid="{FC6E4E7E-1C47-48B1-9E1F-C961AB40C3B7}"/>
    <cellStyle name="Normal 11 2 12 5" xfId="41838" xr:uid="{2F76E252-04E1-45FF-B088-C255FB8CD82F}"/>
    <cellStyle name="Normal 11 2 12 6" xfId="49724" xr:uid="{3750D98E-0047-4A3F-A6B4-A80027E08D49}"/>
    <cellStyle name="Normal 11 2 12 7" xfId="57214" xr:uid="{1FAA5F35-FE4C-4BEB-9281-394CFE7EF98E}"/>
    <cellStyle name="Normal 11 2 13" xfId="7789" xr:uid="{1373293E-E863-4F64-8235-8743D0E8943D}"/>
    <cellStyle name="Normal 11 2 13 2" xfId="15278" xr:uid="{1CACCB24-4085-4F06-91FA-FB5FF278FF95}"/>
    <cellStyle name="Normal 11 2 13 2 2" xfId="30254" xr:uid="{D4EEEBEC-FB47-4EAA-A25C-B33A7558C6A2}"/>
    <cellStyle name="Normal 11 2 13 3" xfId="22766" xr:uid="{86A2B11A-B943-4B58-9DFC-2F5D8895EE42}"/>
    <cellStyle name="Normal 11 2 13 4" xfId="45185" xr:uid="{8E38F5D0-D718-4297-B4CA-385D504D56E2}"/>
    <cellStyle name="Normal 11 2 13 5" xfId="53073" xr:uid="{EA54A985-2109-4B1B-B26B-5B73A45B1EC2}"/>
    <cellStyle name="Normal 11 2 13 6" xfId="60561" xr:uid="{693AB181-C0E0-41C6-AA9D-2BE5FE6E3CDC}"/>
    <cellStyle name="Normal 11 2 14" xfId="7844" xr:uid="{9C1AD409-645F-4FCE-B057-7A26B822B57E}"/>
    <cellStyle name="Normal 11 2 14 2" xfId="22821" xr:uid="{BEF089B7-45D2-4D66-8FEF-1810AF21E5ED}"/>
    <cellStyle name="Normal 11 2 15" xfId="15333" xr:uid="{36952FC3-28EC-48AB-9D94-D1129231C814}"/>
    <cellStyle name="Normal 11 2 16" xfId="30377" xr:uid="{425F3BFC-AEF4-4D07-A9A8-FB3D0A91B5CC}"/>
    <cellStyle name="Normal 11 2 17" xfId="37752" xr:uid="{4B685D81-0C6D-4848-B22E-445E0C0E2BF0}"/>
    <cellStyle name="Normal 11 2 18" xfId="45240" xr:uid="{3F6CE6DE-C359-4CB2-8547-4C8A412A24DA}"/>
    <cellStyle name="Normal 11 2 19" xfId="45363" xr:uid="{1E5132E8-C0E6-4BDF-B5F6-EAC6762957D1}"/>
    <cellStyle name="Normal 11 2 2" xfId="360" xr:uid="{2EDC8290-6E08-4A49-A415-C18EA66BBDFB}"/>
    <cellStyle name="Normal 11 2 2 10" xfId="37808" xr:uid="{AEB66EDF-BDE7-4056-BF3F-96F15BEB3329}"/>
    <cellStyle name="Normal 11 2 2 11" xfId="45296" xr:uid="{7BBE9952-6B06-4092-AE5C-109F6A96D3DB}"/>
    <cellStyle name="Normal 11 2 2 12" xfId="45419" xr:uid="{A0C38B06-1452-4D1A-8FB2-6D59ECD4055C}"/>
    <cellStyle name="Normal 11 2 2 13" xfId="45542" xr:uid="{E043E22F-4F0A-4AA2-BB29-C74440C7CFC7}"/>
    <cellStyle name="Normal 11 2 2 14" xfId="45691" xr:uid="{15EF2326-23A3-4A28-A1B1-2F55D0FD5C87}"/>
    <cellStyle name="Normal 11 2 2 15" xfId="53184" xr:uid="{8D5A0EF9-75B6-4D30-904B-CC64B7C36FE0}"/>
    <cellStyle name="Normal 11 2 2 2" xfId="4419" xr:uid="{9091A66F-2EC2-4243-900D-1109F53B69F9}"/>
    <cellStyle name="Normal 11 2 2 2 10" xfId="49725" xr:uid="{5E3C6D1C-F52E-4648-A2BB-FE2BB88E9300}"/>
    <cellStyle name="Normal 11 2 2 2 11" xfId="57215" xr:uid="{B406E2A3-178D-4028-AC5A-11B766BB88FE}"/>
    <cellStyle name="Normal 11 2 2 2 2" xfId="4420" xr:uid="{CE49F74C-9C9C-4C2E-853E-C98548DCD64C}"/>
    <cellStyle name="Normal 11 2 2 2 2 10" xfId="57216" xr:uid="{F0F6832B-5A62-488A-A358-961F8ABD80CA}"/>
    <cellStyle name="Normal 11 2 2 2 2 2" xfId="4421" xr:uid="{868FA746-AF2E-43A1-9491-F3816EE46143}"/>
    <cellStyle name="Normal 11 2 2 2 2 2 2" xfId="11934" xr:uid="{69BBCFDB-6254-407F-A6F2-C67D597EA7C7}"/>
    <cellStyle name="Normal 11 2 2 2 2 2 2 2" xfId="26910" xr:uid="{D6FC1C1D-93EA-46B8-9F4B-6D4031C5D922}"/>
    <cellStyle name="Normal 11 2 2 2 2 2 3" xfId="19422" xr:uid="{573A7792-66B4-4773-97F1-85BA22C41B1D}"/>
    <cellStyle name="Normal 11 2 2 2 2 2 4" xfId="33129" xr:uid="{890F5FA2-6E9B-4E65-A132-EA38B0152846}"/>
    <cellStyle name="Normal 11 2 2 2 2 2 5" xfId="41841" xr:uid="{DD3D9486-71DD-4441-A2D2-54D1472EF20F}"/>
    <cellStyle name="Normal 11 2 2 2 2 2 6" xfId="49727" xr:uid="{AA6A75CF-F3F3-432F-A998-A712BE2F5E3E}"/>
    <cellStyle name="Normal 11 2 2 2 2 2 7" xfId="57217" xr:uid="{77C33903-C546-4A0E-A1FF-73533F8CB97F}"/>
    <cellStyle name="Normal 11 2 2 2 2 3" xfId="4422" xr:uid="{14D3866A-CF3C-427B-BDB3-6FBF7677D3B6}"/>
    <cellStyle name="Normal 11 2 2 2 2 3 2" xfId="11935" xr:uid="{EBFEDD12-9B9B-42B7-B35A-550E39DA3C9B}"/>
    <cellStyle name="Normal 11 2 2 2 2 3 2 2" xfId="26911" xr:uid="{6D0D571B-272B-4669-8DDB-9ADC1598B00B}"/>
    <cellStyle name="Normal 11 2 2 2 2 3 3" xfId="19423" xr:uid="{493FBEA7-809F-4199-874E-E04880B4093E}"/>
    <cellStyle name="Normal 11 2 2 2 2 3 4" xfId="34974" xr:uid="{AF7E1F47-AD2C-4252-9AA1-C748D37A70E8}"/>
    <cellStyle name="Normal 11 2 2 2 2 3 5" xfId="41842" xr:uid="{A655A0CC-64B8-49D8-B7B5-8E910603A184}"/>
    <cellStyle name="Normal 11 2 2 2 2 3 6" xfId="49728" xr:uid="{F432F547-4960-42CD-BF44-E8A8D4C22DA3}"/>
    <cellStyle name="Normal 11 2 2 2 2 3 7" xfId="57218" xr:uid="{2E0E5895-5C5B-4E8E-B010-BDC68C2C16F6}"/>
    <cellStyle name="Normal 11 2 2 2 2 4" xfId="4423" xr:uid="{BE736ABB-97DF-47B9-9922-C919F936DD51}"/>
    <cellStyle name="Normal 11 2 2 2 2 4 2" xfId="11936" xr:uid="{94877746-41BB-4367-B4FC-5FBF9E79BDFA}"/>
    <cellStyle name="Normal 11 2 2 2 2 4 2 2" xfId="26912" xr:uid="{7DA1CB72-1E34-4475-AE1F-96E0C8E30C34}"/>
    <cellStyle name="Normal 11 2 2 2 2 4 3" xfId="19424" xr:uid="{8F5B57BA-3CC0-4E84-A3E9-FB0D6F5EF5CD}"/>
    <cellStyle name="Normal 11 2 2 2 2 4 4" xfId="36817" xr:uid="{591E34ED-9233-4FA3-9B68-631E2875A831}"/>
    <cellStyle name="Normal 11 2 2 2 2 4 5" xfId="41843" xr:uid="{97EFE3F3-9DE0-4CED-B9A9-379A0E0AC734}"/>
    <cellStyle name="Normal 11 2 2 2 2 4 6" xfId="49729" xr:uid="{92E0A099-698E-48A5-AA76-C5376A3BF009}"/>
    <cellStyle name="Normal 11 2 2 2 2 4 7" xfId="57219" xr:uid="{56C19586-E317-44F8-939E-7A60D71FBCBE}"/>
    <cellStyle name="Normal 11 2 2 2 2 5" xfId="11933" xr:uid="{CAED2562-FCB9-45CF-9FC1-90B03919B270}"/>
    <cellStyle name="Normal 11 2 2 2 2 5 2" xfId="26909" xr:uid="{216C2DBC-A808-46FB-B356-5B8E96E090DD}"/>
    <cellStyle name="Normal 11 2 2 2 2 6" xfId="19421" xr:uid="{628B4813-9A5E-46C6-B200-FBFCFAA7E303}"/>
    <cellStyle name="Normal 11 2 2 2 2 7" xfId="31634" xr:uid="{7A8FD9B1-9C46-4860-958F-F659EB6C3436}"/>
    <cellStyle name="Normal 11 2 2 2 2 8" xfId="41840" xr:uid="{49F3F529-84BE-4E16-B8C6-A9F74EAF0C6E}"/>
    <cellStyle name="Normal 11 2 2 2 2 9" xfId="49726" xr:uid="{02BB1F5C-A847-4FE3-A9BE-9A93C3EE9864}"/>
    <cellStyle name="Normal 11 2 2 2 3" xfId="4424" xr:uid="{D8CC2C0F-9CFE-4A7C-A447-583BF809C0CB}"/>
    <cellStyle name="Normal 11 2 2 2 3 2" xfId="11937" xr:uid="{B41618D3-E66F-4861-AB31-B3B1C4561383}"/>
    <cellStyle name="Normal 11 2 2 2 3 2 2" xfId="26913" xr:uid="{39362198-10D2-4FB5-99B9-0908094CD7D8}"/>
    <cellStyle name="Normal 11 2 2 2 3 3" xfId="19425" xr:uid="{EDF6328B-E0E0-49F4-B27B-4B0EB146FA22}"/>
    <cellStyle name="Normal 11 2 2 2 3 4" xfId="33128" xr:uid="{A9E9854E-063C-4752-8DA3-651005B17B86}"/>
    <cellStyle name="Normal 11 2 2 2 3 5" xfId="41844" xr:uid="{1EE656C4-A64D-41C7-8A51-2CE37AEC6A65}"/>
    <cellStyle name="Normal 11 2 2 2 3 6" xfId="49730" xr:uid="{ABABA0E3-B00F-4E71-80D1-216D99814EE7}"/>
    <cellStyle name="Normal 11 2 2 2 3 7" xfId="57220" xr:uid="{A2F9F4C3-CB44-400C-90B1-89C062EEE831}"/>
    <cellStyle name="Normal 11 2 2 2 4" xfId="4425" xr:uid="{F01C1F6F-B16E-4694-9100-C8EF35377498}"/>
    <cellStyle name="Normal 11 2 2 2 4 2" xfId="11938" xr:uid="{D64F7B23-9137-4572-BBA2-9A7D7348DBFF}"/>
    <cellStyle name="Normal 11 2 2 2 4 2 2" xfId="26914" xr:uid="{9AE2A3B7-0763-4E6C-9349-FDCB797E03C0}"/>
    <cellStyle name="Normal 11 2 2 2 4 3" xfId="19426" xr:uid="{AAF60920-5C23-48C8-9000-475B7E94F7F4}"/>
    <cellStyle name="Normal 11 2 2 2 4 4" xfId="34973" xr:uid="{57DB36D5-6F3F-4DD4-86DD-44F50A934730}"/>
    <cellStyle name="Normal 11 2 2 2 4 5" xfId="41845" xr:uid="{DA136FE8-4DC0-4B19-9850-C08F81FDFBE0}"/>
    <cellStyle name="Normal 11 2 2 2 4 6" xfId="49731" xr:uid="{34EE7422-0820-4E52-8C4E-578E5C013FB3}"/>
    <cellStyle name="Normal 11 2 2 2 4 7" xfId="57221" xr:uid="{D9B4BD10-7689-4D21-A959-B4FF1B983C44}"/>
    <cellStyle name="Normal 11 2 2 2 5" xfId="4426" xr:uid="{8E8F8FA9-3511-421D-B978-8D3BEEE0877B}"/>
    <cellStyle name="Normal 11 2 2 2 5 2" xfId="11939" xr:uid="{1ED72A0C-EF8C-4577-8CC7-58434B1B6C22}"/>
    <cellStyle name="Normal 11 2 2 2 5 2 2" xfId="26915" xr:uid="{6D110058-DDB8-4038-9EA5-82574B7734AB}"/>
    <cellStyle name="Normal 11 2 2 2 5 3" xfId="19427" xr:uid="{C3793665-3B2D-4DC8-A16C-DE77B595D3F8}"/>
    <cellStyle name="Normal 11 2 2 2 5 4" xfId="36816" xr:uid="{C21238C4-B7D5-4F9A-8711-6EC9FC08E3F1}"/>
    <cellStyle name="Normal 11 2 2 2 5 5" xfId="41846" xr:uid="{FBF75FF0-7B99-4226-9AC4-0F3DFFB56678}"/>
    <cellStyle name="Normal 11 2 2 2 5 6" xfId="49732" xr:uid="{B7D0B573-2046-4DDC-B357-9CC81A049EC4}"/>
    <cellStyle name="Normal 11 2 2 2 5 7" xfId="57222" xr:uid="{C59153DD-4432-462B-BDBD-A1B6FD0B0B5D}"/>
    <cellStyle name="Normal 11 2 2 2 6" xfId="11932" xr:uid="{10D2F6AC-94AF-4025-AD49-741CA4872B31}"/>
    <cellStyle name="Normal 11 2 2 2 6 2" xfId="26908" xr:uid="{EBF6AFFF-C910-4E46-B33A-152319B8C4F5}"/>
    <cellStyle name="Normal 11 2 2 2 7" xfId="19420" xr:uid="{C5691F61-9AC4-43DE-8A0B-B1FF16FE7D44}"/>
    <cellStyle name="Normal 11 2 2 2 8" xfId="30946" xr:uid="{5322DB1E-450D-4845-9B13-A3FE14993239}"/>
    <cellStyle name="Normal 11 2 2 2 9" xfId="41839" xr:uid="{B164AF68-77F8-45D5-A0C7-8B0002081FAF}"/>
    <cellStyle name="Normal 11 2 2 3" xfId="4427" xr:uid="{2B07A827-22AB-4138-A642-567398BBEF85}"/>
    <cellStyle name="Normal 11 2 2 3 10" xfId="57223" xr:uid="{822E38DB-051A-435D-8A46-8A64616B11F3}"/>
    <cellStyle name="Normal 11 2 2 3 2" xfId="4428" xr:uid="{7DBF5A0E-CF9F-4E43-B13B-1FC94EA82FCF}"/>
    <cellStyle name="Normal 11 2 2 3 2 2" xfId="11941" xr:uid="{CC63FCCA-C9B5-4FD0-B2F5-F9464CDFDE46}"/>
    <cellStyle name="Normal 11 2 2 3 2 2 2" xfId="26917" xr:uid="{5AA5EDD9-B4DD-47C6-9DF6-F8F1E740C4CD}"/>
    <cellStyle name="Normal 11 2 2 3 2 3" xfId="19429" xr:uid="{6B9F7CFA-D6C1-4472-97EA-8032A14A10F0}"/>
    <cellStyle name="Normal 11 2 2 3 2 4" xfId="33130" xr:uid="{8469DD74-1F6F-46E0-811A-7AAC209D1D79}"/>
    <cellStyle name="Normal 11 2 2 3 2 5" xfId="41848" xr:uid="{75982B9A-C3EC-4579-8A8E-11CCF95B674B}"/>
    <cellStyle name="Normal 11 2 2 3 2 6" xfId="49734" xr:uid="{1F959D3A-2034-4B64-87F5-E3EBE0AAF424}"/>
    <cellStyle name="Normal 11 2 2 3 2 7" xfId="57224" xr:uid="{B8A1BB1A-74BB-4960-B0DC-BCD612BF2D89}"/>
    <cellStyle name="Normal 11 2 2 3 3" xfId="4429" xr:uid="{6E1822D9-3151-45E4-BD27-518DCDB87E44}"/>
    <cellStyle name="Normal 11 2 2 3 3 2" xfId="11942" xr:uid="{576AE424-0ACB-4F23-850B-092DDD7C4EEC}"/>
    <cellStyle name="Normal 11 2 2 3 3 2 2" xfId="26918" xr:uid="{71ED4186-BA75-430E-BCCE-B23B63C9728C}"/>
    <cellStyle name="Normal 11 2 2 3 3 3" xfId="19430" xr:uid="{D62165B8-130F-484B-B89F-7F481A82893F}"/>
    <cellStyle name="Normal 11 2 2 3 3 4" xfId="34975" xr:uid="{C4A55EC1-996A-43D0-85D8-E0D2AC15822C}"/>
    <cellStyle name="Normal 11 2 2 3 3 5" xfId="41849" xr:uid="{E4054081-1EC1-4741-B214-E5B05F003499}"/>
    <cellStyle name="Normal 11 2 2 3 3 6" xfId="49735" xr:uid="{C14EAE24-1DB9-4130-8C65-3CEFD542D6D2}"/>
    <cellStyle name="Normal 11 2 2 3 3 7" xfId="57225" xr:uid="{FAB248EF-5400-4E60-B5F4-DCAC9E371117}"/>
    <cellStyle name="Normal 11 2 2 3 4" xfId="4430" xr:uid="{38A21E71-27DE-4278-9E24-25A40FE5FB27}"/>
    <cellStyle name="Normal 11 2 2 3 4 2" xfId="11943" xr:uid="{9D870B25-E4E7-44D1-A38B-1FF7A8B663DF}"/>
    <cellStyle name="Normal 11 2 2 3 4 2 2" xfId="26919" xr:uid="{639BA158-FE6A-47A5-B12F-9EACAF8D689F}"/>
    <cellStyle name="Normal 11 2 2 3 4 3" xfId="19431" xr:uid="{6B4CF59F-43A1-411D-B1AF-E59471BEB296}"/>
    <cellStyle name="Normal 11 2 2 3 4 4" xfId="36818" xr:uid="{D519BAF3-E46F-474D-92EE-301386D5DDAE}"/>
    <cellStyle name="Normal 11 2 2 3 4 5" xfId="41850" xr:uid="{15001E7A-7B40-4C6B-A15F-6A09CDECD0E3}"/>
    <cellStyle name="Normal 11 2 2 3 4 6" xfId="49736" xr:uid="{D207A867-5E8D-4DA2-89F9-DD79AF9A0C83}"/>
    <cellStyle name="Normal 11 2 2 3 4 7" xfId="57226" xr:uid="{DDDF4208-F764-4840-B6B0-A3A5EBC0832C}"/>
    <cellStyle name="Normal 11 2 2 3 5" xfId="11940" xr:uid="{ADCF9B3F-D38A-4598-8B3F-62925F0A9A95}"/>
    <cellStyle name="Normal 11 2 2 3 5 2" xfId="26916" xr:uid="{04CEA863-C8BE-4174-AC51-D3F76ABA1DA8}"/>
    <cellStyle name="Normal 11 2 2 3 6" xfId="19428" xr:uid="{FC4E7B47-3AE7-4977-AF47-DA97D47C3C94}"/>
    <cellStyle name="Normal 11 2 2 3 7" xfId="31633" xr:uid="{861D9B6B-F703-477A-8AE6-891D32E954D6}"/>
    <cellStyle name="Normal 11 2 2 3 8" xfId="41847" xr:uid="{32F28480-D762-4345-96AC-6582E845521F}"/>
    <cellStyle name="Normal 11 2 2 3 9" xfId="49733" xr:uid="{CBD8C52C-3D52-4F47-A14B-BC00B040A6A2}"/>
    <cellStyle name="Normal 11 2 2 4" xfId="4431" xr:uid="{5E0686DE-739B-4053-ADED-16B89E9D9104}"/>
    <cellStyle name="Normal 11 2 2 4 2" xfId="11944" xr:uid="{1D92F87A-4C76-488A-B5C2-DA03478B7660}"/>
    <cellStyle name="Normal 11 2 2 4 2 2" xfId="26920" xr:uid="{B734CF35-6A51-4DD3-8A67-4B26A7B9D7F3}"/>
    <cellStyle name="Normal 11 2 2 4 3" xfId="19432" xr:uid="{A48B4107-FD30-41D1-BFA8-F5F7B1D35711}"/>
    <cellStyle name="Normal 11 2 2 4 4" xfId="33127" xr:uid="{9A976D7B-2250-4C45-B728-8B4346574FD9}"/>
    <cellStyle name="Normal 11 2 2 4 5" xfId="41851" xr:uid="{C61BAAA4-2E8E-4C97-B9F4-5C56945D46FA}"/>
    <cellStyle name="Normal 11 2 2 4 6" xfId="49737" xr:uid="{238FD0C3-EA9D-4A18-BEB8-5CD01464B33B}"/>
    <cellStyle name="Normal 11 2 2 4 7" xfId="57227" xr:uid="{1AABEA6F-26B2-4DA5-B676-4D49EDF10B86}"/>
    <cellStyle name="Normal 11 2 2 5" xfId="4432" xr:uid="{AA3AD7DD-E826-44D0-AEF2-45F3C7FB5923}"/>
    <cellStyle name="Normal 11 2 2 5 2" xfId="11945" xr:uid="{396A6270-53E7-4A22-9A34-7CCB9A7FC3FE}"/>
    <cellStyle name="Normal 11 2 2 5 2 2" xfId="26921" xr:uid="{50C4EFF2-DC34-4AF2-964C-F0A17D517FB9}"/>
    <cellStyle name="Normal 11 2 2 5 3" xfId="19433" xr:uid="{97800CDF-B57B-4714-B714-D77CA3D6D6F9}"/>
    <cellStyle name="Normal 11 2 2 5 4" xfId="34972" xr:uid="{73DD8738-43A5-4E58-99B9-4075EC1AFEAD}"/>
    <cellStyle name="Normal 11 2 2 5 5" xfId="41852" xr:uid="{0C3B8BD6-5102-4190-AC33-F6F1F809D907}"/>
    <cellStyle name="Normal 11 2 2 5 6" xfId="49738" xr:uid="{90C281E7-C98B-4A69-98E6-85630504B05F}"/>
    <cellStyle name="Normal 11 2 2 5 7" xfId="57228" xr:uid="{0E6E3343-2F8D-4EA9-8D4C-F7DFB127CFDE}"/>
    <cellStyle name="Normal 11 2 2 6" xfId="4433" xr:uid="{C351B4A7-FE1F-4CD0-A594-0E0928F60103}"/>
    <cellStyle name="Normal 11 2 2 6 2" xfId="11946" xr:uid="{0C9C9D6A-81B6-45AE-AC6D-50E4BE412C6A}"/>
    <cellStyle name="Normal 11 2 2 6 2 2" xfId="26922" xr:uid="{51499BDC-3A68-4280-AFA2-38B7029D0EFB}"/>
    <cellStyle name="Normal 11 2 2 6 3" xfId="19434" xr:uid="{2B4F282B-64BA-4A1B-BEA2-1F283F875030}"/>
    <cellStyle name="Normal 11 2 2 6 4" xfId="36815" xr:uid="{A3F230A2-D3D4-4ED9-A9DD-380192A4F5D7}"/>
    <cellStyle name="Normal 11 2 2 6 5" xfId="41853" xr:uid="{D13FDF2E-D6B9-4D0D-BCD0-9C5219C292B0}"/>
    <cellStyle name="Normal 11 2 2 6 6" xfId="49739" xr:uid="{C713BE92-9234-4149-A7E7-BE6A0B1D0E95}"/>
    <cellStyle name="Normal 11 2 2 6 7" xfId="57229" xr:uid="{E6B98E45-513C-4A1C-A380-7833FC84DAB5}"/>
    <cellStyle name="Normal 11 2 2 7" xfId="7900" xr:uid="{7BEA9CE7-1D5D-4111-A938-EEBE9E7A23CF}"/>
    <cellStyle name="Normal 11 2 2 7 2" xfId="22877" xr:uid="{F146AFEE-1AE7-4116-83CC-29FFC61CB337}"/>
    <cellStyle name="Normal 11 2 2 8" xfId="15389" xr:uid="{35AFF51F-BCDD-4DA3-968D-11AFA65885B1}"/>
    <cellStyle name="Normal 11 2 2 9" xfId="30492" xr:uid="{98011C9B-24E1-42F4-AA0F-EE2DB77AD926}"/>
    <cellStyle name="Normal 11 2 20" xfId="45486" xr:uid="{F3803DF8-A545-4148-B098-E1D4D861C2FF}"/>
    <cellStyle name="Normal 11 2 21" xfId="45635" xr:uid="{0FE63CEA-7987-4F1B-B054-93F219EB5800}"/>
    <cellStyle name="Normal 11 2 22" xfId="53128" xr:uid="{06659E57-7E4A-45FE-A2C2-176267275668}"/>
    <cellStyle name="Normal 11 2 3" xfId="4434" xr:uid="{6D8B7B95-D18B-4B9F-B472-BEFAFADF494E}"/>
    <cellStyle name="Normal 11 2 3 10" xfId="49740" xr:uid="{9D92F0DB-46E7-46F3-B097-1908AAF718C1}"/>
    <cellStyle name="Normal 11 2 3 11" xfId="57230" xr:uid="{84BE418B-C13C-447E-96AB-8EA5796B07BB}"/>
    <cellStyle name="Normal 11 2 3 2" xfId="4435" xr:uid="{5B2C8677-4CC0-49AB-A7E4-904D2682D5E3}"/>
    <cellStyle name="Normal 11 2 3 2 10" xfId="57231" xr:uid="{DAB39D91-8DFC-47CE-8297-8E71F60E46C0}"/>
    <cellStyle name="Normal 11 2 3 2 2" xfId="4436" xr:uid="{E9A798F8-2389-4B70-9D4F-C3AD3AC19AF0}"/>
    <cellStyle name="Normal 11 2 3 2 2 2" xfId="11949" xr:uid="{C0856B07-9D0F-46E8-9EAB-9A5383D9F388}"/>
    <cellStyle name="Normal 11 2 3 2 2 2 2" xfId="26925" xr:uid="{6FAE6CCF-A928-4A58-BC4D-F270B912A581}"/>
    <cellStyle name="Normal 11 2 3 2 2 3" xfId="19437" xr:uid="{874D1C3B-E045-4AB0-8625-2399A3DE9742}"/>
    <cellStyle name="Normal 11 2 3 2 2 4" xfId="33132" xr:uid="{3B2C7594-9155-48A5-AD21-5B1200936274}"/>
    <cellStyle name="Normal 11 2 3 2 2 5" xfId="41856" xr:uid="{48A348F6-CB2C-4F0D-9468-A5D667599524}"/>
    <cellStyle name="Normal 11 2 3 2 2 6" xfId="49742" xr:uid="{B0E48893-ABCB-45B8-A44D-AEF2688BC7FB}"/>
    <cellStyle name="Normal 11 2 3 2 2 7" xfId="57232" xr:uid="{726ADF91-07EC-404A-B56B-DFC66E12B7F5}"/>
    <cellStyle name="Normal 11 2 3 2 3" xfId="4437" xr:uid="{37298CC4-A61A-4EDC-A8D5-A59EDE7DE010}"/>
    <cellStyle name="Normal 11 2 3 2 3 2" xfId="11950" xr:uid="{C7260055-A217-4CFF-ABB7-80EA58499091}"/>
    <cellStyle name="Normal 11 2 3 2 3 2 2" xfId="26926" xr:uid="{7C5A3400-38CB-4C0D-98A6-711DE6891BC2}"/>
    <cellStyle name="Normal 11 2 3 2 3 3" xfId="19438" xr:uid="{962A7884-1B36-4F27-93D4-E9825AEC1269}"/>
    <cellStyle name="Normal 11 2 3 2 3 4" xfId="34977" xr:uid="{EAC53508-712A-4F7C-92C2-EFC7A6AD1A5C}"/>
    <cellStyle name="Normal 11 2 3 2 3 5" xfId="41857" xr:uid="{77EF1515-D052-4873-B988-1EC5592F3584}"/>
    <cellStyle name="Normal 11 2 3 2 3 6" xfId="49743" xr:uid="{288F58FC-9041-4086-939A-7777766220AA}"/>
    <cellStyle name="Normal 11 2 3 2 3 7" xfId="57233" xr:uid="{9BD2F02D-4956-437D-9904-5E374EDAB3C8}"/>
    <cellStyle name="Normal 11 2 3 2 4" xfId="4438" xr:uid="{863850E6-1A79-4C3B-9288-A6D57E327F7C}"/>
    <cellStyle name="Normal 11 2 3 2 4 2" xfId="11951" xr:uid="{0DF6EBC1-F585-4239-BD36-6BAA2E307F19}"/>
    <cellStyle name="Normal 11 2 3 2 4 2 2" xfId="26927" xr:uid="{E14332D7-2166-4FE3-91B5-91888BF2EB05}"/>
    <cellStyle name="Normal 11 2 3 2 4 3" xfId="19439" xr:uid="{B259BADF-3821-461B-B7F6-E932CCE4797A}"/>
    <cellStyle name="Normal 11 2 3 2 4 4" xfId="36820" xr:uid="{3B08AC80-4BB7-498D-ACB7-BF0582087249}"/>
    <cellStyle name="Normal 11 2 3 2 4 5" xfId="41858" xr:uid="{B92BA1DB-0DA9-4B26-9B54-569D194724C8}"/>
    <cellStyle name="Normal 11 2 3 2 4 6" xfId="49744" xr:uid="{CA3A4B2C-7223-4993-8DDB-08341731BECD}"/>
    <cellStyle name="Normal 11 2 3 2 4 7" xfId="57234" xr:uid="{67B887B1-E1E2-4F21-A8BF-75BB7F6F3AB1}"/>
    <cellStyle name="Normal 11 2 3 2 5" xfId="11948" xr:uid="{B2061BA1-376D-4E46-942A-655C137FF42A}"/>
    <cellStyle name="Normal 11 2 3 2 5 2" xfId="26924" xr:uid="{5F983A06-B863-4B5A-96DD-2C428F594220}"/>
    <cellStyle name="Normal 11 2 3 2 6" xfId="19436" xr:uid="{E42A796C-A516-45E9-9D17-49952EED2F15}"/>
    <cellStyle name="Normal 11 2 3 2 7" xfId="31635" xr:uid="{F51D31CB-2492-4D61-997D-A34E0603A094}"/>
    <cellStyle name="Normal 11 2 3 2 8" xfId="41855" xr:uid="{178C320F-B716-4789-B4B5-3209E5DA79D9}"/>
    <cellStyle name="Normal 11 2 3 2 9" xfId="49741" xr:uid="{4C4D0DA3-4323-4E3D-B3DE-B724E8BB0FBB}"/>
    <cellStyle name="Normal 11 2 3 3" xfId="4439" xr:uid="{1C3904DF-A945-4F62-ADE8-5D37C0A47942}"/>
    <cellStyle name="Normal 11 2 3 3 2" xfId="11952" xr:uid="{5BD3F6B7-8ACC-4CDE-BAF9-196BDD841D16}"/>
    <cellStyle name="Normal 11 2 3 3 2 2" xfId="26928" xr:uid="{6288C984-0DB6-4FB8-8E56-B34B25FF6E02}"/>
    <cellStyle name="Normal 11 2 3 3 3" xfId="19440" xr:uid="{AB70FCC9-9B2A-4904-89F6-91CF0BB74D40}"/>
    <cellStyle name="Normal 11 2 3 3 4" xfId="33131" xr:uid="{0D2C20C0-3C88-46CF-8382-21E9D4584671}"/>
    <cellStyle name="Normal 11 2 3 3 5" xfId="41859" xr:uid="{3DC5C3CD-EB49-435F-984B-E37521CF4CD9}"/>
    <cellStyle name="Normal 11 2 3 3 6" xfId="49745" xr:uid="{85262025-0A77-4602-850A-F680B4A30A4D}"/>
    <cellStyle name="Normal 11 2 3 3 7" xfId="57235" xr:uid="{4282D7C9-F287-4D30-A09F-29D854643AC3}"/>
    <cellStyle name="Normal 11 2 3 4" xfId="4440" xr:uid="{F16750D3-5234-49A5-B4CE-E01BC0760B79}"/>
    <cellStyle name="Normal 11 2 3 4 2" xfId="11953" xr:uid="{2660E796-A7FB-4E6D-943C-A4FE7479B44B}"/>
    <cellStyle name="Normal 11 2 3 4 2 2" xfId="26929" xr:uid="{17ADE0AE-A679-42C9-A23A-3CE62AEFCB14}"/>
    <cellStyle name="Normal 11 2 3 4 3" xfId="19441" xr:uid="{5ACAEA70-49B1-475A-B37D-0CA21BFC5F05}"/>
    <cellStyle name="Normal 11 2 3 4 4" xfId="34976" xr:uid="{87B28192-6F3B-4C1B-97A4-DCD150E69265}"/>
    <cellStyle name="Normal 11 2 3 4 5" xfId="41860" xr:uid="{FF5E2E2F-27AA-4C23-AAD1-DC89C9585F1A}"/>
    <cellStyle name="Normal 11 2 3 4 6" xfId="49746" xr:uid="{4C51AF44-DE08-4160-98F4-AC34C7AD1EE9}"/>
    <cellStyle name="Normal 11 2 3 4 7" xfId="57236" xr:uid="{6BF55072-F5C2-4CC2-8F77-060C169398D8}"/>
    <cellStyle name="Normal 11 2 3 5" xfId="4441" xr:uid="{C800F05B-1983-433B-8FC2-50F077F09768}"/>
    <cellStyle name="Normal 11 2 3 5 2" xfId="11954" xr:uid="{BC93DC94-ED9D-4F83-B19D-07A778723B2F}"/>
    <cellStyle name="Normal 11 2 3 5 2 2" xfId="26930" xr:uid="{4A422288-D4A6-495B-850E-80601FE12E97}"/>
    <cellStyle name="Normal 11 2 3 5 3" xfId="19442" xr:uid="{3EDFA85B-6DDC-4AD0-9328-BC96EC25FF22}"/>
    <cellStyle name="Normal 11 2 3 5 4" xfId="36819" xr:uid="{480AC2C4-949A-447C-8BB7-803FC461A603}"/>
    <cellStyle name="Normal 11 2 3 5 5" xfId="41861" xr:uid="{04300275-8C14-49F3-8222-D2D8DD9C7194}"/>
    <cellStyle name="Normal 11 2 3 5 6" xfId="49747" xr:uid="{CA78E863-DE2A-421C-9F3A-18152FB9EC66}"/>
    <cellStyle name="Normal 11 2 3 5 7" xfId="57237" xr:uid="{F419470A-5965-443D-9157-DA358A1ED653}"/>
    <cellStyle name="Normal 11 2 3 6" xfId="11947" xr:uid="{870AEEFF-BA2A-4DD4-81F8-3865E96FABB8}"/>
    <cellStyle name="Normal 11 2 3 6 2" xfId="26923" xr:uid="{A98FB00C-A179-4B36-A272-5F444A0265E5}"/>
    <cellStyle name="Normal 11 2 3 7" xfId="19435" xr:uid="{6ED20E72-FDAC-499C-B4A1-C2AB115EF5DE}"/>
    <cellStyle name="Normal 11 2 3 8" xfId="30693" xr:uid="{E3C55CDF-8854-45C4-8DD7-DE868EBB66ED}"/>
    <cellStyle name="Normal 11 2 3 9" xfId="41854" xr:uid="{5E18DF61-D72D-4647-B082-1716FB938D7B}"/>
    <cellStyle name="Normal 11 2 4" xfId="4442" xr:uid="{744B3D99-9263-47D8-AE6C-758C41D8949F}"/>
    <cellStyle name="Normal 11 2 4 10" xfId="49748" xr:uid="{1ED1C211-241D-43B2-AE65-13671523E99B}"/>
    <cellStyle name="Normal 11 2 4 11" xfId="57238" xr:uid="{6AAD24D3-B484-481B-9AC1-8901B991EE67}"/>
    <cellStyle name="Normal 11 2 4 2" xfId="4443" xr:uid="{8C36619A-DF1B-495B-A510-ECB3113FDB25}"/>
    <cellStyle name="Normal 11 2 4 2 10" xfId="57239" xr:uid="{1D2F0B39-3427-4D5B-B597-B3329B0AC810}"/>
    <cellStyle name="Normal 11 2 4 2 2" xfId="4444" xr:uid="{78A569DC-31B6-4A87-A834-317002229E92}"/>
    <cellStyle name="Normal 11 2 4 2 2 2" xfId="11957" xr:uid="{D4F396BD-1540-4CA1-9642-DC5A08A7C23F}"/>
    <cellStyle name="Normal 11 2 4 2 2 2 2" xfId="26933" xr:uid="{7124AD39-45FE-440A-B86C-62287E4D80BB}"/>
    <cellStyle name="Normal 11 2 4 2 2 3" xfId="19445" xr:uid="{F417EBB5-9283-46AA-8CED-44DCA72B9243}"/>
    <cellStyle name="Normal 11 2 4 2 2 4" xfId="33134" xr:uid="{0D1636DE-8728-4715-9629-4AA43F5BF8F9}"/>
    <cellStyle name="Normal 11 2 4 2 2 5" xfId="41864" xr:uid="{6B3144F5-3B81-4992-BAA7-FACA6710247C}"/>
    <cellStyle name="Normal 11 2 4 2 2 6" xfId="49750" xr:uid="{543CE4EA-A3B5-4E5F-A35A-5F2F834DB91D}"/>
    <cellStyle name="Normal 11 2 4 2 2 7" xfId="57240" xr:uid="{914F5843-F621-447B-80C6-27C534204334}"/>
    <cellStyle name="Normal 11 2 4 2 3" xfId="4445" xr:uid="{A237DFC9-4378-468C-A02A-D64159F7D67F}"/>
    <cellStyle name="Normal 11 2 4 2 3 2" xfId="11958" xr:uid="{F3A4F288-0FBD-48A6-A075-506F26C098AC}"/>
    <cellStyle name="Normal 11 2 4 2 3 2 2" xfId="26934" xr:uid="{4A27DBF3-F3AC-4BD2-976C-A3F485DE815B}"/>
    <cellStyle name="Normal 11 2 4 2 3 3" xfId="19446" xr:uid="{09C2AAA7-3EA8-4743-AB3A-7CAB77EE99E4}"/>
    <cellStyle name="Normal 11 2 4 2 3 4" xfId="34979" xr:uid="{72BFF505-9DC5-4C67-B160-73AFF69915C1}"/>
    <cellStyle name="Normal 11 2 4 2 3 5" xfId="41865" xr:uid="{A399DB3C-2D30-4F63-9F7C-72FA191FD762}"/>
    <cellStyle name="Normal 11 2 4 2 3 6" xfId="49751" xr:uid="{D9C55515-44F9-4DE1-B26B-E53B23A6B813}"/>
    <cellStyle name="Normal 11 2 4 2 3 7" xfId="57241" xr:uid="{624595B3-0B73-4222-9FB0-62A7848D27D9}"/>
    <cellStyle name="Normal 11 2 4 2 4" xfId="4446" xr:uid="{AE3DF005-A9EA-4F9B-963B-A5C07CD30C1A}"/>
    <cellStyle name="Normal 11 2 4 2 4 2" xfId="11959" xr:uid="{D033D6F4-5C93-4B03-8937-9D2CF72FB102}"/>
    <cellStyle name="Normal 11 2 4 2 4 2 2" xfId="26935" xr:uid="{BB431B2C-5160-4818-B1EC-B4FBD361FCC1}"/>
    <cellStyle name="Normal 11 2 4 2 4 3" xfId="19447" xr:uid="{17D08ABF-A16E-48A7-B83E-F1343C790C0D}"/>
    <cellStyle name="Normal 11 2 4 2 4 4" xfId="36822" xr:uid="{C56A090A-EE06-4CA2-9B28-C4B06056C7CA}"/>
    <cellStyle name="Normal 11 2 4 2 4 5" xfId="41866" xr:uid="{5C6D5803-00DD-4866-865D-1235E2DD123C}"/>
    <cellStyle name="Normal 11 2 4 2 4 6" xfId="49752" xr:uid="{0B45780B-B05C-430E-9BC9-ADD4EB756779}"/>
    <cellStyle name="Normal 11 2 4 2 4 7" xfId="57242" xr:uid="{BE1B2AC4-1981-4451-8967-BB38B11543C4}"/>
    <cellStyle name="Normal 11 2 4 2 5" xfId="11956" xr:uid="{EE184D9E-73A5-4793-BAE0-0FAC6995FDC1}"/>
    <cellStyle name="Normal 11 2 4 2 5 2" xfId="26932" xr:uid="{C0CDB478-AE3C-4C8F-886F-3966CE7FBBBD}"/>
    <cellStyle name="Normal 11 2 4 2 6" xfId="19444" xr:uid="{6061B395-94EC-42BE-AC7D-A248BDEA3884}"/>
    <cellStyle name="Normal 11 2 4 2 7" xfId="31636" xr:uid="{D64E08D9-7D00-49DF-BBC8-5FAE2B8DB38D}"/>
    <cellStyle name="Normal 11 2 4 2 8" xfId="41863" xr:uid="{52257A3D-94F0-4D73-85EC-DFCAA85A7A77}"/>
    <cellStyle name="Normal 11 2 4 2 9" xfId="49749" xr:uid="{376AABAF-F80A-424B-B2E4-9EC507758532}"/>
    <cellStyle name="Normal 11 2 4 3" xfId="4447" xr:uid="{96645CE4-53E4-4F87-923B-516B5276B7B0}"/>
    <cellStyle name="Normal 11 2 4 3 2" xfId="11960" xr:uid="{1A62EF03-39D8-4724-AA1C-1DE95284A3B4}"/>
    <cellStyle name="Normal 11 2 4 3 2 2" xfId="26936" xr:uid="{1D055BFC-A317-4755-9B6D-669215A596DD}"/>
    <cellStyle name="Normal 11 2 4 3 3" xfId="19448" xr:uid="{012AADB6-D0A0-4C48-B1E9-ADA6585FF062}"/>
    <cellStyle name="Normal 11 2 4 3 4" xfId="33133" xr:uid="{350DD85B-F399-432C-97F7-9A486641B5FD}"/>
    <cellStyle name="Normal 11 2 4 3 5" xfId="41867" xr:uid="{F3C01EBC-D4CE-4A5C-B5C7-F398D1A4F4DB}"/>
    <cellStyle name="Normal 11 2 4 3 6" xfId="49753" xr:uid="{AFC35605-9524-42AB-8649-CACE82318BE9}"/>
    <cellStyle name="Normal 11 2 4 3 7" xfId="57243" xr:uid="{BADDC69D-2E34-42FF-880C-D00C931C2AB8}"/>
    <cellStyle name="Normal 11 2 4 4" xfId="4448" xr:uid="{453F26DB-408B-4DFC-8FEA-C8E88A87D659}"/>
    <cellStyle name="Normal 11 2 4 4 2" xfId="11961" xr:uid="{07F4459B-E374-420A-A98D-BBA4A906C0E3}"/>
    <cellStyle name="Normal 11 2 4 4 2 2" xfId="26937" xr:uid="{DD77E015-21FF-4732-BF6B-5EE98EA64113}"/>
    <cellStyle name="Normal 11 2 4 4 3" xfId="19449" xr:uid="{B1D39D2C-AAF6-41A5-8E7A-6ADE55245D86}"/>
    <cellStyle name="Normal 11 2 4 4 4" xfId="34978" xr:uid="{1B24950F-3CFF-4C08-AA8F-880BF7054CDC}"/>
    <cellStyle name="Normal 11 2 4 4 5" xfId="41868" xr:uid="{F7D8870D-DB5D-4EB2-B86D-19F2C0AA26C2}"/>
    <cellStyle name="Normal 11 2 4 4 6" xfId="49754" xr:uid="{9B804B95-A93B-431B-80C7-5337D9EF8E71}"/>
    <cellStyle name="Normal 11 2 4 4 7" xfId="57244" xr:uid="{73AC2A96-9C2E-4348-A502-E33F204D445F}"/>
    <cellStyle name="Normal 11 2 4 5" xfId="4449" xr:uid="{8C9E6C58-1D79-471D-BD42-63B88B3B84F2}"/>
    <cellStyle name="Normal 11 2 4 5 2" xfId="11962" xr:uid="{806C1044-EB9A-4796-84C1-31D5307B1B93}"/>
    <cellStyle name="Normal 11 2 4 5 2 2" xfId="26938" xr:uid="{5C8B053A-3BD7-4D3F-8F90-24C61BE7B812}"/>
    <cellStyle name="Normal 11 2 4 5 3" xfId="19450" xr:uid="{F22F06F7-D5DD-4DCE-B835-86EBACD2C5D3}"/>
    <cellStyle name="Normal 11 2 4 5 4" xfId="36821" xr:uid="{EC5D1FD8-9E60-4399-9FBF-8DDD5593DAF9}"/>
    <cellStyle name="Normal 11 2 4 5 5" xfId="41869" xr:uid="{265649A7-CDDF-4039-A406-8EA8FCD2EF55}"/>
    <cellStyle name="Normal 11 2 4 5 6" xfId="49755" xr:uid="{1A9BCF68-6E6F-4B03-A4C7-5AAB0FC07092}"/>
    <cellStyle name="Normal 11 2 4 5 7" xfId="57245" xr:uid="{EC9FB85F-2F8A-4B7D-81B6-2E438D70C784}"/>
    <cellStyle name="Normal 11 2 4 6" xfId="11955" xr:uid="{9CA12337-B101-46A3-86AD-5B2CF7680801}"/>
    <cellStyle name="Normal 11 2 4 6 2" xfId="26931" xr:uid="{A28ADFF1-8039-444B-AD82-BE36085FA062}"/>
    <cellStyle name="Normal 11 2 4 7" xfId="19443" xr:uid="{75FBE4C3-A545-400F-8414-ADA868C6FB31}"/>
    <cellStyle name="Normal 11 2 4 8" xfId="30945" xr:uid="{D00BB81E-F89B-4704-8DFD-9C5924C798C6}"/>
    <cellStyle name="Normal 11 2 4 9" xfId="41862" xr:uid="{B37F21EE-B07C-45D5-BA08-3CEF795DC134}"/>
    <cellStyle name="Normal 11 2 5" xfId="4450" xr:uid="{E40A63BF-D79A-4F19-A7B4-64E7B5388E88}"/>
    <cellStyle name="Normal 11 2 5 10" xfId="49756" xr:uid="{A2C7923D-70EF-41F0-A5DF-BD0CB5C75E2B}"/>
    <cellStyle name="Normal 11 2 5 11" xfId="57246" xr:uid="{87715987-11EA-43A9-BB41-0A9375220925}"/>
    <cellStyle name="Normal 11 2 5 2" xfId="4451" xr:uid="{C6FE2547-23D6-4FBD-B9F1-DC728A7DB291}"/>
    <cellStyle name="Normal 11 2 5 2 10" xfId="57247" xr:uid="{8E77BC23-E1FB-4E01-B5AB-A980761E7F88}"/>
    <cellStyle name="Normal 11 2 5 2 2" xfId="4452" xr:uid="{C69431BD-A855-403A-B0ED-3CEE496AE4E8}"/>
    <cellStyle name="Normal 11 2 5 2 2 2" xfId="11965" xr:uid="{74012432-4E5F-4C78-9771-F357CAC65C0B}"/>
    <cellStyle name="Normal 11 2 5 2 2 2 2" xfId="26941" xr:uid="{2D4A8217-A1DA-4FF2-B334-8AACF44D6782}"/>
    <cellStyle name="Normal 11 2 5 2 2 3" xfId="19453" xr:uid="{BFC1EA6E-6829-445C-8BEF-28FF1100AE3E}"/>
    <cellStyle name="Normal 11 2 5 2 2 4" xfId="33136" xr:uid="{51778D5E-F4EB-48C2-819C-69AD077963F9}"/>
    <cellStyle name="Normal 11 2 5 2 2 5" xfId="41872" xr:uid="{E1AA9463-90BF-4CBB-8FA0-A2D040D430F9}"/>
    <cellStyle name="Normal 11 2 5 2 2 6" xfId="49758" xr:uid="{0A898672-E986-479A-89D5-F48C47096895}"/>
    <cellStyle name="Normal 11 2 5 2 2 7" xfId="57248" xr:uid="{9EF3227B-AF57-413C-B19A-AE1B3CE75F81}"/>
    <cellStyle name="Normal 11 2 5 2 3" xfId="4453" xr:uid="{FC212731-AE6B-4A73-95ED-C6543DF6E78F}"/>
    <cellStyle name="Normal 11 2 5 2 3 2" xfId="11966" xr:uid="{FC117767-7701-4F67-BC3B-9DBD57BD7D8F}"/>
    <cellStyle name="Normal 11 2 5 2 3 2 2" xfId="26942" xr:uid="{8BD6F05D-B1B3-4E66-ACBE-99DB5716FC20}"/>
    <cellStyle name="Normal 11 2 5 2 3 3" xfId="19454" xr:uid="{FB385B4F-3180-4E26-914F-018540013B60}"/>
    <cellStyle name="Normal 11 2 5 2 3 4" xfId="34981" xr:uid="{D326D530-D91F-43C7-B6CB-7E55F36BAFFE}"/>
    <cellStyle name="Normal 11 2 5 2 3 5" xfId="41873" xr:uid="{555D23F6-E76F-43C3-8083-EBAA565E671C}"/>
    <cellStyle name="Normal 11 2 5 2 3 6" xfId="49759" xr:uid="{C5E25A03-E787-40F2-A760-A1CA612F2764}"/>
    <cellStyle name="Normal 11 2 5 2 3 7" xfId="57249" xr:uid="{668F1092-66CE-42E6-9AC1-172944193215}"/>
    <cellStyle name="Normal 11 2 5 2 4" xfId="4454" xr:uid="{E8BE500E-5808-4982-A1C1-AA561860AAFE}"/>
    <cellStyle name="Normal 11 2 5 2 4 2" xfId="11967" xr:uid="{5EECEBC2-7D84-4DF1-8368-49542FEDBFBF}"/>
    <cellStyle name="Normal 11 2 5 2 4 2 2" xfId="26943" xr:uid="{BA742CBF-53E9-4064-955E-B101A0BB787A}"/>
    <cellStyle name="Normal 11 2 5 2 4 3" xfId="19455" xr:uid="{8650EEEF-326D-4291-A6C9-02C8C499D921}"/>
    <cellStyle name="Normal 11 2 5 2 4 4" xfId="36824" xr:uid="{4AF75234-3057-448F-94BA-F7216EB996B3}"/>
    <cellStyle name="Normal 11 2 5 2 4 5" xfId="41874" xr:uid="{C004B822-A5AB-42F6-B4BF-AE363CD3B3FD}"/>
    <cellStyle name="Normal 11 2 5 2 4 6" xfId="49760" xr:uid="{018CF6CC-5AF6-4F7A-A989-BA7C68DA8699}"/>
    <cellStyle name="Normal 11 2 5 2 4 7" xfId="57250" xr:uid="{233CF0A4-F71D-438D-B4B3-061E0F73B828}"/>
    <cellStyle name="Normal 11 2 5 2 5" xfId="11964" xr:uid="{DF70D061-6FEA-4CE8-972F-A498FCCBFBB7}"/>
    <cellStyle name="Normal 11 2 5 2 5 2" xfId="26940" xr:uid="{D0DA5B41-0F2D-4129-BFC1-818840879E9C}"/>
    <cellStyle name="Normal 11 2 5 2 6" xfId="19452" xr:uid="{1BCCD46E-7641-482E-8DE0-44E2AF9B5244}"/>
    <cellStyle name="Normal 11 2 5 2 7" xfId="31637" xr:uid="{D1229D3B-58F8-4E0E-B1E7-5EA832B55DD9}"/>
    <cellStyle name="Normal 11 2 5 2 8" xfId="41871" xr:uid="{02178B74-306A-4261-AA41-D0133AFBFE99}"/>
    <cellStyle name="Normal 11 2 5 2 9" xfId="49757" xr:uid="{2773F469-4C04-44FA-9055-BA2522A196EC}"/>
    <cellStyle name="Normal 11 2 5 3" xfId="4455" xr:uid="{48AB5203-90D4-4D5E-A2F3-0B5DB6FE7244}"/>
    <cellStyle name="Normal 11 2 5 3 2" xfId="11968" xr:uid="{83346390-22A6-4FFA-9E9F-DCF890A616A7}"/>
    <cellStyle name="Normal 11 2 5 3 2 2" xfId="26944" xr:uid="{3E89FAF9-A983-4D9C-9D0D-BFECF8BD1AA9}"/>
    <cellStyle name="Normal 11 2 5 3 3" xfId="19456" xr:uid="{BA9D0FE3-A773-4DC8-88D2-55EBFEBBF64B}"/>
    <cellStyle name="Normal 11 2 5 3 4" xfId="33135" xr:uid="{0063C328-7F11-4F18-96C2-6605D0F1DC92}"/>
    <cellStyle name="Normal 11 2 5 3 5" xfId="41875" xr:uid="{60D10D6B-FA4E-4C9F-B7D5-68ED34B3136B}"/>
    <cellStyle name="Normal 11 2 5 3 6" xfId="49761" xr:uid="{9B313FF7-5B88-4523-8832-4269530DDA1B}"/>
    <cellStyle name="Normal 11 2 5 3 7" xfId="57251" xr:uid="{206E8ED5-788B-4738-80FE-6595378AFE71}"/>
    <cellStyle name="Normal 11 2 5 4" xfId="4456" xr:uid="{15CB0241-D478-42EF-A2DA-91C31EA20A8D}"/>
    <cellStyle name="Normal 11 2 5 4 2" xfId="11969" xr:uid="{080329DB-E197-4F78-8ED8-A58657780DFB}"/>
    <cellStyle name="Normal 11 2 5 4 2 2" xfId="26945" xr:uid="{39CB009F-7486-4F14-A115-752A2445EE92}"/>
    <cellStyle name="Normal 11 2 5 4 3" xfId="19457" xr:uid="{B68432F9-8913-4554-A093-BA258FA56BE1}"/>
    <cellStyle name="Normal 11 2 5 4 4" xfId="34980" xr:uid="{F56DA06D-BB1A-49A8-B747-E9C79C0C661D}"/>
    <cellStyle name="Normal 11 2 5 4 5" xfId="41876" xr:uid="{D0969530-FA1C-413A-B376-087390F5E4AD}"/>
    <cellStyle name="Normal 11 2 5 4 6" xfId="49762" xr:uid="{3F0B52B2-9F7B-4E4A-909A-798964BDF4CE}"/>
    <cellStyle name="Normal 11 2 5 4 7" xfId="57252" xr:uid="{56B24199-54D1-4F64-942D-797675743108}"/>
    <cellStyle name="Normal 11 2 5 5" xfId="4457" xr:uid="{3E5CE47F-3FF9-4193-8EE2-48393FEE87A6}"/>
    <cellStyle name="Normal 11 2 5 5 2" xfId="11970" xr:uid="{92BC56FA-C80E-426A-AA05-B034B7ED51EC}"/>
    <cellStyle name="Normal 11 2 5 5 2 2" xfId="26946" xr:uid="{8FF181D4-4429-472C-92ED-2E54C0FE5E80}"/>
    <cellStyle name="Normal 11 2 5 5 3" xfId="19458" xr:uid="{80441B9B-CEBF-439B-9EF0-BCDEAE2D5B87}"/>
    <cellStyle name="Normal 11 2 5 5 4" xfId="36823" xr:uid="{734F2C13-2EDA-44D8-948A-74AA0D4BF1BE}"/>
    <cellStyle name="Normal 11 2 5 5 5" xfId="41877" xr:uid="{9FD84CE5-C3E3-4761-AF71-ED2250513BD6}"/>
    <cellStyle name="Normal 11 2 5 5 6" xfId="49763" xr:uid="{B01E3D1C-5F5B-4445-841F-FBADED02A8F2}"/>
    <cellStyle name="Normal 11 2 5 5 7" xfId="57253" xr:uid="{2FD69805-EF71-4D97-B687-858FC131C8F7}"/>
    <cellStyle name="Normal 11 2 5 6" xfId="11963" xr:uid="{9FA154D0-8805-4354-B0B9-594CD31DE8B4}"/>
    <cellStyle name="Normal 11 2 5 6 2" xfId="26939" xr:uid="{D8904E76-8906-4471-918D-271B1FD01753}"/>
    <cellStyle name="Normal 11 2 5 7" xfId="19451" xr:uid="{9013BA8B-E3FE-4295-9B4F-10A5CE7CD036}"/>
    <cellStyle name="Normal 11 2 5 8" xfId="31127" xr:uid="{AB49E8C0-E269-488F-99CA-66F366794C67}"/>
    <cellStyle name="Normal 11 2 5 9" xfId="41870" xr:uid="{96EDF3F6-A21F-4DBA-AD6D-B98F2FC363D3}"/>
    <cellStyle name="Normal 11 2 6" xfId="4458" xr:uid="{9B7F5322-C9AF-42E5-87D1-48F8D19C46DE}"/>
    <cellStyle name="Normal 11 2 6 10" xfId="57254" xr:uid="{BBA281F7-7722-4F62-9AB4-A3EC12FA0B7A}"/>
    <cellStyle name="Normal 11 2 6 2" xfId="4459" xr:uid="{DAA41B82-EC6E-46AE-8D1D-1B8D02EFEF49}"/>
    <cellStyle name="Normal 11 2 6 2 2" xfId="11972" xr:uid="{030DA0CE-B9F5-4850-A858-ECE445C98B3A}"/>
    <cellStyle name="Normal 11 2 6 2 2 2" xfId="26948" xr:uid="{7EA27429-FA29-4E56-9B48-FE1BED5D4631}"/>
    <cellStyle name="Normal 11 2 6 2 3" xfId="19460" xr:uid="{AB7E4106-0C64-438D-A696-5152F78687A7}"/>
    <cellStyle name="Normal 11 2 6 2 4" xfId="33137" xr:uid="{D8D0EDA9-E652-49D2-B58B-06A14CF9F699}"/>
    <cellStyle name="Normal 11 2 6 2 5" xfId="41879" xr:uid="{707E4ADF-3E81-4058-B986-C13E69540DA5}"/>
    <cellStyle name="Normal 11 2 6 2 6" xfId="49765" xr:uid="{AA668BA8-7B5F-47F5-8AF0-942C3E7D3E4D}"/>
    <cellStyle name="Normal 11 2 6 2 7" xfId="57255" xr:uid="{2681FCB7-2F7E-4301-B9B9-005B6C7C4650}"/>
    <cellStyle name="Normal 11 2 6 3" xfId="4460" xr:uid="{746CA67A-939D-433C-B59B-5CA2983820BD}"/>
    <cellStyle name="Normal 11 2 6 3 2" xfId="11973" xr:uid="{EA0EDD7F-F874-4FE8-8091-C96B46E29752}"/>
    <cellStyle name="Normal 11 2 6 3 2 2" xfId="26949" xr:uid="{51EE7C8F-836E-43AA-B958-BB3A03E49626}"/>
    <cellStyle name="Normal 11 2 6 3 3" xfId="19461" xr:uid="{F402978E-9DBF-47DC-A07F-839D6C4A1CF2}"/>
    <cellStyle name="Normal 11 2 6 3 4" xfId="34982" xr:uid="{C40E2BF6-6ABE-493A-AD81-FE45A82E6CA4}"/>
    <cellStyle name="Normal 11 2 6 3 5" xfId="41880" xr:uid="{D0FB90A5-66B3-48CC-9F57-8B75A9C8D43B}"/>
    <cellStyle name="Normal 11 2 6 3 6" xfId="49766" xr:uid="{E558F6CC-4F87-4ED1-9BB9-986C21335561}"/>
    <cellStyle name="Normal 11 2 6 3 7" xfId="57256" xr:uid="{1C748F15-624E-4D7B-A37F-12A94D186310}"/>
    <cellStyle name="Normal 11 2 6 4" xfId="4461" xr:uid="{83198A19-826A-4AB1-9063-615992B2E59B}"/>
    <cellStyle name="Normal 11 2 6 4 2" xfId="11974" xr:uid="{5BE8ABF1-AD4E-4196-A1E7-B4CB7BD98318}"/>
    <cellStyle name="Normal 11 2 6 4 2 2" xfId="26950" xr:uid="{878512D2-F741-4FB5-B402-B9B326069FA5}"/>
    <cellStyle name="Normal 11 2 6 4 3" xfId="19462" xr:uid="{4164F1C2-C98B-4407-AC12-A8A3C943D764}"/>
    <cellStyle name="Normal 11 2 6 4 4" xfId="36825" xr:uid="{B74ED6CB-CC23-4331-8E55-B3AA4C6800D5}"/>
    <cellStyle name="Normal 11 2 6 4 5" xfId="41881" xr:uid="{163D8720-D11B-430B-B19D-7EC76E59AB8E}"/>
    <cellStyle name="Normal 11 2 6 4 6" xfId="49767" xr:uid="{DBD2D19C-5E3A-4576-9FB6-F632656D09CC}"/>
    <cellStyle name="Normal 11 2 6 4 7" xfId="57257" xr:uid="{AFC60AE8-0595-4EC0-84EF-DCCCD09DA2E7}"/>
    <cellStyle name="Normal 11 2 6 5" xfId="11971" xr:uid="{4A7D0300-501C-4F73-BE43-CE8B0EC3BCC2}"/>
    <cellStyle name="Normal 11 2 6 5 2" xfId="26947" xr:uid="{35D5B23F-9C26-45CE-B608-E1373E97ACA1}"/>
    <cellStyle name="Normal 11 2 6 6" xfId="19459" xr:uid="{F60D8860-A7BF-402C-BED6-B5DFC7B25C66}"/>
    <cellStyle name="Normal 11 2 6 7" xfId="31632" xr:uid="{903D0992-DC13-46C5-B88C-017B38284411}"/>
    <cellStyle name="Normal 11 2 6 8" xfId="41878" xr:uid="{FD1AD450-DB2B-480F-8B7E-9E5D8755441B}"/>
    <cellStyle name="Normal 11 2 6 9" xfId="49764" xr:uid="{79416007-B7D9-496E-883F-4ABA685E7C83}"/>
    <cellStyle name="Normal 11 2 7" xfId="4462" xr:uid="{B82D90A5-0E76-44E5-97A1-A93CFA65B260}"/>
    <cellStyle name="Normal 11 2 7 10" xfId="57258" xr:uid="{30D420BF-2955-438C-BC95-9302939898EC}"/>
    <cellStyle name="Normal 11 2 7 2" xfId="4463" xr:uid="{C40BD7A8-AAAA-4244-8F40-E337477B5991}"/>
    <cellStyle name="Normal 11 2 7 2 2" xfId="11976" xr:uid="{35EC0B20-3ACC-4C48-8171-F6D9E82625D1}"/>
    <cellStyle name="Normal 11 2 7 2 2 2" xfId="26952" xr:uid="{61706331-731A-4B10-AF5A-63FB2A3DDC92}"/>
    <cellStyle name="Normal 11 2 7 2 3" xfId="19464" xr:uid="{4D2EA971-BDC4-4CD2-8DF1-12515CC813CA}"/>
    <cellStyle name="Normal 11 2 7 2 4" xfId="33138" xr:uid="{B44404E4-F683-4CB2-85AE-FE02F7383567}"/>
    <cellStyle name="Normal 11 2 7 2 5" xfId="41883" xr:uid="{2EA25523-6EFA-461D-9561-D4C045D18BDB}"/>
    <cellStyle name="Normal 11 2 7 2 6" xfId="49769" xr:uid="{D9423945-EA3B-4E14-98DF-CE460102C599}"/>
    <cellStyle name="Normal 11 2 7 2 7" xfId="57259" xr:uid="{3D963555-9F0C-4CFD-BCF4-499926692CE2}"/>
    <cellStyle name="Normal 11 2 7 3" xfId="4464" xr:uid="{1B14FC35-9B8A-4E7B-BB0F-A419BC76D9BB}"/>
    <cellStyle name="Normal 11 2 7 3 2" xfId="11977" xr:uid="{A18C6AFD-8DF2-4295-AA56-C36F0EE8B6FC}"/>
    <cellStyle name="Normal 11 2 7 3 2 2" xfId="26953" xr:uid="{6FBB7427-169D-4D19-988F-6FB4D15DAEC0}"/>
    <cellStyle name="Normal 11 2 7 3 3" xfId="19465" xr:uid="{D71114D9-423E-4009-8EA2-58C7CC93F9CA}"/>
    <cellStyle name="Normal 11 2 7 3 4" xfId="34983" xr:uid="{0A535A07-20F6-46DB-83EA-57C2D40580FE}"/>
    <cellStyle name="Normal 11 2 7 3 5" xfId="41884" xr:uid="{8517248E-B980-4139-8E76-66FC5BCAA70F}"/>
    <cellStyle name="Normal 11 2 7 3 6" xfId="49770" xr:uid="{33B6C336-6F81-4421-B6E1-659F3BD57D57}"/>
    <cellStyle name="Normal 11 2 7 3 7" xfId="57260" xr:uid="{AD274CA7-924D-4CD3-AFAD-EB1735CAD6B0}"/>
    <cellStyle name="Normal 11 2 7 4" xfId="4465" xr:uid="{35DFC3EE-7F1A-43E5-8FE4-6EA31EF72858}"/>
    <cellStyle name="Normal 11 2 7 4 2" xfId="11978" xr:uid="{84BE90ED-90E6-4729-9CAE-562DF61736C0}"/>
    <cellStyle name="Normal 11 2 7 4 2 2" xfId="26954" xr:uid="{C9B84FC9-124B-4D9E-B1EA-75F144FD1946}"/>
    <cellStyle name="Normal 11 2 7 4 3" xfId="19466" xr:uid="{6CF64038-AD2D-4535-9C50-9F9FF340AC5F}"/>
    <cellStyle name="Normal 11 2 7 4 4" xfId="36826" xr:uid="{94C16591-E5E2-4302-8773-905FA2FBA84A}"/>
    <cellStyle name="Normal 11 2 7 4 5" xfId="41885" xr:uid="{7EF31649-687D-4540-9D44-5AA000E3788E}"/>
    <cellStyle name="Normal 11 2 7 4 6" xfId="49771" xr:uid="{BE6C6A2B-AE83-4C6F-A933-E4C5893452F9}"/>
    <cellStyle name="Normal 11 2 7 4 7" xfId="57261" xr:uid="{0715F80A-7029-4565-BF0A-58E91D1C9466}"/>
    <cellStyle name="Normal 11 2 7 5" xfId="11975" xr:uid="{24F4C53C-57E2-4A4C-9BF7-FE507F8F1241}"/>
    <cellStyle name="Normal 11 2 7 5 2" xfId="26951" xr:uid="{807DA932-A848-4F70-8F3C-35365307C4E2}"/>
    <cellStyle name="Normal 11 2 7 6" xfId="19463" xr:uid="{18BAE1DA-3BA1-41C4-A1C0-13B56ECB7D14}"/>
    <cellStyle name="Normal 11 2 7 7" xfId="32048" xr:uid="{4D2C36DA-8E9A-4BA0-9AA9-8C05F1F5EEB9}"/>
    <cellStyle name="Normal 11 2 7 8" xfId="41882" xr:uid="{4A5C5A7F-2EB4-487B-BB50-993A99E0DFA3}"/>
    <cellStyle name="Normal 11 2 7 9" xfId="49768" xr:uid="{12CCFD48-D205-4876-8F25-D6FADE2FFCC2}"/>
    <cellStyle name="Normal 11 2 8" xfId="4466" xr:uid="{C5D8A9F4-7DBC-4434-ACF4-47C8D4858698}"/>
    <cellStyle name="Normal 11 2 8 10" xfId="57262" xr:uid="{0E375190-6E23-4C76-A9B6-966744D63DC1}"/>
    <cellStyle name="Normal 11 2 8 2" xfId="4467" xr:uid="{C17635FE-0E5D-4F9C-B319-4310255AADED}"/>
    <cellStyle name="Normal 11 2 8 2 2" xfId="11980" xr:uid="{077C6C67-839F-4D5D-95E9-B290395C6609}"/>
    <cellStyle name="Normal 11 2 8 2 2 2" xfId="26956" xr:uid="{0B88A725-3292-46DA-A751-68AF6A87FB40}"/>
    <cellStyle name="Normal 11 2 8 2 3" xfId="19468" xr:uid="{38246B19-4D4A-4620-A9F3-7D74D28928E7}"/>
    <cellStyle name="Normal 11 2 8 2 4" xfId="33139" xr:uid="{9E40AEA7-BAEF-4E21-9F4C-AEEF4D297C7C}"/>
    <cellStyle name="Normal 11 2 8 2 5" xfId="41887" xr:uid="{5B692CA6-5F3A-44FE-98D7-7611072CCB78}"/>
    <cellStyle name="Normal 11 2 8 2 6" xfId="49773" xr:uid="{8FF4D620-0ED9-4DEE-B296-56C53C601A27}"/>
    <cellStyle name="Normal 11 2 8 2 7" xfId="57263" xr:uid="{B6BBAA20-7A4C-41C8-8DE8-A71D01077D3C}"/>
    <cellStyle name="Normal 11 2 8 3" xfId="4468" xr:uid="{0F1FFEE8-41B0-47C4-8CA6-037ACB374E54}"/>
    <cellStyle name="Normal 11 2 8 3 2" xfId="11981" xr:uid="{FEF6A1F3-8658-4F7D-9E99-7BB01EDE37EB}"/>
    <cellStyle name="Normal 11 2 8 3 2 2" xfId="26957" xr:uid="{52C45F86-BA63-4CA0-9814-084E003D4A55}"/>
    <cellStyle name="Normal 11 2 8 3 3" xfId="19469" xr:uid="{26F6DF59-EF85-446A-AA53-35C9F5D6D632}"/>
    <cellStyle name="Normal 11 2 8 3 4" xfId="34984" xr:uid="{31EA0C19-96A6-497B-9397-24107AA6738B}"/>
    <cellStyle name="Normal 11 2 8 3 5" xfId="41888" xr:uid="{E3526BE8-C5A8-4F84-8025-6ADF9AF17A44}"/>
    <cellStyle name="Normal 11 2 8 3 6" xfId="49774" xr:uid="{F811BDB4-4AEB-47E5-8F1D-2A675308C8C4}"/>
    <cellStyle name="Normal 11 2 8 3 7" xfId="57264" xr:uid="{08F05D51-9E85-4F40-B299-FC822F9C31DD}"/>
    <cellStyle name="Normal 11 2 8 4" xfId="4469" xr:uid="{E53D6E6C-DF54-4E18-B912-EEC31399772E}"/>
    <cellStyle name="Normal 11 2 8 4 2" xfId="11982" xr:uid="{6DEA3443-EEB8-48AB-82F1-A7480F69E0F7}"/>
    <cellStyle name="Normal 11 2 8 4 2 2" xfId="26958" xr:uid="{4C2F5264-143F-49DC-80F5-478D7D6F3DD4}"/>
    <cellStyle name="Normal 11 2 8 4 3" xfId="19470" xr:uid="{0DB4A5F8-E26D-41A8-A30B-FEFB820BAB3E}"/>
    <cellStyle name="Normal 11 2 8 4 4" xfId="36827" xr:uid="{C4644B49-2C52-4B14-92DB-BF2AD91FEA66}"/>
    <cellStyle name="Normal 11 2 8 4 5" xfId="41889" xr:uid="{4DC6A27C-378B-477A-8DF6-A6118E063073}"/>
    <cellStyle name="Normal 11 2 8 4 6" xfId="49775" xr:uid="{99E9BEBF-BD96-42E0-947A-880801753BBF}"/>
    <cellStyle name="Normal 11 2 8 4 7" xfId="57265" xr:uid="{45DA15AA-0169-456B-98FA-15A2B1923892}"/>
    <cellStyle name="Normal 11 2 8 5" xfId="11979" xr:uid="{23DD76EE-85B4-4753-9067-A4BC1422C8DE}"/>
    <cellStyle name="Normal 11 2 8 5 2" xfId="26955" xr:uid="{2ABB75CD-CA0D-4043-9F66-2526D08CD66B}"/>
    <cellStyle name="Normal 11 2 8 6" xfId="19467" xr:uid="{A82995A0-45FE-4EB9-804F-5A0977EB08FA}"/>
    <cellStyle name="Normal 11 2 8 7" xfId="32103" xr:uid="{5856644A-D58D-4D91-A1D1-186BE6CE1F82}"/>
    <cellStyle name="Normal 11 2 8 8" xfId="41886" xr:uid="{0FAC3C4B-7265-4C9B-8A3C-185716B5B3CE}"/>
    <cellStyle name="Normal 11 2 8 9" xfId="49772" xr:uid="{FA222A24-C63D-4854-9D4F-B058989E19D4}"/>
    <cellStyle name="Normal 11 2 9" xfId="4470" xr:uid="{FC2D3350-3334-45BB-9A8F-63636AC6E4AF}"/>
    <cellStyle name="Normal 11 2 9 2" xfId="11983" xr:uid="{686A1394-EFBE-4546-A345-5F950C3C2172}"/>
    <cellStyle name="Normal 11 2 9 2 2" xfId="26959" xr:uid="{78A8E922-B6C0-4C46-B867-8899B553F125}"/>
    <cellStyle name="Normal 11 2 9 3" xfId="19471" xr:uid="{22935D61-3265-4875-88A0-A7CC0502F3E6}"/>
    <cellStyle name="Normal 11 2 9 4" xfId="33126" xr:uid="{21DD513E-F957-413D-86C6-EA1619DCBA20}"/>
    <cellStyle name="Normal 11 2 9 5" xfId="41890" xr:uid="{CD5A6F92-9529-4203-BB6A-87197CBCD177}"/>
    <cellStyle name="Normal 11 2 9 6" xfId="49776" xr:uid="{8AD75C8C-0442-4588-AA11-16B5898E74DD}"/>
    <cellStyle name="Normal 11 2 9 7" xfId="57266" xr:uid="{1984B31C-3713-4771-A44E-F31CD53A212C}"/>
    <cellStyle name="Normal 11 3" xfId="320" xr:uid="{3FAB491A-1CAF-4E1E-BDC8-779A93CC8595}"/>
    <cellStyle name="Normal 11 3 2" xfId="4471" xr:uid="{2638E7BA-2102-4099-A6A5-42EDED024F8E}"/>
    <cellStyle name="Normal 11 3 2 10" xfId="49777" xr:uid="{5105EB0C-C778-4E20-ACFE-04A1A33ABD60}"/>
    <cellStyle name="Normal 11 3 2 11" xfId="57267" xr:uid="{0C42F70C-FE88-4BF8-B7C6-2076E495E8F6}"/>
    <cellStyle name="Normal 11 3 2 2" xfId="4472" xr:uid="{A5DDED9C-BE1B-429F-9409-C107C0A47D54}"/>
    <cellStyle name="Normal 11 3 2 2 10" xfId="57268" xr:uid="{59F19BF8-3A20-4F7E-883A-1B63C7BE1F7E}"/>
    <cellStyle name="Normal 11 3 2 2 2" xfId="4473" xr:uid="{4595B8BA-B0F7-4072-AE68-53D9DB28738B}"/>
    <cellStyle name="Normal 11 3 2 2 2 2" xfId="11986" xr:uid="{F5824658-0A72-42CE-BC77-610113883D40}"/>
    <cellStyle name="Normal 11 3 2 2 2 2 2" xfId="26962" xr:uid="{3E39224F-ECA6-4907-8A50-F34B342B3856}"/>
    <cellStyle name="Normal 11 3 2 2 2 3" xfId="19474" xr:uid="{1EAD4E48-A82E-496D-A132-24E0C52A7E3E}"/>
    <cellStyle name="Normal 11 3 2 2 2 4" xfId="33142" xr:uid="{B2470BF0-49F9-46F8-AE15-2C30F49C0279}"/>
    <cellStyle name="Normal 11 3 2 2 2 5" xfId="41893" xr:uid="{797F09C5-8997-46F9-A25D-3960B642762D}"/>
    <cellStyle name="Normal 11 3 2 2 2 6" xfId="49779" xr:uid="{19390BF2-3CF7-48DF-8E3E-1751AC114A5A}"/>
    <cellStyle name="Normal 11 3 2 2 2 7" xfId="57269" xr:uid="{4A10B7D2-3A06-41F4-9623-7F39B291C786}"/>
    <cellStyle name="Normal 11 3 2 2 3" xfId="4474" xr:uid="{1A1DBDB9-9ECB-4A8F-9C24-17D8D9556EA2}"/>
    <cellStyle name="Normal 11 3 2 2 3 2" xfId="11987" xr:uid="{A56ED4CB-CAD0-4561-92B5-184ADE41BC58}"/>
    <cellStyle name="Normal 11 3 2 2 3 2 2" xfId="26963" xr:uid="{929386C2-0C84-46C9-97EA-A3FADBC7E3C3}"/>
    <cellStyle name="Normal 11 3 2 2 3 3" xfId="19475" xr:uid="{1C0CDEFE-5936-4739-BCCF-E4C53A341769}"/>
    <cellStyle name="Normal 11 3 2 2 3 4" xfId="34987" xr:uid="{ECCD29CA-3825-48EF-BEE3-114FBBCEC7C6}"/>
    <cellStyle name="Normal 11 3 2 2 3 5" xfId="41894" xr:uid="{7E2EFA40-BBF8-46EA-8AEA-E243AFE6F484}"/>
    <cellStyle name="Normal 11 3 2 2 3 6" xfId="49780" xr:uid="{CCF8588A-5FDD-4C42-80D4-0768A02A5A89}"/>
    <cellStyle name="Normal 11 3 2 2 3 7" xfId="57270" xr:uid="{90D63E73-5914-4462-BFE2-9F0E1F7C76C8}"/>
    <cellStyle name="Normal 11 3 2 2 4" xfId="4475" xr:uid="{126FC6E3-D3B0-49BD-AD81-31903CFE9C42}"/>
    <cellStyle name="Normal 11 3 2 2 4 2" xfId="11988" xr:uid="{9D940448-F282-4AB2-8E9B-0CE1BA5466C2}"/>
    <cellStyle name="Normal 11 3 2 2 4 2 2" xfId="26964" xr:uid="{297C0099-B90D-48A8-94BF-8D53063E22B2}"/>
    <cellStyle name="Normal 11 3 2 2 4 3" xfId="19476" xr:uid="{A4D815D0-685A-4AC9-9804-8C94EDA85E91}"/>
    <cellStyle name="Normal 11 3 2 2 4 4" xfId="36830" xr:uid="{6BAD229F-D723-40BF-8844-96C9FF6D47C8}"/>
    <cellStyle name="Normal 11 3 2 2 4 5" xfId="41895" xr:uid="{A32E16A6-A753-44D9-8DAD-672D6C8489E6}"/>
    <cellStyle name="Normal 11 3 2 2 4 6" xfId="49781" xr:uid="{B51237B3-FC0C-4006-B209-A7937DF9B0DA}"/>
    <cellStyle name="Normal 11 3 2 2 4 7" xfId="57271" xr:uid="{5DE9F5DE-E299-4DF6-A720-FD617E5F187F}"/>
    <cellStyle name="Normal 11 3 2 2 5" xfId="11985" xr:uid="{A4AE677B-0EA9-46D1-A0B7-0A200EFE4D7C}"/>
    <cellStyle name="Normal 11 3 2 2 5 2" xfId="26961" xr:uid="{B4C6ABCE-58EB-401D-91E8-C7E19FF4111B}"/>
    <cellStyle name="Normal 11 3 2 2 6" xfId="19473" xr:uid="{64553DF3-EACF-4F65-A4AC-D27CC1F62916}"/>
    <cellStyle name="Normal 11 3 2 2 7" xfId="31639" xr:uid="{586404B1-8858-49D8-A028-A3757B3F7F98}"/>
    <cellStyle name="Normal 11 3 2 2 8" xfId="41892" xr:uid="{5CD20BFB-FFB3-4801-A50B-219538F6F0FC}"/>
    <cellStyle name="Normal 11 3 2 2 9" xfId="49778" xr:uid="{C2E43F5F-68D4-47CE-B114-36C177E35055}"/>
    <cellStyle name="Normal 11 3 2 3" xfId="4476" xr:uid="{067E91AF-A3C5-4B80-9C10-09116D49FAAD}"/>
    <cellStyle name="Normal 11 3 2 3 2" xfId="11989" xr:uid="{A390350C-75CB-459B-A4F8-ECDEF591958C}"/>
    <cellStyle name="Normal 11 3 2 3 2 2" xfId="26965" xr:uid="{E42DA69F-D604-4631-B9AC-30F112A8C560}"/>
    <cellStyle name="Normal 11 3 2 3 3" xfId="19477" xr:uid="{DAA11488-1764-4B11-9644-9D25A13D19CB}"/>
    <cellStyle name="Normal 11 3 2 3 4" xfId="33141" xr:uid="{2631C9B2-D5EE-463D-A09F-BBCC920D7E32}"/>
    <cellStyle name="Normal 11 3 2 3 5" xfId="41896" xr:uid="{02AE07CC-0BDC-4335-8F06-704B1BA38577}"/>
    <cellStyle name="Normal 11 3 2 3 6" xfId="49782" xr:uid="{A484CB57-FCE1-4181-B9A2-6D98C9D75804}"/>
    <cellStyle name="Normal 11 3 2 3 7" xfId="57272" xr:uid="{78EB2C48-5FF5-427F-AEDA-E65F803D63E1}"/>
    <cellStyle name="Normal 11 3 2 4" xfId="4477" xr:uid="{B198BF47-0650-4F4B-9578-233D6C5D0C19}"/>
    <cellStyle name="Normal 11 3 2 4 2" xfId="11990" xr:uid="{C6573F7C-615A-449A-87BA-AD7C4F4F62A1}"/>
    <cellStyle name="Normal 11 3 2 4 2 2" xfId="26966" xr:uid="{1976B3FE-FA64-4F83-B447-A81BD9A2A929}"/>
    <cellStyle name="Normal 11 3 2 4 3" xfId="19478" xr:uid="{45F5B1AC-E3A0-4A4B-A97B-5931DF649F8F}"/>
    <cellStyle name="Normal 11 3 2 4 4" xfId="34986" xr:uid="{0F16FD09-8F6F-4F6F-A5BA-0E8E28DA7283}"/>
    <cellStyle name="Normal 11 3 2 4 5" xfId="41897" xr:uid="{2F2624B5-BC69-4ADD-A317-207113637B67}"/>
    <cellStyle name="Normal 11 3 2 4 6" xfId="49783" xr:uid="{7CB2463F-9907-4A37-90E4-551928257E85}"/>
    <cellStyle name="Normal 11 3 2 4 7" xfId="57273" xr:uid="{2812D6C5-7A60-4A92-83CC-CBE7491A4164}"/>
    <cellStyle name="Normal 11 3 2 5" xfId="4478" xr:uid="{670AAF5C-667B-4B7E-B61F-9F9B0C13A068}"/>
    <cellStyle name="Normal 11 3 2 5 2" xfId="11991" xr:uid="{54EE7158-7844-40E7-8C4C-56D042E97AC1}"/>
    <cellStyle name="Normal 11 3 2 5 2 2" xfId="26967" xr:uid="{FDAC7E03-B3BE-4233-9CE1-6913D2ED89D2}"/>
    <cellStyle name="Normal 11 3 2 5 3" xfId="19479" xr:uid="{B1254535-039F-4FA6-8B5D-5D06B0D7F6EC}"/>
    <cellStyle name="Normal 11 3 2 5 4" xfId="36829" xr:uid="{2D9445F3-092F-43CB-91F4-AD4E143C1D48}"/>
    <cellStyle name="Normal 11 3 2 5 5" xfId="41898" xr:uid="{5339466B-D1C0-485F-BA20-D58D3785E47B}"/>
    <cellStyle name="Normal 11 3 2 5 6" xfId="49784" xr:uid="{55465407-5042-4E3F-97AC-BC16EABABBE3}"/>
    <cellStyle name="Normal 11 3 2 5 7" xfId="57274" xr:uid="{152B2AED-5310-4AF5-BA19-C8BC410381F6}"/>
    <cellStyle name="Normal 11 3 2 6" xfId="11984" xr:uid="{13B8F362-D007-4C02-AEDB-E274FC2F3C32}"/>
    <cellStyle name="Normal 11 3 2 6 2" xfId="26960" xr:uid="{1654C539-E573-4AF4-BE1C-9B7E549403AE}"/>
    <cellStyle name="Normal 11 3 2 7" xfId="19472" xr:uid="{C3D247E2-7FAA-4B74-9C3C-C787FA7BB742}"/>
    <cellStyle name="Normal 11 3 2 8" xfId="30947" xr:uid="{0549369B-9BF2-4957-9403-8680E361BFD8}"/>
    <cellStyle name="Normal 11 3 2 9" xfId="41891" xr:uid="{876D137F-8C68-41A8-81C1-F6C0D1A81EBB}"/>
    <cellStyle name="Normal 11 3 3" xfId="4479" xr:uid="{49E377E4-6228-4B0B-88B9-B41BB1AAF347}"/>
    <cellStyle name="Normal 11 3 4" xfId="4480" xr:uid="{3283333A-8471-4561-B49B-4D8B51119726}"/>
    <cellStyle name="Normal 11 3 4 10" xfId="57275" xr:uid="{3ABC9A0C-83DE-4B39-9A82-FABB10996102}"/>
    <cellStyle name="Normal 11 3 4 2" xfId="4481" xr:uid="{6BF357A2-D819-40E2-81AD-982A09E683D7}"/>
    <cellStyle name="Normal 11 3 4 2 2" xfId="11993" xr:uid="{D82962FF-BF8F-4722-843F-5BB1A1163C35}"/>
    <cellStyle name="Normal 11 3 4 2 2 2" xfId="26969" xr:uid="{A1FA3017-8599-4DF2-8EA7-9868AA6C00A7}"/>
    <cellStyle name="Normal 11 3 4 2 3" xfId="19481" xr:uid="{D6953E4E-8A54-4071-94AD-7ABBB9C3B97D}"/>
    <cellStyle name="Normal 11 3 4 2 4" xfId="33143" xr:uid="{B3F5AC22-8E75-49A2-A518-6865D9FF148A}"/>
    <cellStyle name="Normal 11 3 4 2 5" xfId="41900" xr:uid="{8F626A4D-53EE-4255-A26C-713FE7D9367B}"/>
    <cellStyle name="Normal 11 3 4 2 6" xfId="49786" xr:uid="{872C000C-81C8-4923-947D-54266B0E91D6}"/>
    <cellStyle name="Normal 11 3 4 2 7" xfId="57276" xr:uid="{7816B369-27E7-49BC-80A7-4F3D2F7724A5}"/>
    <cellStyle name="Normal 11 3 4 3" xfId="4482" xr:uid="{AEC8B3AC-B9B4-439D-B935-BB42B928C981}"/>
    <cellStyle name="Normal 11 3 4 3 2" xfId="11994" xr:uid="{75C4AB3C-21B5-4056-A0C4-EB149BC92522}"/>
    <cellStyle name="Normal 11 3 4 3 2 2" xfId="26970" xr:uid="{C2A48C66-351A-4234-8466-B09106CF82F9}"/>
    <cellStyle name="Normal 11 3 4 3 3" xfId="19482" xr:uid="{1BE1EA36-7B5E-4FFA-A880-ABC32FFE6793}"/>
    <cellStyle name="Normal 11 3 4 3 4" xfId="34988" xr:uid="{93FBDDD6-6D68-4147-A84C-E0208E54AE89}"/>
    <cellStyle name="Normal 11 3 4 3 5" xfId="41901" xr:uid="{15FDF92C-8DD0-4127-9286-FE9BF523C8EF}"/>
    <cellStyle name="Normal 11 3 4 3 6" xfId="49787" xr:uid="{84A8F11E-3622-4F3C-8E08-A3BD8B70024A}"/>
    <cellStyle name="Normal 11 3 4 3 7" xfId="57277" xr:uid="{CB8A4B27-638C-4C2E-ACFC-97C16CC111F0}"/>
    <cellStyle name="Normal 11 3 4 4" xfId="4483" xr:uid="{A7F5968D-3C56-4EF4-BE65-C7C181891954}"/>
    <cellStyle name="Normal 11 3 4 4 2" xfId="11995" xr:uid="{A20012EE-523F-4985-AE7C-99F4C0F3A96F}"/>
    <cellStyle name="Normal 11 3 4 4 2 2" xfId="26971" xr:uid="{54C01399-EF53-4E01-B3A6-56F3CE9F3EC8}"/>
    <cellStyle name="Normal 11 3 4 4 3" xfId="19483" xr:uid="{17EC9795-B64B-4A8C-A3C2-54B9F15296E2}"/>
    <cellStyle name="Normal 11 3 4 4 4" xfId="36831" xr:uid="{7B5712F0-6A9B-4CB1-8B4B-D9CC20795A15}"/>
    <cellStyle name="Normal 11 3 4 4 5" xfId="41902" xr:uid="{4766116C-9A51-47C8-AD89-17D8563D4F03}"/>
    <cellStyle name="Normal 11 3 4 4 6" xfId="49788" xr:uid="{F7DED3D0-E891-4911-8B04-D5D6DDE3059A}"/>
    <cellStyle name="Normal 11 3 4 4 7" xfId="57278" xr:uid="{C77F2261-A0AC-4B8D-951B-2CF79F644B99}"/>
    <cellStyle name="Normal 11 3 4 5" xfId="11992" xr:uid="{2AFA8F5E-B35A-4E74-872F-9F772DB57B67}"/>
    <cellStyle name="Normal 11 3 4 5 2" xfId="26968" xr:uid="{6D3F9644-298E-4F70-BAC9-BAC33591BE5B}"/>
    <cellStyle name="Normal 11 3 4 6" xfId="19480" xr:uid="{91FA7CCA-8BF6-40D2-9003-4CCE69B8C113}"/>
    <cellStyle name="Normal 11 3 4 7" xfId="31638" xr:uid="{CABCD00F-56E0-42D6-A314-1AA7394E573B}"/>
    <cellStyle name="Normal 11 3 4 8" xfId="41899" xr:uid="{A3F650DA-8D77-4143-9102-048BD7B09C16}"/>
    <cellStyle name="Normal 11 3 4 9" xfId="49785" xr:uid="{F50A7F10-1888-4F7E-9ED4-624E33E7848C}"/>
    <cellStyle name="Normal 11 3 5" xfId="4484" xr:uid="{EDE9C8FE-CE68-4C9B-8CDC-79E5D76F38C4}"/>
    <cellStyle name="Normal 11 3 5 2" xfId="11996" xr:uid="{18851BAE-6088-4213-BB5D-CF08940BD518}"/>
    <cellStyle name="Normal 11 3 5 2 2" xfId="26972" xr:uid="{4C04A9E8-AB24-4233-9D4D-701EA446687F}"/>
    <cellStyle name="Normal 11 3 5 3" xfId="19484" xr:uid="{E8D3FEFC-5DF2-4BDC-AE7C-D7CEFE14E7F4}"/>
    <cellStyle name="Normal 11 3 5 4" xfId="33140" xr:uid="{B6C829E8-E83F-4D33-8FA9-7C59CDBEA7E2}"/>
    <cellStyle name="Normal 11 3 5 5" xfId="41903" xr:uid="{95957A31-9F04-498D-9928-D43C2FAC66DF}"/>
    <cellStyle name="Normal 11 3 5 6" xfId="49789" xr:uid="{91216667-AB4B-465D-9516-27085647B10D}"/>
    <cellStyle name="Normal 11 3 5 7" xfId="57279" xr:uid="{26BA718D-0B9E-4889-9BBB-DB4672E9B253}"/>
    <cellStyle name="Normal 11 3 6" xfId="4485" xr:uid="{E9186814-0E68-4CEA-90CC-1B8E955E5CF7}"/>
    <cellStyle name="Normal 11 3 6 2" xfId="11997" xr:uid="{14347A0F-6B6D-43AB-A090-F33128B5491D}"/>
    <cellStyle name="Normal 11 3 6 2 2" xfId="26973" xr:uid="{C5606C77-204B-4613-8BFC-256A36FBD133}"/>
    <cellStyle name="Normal 11 3 6 3" xfId="19485" xr:uid="{F962D9A7-C4A0-4DBB-9F65-1230F3990C16}"/>
    <cellStyle name="Normal 11 3 6 4" xfId="34985" xr:uid="{EB71DE77-DCBA-446A-94B5-C922875CAF52}"/>
    <cellStyle name="Normal 11 3 6 5" xfId="41904" xr:uid="{31B5991A-5D04-4440-BFB5-21532FD8D774}"/>
    <cellStyle name="Normal 11 3 6 6" xfId="49790" xr:uid="{20DFFA11-C09A-464A-9183-8B1DA7D18BB8}"/>
    <cellStyle name="Normal 11 3 6 7" xfId="57280" xr:uid="{47E7EF1A-ED3A-428E-8E83-4A6B8CD96D42}"/>
    <cellStyle name="Normal 11 3 7" xfId="4486" xr:uid="{1252C865-4321-4908-B32F-1400FD3E8048}"/>
    <cellStyle name="Normal 11 3 7 2" xfId="11998" xr:uid="{2522D7B6-D4EA-4460-A3E3-480972047AD7}"/>
    <cellStyle name="Normal 11 3 7 2 2" xfId="26974" xr:uid="{05A66D50-D06B-4B29-95DD-6BEF962790CF}"/>
    <cellStyle name="Normal 11 3 7 3" xfId="19486" xr:uid="{6D1FAAA0-0FED-4A9D-AFC1-9A3F4643CB90}"/>
    <cellStyle name="Normal 11 3 7 4" xfId="36828" xr:uid="{F432F9B3-3A83-44F8-ADDE-7EE09A36B62C}"/>
    <cellStyle name="Normal 11 3 7 5" xfId="41905" xr:uid="{DF70FA10-2D09-45D3-A758-89D84D14CEC6}"/>
    <cellStyle name="Normal 11 3 7 6" xfId="49791" xr:uid="{07F0EED1-4D05-4EFC-B6E8-632C78CB2373}"/>
    <cellStyle name="Normal 11 3 7 7" xfId="57281" xr:uid="{52CF9190-54EB-49B0-B83C-24B028491BDF}"/>
    <cellStyle name="Normal 11 3 8" xfId="30491" xr:uid="{9D3FF27E-D700-48C4-91BF-AB30FD739F42}"/>
    <cellStyle name="Normal 11 4" xfId="4487" xr:uid="{44518A6F-482F-4654-A296-941A586A22D4}"/>
    <cellStyle name="Normal 11 4 10" xfId="41906" xr:uid="{8A28B8C9-C8EF-486A-AA70-0187B4E9B3A4}"/>
    <cellStyle name="Normal 11 4 11" xfId="49792" xr:uid="{B8EFD4B2-472F-412F-BC55-3E08A2DFCFEA}"/>
    <cellStyle name="Normal 11 4 12" xfId="57282" xr:uid="{765EEF28-A93E-4081-80AC-E42F10B4CF60}"/>
    <cellStyle name="Normal 11 4 2" xfId="4488" xr:uid="{E159F908-858F-4A62-A30D-F00568A1FD9C}"/>
    <cellStyle name="Normal 11 4 2 10" xfId="49793" xr:uid="{56589F2D-703D-4C19-8613-5AC49DAB6F31}"/>
    <cellStyle name="Normal 11 4 2 11" xfId="57283" xr:uid="{032E4860-09DB-4CD7-B5E3-A6829A3C44B4}"/>
    <cellStyle name="Normal 11 4 2 2" xfId="4489" xr:uid="{CB307C5E-22BB-40B5-8674-68CF87646289}"/>
    <cellStyle name="Normal 11 4 2 2 10" xfId="57284" xr:uid="{0F222A37-1A11-46FC-9347-4EB9CD16763E}"/>
    <cellStyle name="Normal 11 4 2 2 2" xfId="4490" xr:uid="{45B414CB-6436-47C4-A4B5-8ED45761437F}"/>
    <cellStyle name="Normal 11 4 2 2 2 2" xfId="12002" xr:uid="{F89F5918-FC37-48A2-A4D7-21DC4ACCDF37}"/>
    <cellStyle name="Normal 11 4 2 2 2 2 2" xfId="26978" xr:uid="{FA171F1B-5E1F-43CE-9590-22586EB347EB}"/>
    <cellStyle name="Normal 11 4 2 2 2 3" xfId="19490" xr:uid="{0FC30B20-0E12-4631-9373-E079AC19BC8D}"/>
    <cellStyle name="Normal 11 4 2 2 2 4" xfId="33146" xr:uid="{9E185C73-57D5-4F05-85AF-18524E3AEC1E}"/>
    <cellStyle name="Normal 11 4 2 2 2 5" xfId="41909" xr:uid="{C1195634-DA70-4C9D-BC54-A08874E4CB10}"/>
    <cellStyle name="Normal 11 4 2 2 2 6" xfId="49795" xr:uid="{582A38C7-D762-4401-95B5-663CEC90F540}"/>
    <cellStyle name="Normal 11 4 2 2 2 7" xfId="57285" xr:uid="{50BFDF12-CC0E-4DE8-ABEA-C2FDEEFD47E2}"/>
    <cellStyle name="Normal 11 4 2 2 3" xfId="4491" xr:uid="{E6DA0B75-B861-4CC9-AB66-E55FA7CB1886}"/>
    <cellStyle name="Normal 11 4 2 2 3 2" xfId="12003" xr:uid="{0048734E-55F6-4F07-827B-74FFA7CA66A2}"/>
    <cellStyle name="Normal 11 4 2 2 3 2 2" xfId="26979" xr:uid="{B26DB04B-819E-457B-8D99-6E2703A7ABAA}"/>
    <cellStyle name="Normal 11 4 2 2 3 3" xfId="19491" xr:uid="{1B9EE4D1-F4B4-41BC-90CA-ED5E62EAEB40}"/>
    <cellStyle name="Normal 11 4 2 2 3 4" xfId="34991" xr:uid="{8FB1968F-F2BE-4166-B1AB-EC304B7E5B5B}"/>
    <cellStyle name="Normal 11 4 2 2 3 5" xfId="41910" xr:uid="{6EF8563D-AAD9-4E15-BD9B-9AE4069FC6CD}"/>
    <cellStyle name="Normal 11 4 2 2 3 6" xfId="49796" xr:uid="{3945AF20-7256-472D-8BD4-7A91023FD56B}"/>
    <cellStyle name="Normal 11 4 2 2 3 7" xfId="57286" xr:uid="{226C6200-76F7-4A3F-83D8-EC36383C150C}"/>
    <cellStyle name="Normal 11 4 2 2 4" xfId="4492" xr:uid="{706EFEE7-AC00-4A65-9DED-002E3E88FE61}"/>
    <cellStyle name="Normal 11 4 2 2 4 2" xfId="12004" xr:uid="{0946DDBF-5FF1-4777-9B04-611483D3F5A9}"/>
    <cellStyle name="Normal 11 4 2 2 4 2 2" xfId="26980" xr:uid="{D4BEEB37-F645-4862-A97C-5E1496277596}"/>
    <cellStyle name="Normal 11 4 2 2 4 3" xfId="19492" xr:uid="{16355903-6AA3-4F4D-AA0C-4B130BE4CF96}"/>
    <cellStyle name="Normal 11 4 2 2 4 4" xfId="36834" xr:uid="{B2A7F9A7-776F-4CBD-BB8E-7209D1ADED72}"/>
    <cellStyle name="Normal 11 4 2 2 4 5" xfId="41911" xr:uid="{A0F5900A-ACF1-421D-A684-985783DAB0E6}"/>
    <cellStyle name="Normal 11 4 2 2 4 6" xfId="49797" xr:uid="{A9879E0E-32CC-4E19-A288-7C5004D783CC}"/>
    <cellStyle name="Normal 11 4 2 2 4 7" xfId="57287" xr:uid="{47CBEEFB-0068-426F-AB21-8C62E8AE4C3A}"/>
    <cellStyle name="Normal 11 4 2 2 5" xfId="12001" xr:uid="{71B6CA1C-91C9-432C-97DC-1EE85A12E47B}"/>
    <cellStyle name="Normal 11 4 2 2 5 2" xfId="26977" xr:uid="{41B80D6A-635B-456A-A31C-ADC1189C6E47}"/>
    <cellStyle name="Normal 11 4 2 2 6" xfId="19489" xr:uid="{102A262C-41B1-44A1-AD97-A204A7D2A934}"/>
    <cellStyle name="Normal 11 4 2 2 7" xfId="31641" xr:uid="{0C786E23-E849-4377-A74C-B0EB4CCAAF0B}"/>
    <cellStyle name="Normal 11 4 2 2 8" xfId="41908" xr:uid="{B0EC6505-AD3E-4CD8-8691-432E098D6E4F}"/>
    <cellStyle name="Normal 11 4 2 2 9" xfId="49794" xr:uid="{2DE05371-AC97-417B-A965-A5D8535A2FF6}"/>
    <cellStyle name="Normal 11 4 2 3" xfId="4493" xr:uid="{D53C8789-4975-4E93-B94D-051543D1FC80}"/>
    <cellStyle name="Normal 11 4 2 3 2" xfId="12005" xr:uid="{8F5FA482-8C59-432B-9E96-4DA8E0888910}"/>
    <cellStyle name="Normal 11 4 2 3 2 2" xfId="26981" xr:uid="{33E8DA39-9659-4E74-A275-67BE4C8AFE40}"/>
    <cellStyle name="Normal 11 4 2 3 3" xfId="19493" xr:uid="{1F5AA182-D778-4EA3-9FDE-B477DAD78AD7}"/>
    <cellStyle name="Normal 11 4 2 3 4" xfId="33145" xr:uid="{D7578A95-706D-46DA-BCCA-6063AE44008D}"/>
    <cellStyle name="Normal 11 4 2 3 5" xfId="41912" xr:uid="{5E2A60A3-EE2F-4C6A-851D-BACAB5B1BFA5}"/>
    <cellStyle name="Normal 11 4 2 3 6" xfId="49798" xr:uid="{09FACDCB-EF8E-42FF-B38A-C9E2B3F91FE0}"/>
    <cellStyle name="Normal 11 4 2 3 7" xfId="57288" xr:uid="{4C91D42A-EAEE-4DB8-A4F8-BD27233A70A9}"/>
    <cellStyle name="Normal 11 4 2 4" xfId="4494" xr:uid="{8E6673CE-6851-4517-8E79-DD779E939165}"/>
    <cellStyle name="Normal 11 4 2 4 2" xfId="12006" xr:uid="{402AEB70-C8B2-406A-87D8-F4A283DDE6E8}"/>
    <cellStyle name="Normal 11 4 2 4 2 2" xfId="26982" xr:uid="{29601A9F-AC2E-4E23-A55F-98B5E1E08296}"/>
    <cellStyle name="Normal 11 4 2 4 3" xfId="19494" xr:uid="{254ADE17-BA56-403C-9DE9-F21AD78CB3F1}"/>
    <cellStyle name="Normal 11 4 2 4 4" xfId="34990" xr:uid="{EFA77A9E-4D5E-4FBE-ABDF-8CF1ABC3B424}"/>
    <cellStyle name="Normal 11 4 2 4 5" xfId="41913" xr:uid="{4187C7B0-9614-4BE6-BEF4-4969D849BAE6}"/>
    <cellStyle name="Normal 11 4 2 4 6" xfId="49799" xr:uid="{0ADFA122-8DCD-46FA-9F46-33542F4C13E7}"/>
    <cellStyle name="Normal 11 4 2 4 7" xfId="57289" xr:uid="{FBCC42B2-DA41-4E30-8FEE-ADB1914BAE83}"/>
    <cellStyle name="Normal 11 4 2 5" xfId="4495" xr:uid="{9A8D60E8-1CEA-4DFF-8F1C-447A08E70781}"/>
    <cellStyle name="Normal 11 4 2 5 2" xfId="12007" xr:uid="{83F1C514-60B3-4B0E-8E68-E450E9F599F2}"/>
    <cellStyle name="Normal 11 4 2 5 2 2" xfId="26983" xr:uid="{E9CB368F-E9EF-4137-9CB9-49A34A701C27}"/>
    <cellStyle name="Normal 11 4 2 5 3" xfId="19495" xr:uid="{7C7A58CE-DC95-4372-A8FB-9869AC8C11C8}"/>
    <cellStyle name="Normal 11 4 2 5 4" xfId="36833" xr:uid="{D648FD7F-2DCC-4391-B573-AA0CC610730F}"/>
    <cellStyle name="Normal 11 4 2 5 5" xfId="41914" xr:uid="{2694C1EA-56B7-4263-813C-32D67CD54E9B}"/>
    <cellStyle name="Normal 11 4 2 5 6" xfId="49800" xr:uid="{CDBCBAFF-4C7E-4085-9A93-F37FFC0330D5}"/>
    <cellStyle name="Normal 11 4 2 5 7" xfId="57290" xr:uid="{B69D7C61-0DAE-4042-8B76-06EF384C1BE8}"/>
    <cellStyle name="Normal 11 4 2 6" xfId="12000" xr:uid="{873ECEE7-85D9-45D3-84A6-97014054AC77}"/>
    <cellStyle name="Normal 11 4 2 6 2" xfId="26976" xr:uid="{63AB9984-C438-4FE2-8F3A-7B014F82F44F}"/>
    <cellStyle name="Normal 11 4 2 7" xfId="19488" xr:uid="{D2843EC5-FC3D-448B-973F-22218AC0186C}"/>
    <cellStyle name="Normal 11 4 2 8" xfId="30948" xr:uid="{E752082C-4BE9-4C36-B6CA-8A0C8678007D}"/>
    <cellStyle name="Normal 11 4 2 9" xfId="41907" xr:uid="{69E200AC-D514-499E-B458-9A1110A8E50F}"/>
    <cellStyle name="Normal 11 4 3" xfId="4496" xr:uid="{DF9734CE-721B-4D35-80C9-E5B262D93894}"/>
    <cellStyle name="Normal 11 4 3 10" xfId="57291" xr:uid="{C41EA887-3EB2-4A34-A421-3C1A56415ECA}"/>
    <cellStyle name="Normal 11 4 3 2" xfId="4497" xr:uid="{C3904A5C-D0B2-4D19-A67A-B3120BC76FB9}"/>
    <cellStyle name="Normal 11 4 3 2 2" xfId="12009" xr:uid="{A2613960-1896-4111-8F57-F5FA568467C3}"/>
    <cellStyle name="Normal 11 4 3 2 2 2" xfId="26985" xr:uid="{D36536CE-A125-403F-95FB-F87BEC79561B}"/>
    <cellStyle name="Normal 11 4 3 2 3" xfId="19497" xr:uid="{5C5609BF-BE12-40D3-8A8C-170BC8C34B9B}"/>
    <cellStyle name="Normal 11 4 3 2 4" xfId="33147" xr:uid="{735F3028-7A23-406B-AEA8-AB9D638D62B5}"/>
    <cellStyle name="Normal 11 4 3 2 5" xfId="41916" xr:uid="{2B328570-8590-4B60-8EA5-54ADB5A42D4C}"/>
    <cellStyle name="Normal 11 4 3 2 6" xfId="49802" xr:uid="{28F426EE-C6F1-4EBC-83B7-891D7E089778}"/>
    <cellStyle name="Normal 11 4 3 2 7" xfId="57292" xr:uid="{80D587B4-343D-45B6-9EF1-EF7D8C18F37C}"/>
    <cellStyle name="Normal 11 4 3 3" xfId="4498" xr:uid="{1DB5219F-E28B-4ADD-8BF0-2A4ED2B850C8}"/>
    <cellStyle name="Normal 11 4 3 3 2" xfId="12010" xr:uid="{82555296-F28A-432E-B655-966D1041ACDF}"/>
    <cellStyle name="Normal 11 4 3 3 2 2" xfId="26986" xr:uid="{7EF7A388-C0F6-49C4-84E8-ED6434CACBE1}"/>
    <cellStyle name="Normal 11 4 3 3 3" xfId="19498" xr:uid="{B3E00E56-13A4-4A86-95F3-F899DEDF35F8}"/>
    <cellStyle name="Normal 11 4 3 3 4" xfId="34992" xr:uid="{C966B02E-2F65-46C9-923C-5103E6BA8E96}"/>
    <cellStyle name="Normal 11 4 3 3 5" xfId="41917" xr:uid="{B8991D9B-8B86-483A-8B5F-EF05BA49172F}"/>
    <cellStyle name="Normal 11 4 3 3 6" xfId="49803" xr:uid="{C70166EF-D700-4B32-A837-808E17B9F437}"/>
    <cellStyle name="Normal 11 4 3 3 7" xfId="57293" xr:uid="{75BB7399-9B22-47AE-AF63-9C7ACB4E2C40}"/>
    <cellStyle name="Normal 11 4 3 4" xfId="4499" xr:uid="{CC77F16C-B445-4F62-AC81-08CD386390D2}"/>
    <cellStyle name="Normal 11 4 3 4 2" xfId="12011" xr:uid="{83EC9EE6-3387-44FE-8080-0ED921FC43F6}"/>
    <cellStyle name="Normal 11 4 3 4 2 2" xfId="26987" xr:uid="{F3D5FBAE-3D02-4354-B6CD-490B420AB31B}"/>
    <cellStyle name="Normal 11 4 3 4 3" xfId="19499" xr:uid="{9089282A-7EBF-4685-9110-ABAE0F4D3815}"/>
    <cellStyle name="Normal 11 4 3 4 4" xfId="36835" xr:uid="{0B9A7825-2B08-4774-99A1-3FF3E3C34611}"/>
    <cellStyle name="Normal 11 4 3 4 5" xfId="41918" xr:uid="{02688B8E-4D15-4748-957A-BB426A50674B}"/>
    <cellStyle name="Normal 11 4 3 4 6" xfId="49804" xr:uid="{CB140F41-C5C9-4F52-8DAC-9AB2DD36FDC9}"/>
    <cellStyle name="Normal 11 4 3 4 7" xfId="57294" xr:uid="{3703C8A7-1B91-4A3F-88CA-F8EC89B8A142}"/>
    <cellStyle name="Normal 11 4 3 5" xfId="12008" xr:uid="{0D478132-7B4D-42A6-8290-F881F81D24F4}"/>
    <cellStyle name="Normal 11 4 3 5 2" xfId="26984" xr:uid="{5EC335C8-4992-4E8B-AEF2-0EFD70F2609F}"/>
    <cellStyle name="Normal 11 4 3 6" xfId="19496" xr:uid="{988AEAD1-D257-4222-8520-F8C9BC19F541}"/>
    <cellStyle name="Normal 11 4 3 7" xfId="31640" xr:uid="{4075D35D-EEF4-4893-B822-6217FA98DD1C}"/>
    <cellStyle name="Normal 11 4 3 8" xfId="41915" xr:uid="{BD2AC668-1B40-4901-AAA2-8099CC1748CC}"/>
    <cellStyle name="Normal 11 4 3 9" xfId="49801" xr:uid="{6F43F3DD-117A-4DBC-BD3E-C82D390F985F}"/>
    <cellStyle name="Normal 11 4 4" xfId="4500" xr:uid="{256E95B1-4DA0-4D60-8424-3E6335F4A870}"/>
    <cellStyle name="Normal 11 4 4 2" xfId="12012" xr:uid="{FEBE5E5D-5887-4185-B77A-B772FDF1C7AD}"/>
    <cellStyle name="Normal 11 4 4 2 2" xfId="26988" xr:uid="{293D608B-A512-4E30-A004-A87ED5ADF9B2}"/>
    <cellStyle name="Normal 11 4 4 3" xfId="19500" xr:uid="{16621669-2BC7-4B25-9438-E37F23E6C2CD}"/>
    <cellStyle name="Normal 11 4 4 4" xfId="33144" xr:uid="{CFDB1A55-0269-4EF4-AAAE-B3B5A0E6BFB5}"/>
    <cellStyle name="Normal 11 4 4 5" xfId="41919" xr:uid="{0DAEF261-47CB-4992-BD69-DB3E6A50BD6D}"/>
    <cellStyle name="Normal 11 4 4 6" xfId="49805" xr:uid="{C9529974-A214-4EF8-976C-4426C4890DE9}"/>
    <cellStyle name="Normal 11 4 4 7" xfId="57295" xr:uid="{41C849AC-3683-4D71-B2B5-F6F58CF824FE}"/>
    <cellStyle name="Normal 11 4 5" xfId="4501" xr:uid="{4D221262-5A89-426B-B759-F5E15A755A19}"/>
    <cellStyle name="Normal 11 4 5 2" xfId="12013" xr:uid="{23B4B0C8-6496-4CF4-87D7-231161B489CE}"/>
    <cellStyle name="Normal 11 4 5 2 2" xfId="26989" xr:uid="{F2F9B025-B00D-424E-91EB-7F4B8D059F5B}"/>
    <cellStyle name="Normal 11 4 5 3" xfId="19501" xr:uid="{45012AE9-75FB-439C-A4D9-1C538934FF15}"/>
    <cellStyle name="Normal 11 4 5 4" xfId="34989" xr:uid="{10F25D42-85E8-41FC-95D7-48E36F890A34}"/>
    <cellStyle name="Normal 11 4 5 5" xfId="41920" xr:uid="{8B8DF0C7-98DA-4F73-B5B2-9725830B356F}"/>
    <cellStyle name="Normal 11 4 5 6" xfId="49806" xr:uid="{FCEE3B0A-8558-4A41-A351-2125F33E0DC8}"/>
    <cellStyle name="Normal 11 4 5 7" xfId="57296" xr:uid="{90513C16-8776-43BC-941C-9ED469FF00AF}"/>
    <cellStyle name="Normal 11 4 6" xfId="4502" xr:uid="{7A2639B8-1101-4767-A467-F5A8BFA2B3FE}"/>
    <cellStyle name="Normal 11 4 6 2" xfId="12014" xr:uid="{2210AE4B-171A-44DC-A579-D57AFCD620BE}"/>
    <cellStyle name="Normal 11 4 6 2 2" xfId="26990" xr:uid="{8AEED401-A771-4E2B-980F-B4DE94374AF8}"/>
    <cellStyle name="Normal 11 4 6 3" xfId="19502" xr:uid="{C77FA089-5609-463C-B7D3-C230462CB860}"/>
    <cellStyle name="Normal 11 4 6 4" xfId="36832" xr:uid="{8ECA7822-B6DF-4926-92AA-92CDF6B73F9F}"/>
    <cellStyle name="Normal 11 4 6 5" xfId="41921" xr:uid="{5B4BB865-882A-4758-8350-922CC05249E0}"/>
    <cellStyle name="Normal 11 4 6 6" xfId="49807" xr:uid="{DFB09177-86E0-4322-A112-1B2E8679E267}"/>
    <cellStyle name="Normal 11 4 6 7" xfId="57297" xr:uid="{2CDD90B9-3869-43CE-9500-BB98D8EE98B5}"/>
    <cellStyle name="Normal 11 4 7" xfId="11999" xr:uid="{656BB671-946B-44AC-A36F-C5F6BEB5285D}"/>
    <cellStyle name="Normal 11 4 7 2" xfId="26975" xr:uid="{D2ED13C9-0815-4EE5-98A2-845CDF11018C}"/>
    <cellStyle name="Normal 11 4 8" xfId="19487" xr:uid="{DA5E79AC-8F62-4EEE-97DC-5121F1B596E5}"/>
    <cellStyle name="Normal 11 4 9" xfId="30586" xr:uid="{D66A06DD-17BA-4113-B9F1-7B0A3DE4BD8F}"/>
    <cellStyle name="Normal 11 5" xfId="4503" xr:uid="{0ADBABB8-7BDE-4D40-A03E-90D7CFD26883}"/>
    <cellStyle name="Normal 11 5 10" xfId="49808" xr:uid="{EF8CF8F2-B774-41CB-A26D-5D6ADCD6C3AE}"/>
    <cellStyle name="Normal 11 5 11" xfId="57298" xr:uid="{83B9046D-BD3F-4B29-B1F7-273A063DA8DF}"/>
    <cellStyle name="Normal 11 5 2" xfId="4504" xr:uid="{37226617-1E3F-4DBC-A978-67D4F119D36F}"/>
    <cellStyle name="Normal 11 5 2 10" xfId="57299" xr:uid="{61245F58-366D-4093-938C-2037F9D4B2A1}"/>
    <cellStyle name="Normal 11 5 2 2" xfId="4505" xr:uid="{5C251BE4-9873-4C91-ABC2-E418BFF0E377}"/>
    <cellStyle name="Normal 11 5 2 2 2" xfId="12017" xr:uid="{2A84AF55-D09D-499E-B428-7B09440984F6}"/>
    <cellStyle name="Normal 11 5 2 2 2 2" xfId="26993" xr:uid="{1AC1CB4D-87BB-401C-ADB8-B8F74C456ED8}"/>
    <cellStyle name="Normal 11 5 2 2 3" xfId="19505" xr:uid="{4764E66B-7A2D-43A6-BD02-9570EA1DF5E0}"/>
    <cellStyle name="Normal 11 5 2 2 4" xfId="33149" xr:uid="{AE484AAE-055D-45E7-9F93-333C1A424182}"/>
    <cellStyle name="Normal 11 5 2 2 5" xfId="41924" xr:uid="{127010C5-0310-4CC8-8E76-C623207F7EE7}"/>
    <cellStyle name="Normal 11 5 2 2 6" xfId="49810" xr:uid="{462F37CF-290C-4608-84CA-DEA42E168543}"/>
    <cellStyle name="Normal 11 5 2 2 7" xfId="57300" xr:uid="{D876AB73-F118-475E-A5FC-E875455C0D25}"/>
    <cellStyle name="Normal 11 5 2 3" xfId="4506" xr:uid="{A0BAFF9F-C676-4C90-9E46-718BA0DB30F6}"/>
    <cellStyle name="Normal 11 5 2 3 2" xfId="12018" xr:uid="{B8E458E4-3666-4F1A-95EB-92C71E3BF041}"/>
    <cellStyle name="Normal 11 5 2 3 2 2" xfId="26994" xr:uid="{449B57EB-E5E1-4BCB-B2B8-D18DAF47EAAE}"/>
    <cellStyle name="Normal 11 5 2 3 3" xfId="19506" xr:uid="{1BE3C340-6E2D-492E-A7F7-765DD5615EE1}"/>
    <cellStyle name="Normal 11 5 2 3 4" xfId="34994" xr:uid="{EB35778F-BE78-4D7E-96A1-2C8D88C5672B}"/>
    <cellStyle name="Normal 11 5 2 3 5" xfId="41925" xr:uid="{5115184A-74FE-4AAE-BDAA-F3448027C94F}"/>
    <cellStyle name="Normal 11 5 2 3 6" xfId="49811" xr:uid="{4572F712-24F9-4762-BC04-AF1297E12E84}"/>
    <cellStyle name="Normal 11 5 2 3 7" xfId="57301" xr:uid="{BB24C832-C829-4112-8F3F-30EC82D15B94}"/>
    <cellStyle name="Normal 11 5 2 4" xfId="4507" xr:uid="{256ACF4F-1E7D-4517-9FD9-3766919A4B4F}"/>
    <cellStyle name="Normal 11 5 2 4 2" xfId="12019" xr:uid="{10E43356-D630-41E9-AE83-5941A2851117}"/>
    <cellStyle name="Normal 11 5 2 4 2 2" xfId="26995" xr:uid="{C580A6A9-97ED-4A3E-9C58-24AABC122865}"/>
    <cellStyle name="Normal 11 5 2 4 3" xfId="19507" xr:uid="{14840816-CA0B-4BF8-AF1C-F2C98203726D}"/>
    <cellStyle name="Normal 11 5 2 4 4" xfId="36837" xr:uid="{38BD0521-2AFA-4DCF-BA22-9C16C3EA0640}"/>
    <cellStyle name="Normal 11 5 2 4 5" xfId="41926" xr:uid="{3B3E7427-6C2D-4BF6-93D3-7091211E87E4}"/>
    <cellStyle name="Normal 11 5 2 4 6" xfId="49812" xr:uid="{5ADEAA40-0CCA-4E5B-87E8-000DF348A5ED}"/>
    <cellStyle name="Normal 11 5 2 4 7" xfId="57302" xr:uid="{BFDF4019-B94A-468B-A31B-E09048DE731F}"/>
    <cellStyle name="Normal 11 5 2 5" xfId="12016" xr:uid="{2934BBE6-34E0-4A58-AC61-E6383A848079}"/>
    <cellStyle name="Normal 11 5 2 5 2" xfId="26992" xr:uid="{ABF52E68-EE67-4930-A979-5025B6D87915}"/>
    <cellStyle name="Normal 11 5 2 6" xfId="19504" xr:uid="{6ABD17B1-7F72-4761-922A-C434482A3FAC}"/>
    <cellStyle name="Normal 11 5 2 7" xfId="31642" xr:uid="{0E0C7B55-D953-4383-9432-33815F62DA83}"/>
    <cellStyle name="Normal 11 5 2 8" xfId="41923" xr:uid="{E08A5B37-E607-4B5E-B76D-AFD4CC737D27}"/>
    <cellStyle name="Normal 11 5 2 9" xfId="49809" xr:uid="{702BF2F2-59E4-4B49-86B5-5E4E2927668E}"/>
    <cellStyle name="Normal 11 5 3" xfId="4508" xr:uid="{229F522D-2B25-4096-834C-52D004022E88}"/>
    <cellStyle name="Normal 11 5 3 2" xfId="12020" xr:uid="{FCC33BCA-A951-4373-86A7-9EF923351D1F}"/>
    <cellStyle name="Normal 11 5 3 2 2" xfId="26996" xr:uid="{690AEAEC-6452-418F-891A-419BA5F9E704}"/>
    <cellStyle name="Normal 11 5 3 3" xfId="19508" xr:uid="{B9C4704A-3815-4CCB-BDF1-0A5C7B1AE3B0}"/>
    <cellStyle name="Normal 11 5 3 4" xfId="33148" xr:uid="{8AB15950-7EFD-491D-85EE-F197C908453D}"/>
    <cellStyle name="Normal 11 5 3 5" xfId="41927" xr:uid="{C1A35EC0-69C6-4859-831D-15955A2186F7}"/>
    <cellStyle name="Normal 11 5 3 6" xfId="49813" xr:uid="{506795C9-9DF7-44AF-AD68-03DAC1A2DD43}"/>
    <cellStyle name="Normal 11 5 3 7" xfId="57303" xr:uid="{9C9C85FF-60FF-46DB-BDA3-7BC172DDD954}"/>
    <cellStyle name="Normal 11 5 4" xfId="4509" xr:uid="{EF637672-A46B-4374-9E82-B3DB3D756BB3}"/>
    <cellStyle name="Normal 11 5 4 2" xfId="12021" xr:uid="{C740FA4D-A352-45B8-80CA-C06B587E3B9F}"/>
    <cellStyle name="Normal 11 5 4 2 2" xfId="26997" xr:uid="{D4B336C4-A79A-4DF3-B4D2-4B8025DA9EA0}"/>
    <cellStyle name="Normal 11 5 4 3" xfId="19509" xr:uid="{5F1D0ED6-35D2-47E4-9B30-9707C3EACB53}"/>
    <cellStyle name="Normal 11 5 4 4" xfId="34993" xr:uid="{940081B7-0111-4545-A647-6AB668E5BDEF}"/>
    <cellStyle name="Normal 11 5 4 5" xfId="41928" xr:uid="{6C0FBA90-07C5-4490-B9CC-29A5C47D2353}"/>
    <cellStyle name="Normal 11 5 4 6" xfId="49814" xr:uid="{A71DF9B6-F577-4EE7-A7DE-51351861F87D}"/>
    <cellStyle name="Normal 11 5 4 7" xfId="57304" xr:uid="{C64196E9-61E8-411F-9006-3A800222284D}"/>
    <cellStyle name="Normal 11 5 5" xfId="4510" xr:uid="{4F0D5211-642D-4595-957A-0044FC807C9E}"/>
    <cellStyle name="Normal 11 5 5 2" xfId="12022" xr:uid="{DC5EB634-7DF7-4142-9C26-E4102975965D}"/>
    <cellStyle name="Normal 11 5 5 2 2" xfId="26998" xr:uid="{DACD51A3-3F27-4D78-BBB3-ED617AEDEB34}"/>
    <cellStyle name="Normal 11 5 5 3" xfId="19510" xr:uid="{030DADB1-181D-4405-B355-16E70C120BD1}"/>
    <cellStyle name="Normal 11 5 5 4" xfId="36836" xr:uid="{666B5C0B-43C0-4179-AC43-6E07FA32325D}"/>
    <cellStyle name="Normal 11 5 5 5" xfId="41929" xr:uid="{F4D7A40F-14DC-4CCF-874A-DD266BE91B0A}"/>
    <cellStyle name="Normal 11 5 5 6" xfId="49815" xr:uid="{2F2B9AC9-7DFA-4E35-B4FC-D5A6304FF633}"/>
    <cellStyle name="Normal 11 5 5 7" xfId="57305" xr:uid="{FC32E785-AF34-4C9C-AF19-2D93504AE280}"/>
    <cellStyle name="Normal 11 5 6" xfId="12015" xr:uid="{988D7D30-D8EF-445F-AEC0-F2A93C9545F0}"/>
    <cellStyle name="Normal 11 5 6 2" xfId="26991" xr:uid="{3D6E167E-0667-4980-8006-4F6CF6B33837}"/>
    <cellStyle name="Normal 11 5 7" xfId="19503" xr:uid="{FB0CFB2D-7A03-4BA4-BA58-20900E0802FC}"/>
    <cellStyle name="Normal 11 5 8" xfId="30692" xr:uid="{528CEE79-C6EC-4004-A4F3-41922B884190}"/>
    <cellStyle name="Normal 11 5 9" xfId="41922" xr:uid="{693364D3-4C21-4475-99B8-A9B31F4772B0}"/>
    <cellStyle name="Normal 11 6" xfId="4511" xr:uid="{FF5EE1FC-3CCA-42A6-87B1-B0B5959D204E}"/>
    <cellStyle name="Normal 11 6 10" xfId="49816" xr:uid="{2E289627-445C-4CAC-B15F-D9732E420F79}"/>
    <cellStyle name="Normal 11 6 11" xfId="57306" xr:uid="{F28AD4AD-5B38-4400-A22E-6E93BE45A3B6}"/>
    <cellStyle name="Normal 11 6 2" xfId="4512" xr:uid="{300E1389-3C8B-4C00-B875-53567C94F795}"/>
    <cellStyle name="Normal 11 6 2 10" xfId="57307" xr:uid="{7C41AE1A-11BA-4CB8-AF17-E4F0BABCB5A9}"/>
    <cellStyle name="Normal 11 6 2 2" xfId="4513" xr:uid="{931BB0C8-D4ED-4C99-8257-1A5451BF5A71}"/>
    <cellStyle name="Normal 11 6 2 2 2" xfId="12025" xr:uid="{703BC883-152E-42F9-BB78-787D3AF68764}"/>
    <cellStyle name="Normal 11 6 2 2 2 2" xfId="27001" xr:uid="{E43D0BAE-1A01-40A9-8BA7-05A2C1CD7958}"/>
    <cellStyle name="Normal 11 6 2 2 3" xfId="19513" xr:uid="{0033EE35-35FF-45A9-8F85-BC8B15E6CB6B}"/>
    <cellStyle name="Normal 11 6 2 2 4" xfId="33151" xr:uid="{E59C5703-4690-4E8C-A455-395DDFD42136}"/>
    <cellStyle name="Normal 11 6 2 2 5" xfId="41932" xr:uid="{683F3797-B0C0-4F85-9A19-7EBA18FA56BC}"/>
    <cellStyle name="Normal 11 6 2 2 6" xfId="49818" xr:uid="{06FE3204-4C06-4119-9BC8-486759F46203}"/>
    <cellStyle name="Normal 11 6 2 2 7" xfId="57308" xr:uid="{93D648FC-0827-40F8-ACA0-F1BE1F1483B8}"/>
    <cellStyle name="Normal 11 6 2 3" xfId="4514" xr:uid="{0E9932A9-7165-401C-8D1B-443F902161A6}"/>
    <cellStyle name="Normal 11 6 2 3 2" xfId="12026" xr:uid="{37ED2202-2EFA-4763-A702-6DFF9112ABBD}"/>
    <cellStyle name="Normal 11 6 2 3 2 2" xfId="27002" xr:uid="{950CBCEE-1898-4217-8C1C-56A5B0CCB12A}"/>
    <cellStyle name="Normal 11 6 2 3 3" xfId="19514" xr:uid="{42409CDF-75C5-4E27-B214-34E366F7F3F9}"/>
    <cellStyle name="Normal 11 6 2 3 4" xfId="34996" xr:uid="{872A41AD-5230-4E0F-BC66-B0C7834D8EE7}"/>
    <cellStyle name="Normal 11 6 2 3 5" xfId="41933" xr:uid="{7E9BD7EB-F537-4B5C-9384-DA557E690E59}"/>
    <cellStyle name="Normal 11 6 2 3 6" xfId="49819" xr:uid="{DCD345A3-ADF1-4A5F-9683-2902DDEA9369}"/>
    <cellStyle name="Normal 11 6 2 3 7" xfId="57309" xr:uid="{4166582B-516C-4D97-AD22-3E81B0A1E6F1}"/>
    <cellStyle name="Normal 11 6 2 4" xfId="4515" xr:uid="{B82630D6-9B93-4A25-BD5D-CF5B32A0E259}"/>
    <cellStyle name="Normal 11 6 2 4 2" xfId="12027" xr:uid="{1F678BC0-5A49-4AAD-936F-184B4A2F1F8C}"/>
    <cellStyle name="Normal 11 6 2 4 2 2" xfId="27003" xr:uid="{5033A106-2254-4D1A-9352-65F08F11A2AF}"/>
    <cellStyle name="Normal 11 6 2 4 3" xfId="19515" xr:uid="{F5E14149-D8F6-46B8-971D-36FB7783E2BF}"/>
    <cellStyle name="Normal 11 6 2 4 4" xfId="36839" xr:uid="{11520001-0B7D-4849-B0C8-87445B0D8761}"/>
    <cellStyle name="Normal 11 6 2 4 5" xfId="41934" xr:uid="{AF4A6AEB-9879-4C6F-8F04-CC10E1382FAE}"/>
    <cellStyle name="Normal 11 6 2 4 6" xfId="49820" xr:uid="{8667D41A-3BC0-4F0E-82E6-10756C076151}"/>
    <cellStyle name="Normal 11 6 2 4 7" xfId="57310" xr:uid="{8DCD04BF-93FC-4C8A-8B0D-F1BF6DA33622}"/>
    <cellStyle name="Normal 11 6 2 5" xfId="12024" xr:uid="{9B8FDE53-C303-49D7-8AEA-F501CA61CB74}"/>
    <cellStyle name="Normal 11 6 2 5 2" xfId="27000" xr:uid="{261088F6-9199-48DC-A3A7-58F272FBB0E4}"/>
    <cellStyle name="Normal 11 6 2 6" xfId="19512" xr:uid="{BBAE2F91-787D-48D9-ACAA-47D5A924D837}"/>
    <cellStyle name="Normal 11 6 2 7" xfId="31643" xr:uid="{85CB6A92-B4F9-4702-B013-686AB5EA0EB7}"/>
    <cellStyle name="Normal 11 6 2 8" xfId="41931" xr:uid="{EE3B1066-96A7-46FE-9122-6EB857F32E04}"/>
    <cellStyle name="Normal 11 6 2 9" xfId="49817" xr:uid="{D2B001F7-F1DD-47F8-9FBB-6BFAEA4B0E01}"/>
    <cellStyle name="Normal 11 6 3" xfId="4516" xr:uid="{BF99B824-BDE0-45D7-A1FC-6D6F769AB41E}"/>
    <cellStyle name="Normal 11 6 3 2" xfId="12028" xr:uid="{6E6888B2-3059-4AE8-A078-45BA41B36BC5}"/>
    <cellStyle name="Normal 11 6 3 2 2" xfId="27004" xr:uid="{74E480D9-7A43-492F-A680-E3A79249CB57}"/>
    <cellStyle name="Normal 11 6 3 3" xfId="19516" xr:uid="{2CB91FF5-58DA-4870-A1D3-7F5D143B3625}"/>
    <cellStyle name="Normal 11 6 3 4" xfId="33150" xr:uid="{A48D5DE5-C02E-4B7C-98AA-E7E20F01128B}"/>
    <cellStyle name="Normal 11 6 3 5" xfId="41935" xr:uid="{541DA875-8901-472D-A1C5-580FCFD5F544}"/>
    <cellStyle name="Normal 11 6 3 6" xfId="49821" xr:uid="{15776985-6A51-4028-8DAA-BD11657DD17A}"/>
    <cellStyle name="Normal 11 6 3 7" xfId="57311" xr:uid="{41DA77C4-301C-448E-95A6-B175AC82B023}"/>
    <cellStyle name="Normal 11 6 4" xfId="4517" xr:uid="{4AFC0D32-127D-44C5-9F58-5AF20F138E9E}"/>
    <cellStyle name="Normal 11 6 4 2" xfId="12029" xr:uid="{07549071-6266-4465-A7F9-D7A7CF59457F}"/>
    <cellStyle name="Normal 11 6 4 2 2" xfId="27005" xr:uid="{4904127D-0D5F-415A-BA2E-59EACC626940}"/>
    <cellStyle name="Normal 11 6 4 3" xfId="19517" xr:uid="{494220EC-7C74-4E61-86C6-4028E3DFC229}"/>
    <cellStyle name="Normal 11 6 4 4" xfId="34995" xr:uid="{94930D7E-C0C5-46F5-B80B-D6A94402A3CC}"/>
    <cellStyle name="Normal 11 6 4 5" xfId="41936" xr:uid="{6D41C94C-79AB-4AD8-B84D-AB445890FB25}"/>
    <cellStyle name="Normal 11 6 4 6" xfId="49822" xr:uid="{9CA000A2-48C8-467B-BAE3-D28978EE7186}"/>
    <cellStyle name="Normal 11 6 4 7" xfId="57312" xr:uid="{0891C7D4-4831-4581-9969-172FFF5D60CA}"/>
    <cellStyle name="Normal 11 6 5" xfId="4518" xr:uid="{E83A59EC-78D4-4071-8FC3-04B10E23B930}"/>
    <cellStyle name="Normal 11 6 5 2" xfId="12030" xr:uid="{29B6E396-EFAE-417B-B21E-1EDA833B72AD}"/>
    <cellStyle name="Normal 11 6 5 2 2" xfId="27006" xr:uid="{C94CAE6A-DF85-4B7B-AFDF-D1AA7E726CD9}"/>
    <cellStyle name="Normal 11 6 5 3" xfId="19518" xr:uid="{9E424D54-AC84-4C3C-8513-72EF88C80C05}"/>
    <cellStyle name="Normal 11 6 5 4" xfId="36838" xr:uid="{6B8FC139-E81E-4FF1-A4CE-F036BC932D5C}"/>
    <cellStyle name="Normal 11 6 5 5" xfId="41937" xr:uid="{E5BBE9AF-E8AA-44E9-B298-69961E446E12}"/>
    <cellStyle name="Normal 11 6 5 6" xfId="49823" xr:uid="{2B82C34E-C790-4186-857A-49FD0CE802E5}"/>
    <cellStyle name="Normal 11 6 5 7" xfId="57313" xr:uid="{82ABC8EA-59E6-4561-AA4E-1B1B69F74F16}"/>
    <cellStyle name="Normal 11 6 6" xfId="12023" xr:uid="{6212E355-831C-44AF-8CC7-6AE93569006A}"/>
    <cellStyle name="Normal 11 6 6 2" xfId="26999" xr:uid="{9AA58423-F5CD-4E35-B637-D41B8C8D38EF}"/>
    <cellStyle name="Normal 11 6 7" xfId="19511" xr:uid="{A8BF9547-EE55-48C2-849B-32FBB99E46A9}"/>
    <cellStyle name="Normal 11 6 8" xfId="30944" xr:uid="{A6BA85D6-723E-4F56-99D0-C9A02ADBB424}"/>
    <cellStyle name="Normal 11 6 9" xfId="41930" xr:uid="{4673317B-A0D3-4BA8-8FF5-47EC18B36527}"/>
    <cellStyle name="Normal 11 7" xfId="4519" xr:uid="{4E50DE24-9618-4BED-97B4-E362CEE44AB4}"/>
    <cellStyle name="Normal 11 8" xfId="4520" xr:uid="{C1C9A5D6-D167-490A-A882-765F355F6123}"/>
    <cellStyle name="Normal 11 8 10" xfId="57314" xr:uid="{7D70F147-6013-4ED5-8533-C4D981B57650}"/>
    <cellStyle name="Normal 11 8 2" xfId="4521" xr:uid="{CDDDE21F-B7D2-4016-B7CE-608286D53544}"/>
    <cellStyle name="Normal 11 8 2 2" xfId="12032" xr:uid="{D9BD073D-2662-4C77-A3EF-EAEF126B01D5}"/>
    <cellStyle name="Normal 11 8 2 2 2" xfId="27008" xr:uid="{60758C91-F169-4098-947F-E690B67EB828}"/>
    <cellStyle name="Normal 11 8 2 3" xfId="19520" xr:uid="{E54AC2A9-6088-4C34-A52D-49D5A2449EEB}"/>
    <cellStyle name="Normal 11 8 2 4" xfId="33152" xr:uid="{95A8A1FB-E5A1-4A17-9389-0CB02028FD64}"/>
    <cellStyle name="Normal 11 8 2 5" xfId="41939" xr:uid="{282C7A71-4E90-4B18-B88D-3728859116AA}"/>
    <cellStyle name="Normal 11 8 2 6" xfId="49825" xr:uid="{4625974A-BADC-4E0B-BADB-1CAF2DCB0BB8}"/>
    <cellStyle name="Normal 11 8 2 7" xfId="57315" xr:uid="{8987C156-6C28-4C7B-9A42-4D077DDDF261}"/>
    <cellStyle name="Normal 11 8 3" xfId="4522" xr:uid="{B85CD509-00FB-442B-AD46-2BD40B9A8B1E}"/>
    <cellStyle name="Normal 11 8 3 2" xfId="12033" xr:uid="{7C0EAC83-7803-4A93-BF36-3DF57870CCA0}"/>
    <cellStyle name="Normal 11 8 3 2 2" xfId="27009" xr:uid="{99B58F99-7851-46EA-B370-EBFD53A7A3D8}"/>
    <cellStyle name="Normal 11 8 3 3" xfId="19521" xr:uid="{1D23B541-74AD-4CEC-9B99-2DD190606A0E}"/>
    <cellStyle name="Normal 11 8 3 4" xfId="34997" xr:uid="{2C9E4D7A-D749-468F-AB98-D9F8D1C835EA}"/>
    <cellStyle name="Normal 11 8 3 5" xfId="41940" xr:uid="{8D7042EA-D33B-4F98-BBCA-D9A192AB3ADB}"/>
    <cellStyle name="Normal 11 8 3 6" xfId="49826" xr:uid="{C1D6C80D-F048-4BBD-809E-AE35023074CF}"/>
    <cellStyle name="Normal 11 8 3 7" xfId="57316" xr:uid="{218ED9ED-2D19-4089-A23F-7A0A97991213}"/>
    <cellStyle name="Normal 11 8 4" xfId="4523" xr:uid="{05579D16-0927-4284-B15D-372B36198188}"/>
    <cellStyle name="Normal 11 8 4 2" xfId="12034" xr:uid="{0D5338E7-4649-470D-853F-AED0EB70B791}"/>
    <cellStyle name="Normal 11 8 4 2 2" xfId="27010" xr:uid="{73008CD0-3DA1-4808-8472-65BDC9DF49F7}"/>
    <cellStyle name="Normal 11 8 4 3" xfId="19522" xr:uid="{B09471A0-06D3-4442-AEC5-430E03B71512}"/>
    <cellStyle name="Normal 11 8 4 4" xfId="36840" xr:uid="{0509D82C-3BB1-4753-B1A9-E6700C1D9719}"/>
    <cellStyle name="Normal 11 8 4 5" xfId="41941" xr:uid="{FA6CBA28-5A1B-4C2E-8E53-056221535605}"/>
    <cellStyle name="Normal 11 8 4 6" xfId="49827" xr:uid="{D424B56D-EF23-40FE-B9AF-2C2851127428}"/>
    <cellStyle name="Normal 11 8 4 7" xfId="57317" xr:uid="{764C5764-2F2E-492B-8B95-6A9F389677E2}"/>
    <cellStyle name="Normal 11 8 5" xfId="12031" xr:uid="{A24721DD-72DC-4F55-97C0-53FD931F82F4}"/>
    <cellStyle name="Normal 11 8 5 2" xfId="27007" xr:uid="{09FCB8DB-3ADC-4540-9B54-3B83215F3C47}"/>
    <cellStyle name="Normal 11 8 6" xfId="19519" xr:uid="{4D0FC46F-E377-40DC-9C12-B55E37D56EC5}"/>
    <cellStyle name="Normal 11 8 7" xfId="31631" xr:uid="{0BB15D54-6A5D-4F48-823C-A388616C88EF}"/>
    <cellStyle name="Normal 11 8 8" xfId="41938" xr:uid="{17390A9E-6654-4177-A286-71E0788BD686}"/>
    <cellStyle name="Normal 11 8 9" xfId="49824" xr:uid="{71F98095-6669-4374-B215-9CDC750C3688}"/>
    <cellStyle name="Normal 11 9" xfId="4524" xr:uid="{2B3BE1D5-D940-47D2-9CD8-D20BE6F0890C}"/>
    <cellStyle name="Normal 11 9 2" xfId="12035" xr:uid="{694A9F97-7EDE-4A7D-822E-8E8BC29222A4}"/>
    <cellStyle name="Normal 11 9 2 2" xfId="27011" xr:uid="{78D83EE9-4F7F-4722-AB89-0C6EB4FD9277}"/>
    <cellStyle name="Normal 11 9 3" xfId="19523" xr:uid="{03B55478-1D11-4DF4-9470-7D4D5F128491}"/>
    <cellStyle name="Normal 11 9 4" xfId="33125" xr:uid="{0414BFEC-C41C-4D74-A360-483C8BED9CAB}"/>
    <cellStyle name="Normal 11 9 5" xfId="41942" xr:uid="{1406E840-6E21-4F51-8269-1EB17BBB96B0}"/>
    <cellStyle name="Normal 11 9 6" xfId="49828" xr:uid="{36671900-FF89-4EAB-AC86-DBEDA411739A}"/>
    <cellStyle name="Normal 11 9 7" xfId="57318" xr:uid="{57D3F8BE-F02D-48B9-8E45-AAC6E2BC4E6C}"/>
    <cellStyle name="Normal 12" xfId="119" xr:uid="{2FFB65F3-0C72-4376-AC35-533E48682FEF}"/>
    <cellStyle name="Normal 12 10" xfId="4525" xr:uid="{47DB4302-A46E-4AF4-BDB9-1F36CADC00CD}"/>
    <cellStyle name="Normal 12 10 10" xfId="41943" xr:uid="{A233BD40-A234-4BB9-86BD-87AB268CADF6}"/>
    <cellStyle name="Normal 12 10 11" xfId="49829" xr:uid="{F0731E5C-184B-4473-9266-0FAFA741A418}"/>
    <cellStyle name="Normal 12 10 12" xfId="57319" xr:uid="{992BA966-026B-4B81-B4A6-6FDD8ABEEF62}"/>
    <cellStyle name="Normal 12 10 2" xfId="4526" xr:uid="{C038F7E5-5E95-469A-A692-5E7213FBC24A}"/>
    <cellStyle name="Normal 12 10 2 10" xfId="49830" xr:uid="{5FB9B225-7252-410F-B466-22E969830E7F}"/>
    <cellStyle name="Normal 12 10 2 11" xfId="57320" xr:uid="{594DF561-20C0-4C02-8FAE-F07835831D46}"/>
    <cellStyle name="Normal 12 10 2 2" xfId="4527" xr:uid="{711C8C5B-52E4-4222-A5FD-B425F9556D9D}"/>
    <cellStyle name="Normal 12 10 2 2 10" xfId="57321" xr:uid="{F672701C-8C44-4981-977D-8982F0581F27}"/>
    <cellStyle name="Normal 12 10 2 2 2" xfId="4528" xr:uid="{1304F0BC-927A-43CE-A3F2-1374E786DF1E}"/>
    <cellStyle name="Normal 12 10 2 2 2 2" xfId="12039" xr:uid="{83FBEBC7-2B30-46A9-8148-353CD5818311}"/>
    <cellStyle name="Normal 12 10 2 2 2 2 2" xfId="27015" xr:uid="{B9FE43D9-D79F-4FB1-9B8A-AB143ED8CFF3}"/>
    <cellStyle name="Normal 12 10 2 2 2 3" xfId="19527" xr:uid="{546DDDA2-05D7-4850-94CB-BEDA1A4A69C3}"/>
    <cellStyle name="Normal 12 10 2 2 2 4" xfId="33156" xr:uid="{64262C25-14D7-450B-BAE4-984E5CD3325B}"/>
    <cellStyle name="Normal 12 10 2 2 2 5" xfId="41946" xr:uid="{76FE296E-36A8-4C4F-B1D3-C2D3A39FB89B}"/>
    <cellStyle name="Normal 12 10 2 2 2 6" xfId="49832" xr:uid="{C7898194-7D2A-4700-97D7-8F143ABFBCB1}"/>
    <cellStyle name="Normal 12 10 2 2 2 7" xfId="57322" xr:uid="{13E4FF9A-DC92-4BA3-B767-9B8FDAC8EE1A}"/>
    <cellStyle name="Normal 12 10 2 2 3" xfId="4529" xr:uid="{94A00C79-62C8-443D-B275-9315FF09E327}"/>
    <cellStyle name="Normal 12 10 2 2 3 2" xfId="12040" xr:uid="{FCF90FC0-37C9-42A5-B329-1945CCF6E00D}"/>
    <cellStyle name="Normal 12 10 2 2 3 2 2" xfId="27016" xr:uid="{4013FFB8-216F-4FFB-B72C-4FA2B01FA391}"/>
    <cellStyle name="Normal 12 10 2 2 3 3" xfId="19528" xr:uid="{8D06E03E-4AF3-4C3F-BFF2-7B7B379C6186}"/>
    <cellStyle name="Normal 12 10 2 2 3 4" xfId="35001" xr:uid="{0E8FFEA9-596D-4EF5-A368-64407C3C36F6}"/>
    <cellStyle name="Normal 12 10 2 2 3 5" xfId="41947" xr:uid="{EF6E72BB-CEE8-4337-BA45-11220FE42416}"/>
    <cellStyle name="Normal 12 10 2 2 3 6" xfId="49833" xr:uid="{2AC5E76A-949C-4D45-BF28-09161011BDA6}"/>
    <cellStyle name="Normal 12 10 2 2 3 7" xfId="57323" xr:uid="{70002580-78CF-4F57-8BA6-E8E3126B815E}"/>
    <cellStyle name="Normal 12 10 2 2 4" xfId="4530" xr:uid="{8797CAAD-B3B3-4BA8-BE39-8F2EFE8CA1BA}"/>
    <cellStyle name="Normal 12 10 2 2 4 2" xfId="12041" xr:uid="{C4BB4BD7-5027-49CB-867D-DBF1A822BE59}"/>
    <cellStyle name="Normal 12 10 2 2 4 2 2" xfId="27017" xr:uid="{56512FDE-7C5B-407D-A434-D36311BC97F9}"/>
    <cellStyle name="Normal 12 10 2 2 4 3" xfId="19529" xr:uid="{A3A85772-A90A-437C-A801-2928FCC0FFC1}"/>
    <cellStyle name="Normal 12 10 2 2 4 4" xfId="36844" xr:uid="{CB4B05BF-E551-4134-9FCC-7D9A1E344BED}"/>
    <cellStyle name="Normal 12 10 2 2 4 5" xfId="41948" xr:uid="{4CB8EC6F-1924-4C84-965E-AF93728EFF30}"/>
    <cellStyle name="Normal 12 10 2 2 4 6" xfId="49834" xr:uid="{D8CB41B9-6D1C-4133-906E-E4BBBF93405D}"/>
    <cellStyle name="Normal 12 10 2 2 4 7" xfId="57324" xr:uid="{6FAD6746-F6A5-42E9-A904-5ACD4DB408F3}"/>
    <cellStyle name="Normal 12 10 2 2 5" xfId="12038" xr:uid="{E742CA6A-5BD4-4C8F-B941-E7090326B9EB}"/>
    <cellStyle name="Normal 12 10 2 2 5 2" xfId="27014" xr:uid="{3C0F246C-037B-4307-8500-D7771C5CEF7D}"/>
    <cellStyle name="Normal 12 10 2 2 6" xfId="19526" xr:uid="{AD5E5640-239C-4CC1-939E-CA14244C6C25}"/>
    <cellStyle name="Normal 12 10 2 2 7" xfId="31646" xr:uid="{3ABD0D1B-14F8-47A5-B5E4-FF1904F4D943}"/>
    <cellStyle name="Normal 12 10 2 2 8" xfId="41945" xr:uid="{8E7FF27B-82B3-415A-B180-C2E9F24B35DD}"/>
    <cellStyle name="Normal 12 10 2 2 9" xfId="49831" xr:uid="{984E55C3-E765-44BC-80F2-0ADB10B7F863}"/>
    <cellStyle name="Normal 12 10 2 3" xfId="4531" xr:uid="{DA0A465D-E77D-47A3-BD01-0A09E871E3FD}"/>
    <cellStyle name="Normal 12 10 2 3 2" xfId="12042" xr:uid="{606D7B7D-7175-4C63-B758-53A9AB070EBD}"/>
    <cellStyle name="Normal 12 10 2 3 2 2" xfId="27018" xr:uid="{7D616F2B-DE84-49C3-B756-BA42C6E9C3C2}"/>
    <cellStyle name="Normal 12 10 2 3 3" xfId="19530" xr:uid="{C77D4A87-5C75-4E3D-8AAE-9A2512E89F5A}"/>
    <cellStyle name="Normal 12 10 2 3 4" xfId="33155" xr:uid="{68858433-8841-46E8-98A1-7866CACCA3FF}"/>
    <cellStyle name="Normal 12 10 2 3 5" xfId="41949" xr:uid="{692CF980-2D35-44A5-BAD9-7D716902A278}"/>
    <cellStyle name="Normal 12 10 2 3 6" xfId="49835" xr:uid="{44E0E57C-F5DA-41EE-AC87-5F7308AE3C08}"/>
    <cellStyle name="Normal 12 10 2 3 7" xfId="57325" xr:uid="{7C5704F9-6714-4639-BE4D-654070B5EEE6}"/>
    <cellStyle name="Normal 12 10 2 4" xfId="4532" xr:uid="{1746C0A2-6789-4248-A633-B770EE0B5F96}"/>
    <cellStyle name="Normal 12 10 2 4 2" xfId="12043" xr:uid="{A2B95D5C-6B66-4532-A066-D6BD99A85431}"/>
    <cellStyle name="Normal 12 10 2 4 2 2" xfId="27019" xr:uid="{875B31F2-F8CA-4BEB-89B4-19B14AA75366}"/>
    <cellStyle name="Normal 12 10 2 4 3" xfId="19531" xr:uid="{BBF9DF50-77B2-4838-896A-8EA39851F43A}"/>
    <cellStyle name="Normal 12 10 2 4 4" xfId="35000" xr:uid="{8B04C62B-58E5-4F8F-8ADB-E8B58DD7A567}"/>
    <cellStyle name="Normal 12 10 2 4 5" xfId="41950" xr:uid="{A41EFA42-81FD-40BF-815A-006D32149766}"/>
    <cellStyle name="Normal 12 10 2 4 6" xfId="49836" xr:uid="{3BAB9152-766E-4DAE-9CE3-E917A614FFE3}"/>
    <cellStyle name="Normal 12 10 2 4 7" xfId="57326" xr:uid="{93AB6A13-2FBC-47AB-96D2-7A9B14E668EB}"/>
    <cellStyle name="Normal 12 10 2 5" xfId="4533" xr:uid="{2E2D928D-6688-4B8E-89DC-67838353EC01}"/>
    <cellStyle name="Normal 12 10 2 5 2" xfId="12044" xr:uid="{AA444D22-9D4A-46E7-A811-C4F5E29FB225}"/>
    <cellStyle name="Normal 12 10 2 5 2 2" xfId="27020" xr:uid="{034075C0-6AF0-4D5A-9240-50B0A2191C03}"/>
    <cellStyle name="Normal 12 10 2 5 3" xfId="19532" xr:uid="{234238F2-AE86-4267-A5E0-48DA9749CAD0}"/>
    <cellStyle name="Normal 12 10 2 5 4" xfId="36843" xr:uid="{1BC1A833-87AE-4888-9C0E-CCD8F6AAA5B8}"/>
    <cellStyle name="Normal 12 10 2 5 5" xfId="41951" xr:uid="{8A6D06C9-72FD-43DA-9D2D-1AA11C21EBEE}"/>
    <cellStyle name="Normal 12 10 2 5 6" xfId="49837" xr:uid="{6018EE53-5F43-4DFA-BA7A-18F1F65DDC54}"/>
    <cellStyle name="Normal 12 10 2 5 7" xfId="57327" xr:uid="{91CB1544-E547-4C7F-BBF2-8BDF56F9D2B9}"/>
    <cellStyle name="Normal 12 10 2 6" xfId="12037" xr:uid="{7DB26A66-0624-4B99-AAA9-7B1971289F30}"/>
    <cellStyle name="Normal 12 10 2 6 2" xfId="27013" xr:uid="{F9C11146-B150-42C0-8AE7-9B8074C5C5E3}"/>
    <cellStyle name="Normal 12 10 2 7" xfId="19525" xr:uid="{D28CE2B0-4EB6-4324-8524-09DA7FF2D4D1}"/>
    <cellStyle name="Normal 12 10 2 8" xfId="30950" xr:uid="{795B7494-35D2-4213-BF62-268ABC413E51}"/>
    <cellStyle name="Normal 12 10 2 9" xfId="41944" xr:uid="{C9A14BCC-BA5E-4361-8A19-B06304417389}"/>
    <cellStyle name="Normal 12 10 3" xfId="4534" xr:uid="{149BF73E-80A9-4864-808E-630EFF0118BA}"/>
    <cellStyle name="Normal 12 10 3 10" xfId="57328" xr:uid="{F395BABD-D60D-4A39-B66D-0A1446BD23DE}"/>
    <cellStyle name="Normal 12 10 3 2" xfId="4535" xr:uid="{9A50C06B-1AC3-4D73-8986-8861D17CA80F}"/>
    <cellStyle name="Normal 12 10 3 2 2" xfId="12046" xr:uid="{FC370EA0-F50B-4EF2-B58D-6D600CFBCE0A}"/>
    <cellStyle name="Normal 12 10 3 2 2 2" xfId="27022" xr:uid="{ACCF10C5-43A8-491E-BAF3-0558ADE786CC}"/>
    <cellStyle name="Normal 12 10 3 2 3" xfId="19534" xr:uid="{B028B998-BECF-48C2-B251-632594466BE2}"/>
    <cellStyle name="Normal 12 10 3 2 4" xfId="33157" xr:uid="{B9357433-DC19-44C6-88DD-AAA1E4FD71F6}"/>
    <cellStyle name="Normal 12 10 3 2 5" xfId="41953" xr:uid="{786C092D-F2D8-49D4-B015-31998DB2B620}"/>
    <cellStyle name="Normal 12 10 3 2 6" xfId="49839" xr:uid="{8CFC39BE-8EC0-48B7-A4F9-2EA792D695BF}"/>
    <cellStyle name="Normal 12 10 3 2 7" xfId="57329" xr:uid="{F7782C7B-EE23-4FAE-B344-F552EAB2D2F3}"/>
    <cellStyle name="Normal 12 10 3 3" xfId="4536" xr:uid="{F7E5A4BB-5215-4EC2-9FAD-9E031C713DD5}"/>
    <cellStyle name="Normal 12 10 3 3 2" xfId="12047" xr:uid="{FFDCCE51-F6D0-4CA3-913B-AF0F6E7E1DB6}"/>
    <cellStyle name="Normal 12 10 3 3 2 2" xfId="27023" xr:uid="{3156A535-5E4A-4EDB-B825-1A2B3FED7AF5}"/>
    <cellStyle name="Normal 12 10 3 3 3" xfId="19535" xr:uid="{30A4E30F-3866-4FB1-8C14-B5C6F69CE83A}"/>
    <cellStyle name="Normal 12 10 3 3 4" xfId="35002" xr:uid="{A6773BE6-E515-4509-B62A-AA9AE36021C2}"/>
    <cellStyle name="Normal 12 10 3 3 5" xfId="41954" xr:uid="{F06E7CB7-E893-4709-81D7-468DBDEB9248}"/>
    <cellStyle name="Normal 12 10 3 3 6" xfId="49840" xr:uid="{8F5B6181-BAF6-45D8-B6CC-7B95546158BF}"/>
    <cellStyle name="Normal 12 10 3 3 7" xfId="57330" xr:uid="{C6A0D7FB-E8E2-4EAF-BF2B-0C8CE3605E49}"/>
    <cellStyle name="Normal 12 10 3 4" xfId="4537" xr:uid="{D8A9254B-8AE5-4C55-9911-3E7F3391257B}"/>
    <cellStyle name="Normal 12 10 3 4 2" xfId="12048" xr:uid="{66E98B26-25BD-4495-B483-CD5ACC3F5D92}"/>
    <cellStyle name="Normal 12 10 3 4 2 2" xfId="27024" xr:uid="{9EC4B089-968B-4437-BC65-D616D5A64E40}"/>
    <cellStyle name="Normal 12 10 3 4 3" xfId="19536" xr:uid="{27F2A819-859B-4316-951A-16570D42ACA3}"/>
    <cellStyle name="Normal 12 10 3 4 4" xfId="36845" xr:uid="{43B5CD6E-0928-487D-A156-F36F66F88DB8}"/>
    <cellStyle name="Normal 12 10 3 4 5" xfId="41955" xr:uid="{890C285E-EA5F-4D80-A372-E5F0E3A9C1F1}"/>
    <cellStyle name="Normal 12 10 3 4 6" xfId="49841" xr:uid="{4B9DCFB8-72A2-4FB3-89EE-EBC3EDC71504}"/>
    <cellStyle name="Normal 12 10 3 4 7" xfId="57331" xr:uid="{3FC02065-24C9-4E4D-97E6-F914D6F854C1}"/>
    <cellStyle name="Normal 12 10 3 5" xfId="12045" xr:uid="{5B27A1AC-3F9B-431F-AA44-C8186FA4A6ED}"/>
    <cellStyle name="Normal 12 10 3 5 2" xfId="27021" xr:uid="{67337EA5-0A3B-49F4-9EE0-0C00687F8BAA}"/>
    <cellStyle name="Normal 12 10 3 6" xfId="19533" xr:uid="{67408365-6BD5-4F78-B027-AC743BEB57DC}"/>
    <cellStyle name="Normal 12 10 3 7" xfId="31645" xr:uid="{DB2F1122-0C8A-4BED-A526-E5D23F8619B3}"/>
    <cellStyle name="Normal 12 10 3 8" xfId="41952" xr:uid="{D1F56E32-3C98-4936-A3D2-D32B27682CA0}"/>
    <cellStyle name="Normal 12 10 3 9" xfId="49838" xr:uid="{A0B610BE-1D2B-414D-9315-E5DCC5DA3CB0}"/>
    <cellStyle name="Normal 12 10 4" xfId="4538" xr:uid="{F431A864-BD41-440F-97DD-46A79717E6E7}"/>
    <cellStyle name="Normal 12 10 4 2" xfId="12049" xr:uid="{69F8DA37-90FE-4C9F-9D95-3D212EFA5119}"/>
    <cellStyle name="Normal 12 10 4 2 2" xfId="27025" xr:uid="{DF881A1B-8346-4BF4-83D6-C15188882E65}"/>
    <cellStyle name="Normal 12 10 4 3" xfId="19537" xr:uid="{F02167DF-50F1-4450-98EC-2C1BAA2F27D7}"/>
    <cellStyle name="Normal 12 10 4 4" xfId="33154" xr:uid="{7C2514EB-9B23-4F0E-A338-49193D749635}"/>
    <cellStyle name="Normal 12 10 4 5" xfId="41956" xr:uid="{B1C78E05-23DD-427A-AF2B-9F400EA26300}"/>
    <cellStyle name="Normal 12 10 4 6" xfId="49842" xr:uid="{F12335A4-50C2-4745-9EEB-3E943273603A}"/>
    <cellStyle name="Normal 12 10 4 7" xfId="57332" xr:uid="{E76D02C5-E565-4E68-90ED-44A9F7A01A9E}"/>
    <cellStyle name="Normal 12 10 5" xfId="4539" xr:uid="{8BCA34E5-AD8E-4159-A6A4-4A0C3FBEEE93}"/>
    <cellStyle name="Normal 12 10 5 2" xfId="12050" xr:uid="{76407382-FA0B-48D1-B1AF-3EA5C4137CB9}"/>
    <cellStyle name="Normal 12 10 5 2 2" xfId="27026" xr:uid="{79D1FAC2-0C18-440C-8D5E-57BC27E21825}"/>
    <cellStyle name="Normal 12 10 5 3" xfId="19538" xr:uid="{07A0BD55-31A8-4A6C-BFFD-1A2DA774AAC6}"/>
    <cellStyle name="Normal 12 10 5 4" xfId="34999" xr:uid="{3A2891F1-2046-4592-AB70-009007909892}"/>
    <cellStyle name="Normal 12 10 5 5" xfId="41957" xr:uid="{4A0ABE99-FCDC-44F0-ABB2-7E0DB5B7EC9E}"/>
    <cellStyle name="Normal 12 10 5 6" xfId="49843" xr:uid="{FE842B9C-2682-4E28-8B21-39B4C4684F05}"/>
    <cellStyle name="Normal 12 10 5 7" xfId="57333" xr:uid="{F35E01CC-2104-48E8-9E75-ED564AC8B266}"/>
    <cellStyle name="Normal 12 10 6" xfId="4540" xr:uid="{512EEA61-740F-4587-BA6C-48CF7268BCFF}"/>
    <cellStyle name="Normal 12 10 6 2" xfId="12051" xr:uid="{B2BBEE24-C6A5-4327-91B1-7D0FA83C3EA8}"/>
    <cellStyle name="Normal 12 10 6 2 2" xfId="27027" xr:uid="{8CC0C6AD-9F13-49DA-B4EA-B7F4F50846AA}"/>
    <cellStyle name="Normal 12 10 6 3" xfId="19539" xr:uid="{F0D51141-2C74-4665-BE7C-A9F8986B811A}"/>
    <cellStyle name="Normal 12 10 6 4" xfId="36842" xr:uid="{ADA84C62-14F4-4F3F-868B-9DF0280AF6E6}"/>
    <cellStyle name="Normal 12 10 6 5" xfId="41958" xr:uid="{8CD1EC87-2EDA-43BE-AEB8-B38B82E8E8B5}"/>
    <cellStyle name="Normal 12 10 6 6" xfId="49844" xr:uid="{D145E9F5-1F9D-4E05-B1B2-6C757D4B800D}"/>
    <cellStyle name="Normal 12 10 6 7" xfId="57334" xr:uid="{44B889A3-66F4-41B4-97F7-0CE57EADDBC3}"/>
    <cellStyle name="Normal 12 10 7" xfId="12036" xr:uid="{6573D4BF-D91B-47A1-9644-CC1455AEF41F}"/>
    <cellStyle name="Normal 12 10 7 2" xfId="27012" xr:uid="{F0F66BFB-EEAC-4A70-9E61-838C17BA8D54}"/>
    <cellStyle name="Normal 12 10 8" xfId="19524" xr:uid="{248D2E88-D4DA-4CAA-9E54-CA7F149CC0C0}"/>
    <cellStyle name="Normal 12 10 9" xfId="30587" xr:uid="{706512A4-EDA1-4D08-B3F4-637219F943E0}"/>
    <cellStyle name="Normal 12 11" xfId="4541" xr:uid="{625FD814-48CE-418B-B0CB-5CF7D953CBE3}"/>
    <cellStyle name="Normal 12 11 10" xfId="49845" xr:uid="{6A900B69-A42A-42FE-AC92-3B924487F628}"/>
    <cellStyle name="Normal 12 11 11" xfId="57335" xr:uid="{EFC729B4-7782-4D0C-8AAA-30A9D4BA10E0}"/>
    <cellStyle name="Normal 12 11 2" xfId="4542" xr:uid="{4DCBFCDA-D2E5-4BC9-B87D-4E4B27772937}"/>
    <cellStyle name="Normal 12 11 2 10" xfId="57336" xr:uid="{33518A3D-15CC-441D-B4B3-FC363F3F8665}"/>
    <cellStyle name="Normal 12 11 2 2" xfId="4543" xr:uid="{5EA95C85-20C8-4207-99C4-EDA5DA583C8F}"/>
    <cellStyle name="Normal 12 11 2 2 2" xfId="12054" xr:uid="{72C1A73A-2D69-4630-A76D-F55747D85779}"/>
    <cellStyle name="Normal 12 11 2 2 2 2" xfId="27030" xr:uid="{00A4E7D3-9004-418D-80B0-B8A8BEBC413B}"/>
    <cellStyle name="Normal 12 11 2 2 3" xfId="19542" xr:uid="{4555A0C6-3744-41ED-BF4F-6CD982C3F26C}"/>
    <cellStyle name="Normal 12 11 2 2 4" xfId="33159" xr:uid="{7BC2522D-6DA2-4F78-9567-2ABBA419FE78}"/>
    <cellStyle name="Normal 12 11 2 2 5" xfId="41961" xr:uid="{90C01A04-B21A-4E3C-BC31-D207A4AC482D}"/>
    <cellStyle name="Normal 12 11 2 2 6" xfId="49847" xr:uid="{87CA37EB-E125-442E-96BE-5172A3A77FE8}"/>
    <cellStyle name="Normal 12 11 2 2 7" xfId="57337" xr:uid="{D0C392E3-6A53-4E01-8B7E-7C311FAB0F3C}"/>
    <cellStyle name="Normal 12 11 2 3" xfId="4544" xr:uid="{002491F3-222B-4878-9048-B5BCE18DFC62}"/>
    <cellStyle name="Normal 12 11 2 3 2" xfId="12055" xr:uid="{4A1B2EE0-B4F5-403B-A30D-FCEB80CAA6B4}"/>
    <cellStyle name="Normal 12 11 2 3 2 2" xfId="27031" xr:uid="{B0581C08-266F-45DA-AD09-F87654297AB4}"/>
    <cellStyle name="Normal 12 11 2 3 3" xfId="19543" xr:uid="{CCED925B-D6B6-4DCF-AE92-C56DFBAEC62D}"/>
    <cellStyle name="Normal 12 11 2 3 4" xfId="35004" xr:uid="{1BBF3953-02D1-4221-93D0-078379FE5967}"/>
    <cellStyle name="Normal 12 11 2 3 5" xfId="41962" xr:uid="{13382DA6-6392-4F47-9B53-4B07E9A3A440}"/>
    <cellStyle name="Normal 12 11 2 3 6" xfId="49848" xr:uid="{BA50E68E-A0FD-41AA-9628-80D2FBD37771}"/>
    <cellStyle name="Normal 12 11 2 3 7" xfId="57338" xr:uid="{AA9E1232-E2A3-41F7-ACC6-6FA314492645}"/>
    <cellStyle name="Normal 12 11 2 4" xfId="4545" xr:uid="{437DCC70-C670-4119-9D91-9F48046D8D50}"/>
    <cellStyle name="Normal 12 11 2 4 2" xfId="12056" xr:uid="{CD841906-E29D-4E5A-94D0-09E67AB6CD8E}"/>
    <cellStyle name="Normal 12 11 2 4 2 2" xfId="27032" xr:uid="{8839B16D-FCA9-4A43-AAFD-E4778F45746D}"/>
    <cellStyle name="Normal 12 11 2 4 3" xfId="19544" xr:uid="{B6FEC15A-A1FA-4D6E-8A22-F2965BC6587B}"/>
    <cellStyle name="Normal 12 11 2 4 4" xfId="36847" xr:uid="{785102D6-4B58-4A60-8CC2-3498CCC66E80}"/>
    <cellStyle name="Normal 12 11 2 4 5" xfId="41963" xr:uid="{FA12F286-9F07-42D0-BAE9-01D45739ECA7}"/>
    <cellStyle name="Normal 12 11 2 4 6" xfId="49849" xr:uid="{87561BF9-1EE5-4D38-A194-F77206B1987D}"/>
    <cellStyle name="Normal 12 11 2 4 7" xfId="57339" xr:uid="{4B4015CB-D253-479B-A9F7-DD59D9CD2E6F}"/>
    <cellStyle name="Normal 12 11 2 5" xfId="12053" xr:uid="{7FEC35A0-E0A6-4072-9074-8F452798424D}"/>
    <cellStyle name="Normal 12 11 2 5 2" xfId="27029" xr:uid="{861B3E4F-B71D-454F-858D-FAB9508D4259}"/>
    <cellStyle name="Normal 12 11 2 6" xfId="19541" xr:uid="{0917E391-8FF2-418B-896C-26E44F147B47}"/>
    <cellStyle name="Normal 12 11 2 7" xfId="31647" xr:uid="{43F74D6B-1651-41C1-9579-9AB72663312E}"/>
    <cellStyle name="Normal 12 11 2 8" xfId="41960" xr:uid="{461CBFEF-D5AA-433B-BF5F-941A0F2D48FB}"/>
    <cellStyle name="Normal 12 11 2 9" xfId="49846" xr:uid="{F112D82E-E65A-4021-B990-0C332E0BEA2F}"/>
    <cellStyle name="Normal 12 11 3" xfId="4546" xr:uid="{98DDDBBA-EB41-49FB-BB3A-6147EF9CEDC7}"/>
    <cellStyle name="Normal 12 11 3 2" xfId="12057" xr:uid="{86F5B058-9BBF-4BEC-9B33-7B4AAAB80158}"/>
    <cellStyle name="Normal 12 11 3 2 2" xfId="27033" xr:uid="{C61A5FE6-AE06-4FF2-866F-873CAA0F4594}"/>
    <cellStyle name="Normal 12 11 3 3" xfId="19545" xr:uid="{110744AA-537A-40A8-9E55-22E59DC28BAE}"/>
    <cellStyle name="Normal 12 11 3 4" xfId="33158" xr:uid="{D386CAE5-7DFA-4FD0-BA0B-4A540CB6AB68}"/>
    <cellStyle name="Normal 12 11 3 5" xfId="41964" xr:uid="{F744DAB5-B386-4205-96B0-DE7BA3B2D5E5}"/>
    <cellStyle name="Normal 12 11 3 6" xfId="49850" xr:uid="{3E6AADC3-417A-4A01-981C-150700697F3F}"/>
    <cellStyle name="Normal 12 11 3 7" xfId="57340" xr:uid="{20AE726A-3701-4135-BE74-4DD7A956FDF7}"/>
    <cellStyle name="Normal 12 11 4" xfId="4547" xr:uid="{6D91A1DD-61A6-4E31-B3AA-EAADF63D6B0E}"/>
    <cellStyle name="Normal 12 11 4 2" xfId="12058" xr:uid="{D8002716-ED23-47C9-AE56-8D5B649E4469}"/>
    <cellStyle name="Normal 12 11 4 2 2" xfId="27034" xr:uid="{CEEAE6B2-1300-4C32-81B5-396B0162A628}"/>
    <cellStyle name="Normal 12 11 4 3" xfId="19546" xr:uid="{5DAB60BE-6A6E-4113-BF7A-CBF4D1E90080}"/>
    <cellStyle name="Normal 12 11 4 4" xfId="35003" xr:uid="{F484A60A-5DA3-44AC-8A49-01C09586AED8}"/>
    <cellStyle name="Normal 12 11 4 5" xfId="41965" xr:uid="{FC97258C-7960-4CD1-A047-FFFD25B28E0D}"/>
    <cellStyle name="Normal 12 11 4 6" xfId="49851" xr:uid="{DD3E34FA-F55C-4145-95FE-3050E61C080C}"/>
    <cellStyle name="Normal 12 11 4 7" xfId="57341" xr:uid="{ECB0F981-457A-4FE5-9489-D79685F13078}"/>
    <cellStyle name="Normal 12 11 5" xfId="4548" xr:uid="{FBE18D63-F3AE-4055-98B4-E4BE5ACA2BDF}"/>
    <cellStyle name="Normal 12 11 5 2" xfId="12059" xr:uid="{73290FAC-E253-42B3-B3D9-C2470D9B4F8D}"/>
    <cellStyle name="Normal 12 11 5 2 2" xfId="27035" xr:uid="{95FEC9D4-F535-4929-8F52-F14B960730C1}"/>
    <cellStyle name="Normal 12 11 5 3" xfId="19547" xr:uid="{FBBD4EED-2D62-4BC1-8796-00C40F150D74}"/>
    <cellStyle name="Normal 12 11 5 4" xfId="36846" xr:uid="{9332DD55-087F-40E7-B5DD-AE22E2720EDF}"/>
    <cellStyle name="Normal 12 11 5 5" xfId="41966" xr:uid="{CA0DE3FC-B91E-4B80-BF53-65BBB2F68AE0}"/>
    <cellStyle name="Normal 12 11 5 6" xfId="49852" xr:uid="{3261763C-66DA-4096-8957-FB0074A7D048}"/>
    <cellStyle name="Normal 12 11 5 7" xfId="57342" xr:uid="{32F7920D-573B-4D25-B2F1-6BACA7538EB9}"/>
    <cellStyle name="Normal 12 11 6" xfId="12052" xr:uid="{2CD826BD-C2C1-4C2D-A524-7C6011818319}"/>
    <cellStyle name="Normal 12 11 6 2" xfId="27028" xr:uid="{649B3F84-0CCB-429C-8794-5666FCF3BC98}"/>
    <cellStyle name="Normal 12 11 7" xfId="19540" xr:uid="{EA5BEA72-C1AF-4004-9201-98FDA85A7696}"/>
    <cellStyle name="Normal 12 11 8" xfId="30694" xr:uid="{D8929D8B-32FC-47EA-A423-EF3217501384}"/>
    <cellStyle name="Normal 12 11 9" xfId="41959" xr:uid="{FAC899BF-A19F-4FC5-851F-A1249DDCAAEF}"/>
    <cellStyle name="Normal 12 12" xfId="4549" xr:uid="{86C0102B-ABB0-4CE6-80D5-FA0E648DC356}"/>
    <cellStyle name="Normal 12 12 10" xfId="49853" xr:uid="{67F00DB3-22AA-4F62-867D-F3B4BAEE4CA4}"/>
    <cellStyle name="Normal 12 12 11" xfId="57343" xr:uid="{6FDD9A6F-86A5-4742-B24E-C5793A0C35E8}"/>
    <cellStyle name="Normal 12 12 2" xfId="4550" xr:uid="{9612161D-59D6-4F06-AFD3-822810E2356C}"/>
    <cellStyle name="Normal 12 12 2 10" xfId="57344" xr:uid="{3BAB2BC1-AE6B-4330-9AFD-A7D81600B471}"/>
    <cellStyle name="Normal 12 12 2 2" xfId="4551" xr:uid="{DDC02FA6-143A-43ED-BDEE-04765033028D}"/>
    <cellStyle name="Normal 12 12 2 2 2" xfId="12062" xr:uid="{16324E66-8205-43C1-9B59-52AF709DC346}"/>
    <cellStyle name="Normal 12 12 2 2 2 2" xfId="27038" xr:uid="{00321C8C-5FD5-4F65-AAAD-1B9FD48CDC96}"/>
    <cellStyle name="Normal 12 12 2 2 3" xfId="19550" xr:uid="{14D40FA8-DCF6-4E92-BDA8-D90918E6D73F}"/>
    <cellStyle name="Normal 12 12 2 2 4" xfId="33161" xr:uid="{32FA7C62-6190-4029-8DEB-93C9A284FFD8}"/>
    <cellStyle name="Normal 12 12 2 2 5" xfId="41969" xr:uid="{F90784A4-713F-47BB-9245-D32FF9B8AAED}"/>
    <cellStyle name="Normal 12 12 2 2 6" xfId="49855" xr:uid="{1D4F0102-4D32-4458-B90E-DF7EE637AAEB}"/>
    <cellStyle name="Normal 12 12 2 2 7" xfId="57345" xr:uid="{1FEA9528-6208-4A84-A85B-1956407F883E}"/>
    <cellStyle name="Normal 12 12 2 3" xfId="4552" xr:uid="{B02CA0FB-04CC-4B7B-B461-13ACAAE138AF}"/>
    <cellStyle name="Normal 12 12 2 3 2" xfId="12063" xr:uid="{0C4E79B1-F1F6-41A6-97FB-314E43C48993}"/>
    <cellStyle name="Normal 12 12 2 3 2 2" xfId="27039" xr:uid="{2A97A535-9520-434B-BB3F-4075F3F998FF}"/>
    <cellStyle name="Normal 12 12 2 3 3" xfId="19551" xr:uid="{A4609DC6-6E64-4B74-960B-074E710AB746}"/>
    <cellStyle name="Normal 12 12 2 3 4" xfId="35006" xr:uid="{F032FF2E-B8F4-4195-8373-953AB9535BB9}"/>
    <cellStyle name="Normal 12 12 2 3 5" xfId="41970" xr:uid="{4399AB1C-36B9-4586-840F-E12A9ED42CC9}"/>
    <cellStyle name="Normal 12 12 2 3 6" xfId="49856" xr:uid="{86416DC0-EFA4-479F-BD34-1FCE287333F8}"/>
    <cellStyle name="Normal 12 12 2 3 7" xfId="57346" xr:uid="{E6612C79-71FA-48D7-9B27-58C28FA67CE7}"/>
    <cellStyle name="Normal 12 12 2 4" xfId="4553" xr:uid="{7BE09815-4161-4DF3-95AD-6FDF0292B75A}"/>
    <cellStyle name="Normal 12 12 2 4 2" xfId="12064" xr:uid="{9F5B65F2-4CC5-4370-9B58-6D65BAFFA6C7}"/>
    <cellStyle name="Normal 12 12 2 4 2 2" xfId="27040" xr:uid="{9C128910-E67D-4F51-B2FF-52C68D15C1EB}"/>
    <cellStyle name="Normal 12 12 2 4 3" xfId="19552" xr:uid="{F1374289-1CFA-449F-94E3-476AB9AD8726}"/>
    <cellStyle name="Normal 12 12 2 4 4" xfId="36849" xr:uid="{D0583502-482C-4EF6-9D86-646ACE7E5DCB}"/>
    <cellStyle name="Normal 12 12 2 4 5" xfId="41971" xr:uid="{04C77F43-1534-4D2F-A171-7A58496A5EF1}"/>
    <cellStyle name="Normal 12 12 2 4 6" xfId="49857" xr:uid="{3D56DB5D-2DEA-4638-908A-6A897812F408}"/>
    <cellStyle name="Normal 12 12 2 4 7" xfId="57347" xr:uid="{A8F46F65-161B-4D5D-AC4F-89F26BE6F087}"/>
    <cellStyle name="Normal 12 12 2 5" xfId="12061" xr:uid="{0F10BE3A-6F6C-47B5-B992-3EB3799500F1}"/>
    <cellStyle name="Normal 12 12 2 5 2" xfId="27037" xr:uid="{CB89A94D-CB8D-48B2-8025-75B48B397E8F}"/>
    <cellStyle name="Normal 12 12 2 6" xfId="19549" xr:uid="{AE31E7FB-A497-41B0-9E5E-5B4246C659CA}"/>
    <cellStyle name="Normal 12 12 2 7" xfId="31648" xr:uid="{99473E5C-411E-4847-8FCC-AC0A69E91008}"/>
    <cellStyle name="Normal 12 12 2 8" xfId="41968" xr:uid="{3DB2349A-C0A7-4BB7-B681-181F487B2C64}"/>
    <cellStyle name="Normal 12 12 2 9" xfId="49854" xr:uid="{70E98B77-D006-4B7D-B4D8-7DC70473E17E}"/>
    <cellStyle name="Normal 12 12 3" xfId="4554" xr:uid="{72425427-914A-4579-AC32-8E472F4E3448}"/>
    <cellStyle name="Normal 12 12 3 2" xfId="12065" xr:uid="{DBF40C17-2B9F-4235-B1B2-A861284E21E5}"/>
    <cellStyle name="Normal 12 12 3 2 2" xfId="27041" xr:uid="{7F9163ED-679C-4DD6-9B4D-A67436B34C44}"/>
    <cellStyle name="Normal 12 12 3 3" xfId="19553" xr:uid="{9B671919-8F48-42FA-9F72-8F2F81EF339A}"/>
    <cellStyle name="Normal 12 12 3 4" xfId="33160" xr:uid="{AA825A07-C5DC-4A32-BEB7-01DC1C1EBFE2}"/>
    <cellStyle name="Normal 12 12 3 5" xfId="41972" xr:uid="{23B1A89D-C822-48D8-BC75-667E6EFEBC3E}"/>
    <cellStyle name="Normal 12 12 3 6" xfId="49858" xr:uid="{2A66EB50-2DBB-4CB4-8CFA-90DDF7DD341E}"/>
    <cellStyle name="Normal 12 12 3 7" xfId="57348" xr:uid="{F0BE3E8E-5CC5-49F0-A55A-1EE36F04E07F}"/>
    <cellStyle name="Normal 12 12 4" xfId="4555" xr:uid="{EB462238-28B8-4370-A0DD-B6AE07F8005B}"/>
    <cellStyle name="Normal 12 12 4 2" xfId="12066" xr:uid="{B6B1D99F-B94A-4A85-A56D-173B2A4AD78C}"/>
    <cellStyle name="Normal 12 12 4 2 2" xfId="27042" xr:uid="{566D4A72-B02A-4C84-9365-AFC4DCB028CF}"/>
    <cellStyle name="Normal 12 12 4 3" xfId="19554" xr:uid="{47694EF6-01B7-4206-AAEE-7D0E5D11D2A0}"/>
    <cellStyle name="Normal 12 12 4 4" xfId="35005" xr:uid="{A0582B82-29F4-44E7-A971-2A6FA8C06B94}"/>
    <cellStyle name="Normal 12 12 4 5" xfId="41973" xr:uid="{C493975D-8201-48E4-A06E-E0A1878A97AD}"/>
    <cellStyle name="Normal 12 12 4 6" xfId="49859" xr:uid="{B2C73515-D361-4B49-A418-4D1898F5A5D2}"/>
    <cellStyle name="Normal 12 12 4 7" xfId="57349" xr:uid="{483C2969-0736-47FE-AB1D-01B935DAD184}"/>
    <cellStyle name="Normal 12 12 5" xfId="4556" xr:uid="{E0C47BCD-BA9C-4948-AC1E-24C955583E13}"/>
    <cellStyle name="Normal 12 12 5 2" xfId="12067" xr:uid="{6FA2D0E8-5E7A-4B64-8891-AF7DABD725FA}"/>
    <cellStyle name="Normal 12 12 5 2 2" xfId="27043" xr:uid="{FA6B877F-BA8F-4B6C-A94D-5DFAB522C73F}"/>
    <cellStyle name="Normal 12 12 5 3" xfId="19555" xr:uid="{0DF33EAE-F489-4A3A-ACAA-4E9EFEAF62C5}"/>
    <cellStyle name="Normal 12 12 5 4" xfId="36848" xr:uid="{B9B58C01-1F04-45D9-9311-EB09E7945337}"/>
    <cellStyle name="Normal 12 12 5 5" xfId="41974" xr:uid="{B103398B-BD89-4A58-B019-F626E9714883}"/>
    <cellStyle name="Normal 12 12 5 6" xfId="49860" xr:uid="{5A8FFFCB-CE01-4E97-B9C4-0ED1B0C6D205}"/>
    <cellStyle name="Normal 12 12 5 7" xfId="57350" xr:uid="{7EF0A66C-053E-49BF-A3EB-11728EE460FB}"/>
    <cellStyle name="Normal 12 12 6" xfId="12060" xr:uid="{3D738F9F-C71B-4A43-B53F-8EC1A5A0462D}"/>
    <cellStyle name="Normal 12 12 6 2" xfId="27036" xr:uid="{E64CDBAE-5AAE-4BE1-B97A-62E3D9863103}"/>
    <cellStyle name="Normal 12 12 7" xfId="19548" xr:uid="{F34414B8-4F1C-4190-92C2-3EFEF9384F3B}"/>
    <cellStyle name="Normal 12 12 8" xfId="30949" xr:uid="{BE4EAD21-86C2-46DA-A715-AF86EBEB1110}"/>
    <cellStyle name="Normal 12 12 9" xfId="41967" xr:uid="{8F0F3D76-59EE-4DB7-BB3A-65716BA3F526}"/>
    <cellStyle name="Normal 12 13" xfId="4557" xr:uid="{061A1501-18B3-456A-AFC4-2A5177658445}"/>
    <cellStyle name="Normal 12 13 10" xfId="49861" xr:uid="{01581765-0A5C-4E54-AA19-ACF5491415F9}"/>
    <cellStyle name="Normal 12 13 11" xfId="57351" xr:uid="{CFE8572A-7250-4987-B4CE-9BC5B9ADEEEE}"/>
    <cellStyle name="Normal 12 13 2" xfId="4558" xr:uid="{45D126B5-3BC1-420D-98CC-63EA801E1A70}"/>
    <cellStyle name="Normal 12 13 2 10" xfId="57352" xr:uid="{2478767F-CA88-4D15-835C-8706EC0771F4}"/>
    <cellStyle name="Normal 12 13 2 2" xfId="4559" xr:uid="{325F5C95-D3B7-4A28-856A-6DD625D52584}"/>
    <cellStyle name="Normal 12 13 2 2 2" xfId="12070" xr:uid="{1D0461A0-0867-4541-A900-8CB2C0D2BD6A}"/>
    <cellStyle name="Normal 12 13 2 2 2 2" xfId="27046" xr:uid="{8879D3F2-4169-4495-897B-B6FC7E04028A}"/>
    <cellStyle name="Normal 12 13 2 2 3" xfId="19558" xr:uid="{5FB14716-FB37-48CC-82AD-E42E2F9B78CE}"/>
    <cellStyle name="Normal 12 13 2 2 4" xfId="33163" xr:uid="{139CBFEC-C67F-4329-B2B2-B9A3AD1D0DF0}"/>
    <cellStyle name="Normal 12 13 2 2 5" xfId="41977" xr:uid="{1B226C01-BB6D-4718-B4B3-D08550D31653}"/>
    <cellStyle name="Normal 12 13 2 2 6" xfId="49863" xr:uid="{3608AF63-565A-4314-90EA-4453F143D086}"/>
    <cellStyle name="Normal 12 13 2 2 7" xfId="57353" xr:uid="{D722B48C-F694-4EE9-85AB-52F5C5BAB5D4}"/>
    <cellStyle name="Normal 12 13 2 3" xfId="4560" xr:uid="{48DE5016-D2E4-47F7-A1CD-3D2C5B139C77}"/>
    <cellStyle name="Normal 12 13 2 3 2" xfId="12071" xr:uid="{D40535C2-ED3F-4FD3-9A2E-4C597449CA11}"/>
    <cellStyle name="Normal 12 13 2 3 2 2" xfId="27047" xr:uid="{E0B65EB8-8299-4888-8D7B-88137825AD36}"/>
    <cellStyle name="Normal 12 13 2 3 3" xfId="19559" xr:uid="{74729B3F-B400-45F0-8E5F-51C9513F45AE}"/>
    <cellStyle name="Normal 12 13 2 3 4" xfId="35008" xr:uid="{D37D272F-3E10-48CB-A86D-D0BC712AC0B1}"/>
    <cellStyle name="Normal 12 13 2 3 5" xfId="41978" xr:uid="{02B933D6-8883-42F5-8357-9DF7974FDD76}"/>
    <cellStyle name="Normal 12 13 2 3 6" xfId="49864" xr:uid="{C10B1A29-48AA-4FC2-96B2-D506664873AD}"/>
    <cellStyle name="Normal 12 13 2 3 7" xfId="57354" xr:uid="{3F01EBF8-959E-4FE1-981A-6968F417E665}"/>
    <cellStyle name="Normal 12 13 2 4" xfId="4561" xr:uid="{6628E4FF-1876-45E2-BF5D-FB1CD75AE047}"/>
    <cellStyle name="Normal 12 13 2 4 2" xfId="12072" xr:uid="{3B9EFBF3-3B18-4875-BB4B-519DA3C52D67}"/>
    <cellStyle name="Normal 12 13 2 4 2 2" xfId="27048" xr:uid="{EB165524-E939-467B-A30E-BA27353F55F2}"/>
    <cellStyle name="Normal 12 13 2 4 3" xfId="19560" xr:uid="{55253C4F-F8E7-48C4-997A-7B6CF1AB9B21}"/>
    <cellStyle name="Normal 12 13 2 4 4" xfId="36851" xr:uid="{B044ACFE-FE7B-40B8-BCA0-9D99A0A0229A}"/>
    <cellStyle name="Normal 12 13 2 4 5" xfId="41979" xr:uid="{2E0AD9A4-EF21-4A07-87E9-843C4235DF2B}"/>
    <cellStyle name="Normal 12 13 2 4 6" xfId="49865" xr:uid="{CB599F76-57AB-48A5-927D-8D0507DDA545}"/>
    <cellStyle name="Normal 12 13 2 4 7" xfId="57355" xr:uid="{FEEE9346-1B42-470C-BFC6-98C88AE0DC31}"/>
    <cellStyle name="Normal 12 13 2 5" xfId="12069" xr:uid="{4CD8A67C-F6DA-459A-8D0F-7CB28E1E07C6}"/>
    <cellStyle name="Normal 12 13 2 5 2" xfId="27045" xr:uid="{F868E341-F377-45C0-A110-FFE9EF585CC0}"/>
    <cellStyle name="Normal 12 13 2 6" xfId="19557" xr:uid="{56C5E490-4191-479A-9794-0365FCC2894E}"/>
    <cellStyle name="Normal 12 13 2 7" xfId="31649" xr:uid="{3D2FB6F8-872C-48E2-B6FF-94232D37FD4F}"/>
    <cellStyle name="Normal 12 13 2 8" xfId="41976" xr:uid="{AC72172E-3BD3-462A-B9FC-A6D603E3C89E}"/>
    <cellStyle name="Normal 12 13 2 9" xfId="49862" xr:uid="{01362D4E-C029-412F-ADD6-39DFD07B78D8}"/>
    <cellStyle name="Normal 12 13 3" xfId="4562" xr:uid="{9E441B01-11B2-4E91-BF82-B19363DC3BBA}"/>
    <cellStyle name="Normal 12 13 3 2" xfId="12073" xr:uid="{C1D337A0-51F4-4E34-BCA5-8523BDCE9C8A}"/>
    <cellStyle name="Normal 12 13 3 2 2" xfId="27049" xr:uid="{E9F989FA-CEE4-45E6-8178-C2CF5C6B3A5F}"/>
    <cellStyle name="Normal 12 13 3 3" xfId="19561" xr:uid="{D63470E9-CE29-4386-B586-AE2ED773FFF0}"/>
    <cellStyle name="Normal 12 13 3 4" xfId="33162" xr:uid="{636E21C5-7687-4B54-B276-3A93D188E733}"/>
    <cellStyle name="Normal 12 13 3 5" xfId="41980" xr:uid="{62123019-29D6-47F6-8F08-FF169A0793A6}"/>
    <cellStyle name="Normal 12 13 3 6" xfId="49866" xr:uid="{106C086A-C9A9-4BD8-9665-3475664F23FF}"/>
    <cellStyle name="Normal 12 13 3 7" xfId="57356" xr:uid="{678A24FF-A5CD-4761-839A-3B69D5AA9B0D}"/>
    <cellStyle name="Normal 12 13 4" xfId="4563" xr:uid="{00D3B40B-3D16-43A6-B996-C961DBEBA6F8}"/>
    <cellStyle name="Normal 12 13 4 2" xfId="12074" xr:uid="{1F512CAB-F7A6-4A91-AA66-6E97B1768C75}"/>
    <cellStyle name="Normal 12 13 4 2 2" xfId="27050" xr:uid="{CC09D919-1942-4AF9-A1A1-C403287CD3A7}"/>
    <cellStyle name="Normal 12 13 4 3" xfId="19562" xr:uid="{9D469FCF-A063-454E-805B-1D751E4E0F4A}"/>
    <cellStyle name="Normal 12 13 4 4" xfId="35007" xr:uid="{4575A763-A001-488A-BDD6-0A83F5AB1B08}"/>
    <cellStyle name="Normal 12 13 4 5" xfId="41981" xr:uid="{DE10B917-F073-4BB8-AE2E-9536D231CC28}"/>
    <cellStyle name="Normal 12 13 4 6" xfId="49867" xr:uid="{94D63F1A-A56B-450F-A72D-08BE69D26329}"/>
    <cellStyle name="Normal 12 13 4 7" xfId="57357" xr:uid="{A4D2D52B-C849-46D8-A31D-9FD0B06241AB}"/>
    <cellStyle name="Normal 12 13 5" xfId="4564" xr:uid="{99A6852A-B315-4385-93B1-0DF4AF4C48CF}"/>
    <cellStyle name="Normal 12 13 5 2" xfId="12075" xr:uid="{A23BCA5F-3B12-4489-8194-26ACC9F4CCC2}"/>
    <cellStyle name="Normal 12 13 5 2 2" xfId="27051" xr:uid="{25134FBD-F5FD-4695-AA69-2F1BBD8DABB1}"/>
    <cellStyle name="Normal 12 13 5 3" xfId="19563" xr:uid="{6D7229FD-37F8-453A-906A-478A80577EBA}"/>
    <cellStyle name="Normal 12 13 5 4" xfId="36850" xr:uid="{3B469DD3-06F0-4CC2-857A-DA8B667EE9A2}"/>
    <cellStyle name="Normal 12 13 5 5" xfId="41982" xr:uid="{1FB665CE-41C2-41E9-8039-445531AFDBF0}"/>
    <cellStyle name="Normal 12 13 5 6" xfId="49868" xr:uid="{F9EB4B60-85B1-483B-BA8E-177977F23A0A}"/>
    <cellStyle name="Normal 12 13 5 7" xfId="57358" xr:uid="{0CFF6AAD-0BEA-41F7-9904-527DF9980012}"/>
    <cellStyle name="Normal 12 13 6" xfId="12068" xr:uid="{BE711EFB-EBF3-4767-96BA-3F53253F34F9}"/>
    <cellStyle name="Normal 12 13 6 2" xfId="27044" xr:uid="{92AFC5DC-8607-4D7C-A294-8437EFE2A493}"/>
    <cellStyle name="Normal 12 13 7" xfId="19556" xr:uid="{15212238-2514-4702-B853-2812064B92DE}"/>
    <cellStyle name="Normal 12 13 8" xfId="31090" xr:uid="{6AD8EF44-C071-4148-A9E4-42983C1265C8}"/>
    <cellStyle name="Normal 12 13 9" xfId="41975" xr:uid="{E04D90DB-4FB8-4EED-96FF-FDE7DA18AF0A}"/>
    <cellStyle name="Normal 12 14" xfId="4565" xr:uid="{6EAC98FB-5AF2-4334-A733-EAB9285E32B5}"/>
    <cellStyle name="Normal 12 14 10" xfId="57359" xr:uid="{D32A46E2-0611-4685-9E6C-7C96D4E38D5D}"/>
    <cellStyle name="Normal 12 14 2" xfId="4566" xr:uid="{4EF03C36-A1DE-4270-84EC-B1D35E9D4F0C}"/>
    <cellStyle name="Normal 12 14 2 2" xfId="12077" xr:uid="{3F0F0E59-7987-402E-920D-CD2C122E3172}"/>
    <cellStyle name="Normal 12 14 2 2 2" xfId="27053" xr:uid="{2814788C-F58B-4968-AB97-1C3A6035CD70}"/>
    <cellStyle name="Normal 12 14 2 3" xfId="19565" xr:uid="{8E2292A5-CB99-41ED-8826-5F2F48206FBA}"/>
    <cellStyle name="Normal 12 14 2 4" xfId="33164" xr:uid="{8E1EBFBC-6FF9-4ED9-B02B-8CE47A3E01F4}"/>
    <cellStyle name="Normal 12 14 2 5" xfId="41984" xr:uid="{F275C963-97DA-48F0-8E5A-3BBB87840707}"/>
    <cellStyle name="Normal 12 14 2 6" xfId="49870" xr:uid="{DE0980D1-08FA-41F9-A7BF-C22F6BC82984}"/>
    <cellStyle name="Normal 12 14 2 7" xfId="57360" xr:uid="{22274A87-2D7B-42B2-A1D0-486EFAF13B52}"/>
    <cellStyle name="Normal 12 14 3" xfId="4567" xr:uid="{8BC1C79B-DE25-481A-838D-7D9A9B63FFDD}"/>
    <cellStyle name="Normal 12 14 3 2" xfId="12078" xr:uid="{AD2FBFF7-73AE-48E9-A233-D56E177C92C6}"/>
    <cellStyle name="Normal 12 14 3 2 2" xfId="27054" xr:uid="{D367CBEA-D9CB-46DB-9C2F-EA6A5C1C748D}"/>
    <cellStyle name="Normal 12 14 3 3" xfId="19566" xr:uid="{3674589F-06AE-48A5-883F-288700277DBD}"/>
    <cellStyle name="Normal 12 14 3 4" xfId="35009" xr:uid="{9C65C75D-F25C-48BC-9CAF-6BE01495A071}"/>
    <cellStyle name="Normal 12 14 3 5" xfId="41985" xr:uid="{A4814B70-9AC7-4C4F-995A-BA3FD848E94E}"/>
    <cellStyle name="Normal 12 14 3 6" xfId="49871" xr:uid="{6A5C8D1D-1FAF-4F1F-A55C-6DC7B78E76C0}"/>
    <cellStyle name="Normal 12 14 3 7" xfId="57361" xr:uid="{6E681B18-1A49-4388-8AD4-8E6DD8713E6B}"/>
    <cellStyle name="Normal 12 14 4" xfId="4568" xr:uid="{7605A842-F120-48ED-BC95-20FE02C8D520}"/>
    <cellStyle name="Normal 12 14 4 2" xfId="12079" xr:uid="{8E8DF974-02C2-481C-B065-D25627D101C3}"/>
    <cellStyle name="Normal 12 14 4 2 2" xfId="27055" xr:uid="{7E8D026D-62F5-4A07-A2F6-923EEB0C5454}"/>
    <cellStyle name="Normal 12 14 4 3" xfId="19567" xr:uid="{39927EBE-E1D7-4581-A139-74B02E92B460}"/>
    <cellStyle name="Normal 12 14 4 4" xfId="36852" xr:uid="{5DE53911-AD9D-40FF-8AAC-232AE74219B2}"/>
    <cellStyle name="Normal 12 14 4 5" xfId="41986" xr:uid="{DFCECDEF-82D2-4A78-AC15-2E406A9C1A1A}"/>
    <cellStyle name="Normal 12 14 4 6" xfId="49872" xr:uid="{A8B5424C-5649-4B03-973F-11CA81F937C8}"/>
    <cellStyle name="Normal 12 14 4 7" xfId="57362" xr:uid="{B03FA1AD-1A3A-4822-8E5A-5CB969FBA96F}"/>
    <cellStyle name="Normal 12 14 5" xfId="12076" xr:uid="{3E55059B-94B7-44FB-9436-C1811707475E}"/>
    <cellStyle name="Normal 12 14 5 2" xfId="27052" xr:uid="{54821828-D076-4E72-B86A-F161AC6D5A55}"/>
    <cellStyle name="Normal 12 14 6" xfId="19564" xr:uid="{ADC8D169-81BC-4711-8037-D2C6562D9998}"/>
    <cellStyle name="Normal 12 14 7" xfId="31644" xr:uid="{A7B9AF8A-2F67-4C2C-9E08-E40FAFFA3F03}"/>
    <cellStyle name="Normal 12 14 8" xfId="41983" xr:uid="{E9895759-CED5-401D-BEBF-A5348DE4C15B}"/>
    <cellStyle name="Normal 12 14 9" xfId="49869" xr:uid="{F2A5657E-6AE1-4E0B-AE7B-441FED00C34B}"/>
    <cellStyle name="Normal 12 15" xfId="4569" xr:uid="{3AF3C882-AC3C-4143-B1E4-819F5EF25AA6}"/>
    <cellStyle name="Normal 12 15 10" xfId="57363" xr:uid="{3D8C112C-437C-48A4-9ECB-D31F5E4EA254}"/>
    <cellStyle name="Normal 12 15 2" xfId="4570" xr:uid="{17C30B58-3DC7-41DD-A733-96651F4FBEFF}"/>
    <cellStyle name="Normal 12 15 2 2" xfId="12081" xr:uid="{166B426C-70B8-4CFE-B710-BBA18D407233}"/>
    <cellStyle name="Normal 12 15 2 2 2" xfId="27057" xr:uid="{4F899C6A-1BB4-47A9-A984-2089FDCDBAA9}"/>
    <cellStyle name="Normal 12 15 2 3" xfId="19569" xr:uid="{B52A8299-74B8-4FC0-A6DA-46DD4C1D4001}"/>
    <cellStyle name="Normal 12 15 2 4" xfId="33165" xr:uid="{BAF6684D-0CA5-4DAA-91A6-4CB26EC1988A}"/>
    <cellStyle name="Normal 12 15 2 5" xfId="41988" xr:uid="{39509E7C-2CBB-4631-9714-5E42BD1F48AC}"/>
    <cellStyle name="Normal 12 15 2 6" xfId="49874" xr:uid="{C6F96E23-B0C7-40D5-B075-9AE3D8A887C9}"/>
    <cellStyle name="Normal 12 15 2 7" xfId="57364" xr:uid="{60B6AA82-9470-4D38-A3BA-30C7609C9570}"/>
    <cellStyle name="Normal 12 15 3" xfId="4571" xr:uid="{64E9F8B2-060D-4E37-B816-18040BA2A90E}"/>
    <cellStyle name="Normal 12 15 3 2" xfId="12082" xr:uid="{8120353C-26E0-46DE-9E4A-308A6C05BA19}"/>
    <cellStyle name="Normal 12 15 3 2 2" xfId="27058" xr:uid="{B5C2411A-0869-459C-B37F-8DE1AD8219ED}"/>
    <cellStyle name="Normal 12 15 3 3" xfId="19570" xr:uid="{F34A347C-D634-4A7F-9F66-F7765574118B}"/>
    <cellStyle name="Normal 12 15 3 4" xfId="35010" xr:uid="{C7C49FD3-0F9C-4197-9AE3-6224F7ADAF67}"/>
    <cellStyle name="Normal 12 15 3 5" xfId="41989" xr:uid="{5989B8B8-0E94-4B23-A580-06ECF2308512}"/>
    <cellStyle name="Normal 12 15 3 6" xfId="49875" xr:uid="{6588947A-991D-418A-A927-F5A4AE7D8E4F}"/>
    <cellStyle name="Normal 12 15 3 7" xfId="57365" xr:uid="{775DFC94-C6A4-4B98-B45D-F20770F94FDA}"/>
    <cellStyle name="Normal 12 15 4" xfId="4572" xr:uid="{BD501116-1FE6-407E-BAC0-04C09A8D55DD}"/>
    <cellStyle name="Normal 12 15 4 2" xfId="12083" xr:uid="{39DB6AB4-56F7-4B38-AAA7-E4E963880D72}"/>
    <cellStyle name="Normal 12 15 4 2 2" xfId="27059" xr:uid="{9F635BB4-CA0E-46C3-884E-E377EC6DFAAF}"/>
    <cellStyle name="Normal 12 15 4 3" xfId="19571" xr:uid="{DDAD8087-94FC-40C1-87B5-D9B9A927C4C0}"/>
    <cellStyle name="Normal 12 15 4 4" xfId="36853" xr:uid="{F6EA4AFA-A9E7-4B08-8202-B9EC1A905F6B}"/>
    <cellStyle name="Normal 12 15 4 5" xfId="41990" xr:uid="{8F030597-47D1-4B38-9C6A-45EE7A890454}"/>
    <cellStyle name="Normal 12 15 4 6" xfId="49876" xr:uid="{0ED24D1C-43A2-40EA-B283-30F888526007}"/>
    <cellStyle name="Normal 12 15 4 7" xfId="57366" xr:uid="{94D9BAFE-4BF9-43BE-A500-36315CEE5B50}"/>
    <cellStyle name="Normal 12 15 5" xfId="12080" xr:uid="{09439FE0-5C93-46CB-8627-30BA4AD38A5C}"/>
    <cellStyle name="Normal 12 15 5 2" xfId="27056" xr:uid="{0733C0F7-71DD-45A1-BCD7-9FB1FA5FEF4C}"/>
    <cellStyle name="Normal 12 15 6" xfId="19568" xr:uid="{D7C60411-120D-412C-9340-BB1E8D5EDCBE}"/>
    <cellStyle name="Normal 12 15 7" xfId="32012" xr:uid="{B035D935-1821-4615-A11A-C4D1B471B410}"/>
    <cellStyle name="Normal 12 15 8" xfId="41987" xr:uid="{802CE7F9-2290-401B-AB54-D95F9C804655}"/>
    <cellStyle name="Normal 12 15 9" xfId="49873" xr:uid="{2B81D0F4-716F-4A09-8AF8-6401A91DFBC0}"/>
    <cellStyle name="Normal 12 16" xfId="4573" xr:uid="{A04DC6E0-65F3-49C5-966B-AB8AC59B6400}"/>
    <cellStyle name="Normal 12 16 10" xfId="57367" xr:uid="{9DCBA2BA-DFFA-4E1A-B71E-69F20B3A1693}"/>
    <cellStyle name="Normal 12 16 2" xfId="4574" xr:uid="{7D150431-1566-43D4-868E-6B54186F3E67}"/>
    <cellStyle name="Normal 12 16 2 2" xfId="12085" xr:uid="{5B3B5F6F-AD6B-4666-BAD0-37E229EBE50A}"/>
    <cellStyle name="Normal 12 16 2 2 2" xfId="27061" xr:uid="{061FEB5F-5B1A-45AF-80B9-468F012775F0}"/>
    <cellStyle name="Normal 12 16 2 3" xfId="19573" xr:uid="{0AD344E1-5687-406E-B463-EAB909585B55}"/>
    <cellStyle name="Normal 12 16 2 4" xfId="33166" xr:uid="{39E0C712-1C10-498A-B273-8D0E7ED33446}"/>
    <cellStyle name="Normal 12 16 2 5" xfId="41992" xr:uid="{504A1237-CD7C-4B14-A73A-DF1C28F9C23A}"/>
    <cellStyle name="Normal 12 16 2 6" xfId="49878" xr:uid="{D3283C70-2B63-4A2D-9AE1-5EFBD6487047}"/>
    <cellStyle name="Normal 12 16 2 7" xfId="57368" xr:uid="{3DAB6649-7798-4999-A8F7-5ADF7A678CBF}"/>
    <cellStyle name="Normal 12 16 3" xfId="4575" xr:uid="{A2B33993-50F9-4D88-B29B-D7BA9121865A}"/>
    <cellStyle name="Normal 12 16 3 2" xfId="12086" xr:uid="{45D8C6E9-1240-4DAF-98A0-BEBDD14945F4}"/>
    <cellStyle name="Normal 12 16 3 2 2" xfId="27062" xr:uid="{4B020F37-A194-47BD-AFFB-B5711246D2D5}"/>
    <cellStyle name="Normal 12 16 3 3" xfId="19574" xr:uid="{6402A388-0E8F-4314-8379-7BB3664E88AE}"/>
    <cellStyle name="Normal 12 16 3 4" xfId="35011" xr:uid="{E36929BE-D9A0-4479-9BB5-1816A17D6C0E}"/>
    <cellStyle name="Normal 12 16 3 5" xfId="41993" xr:uid="{D8E08B0E-1548-4AF0-A2B8-B81669811440}"/>
    <cellStyle name="Normal 12 16 3 6" xfId="49879" xr:uid="{9A4CD234-3ED0-49EA-B93C-C7213F210E7F}"/>
    <cellStyle name="Normal 12 16 3 7" xfId="57369" xr:uid="{8F41CE47-A40A-442D-B1F4-890C2EBD389B}"/>
    <cellStyle name="Normal 12 16 4" xfId="4576" xr:uid="{AD7DCBD5-922F-4CF8-81C4-84F0A1F46717}"/>
    <cellStyle name="Normal 12 16 4 2" xfId="12087" xr:uid="{8E62C686-F658-42B0-919F-02540C1A220E}"/>
    <cellStyle name="Normal 12 16 4 2 2" xfId="27063" xr:uid="{01271487-1232-44FC-976C-B4B11125A522}"/>
    <cellStyle name="Normal 12 16 4 3" xfId="19575" xr:uid="{946A0272-0967-4180-8D2E-560C750CE8C1}"/>
    <cellStyle name="Normal 12 16 4 4" xfId="36854" xr:uid="{EF231413-F870-46AD-969D-359CED05F1AC}"/>
    <cellStyle name="Normal 12 16 4 5" xfId="41994" xr:uid="{E66DDEA6-3417-424C-B45D-BBA45B837E45}"/>
    <cellStyle name="Normal 12 16 4 6" xfId="49880" xr:uid="{39E054DA-D19C-47DF-A9FC-1EE4C84EB283}"/>
    <cellStyle name="Normal 12 16 4 7" xfId="57370" xr:uid="{0582F9CD-3988-4A5C-B4DA-E041624AD6E6}"/>
    <cellStyle name="Normal 12 16 5" xfId="12084" xr:uid="{835D878E-32CA-4D0C-8F85-BB77E49B5BC5}"/>
    <cellStyle name="Normal 12 16 5 2" xfId="27060" xr:uid="{731CFBC2-B92B-4932-8D69-1708A7B7A626}"/>
    <cellStyle name="Normal 12 16 6" xfId="19572" xr:uid="{293A3A8E-AE16-4859-BC74-F5894BB7EECF}"/>
    <cellStyle name="Normal 12 16 7" xfId="32067" xr:uid="{2F6DD3C6-BC98-4A42-A209-53AB71AE2CEC}"/>
    <cellStyle name="Normal 12 16 8" xfId="41991" xr:uid="{1159ECCB-2844-4727-B713-8449E61695B8}"/>
    <cellStyle name="Normal 12 16 9" xfId="49877" xr:uid="{3115E43C-942E-4D48-AFE2-5C9EAF0E1DB5}"/>
    <cellStyle name="Normal 12 17" xfId="4577" xr:uid="{B0BA1A07-DA17-4D60-B046-F285708DCD1E}"/>
    <cellStyle name="Normal 12 17 2" xfId="12088" xr:uid="{0B57B6A4-4D37-4C8C-88BA-B48A4061B092}"/>
    <cellStyle name="Normal 12 17 2 2" xfId="27064" xr:uid="{7CB20328-67F9-4396-93E3-D557BD6A0D5C}"/>
    <cellStyle name="Normal 12 17 3" xfId="19576" xr:uid="{930E31F2-7131-46F5-9A76-850C193C21D4}"/>
    <cellStyle name="Normal 12 17 4" xfId="33153" xr:uid="{EC777A67-5C33-4DF1-826D-03C761064557}"/>
    <cellStyle name="Normal 12 17 5" xfId="41995" xr:uid="{F381C245-C5F4-4037-B13F-7835E66DCDBB}"/>
    <cellStyle name="Normal 12 17 6" xfId="49881" xr:uid="{EA298437-3002-42A5-8D38-6F9953BABCAA}"/>
    <cellStyle name="Normal 12 17 7" xfId="57371" xr:uid="{E5154FC7-F3B1-45EC-89B7-3157C91B30FD}"/>
    <cellStyle name="Normal 12 18" xfId="4578" xr:uid="{4793D753-CE85-4404-A8F2-4F75D043BEA4}"/>
    <cellStyle name="Normal 12 18 2" xfId="12089" xr:uid="{272104FB-AD47-4EA0-8AA2-BD03CE3321FF}"/>
    <cellStyle name="Normal 12 18 2 2" xfId="27065" xr:uid="{702F7C5A-0782-405C-BFE7-EE14D897F340}"/>
    <cellStyle name="Normal 12 18 3" xfId="19577" xr:uid="{CC666377-2F31-4680-8C44-A7A799150E5A}"/>
    <cellStyle name="Normal 12 18 4" xfId="34998" xr:uid="{7B656612-9613-4430-A51B-F70C0A8DABE2}"/>
    <cellStyle name="Normal 12 18 5" xfId="41996" xr:uid="{EC32E073-73BD-490A-9891-53F474824BD6}"/>
    <cellStyle name="Normal 12 18 6" xfId="49882" xr:uid="{CF20420C-FCD2-4ED3-B0BC-5D340374C062}"/>
    <cellStyle name="Normal 12 18 7" xfId="57372" xr:uid="{EBF90FF2-C628-4EB5-B64F-5849FB203C73}"/>
    <cellStyle name="Normal 12 19" xfId="4579" xr:uid="{9B6F1C49-22D8-4670-8E74-A958F80A6D39}"/>
    <cellStyle name="Normal 12 19 2" xfId="12090" xr:uid="{6E56A23A-BEEC-492F-9351-3B1A7168D72F}"/>
    <cellStyle name="Normal 12 19 2 2" xfId="27066" xr:uid="{96F4008C-A832-4903-BABF-8A529881C2D4}"/>
    <cellStyle name="Normal 12 19 3" xfId="19578" xr:uid="{CFCD3479-1A8D-4D4B-A620-9704A5A25E9F}"/>
    <cellStyle name="Normal 12 19 4" xfId="36841" xr:uid="{FED7E261-D4EB-4EB3-BE7A-D0115B610A22}"/>
    <cellStyle name="Normal 12 19 5" xfId="41997" xr:uid="{5FD8A577-7A46-4D68-ACD4-0C76434B2547}"/>
    <cellStyle name="Normal 12 19 6" xfId="49883" xr:uid="{3A220BDF-02FC-4DFE-8778-19DAFB453580}"/>
    <cellStyle name="Normal 12 19 7" xfId="57373" xr:uid="{8704FD38-1EE8-42A9-8336-6A2E0FC58367}"/>
    <cellStyle name="Normal 12 2" xfId="134" xr:uid="{E4665338-FAF3-4BB8-8268-40E6388AE9E6}"/>
    <cellStyle name="Normal 12 2 10" xfId="4580" xr:uid="{A2A96A7E-0018-47D0-881F-6F3821565F6B}"/>
    <cellStyle name="Normal 12 2 10 10" xfId="57374" xr:uid="{57704C16-56BB-4A5D-92EB-02E4250066D5}"/>
    <cellStyle name="Normal 12 2 10 2" xfId="4581" xr:uid="{86B4FE4B-676D-442C-A627-B50BF648FF90}"/>
    <cellStyle name="Normal 12 2 10 2 2" xfId="12092" xr:uid="{B29A1195-BA63-4B53-A48A-B3AAD6BF1CF9}"/>
    <cellStyle name="Normal 12 2 10 2 2 2" xfId="27068" xr:uid="{29C9B32C-FAC2-4FAC-9FFE-7B35C6117B87}"/>
    <cellStyle name="Normal 12 2 10 2 3" xfId="19580" xr:uid="{E0FB8130-B14F-4F05-BC5C-4D41BC8D7BBE}"/>
    <cellStyle name="Normal 12 2 10 2 4" xfId="33168" xr:uid="{20EE9ED9-CA3D-4AC7-B533-494DC52BA34E}"/>
    <cellStyle name="Normal 12 2 10 2 5" xfId="41999" xr:uid="{9D52097C-F0A5-4C5D-8701-1A22DD40E1ED}"/>
    <cellStyle name="Normal 12 2 10 2 6" xfId="49885" xr:uid="{918E711B-7C9E-47FB-9B04-BA88DA8B56BE}"/>
    <cellStyle name="Normal 12 2 10 2 7" xfId="57375" xr:uid="{1D68962F-A4D1-43D9-AE1B-5048F7F44F2F}"/>
    <cellStyle name="Normal 12 2 10 3" xfId="4582" xr:uid="{6F149D57-F81F-4FEC-9E47-0F29696745F0}"/>
    <cellStyle name="Normal 12 2 10 3 2" xfId="12093" xr:uid="{AF200BA2-782E-4908-9167-B962D9F62825}"/>
    <cellStyle name="Normal 12 2 10 3 2 2" xfId="27069" xr:uid="{7558F28D-E270-4AF4-8A13-D44DF30BB729}"/>
    <cellStyle name="Normal 12 2 10 3 3" xfId="19581" xr:uid="{2E839247-BB2C-46E5-A744-E9E819118AD4}"/>
    <cellStyle name="Normal 12 2 10 3 4" xfId="35013" xr:uid="{7E5141E7-8AC7-45A2-8B54-D947C24E836C}"/>
    <cellStyle name="Normal 12 2 10 3 5" xfId="42000" xr:uid="{E76B20BA-B905-4AC0-A5D1-DBD40A48F4D9}"/>
    <cellStyle name="Normal 12 2 10 3 6" xfId="49886" xr:uid="{90E1D865-B52B-4C77-B010-6E55C7EE7621}"/>
    <cellStyle name="Normal 12 2 10 3 7" xfId="57376" xr:uid="{57B6FB84-589A-40ED-876C-E8DE29FBFC38}"/>
    <cellStyle name="Normal 12 2 10 4" xfId="4583" xr:uid="{F48E5851-902A-4084-A6F9-3B1E9C0AD279}"/>
    <cellStyle name="Normal 12 2 10 4 2" xfId="12094" xr:uid="{2CF47F01-474D-4095-8125-12681A299478}"/>
    <cellStyle name="Normal 12 2 10 4 2 2" xfId="27070" xr:uid="{ECB7D24C-B536-4F4E-8A0D-0B351BA5A2B5}"/>
    <cellStyle name="Normal 12 2 10 4 3" xfId="19582" xr:uid="{CC9D1A18-F2B6-4C43-A3F0-1D4484D8FFA7}"/>
    <cellStyle name="Normal 12 2 10 4 4" xfId="36856" xr:uid="{66F9C737-9694-4784-903D-33699F7621D7}"/>
    <cellStyle name="Normal 12 2 10 4 5" xfId="42001" xr:uid="{9CEDB2F3-CA66-448D-875E-29DBD8049A2F}"/>
    <cellStyle name="Normal 12 2 10 4 6" xfId="49887" xr:uid="{64AB38E2-15E1-49AA-9427-E520E5C1791D}"/>
    <cellStyle name="Normal 12 2 10 4 7" xfId="57377" xr:uid="{AF84B168-4538-4102-B537-F1144924770E}"/>
    <cellStyle name="Normal 12 2 10 5" xfId="12091" xr:uid="{F125241D-742E-41EF-804F-6B8E4A579A07}"/>
    <cellStyle name="Normal 12 2 10 5 2" xfId="27067" xr:uid="{C57B5753-E37F-4D5F-9CF1-4F354346DECC}"/>
    <cellStyle name="Normal 12 2 10 6" xfId="19579" xr:uid="{7358B8B0-07C5-4169-9F5A-230148D0113E}"/>
    <cellStyle name="Normal 12 2 10 7" xfId="31650" xr:uid="{3BFD4229-E87D-4586-8052-18E5D9FC202B}"/>
    <cellStyle name="Normal 12 2 10 8" xfId="41998" xr:uid="{5A9DC555-614F-4A01-82E5-DB2C44F52E56}"/>
    <cellStyle name="Normal 12 2 10 9" xfId="49884" xr:uid="{C120C389-9CE8-43C6-83DC-F54B58D37F14}"/>
    <cellStyle name="Normal 12 2 11" xfId="4584" xr:uid="{7107AB0A-38C8-444D-BDE0-D69AFC2B8952}"/>
    <cellStyle name="Normal 12 2 11 10" xfId="57378" xr:uid="{5A3535E6-9DA1-4BDA-8A50-8A72981904A1}"/>
    <cellStyle name="Normal 12 2 11 2" xfId="4585" xr:uid="{F7117892-0C5C-4D0B-9DE2-D4522C43ACCF}"/>
    <cellStyle name="Normal 12 2 11 2 2" xfId="12096" xr:uid="{42E81DF6-E86B-4C5A-A8D9-B256B42D4434}"/>
    <cellStyle name="Normal 12 2 11 2 2 2" xfId="27072" xr:uid="{55FCC676-277B-413F-90C6-2721F528A229}"/>
    <cellStyle name="Normal 12 2 11 2 3" xfId="19584" xr:uid="{FA4B02E9-AD24-41F8-A411-2A6469D2316E}"/>
    <cellStyle name="Normal 12 2 11 2 4" xfId="33169" xr:uid="{2146093B-4F3B-47A6-B75F-39A5AD317BA1}"/>
    <cellStyle name="Normal 12 2 11 2 5" xfId="42003" xr:uid="{CD2C5E05-8512-4BDF-A67E-D0F92CA19081}"/>
    <cellStyle name="Normal 12 2 11 2 6" xfId="49889" xr:uid="{2244FE9E-37BF-4E96-B20A-2B75783B6D6D}"/>
    <cellStyle name="Normal 12 2 11 2 7" xfId="57379" xr:uid="{97ACD7A6-C75A-4948-82C8-473766558907}"/>
    <cellStyle name="Normal 12 2 11 3" xfId="4586" xr:uid="{299DA6D7-EDC8-417E-B3A5-56D3C99FF489}"/>
    <cellStyle name="Normal 12 2 11 3 2" xfId="12097" xr:uid="{86494E4B-6FC1-4B00-8389-B2DD7650F556}"/>
    <cellStyle name="Normal 12 2 11 3 2 2" xfId="27073" xr:uid="{75022DD5-B333-4735-BEDC-58307107ADC7}"/>
    <cellStyle name="Normal 12 2 11 3 3" xfId="19585" xr:uid="{5295E8AF-DE73-4821-8586-5B6CD2FBD22B}"/>
    <cellStyle name="Normal 12 2 11 3 4" xfId="35014" xr:uid="{BD7280A4-7487-4EF5-9FBF-D3A8E1811A8B}"/>
    <cellStyle name="Normal 12 2 11 3 5" xfId="42004" xr:uid="{F7510607-4421-4EEB-B652-7EA78160BCCF}"/>
    <cellStyle name="Normal 12 2 11 3 6" xfId="49890" xr:uid="{FC97D2DD-EABA-45A0-9860-192B4FAFE7D8}"/>
    <cellStyle name="Normal 12 2 11 3 7" xfId="57380" xr:uid="{45BE85DC-DA2B-4729-9207-FCE95040FCE5}"/>
    <cellStyle name="Normal 12 2 11 4" xfId="4587" xr:uid="{5BE1902B-7587-4764-A925-B57C62917DC7}"/>
    <cellStyle name="Normal 12 2 11 4 2" xfId="12098" xr:uid="{16AD0447-8153-47D5-A7A2-9A89ED134E47}"/>
    <cellStyle name="Normal 12 2 11 4 2 2" xfId="27074" xr:uid="{4671165C-3284-4EB6-85B7-905469574344}"/>
    <cellStyle name="Normal 12 2 11 4 3" xfId="19586" xr:uid="{83170438-0A8B-4FAF-897B-8EC17197874C}"/>
    <cellStyle name="Normal 12 2 11 4 4" xfId="36857" xr:uid="{6D869D2C-F973-42D3-9BC0-6C167F7AEB3F}"/>
    <cellStyle name="Normal 12 2 11 4 5" xfId="42005" xr:uid="{65C0181E-717D-42F4-B3A4-A903E2A182E9}"/>
    <cellStyle name="Normal 12 2 11 4 6" xfId="49891" xr:uid="{AE1BF8BF-FAF1-4FB0-82D4-132B229EB6D1}"/>
    <cellStyle name="Normal 12 2 11 4 7" xfId="57381" xr:uid="{1E5644DC-EC19-457C-90CC-9563CDFE2070}"/>
    <cellStyle name="Normal 12 2 11 5" xfId="12095" xr:uid="{B43A8CFA-58DF-411D-8095-FAFA8B08EC47}"/>
    <cellStyle name="Normal 12 2 11 5 2" xfId="27071" xr:uid="{42A9AC34-1115-4BA2-87B3-50B82C3A5BFA}"/>
    <cellStyle name="Normal 12 2 11 6" xfId="19583" xr:uid="{972BB31E-0E97-4B68-948F-D88A85C9DCC0}"/>
    <cellStyle name="Normal 12 2 11 7" xfId="32018" xr:uid="{A7069E7B-8367-4014-B263-3D03303DCB01}"/>
    <cellStyle name="Normal 12 2 11 8" xfId="42002" xr:uid="{AE2B574C-0C67-4470-A4A5-48D2BD2E68E5}"/>
    <cellStyle name="Normal 12 2 11 9" xfId="49888" xr:uid="{57F4BDFF-364B-42B1-ACAA-09C8396A135C}"/>
    <cellStyle name="Normal 12 2 12" xfId="4588" xr:uid="{F0601E99-B0AD-4090-A689-DC81553A08F7}"/>
    <cellStyle name="Normal 12 2 12 10" xfId="57382" xr:uid="{489D448A-0866-4600-8798-53B3C42EE89C}"/>
    <cellStyle name="Normal 12 2 12 2" xfId="4589" xr:uid="{23C032C2-FEDC-4C43-9FB2-669EA7A26C38}"/>
    <cellStyle name="Normal 12 2 12 2 2" xfId="12100" xr:uid="{BF9A4AF6-34A6-427C-97C4-3913FCC255DC}"/>
    <cellStyle name="Normal 12 2 12 2 2 2" xfId="27076" xr:uid="{8970006F-5659-4DBD-BBE4-19FA7D9C5756}"/>
    <cellStyle name="Normal 12 2 12 2 3" xfId="19588" xr:uid="{FC6A58FD-E755-4273-9132-0531183DE3C4}"/>
    <cellStyle name="Normal 12 2 12 2 4" xfId="33170" xr:uid="{005359F1-B644-4190-8D54-43410EE35D3A}"/>
    <cellStyle name="Normal 12 2 12 2 5" xfId="42007" xr:uid="{1CD12F2B-7126-4292-9C2C-753E4B1BD440}"/>
    <cellStyle name="Normal 12 2 12 2 6" xfId="49893" xr:uid="{E92BD133-B694-4A3E-8076-649C9EB43789}"/>
    <cellStyle name="Normal 12 2 12 2 7" xfId="57383" xr:uid="{5F7B8747-C28F-449D-84EB-018DA28D8B2D}"/>
    <cellStyle name="Normal 12 2 12 3" xfId="4590" xr:uid="{20FB927B-6F5A-4F4D-AF52-4FBB9AD02858}"/>
    <cellStyle name="Normal 12 2 12 3 2" xfId="12101" xr:uid="{018DE5E7-C022-49E8-8B10-3263A4EA0113}"/>
    <cellStyle name="Normal 12 2 12 3 2 2" xfId="27077" xr:uid="{62D3169D-B2F2-4A25-A54A-A4B6381A751F}"/>
    <cellStyle name="Normal 12 2 12 3 3" xfId="19589" xr:uid="{A99C6E1C-B8BC-44CE-8194-ED96354230F7}"/>
    <cellStyle name="Normal 12 2 12 3 4" xfId="35015" xr:uid="{E9A72718-0405-4E2D-B8FC-9D9BD7238394}"/>
    <cellStyle name="Normal 12 2 12 3 5" xfId="42008" xr:uid="{142401DE-7795-4673-BBEC-A32CCA3CD196}"/>
    <cellStyle name="Normal 12 2 12 3 6" xfId="49894" xr:uid="{2381B0E6-E315-4C17-9D07-4929B575AC62}"/>
    <cellStyle name="Normal 12 2 12 3 7" xfId="57384" xr:uid="{6692F908-67EC-4CA6-9195-1C8B40A52721}"/>
    <cellStyle name="Normal 12 2 12 4" xfId="4591" xr:uid="{3B66BEAC-1E10-42FC-8EE0-CBE28B2CA966}"/>
    <cellStyle name="Normal 12 2 12 4 2" xfId="12102" xr:uid="{77B3735A-DBEA-4D94-B717-03045DEDA574}"/>
    <cellStyle name="Normal 12 2 12 4 2 2" xfId="27078" xr:uid="{9812E1E1-AB7E-4AB8-A5B7-1D290A97B196}"/>
    <cellStyle name="Normal 12 2 12 4 3" xfId="19590" xr:uid="{D6B3CF6A-526F-4FA6-A2D9-FA6BCCDDBD6B}"/>
    <cellStyle name="Normal 12 2 12 4 4" xfId="36858" xr:uid="{380D8B97-7A13-4315-94EC-6FF85797D98E}"/>
    <cellStyle name="Normal 12 2 12 4 5" xfId="42009" xr:uid="{20C795E5-ABB7-45D3-933A-96F9C93ECB50}"/>
    <cellStyle name="Normal 12 2 12 4 6" xfId="49895" xr:uid="{B6EC0B27-B1BB-4072-A5BF-F70FDE648CA6}"/>
    <cellStyle name="Normal 12 2 12 4 7" xfId="57385" xr:uid="{6960335C-FC88-4DAE-80D4-86FEC17E25CA}"/>
    <cellStyle name="Normal 12 2 12 5" xfId="12099" xr:uid="{10D6E04B-FF37-4D94-AFFE-152133830136}"/>
    <cellStyle name="Normal 12 2 12 5 2" xfId="27075" xr:uid="{1AADAA2D-7039-4074-8697-FF7196127C71}"/>
    <cellStyle name="Normal 12 2 12 6" xfId="19587" xr:uid="{5D6DB543-57C3-4071-A752-1F43CBA52601}"/>
    <cellStyle name="Normal 12 2 12 7" xfId="32073" xr:uid="{12B0A808-1121-496E-85DD-9B12D1DD2F28}"/>
    <cellStyle name="Normal 12 2 12 8" xfId="42006" xr:uid="{6F57D1ED-F2F9-4113-A8DD-AA9848650F91}"/>
    <cellStyle name="Normal 12 2 12 9" xfId="49892" xr:uid="{822EB80F-65C3-46B6-9095-CB31B747B389}"/>
    <cellStyle name="Normal 12 2 13" xfId="4592" xr:uid="{0C8A0205-01A0-486A-BCC2-93F1FAADFE2C}"/>
    <cellStyle name="Normal 12 2 13 2" xfId="12103" xr:uid="{A8F5043D-8933-49A7-887A-E7ECFA1AF23C}"/>
    <cellStyle name="Normal 12 2 13 2 2" xfId="27079" xr:uid="{3DBA52CB-C43C-44B2-BB13-A15DD3A1AF89}"/>
    <cellStyle name="Normal 12 2 13 3" xfId="19591" xr:uid="{6D3F4609-DB60-4FE9-B806-4F4CA651AA4A}"/>
    <cellStyle name="Normal 12 2 13 4" xfId="33167" xr:uid="{C92F6506-2B9C-4C5C-B130-2AE18D9BAD3D}"/>
    <cellStyle name="Normal 12 2 13 5" xfId="42010" xr:uid="{1555AF29-56FA-4ECA-AC3E-598F093E9870}"/>
    <cellStyle name="Normal 12 2 13 6" xfId="49896" xr:uid="{F0AAF926-F29C-43B9-B753-E45186D5DAB2}"/>
    <cellStyle name="Normal 12 2 13 7" xfId="57386" xr:uid="{108AAB61-ABE6-4291-8BF4-844399EF536F}"/>
    <cellStyle name="Normal 12 2 14" xfId="4593" xr:uid="{C45C9582-196A-4DF8-8D36-76319ABEC9E5}"/>
    <cellStyle name="Normal 12 2 14 2" xfId="12104" xr:uid="{6E872BD0-DCF5-4F97-9E9C-63C98053EEB3}"/>
    <cellStyle name="Normal 12 2 14 2 2" xfId="27080" xr:uid="{8310C5E4-17D7-4656-91E1-3C2636768DE4}"/>
    <cellStyle name="Normal 12 2 14 3" xfId="19592" xr:uid="{AAF9A533-39C4-4FC6-8F03-5EAE33ED689A}"/>
    <cellStyle name="Normal 12 2 14 4" xfId="35012" xr:uid="{590384F6-1CCA-4189-9B0D-2ADC22B8E458}"/>
    <cellStyle name="Normal 12 2 14 5" xfId="42011" xr:uid="{9ABEA8E7-EC1E-4DA5-8DA2-8840D0E6CA7B}"/>
    <cellStyle name="Normal 12 2 14 6" xfId="49897" xr:uid="{3B831243-06B0-4ABF-874A-767E0213382B}"/>
    <cellStyle name="Normal 12 2 14 7" xfId="57387" xr:uid="{FCC267F1-9341-465F-9D81-3D3504F7840C}"/>
    <cellStyle name="Normal 12 2 15" xfId="4594" xr:uid="{18DE26F8-9064-4432-9530-8F806B6F0B20}"/>
    <cellStyle name="Normal 12 2 15 2" xfId="12105" xr:uid="{A32F45C2-3D11-4960-BAC7-E432F7E14787}"/>
    <cellStyle name="Normal 12 2 15 2 2" xfId="27081" xr:uid="{B0D379F2-BF32-4F7B-B3E0-71B6C26F840F}"/>
    <cellStyle name="Normal 12 2 15 3" xfId="19593" xr:uid="{99C879E3-C289-4208-B9FF-FD21AEDB69C3}"/>
    <cellStyle name="Normal 12 2 15 4" xfId="36855" xr:uid="{61B7EFA0-9BF7-494D-8466-726881114A1C}"/>
    <cellStyle name="Normal 12 2 15 5" xfId="42012" xr:uid="{1DD14864-08CF-4A03-A3C9-E96A6EDE95E3}"/>
    <cellStyle name="Normal 12 2 15 6" xfId="49898" xr:uid="{1DA8EABA-B7FA-45FE-BE95-4940AC64585F}"/>
    <cellStyle name="Normal 12 2 15 7" xfId="57388" xr:uid="{9577B81F-8525-4A73-BCAD-4BDCD3EE8D93}"/>
    <cellStyle name="Normal 12 2 16" xfId="4595" xr:uid="{E751F62E-906C-4AD2-A5E8-DAB220793CEF}"/>
    <cellStyle name="Normal 12 2 16 2" xfId="12106" xr:uid="{6C4FD3A7-3721-4B3D-86E7-EB030A28A9A6}"/>
    <cellStyle name="Normal 12 2 16 2 2" xfId="27082" xr:uid="{C3EFAD89-BF92-40EF-8D24-FF91828501A1}"/>
    <cellStyle name="Normal 12 2 16 3" xfId="19594" xr:uid="{9BE6E416-F146-4665-9A57-5A5F0B043877}"/>
    <cellStyle name="Normal 12 2 16 4" xfId="37662" xr:uid="{0C3E773C-5A9A-4149-A24C-788A81390960}"/>
    <cellStyle name="Normal 12 2 16 5" xfId="42013" xr:uid="{5C58FE8D-3E48-4C05-B238-4AD24BB18946}"/>
    <cellStyle name="Normal 12 2 16 6" xfId="49899" xr:uid="{C58557B3-732A-4E88-B185-84C030773CC1}"/>
    <cellStyle name="Normal 12 2 16 7" xfId="57389" xr:uid="{31A460F7-30AC-4A5B-A539-CDC28F8DAF51}"/>
    <cellStyle name="Normal 12 2 17" xfId="7759" xr:uid="{521094A0-365D-4269-90C7-F2C868EAD3FB}"/>
    <cellStyle name="Normal 12 2 17 2" xfId="15248" xr:uid="{CBCD40E2-0F9D-4D0D-B866-ECA177C6CA71}"/>
    <cellStyle name="Normal 12 2 17 2 2" xfId="30224" xr:uid="{16F05AF6-9D43-4CC7-975C-DAE02534922A}"/>
    <cellStyle name="Normal 12 2 17 3" xfId="22736" xr:uid="{90B7F5C1-C96E-4C39-8005-B27D5858CAA8}"/>
    <cellStyle name="Normal 12 2 17 4" xfId="45155" xr:uid="{B3E23139-9D88-4FC8-8113-1B145C4FEA7B}"/>
    <cellStyle name="Normal 12 2 17 5" xfId="53043" xr:uid="{2BCF094C-80F4-497F-BDFA-90FACB9C8549}"/>
    <cellStyle name="Normal 12 2 17 6" xfId="60531" xr:uid="{151E40C2-A2CE-4218-8DFE-AF1B108758B6}"/>
    <cellStyle name="Normal 12 2 18" xfId="7814" xr:uid="{CE7C7CF7-9999-4946-AC26-9B1C5BA7CA8A}"/>
    <cellStyle name="Normal 12 2 18 2" xfId="22791" xr:uid="{A9730BD9-7686-47B5-8EFA-288BAA5EE889}"/>
    <cellStyle name="Normal 12 2 19" xfId="15303" xr:uid="{BBB4A4BE-7632-4EC3-A738-0B7EC8D23BB5}"/>
    <cellStyle name="Normal 12 2 2" xfId="231" xr:uid="{66E9C072-FF7F-4844-9F9E-9B63E28B3764}"/>
    <cellStyle name="Normal 12 2 2 10" xfId="4596" xr:uid="{F5A548A6-028C-49A4-8067-C78976F13429}"/>
    <cellStyle name="Normal 12 2 2 10 10" xfId="57390" xr:uid="{C4469C73-664B-4A4F-A7CD-E26E8C199BC5}"/>
    <cellStyle name="Normal 12 2 2 10 2" xfId="4597" xr:uid="{EB421E9E-7BE0-46FF-BA17-E9DE07400C19}"/>
    <cellStyle name="Normal 12 2 2 10 2 2" xfId="12108" xr:uid="{A3827940-F2A3-4D3A-A3AD-7A105B1B558D}"/>
    <cellStyle name="Normal 12 2 2 10 2 2 2" xfId="27084" xr:uid="{897F5E9E-391A-4724-83C8-00F2469E078A}"/>
    <cellStyle name="Normal 12 2 2 10 2 3" xfId="19596" xr:uid="{B9BF6CF4-98A6-4E4A-8566-3C04864DD556}"/>
    <cellStyle name="Normal 12 2 2 10 2 4" xfId="33172" xr:uid="{070DF58D-E014-4184-8579-D8D3AF09AE00}"/>
    <cellStyle name="Normal 12 2 2 10 2 5" xfId="42015" xr:uid="{7A5F45AC-A884-4A7F-8E75-945E9E9603EB}"/>
    <cellStyle name="Normal 12 2 2 10 2 6" xfId="49901" xr:uid="{72BAE371-2A8C-490A-8A3C-46F4828139EC}"/>
    <cellStyle name="Normal 12 2 2 10 2 7" xfId="57391" xr:uid="{9CFA028F-A022-42C4-9F1D-EB55837C61B0}"/>
    <cellStyle name="Normal 12 2 2 10 3" xfId="4598" xr:uid="{7BE15453-B212-429A-8F5E-5C1402ECEE9D}"/>
    <cellStyle name="Normal 12 2 2 10 3 2" xfId="12109" xr:uid="{9D61EEA7-900F-468C-8C9E-F8D9D5EAE63D}"/>
    <cellStyle name="Normal 12 2 2 10 3 2 2" xfId="27085" xr:uid="{A2BD3988-6AF7-4688-9BB2-7732F9B26F8A}"/>
    <cellStyle name="Normal 12 2 2 10 3 3" xfId="19597" xr:uid="{BE7C4E4F-D86E-4D79-A99D-A0381DDD8AE2}"/>
    <cellStyle name="Normal 12 2 2 10 3 4" xfId="35017" xr:uid="{6C871F5C-A75F-4CA2-8B9B-9D18A6105687}"/>
    <cellStyle name="Normal 12 2 2 10 3 5" xfId="42016" xr:uid="{FCA40110-DC91-482A-81EC-FA608B81164D}"/>
    <cellStyle name="Normal 12 2 2 10 3 6" xfId="49902" xr:uid="{72F11DCB-8A26-4557-8F3F-008EFEB6BA20}"/>
    <cellStyle name="Normal 12 2 2 10 3 7" xfId="57392" xr:uid="{6DE82F40-8A12-4587-A55E-FEE75AB6FB18}"/>
    <cellStyle name="Normal 12 2 2 10 4" xfId="4599" xr:uid="{8D8EB624-05ED-467C-A63B-DB080068727F}"/>
    <cellStyle name="Normal 12 2 2 10 4 2" xfId="12110" xr:uid="{36B717F0-1646-490D-BFF9-6E84E9EAE750}"/>
    <cellStyle name="Normal 12 2 2 10 4 2 2" xfId="27086" xr:uid="{01AAD49F-C3D5-404D-B892-A5E211B0B274}"/>
    <cellStyle name="Normal 12 2 2 10 4 3" xfId="19598" xr:uid="{E49F0961-AF7A-46F1-A0D2-C47BC86F5ABE}"/>
    <cellStyle name="Normal 12 2 2 10 4 4" xfId="36860" xr:uid="{84EE7D60-DFD3-4815-899E-46DB673D509B}"/>
    <cellStyle name="Normal 12 2 2 10 4 5" xfId="42017" xr:uid="{E5CFB779-9726-4960-962D-71B1DD2B0EBC}"/>
    <cellStyle name="Normal 12 2 2 10 4 6" xfId="49903" xr:uid="{FE9F9D52-818B-444D-A191-5BC9C9E1D63C}"/>
    <cellStyle name="Normal 12 2 2 10 4 7" xfId="57393" xr:uid="{5AFD49BC-EBD7-4798-903F-1B69C58A3A83}"/>
    <cellStyle name="Normal 12 2 2 10 5" xfId="12107" xr:uid="{8FCA1BD4-1E72-4B97-B657-8235B1C2045E}"/>
    <cellStyle name="Normal 12 2 2 10 5 2" xfId="27083" xr:uid="{83F3C5DE-CD51-4451-86C4-D01CE2985495}"/>
    <cellStyle name="Normal 12 2 2 10 6" xfId="19595" xr:uid="{1FA69C04-88DA-4CC4-A4AD-BB63AACC5B62}"/>
    <cellStyle name="Normal 12 2 2 10 7" xfId="32029" xr:uid="{AE3A6AF3-34D0-412D-B8E7-3448D71DB304}"/>
    <cellStyle name="Normal 12 2 2 10 8" xfId="42014" xr:uid="{A60B76DF-EE85-4255-BFB2-0BCCE52BE320}"/>
    <cellStyle name="Normal 12 2 2 10 9" xfId="49900" xr:uid="{E1389D8B-A5A1-4B7E-9125-061C8EFED507}"/>
    <cellStyle name="Normal 12 2 2 11" xfId="4600" xr:uid="{93E7AB2B-0201-4CA6-B310-4BF1C8ABADDB}"/>
    <cellStyle name="Normal 12 2 2 11 10" xfId="57394" xr:uid="{31F3943E-AFEA-4EB3-BA91-CA5267BBFDF8}"/>
    <cellStyle name="Normal 12 2 2 11 2" xfId="4601" xr:uid="{1B43A963-CD2D-41AE-9CCF-10F673947E22}"/>
    <cellStyle name="Normal 12 2 2 11 2 2" xfId="12112" xr:uid="{4EDC1ABA-372B-4C38-91DB-047D2EBC7AB1}"/>
    <cellStyle name="Normal 12 2 2 11 2 2 2" xfId="27088" xr:uid="{B711E986-D7E9-4F4B-98C8-A8AA819F13A9}"/>
    <cellStyle name="Normal 12 2 2 11 2 3" xfId="19600" xr:uid="{07385130-1EC8-450C-BFA9-B97249B49803}"/>
    <cellStyle name="Normal 12 2 2 11 2 4" xfId="33173" xr:uid="{F40A203E-F2D0-401D-8246-D0BFA0C1D97F}"/>
    <cellStyle name="Normal 12 2 2 11 2 5" xfId="42019" xr:uid="{62ECD797-8750-4CD4-BF98-F93A22E8D36F}"/>
    <cellStyle name="Normal 12 2 2 11 2 6" xfId="49905" xr:uid="{694AEF16-B643-4654-92D1-8BFDEACACCDC}"/>
    <cellStyle name="Normal 12 2 2 11 2 7" xfId="57395" xr:uid="{AE46CC1E-EB65-4B74-8946-B50793DD26A7}"/>
    <cellStyle name="Normal 12 2 2 11 3" xfId="4602" xr:uid="{29D84AF3-2E6D-4A41-9A27-AAC4954A88FC}"/>
    <cellStyle name="Normal 12 2 2 11 3 2" xfId="12113" xr:uid="{BA478BC5-3AE2-4846-9E90-C0B92A6178C9}"/>
    <cellStyle name="Normal 12 2 2 11 3 2 2" xfId="27089" xr:uid="{B94CB5B4-6569-45E3-A2B9-3F3DF7ACBF26}"/>
    <cellStyle name="Normal 12 2 2 11 3 3" xfId="19601" xr:uid="{2E573BC7-A59E-4E83-B1ED-CF81DDBE7F27}"/>
    <cellStyle name="Normal 12 2 2 11 3 4" xfId="35018" xr:uid="{DB020251-C426-42A8-82A4-DDEC02E295C4}"/>
    <cellStyle name="Normal 12 2 2 11 3 5" xfId="42020" xr:uid="{3D413E7F-CC95-4C2D-833B-316632BE7C2B}"/>
    <cellStyle name="Normal 12 2 2 11 3 6" xfId="49906" xr:uid="{4BF5A5FA-883A-4E80-9B8F-6D097880F97D}"/>
    <cellStyle name="Normal 12 2 2 11 3 7" xfId="57396" xr:uid="{DFBFF934-E125-4071-BE8C-EF9A947C73F5}"/>
    <cellStyle name="Normal 12 2 2 11 4" xfId="4603" xr:uid="{4A624951-93F0-4785-8E91-D34B7194DE58}"/>
    <cellStyle name="Normal 12 2 2 11 4 2" xfId="12114" xr:uid="{604150B0-A997-41B1-A087-30425B98FDF7}"/>
    <cellStyle name="Normal 12 2 2 11 4 2 2" xfId="27090" xr:uid="{9CDE8A8C-79D0-4AB7-A102-37564BDBC725}"/>
    <cellStyle name="Normal 12 2 2 11 4 3" xfId="19602" xr:uid="{63E76297-93EE-4739-B6D4-B40E655C04E7}"/>
    <cellStyle name="Normal 12 2 2 11 4 4" xfId="36861" xr:uid="{7590AB14-2CBC-44C7-B933-601B0CC251BD}"/>
    <cellStyle name="Normal 12 2 2 11 4 5" xfId="42021" xr:uid="{78B1CE35-5944-4982-ADF8-44818222DC8A}"/>
    <cellStyle name="Normal 12 2 2 11 4 6" xfId="49907" xr:uid="{21376564-B669-4B2D-9872-A6FED78BC490}"/>
    <cellStyle name="Normal 12 2 2 11 4 7" xfId="57397" xr:uid="{1DEFEB1F-8B3A-478E-8E61-D14A022977C5}"/>
    <cellStyle name="Normal 12 2 2 11 5" xfId="12111" xr:uid="{1BF054F4-26AE-4A85-99CC-A4DDA3C37F81}"/>
    <cellStyle name="Normal 12 2 2 11 5 2" xfId="27087" xr:uid="{78A5ACEE-C0D8-4FB8-8628-076C076D69E3}"/>
    <cellStyle name="Normal 12 2 2 11 6" xfId="19599" xr:uid="{FA986A22-2665-4A12-A74E-CC888747393E}"/>
    <cellStyle name="Normal 12 2 2 11 7" xfId="32084" xr:uid="{2CC6B1CD-C67A-4509-B7E0-891AB87FE95F}"/>
    <cellStyle name="Normal 12 2 2 11 8" xfId="42018" xr:uid="{80846E36-F6E8-4FE7-A985-B741C9DD8848}"/>
    <cellStyle name="Normal 12 2 2 11 9" xfId="49904" xr:uid="{1FBB447C-DC83-4545-98FE-EC58E9965297}"/>
    <cellStyle name="Normal 12 2 2 12" xfId="4604" xr:uid="{909285A2-D53E-47EA-B27B-6A81AF9615C0}"/>
    <cellStyle name="Normal 12 2 2 12 2" xfId="12115" xr:uid="{C2F7D18B-5E35-4190-90D6-39768FBC3A9B}"/>
    <cellStyle name="Normal 12 2 2 12 2 2" xfId="27091" xr:uid="{438B0079-F093-4B8A-999B-BFA37DD3A2A0}"/>
    <cellStyle name="Normal 12 2 2 12 3" xfId="19603" xr:uid="{512389CE-FBB0-4E9C-807C-38A84E799A41}"/>
    <cellStyle name="Normal 12 2 2 12 4" xfId="33171" xr:uid="{4ED1FBAF-6E49-419B-B87A-7DEDF635964E}"/>
    <cellStyle name="Normal 12 2 2 12 5" xfId="42022" xr:uid="{8AB28138-DB23-4AF9-83DA-9B539E522C3C}"/>
    <cellStyle name="Normal 12 2 2 12 6" xfId="49908" xr:uid="{28B1B376-BE0B-4204-95F7-844155DA467C}"/>
    <cellStyle name="Normal 12 2 2 12 7" xfId="57398" xr:uid="{973E6AB2-B9FB-440B-A7DF-329E7AA21DE3}"/>
    <cellStyle name="Normal 12 2 2 13" xfId="4605" xr:uid="{5E7AB91B-51BC-4E49-9EDA-4932BF39971F}"/>
    <cellStyle name="Normal 12 2 2 13 2" xfId="12116" xr:uid="{0CCEDD38-09FC-4386-B934-35977D67CF8F}"/>
    <cellStyle name="Normal 12 2 2 13 2 2" xfId="27092" xr:uid="{974A80C8-D773-43FF-B8DF-C4B98AB66AAC}"/>
    <cellStyle name="Normal 12 2 2 13 3" xfId="19604" xr:uid="{355A6FC2-4E7C-4D56-B1CA-4B45A6A085B5}"/>
    <cellStyle name="Normal 12 2 2 13 4" xfId="35016" xr:uid="{1F35707A-9F9B-4477-A6D3-45F37021328E}"/>
    <cellStyle name="Normal 12 2 2 13 5" xfId="42023" xr:uid="{567C61E2-B2FC-4D4A-B4DC-7E93DB1EE3D7}"/>
    <cellStyle name="Normal 12 2 2 13 6" xfId="49909" xr:uid="{B26F0F46-3EC0-4A4C-9DDD-2996D16F9140}"/>
    <cellStyle name="Normal 12 2 2 13 7" xfId="57399" xr:uid="{5817BD89-898A-45F0-B90E-746AE0B5537F}"/>
    <cellStyle name="Normal 12 2 2 14" xfId="4606" xr:uid="{DB26A925-BACD-40B8-A5A9-57073A26AF20}"/>
    <cellStyle name="Normal 12 2 2 14 2" xfId="12117" xr:uid="{2ACF91EC-30B2-49FC-9559-2B17517FDE24}"/>
    <cellStyle name="Normal 12 2 2 14 2 2" xfId="27093" xr:uid="{AD872011-F46E-4362-A4AA-EDAA3AA34D02}"/>
    <cellStyle name="Normal 12 2 2 14 3" xfId="19605" xr:uid="{AE832CAC-E611-4FDE-A5C3-A129CF1CDCA0}"/>
    <cellStyle name="Normal 12 2 2 14 4" xfId="36859" xr:uid="{40ABF9EE-6078-41E6-9A35-905496776537}"/>
    <cellStyle name="Normal 12 2 2 14 5" xfId="42024" xr:uid="{10A328DA-6734-4C21-B0F1-252D2FBF86D8}"/>
    <cellStyle name="Normal 12 2 2 14 6" xfId="49910" xr:uid="{D00829B9-E434-413F-9899-513560928ABF}"/>
    <cellStyle name="Normal 12 2 2 14 7" xfId="57400" xr:uid="{7F6218AC-8C85-42A0-AA42-6DBC9D3BA27C}"/>
    <cellStyle name="Normal 12 2 2 15" xfId="4607" xr:uid="{421AEED3-E6AB-4850-AE33-CD0ED6451B52}"/>
    <cellStyle name="Normal 12 2 2 15 2" xfId="12118" xr:uid="{C7E92757-EAC8-4E6A-AB06-674BC2006B85}"/>
    <cellStyle name="Normal 12 2 2 15 2 2" xfId="27094" xr:uid="{E57DA39D-74B7-4EB2-9783-6EFD105B4B25}"/>
    <cellStyle name="Normal 12 2 2 15 3" xfId="19606" xr:uid="{22DCB11B-2CD3-42A0-8BC8-7BE1AF9391A5}"/>
    <cellStyle name="Normal 12 2 2 15 4" xfId="37673" xr:uid="{599F5554-FFA5-46DA-ABE0-0FB9C15C12F5}"/>
    <cellStyle name="Normal 12 2 2 15 5" xfId="42025" xr:uid="{3A9F8AEF-A6A5-4433-96C6-9C8E4190D3C5}"/>
    <cellStyle name="Normal 12 2 2 15 6" xfId="49911" xr:uid="{2A184ABE-E684-40FE-955E-B14C7AB00B62}"/>
    <cellStyle name="Normal 12 2 2 15 7" xfId="57401" xr:uid="{7D5726FE-415D-4DB0-A405-04FC53DE55C1}"/>
    <cellStyle name="Normal 12 2 2 16" xfId="7770" xr:uid="{51D3650C-19E9-4CCA-9547-A622520AE177}"/>
    <cellStyle name="Normal 12 2 2 16 2" xfId="15259" xr:uid="{2B40C44C-B2E9-47D5-982D-842869B4E1BD}"/>
    <cellStyle name="Normal 12 2 2 16 2 2" xfId="30235" xr:uid="{DED642F7-4A51-4CE3-B88B-11DCEC797E17}"/>
    <cellStyle name="Normal 12 2 2 16 3" xfId="22747" xr:uid="{841F33EF-06AD-41DD-855D-4F431A620818}"/>
    <cellStyle name="Normal 12 2 2 16 4" xfId="45166" xr:uid="{1FB8F9A5-5A15-4407-B622-BA615370032A}"/>
    <cellStyle name="Normal 12 2 2 16 5" xfId="53054" xr:uid="{D6CEE014-CA65-4104-83A7-661C918A3A0E}"/>
    <cellStyle name="Normal 12 2 2 16 6" xfId="60542" xr:uid="{E62E79C5-64A1-4B01-8970-41837DEB6DAA}"/>
    <cellStyle name="Normal 12 2 2 17" xfId="7825" xr:uid="{C49BA17C-87DC-412F-A181-5AF8D787B3C1}"/>
    <cellStyle name="Normal 12 2 2 17 2" xfId="22802" xr:uid="{D82B57C0-107A-4BBF-A652-EF56DE603A49}"/>
    <cellStyle name="Normal 12 2 2 18" xfId="15314" xr:uid="{D5BF829D-5A40-4E19-AFC9-444F5E403D77}"/>
    <cellStyle name="Normal 12 2 2 19" xfId="30291" xr:uid="{F1B89D08-2ACB-4F7E-9A67-0248FFBBA8A1}"/>
    <cellStyle name="Normal 12 2 2 2" xfId="341" xr:uid="{4DC569DD-565C-4B82-8B78-C6BCDABC069B}"/>
    <cellStyle name="Normal 12 2 2 2 10" xfId="4608" xr:uid="{7FB6124D-76CE-4778-8459-6D6FBBFB19EA}"/>
    <cellStyle name="Normal 12 2 2 2 10 2" xfId="12119" xr:uid="{3F72963C-69DD-437B-B139-663F0CB6C20E}"/>
    <cellStyle name="Normal 12 2 2 2 10 2 2" xfId="27095" xr:uid="{1448FE9A-CA25-483B-9073-A633D6C4C240}"/>
    <cellStyle name="Normal 12 2 2 2 10 3" xfId="19607" xr:uid="{9DA890F0-4ABD-4A3D-9FAD-ABA033EEABD8}"/>
    <cellStyle name="Normal 12 2 2 2 10 4" xfId="36862" xr:uid="{E4933288-8355-4F5D-8537-A6BCB86DA6E2}"/>
    <cellStyle name="Normal 12 2 2 2 10 5" xfId="42026" xr:uid="{9E71FE50-D08D-43A9-87D0-FB5050CA9FA6}"/>
    <cellStyle name="Normal 12 2 2 2 10 6" xfId="49912" xr:uid="{E3CC7C5C-4C9B-4A45-8B03-026258430969}"/>
    <cellStyle name="Normal 12 2 2 2 10 7" xfId="57402" xr:uid="{48249DEF-61B8-44AB-ACB2-C9B55CF079CE}"/>
    <cellStyle name="Normal 12 2 2 2 11" xfId="7881" xr:uid="{D5E3475C-6E1E-4633-8797-D4A60281A730}"/>
    <cellStyle name="Normal 12 2 2 2 11 2" xfId="22858" xr:uid="{BE5F3584-64E9-4B4C-A34E-601D165978C2}"/>
    <cellStyle name="Normal 12 2 2 2 12" xfId="15370" xr:uid="{B02A48B5-3E4B-444F-B0FB-2EA77D70E5DF}"/>
    <cellStyle name="Normal 12 2 2 2 13" xfId="30340" xr:uid="{5CEBED74-4096-4EE2-A123-C4F491125D06}"/>
    <cellStyle name="Normal 12 2 2 2 14" xfId="37789" xr:uid="{5652B8D3-C72D-4CF2-8E41-4935A3D0583B}"/>
    <cellStyle name="Normal 12 2 2 2 15" xfId="45277" xr:uid="{AEC952C6-8A4A-421A-8EB4-850C48F3F2DA}"/>
    <cellStyle name="Normal 12 2 2 2 16" xfId="45400" xr:uid="{E1BAA7EC-0808-4DE5-B1C9-965D898AF644}"/>
    <cellStyle name="Normal 12 2 2 2 17" xfId="45523" xr:uid="{850CEE28-9DA0-4481-A611-117E5FB2EC19}"/>
    <cellStyle name="Normal 12 2 2 2 18" xfId="45672" xr:uid="{DCF4903E-7C90-4B5D-88BF-8219EBE81121}"/>
    <cellStyle name="Normal 12 2 2 2 19" xfId="53165" xr:uid="{64FB1AD7-84FA-44E4-9486-04401A0BA31A}"/>
    <cellStyle name="Normal 12 2 2 2 2" xfId="4609" xr:uid="{8349ED04-3C7F-4E83-AF75-B996BCA27B30}"/>
    <cellStyle name="Normal 12 2 2 2 2 10" xfId="19608" xr:uid="{04FF517C-6A46-4ABD-9583-FBFA9F33605F}"/>
    <cellStyle name="Normal 12 2 2 2 2 11" xfId="30408" xr:uid="{79E2721A-0DCB-4395-ABC4-5DD37F4DB7D7}"/>
    <cellStyle name="Normal 12 2 2 2 2 12" xfId="42027" xr:uid="{263BA6A6-9583-47CA-8709-F7A0B4737DDB}"/>
    <cellStyle name="Normal 12 2 2 2 2 13" xfId="49913" xr:uid="{1DE89140-3686-47CD-A502-A25902C5ED80}"/>
    <cellStyle name="Normal 12 2 2 2 2 14" xfId="57403" xr:uid="{701C37DC-3169-41CB-B9B2-0ED54A7F7B58}"/>
    <cellStyle name="Normal 12 2 2 2 2 2" xfId="4610" xr:uid="{69D7B398-2397-468A-92CE-ADB86E08FAEE}"/>
    <cellStyle name="Normal 12 2 2 2 2 2 10" xfId="42028" xr:uid="{E7D65E04-0A8B-4023-A792-B6198978694A}"/>
    <cellStyle name="Normal 12 2 2 2 2 2 11" xfId="49914" xr:uid="{6CB2FA92-718F-422E-BACF-5CC1AECC0914}"/>
    <cellStyle name="Normal 12 2 2 2 2 2 12" xfId="57404" xr:uid="{398DD2E2-C79B-466B-8984-4E70B9E8AFE9}"/>
    <cellStyle name="Normal 12 2 2 2 2 2 2" xfId="4611" xr:uid="{D56C7050-5296-4107-88D7-4D93D28648F7}"/>
    <cellStyle name="Normal 12 2 2 2 2 2 2 10" xfId="49915" xr:uid="{0C49AE0E-E1D8-4FCF-9E82-B2953AE64038}"/>
    <cellStyle name="Normal 12 2 2 2 2 2 2 11" xfId="57405" xr:uid="{7D6E0236-1456-47A9-9FFD-E92A78C5868E}"/>
    <cellStyle name="Normal 12 2 2 2 2 2 2 2" xfId="4612" xr:uid="{C3663BF7-874A-4DCB-9526-A96FD74FD374}"/>
    <cellStyle name="Normal 12 2 2 2 2 2 2 2 10" xfId="57406" xr:uid="{0F221ED3-A755-4D51-B7BD-73D3168143CB}"/>
    <cellStyle name="Normal 12 2 2 2 2 2 2 2 2" xfId="4613" xr:uid="{E787C0A2-C7FC-41D9-A71C-410E758731F8}"/>
    <cellStyle name="Normal 12 2 2 2 2 2 2 2 2 2" xfId="12124" xr:uid="{2054AC5A-8147-4B75-897C-82AD16F21710}"/>
    <cellStyle name="Normal 12 2 2 2 2 2 2 2 2 2 2" xfId="27100" xr:uid="{1238E035-B1B9-40FE-AB1E-DB5B4A8AE30A}"/>
    <cellStyle name="Normal 12 2 2 2 2 2 2 2 2 3" xfId="19612" xr:uid="{DFDDD4D5-15B4-4493-BF24-214D93D51BF9}"/>
    <cellStyle name="Normal 12 2 2 2 2 2 2 2 2 4" xfId="33178" xr:uid="{6F8A182B-F8B5-45A5-B2C0-1A1AB151C77B}"/>
    <cellStyle name="Normal 12 2 2 2 2 2 2 2 2 5" xfId="42031" xr:uid="{CA21479A-FF00-4029-982A-452292C3DEBC}"/>
    <cellStyle name="Normal 12 2 2 2 2 2 2 2 2 6" xfId="49917" xr:uid="{6EF41648-63F5-4565-A228-38DD8CDD9BDB}"/>
    <cellStyle name="Normal 12 2 2 2 2 2 2 2 2 7" xfId="57407" xr:uid="{0E468024-B4A3-4601-BCBE-0E8C556CA5F3}"/>
    <cellStyle name="Normal 12 2 2 2 2 2 2 2 3" xfId="4614" xr:uid="{C19C599D-BC45-4D6B-BB1B-4CA83F7F11EB}"/>
    <cellStyle name="Normal 12 2 2 2 2 2 2 2 3 2" xfId="12125" xr:uid="{CB41AB2E-5BA9-4990-9989-2599546BCBFB}"/>
    <cellStyle name="Normal 12 2 2 2 2 2 2 2 3 2 2" xfId="27101" xr:uid="{CF3A27CE-01F9-4571-95A6-18E02A421AD2}"/>
    <cellStyle name="Normal 12 2 2 2 2 2 2 2 3 3" xfId="19613" xr:uid="{8D8F5292-8328-4E78-BA84-02CD90709CDA}"/>
    <cellStyle name="Normal 12 2 2 2 2 2 2 2 3 4" xfId="35023" xr:uid="{B94A9510-33EE-42ED-BCC0-F29836DBB82D}"/>
    <cellStyle name="Normal 12 2 2 2 2 2 2 2 3 5" xfId="42032" xr:uid="{8CD1D43F-42FB-4182-95EB-348448A764F8}"/>
    <cellStyle name="Normal 12 2 2 2 2 2 2 2 3 6" xfId="49918" xr:uid="{47C2F7A8-1F12-44A0-A7CB-1120305B4A58}"/>
    <cellStyle name="Normal 12 2 2 2 2 2 2 2 3 7" xfId="57408" xr:uid="{3838082C-0B64-4648-AAF1-03236A407C99}"/>
    <cellStyle name="Normal 12 2 2 2 2 2 2 2 4" xfId="4615" xr:uid="{466EFEB8-52AA-4FA4-85AF-2F200B7E513B}"/>
    <cellStyle name="Normal 12 2 2 2 2 2 2 2 4 2" xfId="12126" xr:uid="{8425E441-3C30-49BD-BF85-FB3435DB0009}"/>
    <cellStyle name="Normal 12 2 2 2 2 2 2 2 4 2 2" xfId="27102" xr:uid="{0BE41C1B-4825-47AC-9D82-DFD866652257}"/>
    <cellStyle name="Normal 12 2 2 2 2 2 2 2 4 3" xfId="19614" xr:uid="{FFEE5A12-7BBB-445A-93A5-C8A11D907568}"/>
    <cellStyle name="Normal 12 2 2 2 2 2 2 2 4 4" xfId="36866" xr:uid="{9D01CBE4-41B3-4868-ADFF-060F1705B382}"/>
    <cellStyle name="Normal 12 2 2 2 2 2 2 2 4 5" xfId="42033" xr:uid="{375DC62E-8C5D-44B5-BC8D-BD6C37222EC4}"/>
    <cellStyle name="Normal 12 2 2 2 2 2 2 2 4 6" xfId="49919" xr:uid="{888003AB-5BF7-471B-9C97-D9B0D07335BA}"/>
    <cellStyle name="Normal 12 2 2 2 2 2 2 2 4 7" xfId="57409" xr:uid="{B4A1E422-CE4E-4750-AED3-AF16A9AEEC75}"/>
    <cellStyle name="Normal 12 2 2 2 2 2 2 2 5" xfId="12123" xr:uid="{1382FF64-E172-4F73-A26E-3C3B218F29C1}"/>
    <cellStyle name="Normal 12 2 2 2 2 2 2 2 5 2" xfId="27099" xr:uid="{0845DCC2-6E12-42CC-B32E-1EE57F8CE53A}"/>
    <cellStyle name="Normal 12 2 2 2 2 2 2 2 6" xfId="19611" xr:uid="{C8210C43-F975-4EEC-B86C-F8B621ABAF38}"/>
    <cellStyle name="Normal 12 2 2 2 2 2 2 2 7" xfId="31655" xr:uid="{F105FA6F-691D-4C7F-BD4A-0F14E0E0AD49}"/>
    <cellStyle name="Normal 12 2 2 2 2 2 2 2 8" xfId="42030" xr:uid="{BCB8EF30-D7AC-4B35-BF47-3DDFB84BDBD1}"/>
    <cellStyle name="Normal 12 2 2 2 2 2 2 2 9" xfId="49916" xr:uid="{2E7B9594-A83C-4E97-8D2A-DA495DE50E94}"/>
    <cellStyle name="Normal 12 2 2 2 2 2 2 3" xfId="4616" xr:uid="{19CEA531-7F02-4302-AC1B-C0F077BD9F56}"/>
    <cellStyle name="Normal 12 2 2 2 2 2 2 3 2" xfId="12127" xr:uid="{616F9F44-962E-47F6-B270-26BFC580D8D2}"/>
    <cellStyle name="Normal 12 2 2 2 2 2 2 3 2 2" xfId="27103" xr:uid="{4B5B1B40-AD4C-4AC6-9CEF-0D98A68FED1E}"/>
    <cellStyle name="Normal 12 2 2 2 2 2 2 3 3" xfId="19615" xr:uid="{04446896-E094-4188-8446-06C078ED4F48}"/>
    <cellStyle name="Normal 12 2 2 2 2 2 2 3 4" xfId="33177" xr:uid="{2313070F-29D7-49B4-A784-00F52A5E0EFA}"/>
    <cellStyle name="Normal 12 2 2 2 2 2 2 3 5" xfId="42034" xr:uid="{B019D56D-4806-4938-A505-08CCF6B451FB}"/>
    <cellStyle name="Normal 12 2 2 2 2 2 2 3 6" xfId="49920" xr:uid="{519D0900-2137-41CA-A5E6-632AABDB347E}"/>
    <cellStyle name="Normal 12 2 2 2 2 2 2 3 7" xfId="57410" xr:uid="{4B8BFF5E-3D5F-4CF7-96AF-C9C111B6A431}"/>
    <cellStyle name="Normal 12 2 2 2 2 2 2 4" xfId="4617" xr:uid="{A4A7A881-7FC7-4916-9E07-6B434B931F55}"/>
    <cellStyle name="Normal 12 2 2 2 2 2 2 4 2" xfId="12128" xr:uid="{FB725CB6-4963-4C9B-A55E-F01584EF78AF}"/>
    <cellStyle name="Normal 12 2 2 2 2 2 2 4 2 2" xfId="27104" xr:uid="{09A0E1B2-EE2E-4975-9FA6-9A8544DBA66C}"/>
    <cellStyle name="Normal 12 2 2 2 2 2 2 4 3" xfId="19616" xr:uid="{E510B508-0C97-4D41-BFA6-44D61DACD891}"/>
    <cellStyle name="Normal 12 2 2 2 2 2 2 4 4" xfId="35022" xr:uid="{F8543EEE-BC00-425D-AC89-AA2015B75831}"/>
    <cellStyle name="Normal 12 2 2 2 2 2 2 4 5" xfId="42035" xr:uid="{CD160325-48F2-499E-BA2E-CED338E53236}"/>
    <cellStyle name="Normal 12 2 2 2 2 2 2 4 6" xfId="49921" xr:uid="{F443A9FB-B350-4B40-B5CE-0CB9A027B376}"/>
    <cellStyle name="Normal 12 2 2 2 2 2 2 4 7" xfId="57411" xr:uid="{FAA4DD4A-128A-48F5-A8A8-8BA0E57F1306}"/>
    <cellStyle name="Normal 12 2 2 2 2 2 2 5" xfId="4618" xr:uid="{E163F629-2E59-4D6F-8FAB-81F3BC83574B}"/>
    <cellStyle name="Normal 12 2 2 2 2 2 2 5 2" xfId="12129" xr:uid="{7F1344CC-EE2A-4145-99A5-342BABB0167C}"/>
    <cellStyle name="Normal 12 2 2 2 2 2 2 5 2 2" xfId="27105" xr:uid="{E612E505-2A85-4179-9027-100527FB1E41}"/>
    <cellStyle name="Normal 12 2 2 2 2 2 2 5 3" xfId="19617" xr:uid="{BB31C5A4-A06B-4F8D-B399-FF8E65E91BB8}"/>
    <cellStyle name="Normal 12 2 2 2 2 2 2 5 4" xfId="36865" xr:uid="{9C497B5D-7FE4-41ED-A7E3-EF1C5F32AE6E}"/>
    <cellStyle name="Normal 12 2 2 2 2 2 2 5 5" xfId="42036" xr:uid="{3FA7AF21-04C7-4977-AC35-592F035234E3}"/>
    <cellStyle name="Normal 12 2 2 2 2 2 2 5 6" xfId="49922" xr:uid="{C4476CD2-7351-496E-84BA-9C919B956E41}"/>
    <cellStyle name="Normal 12 2 2 2 2 2 2 5 7" xfId="57412" xr:uid="{A2010FDD-F94E-4EAF-AE61-44EDBDC9B781}"/>
    <cellStyle name="Normal 12 2 2 2 2 2 2 6" xfId="12122" xr:uid="{700A8054-7D85-4FBC-AB05-3EEF8E84494C}"/>
    <cellStyle name="Normal 12 2 2 2 2 2 2 6 2" xfId="27098" xr:uid="{B819B687-B9DC-4847-A682-E94EC6AA85E7}"/>
    <cellStyle name="Normal 12 2 2 2 2 2 2 7" xfId="19610" xr:uid="{5FECC059-9D0D-4760-B8C1-47245F913A8F}"/>
    <cellStyle name="Normal 12 2 2 2 2 2 2 8" xfId="30955" xr:uid="{C3DA9CF9-8D95-43A6-A4A5-2C12A5417AFB}"/>
    <cellStyle name="Normal 12 2 2 2 2 2 2 9" xfId="42029" xr:uid="{E883BA3F-D3A7-42A5-B404-5891D2FFA1C7}"/>
    <cellStyle name="Normal 12 2 2 2 2 2 3" xfId="4619" xr:uid="{F04998B5-59B2-45D5-B225-101E2E640D3D}"/>
    <cellStyle name="Normal 12 2 2 2 2 2 3 10" xfId="57413" xr:uid="{3B03C79B-21F6-4DD7-84C3-6D9E56C15515}"/>
    <cellStyle name="Normal 12 2 2 2 2 2 3 2" xfId="4620" xr:uid="{7E0BB52C-2ABE-4E8D-B17B-B50A07479B22}"/>
    <cellStyle name="Normal 12 2 2 2 2 2 3 2 2" xfId="12131" xr:uid="{9C3583AB-C49E-4CCA-90B9-CD63025D62DC}"/>
    <cellStyle name="Normal 12 2 2 2 2 2 3 2 2 2" xfId="27107" xr:uid="{2432EE9C-AEB9-4DD0-956C-56C51CD0073A}"/>
    <cellStyle name="Normal 12 2 2 2 2 2 3 2 3" xfId="19619" xr:uid="{4E862D82-CCC4-48AD-B48D-DED162824A37}"/>
    <cellStyle name="Normal 12 2 2 2 2 2 3 2 4" xfId="33179" xr:uid="{85FABF36-5A6F-49A0-9B2D-5EC8A07609F1}"/>
    <cellStyle name="Normal 12 2 2 2 2 2 3 2 5" xfId="42038" xr:uid="{E91A5AB0-73CE-4C96-BF3A-BDD8E9C4ED62}"/>
    <cellStyle name="Normal 12 2 2 2 2 2 3 2 6" xfId="49924" xr:uid="{9E818D1D-A7E3-44FF-AD89-4FEFB1305980}"/>
    <cellStyle name="Normal 12 2 2 2 2 2 3 2 7" xfId="57414" xr:uid="{1C1C5C10-DEA0-4686-B413-F37B3ED3A992}"/>
    <cellStyle name="Normal 12 2 2 2 2 2 3 3" xfId="4621" xr:uid="{6857B281-E81A-4923-B74A-95A6EF91CCAD}"/>
    <cellStyle name="Normal 12 2 2 2 2 2 3 3 2" xfId="12132" xr:uid="{40D4CF25-C3DC-463C-9B5B-0620CFD45106}"/>
    <cellStyle name="Normal 12 2 2 2 2 2 3 3 2 2" xfId="27108" xr:uid="{6C164FAF-7678-4639-ABE2-97D9568D0352}"/>
    <cellStyle name="Normal 12 2 2 2 2 2 3 3 3" xfId="19620" xr:uid="{FD94EAC9-B72B-4156-A407-A1B13C05BA16}"/>
    <cellStyle name="Normal 12 2 2 2 2 2 3 3 4" xfId="35024" xr:uid="{FAF52DEA-796F-4655-B39A-14457DCD10E7}"/>
    <cellStyle name="Normal 12 2 2 2 2 2 3 3 5" xfId="42039" xr:uid="{599E5F6F-0AAD-4B08-ADBD-57E449C79C91}"/>
    <cellStyle name="Normal 12 2 2 2 2 2 3 3 6" xfId="49925" xr:uid="{D3502A14-127D-49DD-B5AB-5F9EE0D49E94}"/>
    <cellStyle name="Normal 12 2 2 2 2 2 3 3 7" xfId="57415" xr:uid="{12F0F6FF-BC0A-4DEF-96D3-8554D65E4299}"/>
    <cellStyle name="Normal 12 2 2 2 2 2 3 4" xfId="4622" xr:uid="{221CBF47-4FBE-4F29-9ED9-6B4A0DB1E8BB}"/>
    <cellStyle name="Normal 12 2 2 2 2 2 3 4 2" xfId="12133" xr:uid="{69A6ADF2-1975-4B90-9A63-F123F71998CA}"/>
    <cellStyle name="Normal 12 2 2 2 2 2 3 4 2 2" xfId="27109" xr:uid="{5CBA83BE-74C3-49FE-B008-19EDA07FB3B7}"/>
    <cellStyle name="Normal 12 2 2 2 2 2 3 4 3" xfId="19621" xr:uid="{9987F37A-CC4E-4511-A028-312C67F75F34}"/>
    <cellStyle name="Normal 12 2 2 2 2 2 3 4 4" xfId="36867" xr:uid="{48280A49-0AC6-4040-A22D-B97207104282}"/>
    <cellStyle name="Normal 12 2 2 2 2 2 3 4 5" xfId="42040" xr:uid="{490FBE2B-B5E6-43C0-A797-3CC53D05F88F}"/>
    <cellStyle name="Normal 12 2 2 2 2 2 3 4 6" xfId="49926" xr:uid="{98CBC370-C6B6-468C-85DC-C0591A58C600}"/>
    <cellStyle name="Normal 12 2 2 2 2 2 3 4 7" xfId="57416" xr:uid="{F10610B4-A1B0-4A79-9FA0-DF8B53744AF2}"/>
    <cellStyle name="Normal 12 2 2 2 2 2 3 5" xfId="12130" xr:uid="{AAE816A1-3DD0-430A-8BCF-7A98E22B79ED}"/>
    <cellStyle name="Normal 12 2 2 2 2 2 3 5 2" xfId="27106" xr:uid="{26FCCAC6-7931-4ACF-B0A1-BB23CD364621}"/>
    <cellStyle name="Normal 12 2 2 2 2 2 3 6" xfId="19618" xr:uid="{177DE14B-ECAD-4242-B9F9-10AEC8838521}"/>
    <cellStyle name="Normal 12 2 2 2 2 2 3 7" xfId="31654" xr:uid="{D3497C30-FC13-4F68-94F2-A0F783E58D4B}"/>
    <cellStyle name="Normal 12 2 2 2 2 2 3 8" xfId="42037" xr:uid="{F4A1E974-A2A2-4834-B757-FDC480244F10}"/>
    <cellStyle name="Normal 12 2 2 2 2 2 3 9" xfId="49923" xr:uid="{74495F3A-33E4-41C6-BF05-82AEC8C86627}"/>
    <cellStyle name="Normal 12 2 2 2 2 2 4" xfId="4623" xr:uid="{698BA68B-7166-4AD2-91BE-CC2F29695433}"/>
    <cellStyle name="Normal 12 2 2 2 2 2 4 2" xfId="12134" xr:uid="{A762504C-9966-49C1-B547-AA31BB18286C}"/>
    <cellStyle name="Normal 12 2 2 2 2 2 4 2 2" xfId="27110" xr:uid="{C5622021-7C6D-4672-B246-078606C4DE36}"/>
    <cellStyle name="Normal 12 2 2 2 2 2 4 3" xfId="19622" xr:uid="{597306D3-387D-4E90-AE5B-67E090EBAD51}"/>
    <cellStyle name="Normal 12 2 2 2 2 2 4 4" xfId="33176" xr:uid="{A2898B44-A2F7-4227-89C1-6B40D0DC81DB}"/>
    <cellStyle name="Normal 12 2 2 2 2 2 4 5" xfId="42041" xr:uid="{3CEF392D-D63C-496B-A238-C7F775374206}"/>
    <cellStyle name="Normal 12 2 2 2 2 2 4 6" xfId="49927" xr:uid="{266759EA-9D9D-4FEC-B3DA-86C029632EED}"/>
    <cellStyle name="Normal 12 2 2 2 2 2 4 7" xfId="57417" xr:uid="{68F982DE-E4F6-42C6-B7ED-57054765B578}"/>
    <cellStyle name="Normal 12 2 2 2 2 2 5" xfId="4624" xr:uid="{384E503C-F502-43C8-B2A7-60712217AEA4}"/>
    <cellStyle name="Normal 12 2 2 2 2 2 5 2" xfId="12135" xr:uid="{F41693F3-F9F9-4567-8394-911E6E22D76D}"/>
    <cellStyle name="Normal 12 2 2 2 2 2 5 2 2" xfId="27111" xr:uid="{A7BC3568-4F9D-4037-8632-9AE8C6322CE2}"/>
    <cellStyle name="Normal 12 2 2 2 2 2 5 3" xfId="19623" xr:uid="{80799B3B-F60E-40C3-BFD1-F47076E1BC4E}"/>
    <cellStyle name="Normal 12 2 2 2 2 2 5 4" xfId="35021" xr:uid="{A8B52676-9277-4A0A-B29F-DE1FADD6B4EE}"/>
    <cellStyle name="Normal 12 2 2 2 2 2 5 5" xfId="42042" xr:uid="{E07ADDAB-4FAB-4743-8653-216A8D61DA5E}"/>
    <cellStyle name="Normal 12 2 2 2 2 2 5 6" xfId="49928" xr:uid="{B62EBC75-283A-45F7-B29D-BBB2E2DB122A}"/>
    <cellStyle name="Normal 12 2 2 2 2 2 5 7" xfId="57418" xr:uid="{C3F07F43-84F7-43BA-842F-812223945C35}"/>
    <cellStyle name="Normal 12 2 2 2 2 2 6" xfId="4625" xr:uid="{2E819993-A457-4005-B53B-F65ECD99DA73}"/>
    <cellStyle name="Normal 12 2 2 2 2 2 6 2" xfId="12136" xr:uid="{66FCC1A3-5584-43FA-BE87-938A7BD334A7}"/>
    <cellStyle name="Normal 12 2 2 2 2 2 6 2 2" xfId="27112" xr:uid="{CFD033EF-93E3-446F-97BD-DB3E19020B16}"/>
    <cellStyle name="Normal 12 2 2 2 2 2 6 3" xfId="19624" xr:uid="{7781738E-7EFE-4F81-B995-B9FF8D21ECFB}"/>
    <cellStyle name="Normal 12 2 2 2 2 2 6 4" xfId="36864" xr:uid="{213B0CBC-CA4E-4E19-A1B7-69204D98069A}"/>
    <cellStyle name="Normal 12 2 2 2 2 2 6 5" xfId="42043" xr:uid="{04F7E334-5C76-45D6-8D36-74CC07A23F64}"/>
    <cellStyle name="Normal 12 2 2 2 2 2 6 6" xfId="49929" xr:uid="{34159356-9229-45B4-9229-E88E9DCCA3D0}"/>
    <cellStyle name="Normal 12 2 2 2 2 2 6 7" xfId="57419" xr:uid="{E3DF2333-FDBC-4A98-B0FE-08B36BF086CA}"/>
    <cellStyle name="Normal 12 2 2 2 2 2 7" xfId="12121" xr:uid="{9BAB4158-5B32-4D17-BDDB-0D2EE71E823E}"/>
    <cellStyle name="Normal 12 2 2 2 2 2 7 2" xfId="27097" xr:uid="{101C57C7-E08E-417F-AF46-028E3CB88A82}"/>
    <cellStyle name="Normal 12 2 2 2 2 2 8" xfId="19609" xr:uid="{4F15502E-C7A5-4A9D-B376-B5B29BDAF7A4}"/>
    <cellStyle name="Normal 12 2 2 2 2 2 9" xfId="30497" xr:uid="{4AD03D30-B06E-4B2E-AD1F-F7B1173347C8}"/>
    <cellStyle name="Normal 12 2 2 2 2 3" xfId="4626" xr:uid="{6811C9FE-34CB-4A72-B6E1-1E7A0DC7F202}"/>
    <cellStyle name="Normal 12 2 2 2 2 3 10" xfId="49930" xr:uid="{E89A6863-DE25-4014-AD6F-9FA0B5CA4E88}"/>
    <cellStyle name="Normal 12 2 2 2 2 3 11" xfId="57420" xr:uid="{22ABF107-A32C-46CE-B56F-61D12B7F05C7}"/>
    <cellStyle name="Normal 12 2 2 2 2 3 2" xfId="4627" xr:uid="{303BD29D-AF20-4732-AF31-95E016271154}"/>
    <cellStyle name="Normal 12 2 2 2 2 3 2 10" xfId="57421" xr:uid="{489B0FCF-E25A-4E9A-915B-9E39FDBB2707}"/>
    <cellStyle name="Normal 12 2 2 2 2 3 2 2" xfId="4628" xr:uid="{0B1889AA-DEB9-45D8-91AB-62682BEE448F}"/>
    <cellStyle name="Normal 12 2 2 2 2 3 2 2 2" xfId="12139" xr:uid="{E1DF6344-C638-43A6-A34A-E4CC3738D38A}"/>
    <cellStyle name="Normal 12 2 2 2 2 3 2 2 2 2" xfId="27115" xr:uid="{8BE86B5B-776B-409D-AFDF-3B712500C34B}"/>
    <cellStyle name="Normal 12 2 2 2 2 3 2 2 3" xfId="19627" xr:uid="{1F2A1927-EECB-48FC-8595-E20B9FB49A1F}"/>
    <cellStyle name="Normal 12 2 2 2 2 3 2 2 4" xfId="33181" xr:uid="{DADB21A8-3A6F-4708-9651-9B382D6684DE}"/>
    <cellStyle name="Normal 12 2 2 2 2 3 2 2 5" xfId="42046" xr:uid="{7AB8C2C9-EAA4-4614-BFAC-C5A8D695A60D}"/>
    <cellStyle name="Normal 12 2 2 2 2 3 2 2 6" xfId="49932" xr:uid="{904A0871-9237-439B-B4E2-D25FF08205B6}"/>
    <cellStyle name="Normal 12 2 2 2 2 3 2 2 7" xfId="57422" xr:uid="{17865FDC-8FD2-4269-BAD0-A4380F635B7B}"/>
    <cellStyle name="Normal 12 2 2 2 2 3 2 3" xfId="4629" xr:uid="{9B9BACE7-96A7-4977-B4D9-3E7150C291AD}"/>
    <cellStyle name="Normal 12 2 2 2 2 3 2 3 2" xfId="12140" xr:uid="{988D7F02-F21D-4AD0-B3AD-340449FB807A}"/>
    <cellStyle name="Normal 12 2 2 2 2 3 2 3 2 2" xfId="27116" xr:uid="{11DA3575-C32B-4EA7-BF10-01E90082FE71}"/>
    <cellStyle name="Normal 12 2 2 2 2 3 2 3 3" xfId="19628" xr:uid="{9BA5AF1D-3F9B-4694-B1D1-9D9E7276799D}"/>
    <cellStyle name="Normal 12 2 2 2 2 3 2 3 4" xfId="35026" xr:uid="{1DBBF852-C445-4250-91CF-A5ECC73C63BA}"/>
    <cellStyle name="Normal 12 2 2 2 2 3 2 3 5" xfId="42047" xr:uid="{169C34A1-A717-4656-B0CE-7A4FAD061F44}"/>
    <cellStyle name="Normal 12 2 2 2 2 3 2 3 6" xfId="49933" xr:uid="{FB90C87F-5937-463B-BDA9-085696153051}"/>
    <cellStyle name="Normal 12 2 2 2 2 3 2 3 7" xfId="57423" xr:uid="{95C026CC-B036-4581-9107-0AF77386EF39}"/>
    <cellStyle name="Normal 12 2 2 2 2 3 2 4" xfId="4630" xr:uid="{4F147286-57FF-49C8-BBCE-2E4354C8D386}"/>
    <cellStyle name="Normal 12 2 2 2 2 3 2 4 2" xfId="12141" xr:uid="{31D0A66B-885E-4DDD-AF65-1C99845ABBC9}"/>
    <cellStyle name="Normal 12 2 2 2 2 3 2 4 2 2" xfId="27117" xr:uid="{BF48A40E-1E60-4F84-A4FD-AF08F17CA63C}"/>
    <cellStyle name="Normal 12 2 2 2 2 3 2 4 3" xfId="19629" xr:uid="{80F39BFB-E55D-4C00-8A04-DCBC97268F61}"/>
    <cellStyle name="Normal 12 2 2 2 2 3 2 4 4" xfId="36869" xr:uid="{B1C33A1A-7E61-40DB-8670-DDED71F00048}"/>
    <cellStyle name="Normal 12 2 2 2 2 3 2 4 5" xfId="42048" xr:uid="{AF3B63D1-5411-484B-BD8F-A142684BEAEA}"/>
    <cellStyle name="Normal 12 2 2 2 2 3 2 4 6" xfId="49934" xr:uid="{BFB84AAB-2485-41AC-90C5-6873B97BB229}"/>
    <cellStyle name="Normal 12 2 2 2 2 3 2 4 7" xfId="57424" xr:uid="{BD16F4E9-DE05-4A34-A4A7-B39B8212A6F8}"/>
    <cellStyle name="Normal 12 2 2 2 2 3 2 5" xfId="12138" xr:uid="{621DB600-91FE-40DE-A809-62CFD2273AC6}"/>
    <cellStyle name="Normal 12 2 2 2 2 3 2 5 2" xfId="27114" xr:uid="{78417E0F-5D54-4171-8C10-D29C6B8166CC}"/>
    <cellStyle name="Normal 12 2 2 2 2 3 2 6" xfId="19626" xr:uid="{4179EAB0-BF99-4BC6-A66E-DE75A1FB2BFC}"/>
    <cellStyle name="Normal 12 2 2 2 2 3 2 7" xfId="31656" xr:uid="{6A0127C7-9EB4-471F-B815-26F4EE5D4847}"/>
    <cellStyle name="Normal 12 2 2 2 2 3 2 8" xfId="42045" xr:uid="{36A65830-117B-4289-B9E6-3D8767404A08}"/>
    <cellStyle name="Normal 12 2 2 2 2 3 2 9" xfId="49931" xr:uid="{496437B1-BD76-4CC2-B931-225C9730A9E9}"/>
    <cellStyle name="Normal 12 2 2 2 2 3 3" xfId="4631" xr:uid="{B7749166-2DD0-4E9C-9998-2DAC1BDDFB49}"/>
    <cellStyle name="Normal 12 2 2 2 2 3 3 2" xfId="12142" xr:uid="{539DE88D-FA2B-45C3-B2D8-11737DD6E3F3}"/>
    <cellStyle name="Normal 12 2 2 2 2 3 3 2 2" xfId="27118" xr:uid="{9AF06158-C336-4F46-B40C-53D2EE5A7FF0}"/>
    <cellStyle name="Normal 12 2 2 2 2 3 3 3" xfId="19630" xr:uid="{D395ACEC-9536-4D52-81DC-20AC46FF6FF7}"/>
    <cellStyle name="Normal 12 2 2 2 2 3 3 4" xfId="33180" xr:uid="{FF091536-3D48-47FD-B6A2-860BFAEE233A}"/>
    <cellStyle name="Normal 12 2 2 2 2 3 3 5" xfId="42049" xr:uid="{205E79AA-61AD-4E10-9883-7289D0D0439A}"/>
    <cellStyle name="Normal 12 2 2 2 2 3 3 6" xfId="49935" xr:uid="{98BC2FC0-5D7E-4433-9A03-2746C8FBC68F}"/>
    <cellStyle name="Normal 12 2 2 2 2 3 3 7" xfId="57425" xr:uid="{D63AFB51-08E9-4ABE-9630-938B54B3D0F3}"/>
    <cellStyle name="Normal 12 2 2 2 2 3 4" xfId="4632" xr:uid="{EB0D5E83-9475-43B0-B7A9-1E8BA37F5952}"/>
    <cellStyle name="Normal 12 2 2 2 2 3 4 2" xfId="12143" xr:uid="{946BF67D-B8CC-4B76-B789-70C3378BA489}"/>
    <cellStyle name="Normal 12 2 2 2 2 3 4 2 2" xfId="27119" xr:uid="{AC6E8CE4-780E-4E62-B1E2-82A8A321C7B4}"/>
    <cellStyle name="Normal 12 2 2 2 2 3 4 3" xfId="19631" xr:uid="{A5B21FD2-F9DB-4E45-84B1-B9C8F2D929D1}"/>
    <cellStyle name="Normal 12 2 2 2 2 3 4 4" xfId="35025" xr:uid="{54B23384-0827-4C6D-A826-6DFA4E8814A2}"/>
    <cellStyle name="Normal 12 2 2 2 2 3 4 5" xfId="42050" xr:uid="{78F289A6-A5D9-45A5-9835-78C97ED1A222}"/>
    <cellStyle name="Normal 12 2 2 2 2 3 4 6" xfId="49936" xr:uid="{17EE9230-0940-462B-BB38-C07F33BE47FF}"/>
    <cellStyle name="Normal 12 2 2 2 2 3 4 7" xfId="57426" xr:uid="{E38980C8-B17F-4366-9B3A-13DFFB98E1A6}"/>
    <cellStyle name="Normal 12 2 2 2 2 3 5" xfId="4633" xr:uid="{0A64D45E-656D-4DAB-8C1E-E5672E1E8FC2}"/>
    <cellStyle name="Normal 12 2 2 2 2 3 5 2" xfId="12144" xr:uid="{65D41CAC-B631-4322-9072-FAD85CCEF2E6}"/>
    <cellStyle name="Normal 12 2 2 2 2 3 5 2 2" xfId="27120" xr:uid="{66F63F94-1D2D-42FE-8F1C-42C3D7571E34}"/>
    <cellStyle name="Normal 12 2 2 2 2 3 5 3" xfId="19632" xr:uid="{06283E3B-5C51-4EC9-B8C9-CF5588831691}"/>
    <cellStyle name="Normal 12 2 2 2 2 3 5 4" xfId="36868" xr:uid="{455C8F95-9C3D-44F0-842A-B95EF0C5AA60}"/>
    <cellStyle name="Normal 12 2 2 2 2 3 5 5" xfId="42051" xr:uid="{A71DFF23-544D-46E0-A609-6231E6D5A8E4}"/>
    <cellStyle name="Normal 12 2 2 2 2 3 5 6" xfId="49937" xr:uid="{77F508A4-F6F1-435C-8E04-24A5C1BBB5AA}"/>
    <cellStyle name="Normal 12 2 2 2 2 3 5 7" xfId="57427" xr:uid="{ABB8DD3C-CB14-4ADC-959F-4BAB1BB68423}"/>
    <cellStyle name="Normal 12 2 2 2 2 3 6" xfId="12137" xr:uid="{DF361A6D-31C7-4511-BF2D-082B0E7D58A2}"/>
    <cellStyle name="Normal 12 2 2 2 2 3 6 2" xfId="27113" xr:uid="{C43C97A3-338B-4C81-AD0E-05063B11DB9C}"/>
    <cellStyle name="Normal 12 2 2 2 2 3 7" xfId="19625" xr:uid="{21F2D612-02E3-4A63-A7F2-DD3C6A279441}"/>
    <cellStyle name="Normal 12 2 2 2 2 3 8" xfId="30698" xr:uid="{E0D0D276-2EB2-49E9-9CCF-F9532E243381}"/>
    <cellStyle name="Normal 12 2 2 2 2 3 9" xfId="42044" xr:uid="{87A1BD27-1E22-47CC-893E-723E8BA81500}"/>
    <cellStyle name="Normal 12 2 2 2 2 4" xfId="4634" xr:uid="{CF3F9E43-4EC7-4E31-AF90-762D9F8E4AF2}"/>
    <cellStyle name="Normal 12 2 2 2 2 4 10" xfId="49938" xr:uid="{299FA2F6-161A-401C-B7BE-A53DC56C3BC5}"/>
    <cellStyle name="Normal 12 2 2 2 2 4 11" xfId="57428" xr:uid="{79A26962-58B7-4206-8ED2-D8D0286A7FB9}"/>
    <cellStyle name="Normal 12 2 2 2 2 4 2" xfId="4635" xr:uid="{496583AE-EBD2-4777-8B91-E4019B5B405B}"/>
    <cellStyle name="Normal 12 2 2 2 2 4 2 10" xfId="57429" xr:uid="{404B07BD-BC94-4C0F-9EF5-6839590E73D5}"/>
    <cellStyle name="Normal 12 2 2 2 2 4 2 2" xfId="4636" xr:uid="{04CAAB56-156E-4E61-8C69-342B91BDB8A1}"/>
    <cellStyle name="Normal 12 2 2 2 2 4 2 2 2" xfId="12147" xr:uid="{EE10BC0E-6D58-463A-9CD1-DA628A539318}"/>
    <cellStyle name="Normal 12 2 2 2 2 4 2 2 2 2" xfId="27123" xr:uid="{56493815-34E1-4D1C-A60E-A137D5D64622}"/>
    <cellStyle name="Normal 12 2 2 2 2 4 2 2 3" xfId="19635" xr:uid="{7B9E5C6B-1D10-485A-9B26-2A3AD21F311A}"/>
    <cellStyle name="Normal 12 2 2 2 2 4 2 2 4" xfId="33183" xr:uid="{874AFA37-4805-4B58-94F8-8D8BB5EB6787}"/>
    <cellStyle name="Normal 12 2 2 2 2 4 2 2 5" xfId="42054" xr:uid="{B12781CF-7B2F-4A1F-85F5-8B670F09982C}"/>
    <cellStyle name="Normal 12 2 2 2 2 4 2 2 6" xfId="49940" xr:uid="{1E71A218-282B-4D06-8BD4-216216F67427}"/>
    <cellStyle name="Normal 12 2 2 2 2 4 2 2 7" xfId="57430" xr:uid="{49C688FA-B3FA-4792-B9AB-6B52E22BCD63}"/>
    <cellStyle name="Normal 12 2 2 2 2 4 2 3" xfId="4637" xr:uid="{80678815-0166-4CD9-A2FE-7DB7447175A2}"/>
    <cellStyle name="Normal 12 2 2 2 2 4 2 3 2" xfId="12148" xr:uid="{BA58FE91-5821-4CE4-BF24-6AAA1D5A1322}"/>
    <cellStyle name="Normal 12 2 2 2 2 4 2 3 2 2" xfId="27124" xr:uid="{001502EB-F3F9-4115-A06B-5E858EE997FD}"/>
    <cellStyle name="Normal 12 2 2 2 2 4 2 3 3" xfId="19636" xr:uid="{CF735F56-C411-4007-A722-0AA70D69EC36}"/>
    <cellStyle name="Normal 12 2 2 2 2 4 2 3 4" xfId="35028" xr:uid="{47DBECAC-EE70-45B4-9E63-BC88041CEDB2}"/>
    <cellStyle name="Normal 12 2 2 2 2 4 2 3 5" xfId="42055" xr:uid="{740C38D7-9696-4AEE-A714-A8E10E9F7C84}"/>
    <cellStyle name="Normal 12 2 2 2 2 4 2 3 6" xfId="49941" xr:uid="{BB5F521A-D7CD-4514-AFAE-31B5E85A3E7C}"/>
    <cellStyle name="Normal 12 2 2 2 2 4 2 3 7" xfId="57431" xr:uid="{95CD9F81-158E-40E4-81A3-BBF81412C4F8}"/>
    <cellStyle name="Normal 12 2 2 2 2 4 2 4" xfId="4638" xr:uid="{BF5F0D2A-22BF-49FB-A605-282C10BDAC03}"/>
    <cellStyle name="Normal 12 2 2 2 2 4 2 4 2" xfId="12149" xr:uid="{E9D1E42C-6D2E-4AF1-A2FA-3ADCB126FF9C}"/>
    <cellStyle name="Normal 12 2 2 2 2 4 2 4 2 2" xfId="27125" xr:uid="{D94DF730-28FC-42BB-870A-2531C590A690}"/>
    <cellStyle name="Normal 12 2 2 2 2 4 2 4 3" xfId="19637" xr:uid="{8C131D94-9CC5-4224-9A2C-15D9CEA35A12}"/>
    <cellStyle name="Normal 12 2 2 2 2 4 2 4 4" xfId="36871" xr:uid="{7D4D661D-2EE5-462C-B657-AA1D8B89C25B}"/>
    <cellStyle name="Normal 12 2 2 2 2 4 2 4 5" xfId="42056" xr:uid="{0571D2BD-010A-4357-B5B7-D2AF0BDA2BB8}"/>
    <cellStyle name="Normal 12 2 2 2 2 4 2 4 6" xfId="49942" xr:uid="{480ECAA4-C944-4EFD-ABDC-30D0FF9A0BC2}"/>
    <cellStyle name="Normal 12 2 2 2 2 4 2 4 7" xfId="57432" xr:uid="{76053736-B1D5-4010-B79D-20CDBADE5895}"/>
    <cellStyle name="Normal 12 2 2 2 2 4 2 5" xfId="12146" xr:uid="{23EA5CC3-1C49-4968-9A90-80B8F63C8BE8}"/>
    <cellStyle name="Normal 12 2 2 2 2 4 2 5 2" xfId="27122" xr:uid="{E3A87EAF-4498-43D9-8211-0F179BD353CA}"/>
    <cellStyle name="Normal 12 2 2 2 2 4 2 6" xfId="19634" xr:uid="{86E44478-BBAF-4050-B52B-48EBACED669B}"/>
    <cellStyle name="Normal 12 2 2 2 2 4 2 7" xfId="31657" xr:uid="{6F99BAF1-0703-4E7F-9C91-35FE4D338E6C}"/>
    <cellStyle name="Normal 12 2 2 2 2 4 2 8" xfId="42053" xr:uid="{777E0D0F-99EC-4D15-9987-9C021772BE1D}"/>
    <cellStyle name="Normal 12 2 2 2 2 4 2 9" xfId="49939" xr:uid="{8C31C925-653E-4549-8C48-F701DA9C615A}"/>
    <cellStyle name="Normal 12 2 2 2 2 4 3" xfId="4639" xr:uid="{E9DEF070-DCC2-4001-AACD-C8004ECDC801}"/>
    <cellStyle name="Normal 12 2 2 2 2 4 3 2" xfId="12150" xr:uid="{06B3FFB4-F087-4E66-A760-7A6BC49BBD78}"/>
    <cellStyle name="Normal 12 2 2 2 2 4 3 2 2" xfId="27126" xr:uid="{CC22AB58-C68F-49A3-A249-EA038B92A9DD}"/>
    <cellStyle name="Normal 12 2 2 2 2 4 3 3" xfId="19638" xr:uid="{29125953-F1EC-4A60-B1D2-5453FCAB0909}"/>
    <cellStyle name="Normal 12 2 2 2 2 4 3 4" xfId="33182" xr:uid="{DB3AE3CE-5A8B-4835-ADF2-3D4993698F6F}"/>
    <cellStyle name="Normal 12 2 2 2 2 4 3 5" xfId="42057" xr:uid="{3017DE96-016C-434A-84D4-B3E91450A771}"/>
    <cellStyle name="Normal 12 2 2 2 2 4 3 6" xfId="49943" xr:uid="{E52AD5B1-3450-4C61-8F7D-41428BCE1655}"/>
    <cellStyle name="Normal 12 2 2 2 2 4 3 7" xfId="57433" xr:uid="{2A555F22-5564-414B-A36A-7814B7E0EEAA}"/>
    <cellStyle name="Normal 12 2 2 2 2 4 4" xfId="4640" xr:uid="{960D528F-0E21-4117-AA83-A1FF9E75B869}"/>
    <cellStyle name="Normal 12 2 2 2 2 4 4 2" xfId="12151" xr:uid="{1D814707-10D0-4A12-8851-BA253DA7BD2E}"/>
    <cellStyle name="Normal 12 2 2 2 2 4 4 2 2" xfId="27127" xr:uid="{2CB1D393-1BCF-40D7-9306-221CE9356B8A}"/>
    <cellStyle name="Normal 12 2 2 2 2 4 4 3" xfId="19639" xr:uid="{C25D9DFC-9ACC-4468-BCC1-2EF70D51C218}"/>
    <cellStyle name="Normal 12 2 2 2 2 4 4 4" xfId="35027" xr:uid="{EE7F870C-0A63-412F-B1CC-843D5B392770}"/>
    <cellStyle name="Normal 12 2 2 2 2 4 4 5" xfId="42058" xr:uid="{F9FF2D8B-54A4-4FD1-A205-650A2379DD50}"/>
    <cellStyle name="Normal 12 2 2 2 2 4 4 6" xfId="49944" xr:uid="{3A275EFB-8FA9-425B-9056-B2D1D1D254F5}"/>
    <cellStyle name="Normal 12 2 2 2 2 4 4 7" xfId="57434" xr:uid="{3C057857-3088-4A3C-AFBC-844BD6789176}"/>
    <cellStyle name="Normal 12 2 2 2 2 4 5" xfId="4641" xr:uid="{52023047-EFC9-4DC3-B48D-125437089EC3}"/>
    <cellStyle name="Normal 12 2 2 2 2 4 5 2" xfId="12152" xr:uid="{7B30AEB1-5DCF-4FF0-BF9A-8290D61A947C}"/>
    <cellStyle name="Normal 12 2 2 2 2 4 5 2 2" xfId="27128" xr:uid="{F2E7FC14-65CA-4366-A604-291F6696BE94}"/>
    <cellStyle name="Normal 12 2 2 2 2 4 5 3" xfId="19640" xr:uid="{E4DC846C-A992-4EAE-9667-83D15A9BB9B1}"/>
    <cellStyle name="Normal 12 2 2 2 2 4 5 4" xfId="36870" xr:uid="{3BB85A68-9C87-458D-B04E-4BED31A16680}"/>
    <cellStyle name="Normal 12 2 2 2 2 4 5 5" xfId="42059" xr:uid="{EC0FA836-AF82-43F2-80C6-8F6D20E1FE30}"/>
    <cellStyle name="Normal 12 2 2 2 2 4 5 6" xfId="49945" xr:uid="{44DBD13C-F0A2-450D-ABE6-E9B1F704FCD8}"/>
    <cellStyle name="Normal 12 2 2 2 2 4 5 7" xfId="57435" xr:uid="{2E56A197-C0FE-4394-82B8-BE3918A954B2}"/>
    <cellStyle name="Normal 12 2 2 2 2 4 6" xfId="12145" xr:uid="{12A01B6F-9ED7-4634-89BA-9D632CF6D6DA}"/>
    <cellStyle name="Normal 12 2 2 2 2 4 6 2" xfId="27121" xr:uid="{6CA4D939-E759-48A8-A1B6-6E82E404E8A2}"/>
    <cellStyle name="Normal 12 2 2 2 2 4 7" xfId="19633" xr:uid="{13BD2399-100C-48F4-A402-A6FCF579D41E}"/>
    <cellStyle name="Normal 12 2 2 2 2 4 8" xfId="30954" xr:uid="{C443FE47-3BA4-4D47-BD81-CAB4B83FEAB8}"/>
    <cellStyle name="Normal 12 2 2 2 2 4 9" xfId="42052" xr:uid="{C3A50307-32E7-4F74-B848-87E780DB96EC}"/>
    <cellStyle name="Normal 12 2 2 2 2 5" xfId="4642" xr:uid="{E2851566-BED7-452C-A217-38EDAB9D04CB}"/>
    <cellStyle name="Normal 12 2 2 2 2 5 10" xfId="57436" xr:uid="{97334C12-B36E-4A23-86B0-F00CF2A31160}"/>
    <cellStyle name="Normal 12 2 2 2 2 5 2" xfId="4643" xr:uid="{7403B88F-9FC1-460F-A8E9-4ADF389CFBE1}"/>
    <cellStyle name="Normal 12 2 2 2 2 5 2 2" xfId="12154" xr:uid="{55EC14C7-AFC4-468C-BAB3-11139E54206F}"/>
    <cellStyle name="Normal 12 2 2 2 2 5 2 2 2" xfId="27130" xr:uid="{803DD96D-DAB1-4B7B-9E5B-D787A683CB41}"/>
    <cellStyle name="Normal 12 2 2 2 2 5 2 3" xfId="19642" xr:uid="{275D0986-3B41-42AC-80F6-D876BA2D3752}"/>
    <cellStyle name="Normal 12 2 2 2 2 5 2 4" xfId="33184" xr:uid="{316483D0-5D57-4D22-BE07-ED1F2C0B2B80}"/>
    <cellStyle name="Normal 12 2 2 2 2 5 2 5" xfId="42061" xr:uid="{31562DF8-9648-42DB-8FD6-C718E03854BE}"/>
    <cellStyle name="Normal 12 2 2 2 2 5 2 6" xfId="49947" xr:uid="{1581DC61-496B-4ADC-8E4B-76FA9CCF4688}"/>
    <cellStyle name="Normal 12 2 2 2 2 5 2 7" xfId="57437" xr:uid="{A6AD79F8-B336-448B-9B2B-40DF0889BF45}"/>
    <cellStyle name="Normal 12 2 2 2 2 5 3" xfId="4644" xr:uid="{50E00399-92F9-4993-9396-E9F5A7C34A00}"/>
    <cellStyle name="Normal 12 2 2 2 2 5 3 2" xfId="12155" xr:uid="{691465D0-EAB8-4151-BFA0-FFAA6C3485FE}"/>
    <cellStyle name="Normal 12 2 2 2 2 5 3 2 2" xfId="27131" xr:uid="{91BDC3CD-D53A-4898-A587-3FFABE022D96}"/>
    <cellStyle name="Normal 12 2 2 2 2 5 3 3" xfId="19643" xr:uid="{924DF419-213B-42CF-A91E-65E6F0413F3B}"/>
    <cellStyle name="Normal 12 2 2 2 2 5 3 4" xfId="35029" xr:uid="{C8AE1D1D-9161-49C5-9886-BA9AE2E676E9}"/>
    <cellStyle name="Normal 12 2 2 2 2 5 3 5" xfId="42062" xr:uid="{4CD15AED-3178-49E4-A2D3-AD1427C60596}"/>
    <cellStyle name="Normal 12 2 2 2 2 5 3 6" xfId="49948" xr:uid="{84C96D0F-08B8-4C98-A05C-C71A0D8B753D}"/>
    <cellStyle name="Normal 12 2 2 2 2 5 3 7" xfId="57438" xr:uid="{1880C835-B42B-4AB2-B6B8-8D0CA94A543B}"/>
    <cellStyle name="Normal 12 2 2 2 2 5 4" xfId="4645" xr:uid="{3F631E8C-C41F-4D91-986F-DC07977CB829}"/>
    <cellStyle name="Normal 12 2 2 2 2 5 4 2" xfId="12156" xr:uid="{E7E2CAD8-DC6E-4322-909D-B6D66F84133E}"/>
    <cellStyle name="Normal 12 2 2 2 2 5 4 2 2" xfId="27132" xr:uid="{276B9956-510B-4E3D-8122-4618244C0FB4}"/>
    <cellStyle name="Normal 12 2 2 2 2 5 4 3" xfId="19644" xr:uid="{2507B250-DA3E-4E33-8045-E1BF8604D63E}"/>
    <cellStyle name="Normal 12 2 2 2 2 5 4 4" xfId="36872" xr:uid="{091DC179-530D-4A67-B7DD-82BE8BD4ECB1}"/>
    <cellStyle name="Normal 12 2 2 2 2 5 4 5" xfId="42063" xr:uid="{0BBBCBE3-8358-466E-8F8F-D640A8364998}"/>
    <cellStyle name="Normal 12 2 2 2 2 5 4 6" xfId="49949" xr:uid="{CD80FA83-D714-423F-80B3-58A9773FA7CE}"/>
    <cellStyle name="Normal 12 2 2 2 2 5 4 7" xfId="57439" xr:uid="{8AD66AB8-7F00-40B1-8A7F-F3868BD7BC8E}"/>
    <cellStyle name="Normal 12 2 2 2 2 5 5" xfId="12153" xr:uid="{28B80076-9FE8-4CDB-9EE8-94CB2EA09BFD}"/>
    <cellStyle name="Normal 12 2 2 2 2 5 5 2" xfId="27129" xr:uid="{89612699-0CDA-49DF-8AA9-11A9E1F0710D}"/>
    <cellStyle name="Normal 12 2 2 2 2 5 6" xfId="19641" xr:uid="{95A8DA9C-DFA1-4052-807D-B22B12DE06AF}"/>
    <cellStyle name="Normal 12 2 2 2 2 5 7" xfId="31653" xr:uid="{7C4DFB11-B9ED-444C-A24C-D0860431336A}"/>
    <cellStyle name="Normal 12 2 2 2 2 5 8" xfId="42060" xr:uid="{502E5F0F-AA30-4C98-8C35-D0F016D49016}"/>
    <cellStyle name="Normal 12 2 2 2 2 5 9" xfId="49946" xr:uid="{EE143BD6-C35D-4666-9494-9C73BADF2FC6}"/>
    <cellStyle name="Normal 12 2 2 2 2 6" xfId="4646" xr:uid="{6F68F2F3-89FB-47AF-B3CD-CABD1CB03E83}"/>
    <cellStyle name="Normal 12 2 2 2 2 6 2" xfId="12157" xr:uid="{D8F237CA-C05B-429A-8862-C9C4F1292A8B}"/>
    <cellStyle name="Normal 12 2 2 2 2 6 2 2" xfId="27133" xr:uid="{845BABC0-049E-4DF8-BD1D-2E8A61673B0B}"/>
    <cellStyle name="Normal 12 2 2 2 2 6 3" xfId="19645" xr:uid="{63AF13D6-2406-48F6-813D-FFD5BE3B87D8}"/>
    <cellStyle name="Normal 12 2 2 2 2 6 4" xfId="33175" xr:uid="{DEFEA003-6617-4AE3-820E-D36CBB9DB03C}"/>
    <cellStyle name="Normal 12 2 2 2 2 6 5" xfId="42064" xr:uid="{8DFC26D9-089C-4CFB-B180-87780018DC1B}"/>
    <cellStyle name="Normal 12 2 2 2 2 6 6" xfId="49950" xr:uid="{17065A94-3139-4FC6-882D-ABC81DCB8343}"/>
    <cellStyle name="Normal 12 2 2 2 2 6 7" xfId="57440" xr:uid="{6CE12E62-BCCA-4D88-8C04-0DA4643ED25F}"/>
    <cellStyle name="Normal 12 2 2 2 2 7" xfId="4647" xr:uid="{D6062685-A7E5-4C95-B239-1B7B1D056288}"/>
    <cellStyle name="Normal 12 2 2 2 2 7 2" xfId="12158" xr:uid="{9BE62AFA-1F21-4306-B847-7359EF6EB5DF}"/>
    <cellStyle name="Normal 12 2 2 2 2 7 2 2" xfId="27134" xr:uid="{FB685D81-42FF-46E5-A8CA-DE8A79032935}"/>
    <cellStyle name="Normal 12 2 2 2 2 7 3" xfId="19646" xr:uid="{583C0DA9-2D09-498D-8AFF-C148E5E0AEB8}"/>
    <cellStyle name="Normal 12 2 2 2 2 7 4" xfId="35020" xr:uid="{CA62879D-E553-4426-945C-7EEF4B0960EA}"/>
    <cellStyle name="Normal 12 2 2 2 2 7 5" xfId="42065" xr:uid="{8170B0F8-309C-401E-B949-2A65A32F5E80}"/>
    <cellStyle name="Normal 12 2 2 2 2 7 6" xfId="49951" xr:uid="{FA844847-C5EB-4FAC-8121-1C8345CC51EB}"/>
    <cellStyle name="Normal 12 2 2 2 2 7 7" xfId="57441" xr:uid="{EA46298E-E68E-4473-A6DB-69C5C9F344F5}"/>
    <cellStyle name="Normal 12 2 2 2 2 8" xfId="4648" xr:uid="{B07BA12F-F4D8-4A10-B94B-ACD38FAE53CB}"/>
    <cellStyle name="Normal 12 2 2 2 2 8 2" xfId="12159" xr:uid="{92A2B446-9D7A-4791-B259-88A3D2A3F9F2}"/>
    <cellStyle name="Normal 12 2 2 2 2 8 2 2" xfId="27135" xr:uid="{58013F29-CFD5-4FB5-A7F7-02C7121C5689}"/>
    <cellStyle name="Normal 12 2 2 2 2 8 3" xfId="19647" xr:uid="{9144BFE2-FB78-4F4F-A395-1DDE7A97F087}"/>
    <cellStyle name="Normal 12 2 2 2 2 8 4" xfId="36863" xr:uid="{6BB8A0EB-3217-4E4B-B6CD-3C298DE82D64}"/>
    <cellStyle name="Normal 12 2 2 2 2 8 5" xfId="42066" xr:uid="{30400BB6-4CBD-48CE-8293-A7AE3C6627C4}"/>
    <cellStyle name="Normal 12 2 2 2 2 8 6" xfId="49952" xr:uid="{B2E9B225-6AC5-48B5-BD8D-D4F65C0B8C80}"/>
    <cellStyle name="Normal 12 2 2 2 2 8 7" xfId="57442" xr:uid="{304A8941-4450-4EE0-905B-148ACF08744C}"/>
    <cellStyle name="Normal 12 2 2 2 2 9" xfId="12120" xr:uid="{2BEEA3CB-87B8-4E29-8C5A-0536057A3B94}"/>
    <cellStyle name="Normal 12 2 2 2 2 9 2" xfId="27096" xr:uid="{435EE84F-9D6A-4B98-9DEB-423FD6E1EA47}"/>
    <cellStyle name="Normal 12 2 2 2 3" xfId="4649" xr:uid="{DDF1E95B-0C88-492B-A4CF-3F3FA0C6136B}"/>
    <cellStyle name="Normal 12 2 2 2 3 10" xfId="42067" xr:uid="{D3C1C40D-25C1-46B3-B84C-6B8393646FE9}"/>
    <cellStyle name="Normal 12 2 2 2 3 11" xfId="49953" xr:uid="{D10B5C40-2A3A-4AE9-AD65-B7C46B026F6C}"/>
    <cellStyle name="Normal 12 2 2 2 3 12" xfId="57443" xr:uid="{50BAFE55-5AA0-416E-9E3B-809B1981A83B}"/>
    <cellStyle name="Normal 12 2 2 2 3 2" xfId="4650" xr:uid="{0092CD3D-E236-4E70-BC9C-C99441EE36E4}"/>
    <cellStyle name="Normal 12 2 2 2 3 2 10" xfId="49954" xr:uid="{D1436A57-B780-4F2C-94BF-8F8396BDB3AB}"/>
    <cellStyle name="Normal 12 2 2 2 3 2 11" xfId="57444" xr:uid="{B078B748-AC59-405D-9ADD-2A9562BE196A}"/>
    <cellStyle name="Normal 12 2 2 2 3 2 2" xfId="4651" xr:uid="{E68F30FA-6E59-44AF-AB59-7EA2FAAAB3FC}"/>
    <cellStyle name="Normal 12 2 2 2 3 2 2 10" xfId="57445" xr:uid="{9CE925F7-5C20-4A6D-B717-B165F0E33D03}"/>
    <cellStyle name="Normal 12 2 2 2 3 2 2 2" xfId="4652" xr:uid="{A5CE18C2-D184-4B99-8D3A-588780008AA9}"/>
    <cellStyle name="Normal 12 2 2 2 3 2 2 2 2" xfId="12163" xr:uid="{CEA67379-6747-4E55-8A12-FB723093591F}"/>
    <cellStyle name="Normal 12 2 2 2 3 2 2 2 2 2" xfId="27139" xr:uid="{1F2F6D1E-5264-49FD-9D90-7E183B86F0D2}"/>
    <cellStyle name="Normal 12 2 2 2 3 2 2 2 3" xfId="19651" xr:uid="{252B245C-D487-45E8-863C-6038FA604B2F}"/>
    <cellStyle name="Normal 12 2 2 2 3 2 2 2 4" xfId="33187" xr:uid="{E8E40936-B2D9-4182-9136-FB60273D856E}"/>
    <cellStyle name="Normal 12 2 2 2 3 2 2 2 5" xfId="42070" xr:uid="{E2978DB8-1CD4-4890-8A17-126A1B758F2C}"/>
    <cellStyle name="Normal 12 2 2 2 3 2 2 2 6" xfId="49956" xr:uid="{A128DDAE-2743-47D3-A846-FF661C064A06}"/>
    <cellStyle name="Normal 12 2 2 2 3 2 2 2 7" xfId="57446" xr:uid="{2E4C351B-D9C7-48F6-97EA-E82EF4A088FC}"/>
    <cellStyle name="Normal 12 2 2 2 3 2 2 3" xfId="4653" xr:uid="{715B815C-6632-48F1-8EEC-7439838CD01C}"/>
    <cellStyle name="Normal 12 2 2 2 3 2 2 3 2" xfId="12164" xr:uid="{FAD591DD-3741-41A2-B412-8C04D0CE1408}"/>
    <cellStyle name="Normal 12 2 2 2 3 2 2 3 2 2" xfId="27140" xr:uid="{3754C56C-0CAC-49AE-B184-FF041718632D}"/>
    <cellStyle name="Normal 12 2 2 2 3 2 2 3 3" xfId="19652" xr:uid="{47719C9A-0B96-4BD7-B59A-4E91F8C32246}"/>
    <cellStyle name="Normal 12 2 2 2 3 2 2 3 4" xfId="35032" xr:uid="{301107AA-E84E-4545-BE8F-22FF2FB26A52}"/>
    <cellStyle name="Normal 12 2 2 2 3 2 2 3 5" xfId="42071" xr:uid="{465DA2C7-5310-4B67-A875-01F3B295312D}"/>
    <cellStyle name="Normal 12 2 2 2 3 2 2 3 6" xfId="49957" xr:uid="{DB5C4E5D-066E-46D4-BCC6-D2A6D70CDD9F}"/>
    <cellStyle name="Normal 12 2 2 2 3 2 2 3 7" xfId="57447" xr:uid="{3259C957-1DB0-48ED-9950-FC90DD743D38}"/>
    <cellStyle name="Normal 12 2 2 2 3 2 2 4" xfId="4654" xr:uid="{E39753B8-EC16-4259-972C-2D012A354286}"/>
    <cellStyle name="Normal 12 2 2 2 3 2 2 4 2" xfId="12165" xr:uid="{F7E2A784-DA1E-4BA8-980B-7BC84BE52291}"/>
    <cellStyle name="Normal 12 2 2 2 3 2 2 4 2 2" xfId="27141" xr:uid="{0FE4EED7-3D65-4C7C-AA4E-64FAA58C0D93}"/>
    <cellStyle name="Normal 12 2 2 2 3 2 2 4 3" xfId="19653" xr:uid="{C1A4F43A-7A09-4C5B-BDCA-28E182C33858}"/>
    <cellStyle name="Normal 12 2 2 2 3 2 2 4 4" xfId="36875" xr:uid="{1551B386-CE80-4AFF-8670-30AC8DB08297}"/>
    <cellStyle name="Normal 12 2 2 2 3 2 2 4 5" xfId="42072" xr:uid="{F0ACFB59-14B7-4EBF-8A96-D37839EC248F}"/>
    <cellStyle name="Normal 12 2 2 2 3 2 2 4 6" xfId="49958" xr:uid="{02AEE03F-CDD3-4252-9A9B-0E0063AD14BF}"/>
    <cellStyle name="Normal 12 2 2 2 3 2 2 4 7" xfId="57448" xr:uid="{0C31BEAA-A926-4F21-B15D-3BD8E12987D3}"/>
    <cellStyle name="Normal 12 2 2 2 3 2 2 5" xfId="12162" xr:uid="{26CDDCD2-37B3-4073-B1A0-6ADF49A04E77}"/>
    <cellStyle name="Normal 12 2 2 2 3 2 2 5 2" xfId="27138" xr:uid="{EC2C1051-933C-446D-B522-BEC10D93D149}"/>
    <cellStyle name="Normal 12 2 2 2 3 2 2 6" xfId="19650" xr:uid="{880AFA37-982D-48F5-9CA0-ACC13F8D19E6}"/>
    <cellStyle name="Normal 12 2 2 2 3 2 2 7" xfId="31659" xr:uid="{5C9618D9-0219-4256-BD71-C6A5858A5D1B}"/>
    <cellStyle name="Normal 12 2 2 2 3 2 2 8" xfId="42069" xr:uid="{4C37ACF9-8EE7-4C87-AFA1-8FBC2317038E}"/>
    <cellStyle name="Normal 12 2 2 2 3 2 2 9" xfId="49955" xr:uid="{DABD8720-7FB1-43F4-B513-4F0DDA4EF116}"/>
    <cellStyle name="Normal 12 2 2 2 3 2 3" xfId="4655" xr:uid="{3544118E-33EC-4442-8079-4112B83C7CFB}"/>
    <cellStyle name="Normal 12 2 2 2 3 2 3 2" xfId="12166" xr:uid="{9EE91C53-1453-4848-BCA7-2BF2F76C9A9E}"/>
    <cellStyle name="Normal 12 2 2 2 3 2 3 2 2" xfId="27142" xr:uid="{AFD57CAD-A7AC-4EB2-8C4B-59579709637D}"/>
    <cellStyle name="Normal 12 2 2 2 3 2 3 3" xfId="19654" xr:uid="{B6BD3DDA-DB47-4FD6-A9C4-0D5E1D897F1A}"/>
    <cellStyle name="Normal 12 2 2 2 3 2 3 4" xfId="33186" xr:uid="{2644FD65-DC7D-4E13-88ED-1E9E983B7ED7}"/>
    <cellStyle name="Normal 12 2 2 2 3 2 3 5" xfId="42073" xr:uid="{DD2F47BB-80F6-4D22-A88E-F18CA7F201E8}"/>
    <cellStyle name="Normal 12 2 2 2 3 2 3 6" xfId="49959" xr:uid="{6E1EE0CD-984F-4BB8-9A7D-402BE469AD58}"/>
    <cellStyle name="Normal 12 2 2 2 3 2 3 7" xfId="57449" xr:uid="{49973421-80A5-4F8B-8F63-A249F88F4C40}"/>
    <cellStyle name="Normal 12 2 2 2 3 2 4" xfId="4656" xr:uid="{02AB2E8E-E7F8-4940-9C04-7470750A633F}"/>
    <cellStyle name="Normal 12 2 2 2 3 2 4 2" xfId="12167" xr:uid="{2E13D2EA-18A9-48E4-8DA5-9CD8AD7BE17E}"/>
    <cellStyle name="Normal 12 2 2 2 3 2 4 2 2" xfId="27143" xr:uid="{99E7C261-5A90-4A90-897B-85DC9CCBAC43}"/>
    <cellStyle name="Normal 12 2 2 2 3 2 4 3" xfId="19655" xr:uid="{3095B658-A5E1-458D-A41B-C335E80CE449}"/>
    <cellStyle name="Normal 12 2 2 2 3 2 4 4" xfId="35031" xr:uid="{4B452FA3-B3E0-4550-8664-98C60A969D6E}"/>
    <cellStyle name="Normal 12 2 2 2 3 2 4 5" xfId="42074" xr:uid="{24258ADF-275C-4DBD-9099-AE107DA4FFE0}"/>
    <cellStyle name="Normal 12 2 2 2 3 2 4 6" xfId="49960" xr:uid="{24867326-6CB3-41B2-B9D8-F076541A4C89}"/>
    <cellStyle name="Normal 12 2 2 2 3 2 4 7" xfId="57450" xr:uid="{D1CDBCD6-2BAF-4FA4-AB43-7BE8F14B610F}"/>
    <cellStyle name="Normal 12 2 2 2 3 2 5" xfId="4657" xr:uid="{66228545-F3A4-442B-8A06-666F9A481B69}"/>
    <cellStyle name="Normal 12 2 2 2 3 2 5 2" xfId="12168" xr:uid="{3DF829F7-06BC-4B3A-B71D-F04232CCD31D}"/>
    <cellStyle name="Normal 12 2 2 2 3 2 5 2 2" xfId="27144" xr:uid="{29AC29BA-C54D-4E17-AC8B-275621F90FDC}"/>
    <cellStyle name="Normal 12 2 2 2 3 2 5 3" xfId="19656" xr:uid="{40593C82-1007-48A1-A90E-92F7CF054821}"/>
    <cellStyle name="Normal 12 2 2 2 3 2 5 4" xfId="36874" xr:uid="{B74C02B4-683D-4AEE-B392-905C97250609}"/>
    <cellStyle name="Normal 12 2 2 2 3 2 5 5" xfId="42075" xr:uid="{5EE7DC8C-B8FE-4980-A49F-62FAEB7F3A52}"/>
    <cellStyle name="Normal 12 2 2 2 3 2 5 6" xfId="49961" xr:uid="{65BAC755-96E5-4D60-9D79-CFFA99D98B5C}"/>
    <cellStyle name="Normal 12 2 2 2 3 2 5 7" xfId="57451" xr:uid="{71A9F036-7C5A-4F04-87AF-401E3B7AD4C7}"/>
    <cellStyle name="Normal 12 2 2 2 3 2 6" xfId="12161" xr:uid="{008A274A-C779-45DB-A6B2-1A7E9634D512}"/>
    <cellStyle name="Normal 12 2 2 2 3 2 6 2" xfId="27137" xr:uid="{D2684F5C-3CE2-40C1-B6CC-D7CDB710890F}"/>
    <cellStyle name="Normal 12 2 2 2 3 2 7" xfId="19649" xr:uid="{824F4731-CD8F-4B4C-8EDF-F99EE90804B5}"/>
    <cellStyle name="Normal 12 2 2 2 3 2 8" xfId="30956" xr:uid="{FD5DB80F-2A8C-4CDB-9C06-B7E5D044A856}"/>
    <cellStyle name="Normal 12 2 2 2 3 2 9" xfId="42068" xr:uid="{92A9486D-6379-4CE2-BA76-6078D296874C}"/>
    <cellStyle name="Normal 12 2 2 2 3 3" xfId="4658" xr:uid="{1EB311D0-E77D-4D33-BF68-87E839694549}"/>
    <cellStyle name="Normal 12 2 2 2 3 3 10" xfId="57452" xr:uid="{9E2490CF-AA62-4E47-BDD8-D22D1CEAB97A}"/>
    <cellStyle name="Normal 12 2 2 2 3 3 2" xfId="4659" xr:uid="{1F906E88-F0AD-472D-AD7D-0F27978E618E}"/>
    <cellStyle name="Normal 12 2 2 2 3 3 2 2" xfId="12170" xr:uid="{9A9A2649-D614-4600-ACB7-5C2B5A63F511}"/>
    <cellStyle name="Normal 12 2 2 2 3 3 2 2 2" xfId="27146" xr:uid="{1A7ADD65-A61A-4BCB-8042-603B3B2D586E}"/>
    <cellStyle name="Normal 12 2 2 2 3 3 2 3" xfId="19658" xr:uid="{8CB1AEEC-EBF5-4437-A691-A7CFD53C2CFD}"/>
    <cellStyle name="Normal 12 2 2 2 3 3 2 4" xfId="33188" xr:uid="{2D40CD5E-D508-4B6C-BBD1-FEAB9482DEDA}"/>
    <cellStyle name="Normal 12 2 2 2 3 3 2 5" xfId="42077" xr:uid="{DBFA79BA-13AD-4FE9-A252-47BE6B342187}"/>
    <cellStyle name="Normal 12 2 2 2 3 3 2 6" xfId="49963" xr:uid="{658958C5-23D4-4EB4-8B6F-BAF134C386F1}"/>
    <cellStyle name="Normal 12 2 2 2 3 3 2 7" xfId="57453" xr:uid="{90AFAFB4-9A8B-4321-8B6E-2A419EECA9F4}"/>
    <cellStyle name="Normal 12 2 2 2 3 3 3" xfId="4660" xr:uid="{491040A8-366F-4E8A-B162-47DD98E1287C}"/>
    <cellStyle name="Normal 12 2 2 2 3 3 3 2" xfId="12171" xr:uid="{BD5EE4FA-3C3C-47A2-A902-1FD2AADBFEB5}"/>
    <cellStyle name="Normal 12 2 2 2 3 3 3 2 2" xfId="27147" xr:uid="{D652CE84-4745-4167-9994-870FE6F463BA}"/>
    <cellStyle name="Normal 12 2 2 2 3 3 3 3" xfId="19659" xr:uid="{3070616B-6D75-458C-9949-A817D878F74E}"/>
    <cellStyle name="Normal 12 2 2 2 3 3 3 4" xfId="35033" xr:uid="{BD97C30A-FF42-4C5B-B3AA-0A63B07C610A}"/>
    <cellStyle name="Normal 12 2 2 2 3 3 3 5" xfId="42078" xr:uid="{09BFA8DA-4785-41AA-9CD9-168D6613240A}"/>
    <cellStyle name="Normal 12 2 2 2 3 3 3 6" xfId="49964" xr:uid="{793FA506-E905-4C15-B98F-FE6014CEED14}"/>
    <cellStyle name="Normal 12 2 2 2 3 3 3 7" xfId="57454" xr:uid="{92D0D904-4C09-4827-A91F-A9D6EB6264F0}"/>
    <cellStyle name="Normal 12 2 2 2 3 3 4" xfId="4661" xr:uid="{2CFF549E-292E-4831-BF23-0C5B65468763}"/>
    <cellStyle name="Normal 12 2 2 2 3 3 4 2" xfId="12172" xr:uid="{310E149B-F2BE-49A7-8A42-83B3DF34E28C}"/>
    <cellStyle name="Normal 12 2 2 2 3 3 4 2 2" xfId="27148" xr:uid="{5F3F3B94-4CF9-4C86-970E-FDC4EBE76D70}"/>
    <cellStyle name="Normal 12 2 2 2 3 3 4 3" xfId="19660" xr:uid="{7657B0A6-A403-49A6-AD51-89515D9D5AF7}"/>
    <cellStyle name="Normal 12 2 2 2 3 3 4 4" xfId="36876" xr:uid="{FE98BED8-595A-427B-873B-D486AB16DC43}"/>
    <cellStyle name="Normal 12 2 2 2 3 3 4 5" xfId="42079" xr:uid="{727CE96D-04DB-42AA-9862-2C8D8034968B}"/>
    <cellStyle name="Normal 12 2 2 2 3 3 4 6" xfId="49965" xr:uid="{206DF126-6C09-4ED4-893E-C6A8C0C305B0}"/>
    <cellStyle name="Normal 12 2 2 2 3 3 4 7" xfId="57455" xr:uid="{F7F2C046-660E-464F-8024-34234F2943D0}"/>
    <cellStyle name="Normal 12 2 2 2 3 3 5" xfId="12169" xr:uid="{F8A59135-73D9-4F44-BFB1-0221752C3E2F}"/>
    <cellStyle name="Normal 12 2 2 2 3 3 5 2" xfId="27145" xr:uid="{38875655-48E3-46A5-B825-FB097008A04C}"/>
    <cellStyle name="Normal 12 2 2 2 3 3 6" xfId="19657" xr:uid="{018EDF6D-A6EC-449F-A742-06A30212A61C}"/>
    <cellStyle name="Normal 12 2 2 2 3 3 7" xfId="31658" xr:uid="{2ACD405F-C51B-4B7B-9602-F38D5FB5D3AB}"/>
    <cellStyle name="Normal 12 2 2 2 3 3 8" xfId="42076" xr:uid="{9614EC32-10F6-4667-84C0-4491ACF06D9C}"/>
    <cellStyle name="Normal 12 2 2 2 3 3 9" xfId="49962" xr:uid="{E6DADBA1-F9C1-4F49-A768-A156BACBEA4B}"/>
    <cellStyle name="Normal 12 2 2 2 3 4" xfId="4662" xr:uid="{8C262D99-2704-4773-9BE5-CF66BCADBB9E}"/>
    <cellStyle name="Normal 12 2 2 2 3 4 2" xfId="12173" xr:uid="{32B9A38E-60A4-42FA-9EC0-5895126CF65C}"/>
    <cellStyle name="Normal 12 2 2 2 3 4 2 2" xfId="27149" xr:uid="{2CADC25F-4F88-4B9D-8612-66414D1EF5C1}"/>
    <cellStyle name="Normal 12 2 2 2 3 4 3" xfId="19661" xr:uid="{B59C1B4D-4038-472B-8F95-58F7F69466DA}"/>
    <cellStyle name="Normal 12 2 2 2 3 4 4" xfId="33185" xr:uid="{9E257F3A-DA29-4914-B60B-782FFC8EA91E}"/>
    <cellStyle name="Normal 12 2 2 2 3 4 5" xfId="42080" xr:uid="{E4A3DCB9-C402-486C-99C0-AD33E879154A}"/>
    <cellStyle name="Normal 12 2 2 2 3 4 6" xfId="49966" xr:uid="{D337B9CD-1B16-4613-B6BA-8E785D66A85F}"/>
    <cellStyle name="Normal 12 2 2 2 3 4 7" xfId="57456" xr:uid="{8F951C1C-121B-4E5F-BECE-4CC7A477396D}"/>
    <cellStyle name="Normal 12 2 2 2 3 5" xfId="4663" xr:uid="{495A02D4-DF5D-4FD7-A583-0058D80E6BB5}"/>
    <cellStyle name="Normal 12 2 2 2 3 5 2" xfId="12174" xr:uid="{0AF7183B-D940-4AA9-BD38-F1CA84FCAFC6}"/>
    <cellStyle name="Normal 12 2 2 2 3 5 2 2" xfId="27150" xr:uid="{F9D27FE2-F4FB-465C-A668-82D00EB6B5BB}"/>
    <cellStyle name="Normal 12 2 2 2 3 5 3" xfId="19662" xr:uid="{CB4EFBED-3129-4CD2-9D7F-A16D847C761E}"/>
    <cellStyle name="Normal 12 2 2 2 3 5 4" xfId="35030" xr:uid="{64E5E1AA-7AE8-4878-B71D-D32C0FE23C7A}"/>
    <cellStyle name="Normal 12 2 2 2 3 5 5" xfId="42081" xr:uid="{9F001167-0975-4E6C-9258-6DB5A2FD2FF6}"/>
    <cellStyle name="Normal 12 2 2 2 3 5 6" xfId="49967" xr:uid="{4A05C07C-ACA5-46CC-8769-A177A4CA233B}"/>
    <cellStyle name="Normal 12 2 2 2 3 5 7" xfId="57457" xr:uid="{C5C035EF-9CE9-4FF1-87BB-79C3DB81DADA}"/>
    <cellStyle name="Normal 12 2 2 2 3 6" xfId="4664" xr:uid="{BFF2D6A9-0754-41E9-88D9-FF4808CCD78A}"/>
    <cellStyle name="Normal 12 2 2 2 3 6 2" xfId="12175" xr:uid="{0B175E6A-E802-4E2B-9DE9-0C0C0CCFBA7F}"/>
    <cellStyle name="Normal 12 2 2 2 3 6 2 2" xfId="27151" xr:uid="{68051088-D101-4ECE-8DCC-79404F71A670}"/>
    <cellStyle name="Normal 12 2 2 2 3 6 3" xfId="19663" xr:uid="{FD59B2AB-AF2C-4AAD-8409-FA0C25BA0005}"/>
    <cellStyle name="Normal 12 2 2 2 3 6 4" xfId="36873" xr:uid="{DA0972D0-A198-4FFE-A45B-93D51D87DF68}"/>
    <cellStyle name="Normal 12 2 2 2 3 6 5" xfId="42082" xr:uid="{59AE431F-5E06-48E3-A52D-82BEBBF6DE85}"/>
    <cellStyle name="Normal 12 2 2 2 3 6 6" xfId="49968" xr:uid="{52B69FF0-4F28-4EB3-BC0B-53609EB415B1}"/>
    <cellStyle name="Normal 12 2 2 2 3 6 7" xfId="57458" xr:uid="{099DFD5D-AC1C-436B-9646-3A10B1C42441}"/>
    <cellStyle name="Normal 12 2 2 2 3 7" xfId="12160" xr:uid="{DAE434EC-BA35-411C-B56D-040EFB86064E}"/>
    <cellStyle name="Normal 12 2 2 2 3 7 2" xfId="27136" xr:uid="{0FD8A5AB-63DA-4F1F-B626-61ABB8282815}"/>
    <cellStyle name="Normal 12 2 2 2 3 8" xfId="19648" xr:uid="{F3D292CF-A9F9-4B36-8249-7AB10B82D5E7}"/>
    <cellStyle name="Normal 12 2 2 2 3 9" xfId="30496" xr:uid="{BB6759F0-4848-490A-AB6D-F6D523783961}"/>
    <cellStyle name="Normal 12 2 2 2 4" xfId="4665" xr:uid="{5CDA895C-ADB0-4EF1-8F07-A1D2DA65BFCC}"/>
    <cellStyle name="Normal 12 2 2 2 4 10" xfId="42083" xr:uid="{871A4C86-C326-4F43-A4AD-7A25B2C60059}"/>
    <cellStyle name="Normal 12 2 2 2 4 11" xfId="49969" xr:uid="{D890C753-790D-43C7-BDC5-C604BC3A265D}"/>
    <cellStyle name="Normal 12 2 2 2 4 12" xfId="57459" xr:uid="{64369065-83FD-4296-AF5D-7B6264EB698A}"/>
    <cellStyle name="Normal 12 2 2 2 4 2" xfId="4666" xr:uid="{7939C33E-A34D-4683-8359-B108FE37789E}"/>
    <cellStyle name="Normal 12 2 2 2 4 2 10" xfId="49970" xr:uid="{66330E72-FF7D-4B1C-9DC9-388035F33594}"/>
    <cellStyle name="Normal 12 2 2 2 4 2 11" xfId="57460" xr:uid="{15CD64DB-579B-4DD0-A22A-18288E1E56A1}"/>
    <cellStyle name="Normal 12 2 2 2 4 2 2" xfId="4667" xr:uid="{AF2FD2A6-4469-4334-8F71-4E898E006250}"/>
    <cellStyle name="Normal 12 2 2 2 4 2 2 10" xfId="57461" xr:uid="{1901AC49-C65E-47B8-B185-DB7D0F14528B}"/>
    <cellStyle name="Normal 12 2 2 2 4 2 2 2" xfId="4668" xr:uid="{3220F370-B38C-4EDE-AF18-D61669A405D7}"/>
    <cellStyle name="Normal 12 2 2 2 4 2 2 2 2" xfId="12179" xr:uid="{A04CB278-669A-4255-849C-F59EEBA43CF6}"/>
    <cellStyle name="Normal 12 2 2 2 4 2 2 2 2 2" xfId="27155" xr:uid="{73C8C3EB-8BCE-465E-830A-16FE0A7746B9}"/>
    <cellStyle name="Normal 12 2 2 2 4 2 2 2 3" xfId="19667" xr:uid="{4BF79A90-5EB2-4D8F-A3EC-578D7536B500}"/>
    <cellStyle name="Normal 12 2 2 2 4 2 2 2 4" xfId="33191" xr:uid="{F65E1D87-3FC4-4FE0-A177-497896C7413B}"/>
    <cellStyle name="Normal 12 2 2 2 4 2 2 2 5" xfId="42086" xr:uid="{B2F80F8F-6EA0-4136-880F-2C75E3A063BE}"/>
    <cellStyle name="Normal 12 2 2 2 4 2 2 2 6" xfId="49972" xr:uid="{43D925F1-39EC-488B-937B-C215CC7A7ADD}"/>
    <cellStyle name="Normal 12 2 2 2 4 2 2 2 7" xfId="57462" xr:uid="{250DCCFD-09B4-4F65-B37E-0CDB5CAD4478}"/>
    <cellStyle name="Normal 12 2 2 2 4 2 2 3" xfId="4669" xr:uid="{89A7ABE4-DB0A-4E81-83D1-6245BCD666E5}"/>
    <cellStyle name="Normal 12 2 2 2 4 2 2 3 2" xfId="12180" xr:uid="{278360FE-3641-4770-95AE-2E12AF3F062A}"/>
    <cellStyle name="Normal 12 2 2 2 4 2 2 3 2 2" xfId="27156" xr:uid="{7AA0587B-B798-41ED-9A34-C0291B51B8FA}"/>
    <cellStyle name="Normal 12 2 2 2 4 2 2 3 3" xfId="19668" xr:uid="{0D9431C9-0BE1-47A0-A18A-8B6D2DF6922F}"/>
    <cellStyle name="Normal 12 2 2 2 4 2 2 3 4" xfId="35036" xr:uid="{3F4BAE27-F804-47C8-936A-B0EB20A5F4FE}"/>
    <cellStyle name="Normal 12 2 2 2 4 2 2 3 5" xfId="42087" xr:uid="{924DC5C8-FD8D-4D22-A87E-66A49EDC0FCA}"/>
    <cellStyle name="Normal 12 2 2 2 4 2 2 3 6" xfId="49973" xr:uid="{C7CF56DC-F617-4427-9B0D-FE890CA3CF76}"/>
    <cellStyle name="Normal 12 2 2 2 4 2 2 3 7" xfId="57463" xr:uid="{5FC7762B-D761-47B5-B250-D39EC0AD72A8}"/>
    <cellStyle name="Normal 12 2 2 2 4 2 2 4" xfId="4670" xr:uid="{51E01210-B2C2-472B-9110-5FD4692C1283}"/>
    <cellStyle name="Normal 12 2 2 2 4 2 2 4 2" xfId="12181" xr:uid="{708FA34B-2508-4661-AF6C-F64ABD9D5BD6}"/>
    <cellStyle name="Normal 12 2 2 2 4 2 2 4 2 2" xfId="27157" xr:uid="{D56BE7A7-B9B9-43EE-BFF4-7459ED460B53}"/>
    <cellStyle name="Normal 12 2 2 2 4 2 2 4 3" xfId="19669" xr:uid="{9586BE6D-47C2-4396-956C-A8A006683478}"/>
    <cellStyle name="Normal 12 2 2 2 4 2 2 4 4" xfId="36879" xr:uid="{7EE3584A-BB94-4A2A-BDC7-612FF341EC00}"/>
    <cellStyle name="Normal 12 2 2 2 4 2 2 4 5" xfId="42088" xr:uid="{60B6C2B4-E458-45D5-8CD7-8ECADCF5B1C8}"/>
    <cellStyle name="Normal 12 2 2 2 4 2 2 4 6" xfId="49974" xr:uid="{2E8D0303-4174-49A0-8455-92080A090382}"/>
    <cellStyle name="Normal 12 2 2 2 4 2 2 4 7" xfId="57464" xr:uid="{96BA5B8D-71E1-42E2-A644-04D99788E6ED}"/>
    <cellStyle name="Normal 12 2 2 2 4 2 2 5" xfId="12178" xr:uid="{6BCF5922-748C-472F-9556-25ABAC9772E5}"/>
    <cellStyle name="Normal 12 2 2 2 4 2 2 5 2" xfId="27154" xr:uid="{DAAC50A2-0C56-4270-A332-0A863A44290D}"/>
    <cellStyle name="Normal 12 2 2 2 4 2 2 6" xfId="19666" xr:uid="{8E36DAB3-B381-4111-AC9B-9D70AFBCE856}"/>
    <cellStyle name="Normal 12 2 2 2 4 2 2 7" xfId="31661" xr:uid="{5159F2E2-6402-4F32-BE16-93A03229B7CA}"/>
    <cellStyle name="Normal 12 2 2 2 4 2 2 8" xfId="42085" xr:uid="{A17A8660-939A-400A-A091-137823E98B30}"/>
    <cellStyle name="Normal 12 2 2 2 4 2 2 9" xfId="49971" xr:uid="{3E73D4C2-7F59-4760-988E-C7ABC7B8894C}"/>
    <cellStyle name="Normal 12 2 2 2 4 2 3" xfId="4671" xr:uid="{278DB582-8B33-4733-A65C-E3583A95E7AA}"/>
    <cellStyle name="Normal 12 2 2 2 4 2 3 2" xfId="12182" xr:uid="{F26BBFFB-FDF1-426A-8C56-F29DF16BCFF3}"/>
    <cellStyle name="Normal 12 2 2 2 4 2 3 2 2" xfId="27158" xr:uid="{1FCDD320-51C2-4F6F-BE7D-2419B0A06982}"/>
    <cellStyle name="Normal 12 2 2 2 4 2 3 3" xfId="19670" xr:uid="{CE693A11-7EDA-4A0E-8D39-37BF9CFB8298}"/>
    <cellStyle name="Normal 12 2 2 2 4 2 3 4" xfId="33190" xr:uid="{F613F598-9727-4E20-8F79-ACA83D3D91A5}"/>
    <cellStyle name="Normal 12 2 2 2 4 2 3 5" xfId="42089" xr:uid="{6CCC6F5B-A7E9-478B-8994-8AC76DAB757A}"/>
    <cellStyle name="Normal 12 2 2 2 4 2 3 6" xfId="49975" xr:uid="{8AA53654-2F7A-4298-ABBE-F04C3E78FFFE}"/>
    <cellStyle name="Normal 12 2 2 2 4 2 3 7" xfId="57465" xr:uid="{DC23F1C2-136C-4D7F-8C03-28D988A54BE5}"/>
    <cellStyle name="Normal 12 2 2 2 4 2 4" xfId="4672" xr:uid="{917AEF6B-0F02-4750-B35A-A9EE8F295C75}"/>
    <cellStyle name="Normal 12 2 2 2 4 2 4 2" xfId="12183" xr:uid="{6FE22505-EC67-4082-9FCA-A65731005A0B}"/>
    <cellStyle name="Normal 12 2 2 2 4 2 4 2 2" xfId="27159" xr:uid="{5304A403-F65B-487E-B514-FC06A7F7D962}"/>
    <cellStyle name="Normal 12 2 2 2 4 2 4 3" xfId="19671" xr:uid="{C6836E97-D6BC-436F-B047-9F3B6727B556}"/>
    <cellStyle name="Normal 12 2 2 2 4 2 4 4" xfId="35035" xr:uid="{55CF68B9-4F8C-4DFB-A1F5-F0E1ACF213DA}"/>
    <cellStyle name="Normal 12 2 2 2 4 2 4 5" xfId="42090" xr:uid="{781C7260-C6F2-4693-93C4-6F64D64C9B7D}"/>
    <cellStyle name="Normal 12 2 2 2 4 2 4 6" xfId="49976" xr:uid="{3DC82B71-2949-417F-8325-596E1AE587AE}"/>
    <cellStyle name="Normal 12 2 2 2 4 2 4 7" xfId="57466" xr:uid="{53D6E9A7-930E-4BBB-A7B5-7DBD853B161A}"/>
    <cellStyle name="Normal 12 2 2 2 4 2 5" xfId="4673" xr:uid="{90FCC1F1-FCC9-4562-B1B5-A5F14E867951}"/>
    <cellStyle name="Normal 12 2 2 2 4 2 5 2" xfId="12184" xr:uid="{D4FFB326-93BB-46F2-9E7A-A0EE9160D47B}"/>
    <cellStyle name="Normal 12 2 2 2 4 2 5 2 2" xfId="27160" xr:uid="{24A4A058-1DB2-4F8E-AE48-B4D2846D4D02}"/>
    <cellStyle name="Normal 12 2 2 2 4 2 5 3" xfId="19672" xr:uid="{5608035E-458F-4D66-8664-8E44944B6A8D}"/>
    <cellStyle name="Normal 12 2 2 2 4 2 5 4" xfId="36878" xr:uid="{DD218857-FBF2-4AA2-8760-3F4792EEC51A}"/>
    <cellStyle name="Normal 12 2 2 2 4 2 5 5" xfId="42091" xr:uid="{093B8B7E-D39A-4223-9DE2-56A28F443D45}"/>
    <cellStyle name="Normal 12 2 2 2 4 2 5 6" xfId="49977" xr:uid="{1495AC68-7E0C-4877-BA0E-BE9CC8308635}"/>
    <cellStyle name="Normal 12 2 2 2 4 2 5 7" xfId="57467" xr:uid="{2F166341-CBBD-461E-B800-1BA20893C300}"/>
    <cellStyle name="Normal 12 2 2 2 4 2 6" xfId="12177" xr:uid="{09244ECD-A60C-48AB-B314-151B7BD2CE28}"/>
    <cellStyle name="Normal 12 2 2 2 4 2 6 2" xfId="27153" xr:uid="{B7BE5FCD-21AD-4B59-ABFE-682094D512CE}"/>
    <cellStyle name="Normal 12 2 2 2 4 2 7" xfId="19665" xr:uid="{20A0EBE8-31BB-47D6-ABE9-0C4DF88943C2}"/>
    <cellStyle name="Normal 12 2 2 2 4 2 8" xfId="30957" xr:uid="{4AA1833B-DBF2-4EFF-96AE-A188C5E21130}"/>
    <cellStyle name="Normal 12 2 2 2 4 2 9" xfId="42084" xr:uid="{BCA110E8-362D-4769-8C83-FC621B4C7EDE}"/>
    <cellStyle name="Normal 12 2 2 2 4 3" xfId="4674" xr:uid="{8E01B512-1EA5-444A-AE26-F1CD11D49875}"/>
    <cellStyle name="Normal 12 2 2 2 4 3 10" xfId="57468" xr:uid="{240A860C-6F83-4A7D-9383-4525FAF515B2}"/>
    <cellStyle name="Normal 12 2 2 2 4 3 2" xfId="4675" xr:uid="{003E0127-0AF6-4140-A1E1-D3D83A5F1182}"/>
    <cellStyle name="Normal 12 2 2 2 4 3 2 2" xfId="12186" xr:uid="{DDC4022C-7BE6-431E-B8C9-34563D1D5896}"/>
    <cellStyle name="Normal 12 2 2 2 4 3 2 2 2" xfId="27162" xr:uid="{61802389-FFD5-4688-A0FE-5D3C42F7E825}"/>
    <cellStyle name="Normal 12 2 2 2 4 3 2 3" xfId="19674" xr:uid="{E48BFA14-13E7-49F5-AE57-3E62C6FC8D8D}"/>
    <cellStyle name="Normal 12 2 2 2 4 3 2 4" xfId="33192" xr:uid="{5E9B11B6-705B-4CB1-85AA-A32348EA5E94}"/>
    <cellStyle name="Normal 12 2 2 2 4 3 2 5" xfId="42093" xr:uid="{0D37E141-1F5B-4EE4-91EE-90E133EDCC58}"/>
    <cellStyle name="Normal 12 2 2 2 4 3 2 6" xfId="49979" xr:uid="{F6C30525-E9A2-4231-97A2-43C3F04EC58D}"/>
    <cellStyle name="Normal 12 2 2 2 4 3 2 7" xfId="57469" xr:uid="{7B8E0DA7-341C-49B0-87A2-C61A0D6AAB1A}"/>
    <cellStyle name="Normal 12 2 2 2 4 3 3" xfId="4676" xr:uid="{BD542C23-BC1E-49D6-ADB3-5853C031CC02}"/>
    <cellStyle name="Normal 12 2 2 2 4 3 3 2" xfId="12187" xr:uid="{CF76AB37-7BCB-452F-9CBE-9306E0835909}"/>
    <cellStyle name="Normal 12 2 2 2 4 3 3 2 2" xfId="27163" xr:uid="{BD89CF4C-6BDB-4D45-83BA-0875B08F2B52}"/>
    <cellStyle name="Normal 12 2 2 2 4 3 3 3" xfId="19675" xr:uid="{AFDCD365-221F-4B00-B238-28269162C82E}"/>
    <cellStyle name="Normal 12 2 2 2 4 3 3 4" xfId="35037" xr:uid="{3CC18E3A-DBA6-4690-A753-1BAD26D4407E}"/>
    <cellStyle name="Normal 12 2 2 2 4 3 3 5" xfId="42094" xr:uid="{02CB7479-8C59-46EF-9056-6269C077613E}"/>
    <cellStyle name="Normal 12 2 2 2 4 3 3 6" xfId="49980" xr:uid="{E7F6B262-5F87-4E0E-AC18-65578437A6D8}"/>
    <cellStyle name="Normal 12 2 2 2 4 3 3 7" xfId="57470" xr:uid="{20C3A706-E464-4391-8288-87AA1A629428}"/>
    <cellStyle name="Normal 12 2 2 2 4 3 4" xfId="4677" xr:uid="{1649C5F5-66B8-4365-9794-A7A09F2BF66B}"/>
    <cellStyle name="Normal 12 2 2 2 4 3 4 2" xfId="12188" xr:uid="{DFCE82C4-B82B-42D4-A996-ECB4370F59C8}"/>
    <cellStyle name="Normal 12 2 2 2 4 3 4 2 2" xfId="27164" xr:uid="{B0E02760-C261-4720-A39D-C7E28DAA2824}"/>
    <cellStyle name="Normal 12 2 2 2 4 3 4 3" xfId="19676" xr:uid="{9800B8CA-AC63-44BC-9B98-C5A6EEFF37F6}"/>
    <cellStyle name="Normal 12 2 2 2 4 3 4 4" xfId="36880" xr:uid="{163C1314-79EA-43BB-97D0-D507EB2CBA93}"/>
    <cellStyle name="Normal 12 2 2 2 4 3 4 5" xfId="42095" xr:uid="{D886AA3B-092B-484B-80D9-DDA6DD21B518}"/>
    <cellStyle name="Normal 12 2 2 2 4 3 4 6" xfId="49981" xr:uid="{8343DDB9-4E4D-461A-AEEB-B302C7BA7721}"/>
    <cellStyle name="Normal 12 2 2 2 4 3 4 7" xfId="57471" xr:uid="{98DBC06E-60AE-4B40-820A-C59D92CA1309}"/>
    <cellStyle name="Normal 12 2 2 2 4 3 5" xfId="12185" xr:uid="{F3CED7E5-B5D0-49EC-AFEF-D377E25AC842}"/>
    <cellStyle name="Normal 12 2 2 2 4 3 5 2" xfId="27161" xr:uid="{961DFBFF-7E10-41C4-BC9F-916172527084}"/>
    <cellStyle name="Normal 12 2 2 2 4 3 6" xfId="19673" xr:uid="{28622B90-EC18-4026-B3AB-C553981FE3CA}"/>
    <cellStyle name="Normal 12 2 2 2 4 3 7" xfId="31660" xr:uid="{DB5FE8D8-BE1F-4CB3-A03B-C4CA70D12056}"/>
    <cellStyle name="Normal 12 2 2 2 4 3 8" xfId="42092" xr:uid="{9FC09A06-886D-43C8-B851-ECDD29819921}"/>
    <cellStyle name="Normal 12 2 2 2 4 3 9" xfId="49978" xr:uid="{8B1ED0FD-06FE-4E68-ACC5-86D4403C6A6E}"/>
    <cellStyle name="Normal 12 2 2 2 4 4" xfId="4678" xr:uid="{74F42A60-7D4E-42DC-9762-56A825537E22}"/>
    <cellStyle name="Normal 12 2 2 2 4 4 2" xfId="12189" xr:uid="{6923AB16-EE58-4739-AB15-5BDDCC6BB40A}"/>
    <cellStyle name="Normal 12 2 2 2 4 4 2 2" xfId="27165" xr:uid="{97A4DCAF-AE8B-48CE-8690-FA5E81EC82B9}"/>
    <cellStyle name="Normal 12 2 2 2 4 4 3" xfId="19677" xr:uid="{6EDAFFD3-347F-4E36-9045-3C36ED46A408}"/>
    <cellStyle name="Normal 12 2 2 2 4 4 4" xfId="33189" xr:uid="{144B199C-6BAB-4D60-9E8A-F8AEFFADAFEE}"/>
    <cellStyle name="Normal 12 2 2 2 4 4 5" xfId="42096" xr:uid="{B3A164D3-8F20-446F-9FE6-0E1596D46AEE}"/>
    <cellStyle name="Normal 12 2 2 2 4 4 6" xfId="49982" xr:uid="{5406812D-60C1-43E4-B0EA-874AD40FBFC1}"/>
    <cellStyle name="Normal 12 2 2 2 4 4 7" xfId="57472" xr:uid="{6662D45F-30D9-4188-9F59-9F7997D5A791}"/>
    <cellStyle name="Normal 12 2 2 2 4 5" xfId="4679" xr:uid="{BBC3EC62-7B34-4F23-B3FD-804F23C83ADC}"/>
    <cellStyle name="Normal 12 2 2 2 4 5 2" xfId="12190" xr:uid="{9B1A2C5D-6C67-43E4-877C-E0320589C2C9}"/>
    <cellStyle name="Normal 12 2 2 2 4 5 2 2" xfId="27166" xr:uid="{90A2573D-3DB5-4837-85D1-D795C4BA3B35}"/>
    <cellStyle name="Normal 12 2 2 2 4 5 3" xfId="19678" xr:uid="{EA4A4EEE-A0E1-42D5-BE7A-FBD14B3F03C4}"/>
    <cellStyle name="Normal 12 2 2 2 4 5 4" xfId="35034" xr:uid="{36E12A9D-CB56-4EA9-976A-9CDA2C1F1793}"/>
    <cellStyle name="Normal 12 2 2 2 4 5 5" xfId="42097" xr:uid="{769FB80B-5876-45EB-BD8B-FA7DD227A4FF}"/>
    <cellStyle name="Normal 12 2 2 2 4 5 6" xfId="49983" xr:uid="{883BE055-F206-45EE-BAEB-85496888F810}"/>
    <cellStyle name="Normal 12 2 2 2 4 5 7" xfId="57473" xr:uid="{B903E033-5A80-40D4-BE46-61D6D9D3A9D0}"/>
    <cellStyle name="Normal 12 2 2 2 4 6" xfId="4680" xr:uid="{1E8133E1-3B10-49B4-A965-73C32569A5B5}"/>
    <cellStyle name="Normal 12 2 2 2 4 6 2" xfId="12191" xr:uid="{EA4D8C75-8D15-4CB3-A98D-09F74A66E35C}"/>
    <cellStyle name="Normal 12 2 2 2 4 6 2 2" xfId="27167" xr:uid="{99A7F8D7-408B-4244-869A-9CBF81D560FF}"/>
    <cellStyle name="Normal 12 2 2 2 4 6 3" xfId="19679" xr:uid="{CED273E7-82E0-4905-9746-FE275BD5F8B6}"/>
    <cellStyle name="Normal 12 2 2 2 4 6 4" xfId="36877" xr:uid="{D01CE813-B1B8-44F4-AD55-C1E4E314A593}"/>
    <cellStyle name="Normal 12 2 2 2 4 6 5" xfId="42098" xr:uid="{450338CD-62EE-4AD7-A5FC-7C3CEDFA06C8}"/>
    <cellStyle name="Normal 12 2 2 2 4 6 6" xfId="49984" xr:uid="{9897D396-7CB8-4ADB-B693-882E37A797A5}"/>
    <cellStyle name="Normal 12 2 2 2 4 6 7" xfId="57474" xr:uid="{3126C623-C6D0-4CE0-A862-66943B251C19}"/>
    <cellStyle name="Normal 12 2 2 2 4 7" xfId="12176" xr:uid="{3FE57BAE-D927-4753-8D01-FE88D727719C}"/>
    <cellStyle name="Normal 12 2 2 2 4 7 2" xfId="27152" xr:uid="{0C101171-54C6-4B49-A5CC-BDDA4AEC20C7}"/>
    <cellStyle name="Normal 12 2 2 2 4 8" xfId="19664" xr:uid="{CEDC504C-4224-4F2A-BEF1-A8C71C2244C9}"/>
    <cellStyle name="Normal 12 2 2 2 4 9" xfId="30588" xr:uid="{332597D6-3015-47B8-896E-29953CF0680C}"/>
    <cellStyle name="Normal 12 2 2 2 5" xfId="4681" xr:uid="{37D58F7E-8728-4CA6-A44D-9A70E6DFBF4B}"/>
    <cellStyle name="Normal 12 2 2 2 5 10" xfId="49985" xr:uid="{56535089-2D90-43E3-8C98-C6122532CC75}"/>
    <cellStyle name="Normal 12 2 2 2 5 11" xfId="57475" xr:uid="{315C7E06-5C2A-45CE-B340-F93CD6113AC0}"/>
    <cellStyle name="Normal 12 2 2 2 5 2" xfId="4682" xr:uid="{033E80D4-3E26-4BFF-B25F-520F58432AAE}"/>
    <cellStyle name="Normal 12 2 2 2 5 2 10" xfId="57476" xr:uid="{4230E5D0-F5A7-4B70-87B6-04EFA0978F82}"/>
    <cellStyle name="Normal 12 2 2 2 5 2 2" xfId="4683" xr:uid="{14D5CF53-73DC-48C2-96DF-577E86AB3B77}"/>
    <cellStyle name="Normal 12 2 2 2 5 2 2 2" xfId="12194" xr:uid="{A708D80F-F345-4D35-A8F1-6765CC2711C0}"/>
    <cellStyle name="Normal 12 2 2 2 5 2 2 2 2" xfId="27170" xr:uid="{E86F1B90-747A-443F-A831-7FC6ABE3F692}"/>
    <cellStyle name="Normal 12 2 2 2 5 2 2 3" xfId="19682" xr:uid="{F13287B4-EF35-497C-BB43-5746F7B5FDA9}"/>
    <cellStyle name="Normal 12 2 2 2 5 2 2 4" xfId="33194" xr:uid="{E5C180AC-686D-458D-ADB8-CE84DB1AC8FD}"/>
    <cellStyle name="Normal 12 2 2 2 5 2 2 5" xfId="42101" xr:uid="{73433AF0-2181-46FC-A5E8-D0D6C5D8C04B}"/>
    <cellStyle name="Normal 12 2 2 2 5 2 2 6" xfId="49987" xr:uid="{76DE026B-608E-4FFC-AA32-A2F3082CC4E1}"/>
    <cellStyle name="Normal 12 2 2 2 5 2 2 7" xfId="57477" xr:uid="{3220F145-5EBE-415F-89EC-26538EDD39A9}"/>
    <cellStyle name="Normal 12 2 2 2 5 2 3" xfId="4684" xr:uid="{233B8F99-B4B9-4C75-995A-F9C12CA758BB}"/>
    <cellStyle name="Normal 12 2 2 2 5 2 3 2" xfId="12195" xr:uid="{F630582C-267A-4BEB-83EB-FF5CE1ED0100}"/>
    <cellStyle name="Normal 12 2 2 2 5 2 3 2 2" xfId="27171" xr:uid="{2AC0E813-3F4B-4E55-BD6D-14A26341547E}"/>
    <cellStyle name="Normal 12 2 2 2 5 2 3 3" xfId="19683" xr:uid="{D2CF9B66-584E-4083-80A9-E28E8C3D3424}"/>
    <cellStyle name="Normal 12 2 2 2 5 2 3 4" xfId="35039" xr:uid="{672D525D-09E5-424C-98D4-706638958DC8}"/>
    <cellStyle name="Normal 12 2 2 2 5 2 3 5" xfId="42102" xr:uid="{D99AFBB2-57F8-4853-AAE7-045B5AC8BDB4}"/>
    <cellStyle name="Normal 12 2 2 2 5 2 3 6" xfId="49988" xr:uid="{1A4800D8-A551-48C1-A0DC-CB0D888F8484}"/>
    <cellStyle name="Normal 12 2 2 2 5 2 3 7" xfId="57478" xr:uid="{6471902C-035B-4590-929F-33D88DD6323D}"/>
    <cellStyle name="Normal 12 2 2 2 5 2 4" xfId="4685" xr:uid="{D01D1F12-5735-4AD3-9401-9A49EEDDA445}"/>
    <cellStyle name="Normal 12 2 2 2 5 2 4 2" xfId="12196" xr:uid="{8363CF93-B66B-4AF3-9BB2-5D29F5437C22}"/>
    <cellStyle name="Normal 12 2 2 2 5 2 4 2 2" xfId="27172" xr:uid="{21C64E56-DCB3-42E6-B745-F052128BEC2B}"/>
    <cellStyle name="Normal 12 2 2 2 5 2 4 3" xfId="19684" xr:uid="{C80961A7-ECB2-41C6-925D-598F386728E0}"/>
    <cellStyle name="Normal 12 2 2 2 5 2 4 4" xfId="36882" xr:uid="{6F508CE9-4770-465C-9BB6-E12952D2D85F}"/>
    <cellStyle name="Normal 12 2 2 2 5 2 4 5" xfId="42103" xr:uid="{2BF2C19B-2B8C-4466-A516-53E99043FFDD}"/>
    <cellStyle name="Normal 12 2 2 2 5 2 4 6" xfId="49989" xr:uid="{F5DF5394-83B3-4D88-9CCA-A2DB5EC02BE2}"/>
    <cellStyle name="Normal 12 2 2 2 5 2 4 7" xfId="57479" xr:uid="{36183254-9CAF-4155-8DBC-4FBA7CEEAE4C}"/>
    <cellStyle name="Normal 12 2 2 2 5 2 5" xfId="12193" xr:uid="{EA191FEE-8A1E-4DC6-9589-D5678E4152B1}"/>
    <cellStyle name="Normal 12 2 2 2 5 2 5 2" xfId="27169" xr:uid="{621EF329-AD0B-4C1D-B357-1FE0E5C08A91}"/>
    <cellStyle name="Normal 12 2 2 2 5 2 6" xfId="19681" xr:uid="{EDFBDBB8-F17B-43BB-B864-68A26CD50395}"/>
    <cellStyle name="Normal 12 2 2 2 5 2 7" xfId="31662" xr:uid="{C792368A-702A-46B6-99EF-7CAA3A0DB38E}"/>
    <cellStyle name="Normal 12 2 2 2 5 2 8" xfId="42100" xr:uid="{4C5E7B35-C6ED-45C7-8FA6-3242D7698A88}"/>
    <cellStyle name="Normal 12 2 2 2 5 2 9" xfId="49986" xr:uid="{A4822F3C-690B-4ADE-957B-E0536147E33A}"/>
    <cellStyle name="Normal 12 2 2 2 5 3" xfId="4686" xr:uid="{1CDA42F9-2EF4-4BDA-9037-2495EC04B8F2}"/>
    <cellStyle name="Normal 12 2 2 2 5 3 2" xfId="12197" xr:uid="{6BA37E78-7C4C-4A47-B9F1-1D767B520770}"/>
    <cellStyle name="Normal 12 2 2 2 5 3 2 2" xfId="27173" xr:uid="{76D3D3DC-CF09-4BE6-89FA-936C619731FE}"/>
    <cellStyle name="Normal 12 2 2 2 5 3 3" xfId="19685" xr:uid="{109C806E-354F-4420-9807-37DA541051BA}"/>
    <cellStyle name="Normal 12 2 2 2 5 3 4" xfId="33193" xr:uid="{89056D4D-1662-40EB-A1FA-8B9771D77C67}"/>
    <cellStyle name="Normal 12 2 2 2 5 3 5" xfId="42104" xr:uid="{FF521438-3025-4F0A-ADF5-B6A195AB9147}"/>
    <cellStyle name="Normal 12 2 2 2 5 3 6" xfId="49990" xr:uid="{0C5C4CF2-9F5E-4319-84A5-BB3B1E4A590A}"/>
    <cellStyle name="Normal 12 2 2 2 5 3 7" xfId="57480" xr:uid="{646BD875-1EBA-49BC-8561-57BD8E849BD3}"/>
    <cellStyle name="Normal 12 2 2 2 5 4" xfId="4687" xr:uid="{47F46D64-B5FE-4DB0-A067-69743F77373C}"/>
    <cellStyle name="Normal 12 2 2 2 5 4 2" xfId="12198" xr:uid="{3D9A44BA-C051-41C9-93DD-63149A8CFD70}"/>
    <cellStyle name="Normal 12 2 2 2 5 4 2 2" xfId="27174" xr:uid="{17DFBFC1-9083-4029-AD00-1F76BE2E1B6D}"/>
    <cellStyle name="Normal 12 2 2 2 5 4 3" xfId="19686" xr:uid="{BFE5FDEE-80D1-4B8E-863A-E05A1B93E9D5}"/>
    <cellStyle name="Normal 12 2 2 2 5 4 4" xfId="35038" xr:uid="{AA39405B-7E55-4A69-85BC-02210347A8CC}"/>
    <cellStyle name="Normal 12 2 2 2 5 4 5" xfId="42105" xr:uid="{BBA60E97-0890-466D-84E0-61B6FAA1F172}"/>
    <cellStyle name="Normal 12 2 2 2 5 4 6" xfId="49991" xr:uid="{4BBA937E-396B-446E-A617-F5CE917593E7}"/>
    <cellStyle name="Normal 12 2 2 2 5 4 7" xfId="57481" xr:uid="{DE409616-DCE1-4D00-BE8D-DD88F5C63E6E}"/>
    <cellStyle name="Normal 12 2 2 2 5 5" xfId="4688" xr:uid="{FFE5B3E8-CE9C-438B-AC01-678BACCE6C19}"/>
    <cellStyle name="Normal 12 2 2 2 5 5 2" xfId="12199" xr:uid="{6491A4CB-2DB9-4F14-9F64-C6242969E115}"/>
    <cellStyle name="Normal 12 2 2 2 5 5 2 2" xfId="27175" xr:uid="{76F5E3F4-D7B1-4942-B2BD-D17CACF06EA3}"/>
    <cellStyle name="Normal 12 2 2 2 5 5 3" xfId="19687" xr:uid="{C084F776-FF36-4CA1-A03B-ABDBD59AC085}"/>
    <cellStyle name="Normal 12 2 2 2 5 5 4" xfId="36881" xr:uid="{60F6BF33-1DDD-4E14-B7A0-3F52FEFEBA9D}"/>
    <cellStyle name="Normal 12 2 2 2 5 5 5" xfId="42106" xr:uid="{5954F635-F4F4-4009-A310-4D1C61FD8E88}"/>
    <cellStyle name="Normal 12 2 2 2 5 5 6" xfId="49992" xr:uid="{872166A6-3117-4D38-8E07-6A9CADB25E50}"/>
    <cellStyle name="Normal 12 2 2 2 5 5 7" xfId="57482" xr:uid="{EAA1B718-038C-4A7C-B4D1-6B5FB628C1A0}"/>
    <cellStyle name="Normal 12 2 2 2 5 6" xfId="12192" xr:uid="{FC3B7524-A7E5-4245-9AE1-78339EA8AD07}"/>
    <cellStyle name="Normal 12 2 2 2 5 6 2" xfId="27168" xr:uid="{FE48EEB7-A3DD-4D27-A067-DC8F760D1929}"/>
    <cellStyle name="Normal 12 2 2 2 5 7" xfId="19680" xr:uid="{24933D5C-A97D-4721-8652-3F8DE48C7E3F}"/>
    <cellStyle name="Normal 12 2 2 2 5 8" xfId="30697" xr:uid="{3B325C13-E6DC-4E97-BF8B-F0EB6010ED9F}"/>
    <cellStyle name="Normal 12 2 2 2 5 9" xfId="42099" xr:uid="{227C2BE4-BD1D-48E2-87C0-A7BFF9CA53CA}"/>
    <cellStyle name="Normal 12 2 2 2 6" xfId="4689" xr:uid="{A1D2A36E-1FE8-4F10-83C1-4EEB202AEF44}"/>
    <cellStyle name="Normal 12 2 2 2 6 10" xfId="49993" xr:uid="{06D7D330-93FE-4F31-A440-97DC1686A77B}"/>
    <cellStyle name="Normal 12 2 2 2 6 11" xfId="57483" xr:uid="{1488690C-3808-4C98-B401-4E8B20C50F98}"/>
    <cellStyle name="Normal 12 2 2 2 6 2" xfId="4690" xr:uid="{3242FCD0-2B65-4F6E-88BC-F154B523A330}"/>
    <cellStyle name="Normal 12 2 2 2 6 2 10" xfId="57484" xr:uid="{ACEA9A0C-6630-431F-B517-3128FD7E2491}"/>
    <cellStyle name="Normal 12 2 2 2 6 2 2" xfId="4691" xr:uid="{0112A104-0B71-4B05-83DC-0C6B686816C0}"/>
    <cellStyle name="Normal 12 2 2 2 6 2 2 2" xfId="12202" xr:uid="{A294A8FF-D023-4AF9-810A-27A9F4F7D62A}"/>
    <cellStyle name="Normal 12 2 2 2 6 2 2 2 2" xfId="27178" xr:uid="{6BEAECAC-1B5E-44A1-9B02-ED843DD3620F}"/>
    <cellStyle name="Normal 12 2 2 2 6 2 2 3" xfId="19690" xr:uid="{DA89045D-0114-4F36-BC42-343CAC11B098}"/>
    <cellStyle name="Normal 12 2 2 2 6 2 2 4" xfId="33196" xr:uid="{E507014C-CCCA-4963-B7C6-CFC1B6F08A28}"/>
    <cellStyle name="Normal 12 2 2 2 6 2 2 5" xfId="42109" xr:uid="{BE73F782-E030-43BE-8AB7-63976C002658}"/>
    <cellStyle name="Normal 12 2 2 2 6 2 2 6" xfId="49995" xr:uid="{0631C2DC-2326-426D-9E61-5D86A294D51E}"/>
    <cellStyle name="Normal 12 2 2 2 6 2 2 7" xfId="57485" xr:uid="{A6DF3A70-9720-49AD-8170-5C851B93245C}"/>
    <cellStyle name="Normal 12 2 2 2 6 2 3" xfId="4692" xr:uid="{69CB4EDD-EE84-42B1-8726-A9C81B1FF9B3}"/>
    <cellStyle name="Normal 12 2 2 2 6 2 3 2" xfId="12203" xr:uid="{ED753D09-098D-4C34-ABEC-C5808EC97BEF}"/>
    <cellStyle name="Normal 12 2 2 2 6 2 3 2 2" xfId="27179" xr:uid="{6ADBABEF-676F-4389-8771-0F0FF401EE13}"/>
    <cellStyle name="Normal 12 2 2 2 6 2 3 3" xfId="19691" xr:uid="{58A8A623-6996-453F-8DBB-BB545CD6964C}"/>
    <cellStyle name="Normal 12 2 2 2 6 2 3 4" xfId="35041" xr:uid="{7CBD2529-1599-4F0A-B180-92B99004A761}"/>
    <cellStyle name="Normal 12 2 2 2 6 2 3 5" xfId="42110" xr:uid="{3F8E88C7-F1EE-4442-B69C-E96A5CC58600}"/>
    <cellStyle name="Normal 12 2 2 2 6 2 3 6" xfId="49996" xr:uid="{A1BED275-E610-45AA-8242-4E810CC07F5A}"/>
    <cellStyle name="Normal 12 2 2 2 6 2 3 7" xfId="57486" xr:uid="{020E554D-C0A6-4381-8CDF-E2C4EC9CA1BD}"/>
    <cellStyle name="Normal 12 2 2 2 6 2 4" xfId="4693" xr:uid="{74554441-2C21-4FC9-A6EF-6DD0585B8FB1}"/>
    <cellStyle name="Normal 12 2 2 2 6 2 4 2" xfId="12204" xr:uid="{6D432378-2C15-4F4D-8948-4A3F46B50C43}"/>
    <cellStyle name="Normal 12 2 2 2 6 2 4 2 2" xfId="27180" xr:uid="{55499D74-E128-4E46-8173-C46B29E2F2C2}"/>
    <cellStyle name="Normal 12 2 2 2 6 2 4 3" xfId="19692" xr:uid="{6920C87E-E69B-4328-A206-6283831B14BD}"/>
    <cellStyle name="Normal 12 2 2 2 6 2 4 4" xfId="36884" xr:uid="{5C5779F1-494A-4538-ACA9-3049EAB1F03B}"/>
    <cellStyle name="Normal 12 2 2 2 6 2 4 5" xfId="42111" xr:uid="{A53DB47F-28F7-456A-91FA-2C4D0E05AE00}"/>
    <cellStyle name="Normal 12 2 2 2 6 2 4 6" xfId="49997" xr:uid="{01AB0F19-7748-4342-81E4-134911D16659}"/>
    <cellStyle name="Normal 12 2 2 2 6 2 4 7" xfId="57487" xr:uid="{9248137A-819F-44BA-AD04-D9EE04554649}"/>
    <cellStyle name="Normal 12 2 2 2 6 2 5" xfId="12201" xr:uid="{32CF60D4-FD19-4825-9355-08A3D3B3BF35}"/>
    <cellStyle name="Normal 12 2 2 2 6 2 5 2" xfId="27177" xr:uid="{2288332A-4353-4F43-A7CD-591194522687}"/>
    <cellStyle name="Normal 12 2 2 2 6 2 6" xfId="19689" xr:uid="{4DD5F6F7-7178-4E66-BB7E-5FE4BC61278A}"/>
    <cellStyle name="Normal 12 2 2 2 6 2 7" xfId="31663" xr:uid="{D0CE2439-502D-4348-A28E-5B32A1872868}"/>
    <cellStyle name="Normal 12 2 2 2 6 2 8" xfId="42108" xr:uid="{BE90F6BD-3653-48EC-9614-6F4594F54CA7}"/>
    <cellStyle name="Normal 12 2 2 2 6 2 9" xfId="49994" xr:uid="{D652F194-A4DC-470A-B1A1-32F575586CFB}"/>
    <cellStyle name="Normal 12 2 2 2 6 3" xfId="4694" xr:uid="{5CFDDF39-7EDF-4C54-9A87-7EC092608956}"/>
    <cellStyle name="Normal 12 2 2 2 6 3 2" xfId="12205" xr:uid="{F7C5172C-E9A0-4964-AC3A-A308937C9596}"/>
    <cellStyle name="Normal 12 2 2 2 6 3 2 2" xfId="27181" xr:uid="{50D158E9-356D-4202-A43B-A35691B7BEAC}"/>
    <cellStyle name="Normal 12 2 2 2 6 3 3" xfId="19693" xr:uid="{2D04696D-1ED4-4F81-AA3D-35BAC939609C}"/>
    <cellStyle name="Normal 12 2 2 2 6 3 4" xfId="33195" xr:uid="{64683153-6F91-4CCE-BCAF-B1049C38ED68}"/>
    <cellStyle name="Normal 12 2 2 2 6 3 5" xfId="42112" xr:uid="{AA6866A0-FBBE-47F1-A1FC-062AC74B30E7}"/>
    <cellStyle name="Normal 12 2 2 2 6 3 6" xfId="49998" xr:uid="{37346140-09E8-45E9-89F5-49CA6D7458F9}"/>
    <cellStyle name="Normal 12 2 2 2 6 3 7" xfId="57488" xr:uid="{CF661986-FE0A-4835-B35B-290E40A3D34E}"/>
    <cellStyle name="Normal 12 2 2 2 6 4" xfId="4695" xr:uid="{E7373B37-B818-403E-BEF0-C801E01DD3E4}"/>
    <cellStyle name="Normal 12 2 2 2 6 4 2" xfId="12206" xr:uid="{2E7008FB-7F25-4AEE-9885-A5F31C33A237}"/>
    <cellStyle name="Normal 12 2 2 2 6 4 2 2" xfId="27182" xr:uid="{CDB62383-43E3-40B9-BD58-FCEF722089AC}"/>
    <cellStyle name="Normal 12 2 2 2 6 4 3" xfId="19694" xr:uid="{E3D9268A-9635-4F4A-992C-681898010EBF}"/>
    <cellStyle name="Normal 12 2 2 2 6 4 4" xfId="35040" xr:uid="{118ABA87-0AEB-4C42-AE32-2FB969BF387F}"/>
    <cellStyle name="Normal 12 2 2 2 6 4 5" xfId="42113" xr:uid="{5E803250-A1C7-4C53-B41E-7D32F7B4990C}"/>
    <cellStyle name="Normal 12 2 2 2 6 4 6" xfId="49999" xr:uid="{EF48353D-2B7C-40DB-9D7A-871CAB101DF0}"/>
    <cellStyle name="Normal 12 2 2 2 6 4 7" xfId="57489" xr:uid="{EAADDF8A-3653-4449-AADC-12A505DA6894}"/>
    <cellStyle name="Normal 12 2 2 2 6 5" xfId="4696" xr:uid="{4FE76F4F-7927-455C-BD51-DCD82ECAB795}"/>
    <cellStyle name="Normal 12 2 2 2 6 5 2" xfId="12207" xr:uid="{8C37C5B0-CE1E-4D25-8AF6-1B4E9171C35C}"/>
    <cellStyle name="Normal 12 2 2 2 6 5 2 2" xfId="27183" xr:uid="{229E515B-66B3-429A-B6A0-907225BD4213}"/>
    <cellStyle name="Normal 12 2 2 2 6 5 3" xfId="19695" xr:uid="{42F6257A-143D-4C2A-8A1D-523D12AAFDD0}"/>
    <cellStyle name="Normal 12 2 2 2 6 5 4" xfId="36883" xr:uid="{4B1747AF-D74B-492F-A7C5-D40353D8F48C}"/>
    <cellStyle name="Normal 12 2 2 2 6 5 5" xfId="42114" xr:uid="{8900BD68-CF1F-4D74-9C23-425CBD568317}"/>
    <cellStyle name="Normal 12 2 2 2 6 5 6" xfId="50000" xr:uid="{52CB3445-1AF6-411C-9A31-542F86A31B87}"/>
    <cellStyle name="Normal 12 2 2 2 6 5 7" xfId="57490" xr:uid="{2D18CF33-4B6A-444C-BDFD-A3C9E9EDAEF2}"/>
    <cellStyle name="Normal 12 2 2 2 6 6" xfId="12200" xr:uid="{EE303BAB-7454-479A-B7A1-3B35F6379947}"/>
    <cellStyle name="Normal 12 2 2 2 6 6 2" xfId="27176" xr:uid="{CF5CF68A-0A9C-4D47-9CAB-212B91C20FBB}"/>
    <cellStyle name="Normal 12 2 2 2 6 7" xfId="19688" xr:uid="{2F2819D4-7DA8-4B4A-9FAD-FC73FFDFDE7E}"/>
    <cellStyle name="Normal 12 2 2 2 6 8" xfId="30953" xr:uid="{D89E338C-35B5-4158-9B66-DE21172B9C23}"/>
    <cellStyle name="Normal 12 2 2 2 6 9" xfId="42107" xr:uid="{6DA2718D-6970-41C2-BCD3-32C69B2A02B0}"/>
    <cellStyle name="Normal 12 2 2 2 7" xfId="4697" xr:uid="{86206E7A-7079-45B4-A27F-F9E3FE87972B}"/>
    <cellStyle name="Normal 12 2 2 2 7 10" xfId="57491" xr:uid="{66F4420B-EC71-47BF-AF0C-725688BD3FCE}"/>
    <cellStyle name="Normal 12 2 2 2 7 2" xfId="4698" xr:uid="{CBD5DF15-0C13-4DCF-B706-3FFB4AFEB715}"/>
    <cellStyle name="Normal 12 2 2 2 7 2 2" xfId="12209" xr:uid="{C3C5F99D-768B-4E55-A96D-50CD295CAB9C}"/>
    <cellStyle name="Normal 12 2 2 2 7 2 2 2" xfId="27185" xr:uid="{9FD9600F-9E08-4AC8-9E83-A758CE7C1879}"/>
    <cellStyle name="Normal 12 2 2 2 7 2 3" xfId="19697" xr:uid="{FBC720F8-4B21-415D-9033-11A65C61540D}"/>
    <cellStyle name="Normal 12 2 2 2 7 2 4" xfId="33197" xr:uid="{5E3E951C-76C0-41D2-A398-E4B3E614285E}"/>
    <cellStyle name="Normal 12 2 2 2 7 2 5" xfId="42116" xr:uid="{EDFF98C3-5512-41C2-986C-E557B0E506D7}"/>
    <cellStyle name="Normal 12 2 2 2 7 2 6" xfId="50002" xr:uid="{B623BF74-9A2C-403F-A9C5-0DACFFB932C7}"/>
    <cellStyle name="Normal 12 2 2 2 7 2 7" xfId="57492" xr:uid="{C64F94E2-0137-439E-8D3E-CB112EA4FBE2}"/>
    <cellStyle name="Normal 12 2 2 2 7 3" xfId="4699" xr:uid="{8DB4E7FA-93A9-4298-88C7-6316D953B6F7}"/>
    <cellStyle name="Normal 12 2 2 2 7 3 2" xfId="12210" xr:uid="{2268F647-11BE-491B-A17C-8679FD312B62}"/>
    <cellStyle name="Normal 12 2 2 2 7 3 2 2" xfId="27186" xr:uid="{35BE2C03-A2D6-438A-BF59-C86AEC5CF389}"/>
    <cellStyle name="Normal 12 2 2 2 7 3 3" xfId="19698" xr:uid="{1EA526B8-9424-4821-923A-461414CFF784}"/>
    <cellStyle name="Normal 12 2 2 2 7 3 4" xfId="35042" xr:uid="{E0FCFA74-3ED5-4A95-BA31-9D807F20D676}"/>
    <cellStyle name="Normal 12 2 2 2 7 3 5" xfId="42117" xr:uid="{21DF2648-9827-4315-8CE5-55E93BE498C8}"/>
    <cellStyle name="Normal 12 2 2 2 7 3 6" xfId="50003" xr:uid="{F58E0508-B473-4604-85E7-4E07FAF16320}"/>
    <cellStyle name="Normal 12 2 2 2 7 3 7" xfId="57493" xr:uid="{2107146F-AA26-440A-B6BB-DEFE1101197E}"/>
    <cellStyle name="Normal 12 2 2 2 7 4" xfId="4700" xr:uid="{264B67FF-AF06-4CA7-A6E1-F93F436CA302}"/>
    <cellStyle name="Normal 12 2 2 2 7 4 2" xfId="12211" xr:uid="{4FB1C41F-DA6E-41FF-A67F-F3CAC47D262C}"/>
    <cellStyle name="Normal 12 2 2 2 7 4 2 2" xfId="27187" xr:uid="{2E7F8619-D6DF-40BA-90E4-9752DD92DD7E}"/>
    <cellStyle name="Normal 12 2 2 2 7 4 3" xfId="19699" xr:uid="{9EA7CBD5-A09E-4B3D-A8D1-4C51C4F959C2}"/>
    <cellStyle name="Normal 12 2 2 2 7 4 4" xfId="36885" xr:uid="{03F38F7B-97DB-49F9-A285-54B7406657FC}"/>
    <cellStyle name="Normal 12 2 2 2 7 4 5" xfId="42118" xr:uid="{1065CF1D-EF55-47FF-8D81-EFACFFA7ABBE}"/>
    <cellStyle name="Normal 12 2 2 2 7 4 6" xfId="50004" xr:uid="{20E2D2C4-D644-4ECE-83C4-A3036CA8D9AE}"/>
    <cellStyle name="Normal 12 2 2 2 7 4 7" xfId="57494" xr:uid="{0074B3E2-FABD-43A9-B8FD-A0E933C96414}"/>
    <cellStyle name="Normal 12 2 2 2 7 5" xfId="12208" xr:uid="{2FA8DBC4-6EA7-4BC0-8DF6-66B0204FAF63}"/>
    <cellStyle name="Normal 12 2 2 2 7 5 2" xfId="27184" xr:uid="{10606E54-A417-4A33-B258-2A929A11B1EC}"/>
    <cellStyle name="Normal 12 2 2 2 7 6" xfId="19696" xr:uid="{AB149F70-AD9A-4B67-8433-8064755664E8}"/>
    <cellStyle name="Normal 12 2 2 2 7 7" xfId="31652" xr:uid="{F8E60107-9D40-445B-AB28-0459FEA95A95}"/>
    <cellStyle name="Normal 12 2 2 2 7 8" xfId="42115" xr:uid="{1E6BB9D6-7A1C-4371-9268-7B5A615164D0}"/>
    <cellStyle name="Normal 12 2 2 2 7 9" xfId="50001" xr:uid="{56FB8900-F40E-40B5-9251-2AC3BDCDAEEF}"/>
    <cellStyle name="Normal 12 2 2 2 8" xfId="4701" xr:uid="{EF814379-1E31-4FDC-BE9B-A5DAA76F77A5}"/>
    <cellStyle name="Normal 12 2 2 2 8 2" xfId="12212" xr:uid="{E0B4CC77-38ED-4B33-B198-95832742103C}"/>
    <cellStyle name="Normal 12 2 2 2 8 2 2" xfId="27188" xr:uid="{55CC7EC2-9476-427C-BB23-4875EF676065}"/>
    <cellStyle name="Normal 12 2 2 2 8 3" xfId="19700" xr:uid="{A334E38B-8D1B-4A98-9BF7-7468BEFF566B}"/>
    <cellStyle name="Normal 12 2 2 2 8 4" xfId="33174" xr:uid="{7E88465C-BB50-48B7-8706-2FC1038B9622}"/>
    <cellStyle name="Normal 12 2 2 2 8 5" xfId="42119" xr:uid="{8A66932E-CC47-4E46-B566-4DA20F9F0271}"/>
    <cellStyle name="Normal 12 2 2 2 8 6" xfId="50005" xr:uid="{9830D17E-6335-4417-9F99-E469316A68E4}"/>
    <cellStyle name="Normal 12 2 2 2 8 7" xfId="57495" xr:uid="{33908A8E-0F48-480F-B61E-45D448D90F85}"/>
    <cellStyle name="Normal 12 2 2 2 9" xfId="4702" xr:uid="{2010572F-3D29-46D3-96A9-398C52EEBE2E}"/>
    <cellStyle name="Normal 12 2 2 2 9 2" xfId="12213" xr:uid="{1B8D31CE-4878-4BF7-BB2B-CD3E5F18B27C}"/>
    <cellStyle name="Normal 12 2 2 2 9 2 2" xfId="27189" xr:uid="{185556B6-E7DE-4E68-BEE3-4B3A6901D57B}"/>
    <cellStyle name="Normal 12 2 2 2 9 3" xfId="19701" xr:uid="{E72C7AB1-1DAB-4B7D-BE51-4AD6D97ADA4E}"/>
    <cellStyle name="Normal 12 2 2 2 9 4" xfId="35019" xr:uid="{FD30732A-AEFC-4FB0-9706-E7235BCE3C89}"/>
    <cellStyle name="Normal 12 2 2 2 9 5" xfId="42120" xr:uid="{0D4B9E18-32BB-4670-9B55-1C2EB2A56CEB}"/>
    <cellStyle name="Normal 12 2 2 2 9 6" xfId="50006" xr:uid="{632E6B25-361B-4810-9ECE-6E452A4941A4}"/>
    <cellStyle name="Normal 12 2 2 2 9 7" xfId="57496" xr:uid="{FDF674EF-5283-4326-B741-A30C274BB662}"/>
    <cellStyle name="Normal 12 2 2 20" xfId="37733" xr:uid="{05671AA3-12C3-4396-93D7-5BCA40A9B4C3}"/>
    <cellStyle name="Normal 12 2 2 21" xfId="45221" xr:uid="{4CAFA333-F3EA-4DBF-813E-EA8C48F683B2}"/>
    <cellStyle name="Normal 12 2 2 22" xfId="45344" xr:uid="{83DF0CD4-3E59-48C5-A929-4DDCFA10636B}"/>
    <cellStyle name="Normal 12 2 2 23" xfId="45467" xr:uid="{8C86051D-C13D-41F9-8592-40DC548FA587}"/>
    <cellStyle name="Normal 12 2 2 24" xfId="45610" xr:uid="{E92493F6-B939-44C4-97B5-9CCBB641CC2D}"/>
    <cellStyle name="Normal 12 2 2 25" xfId="53109" xr:uid="{3CE535A8-884F-4E04-A505-CA475207E8BA}"/>
    <cellStyle name="Normal 12 2 2 3" xfId="4703" xr:uid="{C2E290D3-0BA2-475C-9ACE-2C42FFF2FB8A}"/>
    <cellStyle name="Normal 12 2 2 3 10" xfId="19702" xr:uid="{45F22579-AA46-440F-B067-CADE244387B1}"/>
    <cellStyle name="Normal 12 2 2 3 11" xfId="30364" xr:uid="{50166036-332A-4D48-A6A7-776C87A9E8B6}"/>
    <cellStyle name="Normal 12 2 2 3 12" xfId="42121" xr:uid="{2F6443D0-1FC8-4A66-81BD-110E1225D4A8}"/>
    <cellStyle name="Normal 12 2 2 3 13" xfId="50007" xr:uid="{4032E248-4813-4847-8E07-A8F39F46A134}"/>
    <cellStyle name="Normal 12 2 2 3 14" xfId="57497" xr:uid="{8965C129-942C-491A-AC03-683728F98318}"/>
    <cellStyle name="Normal 12 2 2 3 2" xfId="4704" xr:uid="{6C614526-9B3A-4043-99FD-880ECA1D408D}"/>
    <cellStyle name="Normal 12 2 2 3 2 10" xfId="42122" xr:uid="{F271BF35-0412-448E-AE35-982F3FE66AF5}"/>
    <cellStyle name="Normal 12 2 2 3 2 11" xfId="50008" xr:uid="{0F0A9507-9505-495A-8E8E-8500A7A40674}"/>
    <cellStyle name="Normal 12 2 2 3 2 12" xfId="57498" xr:uid="{63F9DD4B-ABB5-48FD-8B1A-F95D1F064B5D}"/>
    <cellStyle name="Normal 12 2 2 3 2 2" xfId="4705" xr:uid="{6759B056-622D-45E2-9A83-785FF9A9FCA9}"/>
    <cellStyle name="Normal 12 2 2 3 2 2 10" xfId="50009" xr:uid="{5D9886FB-F438-4E71-859F-0796D2A4624B}"/>
    <cellStyle name="Normal 12 2 2 3 2 2 11" xfId="57499" xr:uid="{3C3B6901-5820-47DB-A8CE-F62042D32836}"/>
    <cellStyle name="Normal 12 2 2 3 2 2 2" xfId="4706" xr:uid="{380C5C1D-CBF1-4BC7-8E3A-20CFF28432F1}"/>
    <cellStyle name="Normal 12 2 2 3 2 2 2 10" xfId="57500" xr:uid="{A6741080-636E-44ED-BF70-FA233D024F3F}"/>
    <cellStyle name="Normal 12 2 2 3 2 2 2 2" xfId="4707" xr:uid="{C4E4E01C-021D-4E82-8038-D69D74FDF74B}"/>
    <cellStyle name="Normal 12 2 2 3 2 2 2 2 2" xfId="12218" xr:uid="{FC566FB5-0260-4064-B5D3-412E8A7E6693}"/>
    <cellStyle name="Normal 12 2 2 3 2 2 2 2 2 2" xfId="27194" xr:uid="{EFC69F06-9431-4AC1-8142-6909FC4712ED}"/>
    <cellStyle name="Normal 12 2 2 3 2 2 2 2 3" xfId="19706" xr:uid="{1A8644F7-CA70-443A-B32A-61A4D96176F2}"/>
    <cellStyle name="Normal 12 2 2 3 2 2 2 2 4" xfId="33201" xr:uid="{8334F8E2-9BD9-4B20-91F5-46B84B943676}"/>
    <cellStyle name="Normal 12 2 2 3 2 2 2 2 5" xfId="42125" xr:uid="{AC266EAC-7043-4303-95B4-831C66168830}"/>
    <cellStyle name="Normal 12 2 2 3 2 2 2 2 6" xfId="50011" xr:uid="{EA954A8D-6CEC-4B2F-8CF7-FA205B7A06F5}"/>
    <cellStyle name="Normal 12 2 2 3 2 2 2 2 7" xfId="57501" xr:uid="{1AF2DC4A-C7E8-4249-849C-EAAE4C6B1E20}"/>
    <cellStyle name="Normal 12 2 2 3 2 2 2 3" xfId="4708" xr:uid="{6EE1DD74-4101-4308-875F-10ADD5993E7D}"/>
    <cellStyle name="Normal 12 2 2 3 2 2 2 3 2" xfId="12219" xr:uid="{2984515B-976D-4821-80AE-C7663DA5AE6A}"/>
    <cellStyle name="Normal 12 2 2 3 2 2 2 3 2 2" xfId="27195" xr:uid="{C64D4C37-8B49-4C5C-9881-33B5AF6BD125}"/>
    <cellStyle name="Normal 12 2 2 3 2 2 2 3 3" xfId="19707" xr:uid="{8262EDE3-F011-4EFA-87C7-228B0A1349F9}"/>
    <cellStyle name="Normal 12 2 2 3 2 2 2 3 4" xfId="35046" xr:uid="{AB7F8E28-2392-4628-B4B0-536814E09CC3}"/>
    <cellStyle name="Normal 12 2 2 3 2 2 2 3 5" xfId="42126" xr:uid="{95B7B103-9819-4999-93CD-0C8716696A0B}"/>
    <cellStyle name="Normal 12 2 2 3 2 2 2 3 6" xfId="50012" xr:uid="{C8417E22-326C-4225-967A-1C9A5F972E34}"/>
    <cellStyle name="Normal 12 2 2 3 2 2 2 3 7" xfId="57502" xr:uid="{44F7D076-B0A8-4336-A367-EA25A116F16D}"/>
    <cellStyle name="Normal 12 2 2 3 2 2 2 4" xfId="4709" xr:uid="{9F42488B-FD6B-4060-A138-72A978F5E3B1}"/>
    <cellStyle name="Normal 12 2 2 3 2 2 2 4 2" xfId="12220" xr:uid="{9AAFACFD-A377-42DA-AE30-F58AEDD77D9E}"/>
    <cellStyle name="Normal 12 2 2 3 2 2 2 4 2 2" xfId="27196" xr:uid="{74FA6351-30C1-4CB0-BD19-A3833C95B49E}"/>
    <cellStyle name="Normal 12 2 2 3 2 2 2 4 3" xfId="19708" xr:uid="{E2DB9F92-070B-4379-95BF-B08DFC99FBC5}"/>
    <cellStyle name="Normal 12 2 2 3 2 2 2 4 4" xfId="36889" xr:uid="{55DBD9BB-9A7E-46C0-9DD4-2A032E03BF75}"/>
    <cellStyle name="Normal 12 2 2 3 2 2 2 4 5" xfId="42127" xr:uid="{A268439A-D58F-4AD0-B08F-7781B09BE24A}"/>
    <cellStyle name="Normal 12 2 2 3 2 2 2 4 6" xfId="50013" xr:uid="{EB08EA15-475C-40B6-A088-494E9FF03569}"/>
    <cellStyle name="Normal 12 2 2 3 2 2 2 4 7" xfId="57503" xr:uid="{44EF226D-2EA2-4889-A1AF-FBE7E5E8C950}"/>
    <cellStyle name="Normal 12 2 2 3 2 2 2 5" xfId="12217" xr:uid="{60AD1108-67DC-42E0-8AC1-20F482C5FC4D}"/>
    <cellStyle name="Normal 12 2 2 3 2 2 2 5 2" xfId="27193" xr:uid="{3C38EC24-F1C5-46D4-A773-437CC462F99E}"/>
    <cellStyle name="Normal 12 2 2 3 2 2 2 6" xfId="19705" xr:uid="{2E0F2553-4579-4E1A-9F6F-F0E2FC71AD22}"/>
    <cellStyle name="Normal 12 2 2 3 2 2 2 7" xfId="31666" xr:uid="{F9FEFE74-C6A3-46E4-B5A4-B76F87CFEB67}"/>
    <cellStyle name="Normal 12 2 2 3 2 2 2 8" xfId="42124" xr:uid="{8C80C838-3C32-41D9-8ED7-E18AD335730C}"/>
    <cellStyle name="Normal 12 2 2 3 2 2 2 9" xfId="50010" xr:uid="{4EEBFD1F-95D5-4C91-B339-C3BB5C9F8560}"/>
    <cellStyle name="Normal 12 2 2 3 2 2 3" xfId="4710" xr:uid="{B91EF3B3-F441-47EA-A3C3-1E604ECAA9DF}"/>
    <cellStyle name="Normal 12 2 2 3 2 2 3 2" xfId="12221" xr:uid="{36618AA6-A9B8-4B01-8C03-990C5DD10070}"/>
    <cellStyle name="Normal 12 2 2 3 2 2 3 2 2" xfId="27197" xr:uid="{6F0204DA-9084-4A00-B360-BC71B225AC8F}"/>
    <cellStyle name="Normal 12 2 2 3 2 2 3 3" xfId="19709" xr:uid="{8745E04E-23A2-4388-816E-E918FF4E62B6}"/>
    <cellStyle name="Normal 12 2 2 3 2 2 3 4" xfId="33200" xr:uid="{65373561-CB9E-47FD-9986-E282ED7CC1BF}"/>
    <cellStyle name="Normal 12 2 2 3 2 2 3 5" xfId="42128" xr:uid="{68632D73-7471-4EE2-8834-C5856BBF0E0F}"/>
    <cellStyle name="Normal 12 2 2 3 2 2 3 6" xfId="50014" xr:uid="{67F72340-7C8C-4293-9261-768915A53BB8}"/>
    <cellStyle name="Normal 12 2 2 3 2 2 3 7" xfId="57504" xr:uid="{78CE4076-743C-416D-BEAC-F829D8700187}"/>
    <cellStyle name="Normal 12 2 2 3 2 2 4" xfId="4711" xr:uid="{CAE45CF7-81A4-4463-9934-493A5C24FA59}"/>
    <cellStyle name="Normal 12 2 2 3 2 2 4 2" xfId="12222" xr:uid="{B9ED70F4-E31C-4206-962F-606BB4A13F1C}"/>
    <cellStyle name="Normal 12 2 2 3 2 2 4 2 2" xfId="27198" xr:uid="{E1327794-CC6C-4DBD-AEE6-0A9144ED22A7}"/>
    <cellStyle name="Normal 12 2 2 3 2 2 4 3" xfId="19710" xr:uid="{528FFD48-829C-48BD-9437-6F75EC2F1B30}"/>
    <cellStyle name="Normal 12 2 2 3 2 2 4 4" xfId="35045" xr:uid="{7AF4369C-8F7E-4E9A-BD1E-6F0A5CEABD0A}"/>
    <cellStyle name="Normal 12 2 2 3 2 2 4 5" xfId="42129" xr:uid="{6B15554C-E485-4B31-9A5E-E313CE803997}"/>
    <cellStyle name="Normal 12 2 2 3 2 2 4 6" xfId="50015" xr:uid="{81B42286-99BD-4AD5-BD87-CEFBA4B59C62}"/>
    <cellStyle name="Normal 12 2 2 3 2 2 4 7" xfId="57505" xr:uid="{617E9C1F-203D-4B75-BED9-B930BCF87253}"/>
    <cellStyle name="Normal 12 2 2 3 2 2 5" xfId="4712" xr:uid="{DAF05EF9-8F69-4B68-8795-7FF2205803C7}"/>
    <cellStyle name="Normal 12 2 2 3 2 2 5 2" xfId="12223" xr:uid="{EA316878-37C5-4353-AFD6-82316054FD40}"/>
    <cellStyle name="Normal 12 2 2 3 2 2 5 2 2" xfId="27199" xr:uid="{DABF5360-7037-4AD0-ADD7-0AC076D56BAC}"/>
    <cellStyle name="Normal 12 2 2 3 2 2 5 3" xfId="19711" xr:uid="{69123F10-D9C4-4FCC-83E1-2E4BE01DA549}"/>
    <cellStyle name="Normal 12 2 2 3 2 2 5 4" xfId="36888" xr:uid="{2BFD8AB7-6F2D-4938-A70A-54A3BC7AA52C}"/>
    <cellStyle name="Normal 12 2 2 3 2 2 5 5" xfId="42130" xr:uid="{2ECF5798-EF3D-48CF-B968-BCDF13F401BF}"/>
    <cellStyle name="Normal 12 2 2 3 2 2 5 6" xfId="50016" xr:uid="{72ECF130-F0E5-403A-8597-9664CBE76EC1}"/>
    <cellStyle name="Normal 12 2 2 3 2 2 5 7" xfId="57506" xr:uid="{BF0DDE6E-95B8-4F33-9304-74544ADCB942}"/>
    <cellStyle name="Normal 12 2 2 3 2 2 6" xfId="12216" xr:uid="{0E49D655-D432-42AA-A662-0858FD977B61}"/>
    <cellStyle name="Normal 12 2 2 3 2 2 6 2" xfId="27192" xr:uid="{1772903B-0108-496D-9B3F-C46B98A6FD0D}"/>
    <cellStyle name="Normal 12 2 2 3 2 2 7" xfId="19704" xr:uid="{21682FAB-73F6-4F3D-85BF-F168CF8A468E}"/>
    <cellStyle name="Normal 12 2 2 3 2 2 8" xfId="30959" xr:uid="{67E198DA-7359-4027-BA46-F6497E401F21}"/>
    <cellStyle name="Normal 12 2 2 3 2 2 9" xfId="42123" xr:uid="{3FA7D262-CFAC-424B-844E-16F1E78B1A3A}"/>
    <cellStyle name="Normal 12 2 2 3 2 3" xfId="4713" xr:uid="{E995246E-0A63-4B7A-B62C-B6716DF06011}"/>
    <cellStyle name="Normal 12 2 2 3 2 3 10" xfId="57507" xr:uid="{3AB848FE-3261-4103-9699-B5F3673C5119}"/>
    <cellStyle name="Normal 12 2 2 3 2 3 2" xfId="4714" xr:uid="{E78B18C3-5476-49EA-A040-BCB0BD58D03C}"/>
    <cellStyle name="Normal 12 2 2 3 2 3 2 2" xfId="12225" xr:uid="{EF56ADDF-F1AC-46AB-AC57-8B0A8692540F}"/>
    <cellStyle name="Normal 12 2 2 3 2 3 2 2 2" xfId="27201" xr:uid="{27CEBF8F-18F3-4366-BD55-88E595B8B4C2}"/>
    <cellStyle name="Normal 12 2 2 3 2 3 2 3" xfId="19713" xr:uid="{ECBEE0BF-5E1E-4DDA-9962-7D50441D32EE}"/>
    <cellStyle name="Normal 12 2 2 3 2 3 2 4" xfId="33202" xr:uid="{98FACF95-770E-44DF-96B1-75CC5347C3AA}"/>
    <cellStyle name="Normal 12 2 2 3 2 3 2 5" xfId="42132" xr:uid="{448D1671-FC21-4AE9-834E-7952622D084E}"/>
    <cellStyle name="Normal 12 2 2 3 2 3 2 6" xfId="50018" xr:uid="{C7802472-ECB5-4CDE-B10B-F9E5504BAB6D}"/>
    <cellStyle name="Normal 12 2 2 3 2 3 2 7" xfId="57508" xr:uid="{95A3A6D9-8235-4907-A1F9-21FAF31D47EF}"/>
    <cellStyle name="Normal 12 2 2 3 2 3 3" xfId="4715" xr:uid="{C4EAE008-29D3-4A08-AAD6-F38C01B08A22}"/>
    <cellStyle name="Normal 12 2 2 3 2 3 3 2" xfId="12226" xr:uid="{05508AD2-564A-408A-9695-559F6AA5AF06}"/>
    <cellStyle name="Normal 12 2 2 3 2 3 3 2 2" xfId="27202" xr:uid="{C0E65A12-0797-492B-A5AA-2E67D5740ABD}"/>
    <cellStyle name="Normal 12 2 2 3 2 3 3 3" xfId="19714" xr:uid="{029AE05D-CEBA-4912-B77C-8851BE46C183}"/>
    <cellStyle name="Normal 12 2 2 3 2 3 3 4" xfId="35047" xr:uid="{D2CE5711-311F-4789-AA65-84588E904C09}"/>
    <cellStyle name="Normal 12 2 2 3 2 3 3 5" xfId="42133" xr:uid="{2DF43321-AC5A-4485-B265-9859A8613ED1}"/>
    <cellStyle name="Normal 12 2 2 3 2 3 3 6" xfId="50019" xr:uid="{64E2969E-0C62-4EF9-8FD9-2F5363D2C917}"/>
    <cellStyle name="Normal 12 2 2 3 2 3 3 7" xfId="57509" xr:uid="{711F938B-1DE4-4D26-B52D-DA1A306A88D0}"/>
    <cellStyle name="Normal 12 2 2 3 2 3 4" xfId="4716" xr:uid="{0113BF3D-03D5-4D07-A4DE-C5C73A09CD5C}"/>
    <cellStyle name="Normal 12 2 2 3 2 3 4 2" xfId="12227" xr:uid="{F7F68689-8ECF-4AE9-945F-A38B207D50F8}"/>
    <cellStyle name="Normal 12 2 2 3 2 3 4 2 2" xfId="27203" xr:uid="{C29CCABF-B237-4A53-B7DE-18148C26DE57}"/>
    <cellStyle name="Normal 12 2 2 3 2 3 4 3" xfId="19715" xr:uid="{F4849B57-BF0F-4177-AC1A-F9246A3817EF}"/>
    <cellStyle name="Normal 12 2 2 3 2 3 4 4" xfId="36890" xr:uid="{358B9AF7-001C-43CC-8D67-B09119BDC8C3}"/>
    <cellStyle name="Normal 12 2 2 3 2 3 4 5" xfId="42134" xr:uid="{A435D9DE-7D78-4028-B060-1FA9E957C01E}"/>
    <cellStyle name="Normal 12 2 2 3 2 3 4 6" xfId="50020" xr:uid="{84EFF89E-1F45-4162-8F97-BC99797FC3A1}"/>
    <cellStyle name="Normal 12 2 2 3 2 3 4 7" xfId="57510" xr:uid="{A2C6EF71-72CA-4097-A778-FF3426C3E071}"/>
    <cellStyle name="Normal 12 2 2 3 2 3 5" xfId="12224" xr:uid="{889A276C-361E-476F-B995-7116952BC933}"/>
    <cellStyle name="Normal 12 2 2 3 2 3 5 2" xfId="27200" xr:uid="{BEBF23C0-BF59-45E7-A2C8-DA8F65A12992}"/>
    <cellStyle name="Normal 12 2 2 3 2 3 6" xfId="19712" xr:uid="{7211A499-BEC7-4A55-BD8C-25BA49E69EA1}"/>
    <cellStyle name="Normal 12 2 2 3 2 3 7" xfId="31665" xr:uid="{79B8A4DF-1EFA-40C1-80CC-649539D12447}"/>
    <cellStyle name="Normal 12 2 2 3 2 3 8" xfId="42131" xr:uid="{65378C60-8E34-44E9-B89A-32C36EFBAF86}"/>
    <cellStyle name="Normal 12 2 2 3 2 3 9" xfId="50017" xr:uid="{F7383DC1-2C48-4A18-B47F-201ADE4BF369}"/>
    <cellStyle name="Normal 12 2 2 3 2 4" xfId="4717" xr:uid="{730955A2-16F9-40D3-A687-349A424CFE4F}"/>
    <cellStyle name="Normal 12 2 2 3 2 4 2" xfId="12228" xr:uid="{916042B9-BF23-490E-8FB4-CB8988D47A94}"/>
    <cellStyle name="Normal 12 2 2 3 2 4 2 2" xfId="27204" xr:uid="{7C6F941B-9D67-442C-A155-92B6D4E07FAE}"/>
    <cellStyle name="Normal 12 2 2 3 2 4 3" xfId="19716" xr:uid="{CDDF805D-2FAA-4149-93FE-145A4454AF74}"/>
    <cellStyle name="Normal 12 2 2 3 2 4 4" xfId="33199" xr:uid="{22178205-0493-4019-9B73-6321DDF8905B}"/>
    <cellStyle name="Normal 12 2 2 3 2 4 5" xfId="42135" xr:uid="{2CE6CC3D-34E1-4D1A-8119-02ECE2DE846E}"/>
    <cellStyle name="Normal 12 2 2 3 2 4 6" xfId="50021" xr:uid="{A7F30113-C8F8-46CB-A54A-2A97E22F25B1}"/>
    <cellStyle name="Normal 12 2 2 3 2 4 7" xfId="57511" xr:uid="{5369CC3A-A044-49EA-B06A-0CD4B98DA0F8}"/>
    <cellStyle name="Normal 12 2 2 3 2 5" xfId="4718" xr:uid="{691D859B-2233-4C5A-9388-E15A2823A0FF}"/>
    <cellStyle name="Normal 12 2 2 3 2 5 2" xfId="12229" xr:uid="{F532872F-DD09-4878-962A-D8D180B2C075}"/>
    <cellStyle name="Normal 12 2 2 3 2 5 2 2" xfId="27205" xr:uid="{9DBE3BEA-B1BE-4B00-8971-ADE624A867E4}"/>
    <cellStyle name="Normal 12 2 2 3 2 5 3" xfId="19717" xr:uid="{4C89A444-685B-41F2-ADA3-E2598D3B7071}"/>
    <cellStyle name="Normal 12 2 2 3 2 5 4" xfId="35044" xr:uid="{05C84055-0E39-423E-A14E-6F82BFE0FE99}"/>
    <cellStyle name="Normal 12 2 2 3 2 5 5" xfId="42136" xr:uid="{C478E42A-4F52-4052-B7A9-F78C9D1AF3F3}"/>
    <cellStyle name="Normal 12 2 2 3 2 5 6" xfId="50022" xr:uid="{E4E4E3CB-BCE3-4C14-8E3A-1C38F07F0563}"/>
    <cellStyle name="Normal 12 2 2 3 2 5 7" xfId="57512" xr:uid="{7FADBF27-C1EF-4B08-9004-97F373FA0290}"/>
    <cellStyle name="Normal 12 2 2 3 2 6" xfId="4719" xr:uid="{983FBA8A-5992-4CBE-B5C8-B63126CD737C}"/>
    <cellStyle name="Normal 12 2 2 3 2 6 2" xfId="12230" xr:uid="{8C430859-900F-4115-9881-033787B89FFF}"/>
    <cellStyle name="Normal 12 2 2 3 2 6 2 2" xfId="27206" xr:uid="{5FF2B725-A9E3-47E6-98C6-4D203184D200}"/>
    <cellStyle name="Normal 12 2 2 3 2 6 3" xfId="19718" xr:uid="{C8324CE3-6680-4A47-9E6C-C9882344556D}"/>
    <cellStyle name="Normal 12 2 2 3 2 6 4" xfId="36887" xr:uid="{65B6A0F8-41D8-4387-B78F-865DDE8CB09A}"/>
    <cellStyle name="Normal 12 2 2 3 2 6 5" xfId="42137" xr:uid="{BFACEA40-5A8B-40B2-B4CD-C6190D18DA93}"/>
    <cellStyle name="Normal 12 2 2 3 2 6 6" xfId="50023" xr:uid="{2FBA07C0-1E26-485A-96E3-DBDCFE528D86}"/>
    <cellStyle name="Normal 12 2 2 3 2 6 7" xfId="57513" xr:uid="{2CE30F0C-16F7-4BEA-A566-EEE960000BD9}"/>
    <cellStyle name="Normal 12 2 2 3 2 7" xfId="12215" xr:uid="{967DEAF1-AAF2-48E7-A9B9-B236F630E24F}"/>
    <cellStyle name="Normal 12 2 2 3 2 7 2" xfId="27191" xr:uid="{AD6A0C93-2EF0-455F-9D5D-029D4735B591}"/>
    <cellStyle name="Normal 12 2 2 3 2 8" xfId="19703" xr:uid="{CD1B628C-C7D8-48F4-93AF-C6788129D47C}"/>
    <cellStyle name="Normal 12 2 2 3 2 9" xfId="30498" xr:uid="{FC05CDC3-CC44-420B-879C-E56730439266}"/>
    <cellStyle name="Normal 12 2 2 3 3" xfId="4720" xr:uid="{E0E4FEC7-09A9-4A1F-AE70-ABC6FB95A758}"/>
    <cellStyle name="Normal 12 2 2 3 3 10" xfId="50024" xr:uid="{695E9DE0-2D50-4E3C-8935-F1A569CD3854}"/>
    <cellStyle name="Normal 12 2 2 3 3 11" xfId="57514" xr:uid="{0F866AB9-8FCD-495C-A774-F02BDD28D665}"/>
    <cellStyle name="Normal 12 2 2 3 3 2" xfId="4721" xr:uid="{AA2813FB-B79D-423A-A341-A7BD7D233606}"/>
    <cellStyle name="Normal 12 2 2 3 3 2 10" xfId="57515" xr:uid="{E76A190C-E00A-42F9-8181-F459E7FCF9BB}"/>
    <cellStyle name="Normal 12 2 2 3 3 2 2" xfId="4722" xr:uid="{E36B828D-EF11-4290-B846-904ED397B353}"/>
    <cellStyle name="Normal 12 2 2 3 3 2 2 2" xfId="12233" xr:uid="{A044738B-FB7C-4FB7-B297-933C098EB30E}"/>
    <cellStyle name="Normal 12 2 2 3 3 2 2 2 2" xfId="27209" xr:uid="{DAB309D3-61A4-4743-AFCA-0B924A889C47}"/>
    <cellStyle name="Normal 12 2 2 3 3 2 2 3" xfId="19721" xr:uid="{CA010C2D-09ED-4D88-AD9D-03B65BC2BCCC}"/>
    <cellStyle name="Normal 12 2 2 3 3 2 2 4" xfId="33204" xr:uid="{9B03C91A-3F24-499E-8171-B9502019E32F}"/>
    <cellStyle name="Normal 12 2 2 3 3 2 2 5" xfId="42140" xr:uid="{0C250EB4-45F0-4447-A636-5FA83F3E9428}"/>
    <cellStyle name="Normal 12 2 2 3 3 2 2 6" xfId="50026" xr:uid="{B220E0D6-629C-4029-ADE3-EA324AD3CC04}"/>
    <cellStyle name="Normal 12 2 2 3 3 2 2 7" xfId="57516" xr:uid="{B1821F52-270A-4DF7-82A0-B8CAE9227495}"/>
    <cellStyle name="Normal 12 2 2 3 3 2 3" xfId="4723" xr:uid="{C32B2CB7-4BE3-40FE-8E80-C41848BBBF5A}"/>
    <cellStyle name="Normal 12 2 2 3 3 2 3 2" xfId="12234" xr:uid="{02FA01F2-6C0D-4184-A91E-85DDEC1A158B}"/>
    <cellStyle name="Normal 12 2 2 3 3 2 3 2 2" xfId="27210" xr:uid="{5800B675-9E51-4D04-9C3D-F4ED930ABC35}"/>
    <cellStyle name="Normal 12 2 2 3 3 2 3 3" xfId="19722" xr:uid="{45EBFDE0-C72E-48A8-8C69-6998F4B2668E}"/>
    <cellStyle name="Normal 12 2 2 3 3 2 3 4" xfId="35049" xr:uid="{E48C57A3-F0F4-4D7B-9C4C-B314BEB29849}"/>
    <cellStyle name="Normal 12 2 2 3 3 2 3 5" xfId="42141" xr:uid="{257F94AC-2C56-452A-AFCB-A9A7413815CF}"/>
    <cellStyle name="Normal 12 2 2 3 3 2 3 6" xfId="50027" xr:uid="{4C2062BB-4493-4E96-8AFC-CB4D7C964D05}"/>
    <cellStyle name="Normal 12 2 2 3 3 2 3 7" xfId="57517" xr:uid="{2478CF58-0361-4908-B870-7A23C229D7E0}"/>
    <cellStyle name="Normal 12 2 2 3 3 2 4" xfId="4724" xr:uid="{15886D21-5650-47C0-8FC5-3FE19A0C9DC9}"/>
    <cellStyle name="Normal 12 2 2 3 3 2 4 2" xfId="12235" xr:uid="{6DB1BC66-D8EE-444A-B0F3-0A98F7D2E183}"/>
    <cellStyle name="Normal 12 2 2 3 3 2 4 2 2" xfId="27211" xr:uid="{CDE1E8FD-BE7E-4825-B92C-838A13305FBD}"/>
    <cellStyle name="Normal 12 2 2 3 3 2 4 3" xfId="19723" xr:uid="{2D372C33-81D9-44D5-9BA6-11DFD2E51F2D}"/>
    <cellStyle name="Normal 12 2 2 3 3 2 4 4" xfId="36892" xr:uid="{8DF5DA3D-70BE-4AAA-85AC-6F9D341BB14C}"/>
    <cellStyle name="Normal 12 2 2 3 3 2 4 5" xfId="42142" xr:uid="{832285EA-CEB1-43F1-9333-53E81C977915}"/>
    <cellStyle name="Normal 12 2 2 3 3 2 4 6" xfId="50028" xr:uid="{D9BE16FF-0711-44C5-9B87-19588D8A5395}"/>
    <cellStyle name="Normal 12 2 2 3 3 2 4 7" xfId="57518" xr:uid="{0FE3DBCA-4AEB-4C7F-B438-ACE69380E732}"/>
    <cellStyle name="Normal 12 2 2 3 3 2 5" xfId="12232" xr:uid="{EF470C44-9023-4BF4-9F3A-9AB1D3D504AD}"/>
    <cellStyle name="Normal 12 2 2 3 3 2 5 2" xfId="27208" xr:uid="{1E51B40F-57B6-4081-8CCC-E52D04F8A8C5}"/>
    <cellStyle name="Normal 12 2 2 3 3 2 6" xfId="19720" xr:uid="{AA558D98-2633-4E2D-ABB7-1187C084E621}"/>
    <cellStyle name="Normal 12 2 2 3 3 2 7" xfId="31667" xr:uid="{B3EC666A-F97F-414A-9AAC-801E83739D86}"/>
    <cellStyle name="Normal 12 2 2 3 3 2 8" xfId="42139" xr:uid="{6340A03E-DDE4-4A44-B333-2CF3C496832E}"/>
    <cellStyle name="Normal 12 2 2 3 3 2 9" xfId="50025" xr:uid="{A910863E-97FC-46FD-9570-B31EF684CCAA}"/>
    <cellStyle name="Normal 12 2 2 3 3 3" xfId="4725" xr:uid="{DA3A0C73-36DE-44C4-B44F-FF641965CFF9}"/>
    <cellStyle name="Normal 12 2 2 3 3 3 2" xfId="12236" xr:uid="{8FCD7CD9-0EEA-489E-B7C1-0224F866C2D3}"/>
    <cellStyle name="Normal 12 2 2 3 3 3 2 2" xfId="27212" xr:uid="{1A0DBCAE-377B-4912-BA29-EE9448FF95F7}"/>
    <cellStyle name="Normal 12 2 2 3 3 3 3" xfId="19724" xr:uid="{08E0CCDE-FEE6-49EE-B124-33589C9DB85B}"/>
    <cellStyle name="Normal 12 2 2 3 3 3 4" xfId="33203" xr:uid="{AA03C8BB-CAF1-4E56-A09D-6F8769548087}"/>
    <cellStyle name="Normal 12 2 2 3 3 3 5" xfId="42143" xr:uid="{2A3BD8DF-1A18-4670-8718-305C94068141}"/>
    <cellStyle name="Normal 12 2 2 3 3 3 6" xfId="50029" xr:uid="{C376B2B3-BAC9-4563-8099-51B5ADA9D6D3}"/>
    <cellStyle name="Normal 12 2 2 3 3 3 7" xfId="57519" xr:uid="{D866740D-A9F2-4BC1-93E4-EE4843C8552A}"/>
    <cellStyle name="Normal 12 2 2 3 3 4" xfId="4726" xr:uid="{D68E7BBC-B336-4F1C-A0A4-812C49183638}"/>
    <cellStyle name="Normal 12 2 2 3 3 4 2" xfId="12237" xr:uid="{14EE1CB3-D0DC-4D7C-ACA3-2E9EFB068BB3}"/>
    <cellStyle name="Normal 12 2 2 3 3 4 2 2" xfId="27213" xr:uid="{701D9BA0-2EE2-4E0F-A24B-DDB04C2829C9}"/>
    <cellStyle name="Normal 12 2 2 3 3 4 3" xfId="19725" xr:uid="{F31B4A52-12F7-451F-8667-10CCFA88BA42}"/>
    <cellStyle name="Normal 12 2 2 3 3 4 4" xfId="35048" xr:uid="{1863AEAB-2D95-478A-93EE-A1C48662C6C4}"/>
    <cellStyle name="Normal 12 2 2 3 3 4 5" xfId="42144" xr:uid="{0EFF7C91-FAAB-4C6A-BF6D-2D7DEE2A1C59}"/>
    <cellStyle name="Normal 12 2 2 3 3 4 6" xfId="50030" xr:uid="{BB2B9395-ABDA-42B7-8F36-EF890E3566C9}"/>
    <cellStyle name="Normal 12 2 2 3 3 4 7" xfId="57520" xr:uid="{912DFC36-4015-4CF8-94CC-C35BE5176921}"/>
    <cellStyle name="Normal 12 2 2 3 3 5" xfId="4727" xr:uid="{C8301A34-F592-4202-B363-F683C873D11F}"/>
    <cellStyle name="Normal 12 2 2 3 3 5 2" xfId="12238" xr:uid="{1331362F-06BA-4E7E-AA54-15364FF0F6E2}"/>
    <cellStyle name="Normal 12 2 2 3 3 5 2 2" xfId="27214" xr:uid="{6E74A019-CEEF-4447-AF2E-0FC06E7A178E}"/>
    <cellStyle name="Normal 12 2 2 3 3 5 3" xfId="19726" xr:uid="{E181AD78-A7FA-4410-A24F-F0B1D2200334}"/>
    <cellStyle name="Normal 12 2 2 3 3 5 4" xfId="36891" xr:uid="{6A257D87-5881-44FB-95B3-2D75705034D9}"/>
    <cellStyle name="Normal 12 2 2 3 3 5 5" xfId="42145" xr:uid="{7E9CAD94-5F52-41C9-A4D5-EA4037757F3B}"/>
    <cellStyle name="Normal 12 2 2 3 3 5 6" xfId="50031" xr:uid="{B1AA270B-E010-41C1-BE91-CF83DA97E42F}"/>
    <cellStyle name="Normal 12 2 2 3 3 5 7" xfId="57521" xr:uid="{B9D884F8-3659-49F6-A2CC-ECF290A4B62A}"/>
    <cellStyle name="Normal 12 2 2 3 3 6" xfId="12231" xr:uid="{09BE9064-49EF-4E72-A0BD-F52480C69334}"/>
    <cellStyle name="Normal 12 2 2 3 3 6 2" xfId="27207" xr:uid="{283919D2-5B71-4B2D-81AB-ACA5F575F9F4}"/>
    <cellStyle name="Normal 12 2 2 3 3 7" xfId="19719" xr:uid="{B05CAE58-B42D-4611-B8CD-7DF28B269E7A}"/>
    <cellStyle name="Normal 12 2 2 3 3 8" xfId="30699" xr:uid="{A111D1C8-B869-491F-89AB-705FFC018DC1}"/>
    <cellStyle name="Normal 12 2 2 3 3 9" xfId="42138" xr:uid="{2C4B505A-5821-4404-8C1E-DF079B306C35}"/>
    <cellStyle name="Normal 12 2 2 3 4" xfId="4728" xr:uid="{985D0BC2-2C50-4137-8F67-28D9EF78A14B}"/>
    <cellStyle name="Normal 12 2 2 3 4 10" xfId="50032" xr:uid="{3827428E-A2CD-4365-8D1F-1C0F77D2A531}"/>
    <cellStyle name="Normal 12 2 2 3 4 11" xfId="57522" xr:uid="{5090B6ED-1514-4130-92E4-50B5A81A78E6}"/>
    <cellStyle name="Normal 12 2 2 3 4 2" xfId="4729" xr:uid="{B1627BDE-E146-4833-9CE3-625E9867265D}"/>
    <cellStyle name="Normal 12 2 2 3 4 2 10" xfId="57523" xr:uid="{7176BC47-716E-44B6-A3DC-7466303636D9}"/>
    <cellStyle name="Normal 12 2 2 3 4 2 2" xfId="4730" xr:uid="{938CFF94-7063-464C-9372-895BFB366A0C}"/>
    <cellStyle name="Normal 12 2 2 3 4 2 2 2" xfId="12241" xr:uid="{FFC69122-9711-4DC7-88C6-53E2B65125FB}"/>
    <cellStyle name="Normal 12 2 2 3 4 2 2 2 2" xfId="27217" xr:uid="{B7DF4A17-716E-4D59-BD68-446EBBB1CD8D}"/>
    <cellStyle name="Normal 12 2 2 3 4 2 2 3" xfId="19729" xr:uid="{0CB22711-0E05-4BB1-9EFC-112F7BE36F2B}"/>
    <cellStyle name="Normal 12 2 2 3 4 2 2 4" xfId="33206" xr:uid="{4412BDDD-D60D-4288-B77F-25B574E2213E}"/>
    <cellStyle name="Normal 12 2 2 3 4 2 2 5" xfId="42148" xr:uid="{95CE1BF0-EAB8-494A-AE1E-0A3A516A3C46}"/>
    <cellStyle name="Normal 12 2 2 3 4 2 2 6" xfId="50034" xr:uid="{1AB0AFA7-F3E4-462A-9E7D-801D7032EB44}"/>
    <cellStyle name="Normal 12 2 2 3 4 2 2 7" xfId="57524" xr:uid="{25D14A5E-CCF7-4C39-9F44-03AB3AE96939}"/>
    <cellStyle name="Normal 12 2 2 3 4 2 3" xfId="4731" xr:uid="{E172368C-403C-4EA5-B776-907E624485D6}"/>
    <cellStyle name="Normal 12 2 2 3 4 2 3 2" xfId="12242" xr:uid="{24496B2D-78C6-4D02-A9F3-F98AA245B1F9}"/>
    <cellStyle name="Normal 12 2 2 3 4 2 3 2 2" xfId="27218" xr:uid="{082DD1D3-469C-48E4-B33D-10FF1F32D350}"/>
    <cellStyle name="Normal 12 2 2 3 4 2 3 3" xfId="19730" xr:uid="{50B0FEC3-B599-4AF2-AED0-3F2AD8C395C2}"/>
    <cellStyle name="Normal 12 2 2 3 4 2 3 4" xfId="35051" xr:uid="{E4F4BA19-5046-405B-A002-26C88CCB06C9}"/>
    <cellStyle name="Normal 12 2 2 3 4 2 3 5" xfId="42149" xr:uid="{1D81D67F-D550-4178-A4D2-2DB1672C0979}"/>
    <cellStyle name="Normal 12 2 2 3 4 2 3 6" xfId="50035" xr:uid="{4927B32C-A1C6-42AA-B0C9-CF90645F0DA6}"/>
    <cellStyle name="Normal 12 2 2 3 4 2 3 7" xfId="57525" xr:uid="{E8E16083-0CD6-4382-87DC-662E56BEBC0B}"/>
    <cellStyle name="Normal 12 2 2 3 4 2 4" xfId="4732" xr:uid="{28D68949-D173-41A2-8CA7-E01C56792008}"/>
    <cellStyle name="Normal 12 2 2 3 4 2 4 2" xfId="12243" xr:uid="{50957CC7-BBAA-4901-B891-84CCEA214FE0}"/>
    <cellStyle name="Normal 12 2 2 3 4 2 4 2 2" xfId="27219" xr:uid="{E0A7F54F-6159-4E7B-9DC8-0D0DE08F03E7}"/>
    <cellStyle name="Normal 12 2 2 3 4 2 4 3" xfId="19731" xr:uid="{A745F2BF-E787-429D-BB83-894FB7996D46}"/>
    <cellStyle name="Normal 12 2 2 3 4 2 4 4" xfId="36894" xr:uid="{1AA75E8A-680A-49C4-AEC6-62F21C507B8F}"/>
    <cellStyle name="Normal 12 2 2 3 4 2 4 5" xfId="42150" xr:uid="{C83B76D7-88FD-42EB-AB1E-3BBCDA4767E7}"/>
    <cellStyle name="Normal 12 2 2 3 4 2 4 6" xfId="50036" xr:uid="{85460E34-40A6-4956-A97B-3611828A9F15}"/>
    <cellStyle name="Normal 12 2 2 3 4 2 4 7" xfId="57526" xr:uid="{41E4B264-7C7E-402C-8336-6C2AB69493A0}"/>
    <cellStyle name="Normal 12 2 2 3 4 2 5" xfId="12240" xr:uid="{24EC887B-9CA0-45F4-BBC2-50908A2A88C8}"/>
    <cellStyle name="Normal 12 2 2 3 4 2 5 2" xfId="27216" xr:uid="{9F21D032-97E4-49E5-9277-242C629DED6B}"/>
    <cellStyle name="Normal 12 2 2 3 4 2 6" xfId="19728" xr:uid="{3D49263C-9464-45F5-9850-ED886A7E0910}"/>
    <cellStyle name="Normal 12 2 2 3 4 2 7" xfId="31668" xr:uid="{D0763925-2F00-4573-8A36-8366B211CB76}"/>
    <cellStyle name="Normal 12 2 2 3 4 2 8" xfId="42147" xr:uid="{F09440C9-4420-4C1C-A1B4-8EEDD50C8061}"/>
    <cellStyle name="Normal 12 2 2 3 4 2 9" xfId="50033" xr:uid="{7CF80A53-FBA4-42B8-B575-6805E6E42F35}"/>
    <cellStyle name="Normal 12 2 2 3 4 3" xfId="4733" xr:uid="{673208F4-79CD-43F5-B32A-3B1B2783475C}"/>
    <cellStyle name="Normal 12 2 2 3 4 3 2" xfId="12244" xr:uid="{1E937D70-6AE4-4AFC-BA91-E6B05EA009AA}"/>
    <cellStyle name="Normal 12 2 2 3 4 3 2 2" xfId="27220" xr:uid="{D0997C68-4B6C-4627-9CB1-76EEA55FE46C}"/>
    <cellStyle name="Normal 12 2 2 3 4 3 3" xfId="19732" xr:uid="{AF9532DA-684D-4076-9AAE-65E2C75AA700}"/>
    <cellStyle name="Normal 12 2 2 3 4 3 4" xfId="33205" xr:uid="{A58F3BD2-5419-4308-942D-FCC2C1F0E85D}"/>
    <cellStyle name="Normal 12 2 2 3 4 3 5" xfId="42151" xr:uid="{BBD2D856-8033-42F2-A613-729E18874356}"/>
    <cellStyle name="Normal 12 2 2 3 4 3 6" xfId="50037" xr:uid="{93B594BD-3BD2-4BAD-91DC-2CB891D41180}"/>
    <cellStyle name="Normal 12 2 2 3 4 3 7" xfId="57527" xr:uid="{2BB9B313-BDF0-4798-96E4-6834FAB1B710}"/>
    <cellStyle name="Normal 12 2 2 3 4 4" xfId="4734" xr:uid="{ACB9492C-71D6-4DD1-A60F-E7D504097D32}"/>
    <cellStyle name="Normal 12 2 2 3 4 4 2" xfId="12245" xr:uid="{1B76F171-EB32-433C-A3E6-3AAE6359E2BD}"/>
    <cellStyle name="Normal 12 2 2 3 4 4 2 2" xfId="27221" xr:uid="{09012A32-CB51-4AAA-A408-05F43159D59B}"/>
    <cellStyle name="Normal 12 2 2 3 4 4 3" xfId="19733" xr:uid="{A1FA03BD-F109-4362-BAC4-13925C2F4DE6}"/>
    <cellStyle name="Normal 12 2 2 3 4 4 4" xfId="35050" xr:uid="{991B5BE3-5F35-4749-8971-5D06128DBDFC}"/>
    <cellStyle name="Normal 12 2 2 3 4 4 5" xfId="42152" xr:uid="{D65B092B-3923-4B5D-8B91-3BB9E30D123C}"/>
    <cellStyle name="Normal 12 2 2 3 4 4 6" xfId="50038" xr:uid="{01EB68E4-949F-412B-BCD3-654E2141A183}"/>
    <cellStyle name="Normal 12 2 2 3 4 4 7" xfId="57528" xr:uid="{77D9228B-6E22-4B54-BED2-44F575BD5352}"/>
    <cellStyle name="Normal 12 2 2 3 4 5" xfId="4735" xr:uid="{122CC542-538C-47B8-9632-0C3D812CF768}"/>
    <cellStyle name="Normal 12 2 2 3 4 5 2" xfId="12246" xr:uid="{8949AFD4-14E4-44CA-9219-327652E03107}"/>
    <cellStyle name="Normal 12 2 2 3 4 5 2 2" xfId="27222" xr:uid="{70895C50-1089-4819-904E-AB8737D36CE3}"/>
    <cellStyle name="Normal 12 2 2 3 4 5 3" xfId="19734" xr:uid="{4CCF72D7-E8A7-4BEC-A819-241E7774BDA5}"/>
    <cellStyle name="Normal 12 2 2 3 4 5 4" xfId="36893" xr:uid="{C2220A6E-5D32-4512-AAD1-8B4688770319}"/>
    <cellStyle name="Normal 12 2 2 3 4 5 5" xfId="42153" xr:uid="{A0D0848D-235B-4036-A728-B4D0A3AC8636}"/>
    <cellStyle name="Normal 12 2 2 3 4 5 6" xfId="50039" xr:uid="{7E89B22A-53F0-4D7A-8D2E-89B15EE7B3D8}"/>
    <cellStyle name="Normal 12 2 2 3 4 5 7" xfId="57529" xr:uid="{347AD8F8-16B5-4748-BF91-4D3DA1C938CD}"/>
    <cellStyle name="Normal 12 2 2 3 4 6" xfId="12239" xr:uid="{A35B0C19-145B-4222-9EC1-63417A4B00FC}"/>
    <cellStyle name="Normal 12 2 2 3 4 6 2" xfId="27215" xr:uid="{4C0EE2A8-16E5-40B0-BA09-1692F12D0527}"/>
    <cellStyle name="Normal 12 2 2 3 4 7" xfId="19727" xr:uid="{5BD6B5B1-BB3A-4291-9433-11D82EF8EA73}"/>
    <cellStyle name="Normal 12 2 2 3 4 8" xfId="30958" xr:uid="{EE771442-E365-40D5-A7A4-208D7D556F9C}"/>
    <cellStyle name="Normal 12 2 2 3 4 9" xfId="42146" xr:uid="{7B994ECF-C8FA-48B1-AF7E-578952DCB172}"/>
    <cellStyle name="Normal 12 2 2 3 5" xfId="4736" xr:uid="{BFF8DC32-CE36-4289-9153-EC26AD5E57E2}"/>
    <cellStyle name="Normal 12 2 2 3 5 10" xfId="57530" xr:uid="{4ABC17E0-AC7B-4A4F-93C7-75F7AD32A2F2}"/>
    <cellStyle name="Normal 12 2 2 3 5 2" xfId="4737" xr:uid="{ED32B1D7-9F6F-4425-AE43-69F9066F3EBA}"/>
    <cellStyle name="Normal 12 2 2 3 5 2 2" xfId="12248" xr:uid="{8A41B721-DCB1-4B4E-9101-A6E89D408C7D}"/>
    <cellStyle name="Normal 12 2 2 3 5 2 2 2" xfId="27224" xr:uid="{C895B612-092A-4733-97D0-1784B699AC13}"/>
    <cellStyle name="Normal 12 2 2 3 5 2 3" xfId="19736" xr:uid="{DB7AF058-AAC1-429C-9D7D-84A5FCC5742C}"/>
    <cellStyle name="Normal 12 2 2 3 5 2 4" xfId="33207" xr:uid="{3981C4BE-086D-476E-97EB-947DF864DD95}"/>
    <cellStyle name="Normal 12 2 2 3 5 2 5" xfId="42155" xr:uid="{4A8C340D-DD21-43D1-AC3A-1251F4658E3C}"/>
    <cellStyle name="Normal 12 2 2 3 5 2 6" xfId="50041" xr:uid="{1C7AE2AB-8525-44FE-91C7-52F0A5F72C11}"/>
    <cellStyle name="Normal 12 2 2 3 5 2 7" xfId="57531" xr:uid="{4EF43D2B-B712-4234-A34F-7FCABC43E62C}"/>
    <cellStyle name="Normal 12 2 2 3 5 3" xfId="4738" xr:uid="{3B383EF6-ACAC-49BE-84B7-B360B8D6697D}"/>
    <cellStyle name="Normal 12 2 2 3 5 3 2" xfId="12249" xr:uid="{C511A47D-F424-4007-9A06-7024D6B5E043}"/>
    <cellStyle name="Normal 12 2 2 3 5 3 2 2" xfId="27225" xr:uid="{E63E23D8-53BA-4D5D-A753-AA21DE23157F}"/>
    <cellStyle name="Normal 12 2 2 3 5 3 3" xfId="19737" xr:uid="{7444AD05-A8C0-4375-ADAE-63CF88712977}"/>
    <cellStyle name="Normal 12 2 2 3 5 3 4" xfId="35052" xr:uid="{0E136489-94A9-4572-A5AC-EE3220631D1D}"/>
    <cellStyle name="Normal 12 2 2 3 5 3 5" xfId="42156" xr:uid="{8BE5955F-B2E8-43C9-BF2B-1060EDFB989D}"/>
    <cellStyle name="Normal 12 2 2 3 5 3 6" xfId="50042" xr:uid="{BC691B3D-F613-48C7-83AE-0B391AA0DDF6}"/>
    <cellStyle name="Normal 12 2 2 3 5 3 7" xfId="57532" xr:uid="{D6B9ABEB-7343-4EF4-ABF9-6DF722A041D2}"/>
    <cellStyle name="Normal 12 2 2 3 5 4" xfId="4739" xr:uid="{5E729EB2-BBD3-49B0-84D4-0DCC772D0E90}"/>
    <cellStyle name="Normal 12 2 2 3 5 4 2" xfId="12250" xr:uid="{13A47E02-62B1-4CDF-80F7-81DF68C86931}"/>
    <cellStyle name="Normal 12 2 2 3 5 4 2 2" xfId="27226" xr:uid="{A7CA35E3-4110-42E6-A891-278FB7D82418}"/>
    <cellStyle name="Normal 12 2 2 3 5 4 3" xfId="19738" xr:uid="{8EE0D7DA-AEE8-4CF1-9E69-EE5B861BD3AC}"/>
    <cellStyle name="Normal 12 2 2 3 5 4 4" xfId="36895" xr:uid="{003929E2-663D-438E-B5DD-F8815FAB35AB}"/>
    <cellStyle name="Normal 12 2 2 3 5 4 5" xfId="42157" xr:uid="{55294A86-0424-414B-B7ED-4E41263F2E96}"/>
    <cellStyle name="Normal 12 2 2 3 5 4 6" xfId="50043" xr:uid="{C7B80451-B224-44D4-B8F0-43DA35A32619}"/>
    <cellStyle name="Normal 12 2 2 3 5 4 7" xfId="57533" xr:uid="{A74B8256-72FB-4039-B26E-84C5C93E3A36}"/>
    <cellStyle name="Normal 12 2 2 3 5 5" xfId="12247" xr:uid="{D4CB0DC0-BECA-4265-98F0-E9E26ADFC246}"/>
    <cellStyle name="Normal 12 2 2 3 5 5 2" xfId="27223" xr:uid="{3DC87729-3296-4BA4-AA08-0075AC94C857}"/>
    <cellStyle name="Normal 12 2 2 3 5 6" xfId="19735" xr:uid="{93F2ABED-81AA-433E-A8A6-194003DD5F61}"/>
    <cellStyle name="Normal 12 2 2 3 5 7" xfId="31664" xr:uid="{B2B1828E-334C-4CAA-91F8-3E834FBF21E1}"/>
    <cellStyle name="Normal 12 2 2 3 5 8" xfId="42154" xr:uid="{AD0DA07F-B761-4980-A8B6-7A5863E57314}"/>
    <cellStyle name="Normal 12 2 2 3 5 9" xfId="50040" xr:uid="{DE52E63B-EBAA-4A17-A76B-7FDD2EAC82D6}"/>
    <cellStyle name="Normal 12 2 2 3 6" xfId="4740" xr:uid="{0BBE81EC-D021-4CE5-862F-0054489A5F20}"/>
    <cellStyle name="Normal 12 2 2 3 6 2" xfId="12251" xr:uid="{D7CB25BD-FDE0-4B48-817A-8615A75086E2}"/>
    <cellStyle name="Normal 12 2 2 3 6 2 2" xfId="27227" xr:uid="{B4B5738F-B0D1-4857-8AD4-9686F0C65383}"/>
    <cellStyle name="Normal 12 2 2 3 6 3" xfId="19739" xr:uid="{62D828EF-735F-44C6-B312-A5293EF6788C}"/>
    <cellStyle name="Normal 12 2 2 3 6 4" xfId="33198" xr:uid="{25A8FC62-73CE-4335-8800-534A13453BE3}"/>
    <cellStyle name="Normal 12 2 2 3 6 5" xfId="42158" xr:uid="{58D6344C-7CF6-4DC9-A588-B49D5DAF864E}"/>
    <cellStyle name="Normal 12 2 2 3 6 6" xfId="50044" xr:uid="{55604C59-7CC9-4B51-A66C-E5ABF1DB0846}"/>
    <cellStyle name="Normal 12 2 2 3 6 7" xfId="57534" xr:uid="{C0B7BE06-8E80-44F6-929D-67E19B5059D9}"/>
    <cellStyle name="Normal 12 2 2 3 7" xfId="4741" xr:uid="{9DA6B561-CA2F-4B4D-B35F-6010128B1BF0}"/>
    <cellStyle name="Normal 12 2 2 3 7 2" xfId="12252" xr:uid="{9783B433-E986-4748-848B-13FEDECC2010}"/>
    <cellStyle name="Normal 12 2 2 3 7 2 2" xfId="27228" xr:uid="{0DFCD27F-49E5-4ED8-9741-1705F0E43561}"/>
    <cellStyle name="Normal 12 2 2 3 7 3" xfId="19740" xr:uid="{E15F2360-E3C9-4BD4-A3EB-85B86AA63D63}"/>
    <cellStyle name="Normal 12 2 2 3 7 4" xfId="35043" xr:uid="{10541DBF-4051-47EC-902E-5A8714690B36}"/>
    <cellStyle name="Normal 12 2 2 3 7 5" xfId="42159" xr:uid="{CB31C32F-D21B-42F6-B372-800001FFC4B6}"/>
    <cellStyle name="Normal 12 2 2 3 7 6" xfId="50045" xr:uid="{67E4623E-21C6-4E7F-AE2D-5894E3D34522}"/>
    <cellStyle name="Normal 12 2 2 3 7 7" xfId="57535" xr:uid="{36895238-E820-47CE-B9FB-4316277FA50A}"/>
    <cellStyle name="Normal 12 2 2 3 8" xfId="4742" xr:uid="{CBCFF2F5-5A82-4C62-A461-FAB9192CCD64}"/>
    <cellStyle name="Normal 12 2 2 3 8 2" xfId="12253" xr:uid="{50FF9CF6-AA2B-414B-B0A3-1DBA7CCA1947}"/>
    <cellStyle name="Normal 12 2 2 3 8 2 2" xfId="27229" xr:uid="{5FECDE5D-2088-48E7-9926-FC5AED8B653F}"/>
    <cellStyle name="Normal 12 2 2 3 8 3" xfId="19741" xr:uid="{51F4025E-77E7-4F22-A36F-2A5C939CE4FC}"/>
    <cellStyle name="Normal 12 2 2 3 8 4" xfId="36886" xr:uid="{02513C25-5A12-4968-8133-06BF9BEF9331}"/>
    <cellStyle name="Normal 12 2 2 3 8 5" xfId="42160" xr:uid="{F5659598-BFFD-485E-8F22-221489505FB2}"/>
    <cellStyle name="Normal 12 2 2 3 8 6" xfId="50046" xr:uid="{CEE8F331-0BBF-45B6-9809-CBE8530F7DAB}"/>
    <cellStyle name="Normal 12 2 2 3 8 7" xfId="57536" xr:uid="{28B16C6A-E62C-4B0E-AE8D-972AAA7D0D75}"/>
    <cellStyle name="Normal 12 2 2 3 9" xfId="12214" xr:uid="{03E3081D-DC1E-48A9-9645-A587DFBB2554}"/>
    <cellStyle name="Normal 12 2 2 3 9 2" xfId="27190" xr:uid="{9E309428-6151-4BF1-9503-76F5D754B041}"/>
    <cellStyle name="Normal 12 2 2 4" xfId="4743" xr:uid="{B2A14CF4-C741-4407-989D-D19F3897240C}"/>
    <cellStyle name="Normal 12 2 2 4 10" xfId="42161" xr:uid="{DC8B6C2C-40D6-4333-A92F-E0FDDED72578}"/>
    <cellStyle name="Normal 12 2 2 4 11" xfId="50047" xr:uid="{11794646-CDEA-416A-8479-80086FF001B0}"/>
    <cellStyle name="Normal 12 2 2 4 12" xfId="57537" xr:uid="{68DBFED5-286D-470D-BD65-D158C742FADA}"/>
    <cellStyle name="Normal 12 2 2 4 2" xfId="4744" xr:uid="{38B9FDA7-C45D-4965-AF1C-DFB2A769B9BA}"/>
    <cellStyle name="Normal 12 2 2 4 2 10" xfId="50048" xr:uid="{18C846D4-9ADB-4412-A8FE-C198F27962E6}"/>
    <cellStyle name="Normal 12 2 2 4 2 11" xfId="57538" xr:uid="{A034C22D-F1F7-4B32-9BCD-A3064B7AB7B8}"/>
    <cellStyle name="Normal 12 2 2 4 2 2" xfId="4745" xr:uid="{D880CB1A-6C2D-495B-905F-4993DC15CE92}"/>
    <cellStyle name="Normal 12 2 2 4 2 2 10" xfId="57539" xr:uid="{50BB2B39-0083-4F88-885F-BBF1A785EF4B}"/>
    <cellStyle name="Normal 12 2 2 4 2 2 2" xfId="4746" xr:uid="{D3ADC023-5F98-4757-9B92-9536C6173927}"/>
    <cellStyle name="Normal 12 2 2 4 2 2 2 2" xfId="12257" xr:uid="{3F2837A3-16CC-47B7-B8B1-60ED0C3CD516}"/>
    <cellStyle name="Normal 12 2 2 4 2 2 2 2 2" xfId="27233" xr:uid="{98B4CF31-4626-461F-91D4-D03F399946F0}"/>
    <cellStyle name="Normal 12 2 2 4 2 2 2 3" xfId="19745" xr:uid="{394781AB-9955-4BC0-A4DA-F4C6EFEB9B5F}"/>
    <cellStyle name="Normal 12 2 2 4 2 2 2 4" xfId="33210" xr:uid="{6398B6FF-FD30-4212-9127-A1BFEC4FAC38}"/>
    <cellStyle name="Normal 12 2 2 4 2 2 2 5" xfId="42164" xr:uid="{434AC96A-2D67-4F68-8FDB-38395E325E89}"/>
    <cellStyle name="Normal 12 2 2 4 2 2 2 6" xfId="50050" xr:uid="{20E31200-1F45-41B6-960B-7FA28B180262}"/>
    <cellStyle name="Normal 12 2 2 4 2 2 2 7" xfId="57540" xr:uid="{9266A5D9-7464-4DD0-9D36-1DB96B088719}"/>
    <cellStyle name="Normal 12 2 2 4 2 2 3" xfId="4747" xr:uid="{6F31229A-2B65-4B4E-8CB2-2A80CCBA3F49}"/>
    <cellStyle name="Normal 12 2 2 4 2 2 3 2" xfId="12258" xr:uid="{FDA19B7F-F4E3-46B1-955A-27D30FB974F0}"/>
    <cellStyle name="Normal 12 2 2 4 2 2 3 2 2" xfId="27234" xr:uid="{29107869-15EF-4199-9409-1913B811DEE9}"/>
    <cellStyle name="Normal 12 2 2 4 2 2 3 3" xfId="19746" xr:uid="{5BAA0322-F1BE-46DB-9627-FCAC136E53DB}"/>
    <cellStyle name="Normal 12 2 2 4 2 2 3 4" xfId="35055" xr:uid="{69884742-4DE4-49AB-8BE9-4FCF00754473}"/>
    <cellStyle name="Normal 12 2 2 4 2 2 3 5" xfId="42165" xr:uid="{5EE28D85-FC91-4457-B476-D484E274DC62}"/>
    <cellStyle name="Normal 12 2 2 4 2 2 3 6" xfId="50051" xr:uid="{C05233C1-3350-4DD7-87AB-567218771B4F}"/>
    <cellStyle name="Normal 12 2 2 4 2 2 3 7" xfId="57541" xr:uid="{82356E31-E0D9-4799-9B55-908D08809109}"/>
    <cellStyle name="Normal 12 2 2 4 2 2 4" xfId="4748" xr:uid="{7CC9579C-42F7-42B2-BE65-5AA40EFA7D30}"/>
    <cellStyle name="Normal 12 2 2 4 2 2 4 2" xfId="12259" xr:uid="{0F084B96-7C89-42CA-9DB9-D0E3C85CBC51}"/>
    <cellStyle name="Normal 12 2 2 4 2 2 4 2 2" xfId="27235" xr:uid="{2249F87A-2467-4436-94A9-FDE0548AC9C8}"/>
    <cellStyle name="Normal 12 2 2 4 2 2 4 3" xfId="19747" xr:uid="{7464C988-9CD6-4D21-90DD-F4C42D738592}"/>
    <cellStyle name="Normal 12 2 2 4 2 2 4 4" xfId="36898" xr:uid="{27AF4459-3B16-4D5B-A2FB-8E9A1D28840F}"/>
    <cellStyle name="Normal 12 2 2 4 2 2 4 5" xfId="42166" xr:uid="{BC79D9F9-0FC0-4C01-A767-B4CE1536A17C}"/>
    <cellStyle name="Normal 12 2 2 4 2 2 4 6" xfId="50052" xr:uid="{7255AE93-65EA-4276-B86D-AF52E91C29DA}"/>
    <cellStyle name="Normal 12 2 2 4 2 2 4 7" xfId="57542" xr:uid="{35E23BC2-7771-4E11-A485-1F571AADCA60}"/>
    <cellStyle name="Normal 12 2 2 4 2 2 5" xfId="12256" xr:uid="{CA9020D1-8FCC-4907-97F8-D96C23A19416}"/>
    <cellStyle name="Normal 12 2 2 4 2 2 5 2" xfId="27232" xr:uid="{54AEDC55-E701-44C7-AAD1-22D8B94F5F9A}"/>
    <cellStyle name="Normal 12 2 2 4 2 2 6" xfId="19744" xr:uid="{01CF4405-43C5-4528-A5DF-41D0768EE3D5}"/>
    <cellStyle name="Normal 12 2 2 4 2 2 7" xfId="31670" xr:uid="{D748DFCB-D73F-407D-84BD-4C6094B30D23}"/>
    <cellStyle name="Normal 12 2 2 4 2 2 8" xfId="42163" xr:uid="{A0C1F51A-DAD8-4DE1-AE2E-5E1BEE04702B}"/>
    <cellStyle name="Normal 12 2 2 4 2 2 9" xfId="50049" xr:uid="{8E6828C1-D044-41C8-89A6-F3B1CE094F0D}"/>
    <cellStyle name="Normal 12 2 2 4 2 3" xfId="4749" xr:uid="{EF4EC652-71E7-4FE3-8BDF-B967B75C2BF7}"/>
    <cellStyle name="Normal 12 2 2 4 2 3 2" xfId="12260" xr:uid="{2E2E72DC-EDAE-4C2B-A8CB-686B84FF6BF7}"/>
    <cellStyle name="Normal 12 2 2 4 2 3 2 2" xfId="27236" xr:uid="{8EDC6150-CE58-4964-8FD0-BB36D94A5F7B}"/>
    <cellStyle name="Normal 12 2 2 4 2 3 3" xfId="19748" xr:uid="{2AF4EECB-CA9D-44F6-9018-6713980B5CD5}"/>
    <cellStyle name="Normal 12 2 2 4 2 3 4" xfId="33209" xr:uid="{BE84CABD-F047-4937-ACEE-0EC56C2B0D49}"/>
    <cellStyle name="Normal 12 2 2 4 2 3 5" xfId="42167" xr:uid="{BA70725D-1B55-4B8E-9B9A-3D18BB2A2AF0}"/>
    <cellStyle name="Normal 12 2 2 4 2 3 6" xfId="50053" xr:uid="{88CD687C-7FDE-4120-8596-A388237284DB}"/>
    <cellStyle name="Normal 12 2 2 4 2 3 7" xfId="57543" xr:uid="{D13E40EF-A499-40FD-B71D-B3A4BCCDF216}"/>
    <cellStyle name="Normal 12 2 2 4 2 4" xfId="4750" xr:uid="{B5BA2712-598B-44D1-B3F5-0C4E669D34AF}"/>
    <cellStyle name="Normal 12 2 2 4 2 4 2" xfId="12261" xr:uid="{339744B2-3AA8-40AD-B903-85F0DB779099}"/>
    <cellStyle name="Normal 12 2 2 4 2 4 2 2" xfId="27237" xr:uid="{CD224D41-4E9D-4CF9-BEB1-C5170B243DCB}"/>
    <cellStyle name="Normal 12 2 2 4 2 4 3" xfId="19749" xr:uid="{9058CBE4-B4CB-4691-969D-3EEC8A8BD30B}"/>
    <cellStyle name="Normal 12 2 2 4 2 4 4" xfId="35054" xr:uid="{9635485F-4BF2-4E46-8195-EC573E185EF4}"/>
    <cellStyle name="Normal 12 2 2 4 2 4 5" xfId="42168" xr:uid="{A7BFD4F1-7FFE-40DF-AFBF-46C2CF61A283}"/>
    <cellStyle name="Normal 12 2 2 4 2 4 6" xfId="50054" xr:uid="{01E6DA39-0B6D-486A-A015-355E44B227DF}"/>
    <cellStyle name="Normal 12 2 2 4 2 4 7" xfId="57544" xr:uid="{75524CF8-B161-4BA4-8812-EEB85CECF7CC}"/>
    <cellStyle name="Normal 12 2 2 4 2 5" xfId="4751" xr:uid="{A761CAF3-3423-4E25-A870-2E8F980ED743}"/>
    <cellStyle name="Normal 12 2 2 4 2 5 2" xfId="12262" xr:uid="{346981F8-F428-45A4-B781-BA023523BD85}"/>
    <cellStyle name="Normal 12 2 2 4 2 5 2 2" xfId="27238" xr:uid="{E7037A19-14AA-4514-8E8D-65DF010FF797}"/>
    <cellStyle name="Normal 12 2 2 4 2 5 3" xfId="19750" xr:uid="{484F5F97-39B2-434A-AF0E-558C96F92921}"/>
    <cellStyle name="Normal 12 2 2 4 2 5 4" xfId="36897" xr:uid="{F3550C0E-9954-4B72-BAF7-68AA176153DB}"/>
    <cellStyle name="Normal 12 2 2 4 2 5 5" xfId="42169" xr:uid="{0107A8F1-C50B-4FAD-90BB-C72C391DA73D}"/>
    <cellStyle name="Normal 12 2 2 4 2 5 6" xfId="50055" xr:uid="{F1455305-D510-45F0-A0E5-71ACF6755667}"/>
    <cellStyle name="Normal 12 2 2 4 2 5 7" xfId="57545" xr:uid="{86B6AA35-9B60-487B-895A-DAF72C4FC946}"/>
    <cellStyle name="Normal 12 2 2 4 2 6" xfId="12255" xr:uid="{274D55F1-4D8E-4167-B3D5-9A549100CE2D}"/>
    <cellStyle name="Normal 12 2 2 4 2 6 2" xfId="27231" xr:uid="{83A794DA-B875-4786-85AA-9CF5678A6B64}"/>
    <cellStyle name="Normal 12 2 2 4 2 7" xfId="19743" xr:uid="{465ECB06-BE8C-4CB9-9315-EC2186D7EB9E}"/>
    <cellStyle name="Normal 12 2 2 4 2 8" xfId="30960" xr:uid="{19C9D6DA-F7E8-496E-8F15-FD60FB40A248}"/>
    <cellStyle name="Normal 12 2 2 4 2 9" xfId="42162" xr:uid="{C566FACC-09AC-4E7B-BEF6-E704630FF99F}"/>
    <cellStyle name="Normal 12 2 2 4 3" xfId="4752" xr:uid="{63472EB8-0932-4316-916D-7DDDC7639583}"/>
    <cellStyle name="Normal 12 2 2 4 3 10" xfId="57546" xr:uid="{0DA67D64-03B2-4364-BD1E-21EDEC87A0AF}"/>
    <cellStyle name="Normal 12 2 2 4 3 2" xfId="4753" xr:uid="{0D5E8BD2-F138-4A26-8998-7B04BCC131B8}"/>
    <cellStyle name="Normal 12 2 2 4 3 2 2" xfId="12264" xr:uid="{57B2CBAF-0D1C-4060-9F84-3129E2F46265}"/>
    <cellStyle name="Normal 12 2 2 4 3 2 2 2" xfId="27240" xr:uid="{496C29F5-31DA-463B-9FA6-ACEAFD389E7D}"/>
    <cellStyle name="Normal 12 2 2 4 3 2 3" xfId="19752" xr:uid="{081CEBFA-0A51-4CC9-8315-4299B14507C0}"/>
    <cellStyle name="Normal 12 2 2 4 3 2 4" xfId="33211" xr:uid="{FEEB739B-C6DA-4DC5-B474-FA639B519C10}"/>
    <cellStyle name="Normal 12 2 2 4 3 2 5" xfId="42171" xr:uid="{CE192E8D-181A-48E4-AC44-E09BCC304A71}"/>
    <cellStyle name="Normal 12 2 2 4 3 2 6" xfId="50057" xr:uid="{647E2EAB-9B07-49EF-9F44-F5E05157B362}"/>
    <cellStyle name="Normal 12 2 2 4 3 2 7" xfId="57547" xr:uid="{DA660D7C-8F3A-46A9-9D1B-DB9F37A4437A}"/>
    <cellStyle name="Normal 12 2 2 4 3 3" xfId="4754" xr:uid="{98F873A1-F876-42F8-BA3F-E091F7038A53}"/>
    <cellStyle name="Normal 12 2 2 4 3 3 2" xfId="12265" xr:uid="{CC1CBF20-F21B-441D-9ABD-16E87575D08F}"/>
    <cellStyle name="Normal 12 2 2 4 3 3 2 2" xfId="27241" xr:uid="{54C55825-BDBB-4577-87C0-F6FE142BDFBC}"/>
    <cellStyle name="Normal 12 2 2 4 3 3 3" xfId="19753" xr:uid="{A01974BC-4C2C-4BD3-AEB1-D26BF7DE1725}"/>
    <cellStyle name="Normal 12 2 2 4 3 3 4" xfId="35056" xr:uid="{85894EB4-8454-4322-9826-0F81E9CF8001}"/>
    <cellStyle name="Normal 12 2 2 4 3 3 5" xfId="42172" xr:uid="{400C713E-AB82-43C2-BC3B-60755FDBE6BB}"/>
    <cellStyle name="Normal 12 2 2 4 3 3 6" xfId="50058" xr:uid="{734A0B9A-76A1-4246-97CE-2C81C7FE991C}"/>
    <cellStyle name="Normal 12 2 2 4 3 3 7" xfId="57548" xr:uid="{E8A93E77-142A-423A-8F28-4A4EFFDFAA90}"/>
    <cellStyle name="Normal 12 2 2 4 3 4" xfId="4755" xr:uid="{80986012-A138-4D7D-B298-1D8ECE83DB62}"/>
    <cellStyle name="Normal 12 2 2 4 3 4 2" xfId="12266" xr:uid="{CAD99FB8-8553-4434-AB4F-A6B6844B6FBF}"/>
    <cellStyle name="Normal 12 2 2 4 3 4 2 2" xfId="27242" xr:uid="{30EB06F9-7653-461F-91A1-99DE49F6844C}"/>
    <cellStyle name="Normal 12 2 2 4 3 4 3" xfId="19754" xr:uid="{E83E459B-9BA7-4798-96CA-10F312AB1875}"/>
    <cellStyle name="Normal 12 2 2 4 3 4 4" xfId="36899" xr:uid="{EB501B79-8581-40B0-98AE-970A1B8ACB77}"/>
    <cellStyle name="Normal 12 2 2 4 3 4 5" xfId="42173" xr:uid="{8008433D-AE16-46C3-9D5B-3FBE6402A5A6}"/>
    <cellStyle name="Normal 12 2 2 4 3 4 6" xfId="50059" xr:uid="{F00FA418-3FC6-44E4-9122-B1FDC3AB97C1}"/>
    <cellStyle name="Normal 12 2 2 4 3 4 7" xfId="57549" xr:uid="{B360A7E2-EC1F-4542-AEDA-9E9A4BADE3A6}"/>
    <cellStyle name="Normal 12 2 2 4 3 5" xfId="12263" xr:uid="{CAF78DC2-5158-4E8F-9732-27210434EF01}"/>
    <cellStyle name="Normal 12 2 2 4 3 5 2" xfId="27239" xr:uid="{2C535DDC-4864-4C09-AB36-8EF2A6ACCFCF}"/>
    <cellStyle name="Normal 12 2 2 4 3 6" xfId="19751" xr:uid="{692D2E55-0FD3-43B2-89F2-B93246631ADA}"/>
    <cellStyle name="Normal 12 2 2 4 3 7" xfId="31669" xr:uid="{396CCB1E-36DE-42AC-BDA5-4C3EF478FD42}"/>
    <cellStyle name="Normal 12 2 2 4 3 8" xfId="42170" xr:uid="{E3648A9F-80A6-4244-B786-F671804C2C67}"/>
    <cellStyle name="Normal 12 2 2 4 3 9" xfId="50056" xr:uid="{1077A9B5-E0D3-42FB-8E8B-49897070676A}"/>
    <cellStyle name="Normal 12 2 2 4 4" xfId="4756" xr:uid="{3C4F5F58-9F9F-43E8-BEBB-B9A6010BB5F1}"/>
    <cellStyle name="Normal 12 2 2 4 4 2" xfId="12267" xr:uid="{A243ECE3-81D5-4CC0-9B87-7B58EB6A1B26}"/>
    <cellStyle name="Normal 12 2 2 4 4 2 2" xfId="27243" xr:uid="{D28D5D66-D581-4B34-A7C9-2453DF58F369}"/>
    <cellStyle name="Normal 12 2 2 4 4 3" xfId="19755" xr:uid="{239B7AC5-1A6F-4A71-91CA-FC3BCE5BE91A}"/>
    <cellStyle name="Normal 12 2 2 4 4 4" xfId="33208" xr:uid="{A093A50F-2176-4F16-B39A-9E7F05E7DD20}"/>
    <cellStyle name="Normal 12 2 2 4 4 5" xfId="42174" xr:uid="{918327A9-A862-44AE-8773-85112CF58A6F}"/>
    <cellStyle name="Normal 12 2 2 4 4 6" xfId="50060" xr:uid="{D978E878-F4D8-4B30-A898-CA0CC209BFED}"/>
    <cellStyle name="Normal 12 2 2 4 4 7" xfId="57550" xr:uid="{303FF32F-2507-4DE1-9C07-C808233352D0}"/>
    <cellStyle name="Normal 12 2 2 4 5" xfId="4757" xr:uid="{E0F07BA8-68E1-4CC0-895A-27963C4812C9}"/>
    <cellStyle name="Normal 12 2 2 4 5 2" xfId="12268" xr:uid="{2B7507C8-A069-4618-818F-5473D8674F49}"/>
    <cellStyle name="Normal 12 2 2 4 5 2 2" xfId="27244" xr:uid="{623594A6-9187-4667-9144-478C15297453}"/>
    <cellStyle name="Normal 12 2 2 4 5 3" xfId="19756" xr:uid="{8A7BCEF4-A1F2-4C52-A829-577B5D3880D7}"/>
    <cellStyle name="Normal 12 2 2 4 5 4" xfId="35053" xr:uid="{B0AB3B74-E246-40B9-9CD8-6C9214707E3F}"/>
    <cellStyle name="Normal 12 2 2 4 5 5" xfId="42175" xr:uid="{33BE7ADE-3AA7-45BB-93CE-24CAD5F1E715}"/>
    <cellStyle name="Normal 12 2 2 4 5 6" xfId="50061" xr:uid="{AA71C94D-A432-4175-B8EB-4A87B83791C1}"/>
    <cellStyle name="Normal 12 2 2 4 5 7" xfId="57551" xr:uid="{CEB860E1-7D48-47ED-9230-5063B9EF76A5}"/>
    <cellStyle name="Normal 12 2 2 4 6" xfId="4758" xr:uid="{3871BB11-0C29-47C1-B3F3-3E8BDCE75859}"/>
    <cellStyle name="Normal 12 2 2 4 6 2" xfId="12269" xr:uid="{E9669C80-5A1F-463D-B68E-4D059ABB1ECD}"/>
    <cellStyle name="Normal 12 2 2 4 6 2 2" xfId="27245" xr:uid="{A797EF06-814C-477B-81E4-4CEB840F20A6}"/>
    <cellStyle name="Normal 12 2 2 4 6 3" xfId="19757" xr:uid="{8BE7BB9B-8C46-4050-A333-4CDF446725C1}"/>
    <cellStyle name="Normal 12 2 2 4 6 4" xfId="36896" xr:uid="{06279669-4623-4F19-8A07-F1C1A5F79F3B}"/>
    <cellStyle name="Normal 12 2 2 4 6 5" xfId="42176" xr:uid="{4C45B392-913C-4592-B08C-9781C85BC45B}"/>
    <cellStyle name="Normal 12 2 2 4 6 6" xfId="50062" xr:uid="{CC15834D-1B2B-4EAC-81C3-5D67EF9B43E0}"/>
    <cellStyle name="Normal 12 2 2 4 6 7" xfId="57552" xr:uid="{8EA91753-EB1B-4C31-AFD1-556E0CEBA714}"/>
    <cellStyle name="Normal 12 2 2 4 7" xfId="12254" xr:uid="{44E25E6F-E87A-4E80-B985-9DD29BD03019}"/>
    <cellStyle name="Normal 12 2 2 4 7 2" xfId="27230" xr:uid="{8153D210-DF18-4B5A-A750-30AADC535911}"/>
    <cellStyle name="Normal 12 2 2 4 8" xfId="19742" xr:uid="{5EBBFCE1-47DC-4A56-BE5D-106BA4FD6A5F}"/>
    <cellStyle name="Normal 12 2 2 4 9" xfId="30495" xr:uid="{AE36E66A-EF03-4C71-954D-681347EB1C70}"/>
    <cellStyle name="Normal 12 2 2 5" xfId="4759" xr:uid="{097BCC47-AE9F-462E-8B56-7105C194E114}"/>
    <cellStyle name="Normal 12 2 2 5 10" xfId="42177" xr:uid="{EAD46813-5B99-4780-BFB8-77C7DEE393A7}"/>
    <cellStyle name="Normal 12 2 2 5 11" xfId="50063" xr:uid="{F41B6C3D-E617-4079-B757-24412EA310A1}"/>
    <cellStyle name="Normal 12 2 2 5 12" xfId="57553" xr:uid="{CF459C08-6615-41F4-8C3A-1A8D2A9B3FAB}"/>
    <cellStyle name="Normal 12 2 2 5 2" xfId="4760" xr:uid="{EDD65ED5-AA5A-4729-9CE0-B6187B0F972F}"/>
    <cellStyle name="Normal 12 2 2 5 2 10" xfId="50064" xr:uid="{03DEDE8A-9239-4FBA-A76C-AF31EF3E34C3}"/>
    <cellStyle name="Normal 12 2 2 5 2 11" xfId="57554" xr:uid="{0593FF96-99E3-416D-9B28-EF94670C9A0C}"/>
    <cellStyle name="Normal 12 2 2 5 2 2" xfId="4761" xr:uid="{58FB8199-36AF-44D2-939B-1024726E458B}"/>
    <cellStyle name="Normal 12 2 2 5 2 2 10" xfId="57555" xr:uid="{DC572147-2EDC-493F-A52A-0F287D383314}"/>
    <cellStyle name="Normal 12 2 2 5 2 2 2" xfId="4762" xr:uid="{448146B5-4A30-4292-9A4E-EF69284B1023}"/>
    <cellStyle name="Normal 12 2 2 5 2 2 2 2" xfId="12273" xr:uid="{2DF45F30-63E8-4842-AA34-D1C5E1665246}"/>
    <cellStyle name="Normal 12 2 2 5 2 2 2 2 2" xfId="27249" xr:uid="{16FE2D4E-FE9C-4C43-834D-5007489DDA66}"/>
    <cellStyle name="Normal 12 2 2 5 2 2 2 3" xfId="19761" xr:uid="{E199AA66-38AE-4899-AF6B-DBDD4EE0C05D}"/>
    <cellStyle name="Normal 12 2 2 5 2 2 2 4" xfId="33214" xr:uid="{E1F4CD6C-A7BC-4956-BB28-BE7BB78979A2}"/>
    <cellStyle name="Normal 12 2 2 5 2 2 2 5" xfId="42180" xr:uid="{CC261B83-BD1C-4DBF-A543-DDD5D249FB43}"/>
    <cellStyle name="Normal 12 2 2 5 2 2 2 6" xfId="50066" xr:uid="{0D45D76D-36D2-48A2-A948-BC66C710DEF1}"/>
    <cellStyle name="Normal 12 2 2 5 2 2 2 7" xfId="57556" xr:uid="{4A65D346-659B-4AA8-B989-11142414AF77}"/>
    <cellStyle name="Normal 12 2 2 5 2 2 3" xfId="4763" xr:uid="{2E95C241-950C-4EE3-BBA9-38C5F0870840}"/>
    <cellStyle name="Normal 12 2 2 5 2 2 3 2" xfId="12274" xr:uid="{C96AF92E-3488-4CB6-9915-05A1024A9888}"/>
    <cellStyle name="Normal 12 2 2 5 2 2 3 2 2" xfId="27250" xr:uid="{67A545B9-7D9D-44B4-9F6F-AD42A70B7EE1}"/>
    <cellStyle name="Normal 12 2 2 5 2 2 3 3" xfId="19762" xr:uid="{93BCEE64-8574-4A8A-B168-12233206CDE4}"/>
    <cellStyle name="Normal 12 2 2 5 2 2 3 4" xfId="35059" xr:uid="{36CEBAB4-DBD6-4276-B8F8-225C87FBA829}"/>
    <cellStyle name="Normal 12 2 2 5 2 2 3 5" xfId="42181" xr:uid="{DB1DD15E-BDA2-47DF-954A-33E1D0D4FABC}"/>
    <cellStyle name="Normal 12 2 2 5 2 2 3 6" xfId="50067" xr:uid="{36DE8914-B87C-4A60-88B5-004FC392A474}"/>
    <cellStyle name="Normal 12 2 2 5 2 2 3 7" xfId="57557" xr:uid="{51791737-BB74-4FC3-81BD-8FE3EC120D13}"/>
    <cellStyle name="Normal 12 2 2 5 2 2 4" xfId="4764" xr:uid="{29208A6F-757D-43BA-9DF4-20D6B4530A0A}"/>
    <cellStyle name="Normal 12 2 2 5 2 2 4 2" xfId="12275" xr:uid="{340F4AC1-0F52-47B3-8437-DB2BF12BA8CE}"/>
    <cellStyle name="Normal 12 2 2 5 2 2 4 2 2" xfId="27251" xr:uid="{EBCC1034-481E-436C-AC20-B2B2E86D94AC}"/>
    <cellStyle name="Normal 12 2 2 5 2 2 4 3" xfId="19763" xr:uid="{6C93CE17-E2CB-4E27-912A-83D4BE391303}"/>
    <cellStyle name="Normal 12 2 2 5 2 2 4 4" xfId="36902" xr:uid="{D4C78B3D-1273-45F9-8DA3-4DB6EDB3324D}"/>
    <cellStyle name="Normal 12 2 2 5 2 2 4 5" xfId="42182" xr:uid="{35C0135B-4A6B-4A42-A479-0B2FC513E4B0}"/>
    <cellStyle name="Normal 12 2 2 5 2 2 4 6" xfId="50068" xr:uid="{8C16EE55-6510-4036-A689-0370402C1327}"/>
    <cellStyle name="Normal 12 2 2 5 2 2 4 7" xfId="57558" xr:uid="{0720BED2-BCBD-4F2D-9C2E-63DACFC160C8}"/>
    <cellStyle name="Normal 12 2 2 5 2 2 5" xfId="12272" xr:uid="{7F54291E-5CC5-4B8E-AB03-0F54BA04E66A}"/>
    <cellStyle name="Normal 12 2 2 5 2 2 5 2" xfId="27248" xr:uid="{CFE95D57-1520-4FB2-BA8C-B7F5D37CCD57}"/>
    <cellStyle name="Normal 12 2 2 5 2 2 6" xfId="19760" xr:uid="{F5DE8539-743A-4EBA-8EC0-8D12887BFF9D}"/>
    <cellStyle name="Normal 12 2 2 5 2 2 7" xfId="31672" xr:uid="{4A8962A3-671B-4734-913D-64BC186FAA6F}"/>
    <cellStyle name="Normal 12 2 2 5 2 2 8" xfId="42179" xr:uid="{AF92C896-9D51-497A-951A-1FB088472AE1}"/>
    <cellStyle name="Normal 12 2 2 5 2 2 9" xfId="50065" xr:uid="{422342E4-B780-4E99-A009-E619CBFBE63F}"/>
    <cellStyle name="Normal 12 2 2 5 2 3" xfId="4765" xr:uid="{5346D082-07D7-4226-AB81-6A389FC7F72D}"/>
    <cellStyle name="Normal 12 2 2 5 2 3 2" xfId="12276" xr:uid="{B75443EB-BB76-4468-8292-A16ADE7C5A36}"/>
    <cellStyle name="Normal 12 2 2 5 2 3 2 2" xfId="27252" xr:uid="{5625BC37-4529-4091-835A-7D39E10873AE}"/>
    <cellStyle name="Normal 12 2 2 5 2 3 3" xfId="19764" xr:uid="{91D84E22-130C-4D9C-84E3-7EC83772819C}"/>
    <cellStyle name="Normal 12 2 2 5 2 3 4" xfId="33213" xr:uid="{1F4BAC91-45DF-4E35-9BC1-2206B263F72A}"/>
    <cellStyle name="Normal 12 2 2 5 2 3 5" xfId="42183" xr:uid="{FAC4FF09-F2C2-4815-BABA-84ED1E075955}"/>
    <cellStyle name="Normal 12 2 2 5 2 3 6" xfId="50069" xr:uid="{5A0F3843-D446-41A0-9CDF-9E8FDFE27D6C}"/>
    <cellStyle name="Normal 12 2 2 5 2 3 7" xfId="57559" xr:uid="{3A0ADEE7-42C1-4027-9086-E291AD0F45E6}"/>
    <cellStyle name="Normal 12 2 2 5 2 4" xfId="4766" xr:uid="{51ACDDFA-C4F8-4B43-9683-8FE7BFCFDB04}"/>
    <cellStyle name="Normal 12 2 2 5 2 4 2" xfId="12277" xr:uid="{7D65B947-4EB6-460D-9955-90BA7FF00D91}"/>
    <cellStyle name="Normal 12 2 2 5 2 4 2 2" xfId="27253" xr:uid="{E9E22C31-B37B-4D0B-89B4-857D3C9C3B21}"/>
    <cellStyle name="Normal 12 2 2 5 2 4 3" xfId="19765" xr:uid="{5A0BC90D-56D0-4A48-BB72-140A44B1C7FF}"/>
    <cellStyle name="Normal 12 2 2 5 2 4 4" xfId="35058" xr:uid="{B3068EDB-13DB-4D5D-954C-013A76D7D4B7}"/>
    <cellStyle name="Normal 12 2 2 5 2 4 5" xfId="42184" xr:uid="{0DBF4D84-6BAB-4DC1-B64E-EE8FC300A614}"/>
    <cellStyle name="Normal 12 2 2 5 2 4 6" xfId="50070" xr:uid="{AC1EE56B-5406-4C0F-90CB-A1000BFDCC2D}"/>
    <cellStyle name="Normal 12 2 2 5 2 4 7" xfId="57560" xr:uid="{37119DDC-E56D-4E5D-86A7-20AF22E1064B}"/>
    <cellStyle name="Normal 12 2 2 5 2 5" xfId="4767" xr:uid="{D3EF9008-2D2C-4232-B9D8-F112E1752B01}"/>
    <cellStyle name="Normal 12 2 2 5 2 5 2" xfId="12278" xr:uid="{C73277B3-C861-4B82-9327-CFE7C4EC5C86}"/>
    <cellStyle name="Normal 12 2 2 5 2 5 2 2" xfId="27254" xr:uid="{52B8B385-8019-445E-A436-C0A8A3A5F9DC}"/>
    <cellStyle name="Normal 12 2 2 5 2 5 3" xfId="19766" xr:uid="{052E3599-0C90-48DA-9E60-553E04A2B4DA}"/>
    <cellStyle name="Normal 12 2 2 5 2 5 4" xfId="36901" xr:uid="{0541EBDD-05B8-49DA-9040-F35A6C5CAEFD}"/>
    <cellStyle name="Normal 12 2 2 5 2 5 5" xfId="42185" xr:uid="{92E3A372-8D74-4D68-B265-3ED8773592E0}"/>
    <cellStyle name="Normal 12 2 2 5 2 5 6" xfId="50071" xr:uid="{BF84D0B4-8ED1-4360-8A84-EB0546F16E98}"/>
    <cellStyle name="Normal 12 2 2 5 2 5 7" xfId="57561" xr:uid="{8170FEA3-9197-4F22-B0A8-5F1853C81743}"/>
    <cellStyle name="Normal 12 2 2 5 2 6" xfId="12271" xr:uid="{D739F232-A180-41AC-AD45-1EEA4F456273}"/>
    <cellStyle name="Normal 12 2 2 5 2 6 2" xfId="27247" xr:uid="{809B1849-2AEF-42B1-BE3B-BA76F2CA50C6}"/>
    <cellStyle name="Normal 12 2 2 5 2 7" xfId="19759" xr:uid="{B254211A-626B-4923-8429-2DA9CE5D3008}"/>
    <cellStyle name="Normal 12 2 2 5 2 8" xfId="30961" xr:uid="{B5EEF146-8346-41EB-A90A-3A3D0632E8F9}"/>
    <cellStyle name="Normal 12 2 2 5 2 9" xfId="42178" xr:uid="{C37196AC-243A-4645-9AF9-BB1827616440}"/>
    <cellStyle name="Normal 12 2 2 5 3" xfId="4768" xr:uid="{71CC6E38-19E1-49FC-BE46-1E82A1BE8B2B}"/>
    <cellStyle name="Normal 12 2 2 5 3 10" xfId="57562" xr:uid="{FF1F00D4-C135-4FE8-BB5F-C6D96B44A053}"/>
    <cellStyle name="Normal 12 2 2 5 3 2" xfId="4769" xr:uid="{FCAF11DE-89A3-42DC-BB1E-DB97854FDD42}"/>
    <cellStyle name="Normal 12 2 2 5 3 2 2" xfId="12280" xr:uid="{211F42D0-429B-4A5E-A79F-0476F3AE3AB9}"/>
    <cellStyle name="Normal 12 2 2 5 3 2 2 2" xfId="27256" xr:uid="{62BA7542-5E29-4853-AB48-7E02712C1270}"/>
    <cellStyle name="Normal 12 2 2 5 3 2 3" xfId="19768" xr:uid="{9EDD4405-B348-45E2-9F61-43E9CCA9F3DF}"/>
    <cellStyle name="Normal 12 2 2 5 3 2 4" xfId="33215" xr:uid="{20EEAF8E-EB00-4794-8BBD-5A17FAAF9502}"/>
    <cellStyle name="Normal 12 2 2 5 3 2 5" xfId="42187" xr:uid="{DA900286-81F5-4029-8BED-A2F6582BA9F6}"/>
    <cellStyle name="Normal 12 2 2 5 3 2 6" xfId="50073" xr:uid="{3B267242-348A-40F7-B7EC-4B0ECEC5297C}"/>
    <cellStyle name="Normal 12 2 2 5 3 2 7" xfId="57563" xr:uid="{3A0C47E2-BA80-4FD9-A54A-AF2F2E51883D}"/>
    <cellStyle name="Normal 12 2 2 5 3 3" xfId="4770" xr:uid="{59A63F66-D7CE-4C09-9851-FE19F6B89C48}"/>
    <cellStyle name="Normal 12 2 2 5 3 3 2" xfId="12281" xr:uid="{FBCF9738-B445-4EF7-87F3-D61A03F3350A}"/>
    <cellStyle name="Normal 12 2 2 5 3 3 2 2" xfId="27257" xr:uid="{D932B917-7308-4811-930E-FB39A497AFC6}"/>
    <cellStyle name="Normal 12 2 2 5 3 3 3" xfId="19769" xr:uid="{78CE6C60-CF1A-418C-879E-05F924163807}"/>
    <cellStyle name="Normal 12 2 2 5 3 3 4" xfId="35060" xr:uid="{307B6385-67AB-410D-AC4C-9EE6691E7C2E}"/>
    <cellStyle name="Normal 12 2 2 5 3 3 5" xfId="42188" xr:uid="{6DEBCFA0-4B35-4AC0-A36D-5E749F4384EC}"/>
    <cellStyle name="Normal 12 2 2 5 3 3 6" xfId="50074" xr:uid="{B415F14A-8B15-4AE5-8DB7-B0ABE1C98DE0}"/>
    <cellStyle name="Normal 12 2 2 5 3 3 7" xfId="57564" xr:uid="{0443AD40-427D-4965-99DA-6485E8B2A0C1}"/>
    <cellStyle name="Normal 12 2 2 5 3 4" xfId="4771" xr:uid="{63464BCE-6D76-49E8-A0C4-B8E88359924F}"/>
    <cellStyle name="Normal 12 2 2 5 3 4 2" xfId="12282" xr:uid="{0216D48D-887A-4680-9D2B-9BA6D0B5618E}"/>
    <cellStyle name="Normal 12 2 2 5 3 4 2 2" xfId="27258" xr:uid="{66F12E2D-E560-43CE-9F54-0838CA743A56}"/>
    <cellStyle name="Normal 12 2 2 5 3 4 3" xfId="19770" xr:uid="{7A9F8FEF-3540-4D7F-A954-7CDF7C7B9776}"/>
    <cellStyle name="Normal 12 2 2 5 3 4 4" xfId="36903" xr:uid="{990E538A-1DAB-4466-9135-9688AA48400F}"/>
    <cellStyle name="Normal 12 2 2 5 3 4 5" xfId="42189" xr:uid="{1A08235B-597E-4C96-B79C-FB443BD36869}"/>
    <cellStyle name="Normal 12 2 2 5 3 4 6" xfId="50075" xr:uid="{C79A6480-31BE-475B-ACDA-88B166302FD5}"/>
    <cellStyle name="Normal 12 2 2 5 3 4 7" xfId="57565" xr:uid="{6D936CF9-3750-4E66-9F88-BC2CE4F61BD2}"/>
    <cellStyle name="Normal 12 2 2 5 3 5" xfId="12279" xr:uid="{7F8BE6C0-7DCF-4B80-BB63-0DFA99C9E928}"/>
    <cellStyle name="Normal 12 2 2 5 3 5 2" xfId="27255" xr:uid="{C1D1C8C8-6009-4765-9463-43F4BBDAA68A}"/>
    <cellStyle name="Normal 12 2 2 5 3 6" xfId="19767" xr:uid="{5CB3381A-A163-4576-B784-B768D1FC93B1}"/>
    <cellStyle name="Normal 12 2 2 5 3 7" xfId="31671" xr:uid="{53B75281-57C7-49C1-B011-57029E263952}"/>
    <cellStyle name="Normal 12 2 2 5 3 8" xfId="42186" xr:uid="{209116EC-3BF2-458A-B416-769EF0AA8A25}"/>
    <cellStyle name="Normal 12 2 2 5 3 9" xfId="50072" xr:uid="{7CFFDB4A-4ECB-49FB-BA9C-9D7A8A7562FC}"/>
    <cellStyle name="Normal 12 2 2 5 4" xfId="4772" xr:uid="{5762E3D5-4789-47F7-83BB-D635D0BA4506}"/>
    <cellStyle name="Normal 12 2 2 5 4 2" xfId="12283" xr:uid="{0E76D652-1011-44CB-BB23-A20B47416B5D}"/>
    <cellStyle name="Normal 12 2 2 5 4 2 2" xfId="27259" xr:uid="{45AE9990-71FF-4C7E-A9C8-6915DE305255}"/>
    <cellStyle name="Normal 12 2 2 5 4 3" xfId="19771" xr:uid="{E16300E2-B762-487B-B7E3-D0C2269D3E23}"/>
    <cellStyle name="Normal 12 2 2 5 4 4" xfId="33212" xr:uid="{BAA2391D-2014-45DB-BA2C-EFC8C87BC15E}"/>
    <cellStyle name="Normal 12 2 2 5 4 5" xfId="42190" xr:uid="{34305004-ED69-4EC6-9B42-08012F52BAE7}"/>
    <cellStyle name="Normal 12 2 2 5 4 6" xfId="50076" xr:uid="{1309991B-D67D-462E-96B6-CDB63E5FE439}"/>
    <cellStyle name="Normal 12 2 2 5 4 7" xfId="57566" xr:uid="{C52A558E-B461-4760-A2B9-7941EB4EC3C7}"/>
    <cellStyle name="Normal 12 2 2 5 5" xfId="4773" xr:uid="{3E7D5C5E-4E95-4557-B974-A6B87D1BEC0F}"/>
    <cellStyle name="Normal 12 2 2 5 5 2" xfId="12284" xr:uid="{9930B77C-28F4-4BD7-85A0-0303675CDF7C}"/>
    <cellStyle name="Normal 12 2 2 5 5 2 2" xfId="27260" xr:uid="{80762BB2-AD7C-4615-8A1A-C40161C2FE32}"/>
    <cellStyle name="Normal 12 2 2 5 5 3" xfId="19772" xr:uid="{E149F5AE-F4F6-43A8-8775-B38AF040719B}"/>
    <cellStyle name="Normal 12 2 2 5 5 4" xfId="35057" xr:uid="{70DE534A-A7C1-45A0-B9F1-4D6A5D111C99}"/>
    <cellStyle name="Normal 12 2 2 5 5 5" xfId="42191" xr:uid="{85A43AFA-0344-4319-8A60-CE52EB9FD32A}"/>
    <cellStyle name="Normal 12 2 2 5 5 6" xfId="50077" xr:uid="{8BA06EC1-B433-4073-91D6-52078E5506C0}"/>
    <cellStyle name="Normal 12 2 2 5 5 7" xfId="57567" xr:uid="{85CAB873-8DF1-4D60-A0E7-3912C16B6999}"/>
    <cellStyle name="Normal 12 2 2 5 6" xfId="4774" xr:uid="{0815B4D4-E979-416A-9029-5785303F71D2}"/>
    <cellStyle name="Normal 12 2 2 5 6 2" xfId="12285" xr:uid="{696E2E3D-FEC9-478B-B37C-0CABDE9D6BE8}"/>
    <cellStyle name="Normal 12 2 2 5 6 2 2" xfId="27261" xr:uid="{85F30B96-FB81-4C1C-9629-71F9F1E259D3}"/>
    <cellStyle name="Normal 12 2 2 5 6 3" xfId="19773" xr:uid="{FBB4A71E-9682-4990-927E-1EDA5053FA91}"/>
    <cellStyle name="Normal 12 2 2 5 6 4" xfId="36900" xr:uid="{895FEB08-A1B1-41CE-8792-5E6530C7EF19}"/>
    <cellStyle name="Normal 12 2 2 5 6 5" xfId="42192" xr:uid="{A0757CAB-3E8C-47FF-A86F-0B0943DEA851}"/>
    <cellStyle name="Normal 12 2 2 5 6 6" xfId="50078" xr:uid="{4F83E272-274F-46DC-977E-CD75F23032F8}"/>
    <cellStyle name="Normal 12 2 2 5 6 7" xfId="57568" xr:uid="{4781792D-55A4-48EC-8E5F-34FADDFC32E2}"/>
    <cellStyle name="Normal 12 2 2 5 7" xfId="12270" xr:uid="{483C2329-8BE4-45C9-8681-31C3C978EAC3}"/>
    <cellStyle name="Normal 12 2 2 5 7 2" xfId="27246" xr:uid="{3E764FA8-536E-4086-B79B-CE56C3F974A6}"/>
    <cellStyle name="Normal 12 2 2 5 8" xfId="19758" xr:uid="{04248E86-B5C0-46D0-9305-A7C2865BEAA4}"/>
    <cellStyle name="Normal 12 2 2 5 9" xfId="30589" xr:uid="{1141ECFB-C381-4CA7-8C89-DCA3DB0B9970}"/>
    <cellStyle name="Normal 12 2 2 6" xfId="4775" xr:uid="{2936A50C-3F1C-402F-AE71-6D68C5FB6A12}"/>
    <cellStyle name="Normal 12 2 2 6 10" xfId="50079" xr:uid="{03ADEC02-80AB-4598-BF47-F81136527747}"/>
    <cellStyle name="Normal 12 2 2 6 11" xfId="57569" xr:uid="{9D93D30B-7B38-487B-AE84-E89E91C24C90}"/>
    <cellStyle name="Normal 12 2 2 6 2" xfId="4776" xr:uid="{A63403C3-1971-4C75-9754-5B1F23DAE04F}"/>
    <cellStyle name="Normal 12 2 2 6 2 10" xfId="57570" xr:uid="{79D02C25-08ED-4655-B008-AA66C7E3E3CD}"/>
    <cellStyle name="Normal 12 2 2 6 2 2" xfId="4777" xr:uid="{8D3B3100-91B4-448D-804B-9F004E2723C5}"/>
    <cellStyle name="Normal 12 2 2 6 2 2 2" xfId="12288" xr:uid="{0600FE72-8C5D-40E3-AEA5-C0813AC7E711}"/>
    <cellStyle name="Normal 12 2 2 6 2 2 2 2" xfId="27264" xr:uid="{22478875-9E25-41CC-BFE7-DDAC05F5FB4B}"/>
    <cellStyle name="Normal 12 2 2 6 2 2 3" xfId="19776" xr:uid="{552B88EB-0733-4462-A2A9-40B4305EE200}"/>
    <cellStyle name="Normal 12 2 2 6 2 2 4" xfId="33217" xr:uid="{2C233D14-DADD-4BB6-870E-6E3F6281914A}"/>
    <cellStyle name="Normal 12 2 2 6 2 2 5" xfId="42195" xr:uid="{7F97911B-9DBA-4F1F-ADD4-3985D93773B4}"/>
    <cellStyle name="Normal 12 2 2 6 2 2 6" xfId="50081" xr:uid="{A4357063-D4C8-4A34-9C32-E7A7360E41ED}"/>
    <cellStyle name="Normal 12 2 2 6 2 2 7" xfId="57571" xr:uid="{0C257C91-E7BB-44D2-85F9-FEB8365ABAE0}"/>
    <cellStyle name="Normal 12 2 2 6 2 3" xfId="4778" xr:uid="{B0952A0E-EDD9-49E8-950D-F839DDF40167}"/>
    <cellStyle name="Normal 12 2 2 6 2 3 2" xfId="12289" xr:uid="{880FBE51-84F8-416D-B9DB-7F2F043ACEA7}"/>
    <cellStyle name="Normal 12 2 2 6 2 3 2 2" xfId="27265" xr:uid="{F3F4ABC5-A940-4119-B43E-EBC7BFBE304B}"/>
    <cellStyle name="Normal 12 2 2 6 2 3 3" xfId="19777" xr:uid="{75E7DB7B-ED7A-4AC9-9620-325BB909CB4B}"/>
    <cellStyle name="Normal 12 2 2 6 2 3 4" xfId="35062" xr:uid="{8FA806C9-CCA1-4ACF-9F91-DC1806C6D28B}"/>
    <cellStyle name="Normal 12 2 2 6 2 3 5" xfId="42196" xr:uid="{F6EEBC70-0E5D-41FD-9758-8247545E50BE}"/>
    <cellStyle name="Normal 12 2 2 6 2 3 6" xfId="50082" xr:uid="{3DA4EF1F-C08F-41CB-8338-2D6F83B3C618}"/>
    <cellStyle name="Normal 12 2 2 6 2 3 7" xfId="57572" xr:uid="{2C82E4C0-A6EF-4E8A-8D54-F2CCD3692144}"/>
    <cellStyle name="Normal 12 2 2 6 2 4" xfId="4779" xr:uid="{236D1241-2212-43FF-8292-0466F90F3069}"/>
    <cellStyle name="Normal 12 2 2 6 2 4 2" xfId="12290" xr:uid="{738B4601-CB88-4F5D-8B05-4B946BFC1FDE}"/>
    <cellStyle name="Normal 12 2 2 6 2 4 2 2" xfId="27266" xr:uid="{6D7C9D97-BED1-464C-8E8B-F4AE44DD03C5}"/>
    <cellStyle name="Normal 12 2 2 6 2 4 3" xfId="19778" xr:uid="{7735B2A4-5209-4629-90DA-548D4453ACA1}"/>
    <cellStyle name="Normal 12 2 2 6 2 4 4" xfId="36905" xr:uid="{8051DDDF-B2DF-479D-8C1A-C990AB00A846}"/>
    <cellStyle name="Normal 12 2 2 6 2 4 5" xfId="42197" xr:uid="{16E987AA-F910-42BB-A86B-6FA3FE0E8F1E}"/>
    <cellStyle name="Normal 12 2 2 6 2 4 6" xfId="50083" xr:uid="{B22A038E-5734-4D9B-8830-AC6A21D3DBD7}"/>
    <cellStyle name="Normal 12 2 2 6 2 4 7" xfId="57573" xr:uid="{6A97896B-1B4C-4069-BA8C-FC112F030CD6}"/>
    <cellStyle name="Normal 12 2 2 6 2 5" xfId="12287" xr:uid="{C0B8769E-3B04-47B2-9098-9A473FCA2E43}"/>
    <cellStyle name="Normal 12 2 2 6 2 5 2" xfId="27263" xr:uid="{EF55E211-4D9A-4435-8D32-A478F1316C79}"/>
    <cellStyle name="Normal 12 2 2 6 2 6" xfId="19775" xr:uid="{ECC8EF00-7459-4945-8AE5-694844BA952C}"/>
    <cellStyle name="Normal 12 2 2 6 2 7" xfId="31673" xr:uid="{D9D9162A-9D4A-4F9D-8062-4D1E3D9CC5DB}"/>
    <cellStyle name="Normal 12 2 2 6 2 8" xfId="42194" xr:uid="{19B6B037-809F-4010-8D86-5A66B7FFFC23}"/>
    <cellStyle name="Normal 12 2 2 6 2 9" xfId="50080" xr:uid="{94C97343-80FC-4538-B295-C27941A6EA12}"/>
    <cellStyle name="Normal 12 2 2 6 3" xfId="4780" xr:uid="{F977BC71-4B0B-49B2-8E27-F3C256491BE6}"/>
    <cellStyle name="Normal 12 2 2 6 3 2" xfId="12291" xr:uid="{ABCE49AF-C18D-4E58-BD3C-1B96B15BC032}"/>
    <cellStyle name="Normal 12 2 2 6 3 2 2" xfId="27267" xr:uid="{7DD2B9EF-EA1F-4289-8339-9DCC4A4CF85B}"/>
    <cellStyle name="Normal 12 2 2 6 3 3" xfId="19779" xr:uid="{B2FA1CE9-0E36-48DF-8274-A638D55255E3}"/>
    <cellStyle name="Normal 12 2 2 6 3 4" xfId="33216" xr:uid="{55D51901-A5F8-41B9-ADD3-A02B0A4FB1BD}"/>
    <cellStyle name="Normal 12 2 2 6 3 5" xfId="42198" xr:uid="{4B5FBF06-259D-4DCE-8BB9-6A2C236DE51A}"/>
    <cellStyle name="Normal 12 2 2 6 3 6" xfId="50084" xr:uid="{6A5C2D1E-A2CA-42FA-BEDD-ABF5C5C82175}"/>
    <cellStyle name="Normal 12 2 2 6 3 7" xfId="57574" xr:uid="{C79A775D-0D34-4200-9278-BF1719DE4D1E}"/>
    <cellStyle name="Normal 12 2 2 6 4" xfId="4781" xr:uid="{3B8F3E81-1056-495F-BF2F-721D0C43AAA2}"/>
    <cellStyle name="Normal 12 2 2 6 4 2" xfId="12292" xr:uid="{9C2B1C7F-6FC4-4959-A5A0-4692F2F618FA}"/>
    <cellStyle name="Normal 12 2 2 6 4 2 2" xfId="27268" xr:uid="{45D325BE-0192-45F5-B94A-C84651D46258}"/>
    <cellStyle name="Normal 12 2 2 6 4 3" xfId="19780" xr:uid="{EE546C95-63EF-42F8-BCE5-A89439BB9A85}"/>
    <cellStyle name="Normal 12 2 2 6 4 4" xfId="35061" xr:uid="{C9D33015-9F1C-4902-AA0B-6BA4EA096940}"/>
    <cellStyle name="Normal 12 2 2 6 4 5" xfId="42199" xr:uid="{E0524239-405E-41C1-AC7E-E64D83A23EFD}"/>
    <cellStyle name="Normal 12 2 2 6 4 6" xfId="50085" xr:uid="{943059D2-0928-44DE-B8B9-BEBF1577FE4E}"/>
    <cellStyle name="Normal 12 2 2 6 4 7" xfId="57575" xr:uid="{D9C6DDF5-F205-41E0-BE43-AD1F5E16F2BD}"/>
    <cellStyle name="Normal 12 2 2 6 5" xfId="4782" xr:uid="{C9ED7387-358C-4B62-96B2-E7753C4F3684}"/>
    <cellStyle name="Normal 12 2 2 6 5 2" xfId="12293" xr:uid="{F3CFA93A-505D-484F-97F5-6E3CC30C4A24}"/>
    <cellStyle name="Normal 12 2 2 6 5 2 2" xfId="27269" xr:uid="{47583FFB-4E8D-4C0D-B99F-91FFB211844E}"/>
    <cellStyle name="Normal 12 2 2 6 5 3" xfId="19781" xr:uid="{3B4BAC15-3A4C-4AAD-AA6B-ED83C5F60805}"/>
    <cellStyle name="Normal 12 2 2 6 5 4" xfId="36904" xr:uid="{98CBD210-73E7-4F3E-A66C-3AE034C89202}"/>
    <cellStyle name="Normal 12 2 2 6 5 5" xfId="42200" xr:uid="{487D6529-DA46-45B5-B06C-1FD41F007CEE}"/>
    <cellStyle name="Normal 12 2 2 6 5 6" xfId="50086" xr:uid="{EAC61A3F-1F11-41C8-88EC-88113EF76708}"/>
    <cellStyle name="Normal 12 2 2 6 5 7" xfId="57576" xr:uid="{49DFB0F3-C5F4-4003-929B-3410C76F51A8}"/>
    <cellStyle name="Normal 12 2 2 6 6" xfId="12286" xr:uid="{F64D40AF-64B1-4F82-9FAD-3025D4E263D8}"/>
    <cellStyle name="Normal 12 2 2 6 6 2" xfId="27262" xr:uid="{1B7B2EB0-2C41-45C1-845C-230726B852D2}"/>
    <cellStyle name="Normal 12 2 2 6 7" xfId="19774" xr:uid="{C8585B97-0328-4478-8B0F-3477265C8633}"/>
    <cellStyle name="Normal 12 2 2 6 8" xfId="30696" xr:uid="{B01CE689-DA81-4C12-BAF7-385169C2C58E}"/>
    <cellStyle name="Normal 12 2 2 6 9" xfId="42193" xr:uid="{C8027048-BBDD-4F4A-BBCD-247D8554077E}"/>
    <cellStyle name="Normal 12 2 2 7" xfId="4783" xr:uid="{35282B95-EB38-4AE0-9B09-A81B755A8898}"/>
    <cellStyle name="Normal 12 2 2 7 10" xfId="50087" xr:uid="{A89D6E60-F422-4BAE-8425-BFEF82D59FA7}"/>
    <cellStyle name="Normal 12 2 2 7 11" xfId="57577" xr:uid="{25631DBA-E5B7-44D1-93EB-FB3CF17A140F}"/>
    <cellStyle name="Normal 12 2 2 7 2" xfId="4784" xr:uid="{0E0ADA12-1C05-47EB-B1B3-C8C8D6156CC6}"/>
    <cellStyle name="Normal 12 2 2 7 2 10" xfId="57578" xr:uid="{FF4C767E-5A4B-45E2-AB6D-0CD739F64C5B}"/>
    <cellStyle name="Normal 12 2 2 7 2 2" xfId="4785" xr:uid="{ED32EB35-3C43-4AE6-AE79-7A60DBBBAA09}"/>
    <cellStyle name="Normal 12 2 2 7 2 2 2" xfId="12296" xr:uid="{44BDA104-D6F6-4CF6-9367-09588B41761F}"/>
    <cellStyle name="Normal 12 2 2 7 2 2 2 2" xfId="27272" xr:uid="{A4155B01-82D3-4E75-AC40-A0B7C0A94CC4}"/>
    <cellStyle name="Normal 12 2 2 7 2 2 3" xfId="19784" xr:uid="{131E8EB0-944E-4D3B-9B43-C4C35974C4B0}"/>
    <cellStyle name="Normal 12 2 2 7 2 2 4" xfId="33219" xr:uid="{A238C1B4-6993-4790-B46E-7D3AD5BBAAF1}"/>
    <cellStyle name="Normal 12 2 2 7 2 2 5" xfId="42203" xr:uid="{C8544F4C-B377-4352-9912-C5D42C962BE9}"/>
    <cellStyle name="Normal 12 2 2 7 2 2 6" xfId="50089" xr:uid="{60C89CE6-E359-4879-A0AC-1EC481F33198}"/>
    <cellStyle name="Normal 12 2 2 7 2 2 7" xfId="57579" xr:uid="{2990C56C-FCB6-4DE2-A47C-BA5E515D7907}"/>
    <cellStyle name="Normal 12 2 2 7 2 3" xfId="4786" xr:uid="{21FFF913-D9A7-40F8-BA4B-231C1D1CCC0B}"/>
    <cellStyle name="Normal 12 2 2 7 2 3 2" xfId="12297" xr:uid="{1EBF2393-8602-40AD-8667-0423D59DF858}"/>
    <cellStyle name="Normal 12 2 2 7 2 3 2 2" xfId="27273" xr:uid="{577FAFE6-D785-49BB-B800-4359436366A9}"/>
    <cellStyle name="Normal 12 2 2 7 2 3 3" xfId="19785" xr:uid="{B0B1F08E-4532-4856-9ECF-9CC9F76B7230}"/>
    <cellStyle name="Normal 12 2 2 7 2 3 4" xfId="35064" xr:uid="{37E0F087-CE79-45AC-A1D5-61FCCD7B45D5}"/>
    <cellStyle name="Normal 12 2 2 7 2 3 5" xfId="42204" xr:uid="{BE9057DB-F959-40CA-A045-6DCF3E3C30C9}"/>
    <cellStyle name="Normal 12 2 2 7 2 3 6" xfId="50090" xr:uid="{20908B54-F404-4BC8-9E3B-F677C511002E}"/>
    <cellStyle name="Normal 12 2 2 7 2 3 7" xfId="57580" xr:uid="{64356214-31B0-4C9D-8DAE-63273D3DEDBA}"/>
    <cellStyle name="Normal 12 2 2 7 2 4" xfId="4787" xr:uid="{1FB5E5B4-40F8-4FBD-BC8E-3D06BD1C9E61}"/>
    <cellStyle name="Normal 12 2 2 7 2 4 2" xfId="12298" xr:uid="{FB3D8076-4CE4-4051-9D9E-725F4085A896}"/>
    <cellStyle name="Normal 12 2 2 7 2 4 2 2" xfId="27274" xr:uid="{27F2C05A-AECA-4502-84BF-372E5F023AAA}"/>
    <cellStyle name="Normal 12 2 2 7 2 4 3" xfId="19786" xr:uid="{A42FC923-052F-401D-A5F4-EF61A23C680A}"/>
    <cellStyle name="Normal 12 2 2 7 2 4 4" xfId="36907" xr:uid="{BD5C4889-F671-42C0-AE18-1481870D8997}"/>
    <cellStyle name="Normal 12 2 2 7 2 4 5" xfId="42205" xr:uid="{3FE3D803-B7B2-49A3-BDCE-335091632804}"/>
    <cellStyle name="Normal 12 2 2 7 2 4 6" xfId="50091" xr:uid="{1D3FAE6E-1347-444D-9BE9-7C8BD2260143}"/>
    <cellStyle name="Normal 12 2 2 7 2 4 7" xfId="57581" xr:uid="{158F644E-A571-4ED5-BDFB-61B61F9D7178}"/>
    <cellStyle name="Normal 12 2 2 7 2 5" xfId="12295" xr:uid="{56CEA9B6-C7E3-4C0A-9141-AA993333BBB6}"/>
    <cellStyle name="Normal 12 2 2 7 2 5 2" xfId="27271" xr:uid="{E57ED3C8-B3FC-497E-9B33-B201EE5538A0}"/>
    <cellStyle name="Normal 12 2 2 7 2 6" xfId="19783" xr:uid="{5EBE1B8A-B55C-42A4-BD58-E8A2E253E527}"/>
    <cellStyle name="Normal 12 2 2 7 2 7" xfId="31674" xr:uid="{7AF6D44E-2A92-428F-A378-5A5E3C40E180}"/>
    <cellStyle name="Normal 12 2 2 7 2 8" xfId="42202" xr:uid="{8482A517-3E22-4904-912E-AF819AB30186}"/>
    <cellStyle name="Normal 12 2 2 7 2 9" xfId="50088" xr:uid="{4FCAE5AB-136A-42FB-8606-E85C1431ACB9}"/>
    <cellStyle name="Normal 12 2 2 7 3" xfId="4788" xr:uid="{BD473433-FCC6-41F7-BA7F-DCF844FBE848}"/>
    <cellStyle name="Normal 12 2 2 7 3 2" xfId="12299" xr:uid="{22E6D68F-3FA7-4237-87E9-0D36FAFDCDC5}"/>
    <cellStyle name="Normal 12 2 2 7 3 2 2" xfId="27275" xr:uid="{7F496E5A-156F-4FBA-95B6-87E84F3D14E3}"/>
    <cellStyle name="Normal 12 2 2 7 3 3" xfId="19787" xr:uid="{0E1CA8F3-B0A6-43FE-9629-F74966E479EC}"/>
    <cellStyle name="Normal 12 2 2 7 3 4" xfId="33218" xr:uid="{9B8F6750-187F-43A6-9FC9-DEAF2FCBFE37}"/>
    <cellStyle name="Normal 12 2 2 7 3 5" xfId="42206" xr:uid="{10FB46FA-3402-4AB2-A1A7-C5A242CE4D07}"/>
    <cellStyle name="Normal 12 2 2 7 3 6" xfId="50092" xr:uid="{C5DF4232-60C6-4570-8BE9-C2B63897AD5D}"/>
    <cellStyle name="Normal 12 2 2 7 3 7" xfId="57582" xr:uid="{7200BA20-A1A8-4749-980E-50E5669B3F14}"/>
    <cellStyle name="Normal 12 2 2 7 4" xfId="4789" xr:uid="{27F2705D-BB16-423E-9350-BF91B2FBF441}"/>
    <cellStyle name="Normal 12 2 2 7 4 2" xfId="12300" xr:uid="{7F29E586-A188-4F1F-91C1-7565589EC73D}"/>
    <cellStyle name="Normal 12 2 2 7 4 2 2" xfId="27276" xr:uid="{5EAC8A0D-B1EE-47BC-9227-6502195826BC}"/>
    <cellStyle name="Normal 12 2 2 7 4 3" xfId="19788" xr:uid="{FEFAE9F8-BE06-4BA1-8AE4-BA128E795C8F}"/>
    <cellStyle name="Normal 12 2 2 7 4 4" xfId="35063" xr:uid="{BF278B89-D2ED-489D-8698-BB9285B71EB9}"/>
    <cellStyle name="Normal 12 2 2 7 4 5" xfId="42207" xr:uid="{9B80ACA4-1104-45F1-B0DE-3202C1D1660A}"/>
    <cellStyle name="Normal 12 2 2 7 4 6" xfId="50093" xr:uid="{22888C00-E60D-4220-8316-4080DCA1415C}"/>
    <cellStyle name="Normal 12 2 2 7 4 7" xfId="57583" xr:uid="{1B4DFF84-F9CB-41E0-B5E8-6FBB8EBDF459}"/>
    <cellStyle name="Normal 12 2 2 7 5" xfId="4790" xr:uid="{7DB403C2-BAB1-4240-B653-63AB9A861CB6}"/>
    <cellStyle name="Normal 12 2 2 7 5 2" xfId="12301" xr:uid="{8582A259-B122-400D-9D43-968BB3669578}"/>
    <cellStyle name="Normal 12 2 2 7 5 2 2" xfId="27277" xr:uid="{0A9B61F9-73CA-4839-B18E-08C126197F9E}"/>
    <cellStyle name="Normal 12 2 2 7 5 3" xfId="19789" xr:uid="{401A3D16-817D-4452-ABFB-21F24D790435}"/>
    <cellStyle name="Normal 12 2 2 7 5 4" xfId="36906" xr:uid="{B77FC1F9-F77F-43D4-BE9B-491871552A60}"/>
    <cellStyle name="Normal 12 2 2 7 5 5" xfId="42208" xr:uid="{43825A3D-4C90-431E-852C-44BDDE2B74FD}"/>
    <cellStyle name="Normal 12 2 2 7 5 6" xfId="50094" xr:uid="{BADB2F41-CBC4-4A1A-B303-74ADBCAB7F8D}"/>
    <cellStyle name="Normal 12 2 2 7 5 7" xfId="57584" xr:uid="{643690D7-ECD0-4CE3-88D9-9C1AC09AFDA3}"/>
    <cellStyle name="Normal 12 2 2 7 6" xfId="12294" xr:uid="{B5746636-0FE5-4383-ACDE-20E21616FAAF}"/>
    <cellStyle name="Normal 12 2 2 7 6 2" xfId="27270" xr:uid="{92C2B462-2F3B-4FC0-9756-E5F3F259C16D}"/>
    <cellStyle name="Normal 12 2 2 7 7" xfId="19782" xr:uid="{875F74DD-C677-416C-A08B-29E5941311ED}"/>
    <cellStyle name="Normal 12 2 2 7 8" xfId="30952" xr:uid="{E0490A93-5BE1-4F6F-925A-D5F3491C0B49}"/>
    <cellStyle name="Normal 12 2 2 7 9" xfId="42201" xr:uid="{5083F362-26FC-4B1B-A631-020D800816E0}"/>
    <cellStyle name="Normal 12 2 2 8" xfId="4791" xr:uid="{E82420FA-6765-4B26-A36F-3BEAD33A5A44}"/>
    <cellStyle name="Normal 12 2 2 8 10" xfId="50095" xr:uid="{282A2F48-DA26-4DC9-AD4D-D8DB3D568A97}"/>
    <cellStyle name="Normal 12 2 2 8 11" xfId="57585" xr:uid="{063128C7-ADEA-4AD3-BC6B-A6EFC588B48C}"/>
    <cellStyle name="Normal 12 2 2 8 2" xfId="4792" xr:uid="{9E078577-9346-4772-9D40-E86182ED2D77}"/>
    <cellStyle name="Normal 12 2 2 8 2 10" xfId="57586" xr:uid="{D168E0BD-7C94-46F1-B651-B1ADF6080D31}"/>
    <cellStyle name="Normal 12 2 2 8 2 2" xfId="4793" xr:uid="{0E07BAC3-ACDD-40C5-A503-7473BA760A3A}"/>
    <cellStyle name="Normal 12 2 2 8 2 2 2" xfId="12304" xr:uid="{156E5CAE-9980-471A-875C-88A5C3C28C22}"/>
    <cellStyle name="Normal 12 2 2 8 2 2 2 2" xfId="27280" xr:uid="{5A03F8DA-8568-4055-B487-8D3B131AFB38}"/>
    <cellStyle name="Normal 12 2 2 8 2 2 3" xfId="19792" xr:uid="{136BC3A9-9226-4478-8502-3C4FBA7B8E2B}"/>
    <cellStyle name="Normal 12 2 2 8 2 2 4" xfId="33221" xr:uid="{937552DD-AC61-411E-BAC0-B93C77F1A2BE}"/>
    <cellStyle name="Normal 12 2 2 8 2 2 5" xfId="42211" xr:uid="{6C04C528-76DB-4E8F-A2AF-7FF9CE9A701E}"/>
    <cellStyle name="Normal 12 2 2 8 2 2 6" xfId="50097" xr:uid="{ED3C0314-152F-4BED-9574-66149B0E1C97}"/>
    <cellStyle name="Normal 12 2 2 8 2 2 7" xfId="57587" xr:uid="{9AD128DA-2CC2-4022-A4CD-1D909F0CCC1C}"/>
    <cellStyle name="Normal 12 2 2 8 2 3" xfId="4794" xr:uid="{7766992C-5DF2-43B8-B5D3-2C995E64C4A6}"/>
    <cellStyle name="Normal 12 2 2 8 2 3 2" xfId="12305" xr:uid="{DCB658A5-85D9-4B99-A745-54789DAEF2D3}"/>
    <cellStyle name="Normal 12 2 2 8 2 3 2 2" xfId="27281" xr:uid="{69898650-7A23-49DA-B7C7-11DFB9F07D32}"/>
    <cellStyle name="Normal 12 2 2 8 2 3 3" xfId="19793" xr:uid="{67813617-F144-430B-9765-712BC963F0B6}"/>
    <cellStyle name="Normal 12 2 2 8 2 3 4" xfId="35066" xr:uid="{02D259AD-764F-43EA-914A-17DB3757EC49}"/>
    <cellStyle name="Normal 12 2 2 8 2 3 5" xfId="42212" xr:uid="{B0762CC2-30C7-4464-BE4F-4FCD1E53CEC7}"/>
    <cellStyle name="Normal 12 2 2 8 2 3 6" xfId="50098" xr:uid="{048BA704-ECB1-4A3B-A9CE-63D1F3AC4272}"/>
    <cellStyle name="Normal 12 2 2 8 2 3 7" xfId="57588" xr:uid="{252C365F-AD71-4F27-8E50-F7FA05039F19}"/>
    <cellStyle name="Normal 12 2 2 8 2 4" xfId="4795" xr:uid="{AEBFAD70-B9D4-4670-AC17-5FF50039CCFE}"/>
    <cellStyle name="Normal 12 2 2 8 2 4 2" xfId="12306" xr:uid="{73615445-B12B-48EE-AF50-BB89AE955358}"/>
    <cellStyle name="Normal 12 2 2 8 2 4 2 2" xfId="27282" xr:uid="{49103884-0BE0-4AC0-9CEE-592D1B503DA4}"/>
    <cellStyle name="Normal 12 2 2 8 2 4 3" xfId="19794" xr:uid="{A07B0D9A-FBBB-4C20-A6DF-535A0985D7F8}"/>
    <cellStyle name="Normal 12 2 2 8 2 4 4" xfId="36909" xr:uid="{49026B52-5345-48FF-96B0-A5B765EEDD30}"/>
    <cellStyle name="Normal 12 2 2 8 2 4 5" xfId="42213" xr:uid="{AFC383A6-A193-4CB4-A00F-73C623083ECF}"/>
    <cellStyle name="Normal 12 2 2 8 2 4 6" xfId="50099" xr:uid="{910055AB-6BB5-4770-986B-707F79A4F78B}"/>
    <cellStyle name="Normal 12 2 2 8 2 4 7" xfId="57589" xr:uid="{530EC022-10BE-429E-90E3-148252BE6E97}"/>
    <cellStyle name="Normal 12 2 2 8 2 5" xfId="12303" xr:uid="{02553788-FE5B-4A65-A95B-8A4594951485}"/>
    <cellStyle name="Normal 12 2 2 8 2 5 2" xfId="27279" xr:uid="{4ACCD8BE-F767-490D-ACEF-9AC02416B02D}"/>
    <cellStyle name="Normal 12 2 2 8 2 6" xfId="19791" xr:uid="{8798CACC-4A31-4BAD-8A0E-AB9EBB09EE93}"/>
    <cellStyle name="Normal 12 2 2 8 2 7" xfId="31675" xr:uid="{FC3F7F1A-A416-4721-9AF6-B13BAC7D5299}"/>
    <cellStyle name="Normal 12 2 2 8 2 8" xfId="42210" xr:uid="{06705AE8-50FB-4170-9A3F-5D718D4B670C}"/>
    <cellStyle name="Normal 12 2 2 8 2 9" xfId="50096" xr:uid="{5167BA3F-B0A7-4BE2-AD8A-35616AB35212}"/>
    <cellStyle name="Normal 12 2 2 8 3" xfId="4796" xr:uid="{15222B9F-68C0-4C07-925D-50A40BF8B423}"/>
    <cellStyle name="Normal 12 2 2 8 3 2" xfId="12307" xr:uid="{A64FA60A-36D2-4DE0-BA1A-849FB46282FC}"/>
    <cellStyle name="Normal 12 2 2 8 3 2 2" xfId="27283" xr:uid="{0DA01548-F3FE-4404-82C4-209290C98555}"/>
    <cellStyle name="Normal 12 2 2 8 3 3" xfId="19795" xr:uid="{942297DC-8A30-49E5-9133-691F6C78E199}"/>
    <cellStyle name="Normal 12 2 2 8 3 4" xfId="33220" xr:uid="{8EBD5ACC-E5DC-420E-BD29-2984003B9431}"/>
    <cellStyle name="Normal 12 2 2 8 3 5" xfId="42214" xr:uid="{3D15ABCE-3C79-4DE1-8394-8B627B949BB2}"/>
    <cellStyle name="Normal 12 2 2 8 3 6" xfId="50100" xr:uid="{D889ADAD-9914-4701-A9B8-009E66C9265A}"/>
    <cellStyle name="Normal 12 2 2 8 3 7" xfId="57590" xr:uid="{CF705F4C-DB22-4181-9B1D-72F39CE4C29E}"/>
    <cellStyle name="Normal 12 2 2 8 4" xfId="4797" xr:uid="{2C3EC2EF-C278-46B9-BE0C-E29166A8D8BE}"/>
    <cellStyle name="Normal 12 2 2 8 4 2" xfId="12308" xr:uid="{438EE111-7A6D-44BB-84E4-29FE7604D431}"/>
    <cellStyle name="Normal 12 2 2 8 4 2 2" xfId="27284" xr:uid="{A04AA7D8-BFDE-49B5-9066-8E1635B9B99F}"/>
    <cellStyle name="Normal 12 2 2 8 4 3" xfId="19796" xr:uid="{DDE96259-6F5E-40BC-998D-AAE9CE49ABB4}"/>
    <cellStyle name="Normal 12 2 2 8 4 4" xfId="35065" xr:uid="{99E3D4D6-463E-490D-AA31-3D9DAEFF7F19}"/>
    <cellStyle name="Normal 12 2 2 8 4 5" xfId="42215" xr:uid="{7C33C38C-DDBF-4C35-AE17-5676BC0537E2}"/>
    <cellStyle name="Normal 12 2 2 8 4 6" xfId="50101" xr:uid="{0453DBFA-C553-4CB7-BFF7-85FF00963039}"/>
    <cellStyle name="Normal 12 2 2 8 4 7" xfId="57591" xr:uid="{C7213B31-96B4-4D36-951E-150FB832A8F8}"/>
    <cellStyle name="Normal 12 2 2 8 5" xfId="4798" xr:uid="{BF09D6DD-4874-4325-BA71-3707B1843CE1}"/>
    <cellStyle name="Normal 12 2 2 8 5 2" xfId="12309" xr:uid="{6D44B452-116E-48E9-A552-3FF203451DD2}"/>
    <cellStyle name="Normal 12 2 2 8 5 2 2" xfId="27285" xr:uid="{49FB4124-12C1-4BE0-B962-2092AA31BAEA}"/>
    <cellStyle name="Normal 12 2 2 8 5 3" xfId="19797" xr:uid="{D21B69FE-8D23-471B-AFAD-BDD1EC1204F1}"/>
    <cellStyle name="Normal 12 2 2 8 5 4" xfId="36908" xr:uid="{CF621A89-A49E-4346-83F5-A0C50488E89A}"/>
    <cellStyle name="Normal 12 2 2 8 5 5" xfId="42216" xr:uid="{ABD7AAE6-40A2-4A0F-9323-D66AC8C709F0}"/>
    <cellStyle name="Normal 12 2 2 8 5 6" xfId="50102" xr:uid="{AE9C817E-B940-4CA4-9576-461052CDF2E9}"/>
    <cellStyle name="Normal 12 2 2 8 5 7" xfId="57592" xr:uid="{6E884ECD-1BBE-434E-9607-954A653B3C0D}"/>
    <cellStyle name="Normal 12 2 2 8 6" xfId="12302" xr:uid="{9952EA2D-A4A1-4203-9B16-E16A0C647882}"/>
    <cellStyle name="Normal 12 2 2 8 6 2" xfId="27278" xr:uid="{20E017FE-468F-4C0E-9423-0B169F55C2D8}"/>
    <cellStyle name="Normal 12 2 2 8 7" xfId="19790" xr:uid="{AC82CCE1-5D65-4307-841B-02E7CEA30E76}"/>
    <cellStyle name="Normal 12 2 2 8 8" xfId="31107" xr:uid="{CDD7377E-29E6-41F5-ADBB-30A48B685EDB}"/>
    <cellStyle name="Normal 12 2 2 8 9" xfId="42209" xr:uid="{8FB83D6C-1171-4D1C-AC68-0C2F83100460}"/>
    <cellStyle name="Normal 12 2 2 9" xfId="4799" xr:uid="{D75567A2-198B-44B2-8839-8189173E2049}"/>
    <cellStyle name="Normal 12 2 2 9 10" xfId="57593" xr:uid="{90FD4098-F226-41E7-BD69-3BF07B7F89FD}"/>
    <cellStyle name="Normal 12 2 2 9 2" xfId="4800" xr:uid="{941E6142-8F06-449D-A557-2DCA5D59E480}"/>
    <cellStyle name="Normal 12 2 2 9 2 2" xfId="12311" xr:uid="{9C13FC3F-60D5-4623-850C-3A0F6C826A87}"/>
    <cellStyle name="Normal 12 2 2 9 2 2 2" xfId="27287" xr:uid="{78B18E2E-C804-42CB-BA00-E7F81C335DC8}"/>
    <cellStyle name="Normal 12 2 2 9 2 3" xfId="19799" xr:uid="{D63CB215-A09B-4408-89B9-7BED4BC175F1}"/>
    <cellStyle name="Normal 12 2 2 9 2 4" xfId="33222" xr:uid="{2758D565-CBD5-45CF-B8B2-5B86873D9F19}"/>
    <cellStyle name="Normal 12 2 2 9 2 5" xfId="42218" xr:uid="{AD2B6106-5A0D-49D7-8868-DB26787EBBEF}"/>
    <cellStyle name="Normal 12 2 2 9 2 6" xfId="50104" xr:uid="{91A6B856-B305-4687-A3F2-E78389DAC95F}"/>
    <cellStyle name="Normal 12 2 2 9 2 7" xfId="57594" xr:uid="{FB5CFBBC-E5C4-49BC-A4DD-E1BBC4357428}"/>
    <cellStyle name="Normal 12 2 2 9 3" xfId="4801" xr:uid="{46F5801B-55ED-40EF-8C41-CADEC0396E9F}"/>
    <cellStyle name="Normal 12 2 2 9 3 2" xfId="12312" xr:uid="{8B921A55-5715-465F-AD94-C6BEBB0708B5}"/>
    <cellStyle name="Normal 12 2 2 9 3 2 2" xfId="27288" xr:uid="{3A4CD31B-E927-40C1-8A92-41650F5DD2B0}"/>
    <cellStyle name="Normal 12 2 2 9 3 3" xfId="19800" xr:uid="{E1AC62FE-C020-490B-9B8E-45BE19122B1C}"/>
    <cellStyle name="Normal 12 2 2 9 3 4" xfId="35067" xr:uid="{4EC878C2-C0E3-4A44-B943-A728B1401258}"/>
    <cellStyle name="Normal 12 2 2 9 3 5" xfId="42219" xr:uid="{6A010D34-ED1D-4F5C-B14F-9E5D9C0484E7}"/>
    <cellStyle name="Normal 12 2 2 9 3 6" xfId="50105" xr:uid="{C0C83CA0-9B3E-4865-BB9B-83C6DCB41D7F}"/>
    <cellStyle name="Normal 12 2 2 9 3 7" xfId="57595" xr:uid="{81DC7023-ECC5-4E12-81AC-2F28B5459218}"/>
    <cellStyle name="Normal 12 2 2 9 4" xfId="4802" xr:uid="{1EDCA58D-D12D-420A-8A28-BA6A4B35940B}"/>
    <cellStyle name="Normal 12 2 2 9 4 2" xfId="12313" xr:uid="{05E179CE-4C1E-483D-9FE7-120BDF3B73E0}"/>
    <cellStyle name="Normal 12 2 2 9 4 2 2" xfId="27289" xr:uid="{4EC3EA11-0FF9-442C-8825-5CD3CA3FA505}"/>
    <cellStyle name="Normal 12 2 2 9 4 3" xfId="19801" xr:uid="{0A326A2B-4D98-49D6-8EF9-B37223EF7D79}"/>
    <cellStyle name="Normal 12 2 2 9 4 4" xfId="36910" xr:uid="{46D0D794-479F-4844-8140-42C4E1A80409}"/>
    <cellStyle name="Normal 12 2 2 9 4 5" xfId="42220" xr:uid="{91595446-5990-4AE9-8B9C-1B534ACEA84E}"/>
    <cellStyle name="Normal 12 2 2 9 4 6" xfId="50106" xr:uid="{0EA00F9A-4AF2-4B8E-9F08-E6A67F3EEBCE}"/>
    <cellStyle name="Normal 12 2 2 9 4 7" xfId="57596" xr:uid="{611B2C8F-2F44-4A35-967F-B7D7DD40EA4C}"/>
    <cellStyle name="Normal 12 2 2 9 5" xfId="12310" xr:uid="{F9EE65F9-1EA0-4EAB-B0C1-846A4CDDC9FE}"/>
    <cellStyle name="Normal 12 2 2 9 5 2" xfId="27286" xr:uid="{1B0F1054-42C1-4B7B-9091-371DEDF3F937}"/>
    <cellStyle name="Normal 12 2 2 9 6" xfId="19798" xr:uid="{65F23719-74D2-44E4-8941-BE7F4F53D143}"/>
    <cellStyle name="Normal 12 2 2 9 7" xfId="31651" xr:uid="{D6CD840A-B140-4F66-8427-3445D929426D}"/>
    <cellStyle name="Normal 12 2 2 9 8" xfId="42217" xr:uid="{C31E0791-B493-420A-8BC4-AFA8731D253A}"/>
    <cellStyle name="Normal 12 2 2 9 9" xfId="50103" xr:uid="{D07F2268-0383-4E83-BEE9-DB4D606978C4}"/>
    <cellStyle name="Normal 12 2 20" xfId="30280" xr:uid="{581AEF57-07D2-46B5-B724-A9E99F27BA8B}"/>
    <cellStyle name="Normal 12 2 21" xfId="37722" xr:uid="{36F6AD2D-9905-4F03-8706-697653328EB6}"/>
    <cellStyle name="Normal 12 2 22" xfId="45210" xr:uid="{4335C4B7-9E86-4458-AA92-1889487BE6E7}"/>
    <cellStyle name="Normal 12 2 23" xfId="45333" xr:uid="{B61FC04C-D3EA-49EC-ADC8-CCFAF51ADE36}"/>
    <cellStyle name="Normal 12 2 24" xfId="45456" xr:uid="{7257B4FB-C55C-49B7-9E46-F5807BFC01E6}"/>
    <cellStyle name="Normal 12 2 25" xfId="45589" xr:uid="{F47A4CF7-797A-4432-B70D-5CD6A342DEFB}"/>
    <cellStyle name="Normal 12 2 26" xfId="53098" xr:uid="{46FB576F-0B75-45DE-BBCC-41FA25246CE8}"/>
    <cellStyle name="Normal 12 2 3" xfId="330" xr:uid="{595159CF-258C-41C3-8C50-784393F5DB48}"/>
    <cellStyle name="Normal 12 2 3 10" xfId="4803" xr:uid="{DC5C5764-5AEF-4A36-8F6B-6CAB3DE4150C}"/>
    <cellStyle name="Normal 12 2 3 10 2" xfId="12314" xr:uid="{CF59F7E5-00FA-45BE-8545-1E9677DE8150}"/>
    <cellStyle name="Normal 12 2 3 10 2 2" xfId="27290" xr:uid="{468747BE-7BC2-4499-BEA5-311B5D95AB6E}"/>
    <cellStyle name="Normal 12 2 3 10 3" xfId="19802" xr:uid="{01748BD5-FD7C-4E06-BB77-B60FAC13061A}"/>
    <cellStyle name="Normal 12 2 3 10 4" xfId="36911" xr:uid="{5CD8AC73-E4BA-4B67-8D67-E889C550134F}"/>
    <cellStyle name="Normal 12 2 3 10 5" xfId="42221" xr:uid="{451C73DB-160E-41BC-8DAF-01E27B2E93B0}"/>
    <cellStyle name="Normal 12 2 3 10 6" xfId="50107" xr:uid="{8B92E9AB-9410-4225-B21A-07A408DDEF22}"/>
    <cellStyle name="Normal 12 2 3 10 7" xfId="57597" xr:uid="{394A62A3-02A2-4C9D-91A5-91AA15681F52}"/>
    <cellStyle name="Normal 12 2 3 11" xfId="7870" xr:uid="{4A8B4FCC-1B5D-4617-9081-E7CB792B3EDC}"/>
    <cellStyle name="Normal 12 2 3 11 2" xfId="22847" xr:uid="{B0A6D5CF-C57C-45FE-B754-A65817FB35BC}"/>
    <cellStyle name="Normal 12 2 3 12" xfId="15359" xr:uid="{441D1441-50E9-432A-8695-BA9B7BBC895F}"/>
    <cellStyle name="Normal 12 2 3 13" xfId="30329" xr:uid="{B6036D4E-A795-42E8-988C-F776C0A8FFBC}"/>
    <cellStyle name="Normal 12 2 3 14" xfId="37778" xr:uid="{E7BD2661-4656-456B-8E49-B5B16858B2AE}"/>
    <cellStyle name="Normal 12 2 3 15" xfId="45266" xr:uid="{D0648374-D4F6-4FF3-8FDE-58F1E556F950}"/>
    <cellStyle name="Normal 12 2 3 16" xfId="45389" xr:uid="{DC4F22CA-392E-445C-BF8E-5D58A92005D1}"/>
    <cellStyle name="Normal 12 2 3 17" xfId="45512" xr:uid="{5AD4FA63-A20D-4A6C-9C1E-C31164ACFD04}"/>
    <cellStyle name="Normal 12 2 3 18" xfId="45661" xr:uid="{BA3021D0-423F-474D-8DC1-83C57915DEDB}"/>
    <cellStyle name="Normal 12 2 3 19" xfId="53154" xr:uid="{8FC00890-E828-4118-A64C-AFF6381B9474}"/>
    <cellStyle name="Normal 12 2 3 2" xfId="4804" xr:uid="{1DD1F407-9A15-4855-88BE-49AB75CD1B67}"/>
    <cellStyle name="Normal 12 2 3 2 10" xfId="19803" xr:uid="{44882207-1497-4757-B6D4-3CF6C19DD915}"/>
    <cellStyle name="Normal 12 2 3 2 11" xfId="30397" xr:uid="{6C6B4D93-3124-4F58-81F6-F946AFA544DD}"/>
    <cellStyle name="Normal 12 2 3 2 12" xfId="42222" xr:uid="{3CE71D14-6F3A-40AD-A7D7-16E3D6C7E54E}"/>
    <cellStyle name="Normal 12 2 3 2 13" xfId="50108" xr:uid="{CED4E56B-F4D6-4B21-8BC8-34038FC3460C}"/>
    <cellStyle name="Normal 12 2 3 2 14" xfId="57598" xr:uid="{E1D12D82-E199-4670-8033-73C773DB6E45}"/>
    <cellStyle name="Normal 12 2 3 2 2" xfId="4805" xr:uid="{9673FEFB-75CE-410C-B274-4400FE1E0914}"/>
    <cellStyle name="Normal 12 2 3 2 2 10" xfId="42223" xr:uid="{10861AD1-B571-4EC6-BDF7-CF9A79E76E0E}"/>
    <cellStyle name="Normal 12 2 3 2 2 11" xfId="50109" xr:uid="{48B93B43-08C3-469A-B59C-916CF42F7D70}"/>
    <cellStyle name="Normal 12 2 3 2 2 12" xfId="57599" xr:uid="{08E603B3-6901-49BC-BC8A-D3C2B9172711}"/>
    <cellStyle name="Normal 12 2 3 2 2 2" xfId="4806" xr:uid="{3F675B85-6EB4-497B-9CC2-3FF65C4CBED0}"/>
    <cellStyle name="Normal 12 2 3 2 2 2 10" xfId="50110" xr:uid="{5DC1AFE8-BFC0-44D1-9AFF-2CFF0F2AEE7D}"/>
    <cellStyle name="Normal 12 2 3 2 2 2 11" xfId="57600" xr:uid="{EDA56F98-193F-4136-82B6-62930C214F56}"/>
    <cellStyle name="Normal 12 2 3 2 2 2 2" xfId="4807" xr:uid="{A93346E6-57A6-4AFB-A07A-AFEBAE5CD890}"/>
    <cellStyle name="Normal 12 2 3 2 2 2 2 10" xfId="57601" xr:uid="{D28C4381-F60F-4A23-B459-9F6268F8A1C8}"/>
    <cellStyle name="Normal 12 2 3 2 2 2 2 2" xfId="4808" xr:uid="{FB4ED519-6B0A-43B0-B5F8-14447A400F4B}"/>
    <cellStyle name="Normal 12 2 3 2 2 2 2 2 2" xfId="12319" xr:uid="{46D406FE-849E-4FA1-9F8E-119FDD77FA54}"/>
    <cellStyle name="Normal 12 2 3 2 2 2 2 2 2 2" xfId="27295" xr:uid="{CF4E1B97-D750-4C21-B294-D68D1BCBE97D}"/>
    <cellStyle name="Normal 12 2 3 2 2 2 2 2 3" xfId="19807" xr:uid="{AA50A2F1-2A44-499B-89BD-EC91A3B1B926}"/>
    <cellStyle name="Normal 12 2 3 2 2 2 2 2 4" xfId="33227" xr:uid="{C078F42E-81EB-4043-A2C0-FB54B1B80D95}"/>
    <cellStyle name="Normal 12 2 3 2 2 2 2 2 5" xfId="42226" xr:uid="{DF85C1A7-5814-4603-8257-843BAFD24CCA}"/>
    <cellStyle name="Normal 12 2 3 2 2 2 2 2 6" xfId="50112" xr:uid="{10D234A2-45C2-40AF-AD3F-8927E7937AC5}"/>
    <cellStyle name="Normal 12 2 3 2 2 2 2 2 7" xfId="57602" xr:uid="{2BED2D3B-C5B0-4479-BE87-316DDC8D6172}"/>
    <cellStyle name="Normal 12 2 3 2 2 2 2 3" xfId="4809" xr:uid="{A9F8F2C1-DAD5-4198-BBFD-4F35ED0640E4}"/>
    <cellStyle name="Normal 12 2 3 2 2 2 2 3 2" xfId="12320" xr:uid="{96ACDE84-7760-42CE-AE25-3293930D5018}"/>
    <cellStyle name="Normal 12 2 3 2 2 2 2 3 2 2" xfId="27296" xr:uid="{D7370AE9-546A-4928-91E1-02B793C99D01}"/>
    <cellStyle name="Normal 12 2 3 2 2 2 2 3 3" xfId="19808" xr:uid="{2D094BA7-A85E-4AB8-A226-7B3AB82A891A}"/>
    <cellStyle name="Normal 12 2 3 2 2 2 2 3 4" xfId="35072" xr:uid="{5789036B-F690-48B3-B4D9-4DF2A2B4CD2E}"/>
    <cellStyle name="Normal 12 2 3 2 2 2 2 3 5" xfId="42227" xr:uid="{F86A321B-2C7D-4AAF-9809-558B2C977196}"/>
    <cellStyle name="Normal 12 2 3 2 2 2 2 3 6" xfId="50113" xr:uid="{ED4F8EE8-C5F0-4306-B811-CD4853F518ED}"/>
    <cellStyle name="Normal 12 2 3 2 2 2 2 3 7" xfId="57603" xr:uid="{90036373-5F99-474F-BC47-4815FBEF3E30}"/>
    <cellStyle name="Normal 12 2 3 2 2 2 2 4" xfId="4810" xr:uid="{7DC96A47-4BEE-4953-B2B4-744B9B1E75A7}"/>
    <cellStyle name="Normal 12 2 3 2 2 2 2 4 2" xfId="12321" xr:uid="{A88A6858-5DAB-4AD4-9E8A-3EA5403F778C}"/>
    <cellStyle name="Normal 12 2 3 2 2 2 2 4 2 2" xfId="27297" xr:uid="{AAE0090D-6A27-42AF-A895-AE5462F0A968}"/>
    <cellStyle name="Normal 12 2 3 2 2 2 2 4 3" xfId="19809" xr:uid="{A67B1541-5FBD-48E0-B3CB-8409C7D5755E}"/>
    <cellStyle name="Normal 12 2 3 2 2 2 2 4 4" xfId="36915" xr:uid="{8E7584C6-C074-4075-94E3-6A5628B3D9E1}"/>
    <cellStyle name="Normal 12 2 3 2 2 2 2 4 5" xfId="42228" xr:uid="{CFB0496B-8C72-4F73-96DE-17C4066EB7ED}"/>
    <cellStyle name="Normal 12 2 3 2 2 2 2 4 6" xfId="50114" xr:uid="{097A8FB6-0BE5-4231-89C1-286405F7C784}"/>
    <cellStyle name="Normal 12 2 3 2 2 2 2 4 7" xfId="57604" xr:uid="{41F0F8E6-A0C2-4FEA-B93D-5BD634BBAA41}"/>
    <cellStyle name="Normal 12 2 3 2 2 2 2 5" xfId="12318" xr:uid="{4FDEDEB7-40E7-4B63-9327-EE5CE2072DD1}"/>
    <cellStyle name="Normal 12 2 3 2 2 2 2 5 2" xfId="27294" xr:uid="{45BE7976-6194-4FA4-8498-F836DF8637F8}"/>
    <cellStyle name="Normal 12 2 3 2 2 2 2 6" xfId="19806" xr:uid="{DF477BF7-A107-40F2-994C-BC89646EAAE7}"/>
    <cellStyle name="Normal 12 2 3 2 2 2 2 7" xfId="31679" xr:uid="{A58ADA4D-A50E-4E8A-B295-E780650F65F4}"/>
    <cellStyle name="Normal 12 2 3 2 2 2 2 8" xfId="42225" xr:uid="{C193CFFA-F9B7-4AE8-927B-D6DEA6CE8383}"/>
    <cellStyle name="Normal 12 2 3 2 2 2 2 9" xfId="50111" xr:uid="{5B4C292A-BD24-4D62-8900-B8919CE88FA0}"/>
    <cellStyle name="Normal 12 2 3 2 2 2 3" xfId="4811" xr:uid="{3C7707FE-F341-4062-B633-A76E649A7C60}"/>
    <cellStyle name="Normal 12 2 3 2 2 2 3 2" xfId="12322" xr:uid="{BD995678-CB05-4AB9-BE23-F7A34C84A8C9}"/>
    <cellStyle name="Normal 12 2 3 2 2 2 3 2 2" xfId="27298" xr:uid="{F2D24A04-A53A-47E0-9662-5DCB4FA551D9}"/>
    <cellStyle name="Normal 12 2 3 2 2 2 3 3" xfId="19810" xr:uid="{11DA5E93-3D92-4D3D-8D3A-1AD905FC9B5F}"/>
    <cellStyle name="Normal 12 2 3 2 2 2 3 4" xfId="33226" xr:uid="{2B618AB2-8DC8-4ED1-B4CB-DC1433EE827B}"/>
    <cellStyle name="Normal 12 2 3 2 2 2 3 5" xfId="42229" xr:uid="{568BCB8A-3FF8-4EA1-90A7-FB94B87D214B}"/>
    <cellStyle name="Normal 12 2 3 2 2 2 3 6" xfId="50115" xr:uid="{FC3F7CBC-C19D-425F-BE7F-7AB1F3FA0358}"/>
    <cellStyle name="Normal 12 2 3 2 2 2 3 7" xfId="57605" xr:uid="{4CFE2A95-E01B-486A-BDEA-A6C7F0BDF295}"/>
    <cellStyle name="Normal 12 2 3 2 2 2 4" xfId="4812" xr:uid="{06C8C114-BB6F-4EAC-8881-B553D3361C8E}"/>
    <cellStyle name="Normal 12 2 3 2 2 2 4 2" xfId="12323" xr:uid="{C962AA38-1A49-4006-8355-3757BD857B5B}"/>
    <cellStyle name="Normal 12 2 3 2 2 2 4 2 2" xfId="27299" xr:uid="{8A3CA9E4-6CE0-4120-A7C8-8EF37552A1C1}"/>
    <cellStyle name="Normal 12 2 3 2 2 2 4 3" xfId="19811" xr:uid="{31F1C847-5D98-43AB-840E-B547A25EBC14}"/>
    <cellStyle name="Normal 12 2 3 2 2 2 4 4" xfId="35071" xr:uid="{FE24863A-E213-40C3-80F3-4069FC6E1AA3}"/>
    <cellStyle name="Normal 12 2 3 2 2 2 4 5" xfId="42230" xr:uid="{B8950194-B0EA-40FA-BAB4-D6EFBA447A02}"/>
    <cellStyle name="Normal 12 2 3 2 2 2 4 6" xfId="50116" xr:uid="{DE7A689E-CD71-4424-AD83-E8377AA23D77}"/>
    <cellStyle name="Normal 12 2 3 2 2 2 4 7" xfId="57606" xr:uid="{51E4CCD9-5DA7-43B2-9CC8-F815E8673D87}"/>
    <cellStyle name="Normal 12 2 3 2 2 2 5" xfId="4813" xr:uid="{7360B7ED-79EB-4983-BE78-980876B7A754}"/>
    <cellStyle name="Normal 12 2 3 2 2 2 5 2" xfId="12324" xr:uid="{3628E3B0-9621-41FD-9C17-19161E97C4EC}"/>
    <cellStyle name="Normal 12 2 3 2 2 2 5 2 2" xfId="27300" xr:uid="{E7194F3B-0A99-49A7-8C1D-7ACFACDA870C}"/>
    <cellStyle name="Normal 12 2 3 2 2 2 5 3" xfId="19812" xr:uid="{9A3133CA-3AF4-4041-B2E1-002B61F27CF1}"/>
    <cellStyle name="Normal 12 2 3 2 2 2 5 4" xfId="36914" xr:uid="{C8ACFA08-08BB-40F3-A67E-923D4F232947}"/>
    <cellStyle name="Normal 12 2 3 2 2 2 5 5" xfId="42231" xr:uid="{A7F6BB1C-3B0F-4FF1-8FCB-C6B81B801AA8}"/>
    <cellStyle name="Normal 12 2 3 2 2 2 5 6" xfId="50117" xr:uid="{93BEA43C-AED9-483E-94C5-8D59904C9A99}"/>
    <cellStyle name="Normal 12 2 3 2 2 2 5 7" xfId="57607" xr:uid="{424B56E8-0A1B-43D1-96A8-21CA9E4735C7}"/>
    <cellStyle name="Normal 12 2 3 2 2 2 6" xfId="12317" xr:uid="{4BB1224F-A295-41BF-BA54-885967CD8DEB}"/>
    <cellStyle name="Normal 12 2 3 2 2 2 6 2" xfId="27293" xr:uid="{018D8C46-F489-4FC9-AF8F-0978FAA1AD37}"/>
    <cellStyle name="Normal 12 2 3 2 2 2 7" xfId="19805" xr:uid="{3E0E7107-24C8-4BD0-9FBB-107E6EA0AA5D}"/>
    <cellStyle name="Normal 12 2 3 2 2 2 8" xfId="30964" xr:uid="{7E42DBA2-2944-418F-B763-4AFA6302A04E}"/>
    <cellStyle name="Normal 12 2 3 2 2 2 9" xfId="42224" xr:uid="{D1178EF5-7E01-4ED1-AF34-237A9CA16B2D}"/>
    <cellStyle name="Normal 12 2 3 2 2 3" xfId="4814" xr:uid="{F69E312D-7C7F-43D2-A52C-8C98FFD39B99}"/>
    <cellStyle name="Normal 12 2 3 2 2 3 10" xfId="57608" xr:uid="{8E2B3193-687E-4587-A661-961CF3D567CD}"/>
    <cellStyle name="Normal 12 2 3 2 2 3 2" xfId="4815" xr:uid="{111AA55A-6EBF-405C-B074-1F2429B9EDAA}"/>
    <cellStyle name="Normal 12 2 3 2 2 3 2 2" xfId="12326" xr:uid="{465E9490-6DC0-402F-9631-E6DE497E98A5}"/>
    <cellStyle name="Normal 12 2 3 2 2 3 2 2 2" xfId="27302" xr:uid="{B8073CD9-12F7-4E0E-AD0D-8033EA2D3077}"/>
    <cellStyle name="Normal 12 2 3 2 2 3 2 3" xfId="19814" xr:uid="{B21C8EE2-64B4-48BB-8563-C1E5005DCCEF}"/>
    <cellStyle name="Normal 12 2 3 2 2 3 2 4" xfId="33228" xr:uid="{C111C1F3-14A7-4337-A483-74E8BB1E4897}"/>
    <cellStyle name="Normal 12 2 3 2 2 3 2 5" xfId="42233" xr:uid="{9051A295-E6D4-47D4-A154-D253A003B8B5}"/>
    <cellStyle name="Normal 12 2 3 2 2 3 2 6" xfId="50119" xr:uid="{D45B8A6A-19E8-40D2-9A73-CF14F77A4D5D}"/>
    <cellStyle name="Normal 12 2 3 2 2 3 2 7" xfId="57609" xr:uid="{6DE63740-3B90-44F8-8710-E7B82AB72860}"/>
    <cellStyle name="Normal 12 2 3 2 2 3 3" xfId="4816" xr:uid="{11DA8EF8-A831-46D5-AA45-E24B40AD83E5}"/>
    <cellStyle name="Normal 12 2 3 2 2 3 3 2" xfId="12327" xr:uid="{8C6F2771-5BF6-427A-BBEF-394B210E0A0D}"/>
    <cellStyle name="Normal 12 2 3 2 2 3 3 2 2" xfId="27303" xr:uid="{C876F0C8-87E6-481A-97AA-47E3E8613229}"/>
    <cellStyle name="Normal 12 2 3 2 2 3 3 3" xfId="19815" xr:uid="{E6614412-374A-42F5-925E-D54FAA5A2C54}"/>
    <cellStyle name="Normal 12 2 3 2 2 3 3 4" xfId="35073" xr:uid="{08DD0204-5AA2-48A1-9A02-63573A887B03}"/>
    <cellStyle name="Normal 12 2 3 2 2 3 3 5" xfId="42234" xr:uid="{B76216F9-786D-435A-92F4-9E0C86424F23}"/>
    <cellStyle name="Normal 12 2 3 2 2 3 3 6" xfId="50120" xr:uid="{2BF38DC3-4A3E-42A6-A73C-5D28262BB197}"/>
    <cellStyle name="Normal 12 2 3 2 2 3 3 7" xfId="57610" xr:uid="{6FC9B100-4F61-46F3-AA95-4E7F2DE0EE60}"/>
    <cellStyle name="Normal 12 2 3 2 2 3 4" xfId="4817" xr:uid="{40973DCB-0609-4B0F-9682-9D9F118F2DA7}"/>
    <cellStyle name="Normal 12 2 3 2 2 3 4 2" xfId="12328" xr:uid="{EDF8C0F0-1499-4539-AAD7-5CDFAFEEDE7F}"/>
    <cellStyle name="Normal 12 2 3 2 2 3 4 2 2" xfId="27304" xr:uid="{60D52E30-EDC1-4EE7-9C19-B38B2BC91D33}"/>
    <cellStyle name="Normal 12 2 3 2 2 3 4 3" xfId="19816" xr:uid="{9A48DA6B-F8B5-4277-AAE4-64EB3846E24A}"/>
    <cellStyle name="Normal 12 2 3 2 2 3 4 4" xfId="36916" xr:uid="{20A1D5A2-7B50-40AB-9815-CB28719CEE31}"/>
    <cellStyle name="Normal 12 2 3 2 2 3 4 5" xfId="42235" xr:uid="{49C09F25-2803-417A-A54A-137F833CFB87}"/>
    <cellStyle name="Normal 12 2 3 2 2 3 4 6" xfId="50121" xr:uid="{FDB73AE8-B205-482F-BE0F-D415B447D8CF}"/>
    <cellStyle name="Normal 12 2 3 2 2 3 4 7" xfId="57611" xr:uid="{FA560D2B-6C0D-4CE8-BB2D-B46106D373B0}"/>
    <cellStyle name="Normal 12 2 3 2 2 3 5" xfId="12325" xr:uid="{B2F85DD1-8B0D-4EDB-9E18-2A79EB66798D}"/>
    <cellStyle name="Normal 12 2 3 2 2 3 5 2" xfId="27301" xr:uid="{96BC05BF-C81D-4C8F-96AD-9C81653C0966}"/>
    <cellStyle name="Normal 12 2 3 2 2 3 6" xfId="19813" xr:uid="{75F3369A-F7C1-4621-B4CB-3D5982488CF7}"/>
    <cellStyle name="Normal 12 2 3 2 2 3 7" xfId="31678" xr:uid="{C05FDACD-676E-4BFB-B565-1D80E6668A95}"/>
    <cellStyle name="Normal 12 2 3 2 2 3 8" xfId="42232" xr:uid="{AC46617F-4294-4E2F-B5C3-7C2CEBBBCF56}"/>
    <cellStyle name="Normal 12 2 3 2 2 3 9" xfId="50118" xr:uid="{EAC979B9-1AFE-410D-A5EB-1990DC2E546E}"/>
    <cellStyle name="Normal 12 2 3 2 2 4" xfId="4818" xr:uid="{F3868CE0-0A7C-4DD9-AB85-FB876B251534}"/>
    <cellStyle name="Normal 12 2 3 2 2 4 2" xfId="12329" xr:uid="{D570B3CA-C7E1-47F1-A66F-F229B194EF8F}"/>
    <cellStyle name="Normal 12 2 3 2 2 4 2 2" xfId="27305" xr:uid="{20882BA1-3931-4DEF-891E-DC4ABC2C0325}"/>
    <cellStyle name="Normal 12 2 3 2 2 4 3" xfId="19817" xr:uid="{6E6C94A6-5AA1-4ACB-ADA1-3215A13AA0E4}"/>
    <cellStyle name="Normal 12 2 3 2 2 4 4" xfId="33225" xr:uid="{696E54AC-6D45-4C60-B9B0-1CFB9F88F331}"/>
    <cellStyle name="Normal 12 2 3 2 2 4 5" xfId="42236" xr:uid="{D8A94BEE-EFE7-44D5-A2CF-19000655E938}"/>
    <cellStyle name="Normal 12 2 3 2 2 4 6" xfId="50122" xr:uid="{67951D64-C85F-4C4F-8790-5DE2810599E2}"/>
    <cellStyle name="Normal 12 2 3 2 2 4 7" xfId="57612" xr:uid="{EB413D9F-5F57-434E-902C-3C5411306E44}"/>
    <cellStyle name="Normal 12 2 3 2 2 5" xfId="4819" xr:uid="{78949C71-5ABB-4510-B1E3-070E129B9B96}"/>
    <cellStyle name="Normal 12 2 3 2 2 5 2" xfId="12330" xr:uid="{27D9D017-2D8F-4EBA-AE18-0487DC9CE37B}"/>
    <cellStyle name="Normal 12 2 3 2 2 5 2 2" xfId="27306" xr:uid="{A90AC9B8-91FE-497A-A283-74131F89A005}"/>
    <cellStyle name="Normal 12 2 3 2 2 5 3" xfId="19818" xr:uid="{5CF23A66-E4AE-4B97-B76F-8426E95C7D0D}"/>
    <cellStyle name="Normal 12 2 3 2 2 5 4" xfId="35070" xr:uid="{3D681EE8-A68F-411A-BD81-74448A207525}"/>
    <cellStyle name="Normal 12 2 3 2 2 5 5" xfId="42237" xr:uid="{74A5C45F-86CF-4F1D-981F-6225979B4A32}"/>
    <cellStyle name="Normal 12 2 3 2 2 5 6" xfId="50123" xr:uid="{9466D6F4-6289-477A-A61B-59B68FCE6552}"/>
    <cellStyle name="Normal 12 2 3 2 2 5 7" xfId="57613" xr:uid="{B2018AE1-4B7B-4FD2-8321-3092B4EC0E41}"/>
    <cellStyle name="Normal 12 2 3 2 2 6" xfId="4820" xr:uid="{FBFFD324-B9E7-478F-976B-A0830815209D}"/>
    <cellStyle name="Normal 12 2 3 2 2 6 2" xfId="12331" xr:uid="{FE51C88F-AF13-4C87-90CA-8BDAF598079C}"/>
    <cellStyle name="Normal 12 2 3 2 2 6 2 2" xfId="27307" xr:uid="{C1DDC43B-AE48-4165-81A0-29C248146723}"/>
    <cellStyle name="Normal 12 2 3 2 2 6 3" xfId="19819" xr:uid="{9EF1510C-5F28-481C-94DC-5E2565DBBC50}"/>
    <cellStyle name="Normal 12 2 3 2 2 6 4" xfId="36913" xr:uid="{049346DC-95B4-4A3E-A2E2-5EBBF693E923}"/>
    <cellStyle name="Normal 12 2 3 2 2 6 5" xfId="42238" xr:uid="{50032581-1FD5-4876-9078-EA08959B08C0}"/>
    <cellStyle name="Normal 12 2 3 2 2 6 6" xfId="50124" xr:uid="{3E3C7A4A-9443-4FF7-A8A0-00CCE596401F}"/>
    <cellStyle name="Normal 12 2 3 2 2 6 7" xfId="57614" xr:uid="{62A2F066-BD94-4E72-A3D3-D0DA3F78AA26}"/>
    <cellStyle name="Normal 12 2 3 2 2 7" xfId="12316" xr:uid="{8D09F060-8701-4D28-9803-4CEE03EB906E}"/>
    <cellStyle name="Normal 12 2 3 2 2 7 2" xfId="27292" xr:uid="{080E257F-F849-4A8F-A949-3F72E096C0FA}"/>
    <cellStyle name="Normal 12 2 3 2 2 8" xfId="19804" xr:uid="{E5A6AC36-BCD6-4DC9-8809-888293863832}"/>
    <cellStyle name="Normal 12 2 3 2 2 9" xfId="30500" xr:uid="{278F3E86-86BF-41FD-B838-8C1657A04214}"/>
    <cellStyle name="Normal 12 2 3 2 3" xfId="4821" xr:uid="{060FA426-B82C-470E-9A63-DAB75417456D}"/>
    <cellStyle name="Normal 12 2 3 2 3 10" xfId="50125" xr:uid="{F7DD36CE-DE16-4FAF-A51F-617C3C6A43BB}"/>
    <cellStyle name="Normal 12 2 3 2 3 11" xfId="57615" xr:uid="{C2462271-BFFD-4AFD-96CC-438FD7F6F168}"/>
    <cellStyle name="Normal 12 2 3 2 3 2" xfId="4822" xr:uid="{31E4426F-127A-47E0-B089-FD20F414BD65}"/>
    <cellStyle name="Normal 12 2 3 2 3 2 10" xfId="57616" xr:uid="{B9B920FE-B03A-4C85-880B-0CD041029767}"/>
    <cellStyle name="Normal 12 2 3 2 3 2 2" xfId="4823" xr:uid="{0FF6DD8A-EB9D-4565-BA58-3B078190AE43}"/>
    <cellStyle name="Normal 12 2 3 2 3 2 2 2" xfId="12334" xr:uid="{5D8D4F0F-211F-48CB-B94B-B6B763850A98}"/>
    <cellStyle name="Normal 12 2 3 2 3 2 2 2 2" xfId="27310" xr:uid="{2BEBE0ED-08CE-4728-90CD-78DACA7B56C0}"/>
    <cellStyle name="Normal 12 2 3 2 3 2 2 3" xfId="19822" xr:uid="{69E022D0-DBF7-4FFC-B09C-2AE352234326}"/>
    <cellStyle name="Normal 12 2 3 2 3 2 2 4" xfId="33230" xr:uid="{CC438546-6999-4865-80CA-4C5011BDD44E}"/>
    <cellStyle name="Normal 12 2 3 2 3 2 2 5" xfId="42241" xr:uid="{BE7D3793-2EB2-4F0D-8C4D-1FAE769E3922}"/>
    <cellStyle name="Normal 12 2 3 2 3 2 2 6" xfId="50127" xr:uid="{03607E63-29B7-47D6-9B9F-4FA353134C67}"/>
    <cellStyle name="Normal 12 2 3 2 3 2 2 7" xfId="57617" xr:uid="{DD5E7BC6-CFA1-43FE-84A5-7A5EE9B63237}"/>
    <cellStyle name="Normal 12 2 3 2 3 2 3" xfId="4824" xr:uid="{886013C5-E104-4C53-993C-CDA92C24B661}"/>
    <cellStyle name="Normal 12 2 3 2 3 2 3 2" xfId="12335" xr:uid="{48E59B9C-5919-42F3-9EE1-0DA2FED56316}"/>
    <cellStyle name="Normal 12 2 3 2 3 2 3 2 2" xfId="27311" xr:uid="{69759C28-FC0F-4C2C-AB3D-29AE8933EBF7}"/>
    <cellStyle name="Normal 12 2 3 2 3 2 3 3" xfId="19823" xr:uid="{7B4DF67F-D00C-4509-868D-05738CF1C3E7}"/>
    <cellStyle name="Normal 12 2 3 2 3 2 3 4" xfId="35075" xr:uid="{30A01AA1-58AA-4DC7-A00E-8A6A0E1D08BD}"/>
    <cellStyle name="Normal 12 2 3 2 3 2 3 5" xfId="42242" xr:uid="{2C7C162B-3E39-494C-97B8-5F50F6660833}"/>
    <cellStyle name="Normal 12 2 3 2 3 2 3 6" xfId="50128" xr:uid="{67F6E527-1A57-487D-98E5-6DB4D4440254}"/>
    <cellStyle name="Normal 12 2 3 2 3 2 3 7" xfId="57618" xr:uid="{AEBC986C-58EF-4AEB-B68C-F7BD0B30A2F7}"/>
    <cellStyle name="Normal 12 2 3 2 3 2 4" xfId="4825" xr:uid="{AF475B48-0F22-4250-B2A9-0A3F2EAE172F}"/>
    <cellStyle name="Normal 12 2 3 2 3 2 4 2" xfId="12336" xr:uid="{EA337CFC-D4C7-457E-90FD-CF6DAB58F067}"/>
    <cellStyle name="Normal 12 2 3 2 3 2 4 2 2" xfId="27312" xr:uid="{2B286A64-0851-478D-B19F-CEDB3B5360A5}"/>
    <cellStyle name="Normal 12 2 3 2 3 2 4 3" xfId="19824" xr:uid="{F79783CD-B5C0-42BE-9B48-AEBC09EC8317}"/>
    <cellStyle name="Normal 12 2 3 2 3 2 4 4" xfId="36918" xr:uid="{37F6CCC7-23E1-46BE-931D-77D9FA153529}"/>
    <cellStyle name="Normal 12 2 3 2 3 2 4 5" xfId="42243" xr:uid="{C1705CA5-D61F-4F99-A390-DAAFFBBD5291}"/>
    <cellStyle name="Normal 12 2 3 2 3 2 4 6" xfId="50129" xr:uid="{88432D50-4EF2-43DD-90EA-EFC02ABA0D39}"/>
    <cellStyle name="Normal 12 2 3 2 3 2 4 7" xfId="57619" xr:uid="{0A727905-9A14-45D4-990D-549AE9DA9F05}"/>
    <cellStyle name="Normal 12 2 3 2 3 2 5" xfId="12333" xr:uid="{043D9CFF-D417-4623-9091-89AF28BF3888}"/>
    <cellStyle name="Normal 12 2 3 2 3 2 5 2" xfId="27309" xr:uid="{54557522-28AE-451B-8062-8CB9171D4151}"/>
    <cellStyle name="Normal 12 2 3 2 3 2 6" xfId="19821" xr:uid="{8F627069-0B3B-443E-ADF1-C1C760C3BFEA}"/>
    <cellStyle name="Normal 12 2 3 2 3 2 7" xfId="31680" xr:uid="{BC99A376-02A8-46EB-AC56-04DA7C56B7A1}"/>
    <cellStyle name="Normal 12 2 3 2 3 2 8" xfId="42240" xr:uid="{065CFB56-2F60-456E-A203-AD2D4BF7FB0B}"/>
    <cellStyle name="Normal 12 2 3 2 3 2 9" xfId="50126" xr:uid="{671602A0-333B-457C-B5B2-98FF8B1F128A}"/>
    <cellStyle name="Normal 12 2 3 2 3 3" xfId="4826" xr:uid="{27145FF6-7509-4D26-A332-5EA8DD16C610}"/>
    <cellStyle name="Normal 12 2 3 2 3 3 2" xfId="12337" xr:uid="{90A0E388-CAFB-42CC-BA7D-FED4B8899506}"/>
    <cellStyle name="Normal 12 2 3 2 3 3 2 2" xfId="27313" xr:uid="{4AC03E12-BEC9-4D7A-87ED-3F9FC51C7C9A}"/>
    <cellStyle name="Normal 12 2 3 2 3 3 3" xfId="19825" xr:uid="{286EAC67-A3C2-4D39-A09C-D319E9620C72}"/>
    <cellStyle name="Normal 12 2 3 2 3 3 4" xfId="33229" xr:uid="{9E2F784C-83A9-42AA-A16B-9B15F6AC7308}"/>
    <cellStyle name="Normal 12 2 3 2 3 3 5" xfId="42244" xr:uid="{DA33C987-4CD4-451D-A25C-B90E6C24A219}"/>
    <cellStyle name="Normal 12 2 3 2 3 3 6" xfId="50130" xr:uid="{93B79646-F753-48E2-A328-54CB4518CC1F}"/>
    <cellStyle name="Normal 12 2 3 2 3 3 7" xfId="57620" xr:uid="{CCF98A76-C0E8-4B0B-9598-DA6B4D8FB380}"/>
    <cellStyle name="Normal 12 2 3 2 3 4" xfId="4827" xr:uid="{C61852C6-435F-4AED-93EE-C990758CB758}"/>
    <cellStyle name="Normal 12 2 3 2 3 4 2" xfId="12338" xr:uid="{7151C325-8F7B-4DEF-89BD-26748C0726A5}"/>
    <cellStyle name="Normal 12 2 3 2 3 4 2 2" xfId="27314" xr:uid="{F630E5D1-DCFA-4060-BA67-9BD1641F37B9}"/>
    <cellStyle name="Normal 12 2 3 2 3 4 3" xfId="19826" xr:uid="{5C910BDF-00B3-402E-9F16-1B4BF3725BC6}"/>
    <cellStyle name="Normal 12 2 3 2 3 4 4" xfId="35074" xr:uid="{9187B030-84B7-497F-BEE2-B8D28F51E55B}"/>
    <cellStyle name="Normal 12 2 3 2 3 4 5" xfId="42245" xr:uid="{B0C3F092-54E5-4B53-B0D3-A89BB441CC35}"/>
    <cellStyle name="Normal 12 2 3 2 3 4 6" xfId="50131" xr:uid="{F3F1FE9B-C39C-43B3-BF09-8865694D60F0}"/>
    <cellStyle name="Normal 12 2 3 2 3 4 7" xfId="57621" xr:uid="{216E6EFA-20E6-4B63-B937-B8A432E79001}"/>
    <cellStyle name="Normal 12 2 3 2 3 5" xfId="4828" xr:uid="{BA4AE3DD-7E95-4745-9462-1DF7E9399A91}"/>
    <cellStyle name="Normal 12 2 3 2 3 5 2" xfId="12339" xr:uid="{B9447F16-0963-4EF7-B75D-C217C5CA3F73}"/>
    <cellStyle name="Normal 12 2 3 2 3 5 2 2" xfId="27315" xr:uid="{F50CA1B0-9F99-447F-9E2C-D8B60A5A612D}"/>
    <cellStyle name="Normal 12 2 3 2 3 5 3" xfId="19827" xr:uid="{8D70DEBD-1908-492B-8EA5-4DAC4D53A4B6}"/>
    <cellStyle name="Normal 12 2 3 2 3 5 4" xfId="36917" xr:uid="{5C63752E-D13B-468A-A33E-231DA54E048F}"/>
    <cellStyle name="Normal 12 2 3 2 3 5 5" xfId="42246" xr:uid="{9B9AC18B-3D37-405B-8677-73C8E86CBE1E}"/>
    <cellStyle name="Normal 12 2 3 2 3 5 6" xfId="50132" xr:uid="{4600C025-759E-4A36-8393-700D3A5EACC0}"/>
    <cellStyle name="Normal 12 2 3 2 3 5 7" xfId="57622" xr:uid="{19B4861F-6CBA-4F13-AAB9-2C512CD6D22A}"/>
    <cellStyle name="Normal 12 2 3 2 3 6" xfId="12332" xr:uid="{251E84FE-B2C3-478D-8F84-BFF2D9FC567C}"/>
    <cellStyle name="Normal 12 2 3 2 3 6 2" xfId="27308" xr:uid="{43149702-86D8-4829-BE46-77FFFDFFF808}"/>
    <cellStyle name="Normal 12 2 3 2 3 7" xfId="19820" xr:uid="{779A86D3-696B-4742-B6FE-6BCB313FA7C8}"/>
    <cellStyle name="Normal 12 2 3 2 3 8" xfId="30701" xr:uid="{4DEA5498-6FC3-4876-9DA8-801B31D51C33}"/>
    <cellStyle name="Normal 12 2 3 2 3 9" xfId="42239" xr:uid="{D342376F-2222-4692-98F3-B227E1979050}"/>
    <cellStyle name="Normal 12 2 3 2 4" xfId="4829" xr:uid="{9FCF4A64-D18B-44B0-A79B-0DAD5A3307AB}"/>
    <cellStyle name="Normal 12 2 3 2 4 10" xfId="50133" xr:uid="{D3F270E3-9C53-48B7-A70D-47EF4F9E77F0}"/>
    <cellStyle name="Normal 12 2 3 2 4 11" xfId="57623" xr:uid="{3AF01553-0213-416B-9F4C-DC64A6C52043}"/>
    <cellStyle name="Normal 12 2 3 2 4 2" xfId="4830" xr:uid="{5BFCD6E0-626E-45E7-8704-D85D94A9BE09}"/>
    <cellStyle name="Normal 12 2 3 2 4 2 10" xfId="57624" xr:uid="{E8278887-8D4D-426A-BBB8-90E9951C0797}"/>
    <cellStyle name="Normal 12 2 3 2 4 2 2" xfId="4831" xr:uid="{3639D7D8-FD5A-4305-8790-44D697FACAAF}"/>
    <cellStyle name="Normal 12 2 3 2 4 2 2 2" xfId="12342" xr:uid="{E98F82A1-13AC-4415-AAB7-6D99DB9AC486}"/>
    <cellStyle name="Normal 12 2 3 2 4 2 2 2 2" xfId="27318" xr:uid="{FE0E07C1-D453-4E94-B1CC-E248036B3B68}"/>
    <cellStyle name="Normal 12 2 3 2 4 2 2 3" xfId="19830" xr:uid="{7B280FDA-C584-4890-B582-9B37E326C84E}"/>
    <cellStyle name="Normal 12 2 3 2 4 2 2 4" xfId="33232" xr:uid="{BC9297D4-4854-4E06-B579-5DB3A76CC0F6}"/>
    <cellStyle name="Normal 12 2 3 2 4 2 2 5" xfId="42249" xr:uid="{C590404F-5632-4124-A75D-68FB7C5EBDD8}"/>
    <cellStyle name="Normal 12 2 3 2 4 2 2 6" xfId="50135" xr:uid="{4B7E5337-48DA-470A-B0C9-BCD56A4D6168}"/>
    <cellStyle name="Normal 12 2 3 2 4 2 2 7" xfId="57625" xr:uid="{B4684D09-E24B-4069-A92B-B2DFFC436B92}"/>
    <cellStyle name="Normal 12 2 3 2 4 2 3" xfId="4832" xr:uid="{87FDCC13-64DE-479F-A4DA-6CB447A6912D}"/>
    <cellStyle name="Normal 12 2 3 2 4 2 3 2" xfId="12343" xr:uid="{92D4E323-EF93-4B5F-9277-E714FA74199A}"/>
    <cellStyle name="Normal 12 2 3 2 4 2 3 2 2" xfId="27319" xr:uid="{3872094A-BCE7-4A5B-957C-D297AC87EE9C}"/>
    <cellStyle name="Normal 12 2 3 2 4 2 3 3" xfId="19831" xr:uid="{15C04569-0950-4B93-B6BC-E36417F1B35B}"/>
    <cellStyle name="Normal 12 2 3 2 4 2 3 4" xfId="35077" xr:uid="{742F03AA-25BD-4DBC-AD1E-A4813EFC557C}"/>
    <cellStyle name="Normal 12 2 3 2 4 2 3 5" xfId="42250" xr:uid="{81FF8AB1-F654-485C-94A1-553D2CD0C094}"/>
    <cellStyle name="Normal 12 2 3 2 4 2 3 6" xfId="50136" xr:uid="{E2F91125-E169-42CB-BDA5-DE3F39495528}"/>
    <cellStyle name="Normal 12 2 3 2 4 2 3 7" xfId="57626" xr:uid="{61B2F2DF-7592-45ED-8B14-33F26AF245B8}"/>
    <cellStyle name="Normal 12 2 3 2 4 2 4" xfId="4833" xr:uid="{469F0B0E-DB0B-4105-98A7-AE05F7AA72F4}"/>
    <cellStyle name="Normal 12 2 3 2 4 2 4 2" xfId="12344" xr:uid="{3D1846C8-0340-4737-9E78-9EBAE5FDFAC5}"/>
    <cellStyle name="Normal 12 2 3 2 4 2 4 2 2" xfId="27320" xr:uid="{3E098EDF-B0CB-4FD2-9548-59B7F3B9ABBC}"/>
    <cellStyle name="Normal 12 2 3 2 4 2 4 3" xfId="19832" xr:uid="{647183CC-9E95-4D64-A18E-ADA765FC7D2E}"/>
    <cellStyle name="Normal 12 2 3 2 4 2 4 4" xfId="36920" xr:uid="{807400AB-BF7E-47C0-9029-674E1FF51129}"/>
    <cellStyle name="Normal 12 2 3 2 4 2 4 5" xfId="42251" xr:uid="{3CFF72D1-AD71-4325-B9F5-1658C22C71F4}"/>
    <cellStyle name="Normal 12 2 3 2 4 2 4 6" xfId="50137" xr:uid="{47A43349-F59D-4A2F-897A-D2B17C0E46E0}"/>
    <cellStyle name="Normal 12 2 3 2 4 2 4 7" xfId="57627" xr:uid="{5C997F37-ADCD-4C00-8AC0-35F66EF3E8F2}"/>
    <cellStyle name="Normal 12 2 3 2 4 2 5" xfId="12341" xr:uid="{72C5CAF1-60B7-470A-914B-7AA7BB264722}"/>
    <cellStyle name="Normal 12 2 3 2 4 2 5 2" xfId="27317" xr:uid="{65B78FED-FD6A-4407-A9CE-B9F23B3A4486}"/>
    <cellStyle name="Normal 12 2 3 2 4 2 6" xfId="19829" xr:uid="{638E81C9-747C-4B27-B805-60ACEFA62D6F}"/>
    <cellStyle name="Normal 12 2 3 2 4 2 7" xfId="31681" xr:uid="{2626639F-C7C1-4FD3-8042-995217E87F1B}"/>
    <cellStyle name="Normal 12 2 3 2 4 2 8" xfId="42248" xr:uid="{15C3CCB7-FE14-4C4B-B4D5-038C8238F27C}"/>
    <cellStyle name="Normal 12 2 3 2 4 2 9" xfId="50134" xr:uid="{6A7B9FE2-8E79-44B8-A2F3-6153B95B2084}"/>
    <cellStyle name="Normal 12 2 3 2 4 3" xfId="4834" xr:uid="{E8DA98E5-6A9A-4C78-9573-3EBE514B064F}"/>
    <cellStyle name="Normal 12 2 3 2 4 3 2" xfId="12345" xr:uid="{D4B9C4D4-B586-4B44-A736-C1273FDB8621}"/>
    <cellStyle name="Normal 12 2 3 2 4 3 2 2" xfId="27321" xr:uid="{5E8B6DED-8397-467A-94B3-31B6F7564302}"/>
    <cellStyle name="Normal 12 2 3 2 4 3 3" xfId="19833" xr:uid="{B387EBC1-CC9E-493A-B9CD-AE376AE153F1}"/>
    <cellStyle name="Normal 12 2 3 2 4 3 4" xfId="33231" xr:uid="{6652F687-229C-4BD5-BF70-1A3124902A7B}"/>
    <cellStyle name="Normal 12 2 3 2 4 3 5" xfId="42252" xr:uid="{D3CB5405-168D-4D72-91DE-BFEBA89B1057}"/>
    <cellStyle name="Normal 12 2 3 2 4 3 6" xfId="50138" xr:uid="{492A74CB-B545-4315-923D-C035B7DDC364}"/>
    <cellStyle name="Normal 12 2 3 2 4 3 7" xfId="57628" xr:uid="{93173D03-BE29-473B-A4DB-03DFC6379240}"/>
    <cellStyle name="Normal 12 2 3 2 4 4" xfId="4835" xr:uid="{B0FE892D-CAED-4211-82E1-C36FA316F261}"/>
    <cellStyle name="Normal 12 2 3 2 4 4 2" xfId="12346" xr:uid="{E961A1B8-A8CE-48A1-8EDF-CD81BFA7B13D}"/>
    <cellStyle name="Normal 12 2 3 2 4 4 2 2" xfId="27322" xr:uid="{7CDD2125-A9EB-4A4A-B7E7-901CC92CD418}"/>
    <cellStyle name="Normal 12 2 3 2 4 4 3" xfId="19834" xr:uid="{F1E89FCB-906A-4032-AE6A-D825A9BE6E2A}"/>
    <cellStyle name="Normal 12 2 3 2 4 4 4" xfId="35076" xr:uid="{92D69840-75B4-4802-A461-58432BCB28F8}"/>
    <cellStyle name="Normal 12 2 3 2 4 4 5" xfId="42253" xr:uid="{2B9D4B2B-3E3A-4221-AFC8-08FEFAE42715}"/>
    <cellStyle name="Normal 12 2 3 2 4 4 6" xfId="50139" xr:uid="{29D1BCEB-DAB6-40C5-8CD8-77C97E469088}"/>
    <cellStyle name="Normal 12 2 3 2 4 4 7" xfId="57629" xr:uid="{9BB25FC7-09E1-4572-8598-49D9B7EEA71D}"/>
    <cellStyle name="Normal 12 2 3 2 4 5" xfId="4836" xr:uid="{FCDD536E-6E1C-4AB3-B3FB-E961A94CC544}"/>
    <cellStyle name="Normal 12 2 3 2 4 5 2" xfId="12347" xr:uid="{8C758440-7BF0-4DE5-AB21-E4A6075F66B5}"/>
    <cellStyle name="Normal 12 2 3 2 4 5 2 2" xfId="27323" xr:uid="{1EE114CC-34C7-48CF-9A16-D5D17F3B77B0}"/>
    <cellStyle name="Normal 12 2 3 2 4 5 3" xfId="19835" xr:uid="{97B5C035-F23C-4389-94AC-991EF7ECB128}"/>
    <cellStyle name="Normal 12 2 3 2 4 5 4" xfId="36919" xr:uid="{CE1DE52F-60A4-400A-9466-F8CDE3929D3A}"/>
    <cellStyle name="Normal 12 2 3 2 4 5 5" xfId="42254" xr:uid="{43B15FC7-8117-4780-B21D-CDEABC3A3EF3}"/>
    <cellStyle name="Normal 12 2 3 2 4 5 6" xfId="50140" xr:uid="{0FBDCC1B-B689-4B48-93BC-26270E4F5FC7}"/>
    <cellStyle name="Normal 12 2 3 2 4 5 7" xfId="57630" xr:uid="{904A1E14-0199-478E-B906-B12606FCD243}"/>
    <cellStyle name="Normal 12 2 3 2 4 6" xfId="12340" xr:uid="{04FD3E09-96CF-4345-9789-672333DDF4E9}"/>
    <cellStyle name="Normal 12 2 3 2 4 6 2" xfId="27316" xr:uid="{4D780422-87D0-4941-A78E-1EAA94231F69}"/>
    <cellStyle name="Normal 12 2 3 2 4 7" xfId="19828" xr:uid="{843F3008-F5EC-438C-B803-90B54FEADB56}"/>
    <cellStyle name="Normal 12 2 3 2 4 8" xfId="30963" xr:uid="{B78F78FA-C9CD-4122-8132-E87ABAC3943C}"/>
    <cellStyle name="Normal 12 2 3 2 4 9" xfId="42247" xr:uid="{D49493BD-1DA6-48E0-B3D8-F0D5C37CBF0B}"/>
    <cellStyle name="Normal 12 2 3 2 5" xfId="4837" xr:uid="{2FA4143D-8038-4EE1-BA9E-BA7BD9D07E00}"/>
    <cellStyle name="Normal 12 2 3 2 5 10" xfId="57631" xr:uid="{4FA4BC35-6451-4976-9421-85587C9C0DB9}"/>
    <cellStyle name="Normal 12 2 3 2 5 2" xfId="4838" xr:uid="{054C128B-0FD2-48CE-B2D2-CE3819D4FDDA}"/>
    <cellStyle name="Normal 12 2 3 2 5 2 2" xfId="12349" xr:uid="{19DFE7E5-F6EA-4B79-9A81-C5A0D7A2FBA0}"/>
    <cellStyle name="Normal 12 2 3 2 5 2 2 2" xfId="27325" xr:uid="{AFF20B57-8595-4017-A796-C42672BED13A}"/>
    <cellStyle name="Normal 12 2 3 2 5 2 3" xfId="19837" xr:uid="{1682D86E-F27D-4DD6-91AA-59ABC34349D1}"/>
    <cellStyle name="Normal 12 2 3 2 5 2 4" xfId="33233" xr:uid="{141144D3-B930-4837-BF33-0F4CB392CE19}"/>
    <cellStyle name="Normal 12 2 3 2 5 2 5" xfId="42256" xr:uid="{F322EA89-3B12-4540-8A20-569E83ADA16D}"/>
    <cellStyle name="Normal 12 2 3 2 5 2 6" xfId="50142" xr:uid="{5E933CA3-A855-4E95-8662-30FBB6C3A07C}"/>
    <cellStyle name="Normal 12 2 3 2 5 2 7" xfId="57632" xr:uid="{66E2EC15-37D6-48B8-A81F-B77BAA4AA452}"/>
    <cellStyle name="Normal 12 2 3 2 5 3" xfId="4839" xr:uid="{D5831F06-23A7-4DF9-9736-8EBFB6CF4E67}"/>
    <cellStyle name="Normal 12 2 3 2 5 3 2" xfId="12350" xr:uid="{6D7E4720-96FF-4E29-9250-3D85BFCF2111}"/>
    <cellStyle name="Normal 12 2 3 2 5 3 2 2" xfId="27326" xr:uid="{3B644D31-3659-4075-A6C2-E597216E3556}"/>
    <cellStyle name="Normal 12 2 3 2 5 3 3" xfId="19838" xr:uid="{68671698-EA27-4056-AB90-850A2F0FE219}"/>
    <cellStyle name="Normal 12 2 3 2 5 3 4" xfId="35078" xr:uid="{650B7588-45BC-4945-9BC4-7AFF29C4C60A}"/>
    <cellStyle name="Normal 12 2 3 2 5 3 5" xfId="42257" xr:uid="{C1B611DF-DB63-412C-B0DB-887646954AE9}"/>
    <cellStyle name="Normal 12 2 3 2 5 3 6" xfId="50143" xr:uid="{EE589C2E-74E1-44F4-B7E0-875087ACEFD9}"/>
    <cellStyle name="Normal 12 2 3 2 5 3 7" xfId="57633" xr:uid="{6C24C7C2-F056-4CEF-A822-3873406B0C98}"/>
    <cellStyle name="Normal 12 2 3 2 5 4" xfId="4840" xr:uid="{20A7E7E5-D70D-4AF9-AFF0-1DFCF6B11504}"/>
    <cellStyle name="Normal 12 2 3 2 5 4 2" xfId="12351" xr:uid="{1A9B13BF-A774-488B-9801-3B7611BCB7B6}"/>
    <cellStyle name="Normal 12 2 3 2 5 4 2 2" xfId="27327" xr:uid="{6A791142-7891-4EB9-A231-FB860F18B48E}"/>
    <cellStyle name="Normal 12 2 3 2 5 4 3" xfId="19839" xr:uid="{211878CE-BCEE-4CAF-9737-C8119A36E2AF}"/>
    <cellStyle name="Normal 12 2 3 2 5 4 4" xfId="36921" xr:uid="{5027D7E2-7821-428F-BDB3-41CA122D4B8C}"/>
    <cellStyle name="Normal 12 2 3 2 5 4 5" xfId="42258" xr:uid="{DEFAF4F1-9197-41F7-83E2-D5AB2FE5A362}"/>
    <cellStyle name="Normal 12 2 3 2 5 4 6" xfId="50144" xr:uid="{C2216963-FBC6-4278-8F87-12B45285AE6F}"/>
    <cellStyle name="Normal 12 2 3 2 5 4 7" xfId="57634" xr:uid="{C7755103-8B34-4588-8393-BF64C321F5F3}"/>
    <cellStyle name="Normal 12 2 3 2 5 5" xfId="12348" xr:uid="{40B1A9B7-4CAD-4BC0-B0ED-B5231B00C9A8}"/>
    <cellStyle name="Normal 12 2 3 2 5 5 2" xfId="27324" xr:uid="{436239D5-319C-4D8B-99CE-EBAE82BDD59A}"/>
    <cellStyle name="Normal 12 2 3 2 5 6" xfId="19836" xr:uid="{88FF8C1A-F994-49BB-A1F3-A71F4485F729}"/>
    <cellStyle name="Normal 12 2 3 2 5 7" xfId="31677" xr:uid="{D5C64817-EC08-446E-8F61-0F2CBF801A3B}"/>
    <cellStyle name="Normal 12 2 3 2 5 8" xfId="42255" xr:uid="{695B97BB-7852-48E0-8546-BECF9B2C450B}"/>
    <cellStyle name="Normal 12 2 3 2 5 9" xfId="50141" xr:uid="{E4DA1C36-B4A0-46CD-9FBC-CD07B1D9D5BE}"/>
    <cellStyle name="Normal 12 2 3 2 6" xfId="4841" xr:uid="{5312DBE5-1731-4980-AF0A-0BF0CA1B950A}"/>
    <cellStyle name="Normal 12 2 3 2 6 2" xfId="12352" xr:uid="{4844EDA3-F880-45B3-9A87-71D985166B6E}"/>
    <cellStyle name="Normal 12 2 3 2 6 2 2" xfId="27328" xr:uid="{77A0E976-D4AB-48A6-A984-177B6FF5E997}"/>
    <cellStyle name="Normal 12 2 3 2 6 3" xfId="19840" xr:uid="{FBF5D68E-E5C8-4812-A644-AD006487FBCC}"/>
    <cellStyle name="Normal 12 2 3 2 6 4" xfId="33224" xr:uid="{161B31DE-0AB3-4233-806D-F39BE24ADA3A}"/>
    <cellStyle name="Normal 12 2 3 2 6 5" xfId="42259" xr:uid="{6A4BEB68-CB80-4796-8EF7-CE0F245CBE83}"/>
    <cellStyle name="Normal 12 2 3 2 6 6" xfId="50145" xr:uid="{37432CBD-FF7E-4BAE-A29B-03DE954B9182}"/>
    <cellStyle name="Normal 12 2 3 2 6 7" xfId="57635" xr:uid="{3588E794-1425-4456-9EB0-58F8788558CA}"/>
    <cellStyle name="Normal 12 2 3 2 7" xfId="4842" xr:uid="{0EC78AA2-8B2F-4639-93BE-26ADA4437C7A}"/>
    <cellStyle name="Normal 12 2 3 2 7 2" xfId="12353" xr:uid="{8C5BD962-918E-4324-9D34-7DE251E078EF}"/>
    <cellStyle name="Normal 12 2 3 2 7 2 2" xfId="27329" xr:uid="{2FA1F051-73CE-455D-A3E3-0C928732B5B8}"/>
    <cellStyle name="Normal 12 2 3 2 7 3" xfId="19841" xr:uid="{929039D3-0D14-4408-9C73-3A2FE2CA3A06}"/>
    <cellStyle name="Normal 12 2 3 2 7 4" xfId="35069" xr:uid="{6ED8E8CC-3679-487D-859E-3273FF1A8624}"/>
    <cellStyle name="Normal 12 2 3 2 7 5" xfId="42260" xr:uid="{A7F213FC-77E8-4C57-9A7D-A3C5360E5690}"/>
    <cellStyle name="Normal 12 2 3 2 7 6" xfId="50146" xr:uid="{5C8A77C3-2A13-42A7-9A9D-532722F74E54}"/>
    <cellStyle name="Normal 12 2 3 2 7 7" xfId="57636" xr:uid="{91B01D1A-42D2-4B31-8502-4DF8D8751105}"/>
    <cellStyle name="Normal 12 2 3 2 8" xfId="4843" xr:uid="{013CFE8C-F0D8-4B45-BAAD-3E6E1A75094D}"/>
    <cellStyle name="Normal 12 2 3 2 8 2" xfId="12354" xr:uid="{ADA88405-87C1-434E-8E7C-5DAFA00AB41C}"/>
    <cellStyle name="Normal 12 2 3 2 8 2 2" xfId="27330" xr:uid="{297F230B-A19B-4921-94E6-E853E5BA41C6}"/>
    <cellStyle name="Normal 12 2 3 2 8 3" xfId="19842" xr:uid="{AA36994A-B6E0-448C-8189-5F65DBC8CFB4}"/>
    <cellStyle name="Normal 12 2 3 2 8 4" xfId="36912" xr:uid="{8B1508DF-5DE8-4471-8A3D-23851933EC3D}"/>
    <cellStyle name="Normal 12 2 3 2 8 5" xfId="42261" xr:uid="{B103B4D2-7124-40FE-B037-FDA8D3555234}"/>
    <cellStyle name="Normal 12 2 3 2 8 6" xfId="50147" xr:uid="{0218B3DB-00EE-4D1D-A45A-36FF0F5278DA}"/>
    <cellStyle name="Normal 12 2 3 2 8 7" xfId="57637" xr:uid="{EFD73094-951E-4200-9840-B11ED3D59175}"/>
    <cellStyle name="Normal 12 2 3 2 9" xfId="12315" xr:uid="{385B9C63-909B-48B0-8B40-97D6DA98BDA9}"/>
    <cellStyle name="Normal 12 2 3 2 9 2" xfId="27291" xr:uid="{A0167E4B-6EEF-4309-A88B-051203FE419B}"/>
    <cellStyle name="Normal 12 2 3 3" xfId="4844" xr:uid="{353E3828-4916-4228-827C-9C9F4F42473F}"/>
    <cellStyle name="Normal 12 2 3 3 10" xfId="42262" xr:uid="{5C8429FA-41D5-4195-9805-0B4D011B1064}"/>
    <cellStyle name="Normal 12 2 3 3 11" xfId="50148" xr:uid="{CAAA2967-3D79-46A8-A4E2-0F1422B491EB}"/>
    <cellStyle name="Normal 12 2 3 3 12" xfId="57638" xr:uid="{5C772D0E-F91B-4436-80AF-0CA07C6C7531}"/>
    <cellStyle name="Normal 12 2 3 3 2" xfId="4845" xr:uid="{7472F547-13B9-4F21-8400-46DE6A050B51}"/>
    <cellStyle name="Normal 12 2 3 3 2 10" xfId="50149" xr:uid="{390FDE14-79BF-48C7-8F24-C97873DAC39C}"/>
    <cellStyle name="Normal 12 2 3 3 2 11" xfId="57639" xr:uid="{F0A6F9AE-32C5-4526-B9B6-6BB1601DC733}"/>
    <cellStyle name="Normal 12 2 3 3 2 2" xfId="4846" xr:uid="{3C4BA5AD-48C7-4049-BAE4-036DE3D278DA}"/>
    <cellStyle name="Normal 12 2 3 3 2 2 10" xfId="57640" xr:uid="{DBC9D058-2E22-4C15-9FCC-02DAA49EE510}"/>
    <cellStyle name="Normal 12 2 3 3 2 2 2" xfId="4847" xr:uid="{2D22CFD7-7DF6-41C6-ABFF-C54D17572551}"/>
    <cellStyle name="Normal 12 2 3 3 2 2 2 2" xfId="12358" xr:uid="{7EF58829-5CC3-4ADE-A3DA-A7C4D258D99F}"/>
    <cellStyle name="Normal 12 2 3 3 2 2 2 2 2" xfId="27334" xr:uid="{F29651FC-F89B-4456-924A-7EE3879C4DB9}"/>
    <cellStyle name="Normal 12 2 3 3 2 2 2 3" xfId="19846" xr:uid="{2500AA20-7656-4C19-9D87-109E1CA14576}"/>
    <cellStyle name="Normal 12 2 3 3 2 2 2 4" xfId="33236" xr:uid="{A393569D-7498-4D3F-B20B-A0A3AACF4980}"/>
    <cellStyle name="Normal 12 2 3 3 2 2 2 5" xfId="42265" xr:uid="{E8D80DEF-EC66-4F6C-AEDC-E368129A635D}"/>
    <cellStyle name="Normal 12 2 3 3 2 2 2 6" xfId="50151" xr:uid="{8BA11212-2EAD-4285-965C-0C9FD65C671D}"/>
    <cellStyle name="Normal 12 2 3 3 2 2 2 7" xfId="57641" xr:uid="{5EFCA51F-697F-4C9C-A73F-51FA7D4FA26B}"/>
    <cellStyle name="Normal 12 2 3 3 2 2 3" xfId="4848" xr:uid="{CC339E3A-2267-4CE3-84F7-D2C321DE4903}"/>
    <cellStyle name="Normal 12 2 3 3 2 2 3 2" xfId="12359" xr:uid="{8F0C4669-1FD7-4FE6-BC57-3D6E47E2E047}"/>
    <cellStyle name="Normal 12 2 3 3 2 2 3 2 2" xfId="27335" xr:uid="{A4727F6B-FC7B-48FF-864E-BBC71585D3F8}"/>
    <cellStyle name="Normal 12 2 3 3 2 2 3 3" xfId="19847" xr:uid="{A98BC0E6-DA1F-4697-83C9-F0B34998A78E}"/>
    <cellStyle name="Normal 12 2 3 3 2 2 3 4" xfId="35081" xr:uid="{AC485A44-30F9-41FD-AAA4-570226F04F45}"/>
    <cellStyle name="Normal 12 2 3 3 2 2 3 5" xfId="42266" xr:uid="{A45DF43B-5A77-4399-8344-73F85B0B47C2}"/>
    <cellStyle name="Normal 12 2 3 3 2 2 3 6" xfId="50152" xr:uid="{997D6985-8528-4CE8-8CD4-033CD90DA7A9}"/>
    <cellStyle name="Normal 12 2 3 3 2 2 3 7" xfId="57642" xr:uid="{C01FE729-FA64-4EE1-BC13-021E75625DA4}"/>
    <cellStyle name="Normal 12 2 3 3 2 2 4" xfId="4849" xr:uid="{4D1EBFBE-4131-4B4F-9C87-2C373CDD4BDD}"/>
    <cellStyle name="Normal 12 2 3 3 2 2 4 2" xfId="12360" xr:uid="{3545A581-D495-4BB5-9F82-9555A8EF6792}"/>
    <cellStyle name="Normal 12 2 3 3 2 2 4 2 2" xfId="27336" xr:uid="{3E5CD074-9B0C-476B-9AEF-990012068D3F}"/>
    <cellStyle name="Normal 12 2 3 3 2 2 4 3" xfId="19848" xr:uid="{D4BC8B1D-69C0-4FC8-BFCE-1F22AF39CB19}"/>
    <cellStyle name="Normal 12 2 3 3 2 2 4 4" xfId="36924" xr:uid="{1A9199CE-94AC-44E8-B10E-B303A19F5F83}"/>
    <cellStyle name="Normal 12 2 3 3 2 2 4 5" xfId="42267" xr:uid="{4BA6C93C-F4E4-42FA-A197-7277AE37CFC4}"/>
    <cellStyle name="Normal 12 2 3 3 2 2 4 6" xfId="50153" xr:uid="{44694609-31CC-44B3-A01F-35396C8773B5}"/>
    <cellStyle name="Normal 12 2 3 3 2 2 4 7" xfId="57643" xr:uid="{8F440D4B-D981-47B6-9A4A-D8ADD70FC67C}"/>
    <cellStyle name="Normal 12 2 3 3 2 2 5" xfId="12357" xr:uid="{3E53D44B-25DD-41B5-BCE9-29CB75A2BE6B}"/>
    <cellStyle name="Normal 12 2 3 3 2 2 5 2" xfId="27333" xr:uid="{7847A510-0295-43A8-AB43-B5527522621C}"/>
    <cellStyle name="Normal 12 2 3 3 2 2 6" xfId="19845" xr:uid="{B66596EE-A715-4106-96D5-775D3D06564A}"/>
    <cellStyle name="Normal 12 2 3 3 2 2 7" xfId="31683" xr:uid="{74C1A5CC-B136-47CB-BEB9-58A5EA3E0C03}"/>
    <cellStyle name="Normal 12 2 3 3 2 2 8" xfId="42264" xr:uid="{1E2F992E-9BE9-46F0-9AEA-533B77DBECD0}"/>
    <cellStyle name="Normal 12 2 3 3 2 2 9" xfId="50150" xr:uid="{53015073-AA45-4CF0-B210-F6CD144EE1AE}"/>
    <cellStyle name="Normal 12 2 3 3 2 3" xfId="4850" xr:uid="{06F7FD9D-7DBB-4F5D-865C-684E95CC20B3}"/>
    <cellStyle name="Normal 12 2 3 3 2 3 2" xfId="12361" xr:uid="{4523884A-0417-4B5C-A0EE-26A8EC565164}"/>
    <cellStyle name="Normal 12 2 3 3 2 3 2 2" xfId="27337" xr:uid="{92E0F7BC-D339-47D9-A710-97E7BDD3F48E}"/>
    <cellStyle name="Normal 12 2 3 3 2 3 3" xfId="19849" xr:uid="{7F235B2D-3783-4392-93D4-826DBBA5044C}"/>
    <cellStyle name="Normal 12 2 3 3 2 3 4" xfId="33235" xr:uid="{B8F7CFE2-BF7A-43D1-B889-306529AA3C9C}"/>
    <cellStyle name="Normal 12 2 3 3 2 3 5" xfId="42268" xr:uid="{9FED8920-1422-4376-B747-39702A34989E}"/>
    <cellStyle name="Normal 12 2 3 3 2 3 6" xfId="50154" xr:uid="{96349A8A-01EB-4590-89A8-20E8529135D6}"/>
    <cellStyle name="Normal 12 2 3 3 2 3 7" xfId="57644" xr:uid="{C29BA2B0-A04E-4150-98BA-388C99472286}"/>
    <cellStyle name="Normal 12 2 3 3 2 4" xfId="4851" xr:uid="{7D3FA0EF-1B6D-4262-B1D7-9F62D47A8C21}"/>
    <cellStyle name="Normal 12 2 3 3 2 4 2" xfId="12362" xr:uid="{0105B897-BABA-4E73-A2F5-C24DA455FE93}"/>
    <cellStyle name="Normal 12 2 3 3 2 4 2 2" xfId="27338" xr:uid="{AADC30C1-E773-4F64-9764-95711F919409}"/>
    <cellStyle name="Normal 12 2 3 3 2 4 3" xfId="19850" xr:uid="{516351DD-8534-4A63-A45E-35D7C28EB408}"/>
    <cellStyle name="Normal 12 2 3 3 2 4 4" xfId="35080" xr:uid="{8DEF54D7-6E77-496F-93AE-B469DDB3680D}"/>
    <cellStyle name="Normal 12 2 3 3 2 4 5" xfId="42269" xr:uid="{5F8F8D40-BFA6-4E37-8071-BA77AD851702}"/>
    <cellStyle name="Normal 12 2 3 3 2 4 6" xfId="50155" xr:uid="{23EA78DB-3022-4D45-9DA4-6F5D58A64D83}"/>
    <cellStyle name="Normal 12 2 3 3 2 4 7" xfId="57645" xr:uid="{0AFB96BF-CE9C-40ED-8127-382F493EDEA4}"/>
    <cellStyle name="Normal 12 2 3 3 2 5" xfId="4852" xr:uid="{EED7F414-C8B2-4865-AA3B-54F6BC559FA6}"/>
    <cellStyle name="Normal 12 2 3 3 2 5 2" xfId="12363" xr:uid="{E1C0255F-3F1B-4822-A76E-9A999CFE021F}"/>
    <cellStyle name="Normal 12 2 3 3 2 5 2 2" xfId="27339" xr:uid="{F05DB332-67FC-41E3-A475-5CBDF66ACF8F}"/>
    <cellStyle name="Normal 12 2 3 3 2 5 3" xfId="19851" xr:uid="{0F8697C4-2F49-4F0D-8303-C8F29D348DE7}"/>
    <cellStyle name="Normal 12 2 3 3 2 5 4" xfId="36923" xr:uid="{F3C06AE1-58F5-48F0-9B08-480226D7A918}"/>
    <cellStyle name="Normal 12 2 3 3 2 5 5" xfId="42270" xr:uid="{137C8AA2-1235-48CB-ACE7-B0E5BEFB029A}"/>
    <cellStyle name="Normal 12 2 3 3 2 5 6" xfId="50156" xr:uid="{10736855-EC3C-44C3-9F44-F0BA653A31FA}"/>
    <cellStyle name="Normal 12 2 3 3 2 5 7" xfId="57646" xr:uid="{BC803171-697B-4655-B910-E99CC3ADEC52}"/>
    <cellStyle name="Normal 12 2 3 3 2 6" xfId="12356" xr:uid="{3BD5942D-9957-4A4F-9E87-F754EECB8E68}"/>
    <cellStyle name="Normal 12 2 3 3 2 6 2" xfId="27332" xr:uid="{B262AF34-E88C-48FC-ABA2-38F9A298494A}"/>
    <cellStyle name="Normal 12 2 3 3 2 7" xfId="19844" xr:uid="{5A8004FE-34A8-4C19-B8BD-D2EF165807D8}"/>
    <cellStyle name="Normal 12 2 3 3 2 8" xfId="30965" xr:uid="{3BBB0150-4F3A-4DD8-AC13-6546658525CF}"/>
    <cellStyle name="Normal 12 2 3 3 2 9" xfId="42263" xr:uid="{F9312581-0C51-4CBC-BAF9-20F8EAD9E042}"/>
    <cellStyle name="Normal 12 2 3 3 3" xfId="4853" xr:uid="{34C93C31-6B1C-4CDC-90BD-281FBD4582B0}"/>
    <cellStyle name="Normal 12 2 3 3 3 10" xfId="57647" xr:uid="{9AF86AD7-9ED3-4E27-97D7-2C0B67B1472C}"/>
    <cellStyle name="Normal 12 2 3 3 3 2" xfId="4854" xr:uid="{6C89EF35-FE9F-4C50-84D7-8B43393B18C6}"/>
    <cellStyle name="Normal 12 2 3 3 3 2 2" xfId="12365" xr:uid="{7A790BF6-6A8C-498C-BA88-B1A76C22DB85}"/>
    <cellStyle name="Normal 12 2 3 3 3 2 2 2" xfId="27341" xr:uid="{C2AC88AA-FAF3-48D2-8584-45F3E9446C33}"/>
    <cellStyle name="Normal 12 2 3 3 3 2 3" xfId="19853" xr:uid="{7CA19A71-4F62-43E6-91FC-B95B533CE753}"/>
    <cellStyle name="Normal 12 2 3 3 3 2 4" xfId="33237" xr:uid="{D2A3E4F7-D6A5-4290-8147-2AE37AF50F80}"/>
    <cellStyle name="Normal 12 2 3 3 3 2 5" xfId="42272" xr:uid="{BEAEDA3A-6C42-48E7-AB87-228DBCE06511}"/>
    <cellStyle name="Normal 12 2 3 3 3 2 6" xfId="50158" xr:uid="{5C529395-554A-4EFA-8CD7-0DFC5FE5DB91}"/>
    <cellStyle name="Normal 12 2 3 3 3 2 7" xfId="57648" xr:uid="{5F9314A8-58E0-4CAE-85B3-026BA17F138B}"/>
    <cellStyle name="Normal 12 2 3 3 3 3" xfId="4855" xr:uid="{F3E3407A-1FE9-45CA-BE20-9FB49EB125C2}"/>
    <cellStyle name="Normal 12 2 3 3 3 3 2" xfId="12366" xr:uid="{329043A5-0B8A-46BE-B81D-A2B59919590E}"/>
    <cellStyle name="Normal 12 2 3 3 3 3 2 2" xfId="27342" xr:uid="{7835AFF5-BC58-4EE1-AD61-AC04857AF234}"/>
    <cellStyle name="Normal 12 2 3 3 3 3 3" xfId="19854" xr:uid="{E826789A-6DCA-413B-8D2F-401C9F9A4381}"/>
    <cellStyle name="Normal 12 2 3 3 3 3 4" xfId="35082" xr:uid="{266B3DD3-66FB-42A4-B533-F154C29722CE}"/>
    <cellStyle name="Normal 12 2 3 3 3 3 5" xfId="42273" xr:uid="{92F09FFB-6856-4952-980A-6BA304BCA738}"/>
    <cellStyle name="Normal 12 2 3 3 3 3 6" xfId="50159" xr:uid="{6245588E-9341-4AAC-9A3C-9F096C6E800C}"/>
    <cellStyle name="Normal 12 2 3 3 3 3 7" xfId="57649" xr:uid="{6641AF55-5A2F-4F0E-A683-52F31D70CF90}"/>
    <cellStyle name="Normal 12 2 3 3 3 4" xfId="4856" xr:uid="{96A22925-2D72-4175-9606-AEC0C8566365}"/>
    <cellStyle name="Normal 12 2 3 3 3 4 2" xfId="12367" xr:uid="{6E108B87-35F3-42DD-A2D7-4BF8C013376E}"/>
    <cellStyle name="Normal 12 2 3 3 3 4 2 2" xfId="27343" xr:uid="{BF472CA8-07EF-41FA-8974-21376BFA6172}"/>
    <cellStyle name="Normal 12 2 3 3 3 4 3" xfId="19855" xr:uid="{F9A06609-5424-490A-BF9D-C27CEC47A879}"/>
    <cellStyle name="Normal 12 2 3 3 3 4 4" xfId="36925" xr:uid="{DE63D0D2-35AC-4C27-A20F-3557C0F2CFAC}"/>
    <cellStyle name="Normal 12 2 3 3 3 4 5" xfId="42274" xr:uid="{555D0ADC-A212-406E-923D-97AFA7456784}"/>
    <cellStyle name="Normal 12 2 3 3 3 4 6" xfId="50160" xr:uid="{50F68832-8DC1-4219-B88C-E3612811EE33}"/>
    <cellStyle name="Normal 12 2 3 3 3 4 7" xfId="57650" xr:uid="{422C905B-C9EC-4AAA-8925-1F52AE3B2477}"/>
    <cellStyle name="Normal 12 2 3 3 3 5" xfId="12364" xr:uid="{347BA6D3-DD40-4CFB-BCBA-491D628DEB4B}"/>
    <cellStyle name="Normal 12 2 3 3 3 5 2" xfId="27340" xr:uid="{C8AF75E7-82D3-4ECC-AB95-C333C7D43347}"/>
    <cellStyle name="Normal 12 2 3 3 3 6" xfId="19852" xr:uid="{5301E028-8948-4F29-8649-B2F3B5D5B013}"/>
    <cellStyle name="Normal 12 2 3 3 3 7" xfId="31682" xr:uid="{74F72B22-2A0B-4BC9-AC4A-C847C4A97154}"/>
    <cellStyle name="Normal 12 2 3 3 3 8" xfId="42271" xr:uid="{1ED4BAD7-5970-401D-A435-399B8B0B8B8F}"/>
    <cellStyle name="Normal 12 2 3 3 3 9" xfId="50157" xr:uid="{EB875332-71BB-479C-A864-CF493B5AA466}"/>
    <cellStyle name="Normal 12 2 3 3 4" xfId="4857" xr:uid="{1E6CB17E-5D78-46D8-9D4C-EFDC5913E79A}"/>
    <cellStyle name="Normal 12 2 3 3 4 2" xfId="12368" xr:uid="{02B93626-1FB6-4A38-A1B5-8DA9393C24F0}"/>
    <cellStyle name="Normal 12 2 3 3 4 2 2" xfId="27344" xr:uid="{04BDAB11-6AAE-4189-80D1-A861EE448CB9}"/>
    <cellStyle name="Normal 12 2 3 3 4 3" xfId="19856" xr:uid="{7E16EEF5-99C6-4934-9603-EE6472144F5C}"/>
    <cellStyle name="Normal 12 2 3 3 4 4" xfId="33234" xr:uid="{4DCB82BC-4F8A-4C95-BB17-5A2A5F27C53F}"/>
    <cellStyle name="Normal 12 2 3 3 4 5" xfId="42275" xr:uid="{9C60469F-C251-4CDD-8147-82C20BD3D2C3}"/>
    <cellStyle name="Normal 12 2 3 3 4 6" xfId="50161" xr:uid="{55E1534F-7B6F-496A-8080-D8E440A72857}"/>
    <cellStyle name="Normal 12 2 3 3 4 7" xfId="57651" xr:uid="{17DE8F22-FDDA-417A-8FF0-7212CC0296CF}"/>
    <cellStyle name="Normal 12 2 3 3 5" xfId="4858" xr:uid="{8F43A654-C4CE-44FC-BDF9-5746E58EB6D0}"/>
    <cellStyle name="Normal 12 2 3 3 5 2" xfId="12369" xr:uid="{744B9DD1-B89F-47EE-8E72-5699B186EB19}"/>
    <cellStyle name="Normal 12 2 3 3 5 2 2" xfId="27345" xr:uid="{03C47A06-0AAD-4B78-902D-73AA9EC4BA55}"/>
    <cellStyle name="Normal 12 2 3 3 5 3" xfId="19857" xr:uid="{008610B0-4453-444C-A464-4E53CDD1E55A}"/>
    <cellStyle name="Normal 12 2 3 3 5 4" xfId="35079" xr:uid="{006F6DA4-8019-4F3E-991D-B6FEAA470B0B}"/>
    <cellStyle name="Normal 12 2 3 3 5 5" xfId="42276" xr:uid="{A9992190-8DFE-4B84-9740-2DCB3F4C05AE}"/>
    <cellStyle name="Normal 12 2 3 3 5 6" xfId="50162" xr:uid="{A60DD7C4-00CB-4BAE-8B1D-A72C1F0DD062}"/>
    <cellStyle name="Normal 12 2 3 3 5 7" xfId="57652" xr:uid="{F48745BB-16B9-430D-A694-A8FD97C207F6}"/>
    <cellStyle name="Normal 12 2 3 3 6" xfId="4859" xr:uid="{E171C699-1AD5-4DED-95EF-732E2B957DBD}"/>
    <cellStyle name="Normal 12 2 3 3 6 2" xfId="12370" xr:uid="{AEAA08C1-5629-4494-9344-EBF2D127BEE7}"/>
    <cellStyle name="Normal 12 2 3 3 6 2 2" xfId="27346" xr:uid="{BAA410BF-3F14-4C5E-B885-CDAE3C868E07}"/>
    <cellStyle name="Normal 12 2 3 3 6 3" xfId="19858" xr:uid="{E79DCDBA-1E97-42AB-A1EA-19BCDAF35665}"/>
    <cellStyle name="Normal 12 2 3 3 6 4" xfId="36922" xr:uid="{913F5B95-EEA1-4F55-8C76-48B9EA9709A5}"/>
    <cellStyle name="Normal 12 2 3 3 6 5" xfId="42277" xr:uid="{ECB1F311-AE08-42E0-B414-72BD95324D09}"/>
    <cellStyle name="Normal 12 2 3 3 6 6" xfId="50163" xr:uid="{4C85EECB-6465-4DC5-9ECC-99C60143FBFD}"/>
    <cellStyle name="Normal 12 2 3 3 6 7" xfId="57653" xr:uid="{E390A2AE-300F-4805-BD63-8977D2C76B7C}"/>
    <cellStyle name="Normal 12 2 3 3 7" xfId="12355" xr:uid="{37E16954-46D1-4CDD-A8AA-35BA99E9A906}"/>
    <cellStyle name="Normal 12 2 3 3 7 2" xfId="27331" xr:uid="{04000BAA-423F-4B2F-93EB-8818B1B3C8E7}"/>
    <cellStyle name="Normal 12 2 3 3 8" xfId="19843" xr:uid="{DF0509B0-713E-4AA9-863B-BEFEA314E1E8}"/>
    <cellStyle name="Normal 12 2 3 3 9" xfId="30499" xr:uid="{B496C5D5-78B4-4147-A8AD-584FABD0B00C}"/>
    <cellStyle name="Normal 12 2 3 4" xfId="4860" xr:uid="{C9E7C963-E0C7-483C-A2F5-327A4D01FE0C}"/>
    <cellStyle name="Normal 12 2 3 4 10" xfId="42278" xr:uid="{B33C3F9E-6CBA-400B-8FBD-BD61C13CD3AB}"/>
    <cellStyle name="Normal 12 2 3 4 11" xfId="50164" xr:uid="{EAF244C4-D15D-40CD-AC8D-691980811C7F}"/>
    <cellStyle name="Normal 12 2 3 4 12" xfId="57654" xr:uid="{979AE61E-C00A-42D2-AF00-A2DDE401B4B2}"/>
    <cellStyle name="Normal 12 2 3 4 2" xfId="4861" xr:uid="{51D24B74-9E10-4DC2-AFF1-063F34207293}"/>
    <cellStyle name="Normal 12 2 3 4 2 10" xfId="50165" xr:uid="{9C981A91-72F1-4588-9A5F-A4E24D5D67F0}"/>
    <cellStyle name="Normal 12 2 3 4 2 11" xfId="57655" xr:uid="{3221499F-C47B-4FF0-A9AE-771D7C83AFF3}"/>
    <cellStyle name="Normal 12 2 3 4 2 2" xfId="4862" xr:uid="{94EC01BC-9E92-4861-B50E-EDC71EF2AEA1}"/>
    <cellStyle name="Normal 12 2 3 4 2 2 10" xfId="57656" xr:uid="{42B2F232-97FD-49DF-9791-AA36A51182F9}"/>
    <cellStyle name="Normal 12 2 3 4 2 2 2" xfId="4863" xr:uid="{5D27CCD9-CCDE-4039-97E0-E069A3D67883}"/>
    <cellStyle name="Normal 12 2 3 4 2 2 2 2" xfId="12374" xr:uid="{5812F575-4118-44A4-93ED-C110EFCFF25F}"/>
    <cellStyle name="Normal 12 2 3 4 2 2 2 2 2" xfId="27350" xr:uid="{65F95EC1-54D6-49F6-A551-F17B1BF06541}"/>
    <cellStyle name="Normal 12 2 3 4 2 2 2 3" xfId="19862" xr:uid="{C561E7F9-0896-4699-BF32-C5FBDD192CF8}"/>
    <cellStyle name="Normal 12 2 3 4 2 2 2 4" xfId="33240" xr:uid="{C78070D5-A3F1-44B3-8760-46EC6DE2AEEA}"/>
    <cellStyle name="Normal 12 2 3 4 2 2 2 5" xfId="42281" xr:uid="{EE9971CC-396E-4BE5-A692-8CCB0F209A20}"/>
    <cellStyle name="Normal 12 2 3 4 2 2 2 6" xfId="50167" xr:uid="{84BFBB9C-05F2-4DD5-A512-B60D4909FC98}"/>
    <cellStyle name="Normal 12 2 3 4 2 2 2 7" xfId="57657" xr:uid="{954BD263-588D-44B4-A316-05C584A98355}"/>
    <cellStyle name="Normal 12 2 3 4 2 2 3" xfId="4864" xr:uid="{B985C5E8-1EED-42F2-9540-55C2A29B7963}"/>
    <cellStyle name="Normal 12 2 3 4 2 2 3 2" xfId="12375" xr:uid="{896AE81E-81FF-4595-9A68-0622EC97CC97}"/>
    <cellStyle name="Normal 12 2 3 4 2 2 3 2 2" xfId="27351" xr:uid="{DA211FAF-9AB4-4EEC-8D90-9B6C2A263265}"/>
    <cellStyle name="Normal 12 2 3 4 2 2 3 3" xfId="19863" xr:uid="{BE7B4893-0080-4FC8-9A1F-CEFA99F2C24C}"/>
    <cellStyle name="Normal 12 2 3 4 2 2 3 4" xfId="35085" xr:uid="{510AD711-379F-456D-896E-3C73F37A540B}"/>
    <cellStyle name="Normal 12 2 3 4 2 2 3 5" xfId="42282" xr:uid="{E143BF2F-D681-4C2B-BA66-82637EA0F8A6}"/>
    <cellStyle name="Normal 12 2 3 4 2 2 3 6" xfId="50168" xr:uid="{73E02C19-31ED-43EE-A17D-364FB5D9F500}"/>
    <cellStyle name="Normal 12 2 3 4 2 2 3 7" xfId="57658" xr:uid="{0905B36F-A895-4CD5-92FE-785BCDF0439E}"/>
    <cellStyle name="Normal 12 2 3 4 2 2 4" xfId="4865" xr:uid="{D584C0D9-7434-4B27-A818-0EDE10BE73A2}"/>
    <cellStyle name="Normal 12 2 3 4 2 2 4 2" xfId="12376" xr:uid="{1F62A5B7-87E4-4820-9F16-2B0A1D8B3A54}"/>
    <cellStyle name="Normal 12 2 3 4 2 2 4 2 2" xfId="27352" xr:uid="{E0C655AA-4C91-47E8-890A-9F0DF43724A0}"/>
    <cellStyle name="Normal 12 2 3 4 2 2 4 3" xfId="19864" xr:uid="{4882653D-6C04-465E-B589-934861F7346C}"/>
    <cellStyle name="Normal 12 2 3 4 2 2 4 4" xfId="36928" xr:uid="{71C20F4F-DB0D-49AB-84AA-B2FCE590B3BC}"/>
    <cellStyle name="Normal 12 2 3 4 2 2 4 5" xfId="42283" xr:uid="{4F665D35-8DD0-4BCB-AB8A-124C05E87B42}"/>
    <cellStyle name="Normal 12 2 3 4 2 2 4 6" xfId="50169" xr:uid="{419AE158-5038-4298-AB9B-ABCB29372C8D}"/>
    <cellStyle name="Normal 12 2 3 4 2 2 4 7" xfId="57659" xr:uid="{8919C334-64DD-4884-BB1F-B8C3E1A843A1}"/>
    <cellStyle name="Normal 12 2 3 4 2 2 5" xfId="12373" xr:uid="{0CCDB9EC-7681-4BA0-B8FC-ED2A3FCB5D42}"/>
    <cellStyle name="Normal 12 2 3 4 2 2 5 2" xfId="27349" xr:uid="{A7BE9D91-7985-43FF-830C-FC453D71A1AB}"/>
    <cellStyle name="Normal 12 2 3 4 2 2 6" xfId="19861" xr:uid="{17F16D4B-CC00-46EF-A026-21ECAC71D3B4}"/>
    <cellStyle name="Normal 12 2 3 4 2 2 7" xfId="31685" xr:uid="{5245422E-33D1-4914-8170-3945B4B083FC}"/>
    <cellStyle name="Normal 12 2 3 4 2 2 8" xfId="42280" xr:uid="{59F2C457-2FBD-4A86-84FA-ACC2B050871E}"/>
    <cellStyle name="Normal 12 2 3 4 2 2 9" xfId="50166" xr:uid="{3750BF34-B2E1-46A8-94C3-D3ADC66122B7}"/>
    <cellStyle name="Normal 12 2 3 4 2 3" xfId="4866" xr:uid="{3B335C92-26D2-49FB-9F42-57BB9052784E}"/>
    <cellStyle name="Normal 12 2 3 4 2 3 2" xfId="12377" xr:uid="{D317F9B1-BC77-4239-8C01-E86917CA57EE}"/>
    <cellStyle name="Normal 12 2 3 4 2 3 2 2" xfId="27353" xr:uid="{3F6D0E2F-8418-491A-B962-BB3E5F585870}"/>
    <cellStyle name="Normal 12 2 3 4 2 3 3" xfId="19865" xr:uid="{30F84BDC-6994-402E-85D8-0DD47BB17E36}"/>
    <cellStyle name="Normal 12 2 3 4 2 3 4" xfId="33239" xr:uid="{CED04FCA-C0AA-4294-ABE9-59ACE1CF4F2E}"/>
    <cellStyle name="Normal 12 2 3 4 2 3 5" xfId="42284" xr:uid="{30A0E5B9-4504-4329-B74D-867FE95C7BFD}"/>
    <cellStyle name="Normal 12 2 3 4 2 3 6" xfId="50170" xr:uid="{51E5B32F-5C2D-470F-AD6E-8593481D12DC}"/>
    <cellStyle name="Normal 12 2 3 4 2 3 7" xfId="57660" xr:uid="{3BA3B15F-8326-4A08-A809-1613DAFE7B9E}"/>
    <cellStyle name="Normal 12 2 3 4 2 4" xfId="4867" xr:uid="{B2E83B3F-2365-44EC-9D34-36FAE846F15A}"/>
    <cellStyle name="Normal 12 2 3 4 2 4 2" xfId="12378" xr:uid="{BFC411D3-599E-4E74-B7E9-A11858167DDD}"/>
    <cellStyle name="Normal 12 2 3 4 2 4 2 2" xfId="27354" xr:uid="{A9A2B450-5999-453A-B5D2-A2E92C778A05}"/>
    <cellStyle name="Normal 12 2 3 4 2 4 3" xfId="19866" xr:uid="{62D7B67A-E7C2-4627-803B-7DB737E86D1B}"/>
    <cellStyle name="Normal 12 2 3 4 2 4 4" xfId="35084" xr:uid="{39B81158-B351-4A03-B36F-F7D3F0F98E25}"/>
    <cellStyle name="Normal 12 2 3 4 2 4 5" xfId="42285" xr:uid="{33C777EB-A936-4500-9796-45B976C4F275}"/>
    <cellStyle name="Normal 12 2 3 4 2 4 6" xfId="50171" xr:uid="{8EAD31BC-B436-4366-B6AB-1B3E7FB6B15C}"/>
    <cellStyle name="Normal 12 2 3 4 2 4 7" xfId="57661" xr:uid="{E11C68F6-BA04-4640-A948-95E3D992FA3F}"/>
    <cellStyle name="Normal 12 2 3 4 2 5" xfId="4868" xr:uid="{CA84CDF7-51A0-4F63-B189-2382AFA53EE0}"/>
    <cellStyle name="Normal 12 2 3 4 2 5 2" xfId="12379" xr:uid="{72F0CF1D-68F9-4C28-AA14-D4F30C7D4D43}"/>
    <cellStyle name="Normal 12 2 3 4 2 5 2 2" xfId="27355" xr:uid="{14C910F6-60B8-4BB5-98B8-F1F7441B92EB}"/>
    <cellStyle name="Normal 12 2 3 4 2 5 3" xfId="19867" xr:uid="{87FE5F0F-450D-468E-907A-8B48E664B7FA}"/>
    <cellStyle name="Normal 12 2 3 4 2 5 4" xfId="36927" xr:uid="{598DBED5-0275-4A60-B35B-6FE6E53364E9}"/>
    <cellStyle name="Normal 12 2 3 4 2 5 5" xfId="42286" xr:uid="{5D930585-4AE6-45EB-81B0-61ADD381A3FD}"/>
    <cellStyle name="Normal 12 2 3 4 2 5 6" xfId="50172" xr:uid="{F952DDE0-5FEA-492F-8340-861B103B2FD7}"/>
    <cellStyle name="Normal 12 2 3 4 2 5 7" xfId="57662" xr:uid="{F2A89713-0DD6-4DC9-898E-304BA1938834}"/>
    <cellStyle name="Normal 12 2 3 4 2 6" xfId="12372" xr:uid="{B772DACF-54DB-4952-8CE5-2F04E53B63F4}"/>
    <cellStyle name="Normal 12 2 3 4 2 6 2" xfId="27348" xr:uid="{29662570-436F-430A-8960-646AC76BA76D}"/>
    <cellStyle name="Normal 12 2 3 4 2 7" xfId="19860" xr:uid="{9800CC59-9B5B-40E4-A16F-9E63096BD6C3}"/>
    <cellStyle name="Normal 12 2 3 4 2 8" xfId="30966" xr:uid="{7E0F8897-6ED3-4744-997E-B4D4757954B5}"/>
    <cellStyle name="Normal 12 2 3 4 2 9" xfId="42279" xr:uid="{11C47E53-3BFD-48F8-B4CA-1A35D947A5F3}"/>
    <cellStyle name="Normal 12 2 3 4 3" xfId="4869" xr:uid="{8A7B4305-B733-4977-AA7B-62D6B4D4BB9D}"/>
    <cellStyle name="Normal 12 2 3 4 3 10" xfId="57663" xr:uid="{F859856C-AFA9-48F1-84A1-2E4B26639737}"/>
    <cellStyle name="Normal 12 2 3 4 3 2" xfId="4870" xr:uid="{D2B52147-4F26-4319-A855-B1C8647043DD}"/>
    <cellStyle name="Normal 12 2 3 4 3 2 2" xfId="12381" xr:uid="{60F4498A-8E66-48C9-8116-99E03B458348}"/>
    <cellStyle name="Normal 12 2 3 4 3 2 2 2" xfId="27357" xr:uid="{30B35325-1C14-4B8A-8B41-53F13C20079C}"/>
    <cellStyle name="Normal 12 2 3 4 3 2 3" xfId="19869" xr:uid="{C8DC3CA2-B284-4B84-B5AD-5D0273BC38FC}"/>
    <cellStyle name="Normal 12 2 3 4 3 2 4" xfId="33241" xr:uid="{EAFF8122-5ADC-40FA-9499-5414C415CF8A}"/>
    <cellStyle name="Normal 12 2 3 4 3 2 5" xfId="42288" xr:uid="{C8997384-5615-40E5-B38F-23B89B065FAE}"/>
    <cellStyle name="Normal 12 2 3 4 3 2 6" xfId="50174" xr:uid="{1ECCEAEB-AD1D-41F1-A686-149E829FA0E6}"/>
    <cellStyle name="Normal 12 2 3 4 3 2 7" xfId="57664" xr:uid="{5BFCB3C6-9B0A-469C-8049-59B8AA67EF90}"/>
    <cellStyle name="Normal 12 2 3 4 3 3" xfId="4871" xr:uid="{F0627E56-FCFB-46D6-BE26-E35E821EDEE8}"/>
    <cellStyle name="Normal 12 2 3 4 3 3 2" xfId="12382" xr:uid="{8338D15E-0481-4BE1-A7C8-BFE47D6068DA}"/>
    <cellStyle name="Normal 12 2 3 4 3 3 2 2" xfId="27358" xr:uid="{B6E8FAB4-EC93-4ECF-994A-9B0A3A8C0266}"/>
    <cellStyle name="Normal 12 2 3 4 3 3 3" xfId="19870" xr:uid="{C93668F1-29C4-4CEB-988E-497C7D1FAB70}"/>
    <cellStyle name="Normal 12 2 3 4 3 3 4" xfId="35086" xr:uid="{7413A5AF-8840-4CEC-AB3C-22270FD58772}"/>
    <cellStyle name="Normal 12 2 3 4 3 3 5" xfId="42289" xr:uid="{7492DE2D-3B20-4D64-9DCE-8A33853C39A0}"/>
    <cellStyle name="Normal 12 2 3 4 3 3 6" xfId="50175" xr:uid="{0AEA9D65-52BD-42A0-8271-A5E7E84D81D3}"/>
    <cellStyle name="Normal 12 2 3 4 3 3 7" xfId="57665" xr:uid="{E4653717-ADFB-4CC4-80A5-EE39E1FD6B9F}"/>
    <cellStyle name="Normal 12 2 3 4 3 4" xfId="4872" xr:uid="{919CDF33-B44E-4806-BB3D-EAD3F8F4DCC0}"/>
    <cellStyle name="Normal 12 2 3 4 3 4 2" xfId="12383" xr:uid="{07CE528F-85F5-41F5-858C-1EB4924F558F}"/>
    <cellStyle name="Normal 12 2 3 4 3 4 2 2" xfId="27359" xr:uid="{6E94CDDA-73F3-4132-9361-4D91E5EC8BF7}"/>
    <cellStyle name="Normal 12 2 3 4 3 4 3" xfId="19871" xr:uid="{CF8B0C27-F1CB-444D-A7B2-36E5D1E01D31}"/>
    <cellStyle name="Normal 12 2 3 4 3 4 4" xfId="36929" xr:uid="{FD97E78B-EDC2-429E-A21B-2C29343B6601}"/>
    <cellStyle name="Normal 12 2 3 4 3 4 5" xfId="42290" xr:uid="{01A74CBC-9C23-4AE3-85E7-1F92CA0917CC}"/>
    <cellStyle name="Normal 12 2 3 4 3 4 6" xfId="50176" xr:uid="{E22600F6-CBA9-4901-BADC-3577F3D9DD62}"/>
    <cellStyle name="Normal 12 2 3 4 3 4 7" xfId="57666" xr:uid="{90CC6C66-BF4E-4306-909D-D9F8CC554851}"/>
    <cellStyle name="Normal 12 2 3 4 3 5" xfId="12380" xr:uid="{AF54F8F5-DF2E-4AC8-B9ED-8357A4153EA1}"/>
    <cellStyle name="Normal 12 2 3 4 3 5 2" xfId="27356" xr:uid="{C47ED4B1-08EF-4CF0-9B4F-10CA294D2AC5}"/>
    <cellStyle name="Normal 12 2 3 4 3 6" xfId="19868" xr:uid="{496C2EF4-F24B-4228-AED1-DDFAB3FFFB57}"/>
    <cellStyle name="Normal 12 2 3 4 3 7" xfId="31684" xr:uid="{A0485206-BEF0-4A66-855D-FEF9B664328E}"/>
    <cellStyle name="Normal 12 2 3 4 3 8" xfId="42287" xr:uid="{368CD8C2-3F1E-46BA-9F9E-37D70AF2003A}"/>
    <cellStyle name="Normal 12 2 3 4 3 9" xfId="50173" xr:uid="{5ECD2E5B-3E27-4238-A8AE-30FB7463A710}"/>
    <cellStyle name="Normal 12 2 3 4 4" xfId="4873" xr:uid="{6C5A47BA-6D0F-4291-A690-C8B77BA38B9B}"/>
    <cellStyle name="Normal 12 2 3 4 4 2" xfId="12384" xr:uid="{E3AA819C-A485-4C9A-814A-2FE6B7D933A4}"/>
    <cellStyle name="Normal 12 2 3 4 4 2 2" xfId="27360" xr:uid="{4F768CE4-C5F1-41F8-8409-39A9E1A6D1A6}"/>
    <cellStyle name="Normal 12 2 3 4 4 3" xfId="19872" xr:uid="{FD35241E-CB62-4380-9779-220E7A493744}"/>
    <cellStyle name="Normal 12 2 3 4 4 4" xfId="33238" xr:uid="{F3BFE043-648F-4789-9A70-56BD7673B51D}"/>
    <cellStyle name="Normal 12 2 3 4 4 5" xfId="42291" xr:uid="{8CCAD5B6-E1A6-4526-9EE5-FABBB63DA2A6}"/>
    <cellStyle name="Normal 12 2 3 4 4 6" xfId="50177" xr:uid="{314BAB51-CAE1-4153-ADA2-FC88584A56BC}"/>
    <cellStyle name="Normal 12 2 3 4 4 7" xfId="57667" xr:uid="{3C1697D0-85C3-4575-BE84-F9A5341F86D2}"/>
    <cellStyle name="Normal 12 2 3 4 5" xfId="4874" xr:uid="{0CAA1DE6-9437-4F8A-8CF2-F83B220BD233}"/>
    <cellStyle name="Normal 12 2 3 4 5 2" xfId="12385" xr:uid="{6C632F9D-C7E1-4488-9EE7-C130CB58B9D1}"/>
    <cellStyle name="Normal 12 2 3 4 5 2 2" xfId="27361" xr:uid="{2B45CCF0-2B3B-4BC7-AFD6-B345AE2FB3F0}"/>
    <cellStyle name="Normal 12 2 3 4 5 3" xfId="19873" xr:uid="{9E92C802-757E-4658-953A-A7D4123966A7}"/>
    <cellStyle name="Normal 12 2 3 4 5 4" xfId="35083" xr:uid="{459EB037-BE56-460E-92B4-808E0B90C55C}"/>
    <cellStyle name="Normal 12 2 3 4 5 5" xfId="42292" xr:uid="{F60C4B0C-B371-458C-9FBE-6C1D931C1ACD}"/>
    <cellStyle name="Normal 12 2 3 4 5 6" xfId="50178" xr:uid="{74CF3E06-5ED0-4AE8-9AA0-E41B3FD7A6B4}"/>
    <cellStyle name="Normal 12 2 3 4 5 7" xfId="57668" xr:uid="{EB12185B-5B44-40D2-B01C-216F1EF1F396}"/>
    <cellStyle name="Normal 12 2 3 4 6" xfId="4875" xr:uid="{16A03A6A-2282-4ACC-B4F1-0B5CABF9E92D}"/>
    <cellStyle name="Normal 12 2 3 4 6 2" xfId="12386" xr:uid="{EE9D2273-254F-4C02-9841-B505579AD252}"/>
    <cellStyle name="Normal 12 2 3 4 6 2 2" xfId="27362" xr:uid="{7F1DACE6-315D-4561-A0C9-803894C168E4}"/>
    <cellStyle name="Normal 12 2 3 4 6 3" xfId="19874" xr:uid="{25F6D7E2-663A-4490-BA80-5C9A89C8351A}"/>
    <cellStyle name="Normal 12 2 3 4 6 4" xfId="36926" xr:uid="{CD9EC0B5-A12A-481E-B89B-40CAE5DF13F4}"/>
    <cellStyle name="Normal 12 2 3 4 6 5" xfId="42293" xr:uid="{C9530ECB-BDAC-4DD4-B5DA-1950F681EE37}"/>
    <cellStyle name="Normal 12 2 3 4 6 6" xfId="50179" xr:uid="{248A8905-3861-42C5-BDE6-98A53BAC8257}"/>
    <cellStyle name="Normal 12 2 3 4 6 7" xfId="57669" xr:uid="{AA33AFB6-7CAE-442B-813D-C33D593813B7}"/>
    <cellStyle name="Normal 12 2 3 4 7" xfId="12371" xr:uid="{E238F0E1-57F6-46DE-96DA-3D0D5D494B9C}"/>
    <cellStyle name="Normal 12 2 3 4 7 2" xfId="27347" xr:uid="{E9D7C26F-14AD-4618-B9AE-42C7B1D05CC6}"/>
    <cellStyle name="Normal 12 2 3 4 8" xfId="19859" xr:uid="{000C9DA9-1D81-4BEF-82F4-3024387C9A32}"/>
    <cellStyle name="Normal 12 2 3 4 9" xfId="30590" xr:uid="{23B56FCE-B76D-4DD2-ACCA-0AFFB0AE2420}"/>
    <cellStyle name="Normal 12 2 3 5" xfId="4876" xr:uid="{D2B3740D-7F4B-4475-8D3D-6F075CE1248C}"/>
    <cellStyle name="Normal 12 2 3 5 10" xfId="50180" xr:uid="{C6774BA4-6642-465D-B332-4C2AEBA9271A}"/>
    <cellStyle name="Normal 12 2 3 5 11" xfId="57670" xr:uid="{96C6AA75-DBE0-4C39-959C-7CBD1B3A7AE2}"/>
    <cellStyle name="Normal 12 2 3 5 2" xfId="4877" xr:uid="{447C9B38-8FE2-4D58-89C7-C197F29CAC4D}"/>
    <cellStyle name="Normal 12 2 3 5 2 10" xfId="57671" xr:uid="{1660CBEC-3370-4391-9562-DE493A35B3EE}"/>
    <cellStyle name="Normal 12 2 3 5 2 2" xfId="4878" xr:uid="{07FB8BB9-046E-4763-8547-14BF10400A99}"/>
    <cellStyle name="Normal 12 2 3 5 2 2 2" xfId="12389" xr:uid="{BBCA7423-2815-43E1-AB10-6FC222317766}"/>
    <cellStyle name="Normal 12 2 3 5 2 2 2 2" xfId="27365" xr:uid="{F298FF35-BB63-4918-96CF-DC22B07603FC}"/>
    <cellStyle name="Normal 12 2 3 5 2 2 3" xfId="19877" xr:uid="{F29F3629-4E80-4492-8D2C-200722655099}"/>
    <cellStyle name="Normal 12 2 3 5 2 2 4" xfId="33243" xr:uid="{524B47A4-AB42-4D2E-ABE4-0EA306AD1C1B}"/>
    <cellStyle name="Normal 12 2 3 5 2 2 5" xfId="42296" xr:uid="{DD913B4F-1BED-42C6-B33F-A96FAC836783}"/>
    <cellStyle name="Normal 12 2 3 5 2 2 6" xfId="50182" xr:uid="{D5901399-FCE4-44CD-8183-C39196CE3078}"/>
    <cellStyle name="Normal 12 2 3 5 2 2 7" xfId="57672" xr:uid="{E4F58F1E-3794-4575-8DF0-557244F93F77}"/>
    <cellStyle name="Normal 12 2 3 5 2 3" xfId="4879" xr:uid="{C1405F82-7F52-478F-BA31-FD361FEB1047}"/>
    <cellStyle name="Normal 12 2 3 5 2 3 2" xfId="12390" xr:uid="{05019696-30BA-42F0-A1F1-4DB9C7BB3F6D}"/>
    <cellStyle name="Normal 12 2 3 5 2 3 2 2" xfId="27366" xr:uid="{759A2D20-2B8C-48C5-AAA1-DCB77BF609B8}"/>
    <cellStyle name="Normal 12 2 3 5 2 3 3" xfId="19878" xr:uid="{8E85E210-22A4-415F-94CB-F43E21026479}"/>
    <cellStyle name="Normal 12 2 3 5 2 3 4" xfId="35088" xr:uid="{F1E64A15-3D0F-4955-8D8E-21B8DFB543A4}"/>
    <cellStyle name="Normal 12 2 3 5 2 3 5" xfId="42297" xr:uid="{1435831C-A876-416F-BA8D-F5F36BABA268}"/>
    <cellStyle name="Normal 12 2 3 5 2 3 6" xfId="50183" xr:uid="{2D4F2469-0345-426A-A05D-14B9A7C85F4B}"/>
    <cellStyle name="Normal 12 2 3 5 2 3 7" xfId="57673" xr:uid="{34779D50-C757-4BEB-B795-5A03C67F8353}"/>
    <cellStyle name="Normal 12 2 3 5 2 4" xfId="4880" xr:uid="{2C4B4AB7-58B7-4ABC-AD29-D35178736934}"/>
    <cellStyle name="Normal 12 2 3 5 2 4 2" xfId="12391" xr:uid="{7CF5B8D3-FDFF-44F8-904D-20073DA2E28D}"/>
    <cellStyle name="Normal 12 2 3 5 2 4 2 2" xfId="27367" xr:uid="{537D7CCD-C32D-4666-8B2F-5FEA5D54AA83}"/>
    <cellStyle name="Normal 12 2 3 5 2 4 3" xfId="19879" xr:uid="{CAA9FA80-A5B6-43F2-8298-2259CA1C7233}"/>
    <cellStyle name="Normal 12 2 3 5 2 4 4" xfId="36931" xr:uid="{BF381E61-71DB-4DFB-8AB7-9830024A80D8}"/>
    <cellStyle name="Normal 12 2 3 5 2 4 5" xfId="42298" xr:uid="{55271C89-22A1-4978-8BE3-FECFB0D65E43}"/>
    <cellStyle name="Normal 12 2 3 5 2 4 6" xfId="50184" xr:uid="{22E9EE62-65D7-4096-8AB8-2B08A27E19B8}"/>
    <cellStyle name="Normal 12 2 3 5 2 4 7" xfId="57674" xr:uid="{8CBCB42E-296B-4E66-AF54-3721823FFFA2}"/>
    <cellStyle name="Normal 12 2 3 5 2 5" xfId="12388" xr:uid="{E3E115A0-850F-49D8-92E3-EC7D59BC6FB4}"/>
    <cellStyle name="Normal 12 2 3 5 2 5 2" xfId="27364" xr:uid="{A0244965-108A-4C2E-8778-C8657A252A17}"/>
    <cellStyle name="Normal 12 2 3 5 2 6" xfId="19876" xr:uid="{098281B8-D4B3-4B35-A6AE-2D00FDEC32FB}"/>
    <cellStyle name="Normal 12 2 3 5 2 7" xfId="31686" xr:uid="{31F6FB38-ECA1-4E43-8941-0350DB7B1805}"/>
    <cellStyle name="Normal 12 2 3 5 2 8" xfId="42295" xr:uid="{D1D8AEEB-3511-408E-BE7C-008269E278A2}"/>
    <cellStyle name="Normal 12 2 3 5 2 9" xfId="50181" xr:uid="{F4BDB512-DE98-470F-92C3-BBDD50B68293}"/>
    <cellStyle name="Normal 12 2 3 5 3" xfId="4881" xr:uid="{EF99FCFB-8C16-4349-B6B5-71B6725E4FC3}"/>
    <cellStyle name="Normal 12 2 3 5 3 2" xfId="12392" xr:uid="{19E82CA4-B1E1-468E-86FA-4063F037D21A}"/>
    <cellStyle name="Normal 12 2 3 5 3 2 2" xfId="27368" xr:uid="{393C1A8C-86D1-4C44-BE19-34B748084C63}"/>
    <cellStyle name="Normal 12 2 3 5 3 3" xfId="19880" xr:uid="{4CB99FE5-8B5E-48E1-9A51-461532D002F8}"/>
    <cellStyle name="Normal 12 2 3 5 3 4" xfId="33242" xr:uid="{57F35848-C183-4013-AEE8-EAC4602A11CF}"/>
    <cellStyle name="Normal 12 2 3 5 3 5" xfId="42299" xr:uid="{A1F5B85B-2818-4604-B80F-9DFA5FEF60F4}"/>
    <cellStyle name="Normal 12 2 3 5 3 6" xfId="50185" xr:uid="{2B3732EF-E3B4-4196-9BE4-501A50AEF3E2}"/>
    <cellStyle name="Normal 12 2 3 5 3 7" xfId="57675" xr:uid="{9F346928-8CE2-4E41-9085-361246C0A816}"/>
    <cellStyle name="Normal 12 2 3 5 4" xfId="4882" xr:uid="{95030DAA-5836-4A14-B422-584A393AAACE}"/>
    <cellStyle name="Normal 12 2 3 5 4 2" xfId="12393" xr:uid="{4BC7D67C-0999-40E1-9940-950B37E71453}"/>
    <cellStyle name="Normal 12 2 3 5 4 2 2" xfId="27369" xr:uid="{9E53C959-A35A-484B-95AA-2A5DD80C49F0}"/>
    <cellStyle name="Normal 12 2 3 5 4 3" xfId="19881" xr:uid="{BDFCE7C7-0A3E-469C-B5F8-203CEDEC70BF}"/>
    <cellStyle name="Normal 12 2 3 5 4 4" xfId="35087" xr:uid="{FD199B6A-ABEA-4D97-B09C-1B1E71FF58D6}"/>
    <cellStyle name="Normal 12 2 3 5 4 5" xfId="42300" xr:uid="{645DD890-DD46-494B-92C9-9DC3656F5765}"/>
    <cellStyle name="Normal 12 2 3 5 4 6" xfId="50186" xr:uid="{BAE16319-F4B9-41E7-957D-A733307A6483}"/>
    <cellStyle name="Normal 12 2 3 5 4 7" xfId="57676" xr:uid="{1EBB57A1-DE41-4AA7-A2F0-BBF508D990F4}"/>
    <cellStyle name="Normal 12 2 3 5 5" xfId="4883" xr:uid="{C04BC570-007E-43E0-A210-E5F333BFA2C5}"/>
    <cellStyle name="Normal 12 2 3 5 5 2" xfId="12394" xr:uid="{046C973C-934E-4039-9ECB-4C800B592C95}"/>
    <cellStyle name="Normal 12 2 3 5 5 2 2" xfId="27370" xr:uid="{D6DA6F85-3FE7-410F-BD3D-CDD650A35839}"/>
    <cellStyle name="Normal 12 2 3 5 5 3" xfId="19882" xr:uid="{3CA79BCD-C52F-4387-9BF3-F9A3A9F9F325}"/>
    <cellStyle name="Normal 12 2 3 5 5 4" xfId="36930" xr:uid="{64A23687-29BE-494F-942C-1E8D25818D6B}"/>
    <cellStyle name="Normal 12 2 3 5 5 5" xfId="42301" xr:uid="{471D185B-0D3D-490E-AB61-104E3965B54E}"/>
    <cellStyle name="Normal 12 2 3 5 5 6" xfId="50187" xr:uid="{AD0C1C71-94AD-4F6D-8AA1-BBA6617F0A9C}"/>
    <cellStyle name="Normal 12 2 3 5 5 7" xfId="57677" xr:uid="{2B384697-171C-4C8F-847F-418F84C18202}"/>
    <cellStyle name="Normal 12 2 3 5 6" xfId="12387" xr:uid="{C15292D7-F51A-49BB-A3D0-F6E5776E37E2}"/>
    <cellStyle name="Normal 12 2 3 5 6 2" xfId="27363" xr:uid="{8F75E8AE-96CC-4B79-8278-B5811F0173F5}"/>
    <cellStyle name="Normal 12 2 3 5 7" xfId="19875" xr:uid="{5F7D4EA5-CDC2-4BC6-B4C5-ECE74655A288}"/>
    <cellStyle name="Normal 12 2 3 5 8" xfId="30700" xr:uid="{9CCC5C2B-DC59-4ECA-89AF-ABE02C85A278}"/>
    <cellStyle name="Normal 12 2 3 5 9" xfId="42294" xr:uid="{DCA3BDD6-226E-4AE3-ADA9-F648E8621B86}"/>
    <cellStyle name="Normal 12 2 3 6" xfId="4884" xr:uid="{B980C58E-8FED-4127-83A6-038A76856443}"/>
    <cellStyle name="Normal 12 2 3 6 10" xfId="50188" xr:uid="{FEC91858-35B6-4190-8163-844347030F8D}"/>
    <cellStyle name="Normal 12 2 3 6 11" xfId="57678" xr:uid="{CDB661E7-33FE-4865-99FF-2D3F4BD21427}"/>
    <cellStyle name="Normal 12 2 3 6 2" xfId="4885" xr:uid="{E046974B-575D-4108-B4B5-84915038C7A0}"/>
    <cellStyle name="Normal 12 2 3 6 2 10" xfId="57679" xr:uid="{17CDAD95-951B-4101-80FE-0AB9FAE63073}"/>
    <cellStyle name="Normal 12 2 3 6 2 2" xfId="4886" xr:uid="{82B4040F-A00D-40DE-9DBB-D5B3D5FCCAF9}"/>
    <cellStyle name="Normal 12 2 3 6 2 2 2" xfId="12397" xr:uid="{A1F09703-32E1-4328-A323-AB4F335C5914}"/>
    <cellStyle name="Normal 12 2 3 6 2 2 2 2" xfId="27373" xr:uid="{8C1405FF-31A3-4B3B-A59A-E51F23ADD58F}"/>
    <cellStyle name="Normal 12 2 3 6 2 2 3" xfId="19885" xr:uid="{5DEA09F0-DCB7-4858-8C23-55B3758ED4A4}"/>
    <cellStyle name="Normal 12 2 3 6 2 2 4" xfId="33245" xr:uid="{5B80DE84-C7AE-457D-88A7-77C7B755AD20}"/>
    <cellStyle name="Normal 12 2 3 6 2 2 5" xfId="42304" xr:uid="{E662C448-139E-49DB-AD00-CB60965163D5}"/>
    <cellStyle name="Normal 12 2 3 6 2 2 6" xfId="50190" xr:uid="{E09B4228-B2E2-44E1-BE6E-B435C133AB24}"/>
    <cellStyle name="Normal 12 2 3 6 2 2 7" xfId="57680" xr:uid="{596A9D90-7396-4469-A508-0A91DE0EC4AF}"/>
    <cellStyle name="Normal 12 2 3 6 2 3" xfId="4887" xr:uid="{804759C2-71F0-4529-A456-2B26F9FA72CD}"/>
    <cellStyle name="Normal 12 2 3 6 2 3 2" xfId="12398" xr:uid="{F6061FF8-5D97-4F85-A051-CB770305017D}"/>
    <cellStyle name="Normal 12 2 3 6 2 3 2 2" xfId="27374" xr:uid="{3088F52E-8FAE-43AA-A929-1CFF31415177}"/>
    <cellStyle name="Normal 12 2 3 6 2 3 3" xfId="19886" xr:uid="{7EC7983D-E389-40C8-8A9B-EB383EE8ABC5}"/>
    <cellStyle name="Normal 12 2 3 6 2 3 4" xfId="35090" xr:uid="{526FAC4E-2DD4-4454-A197-708C020AF1DD}"/>
    <cellStyle name="Normal 12 2 3 6 2 3 5" xfId="42305" xr:uid="{0BB8DA3E-5501-4D6A-92E6-D65C7035029C}"/>
    <cellStyle name="Normal 12 2 3 6 2 3 6" xfId="50191" xr:uid="{B9566796-99D0-45C8-8B92-6CAD153531BD}"/>
    <cellStyle name="Normal 12 2 3 6 2 3 7" xfId="57681" xr:uid="{08C3E431-A300-494F-8985-F24886458610}"/>
    <cellStyle name="Normal 12 2 3 6 2 4" xfId="4888" xr:uid="{9347CDF1-E4DB-45FD-9C36-EFA9360C5C34}"/>
    <cellStyle name="Normal 12 2 3 6 2 4 2" xfId="12399" xr:uid="{7B212AF7-7256-4A62-AD7C-CADFEFBB7BC5}"/>
    <cellStyle name="Normal 12 2 3 6 2 4 2 2" xfId="27375" xr:uid="{D9733DC9-1EF6-4455-AF8A-B9661A00DF1D}"/>
    <cellStyle name="Normal 12 2 3 6 2 4 3" xfId="19887" xr:uid="{4D62C55B-6CF8-43F5-A557-0D49F4F86BB9}"/>
    <cellStyle name="Normal 12 2 3 6 2 4 4" xfId="36933" xr:uid="{138028CF-E5EC-48D1-9D7E-B8C2F6B9798D}"/>
    <cellStyle name="Normal 12 2 3 6 2 4 5" xfId="42306" xr:uid="{EE015C43-55B8-4D8D-B4CB-6727855F53EA}"/>
    <cellStyle name="Normal 12 2 3 6 2 4 6" xfId="50192" xr:uid="{6DED2525-603D-4FC7-8F80-8C9A7ECE7632}"/>
    <cellStyle name="Normal 12 2 3 6 2 4 7" xfId="57682" xr:uid="{945A291F-9E9A-44C1-828B-3BD5519A09E8}"/>
    <cellStyle name="Normal 12 2 3 6 2 5" xfId="12396" xr:uid="{970C6818-9825-4985-8DDA-4E1FE490D676}"/>
    <cellStyle name="Normal 12 2 3 6 2 5 2" xfId="27372" xr:uid="{CF1A3405-E0BE-4895-A9A5-082D04C6239E}"/>
    <cellStyle name="Normal 12 2 3 6 2 6" xfId="19884" xr:uid="{A464A8C1-C3A7-49FE-8404-BE5E8B1131DC}"/>
    <cellStyle name="Normal 12 2 3 6 2 7" xfId="31687" xr:uid="{803F5A2A-6A73-4AAE-BBED-8F5392CDB3A8}"/>
    <cellStyle name="Normal 12 2 3 6 2 8" xfId="42303" xr:uid="{D4B80489-B01A-4D18-93AB-FF57C0219776}"/>
    <cellStyle name="Normal 12 2 3 6 2 9" xfId="50189" xr:uid="{E6790DC8-9EE8-4027-9718-E497C30C0D32}"/>
    <cellStyle name="Normal 12 2 3 6 3" xfId="4889" xr:uid="{4CB37E66-6E71-4DD1-824E-9AA723C1656B}"/>
    <cellStyle name="Normal 12 2 3 6 3 2" xfId="12400" xr:uid="{D12E7700-FD72-4DD4-94F1-D15825034B46}"/>
    <cellStyle name="Normal 12 2 3 6 3 2 2" xfId="27376" xr:uid="{6886FB43-BD52-4922-BC78-DFCA73FAFED0}"/>
    <cellStyle name="Normal 12 2 3 6 3 3" xfId="19888" xr:uid="{E78DEB4E-870D-4CCB-9E73-13CDC5E95C0A}"/>
    <cellStyle name="Normal 12 2 3 6 3 4" xfId="33244" xr:uid="{9DCFB4B2-1BC5-4D7A-950A-19F6AB61E3CC}"/>
    <cellStyle name="Normal 12 2 3 6 3 5" xfId="42307" xr:uid="{88B6A842-4055-450D-9244-79CE7F875BD3}"/>
    <cellStyle name="Normal 12 2 3 6 3 6" xfId="50193" xr:uid="{39694265-93A4-4259-8CFC-A76A26DEE6C2}"/>
    <cellStyle name="Normal 12 2 3 6 3 7" xfId="57683" xr:uid="{C2C38F5C-54C6-4340-95A8-A24936765ECD}"/>
    <cellStyle name="Normal 12 2 3 6 4" xfId="4890" xr:uid="{B38E12B3-D8AA-49E2-B5BD-64665F0C7B22}"/>
    <cellStyle name="Normal 12 2 3 6 4 2" xfId="12401" xr:uid="{3C946557-F7CD-4777-85D9-252773F08ADD}"/>
    <cellStyle name="Normal 12 2 3 6 4 2 2" xfId="27377" xr:uid="{B77FA906-DB05-4F57-BDC9-07A285E84201}"/>
    <cellStyle name="Normal 12 2 3 6 4 3" xfId="19889" xr:uid="{8E0C37BD-1D6D-4F6A-AF78-C0B6105115CB}"/>
    <cellStyle name="Normal 12 2 3 6 4 4" xfId="35089" xr:uid="{58A3F363-7347-4EC4-A36C-480403480FC8}"/>
    <cellStyle name="Normal 12 2 3 6 4 5" xfId="42308" xr:uid="{0780A749-1228-4D5A-ACA9-121A23360A96}"/>
    <cellStyle name="Normal 12 2 3 6 4 6" xfId="50194" xr:uid="{892197D6-22B8-44BA-A5E8-CF046B992536}"/>
    <cellStyle name="Normal 12 2 3 6 4 7" xfId="57684" xr:uid="{A8561B43-FAE6-4BE5-B2A9-3A393C302C8C}"/>
    <cellStyle name="Normal 12 2 3 6 5" xfId="4891" xr:uid="{6F98DAFD-586A-47D8-BEF7-C473B2CE4B31}"/>
    <cellStyle name="Normal 12 2 3 6 5 2" xfId="12402" xr:uid="{562D23E8-DED3-4332-BDA8-EC43C7ED3795}"/>
    <cellStyle name="Normal 12 2 3 6 5 2 2" xfId="27378" xr:uid="{731E28C2-25F3-452C-9302-07C7159A9B93}"/>
    <cellStyle name="Normal 12 2 3 6 5 3" xfId="19890" xr:uid="{CAE15347-3B9E-4AB1-9139-8A999359DBCC}"/>
    <cellStyle name="Normal 12 2 3 6 5 4" xfId="36932" xr:uid="{19F93ACF-96BF-4AA9-ACA6-5A72A7EA6C6F}"/>
    <cellStyle name="Normal 12 2 3 6 5 5" xfId="42309" xr:uid="{3112D260-E186-42B3-AAE0-F0BD857FD303}"/>
    <cellStyle name="Normal 12 2 3 6 5 6" xfId="50195" xr:uid="{681C9FDA-15C2-44EC-9433-3FBE635BA915}"/>
    <cellStyle name="Normal 12 2 3 6 5 7" xfId="57685" xr:uid="{619B9F2E-9855-425A-9C5C-D4697F209A34}"/>
    <cellStyle name="Normal 12 2 3 6 6" xfId="12395" xr:uid="{798BA900-085D-4679-992C-0E2ED2A30688}"/>
    <cellStyle name="Normal 12 2 3 6 6 2" xfId="27371" xr:uid="{69D171C6-9821-465D-8A88-7363B8E3A564}"/>
    <cellStyle name="Normal 12 2 3 6 7" xfId="19883" xr:uid="{B735F52A-FDA0-42A9-BFD0-9872DBC7AB4D}"/>
    <cellStyle name="Normal 12 2 3 6 8" xfId="30962" xr:uid="{CC81405E-27C0-4521-AB1E-024F410E7485}"/>
    <cellStyle name="Normal 12 2 3 6 9" xfId="42302" xr:uid="{1F8D4EFF-5760-488E-8784-0437628C6827}"/>
    <cellStyle name="Normal 12 2 3 7" xfId="4892" xr:uid="{2844E636-CB23-495C-8BF0-A3DDE2FAD3DC}"/>
    <cellStyle name="Normal 12 2 3 7 10" xfId="57686" xr:uid="{5D740EF6-F1F8-4781-93A8-B8E004F896D2}"/>
    <cellStyle name="Normal 12 2 3 7 2" xfId="4893" xr:uid="{471D1E93-FCD0-44D6-BE59-C6891636CC43}"/>
    <cellStyle name="Normal 12 2 3 7 2 2" xfId="12404" xr:uid="{00CDE805-DF67-4453-B942-960B1E3BB25A}"/>
    <cellStyle name="Normal 12 2 3 7 2 2 2" xfId="27380" xr:uid="{2102439A-48C1-4177-8527-7C539373597B}"/>
    <cellStyle name="Normal 12 2 3 7 2 3" xfId="19892" xr:uid="{29B0824E-122F-4645-B997-80CDF2D57B38}"/>
    <cellStyle name="Normal 12 2 3 7 2 4" xfId="33246" xr:uid="{364DF847-EF80-4546-9F9C-DB949B84BC09}"/>
    <cellStyle name="Normal 12 2 3 7 2 5" xfId="42311" xr:uid="{67707E2D-2CE6-4484-855D-5046C1C21767}"/>
    <cellStyle name="Normal 12 2 3 7 2 6" xfId="50197" xr:uid="{543C6AD3-4F91-406C-BFA1-F3C088B5F638}"/>
    <cellStyle name="Normal 12 2 3 7 2 7" xfId="57687" xr:uid="{28932706-96E7-4CD1-887E-6D8074D4540B}"/>
    <cellStyle name="Normal 12 2 3 7 3" xfId="4894" xr:uid="{CC5DB5B5-F522-4BD2-B921-D629DD5FE8E4}"/>
    <cellStyle name="Normal 12 2 3 7 3 2" xfId="12405" xr:uid="{E8B77801-76EF-4E49-BBBE-3FB2D4277422}"/>
    <cellStyle name="Normal 12 2 3 7 3 2 2" xfId="27381" xr:uid="{7A119411-D74E-40D9-A83B-6EE830D27933}"/>
    <cellStyle name="Normal 12 2 3 7 3 3" xfId="19893" xr:uid="{0004DB0A-0E8E-4C89-A6D1-A640477F47A7}"/>
    <cellStyle name="Normal 12 2 3 7 3 4" xfId="35091" xr:uid="{7878231C-91FE-4123-AD39-7E652E60AF61}"/>
    <cellStyle name="Normal 12 2 3 7 3 5" xfId="42312" xr:uid="{955B1C03-B3D6-472D-B183-8AE4293178FE}"/>
    <cellStyle name="Normal 12 2 3 7 3 6" xfId="50198" xr:uid="{99CF6547-C706-4756-99B9-0479B3638CA9}"/>
    <cellStyle name="Normal 12 2 3 7 3 7" xfId="57688" xr:uid="{C88C2C80-7275-4EA5-9957-48FE9A66D2D0}"/>
    <cellStyle name="Normal 12 2 3 7 4" xfId="4895" xr:uid="{FFA2CC6A-3AAD-4E11-9F6B-FE62794F15AD}"/>
    <cellStyle name="Normal 12 2 3 7 4 2" xfId="12406" xr:uid="{F1188430-3969-4677-BD73-EDD8F49A9C6F}"/>
    <cellStyle name="Normal 12 2 3 7 4 2 2" xfId="27382" xr:uid="{4A284F30-6586-482E-B8E0-AC9A2BB37854}"/>
    <cellStyle name="Normal 12 2 3 7 4 3" xfId="19894" xr:uid="{D92191E8-CB9D-416D-BA57-8D424077CFC8}"/>
    <cellStyle name="Normal 12 2 3 7 4 4" xfId="36934" xr:uid="{1AA68DDA-194C-44ED-B142-8998754DBF22}"/>
    <cellStyle name="Normal 12 2 3 7 4 5" xfId="42313" xr:uid="{4185750B-EEF9-483C-BCF7-B0D4931339B8}"/>
    <cellStyle name="Normal 12 2 3 7 4 6" xfId="50199" xr:uid="{26D5ED36-1AE2-4B1D-ABB1-AD29C7397D7E}"/>
    <cellStyle name="Normal 12 2 3 7 4 7" xfId="57689" xr:uid="{12A8CEB5-06AE-47F7-AD7C-B8050459CB2B}"/>
    <cellStyle name="Normal 12 2 3 7 5" xfId="12403" xr:uid="{B68F1081-3A31-49BC-96DC-13E210D6CBC3}"/>
    <cellStyle name="Normal 12 2 3 7 5 2" xfId="27379" xr:uid="{27E735C5-3BA5-4719-8A9F-5AF36FD44CB5}"/>
    <cellStyle name="Normal 12 2 3 7 6" xfId="19891" xr:uid="{81D7D035-2AF0-47BA-B85F-5122D6FBC995}"/>
    <cellStyle name="Normal 12 2 3 7 7" xfId="31676" xr:uid="{D06F423A-4392-4757-AB20-8B079E268174}"/>
    <cellStyle name="Normal 12 2 3 7 8" xfId="42310" xr:uid="{9646000C-7324-42C8-8AEF-76A41F3CF098}"/>
    <cellStyle name="Normal 12 2 3 7 9" xfId="50196" xr:uid="{93BE7421-DEF0-4CE9-AC77-E9563F779F9C}"/>
    <cellStyle name="Normal 12 2 3 8" xfId="4896" xr:uid="{F622B00B-8EF6-4D15-8BEE-8AC1EB37037C}"/>
    <cellStyle name="Normal 12 2 3 8 2" xfId="12407" xr:uid="{B634AABD-06E0-4A5E-9B26-468DE5478FE4}"/>
    <cellStyle name="Normal 12 2 3 8 2 2" xfId="27383" xr:uid="{FA68608B-2384-43CD-A743-60595411DC60}"/>
    <cellStyle name="Normal 12 2 3 8 3" xfId="19895" xr:uid="{B8B852C9-5B94-4CBF-B1B4-99307900DAF1}"/>
    <cellStyle name="Normal 12 2 3 8 4" xfId="33223" xr:uid="{63A43C63-A835-49C0-B8B2-18A6257EFC2A}"/>
    <cellStyle name="Normal 12 2 3 8 5" xfId="42314" xr:uid="{C7E08448-B247-4BDB-B118-7374953A13D2}"/>
    <cellStyle name="Normal 12 2 3 8 6" xfId="50200" xr:uid="{F962B7FA-DA5F-43E3-B2AD-93B2521D21D5}"/>
    <cellStyle name="Normal 12 2 3 8 7" xfId="57690" xr:uid="{78110313-7B9B-4376-BA4B-2B57688681D8}"/>
    <cellStyle name="Normal 12 2 3 9" xfId="4897" xr:uid="{55CDB66F-7A58-4524-9755-FF7A04473CE2}"/>
    <cellStyle name="Normal 12 2 3 9 2" xfId="12408" xr:uid="{25E28D12-50EC-4B8D-B677-627CEADB2996}"/>
    <cellStyle name="Normal 12 2 3 9 2 2" xfId="27384" xr:uid="{F6DADBA1-3BE0-467F-AF5F-D3F0B3C72A8D}"/>
    <cellStyle name="Normal 12 2 3 9 3" xfId="19896" xr:uid="{807C3100-89FE-4F01-ACCE-6025D1C24FE4}"/>
    <cellStyle name="Normal 12 2 3 9 4" xfId="35068" xr:uid="{3A9F742E-7CC0-4ABA-B2F3-19979AB2E3AE}"/>
    <cellStyle name="Normal 12 2 3 9 5" xfId="42315" xr:uid="{ABAF9002-880F-48B0-B0DF-669CDBDD63C0}"/>
    <cellStyle name="Normal 12 2 3 9 6" xfId="50201" xr:uid="{5A4B46A8-0FD8-48AE-81BC-169DC2CAFB2C}"/>
    <cellStyle name="Normal 12 2 3 9 7" xfId="57691" xr:uid="{1B26DE67-692E-45FA-90BB-417D6A3E4511}"/>
    <cellStyle name="Normal 12 2 4" xfId="4898" xr:uid="{1DE40D19-95E4-4790-9742-A8C7A50563BF}"/>
    <cellStyle name="Normal 12 2 4 10" xfId="19897" xr:uid="{E75C053A-D716-417E-98B8-1D5252FF5154}"/>
    <cellStyle name="Normal 12 2 4 11" xfId="30353" xr:uid="{D7E61682-A816-40B3-BAC7-1CCE591A0891}"/>
    <cellStyle name="Normal 12 2 4 12" xfId="42316" xr:uid="{68EAFD05-04EC-4DB8-B457-D516670555E0}"/>
    <cellStyle name="Normal 12 2 4 13" xfId="50202" xr:uid="{22F8A714-BBD9-44D9-A42C-5CB4BD70144A}"/>
    <cellStyle name="Normal 12 2 4 14" xfId="57692" xr:uid="{13619302-1C6C-40D8-8329-EE0185D55D4F}"/>
    <cellStyle name="Normal 12 2 4 2" xfId="4899" xr:uid="{F8A4AFBB-F612-4A8C-B40A-D99A085AE570}"/>
    <cellStyle name="Normal 12 2 4 2 10" xfId="42317" xr:uid="{4F612079-8821-4678-8133-27938816E816}"/>
    <cellStyle name="Normal 12 2 4 2 11" xfId="50203" xr:uid="{7E916A95-9AB1-45B1-AC19-E1F0090F95F2}"/>
    <cellStyle name="Normal 12 2 4 2 12" xfId="57693" xr:uid="{5004C431-C83F-444D-B030-67DC108BFA79}"/>
    <cellStyle name="Normal 12 2 4 2 2" xfId="4900" xr:uid="{2F6F6CB4-7C6A-47C3-8EC8-F404F177D5D5}"/>
    <cellStyle name="Normal 12 2 4 2 2 10" xfId="50204" xr:uid="{1D3B63C3-9016-4135-ADEA-1E5406C6A87B}"/>
    <cellStyle name="Normal 12 2 4 2 2 11" xfId="57694" xr:uid="{360706EF-EFCE-4C43-88D8-259F74BEDE77}"/>
    <cellStyle name="Normal 12 2 4 2 2 2" xfId="4901" xr:uid="{5CD2EB2A-9F1A-4F25-A8F0-D4452421283F}"/>
    <cellStyle name="Normal 12 2 4 2 2 2 10" xfId="57695" xr:uid="{28756A3D-AB05-4867-9A20-484F4F5A4D5E}"/>
    <cellStyle name="Normal 12 2 4 2 2 2 2" xfId="4902" xr:uid="{C9A09999-3260-41E7-9A9E-1075F8B38240}"/>
    <cellStyle name="Normal 12 2 4 2 2 2 2 2" xfId="12413" xr:uid="{C2C8152B-6B32-45E2-9C3C-C188023F72AF}"/>
    <cellStyle name="Normal 12 2 4 2 2 2 2 2 2" xfId="27389" xr:uid="{B088BBE5-6F0C-4FEF-B7FA-00FF0F57B92D}"/>
    <cellStyle name="Normal 12 2 4 2 2 2 2 3" xfId="19901" xr:uid="{A2B050EC-8C19-4D29-8E6B-8FAAB9B23CD6}"/>
    <cellStyle name="Normal 12 2 4 2 2 2 2 4" xfId="33250" xr:uid="{393AE66B-692E-4137-8288-DE2BB8FE706B}"/>
    <cellStyle name="Normal 12 2 4 2 2 2 2 5" xfId="42320" xr:uid="{8D361BEE-2F84-493E-9052-9EDBA99B4ECC}"/>
    <cellStyle name="Normal 12 2 4 2 2 2 2 6" xfId="50206" xr:uid="{E47E536F-0299-4BB0-9350-1ED73CEAEE27}"/>
    <cellStyle name="Normal 12 2 4 2 2 2 2 7" xfId="57696" xr:uid="{8A393BCA-21CC-4303-9A09-CF7B781F2D6E}"/>
    <cellStyle name="Normal 12 2 4 2 2 2 3" xfId="4903" xr:uid="{9CDBCAA5-28AD-48A7-B298-522FE026AA99}"/>
    <cellStyle name="Normal 12 2 4 2 2 2 3 2" xfId="12414" xr:uid="{5A0E2B9B-0ABB-4B9C-80FC-DB1D26A1EF7D}"/>
    <cellStyle name="Normal 12 2 4 2 2 2 3 2 2" xfId="27390" xr:uid="{AAAF6573-B031-4A0D-8939-A2E56FF5B6A9}"/>
    <cellStyle name="Normal 12 2 4 2 2 2 3 3" xfId="19902" xr:uid="{C5AED1F6-BEDB-4CE6-80C9-FC385F1B3731}"/>
    <cellStyle name="Normal 12 2 4 2 2 2 3 4" xfId="35095" xr:uid="{5F596CEE-20C1-4EAF-9357-D42BB98C2B40}"/>
    <cellStyle name="Normal 12 2 4 2 2 2 3 5" xfId="42321" xr:uid="{076A4301-EFA5-4897-886B-A6731E6E859C}"/>
    <cellStyle name="Normal 12 2 4 2 2 2 3 6" xfId="50207" xr:uid="{C2BEFEC9-56C8-4C96-AD6A-8B4C2175BAE6}"/>
    <cellStyle name="Normal 12 2 4 2 2 2 3 7" xfId="57697" xr:uid="{AECFAFA7-1021-4B4A-9C1B-443C47C21A40}"/>
    <cellStyle name="Normal 12 2 4 2 2 2 4" xfId="4904" xr:uid="{FBED8FE4-9A0B-4C76-AE4D-D888E15C219C}"/>
    <cellStyle name="Normal 12 2 4 2 2 2 4 2" xfId="12415" xr:uid="{BE83D221-61B1-4067-A832-30422BF68581}"/>
    <cellStyle name="Normal 12 2 4 2 2 2 4 2 2" xfId="27391" xr:uid="{0ACA05F2-15AE-4C29-88A1-05B0A7CED0B2}"/>
    <cellStyle name="Normal 12 2 4 2 2 2 4 3" xfId="19903" xr:uid="{CB87E85A-4547-4664-B47D-4FCF03BEFCE6}"/>
    <cellStyle name="Normal 12 2 4 2 2 2 4 4" xfId="36938" xr:uid="{C288D398-51A5-4E7B-A65A-6C29DEDBE2F0}"/>
    <cellStyle name="Normal 12 2 4 2 2 2 4 5" xfId="42322" xr:uid="{BF812C1D-624D-49E3-837E-2E78C91045AB}"/>
    <cellStyle name="Normal 12 2 4 2 2 2 4 6" xfId="50208" xr:uid="{C9407732-9675-4233-AFE4-3FC7EEC54939}"/>
    <cellStyle name="Normal 12 2 4 2 2 2 4 7" xfId="57698" xr:uid="{C9A54A21-E360-4D0A-B56E-7F9F1FAA49D5}"/>
    <cellStyle name="Normal 12 2 4 2 2 2 5" xfId="12412" xr:uid="{8D40715B-64D3-4C8C-9739-8DCD96E97B7B}"/>
    <cellStyle name="Normal 12 2 4 2 2 2 5 2" xfId="27388" xr:uid="{12EF9012-D429-4ABB-A498-E4C9167D720D}"/>
    <cellStyle name="Normal 12 2 4 2 2 2 6" xfId="19900" xr:uid="{9D10FA36-EB39-4D8C-8A7A-FDAD30ED1C6B}"/>
    <cellStyle name="Normal 12 2 4 2 2 2 7" xfId="31690" xr:uid="{4700A5F4-BDBE-4EE8-A6DA-935C6F5B62B8}"/>
    <cellStyle name="Normal 12 2 4 2 2 2 8" xfId="42319" xr:uid="{5803ED5B-344D-44D9-BC10-403A46566FEC}"/>
    <cellStyle name="Normal 12 2 4 2 2 2 9" xfId="50205" xr:uid="{F917E7B4-A869-4CC6-97F8-127421EFAFA2}"/>
    <cellStyle name="Normal 12 2 4 2 2 3" xfId="4905" xr:uid="{40CE528D-4EF9-4E33-8CEE-5250B96F2DA0}"/>
    <cellStyle name="Normal 12 2 4 2 2 3 2" xfId="12416" xr:uid="{0E66D0B8-F5EE-41D1-BC92-84D18E039886}"/>
    <cellStyle name="Normal 12 2 4 2 2 3 2 2" xfId="27392" xr:uid="{8C7BA4A2-E94F-4BD2-9094-061653116ACB}"/>
    <cellStyle name="Normal 12 2 4 2 2 3 3" xfId="19904" xr:uid="{BAF2CBD9-8A3D-417F-A9CD-988EFDBC1CA1}"/>
    <cellStyle name="Normal 12 2 4 2 2 3 4" xfId="33249" xr:uid="{F1CA02A0-AEC1-4C9A-83D5-076830FB7C0C}"/>
    <cellStyle name="Normal 12 2 4 2 2 3 5" xfId="42323" xr:uid="{863EE4AE-51BE-4273-B14D-C1633CCF739B}"/>
    <cellStyle name="Normal 12 2 4 2 2 3 6" xfId="50209" xr:uid="{2B9738C8-994B-45EC-9E98-3FF3E04B75E0}"/>
    <cellStyle name="Normal 12 2 4 2 2 3 7" xfId="57699" xr:uid="{6202C67C-673B-461D-84CF-79701331BB4E}"/>
    <cellStyle name="Normal 12 2 4 2 2 4" xfId="4906" xr:uid="{71E9A342-E42D-4164-BF1C-55FB43988743}"/>
    <cellStyle name="Normal 12 2 4 2 2 4 2" xfId="12417" xr:uid="{F7773567-BF49-4A62-8951-80CF510CAF9E}"/>
    <cellStyle name="Normal 12 2 4 2 2 4 2 2" xfId="27393" xr:uid="{2D165968-DC64-40F0-AA38-1D6F7A789416}"/>
    <cellStyle name="Normal 12 2 4 2 2 4 3" xfId="19905" xr:uid="{CD41C568-4EDF-4BA2-AA3B-68A0C85550DD}"/>
    <cellStyle name="Normal 12 2 4 2 2 4 4" xfId="35094" xr:uid="{6499989C-CCE6-4691-8328-594D6B9C6718}"/>
    <cellStyle name="Normal 12 2 4 2 2 4 5" xfId="42324" xr:uid="{7853C380-5909-43C6-9A63-15D16EC21A42}"/>
    <cellStyle name="Normal 12 2 4 2 2 4 6" xfId="50210" xr:uid="{4364220A-1460-40C0-99D2-9ABE81F702AB}"/>
    <cellStyle name="Normal 12 2 4 2 2 4 7" xfId="57700" xr:uid="{AC22C986-A065-4E5E-BE03-037F2CD3F0EE}"/>
    <cellStyle name="Normal 12 2 4 2 2 5" xfId="4907" xr:uid="{E89F2E9E-C193-4C69-8601-B12D91204F12}"/>
    <cellStyle name="Normal 12 2 4 2 2 5 2" xfId="12418" xr:uid="{C41472C9-7EEB-4243-9912-27B5DEBEA936}"/>
    <cellStyle name="Normal 12 2 4 2 2 5 2 2" xfId="27394" xr:uid="{B6005601-DB95-44E0-9075-0B7AE69D5D04}"/>
    <cellStyle name="Normal 12 2 4 2 2 5 3" xfId="19906" xr:uid="{9BC207CD-621F-4DE4-B44F-54AF91F246FF}"/>
    <cellStyle name="Normal 12 2 4 2 2 5 4" xfId="36937" xr:uid="{30939961-F1DD-47BC-A10D-6AA4725566E7}"/>
    <cellStyle name="Normal 12 2 4 2 2 5 5" xfId="42325" xr:uid="{5718BEFA-38E7-4788-97C3-B4C3C3B7A969}"/>
    <cellStyle name="Normal 12 2 4 2 2 5 6" xfId="50211" xr:uid="{86A5EE71-9871-4311-BC59-A0170ADAAB0F}"/>
    <cellStyle name="Normal 12 2 4 2 2 5 7" xfId="57701" xr:uid="{ABBF1917-2B88-4609-9D5E-2EA4C86663BF}"/>
    <cellStyle name="Normal 12 2 4 2 2 6" xfId="12411" xr:uid="{247484DB-A5D6-46F8-AD42-6F56BA4257D9}"/>
    <cellStyle name="Normal 12 2 4 2 2 6 2" xfId="27387" xr:uid="{3C08D6C1-0A80-466B-9097-555211BB845C}"/>
    <cellStyle name="Normal 12 2 4 2 2 7" xfId="19899" xr:uid="{EE4484BE-4615-4CDD-86BA-7EADD1905B5B}"/>
    <cellStyle name="Normal 12 2 4 2 2 8" xfId="30968" xr:uid="{4B045797-6375-459A-B9B1-AA218D330456}"/>
    <cellStyle name="Normal 12 2 4 2 2 9" xfId="42318" xr:uid="{69202D95-CFE7-46EA-90C5-3DEF2B65C748}"/>
    <cellStyle name="Normal 12 2 4 2 3" xfId="4908" xr:uid="{EFC20D79-B649-43D5-B307-F8F179A47C66}"/>
    <cellStyle name="Normal 12 2 4 2 3 10" xfId="57702" xr:uid="{072C33FC-CAFD-4063-B67A-86603293CF76}"/>
    <cellStyle name="Normal 12 2 4 2 3 2" xfId="4909" xr:uid="{A9136F29-4CAF-4F70-B90D-A0A1CAA8CDBB}"/>
    <cellStyle name="Normal 12 2 4 2 3 2 2" xfId="12420" xr:uid="{B5DFC7CB-8D3C-41C8-92E1-F37E95FF8577}"/>
    <cellStyle name="Normal 12 2 4 2 3 2 2 2" xfId="27396" xr:uid="{17768B6F-5B7F-4F7F-A4BA-773A9DFBDC7F}"/>
    <cellStyle name="Normal 12 2 4 2 3 2 3" xfId="19908" xr:uid="{BF751910-BE8F-4165-91FC-06A675F7FF71}"/>
    <cellStyle name="Normal 12 2 4 2 3 2 4" xfId="33251" xr:uid="{5639E9A7-0FB9-401D-B004-B8821F03088A}"/>
    <cellStyle name="Normal 12 2 4 2 3 2 5" xfId="42327" xr:uid="{174F8B0A-C2EA-4630-8471-FFA490AD2902}"/>
    <cellStyle name="Normal 12 2 4 2 3 2 6" xfId="50213" xr:uid="{CFBA4451-5A8C-4C05-98C8-4F6AA372C682}"/>
    <cellStyle name="Normal 12 2 4 2 3 2 7" xfId="57703" xr:uid="{71DBF2D1-11D1-4F99-9B2B-8311CB77C8B0}"/>
    <cellStyle name="Normal 12 2 4 2 3 3" xfId="4910" xr:uid="{A3E1F31C-55BC-482C-A1E8-48C82D256599}"/>
    <cellStyle name="Normal 12 2 4 2 3 3 2" xfId="12421" xr:uid="{165C1B12-200E-4631-B524-7F1F0A25B6C4}"/>
    <cellStyle name="Normal 12 2 4 2 3 3 2 2" xfId="27397" xr:uid="{0A5C3719-58DC-42FD-B71E-E5FF6A809F0C}"/>
    <cellStyle name="Normal 12 2 4 2 3 3 3" xfId="19909" xr:uid="{86028864-C55E-4E9D-A4C4-401C2B1A2BAA}"/>
    <cellStyle name="Normal 12 2 4 2 3 3 4" xfId="35096" xr:uid="{15009085-6F71-4199-B22F-24E3643BB3E0}"/>
    <cellStyle name="Normal 12 2 4 2 3 3 5" xfId="42328" xr:uid="{CA6E64DB-DDB5-4A5D-86B3-6317504BDC0A}"/>
    <cellStyle name="Normal 12 2 4 2 3 3 6" xfId="50214" xr:uid="{CD17A03B-40BA-4BE9-9225-CDD2D3C84720}"/>
    <cellStyle name="Normal 12 2 4 2 3 3 7" xfId="57704" xr:uid="{CA0D27FB-0265-478E-8DB7-02B3B763110A}"/>
    <cellStyle name="Normal 12 2 4 2 3 4" xfId="4911" xr:uid="{59067D0D-D5B0-4C67-8F35-5397FA975B62}"/>
    <cellStyle name="Normal 12 2 4 2 3 4 2" xfId="12422" xr:uid="{51AEFE0E-82AB-40FE-BFB2-91A3CAF63D4D}"/>
    <cellStyle name="Normal 12 2 4 2 3 4 2 2" xfId="27398" xr:uid="{46168AC9-7C4F-4047-9A0E-873FC65724BA}"/>
    <cellStyle name="Normal 12 2 4 2 3 4 3" xfId="19910" xr:uid="{3DC51AA0-45E5-4C2D-972D-79813287E3E6}"/>
    <cellStyle name="Normal 12 2 4 2 3 4 4" xfId="36939" xr:uid="{7D39F64B-FF54-4728-9A79-EA5A4F40ADB8}"/>
    <cellStyle name="Normal 12 2 4 2 3 4 5" xfId="42329" xr:uid="{C84522F7-87CC-47D5-ACDC-1B6A76AAE311}"/>
    <cellStyle name="Normal 12 2 4 2 3 4 6" xfId="50215" xr:uid="{102A9F96-F215-43E5-8205-192B9A38E37A}"/>
    <cellStyle name="Normal 12 2 4 2 3 4 7" xfId="57705" xr:uid="{CB673834-6A26-442F-A937-5B5F66211E9C}"/>
    <cellStyle name="Normal 12 2 4 2 3 5" xfId="12419" xr:uid="{CAF7D17C-F1FB-4CF6-ABCF-C440457CD4FF}"/>
    <cellStyle name="Normal 12 2 4 2 3 5 2" xfId="27395" xr:uid="{3D58042C-AF9D-417D-A058-C2A0F195AF14}"/>
    <cellStyle name="Normal 12 2 4 2 3 6" xfId="19907" xr:uid="{0EFC1C41-0CF7-4268-845C-BBA712B898D1}"/>
    <cellStyle name="Normal 12 2 4 2 3 7" xfId="31689" xr:uid="{1C6821AB-8824-4761-8D8C-E7F5BB18F39C}"/>
    <cellStyle name="Normal 12 2 4 2 3 8" xfId="42326" xr:uid="{C14267F7-3500-4935-851D-A074D1D54512}"/>
    <cellStyle name="Normal 12 2 4 2 3 9" xfId="50212" xr:uid="{9EF88299-25F8-4C9C-80C4-82164B8D119B}"/>
    <cellStyle name="Normal 12 2 4 2 4" xfId="4912" xr:uid="{282F6E7C-2CB6-478D-9617-FB15F29EEFA2}"/>
    <cellStyle name="Normal 12 2 4 2 4 2" xfId="12423" xr:uid="{099BEBF3-F4CB-4DF1-B987-037C985D5696}"/>
    <cellStyle name="Normal 12 2 4 2 4 2 2" xfId="27399" xr:uid="{919C2865-98B0-4A6E-B326-316FBB95F37F}"/>
    <cellStyle name="Normal 12 2 4 2 4 3" xfId="19911" xr:uid="{99EFFF02-5B4D-465C-B44F-55D3FD438A1F}"/>
    <cellStyle name="Normal 12 2 4 2 4 4" xfId="33248" xr:uid="{ED7E6FDA-99DF-483B-BC05-6E61FB173FD1}"/>
    <cellStyle name="Normal 12 2 4 2 4 5" xfId="42330" xr:uid="{82F1ECE8-5E64-4732-A86D-CFC4791642A2}"/>
    <cellStyle name="Normal 12 2 4 2 4 6" xfId="50216" xr:uid="{57959F49-EE95-4D65-99DB-73BE165E8891}"/>
    <cellStyle name="Normal 12 2 4 2 4 7" xfId="57706" xr:uid="{7FED6F63-E546-4C87-B6C5-ABAA0138445A}"/>
    <cellStyle name="Normal 12 2 4 2 5" xfId="4913" xr:uid="{8466881D-C24B-440A-81C9-537C93626A36}"/>
    <cellStyle name="Normal 12 2 4 2 5 2" xfId="12424" xr:uid="{6BF64737-131F-4A7D-AF17-3C1D2CF573DB}"/>
    <cellStyle name="Normal 12 2 4 2 5 2 2" xfId="27400" xr:uid="{CA7BA489-F6D6-45C4-952B-EA8CE05ABF9B}"/>
    <cellStyle name="Normal 12 2 4 2 5 3" xfId="19912" xr:uid="{EDB5EBD4-73B4-488E-8CA0-391B7C33E80F}"/>
    <cellStyle name="Normal 12 2 4 2 5 4" xfId="35093" xr:uid="{C82592D0-E7BB-4AA5-BE9B-D83BCAE15D5C}"/>
    <cellStyle name="Normal 12 2 4 2 5 5" xfId="42331" xr:uid="{50AF5426-8669-461F-B1A3-D743211C999C}"/>
    <cellStyle name="Normal 12 2 4 2 5 6" xfId="50217" xr:uid="{5888AB2F-2311-4955-89E7-1BFA08B23F5E}"/>
    <cellStyle name="Normal 12 2 4 2 5 7" xfId="57707" xr:uid="{E3FD80C0-B261-4DF1-A123-3B35B1DDD853}"/>
    <cellStyle name="Normal 12 2 4 2 6" xfId="4914" xr:uid="{F0FA4DE2-AF38-405D-BA1A-612C377BF512}"/>
    <cellStyle name="Normal 12 2 4 2 6 2" xfId="12425" xr:uid="{EC8DC08F-9EB1-4EB0-95B9-3959A2DC15AB}"/>
    <cellStyle name="Normal 12 2 4 2 6 2 2" xfId="27401" xr:uid="{CB94C644-D1AD-4497-91DE-1BA1F656D877}"/>
    <cellStyle name="Normal 12 2 4 2 6 3" xfId="19913" xr:uid="{73D9BEF9-2314-4ADA-B115-1ECA8088F733}"/>
    <cellStyle name="Normal 12 2 4 2 6 4" xfId="36936" xr:uid="{5C224CD9-8C1A-4A6B-96D0-6E60C59C76E0}"/>
    <cellStyle name="Normal 12 2 4 2 6 5" xfId="42332" xr:uid="{8887470A-8E01-4B14-832D-84E1C914ED3F}"/>
    <cellStyle name="Normal 12 2 4 2 6 6" xfId="50218" xr:uid="{20F0F993-D3ED-410C-AFB5-96973D64F05B}"/>
    <cellStyle name="Normal 12 2 4 2 6 7" xfId="57708" xr:uid="{8F8D8488-B17D-4F87-BA2C-E2A0CA548E3D}"/>
    <cellStyle name="Normal 12 2 4 2 7" xfId="12410" xr:uid="{51BA2BF1-9C45-44C1-80D8-898BA093AA94}"/>
    <cellStyle name="Normal 12 2 4 2 7 2" xfId="27386" xr:uid="{A733D8BC-6A02-41FA-AFB3-8709B5A7E9FF}"/>
    <cellStyle name="Normal 12 2 4 2 8" xfId="19898" xr:uid="{DD2DFFC6-75AC-4B94-A864-902004CFBBC8}"/>
    <cellStyle name="Normal 12 2 4 2 9" xfId="30501" xr:uid="{BB1191C5-9F0D-4A1F-9763-6381F370161C}"/>
    <cellStyle name="Normal 12 2 4 3" xfId="4915" xr:uid="{7BE23FC6-BC53-4129-B186-721C8D69B4C6}"/>
    <cellStyle name="Normal 12 2 4 3 10" xfId="50219" xr:uid="{F0E4C98E-76B1-402C-B5AE-07F7AF711368}"/>
    <cellStyle name="Normal 12 2 4 3 11" xfId="57709" xr:uid="{5FCC52EA-A76C-44DF-B68F-895ACFA410BC}"/>
    <cellStyle name="Normal 12 2 4 3 2" xfId="4916" xr:uid="{E540DE36-2811-4BC0-963A-3591038B861B}"/>
    <cellStyle name="Normal 12 2 4 3 2 10" xfId="57710" xr:uid="{3E960F02-638C-44D7-8E3A-BDC0066BC442}"/>
    <cellStyle name="Normal 12 2 4 3 2 2" xfId="4917" xr:uid="{A206F610-48D6-418B-8F70-6344870A1C92}"/>
    <cellStyle name="Normal 12 2 4 3 2 2 2" xfId="12428" xr:uid="{F062F430-A9C4-4580-BC11-602D10410211}"/>
    <cellStyle name="Normal 12 2 4 3 2 2 2 2" xfId="27404" xr:uid="{A157ED1C-E613-4939-B1DA-72E51C6D99EB}"/>
    <cellStyle name="Normal 12 2 4 3 2 2 3" xfId="19916" xr:uid="{F17543A2-6A62-4314-BB85-95AC97EE13B6}"/>
    <cellStyle name="Normal 12 2 4 3 2 2 4" xfId="33253" xr:uid="{E6D7D81C-31AC-4F19-820F-FAE5BA011C8D}"/>
    <cellStyle name="Normal 12 2 4 3 2 2 5" xfId="42335" xr:uid="{CABD44DB-C528-40F3-AB46-F1C771301AEA}"/>
    <cellStyle name="Normal 12 2 4 3 2 2 6" xfId="50221" xr:uid="{971B8D2C-2A52-4640-8E6D-CDF533AAB6D8}"/>
    <cellStyle name="Normal 12 2 4 3 2 2 7" xfId="57711" xr:uid="{026143EC-8ACF-47FC-8224-14C5BFEC0E09}"/>
    <cellStyle name="Normal 12 2 4 3 2 3" xfId="4918" xr:uid="{5A74CEBE-2C28-4819-832D-A6A56BB801F2}"/>
    <cellStyle name="Normal 12 2 4 3 2 3 2" xfId="12429" xr:uid="{3697B701-2935-4125-93B6-B09206E6485F}"/>
    <cellStyle name="Normal 12 2 4 3 2 3 2 2" xfId="27405" xr:uid="{A2F298CB-81DF-4037-ACE5-6F5EC11F7E6C}"/>
    <cellStyle name="Normal 12 2 4 3 2 3 3" xfId="19917" xr:uid="{61387A59-7174-405A-A7D9-5DAC8E3C24A9}"/>
    <cellStyle name="Normal 12 2 4 3 2 3 4" xfId="35098" xr:uid="{CD0FBBCA-D1F6-4090-B2CF-E14974B067EA}"/>
    <cellStyle name="Normal 12 2 4 3 2 3 5" xfId="42336" xr:uid="{BF5A88D2-9AED-4F0F-8C7B-B619F9F838B5}"/>
    <cellStyle name="Normal 12 2 4 3 2 3 6" xfId="50222" xr:uid="{F19C1253-11BF-42EF-B272-6DA7909CC852}"/>
    <cellStyle name="Normal 12 2 4 3 2 3 7" xfId="57712" xr:uid="{1404605B-A7F6-400A-8C7F-E71BF591B7B9}"/>
    <cellStyle name="Normal 12 2 4 3 2 4" xfId="4919" xr:uid="{B22F72A3-5069-4D6F-95A6-6DB457822990}"/>
    <cellStyle name="Normal 12 2 4 3 2 4 2" xfId="12430" xr:uid="{0C7C812D-5527-44F7-9773-82A3C4716DCA}"/>
    <cellStyle name="Normal 12 2 4 3 2 4 2 2" xfId="27406" xr:uid="{EA73FA64-9CBC-4C00-A86A-10EA663B3A9D}"/>
    <cellStyle name="Normal 12 2 4 3 2 4 3" xfId="19918" xr:uid="{613C8F74-E775-414D-8EA8-5A8EB503B5E1}"/>
    <cellStyle name="Normal 12 2 4 3 2 4 4" xfId="36941" xr:uid="{CC474595-5FBD-4EC4-89CE-A932C6A2861D}"/>
    <cellStyle name="Normal 12 2 4 3 2 4 5" xfId="42337" xr:uid="{86D5C4ED-1831-45E4-BCDF-18F5FFBC8CC2}"/>
    <cellStyle name="Normal 12 2 4 3 2 4 6" xfId="50223" xr:uid="{B7DDF5FA-73C6-48DC-94E1-DBD51441BABC}"/>
    <cellStyle name="Normal 12 2 4 3 2 4 7" xfId="57713" xr:uid="{B6B4FCA4-3264-43C9-877E-2C23E8F7E60A}"/>
    <cellStyle name="Normal 12 2 4 3 2 5" xfId="12427" xr:uid="{4D6B642C-E1D4-45BD-ABF6-263FD2735043}"/>
    <cellStyle name="Normal 12 2 4 3 2 5 2" xfId="27403" xr:uid="{F265178A-C924-4822-8B6E-99691C502D6E}"/>
    <cellStyle name="Normal 12 2 4 3 2 6" xfId="19915" xr:uid="{83FFC333-6793-43C1-AEDF-45B9C9DE1A94}"/>
    <cellStyle name="Normal 12 2 4 3 2 7" xfId="31691" xr:uid="{8792D893-A7F4-4598-AC45-C16CB36997AA}"/>
    <cellStyle name="Normal 12 2 4 3 2 8" xfId="42334" xr:uid="{0C9710FC-DDC5-463F-A941-49648696E33D}"/>
    <cellStyle name="Normal 12 2 4 3 2 9" xfId="50220" xr:uid="{6C313E7B-9DD5-4BD1-A2C8-C7E5E4B493D2}"/>
    <cellStyle name="Normal 12 2 4 3 3" xfId="4920" xr:uid="{CF7B61EE-2E57-4703-8961-BBD22C679F1D}"/>
    <cellStyle name="Normal 12 2 4 3 3 2" xfId="12431" xr:uid="{853289AC-06FF-4EB6-BB74-7A8AE1696DD2}"/>
    <cellStyle name="Normal 12 2 4 3 3 2 2" xfId="27407" xr:uid="{00FF634E-1BE7-4A14-8977-DA9061B0949E}"/>
    <cellStyle name="Normal 12 2 4 3 3 3" xfId="19919" xr:uid="{7FFDDC3F-8B56-4569-BECF-BB5EA32FCBDB}"/>
    <cellStyle name="Normal 12 2 4 3 3 4" xfId="33252" xr:uid="{2C5759EC-93C7-4A9B-9B49-033F46BDD4A3}"/>
    <cellStyle name="Normal 12 2 4 3 3 5" xfId="42338" xr:uid="{3E70005F-6065-4CE7-8442-ABB11B5F00BF}"/>
    <cellStyle name="Normal 12 2 4 3 3 6" xfId="50224" xr:uid="{3E43A9D0-EBF7-434E-BAB9-F814E06DF8AE}"/>
    <cellStyle name="Normal 12 2 4 3 3 7" xfId="57714" xr:uid="{F26BD743-5E05-4C0F-803C-FC8917361D1B}"/>
    <cellStyle name="Normal 12 2 4 3 4" xfId="4921" xr:uid="{5179D0C8-0E37-497B-8DCD-285207B86E59}"/>
    <cellStyle name="Normal 12 2 4 3 4 2" xfId="12432" xr:uid="{5FCE2409-7F0E-4ABA-9D8D-F751544F0A86}"/>
    <cellStyle name="Normal 12 2 4 3 4 2 2" xfId="27408" xr:uid="{2E863E08-7B6D-4E5A-BB4E-6E7E8705CAE2}"/>
    <cellStyle name="Normal 12 2 4 3 4 3" xfId="19920" xr:uid="{651E8455-DA6B-4CAA-ABBA-D3CB172274EE}"/>
    <cellStyle name="Normal 12 2 4 3 4 4" xfId="35097" xr:uid="{E132C868-CA70-4DFA-8694-1E8A9ED1D7B2}"/>
    <cellStyle name="Normal 12 2 4 3 4 5" xfId="42339" xr:uid="{D8F6A27F-F20D-45FA-BB1B-80658A37514C}"/>
    <cellStyle name="Normal 12 2 4 3 4 6" xfId="50225" xr:uid="{7F1647EF-3FCB-4D13-95A0-94669D0C8629}"/>
    <cellStyle name="Normal 12 2 4 3 4 7" xfId="57715" xr:uid="{CAED82B8-FE0D-45B3-8CB2-FFFECC169F98}"/>
    <cellStyle name="Normal 12 2 4 3 5" xfId="4922" xr:uid="{BF1DED53-6CC1-4EFB-9CF9-A0066668977D}"/>
    <cellStyle name="Normal 12 2 4 3 5 2" xfId="12433" xr:uid="{7F9FB95C-DC63-4736-AE79-C6A25CB6B52B}"/>
    <cellStyle name="Normal 12 2 4 3 5 2 2" xfId="27409" xr:uid="{7F740123-6149-47C8-8497-CAA4653D823B}"/>
    <cellStyle name="Normal 12 2 4 3 5 3" xfId="19921" xr:uid="{F3E1796C-7920-4FB7-9DAC-500007F60912}"/>
    <cellStyle name="Normal 12 2 4 3 5 4" xfId="36940" xr:uid="{C7438EAF-8756-4CA8-9456-D83020CB2868}"/>
    <cellStyle name="Normal 12 2 4 3 5 5" xfId="42340" xr:uid="{368274D0-595C-4F57-A294-6936B9DCADC4}"/>
    <cellStyle name="Normal 12 2 4 3 5 6" xfId="50226" xr:uid="{13C11F50-0F8C-4A5E-AFE0-AF98B385DE72}"/>
    <cellStyle name="Normal 12 2 4 3 5 7" xfId="57716" xr:uid="{05CCC13B-528B-4DA0-8AE0-F892F83E7BF5}"/>
    <cellStyle name="Normal 12 2 4 3 6" xfId="12426" xr:uid="{3767DE0D-E228-4076-B319-6AB9EF748FF1}"/>
    <cellStyle name="Normal 12 2 4 3 6 2" xfId="27402" xr:uid="{DE7CB848-99FF-414A-B8FC-23E63C30F11A}"/>
    <cellStyle name="Normal 12 2 4 3 7" xfId="19914" xr:uid="{0A36A24C-B25A-44D0-9750-BBC09D308ED0}"/>
    <cellStyle name="Normal 12 2 4 3 8" xfId="30702" xr:uid="{EDE82178-43DF-4DED-8A36-CC1E1EEECF12}"/>
    <cellStyle name="Normal 12 2 4 3 9" xfId="42333" xr:uid="{44FD5287-4426-4F1E-9C82-A018530CC708}"/>
    <cellStyle name="Normal 12 2 4 4" xfId="4923" xr:uid="{B4BC88CA-E863-40CD-BE93-902853AD1045}"/>
    <cellStyle name="Normal 12 2 4 4 10" xfId="50227" xr:uid="{F013752F-16AD-4EE2-BBEB-2E8C6BD1CF56}"/>
    <cellStyle name="Normal 12 2 4 4 11" xfId="57717" xr:uid="{6179C383-5864-4DCE-BA47-6A76370CF23A}"/>
    <cellStyle name="Normal 12 2 4 4 2" xfId="4924" xr:uid="{0251BFCB-84E5-4245-B8C0-E6500272E12B}"/>
    <cellStyle name="Normal 12 2 4 4 2 10" xfId="57718" xr:uid="{9B648243-E718-4CA4-A727-829B197BB4C0}"/>
    <cellStyle name="Normal 12 2 4 4 2 2" xfId="4925" xr:uid="{A41FB749-1116-4B0E-B12E-A77538BEEAAA}"/>
    <cellStyle name="Normal 12 2 4 4 2 2 2" xfId="12436" xr:uid="{E3C50D47-5207-4488-9BBD-CFDE197C1C86}"/>
    <cellStyle name="Normal 12 2 4 4 2 2 2 2" xfId="27412" xr:uid="{1ACF788D-BC01-4417-A358-CECB53F676E7}"/>
    <cellStyle name="Normal 12 2 4 4 2 2 3" xfId="19924" xr:uid="{D2A22FEF-1B5D-4BD5-9D89-B3ADD2B4848E}"/>
    <cellStyle name="Normal 12 2 4 4 2 2 4" xfId="33255" xr:uid="{10CA49DB-386E-40F2-8D85-268E4E70825C}"/>
    <cellStyle name="Normal 12 2 4 4 2 2 5" xfId="42343" xr:uid="{ECB616A0-0F48-4C8C-9375-F6287234FE26}"/>
    <cellStyle name="Normal 12 2 4 4 2 2 6" xfId="50229" xr:uid="{BA8952E2-DA5C-4DBA-B11D-1A7FFDF469EB}"/>
    <cellStyle name="Normal 12 2 4 4 2 2 7" xfId="57719" xr:uid="{FBA03849-8008-464E-8ED1-F5ACDCB36338}"/>
    <cellStyle name="Normal 12 2 4 4 2 3" xfId="4926" xr:uid="{FED478BD-C387-4BFA-ACFE-3F7F4E766B58}"/>
    <cellStyle name="Normal 12 2 4 4 2 3 2" xfId="12437" xr:uid="{8270416A-7DE4-496F-855B-916B2545E9F3}"/>
    <cellStyle name="Normal 12 2 4 4 2 3 2 2" xfId="27413" xr:uid="{4E67D09A-7B16-480C-95BE-E6021887765D}"/>
    <cellStyle name="Normal 12 2 4 4 2 3 3" xfId="19925" xr:uid="{840DF814-FF3D-4848-AD88-4F88CA665A52}"/>
    <cellStyle name="Normal 12 2 4 4 2 3 4" xfId="35100" xr:uid="{F33D7E10-5DF3-47AE-9835-CE43DC7C929B}"/>
    <cellStyle name="Normal 12 2 4 4 2 3 5" xfId="42344" xr:uid="{5C541D16-B071-4EAD-8C63-87B3AABB7455}"/>
    <cellStyle name="Normal 12 2 4 4 2 3 6" xfId="50230" xr:uid="{B95E9228-5522-417C-9576-3E4931F268FC}"/>
    <cellStyle name="Normal 12 2 4 4 2 3 7" xfId="57720" xr:uid="{60A4866F-8684-4755-8C0B-F06E6B221BB1}"/>
    <cellStyle name="Normal 12 2 4 4 2 4" xfId="4927" xr:uid="{531DEBFF-94A0-4CBE-9B50-EBFD195F97E6}"/>
    <cellStyle name="Normal 12 2 4 4 2 4 2" xfId="12438" xr:uid="{33DD5AF0-D441-4FD9-9108-F48B42387923}"/>
    <cellStyle name="Normal 12 2 4 4 2 4 2 2" xfId="27414" xr:uid="{99D17B82-4B3F-4228-99EB-573ECD1AB820}"/>
    <cellStyle name="Normal 12 2 4 4 2 4 3" xfId="19926" xr:uid="{7C9CB059-F2F8-4F7B-BE4F-C870E1A2DC7F}"/>
    <cellStyle name="Normal 12 2 4 4 2 4 4" xfId="36943" xr:uid="{9352580A-0E50-4506-B270-1A2DB16F32F1}"/>
    <cellStyle name="Normal 12 2 4 4 2 4 5" xfId="42345" xr:uid="{C55868E3-9751-4A42-B569-BF7C1F4E911E}"/>
    <cellStyle name="Normal 12 2 4 4 2 4 6" xfId="50231" xr:uid="{C4A2980C-36A6-4D13-96AF-849B66C4EE90}"/>
    <cellStyle name="Normal 12 2 4 4 2 4 7" xfId="57721" xr:uid="{865D1AA6-9F9F-4860-B80B-A1CF72B37713}"/>
    <cellStyle name="Normal 12 2 4 4 2 5" xfId="12435" xr:uid="{D1872E95-4DA9-46CA-ABD3-AC5A87D5C997}"/>
    <cellStyle name="Normal 12 2 4 4 2 5 2" xfId="27411" xr:uid="{9C508536-3F8C-463B-9001-FC71EA1552BF}"/>
    <cellStyle name="Normal 12 2 4 4 2 6" xfId="19923" xr:uid="{C4631350-F5E4-40DF-80B6-3D07A3BA0686}"/>
    <cellStyle name="Normal 12 2 4 4 2 7" xfId="31692" xr:uid="{1E23E251-E00B-498E-AE80-616AE89AE71E}"/>
    <cellStyle name="Normal 12 2 4 4 2 8" xfId="42342" xr:uid="{79ED264C-7E18-41BB-8BBD-6CFD21F169FA}"/>
    <cellStyle name="Normal 12 2 4 4 2 9" xfId="50228" xr:uid="{4A8308DA-601D-4814-A544-717DE2E8C9F1}"/>
    <cellStyle name="Normal 12 2 4 4 3" xfId="4928" xr:uid="{958E4AEE-43C1-477D-8A22-4361E3A4670D}"/>
    <cellStyle name="Normal 12 2 4 4 3 2" xfId="12439" xr:uid="{F44A17D7-7692-4758-933F-7F3E6EB58844}"/>
    <cellStyle name="Normal 12 2 4 4 3 2 2" xfId="27415" xr:uid="{7E5680C3-625D-4314-BADB-AC988463250E}"/>
    <cellStyle name="Normal 12 2 4 4 3 3" xfId="19927" xr:uid="{CC145C8A-997E-4C46-B5A0-CE1D908674CC}"/>
    <cellStyle name="Normal 12 2 4 4 3 4" xfId="33254" xr:uid="{4A5A192B-DD09-43BD-B1A0-2BA8004BB0DA}"/>
    <cellStyle name="Normal 12 2 4 4 3 5" xfId="42346" xr:uid="{E1978E10-8EBF-4E42-9916-49705F92A165}"/>
    <cellStyle name="Normal 12 2 4 4 3 6" xfId="50232" xr:uid="{7E6347A3-025A-4468-9D68-2B31FEE75758}"/>
    <cellStyle name="Normal 12 2 4 4 3 7" xfId="57722" xr:uid="{47495B74-9172-43CB-9CD4-34015EEFDF7E}"/>
    <cellStyle name="Normal 12 2 4 4 4" xfId="4929" xr:uid="{DA723844-63AE-4F6F-B04A-7131E3FBC06C}"/>
    <cellStyle name="Normal 12 2 4 4 4 2" xfId="12440" xr:uid="{C3BF21EF-96D4-44EF-A7F3-72109803425A}"/>
    <cellStyle name="Normal 12 2 4 4 4 2 2" xfId="27416" xr:uid="{04CD46DA-4025-4EEB-8E48-E531013CADC5}"/>
    <cellStyle name="Normal 12 2 4 4 4 3" xfId="19928" xr:uid="{7AAE9982-8222-4123-887B-87F94401E981}"/>
    <cellStyle name="Normal 12 2 4 4 4 4" xfId="35099" xr:uid="{DA92A93B-1D31-4FE3-85C3-B410E867B2A4}"/>
    <cellStyle name="Normal 12 2 4 4 4 5" xfId="42347" xr:uid="{23A9BE84-A844-4667-842E-2E879EF5E277}"/>
    <cellStyle name="Normal 12 2 4 4 4 6" xfId="50233" xr:uid="{619E097A-2099-4E0D-929B-28D37D436D8F}"/>
    <cellStyle name="Normal 12 2 4 4 4 7" xfId="57723" xr:uid="{D5D86A25-2CBF-41CC-9EFD-BDF287C959A9}"/>
    <cellStyle name="Normal 12 2 4 4 5" xfId="4930" xr:uid="{4DF1AA44-B2EE-467D-9002-37DBD1635432}"/>
    <cellStyle name="Normal 12 2 4 4 5 2" xfId="12441" xr:uid="{CFB02524-9C4E-4547-9790-9878B2C812F0}"/>
    <cellStyle name="Normal 12 2 4 4 5 2 2" xfId="27417" xr:uid="{AE4987CB-1985-40A4-B820-90AC0A336688}"/>
    <cellStyle name="Normal 12 2 4 4 5 3" xfId="19929" xr:uid="{58737B5C-FEF1-47EF-BDED-AB610688D24F}"/>
    <cellStyle name="Normal 12 2 4 4 5 4" xfId="36942" xr:uid="{8AC418B8-5299-410A-A2DE-57D9EA9817A2}"/>
    <cellStyle name="Normal 12 2 4 4 5 5" xfId="42348" xr:uid="{F14C52B4-8DB1-4D4E-9E1A-8613DDF6CB66}"/>
    <cellStyle name="Normal 12 2 4 4 5 6" xfId="50234" xr:uid="{DF1EAF61-98A9-4A58-B9B2-F0D16AC557CC}"/>
    <cellStyle name="Normal 12 2 4 4 5 7" xfId="57724" xr:uid="{DC26EDAA-473C-47F2-B939-583B005376D7}"/>
    <cellStyle name="Normal 12 2 4 4 6" xfId="12434" xr:uid="{33BC61F6-B801-48EC-8818-ECB3DFDED7A1}"/>
    <cellStyle name="Normal 12 2 4 4 6 2" xfId="27410" xr:uid="{840D9F34-A751-4F77-A049-5745FFECF948}"/>
    <cellStyle name="Normal 12 2 4 4 7" xfId="19922" xr:uid="{1625937D-1A50-4BE0-BDA9-BAD9E3471491}"/>
    <cellStyle name="Normal 12 2 4 4 8" xfId="30967" xr:uid="{4FF63CF6-1FE6-484F-8DC2-108A5C1FA348}"/>
    <cellStyle name="Normal 12 2 4 4 9" xfId="42341" xr:uid="{6D8DC40A-B0A7-459F-B65D-72DF0707EE63}"/>
    <cellStyle name="Normal 12 2 4 5" xfId="4931" xr:uid="{1467F25F-8FAF-4803-9EF7-501AD01280B3}"/>
    <cellStyle name="Normal 12 2 4 5 10" xfId="57725" xr:uid="{5C8F975E-3B3B-45F8-AE6C-23A5858959B3}"/>
    <cellStyle name="Normal 12 2 4 5 2" xfId="4932" xr:uid="{BFC957AF-B7F9-4994-896C-1A7F69B9A309}"/>
    <cellStyle name="Normal 12 2 4 5 2 2" xfId="12443" xr:uid="{7523B760-31B8-4943-911B-C886995CF017}"/>
    <cellStyle name="Normal 12 2 4 5 2 2 2" xfId="27419" xr:uid="{62B765C5-9EDC-47FE-9961-105C6725DC99}"/>
    <cellStyle name="Normal 12 2 4 5 2 3" xfId="19931" xr:uid="{6DD8E962-4D05-49F3-ADAC-7198D5125DD0}"/>
    <cellStyle name="Normal 12 2 4 5 2 4" xfId="33256" xr:uid="{C5089731-3029-4F57-96E5-2541E78648C1}"/>
    <cellStyle name="Normal 12 2 4 5 2 5" xfId="42350" xr:uid="{683521C1-78BF-4E45-AE10-D0476DC95DBE}"/>
    <cellStyle name="Normal 12 2 4 5 2 6" xfId="50236" xr:uid="{0040B3DF-29B3-4C65-8B23-5032448D086B}"/>
    <cellStyle name="Normal 12 2 4 5 2 7" xfId="57726" xr:uid="{2EAFF460-0DD6-48AA-852D-08684683C0C7}"/>
    <cellStyle name="Normal 12 2 4 5 3" xfId="4933" xr:uid="{F2066CAB-8907-4619-83A8-E29F32F0A9AA}"/>
    <cellStyle name="Normal 12 2 4 5 3 2" xfId="12444" xr:uid="{99ED88C7-3BE9-47CE-A5AB-C79A895791BD}"/>
    <cellStyle name="Normal 12 2 4 5 3 2 2" xfId="27420" xr:uid="{1615C1B7-6C90-43C9-A681-193829FD77DB}"/>
    <cellStyle name="Normal 12 2 4 5 3 3" xfId="19932" xr:uid="{8EB36849-4BAA-4AA8-88D8-4F400360C3D1}"/>
    <cellStyle name="Normal 12 2 4 5 3 4" xfId="35101" xr:uid="{2A930991-68A4-4259-B754-8ACD1CC76E78}"/>
    <cellStyle name="Normal 12 2 4 5 3 5" xfId="42351" xr:uid="{E36432D4-0F0E-4A39-B595-54138F67C305}"/>
    <cellStyle name="Normal 12 2 4 5 3 6" xfId="50237" xr:uid="{82C74548-57F5-49A6-8869-BC432F95F146}"/>
    <cellStyle name="Normal 12 2 4 5 3 7" xfId="57727" xr:uid="{B3093F6C-03DC-41C3-A49A-F5E9518C7B25}"/>
    <cellStyle name="Normal 12 2 4 5 4" xfId="4934" xr:uid="{7FF005EB-DDAE-40EF-BDDE-EB2130FB2BF7}"/>
    <cellStyle name="Normal 12 2 4 5 4 2" xfId="12445" xr:uid="{C3F0EDD1-AA35-4B17-B525-5805FC218387}"/>
    <cellStyle name="Normal 12 2 4 5 4 2 2" xfId="27421" xr:uid="{E3888FC2-2895-4324-B1C9-17CA17814054}"/>
    <cellStyle name="Normal 12 2 4 5 4 3" xfId="19933" xr:uid="{3CF5B817-13DF-416C-9D63-18E0CAE36BF5}"/>
    <cellStyle name="Normal 12 2 4 5 4 4" xfId="36944" xr:uid="{C24953C6-7692-46D8-B32D-675BBEA21D43}"/>
    <cellStyle name="Normal 12 2 4 5 4 5" xfId="42352" xr:uid="{5BDE5EBB-EB78-4114-B1AE-3433D8AF9327}"/>
    <cellStyle name="Normal 12 2 4 5 4 6" xfId="50238" xr:uid="{943481D3-0E68-4DE1-A7BA-79EC12E9B0CA}"/>
    <cellStyle name="Normal 12 2 4 5 4 7" xfId="57728" xr:uid="{DB6B6BCF-74C9-4635-BD85-CB304C139CBE}"/>
    <cellStyle name="Normal 12 2 4 5 5" xfId="12442" xr:uid="{B0372BF3-9D32-46BE-8C7B-FFD4E0AD1CCD}"/>
    <cellStyle name="Normal 12 2 4 5 5 2" xfId="27418" xr:uid="{5D2BD699-E0BC-4587-B700-8A5EA8123183}"/>
    <cellStyle name="Normal 12 2 4 5 6" xfId="19930" xr:uid="{2AEA45CC-1286-4F09-9925-D364B6F9C016}"/>
    <cellStyle name="Normal 12 2 4 5 7" xfId="31688" xr:uid="{7A74084C-D9F2-4BF8-A600-992CCF7B1172}"/>
    <cellStyle name="Normal 12 2 4 5 8" xfId="42349" xr:uid="{22D1A9B4-B758-42A7-95D7-3E8FBDCBC028}"/>
    <cellStyle name="Normal 12 2 4 5 9" xfId="50235" xr:uid="{6562DF1F-4ECA-42CC-BF97-8AAE4C18AD95}"/>
    <cellStyle name="Normal 12 2 4 6" xfId="4935" xr:uid="{3FB48F6A-936C-4E20-917D-E60D0C811F56}"/>
    <cellStyle name="Normal 12 2 4 6 2" xfId="12446" xr:uid="{A0E47FA7-209D-440A-A666-8AC49383D8F9}"/>
    <cellStyle name="Normal 12 2 4 6 2 2" xfId="27422" xr:uid="{0A351974-D998-43D9-9C4C-33EBB26DE6D0}"/>
    <cellStyle name="Normal 12 2 4 6 3" xfId="19934" xr:uid="{ED7C55AE-26F7-4E0F-A1E1-11864459A4C8}"/>
    <cellStyle name="Normal 12 2 4 6 4" xfId="33247" xr:uid="{B95BB4B1-6207-4048-9BEB-EDABA8703026}"/>
    <cellStyle name="Normal 12 2 4 6 5" xfId="42353" xr:uid="{3628EAC9-BAF7-4380-803E-FE91C55249F8}"/>
    <cellStyle name="Normal 12 2 4 6 6" xfId="50239" xr:uid="{247C7328-C176-4B24-9DBE-C48E64678275}"/>
    <cellStyle name="Normal 12 2 4 6 7" xfId="57729" xr:uid="{57932453-1034-400D-A497-D79180F6DA19}"/>
    <cellStyle name="Normal 12 2 4 7" xfId="4936" xr:uid="{DB4ED4D0-E651-4B16-AFEC-1DCB4ED2DA8E}"/>
    <cellStyle name="Normal 12 2 4 7 2" xfId="12447" xr:uid="{91DC7EF5-396D-4CBE-A9D7-D8ED1B309224}"/>
    <cellStyle name="Normal 12 2 4 7 2 2" xfId="27423" xr:uid="{768B0F7B-E441-446A-B71B-5D396CF49977}"/>
    <cellStyle name="Normal 12 2 4 7 3" xfId="19935" xr:uid="{F93DE802-95A9-45C2-B023-AE7F11846B0E}"/>
    <cellStyle name="Normal 12 2 4 7 4" xfId="35092" xr:uid="{1D5C99AD-016B-4F69-933F-20BD606B670E}"/>
    <cellStyle name="Normal 12 2 4 7 5" xfId="42354" xr:uid="{CD275479-E7AD-44B2-A0BA-57D418E4160A}"/>
    <cellStyle name="Normal 12 2 4 7 6" xfId="50240" xr:uid="{B6FABDE6-53D4-4071-BA7F-53BF9E933B30}"/>
    <cellStyle name="Normal 12 2 4 7 7" xfId="57730" xr:uid="{3F6B9719-85BE-46A9-8265-45FFF90E6883}"/>
    <cellStyle name="Normal 12 2 4 8" xfId="4937" xr:uid="{B81077CA-0658-497A-A19D-D913B5440CE0}"/>
    <cellStyle name="Normal 12 2 4 8 2" xfId="12448" xr:uid="{750004DA-6B20-41C3-969F-E2AFD4849B53}"/>
    <cellStyle name="Normal 12 2 4 8 2 2" xfId="27424" xr:uid="{5F8FAA70-7D11-44D4-9DED-CC71BED5D1D6}"/>
    <cellStyle name="Normal 12 2 4 8 3" xfId="19936" xr:uid="{C0668DCB-D2AA-4B7B-B750-67681DA21B36}"/>
    <cellStyle name="Normal 12 2 4 8 4" xfId="36935" xr:uid="{D3DDE2A8-CCEF-43D3-995F-A51321C6B5A1}"/>
    <cellStyle name="Normal 12 2 4 8 5" xfId="42355" xr:uid="{62098700-E284-496E-9F0C-323CEFEF7810}"/>
    <cellStyle name="Normal 12 2 4 8 6" xfId="50241" xr:uid="{90120250-D692-4CB9-BA8C-EB9CF93DD188}"/>
    <cellStyle name="Normal 12 2 4 8 7" xfId="57731" xr:uid="{9DF76054-4986-4830-A64B-C43259FE7B82}"/>
    <cellStyle name="Normal 12 2 4 9" xfId="12409" xr:uid="{6E0AEEEC-95CF-4BC8-929F-0BE832007573}"/>
    <cellStyle name="Normal 12 2 4 9 2" xfId="27385" xr:uid="{064E30C3-C72B-4279-9648-81FE038CCDCA}"/>
    <cellStyle name="Normal 12 2 5" xfId="4938" xr:uid="{3051FBDF-A390-4FE5-BADA-83F8D411E446}"/>
    <cellStyle name="Normal 12 2 5 10" xfId="42356" xr:uid="{2E492A74-6A03-4C9D-9CF5-06C813923C7B}"/>
    <cellStyle name="Normal 12 2 5 11" xfId="50242" xr:uid="{1EF838A8-A008-4E1C-92A9-5713350C24BA}"/>
    <cellStyle name="Normal 12 2 5 12" xfId="57732" xr:uid="{21FB04D9-523C-4B43-B76E-5BDDC9A6F5EC}"/>
    <cellStyle name="Normal 12 2 5 2" xfId="4939" xr:uid="{E767EB01-D5F8-4107-8D13-9DE7BF213990}"/>
    <cellStyle name="Normal 12 2 5 2 10" xfId="50243" xr:uid="{AD29F2A4-17F9-4512-A44E-22269AE552AB}"/>
    <cellStyle name="Normal 12 2 5 2 11" xfId="57733" xr:uid="{00FBFAB9-3746-42F5-925C-6D26ECC3DD0A}"/>
    <cellStyle name="Normal 12 2 5 2 2" xfId="4940" xr:uid="{48695F25-94D0-4B81-8816-D99C9E0C5AE9}"/>
    <cellStyle name="Normal 12 2 5 2 2 10" xfId="57734" xr:uid="{E7A376E3-8788-4AC5-B7A0-FFCD5CE8902F}"/>
    <cellStyle name="Normal 12 2 5 2 2 2" xfId="4941" xr:uid="{A1408E35-5690-443B-B2FF-6EDE6F27102B}"/>
    <cellStyle name="Normal 12 2 5 2 2 2 2" xfId="12452" xr:uid="{B60F6EA5-B679-4473-A2AF-8334E7A113E1}"/>
    <cellStyle name="Normal 12 2 5 2 2 2 2 2" xfId="27428" xr:uid="{DC292E0F-86F7-4B5D-9226-1C08ECD910EF}"/>
    <cellStyle name="Normal 12 2 5 2 2 2 3" xfId="19940" xr:uid="{CEB0430D-A227-4A2E-959E-59537192E5E3}"/>
    <cellStyle name="Normal 12 2 5 2 2 2 4" xfId="33259" xr:uid="{0374596B-D03B-4CF7-B750-7F77097691D1}"/>
    <cellStyle name="Normal 12 2 5 2 2 2 5" xfId="42359" xr:uid="{2196686D-0B11-464A-BD66-B38FE7E391FC}"/>
    <cellStyle name="Normal 12 2 5 2 2 2 6" xfId="50245" xr:uid="{2EC4989E-14CD-4417-9A63-A6914CCBD1A3}"/>
    <cellStyle name="Normal 12 2 5 2 2 2 7" xfId="57735" xr:uid="{22BEF656-E915-4752-B49F-BB290E825972}"/>
    <cellStyle name="Normal 12 2 5 2 2 3" xfId="4942" xr:uid="{FCE8A138-409D-4C05-9A66-3DEB29A27663}"/>
    <cellStyle name="Normal 12 2 5 2 2 3 2" xfId="12453" xr:uid="{6EBF8B06-85B6-4195-BC9F-425DFEC710BD}"/>
    <cellStyle name="Normal 12 2 5 2 2 3 2 2" xfId="27429" xr:uid="{D0B9C505-512E-4961-8390-126A5BF8580D}"/>
    <cellStyle name="Normal 12 2 5 2 2 3 3" xfId="19941" xr:uid="{D79A9B5C-2C96-41F1-A1D6-F3BC5F211EBE}"/>
    <cellStyle name="Normal 12 2 5 2 2 3 4" xfId="35104" xr:uid="{7DC5FEDD-EB92-4DAB-AFCA-96B66A379141}"/>
    <cellStyle name="Normal 12 2 5 2 2 3 5" xfId="42360" xr:uid="{5A3C73D6-DD21-402B-B58B-7396BB03592C}"/>
    <cellStyle name="Normal 12 2 5 2 2 3 6" xfId="50246" xr:uid="{AB2B550A-0014-47F1-B6B8-BAB0FDB305DA}"/>
    <cellStyle name="Normal 12 2 5 2 2 3 7" xfId="57736" xr:uid="{3EC60200-774C-4D35-9F1C-A67C1E80C8B5}"/>
    <cellStyle name="Normal 12 2 5 2 2 4" xfId="4943" xr:uid="{8CCE966E-6566-4D2F-8A8C-CDC3BD16F2EC}"/>
    <cellStyle name="Normal 12 2 5 2 2 4 2" xfId="12454" xr:uid="{0A3576DA-B3A0-4743-9544-19E5FEB1B008}"/>
    <cellStyle name="Normal 12 2 5 2 2 4 2 2" xfId="27430" xr:uid="{373457A9-4829-4AD0-B15A-4E14723A8878}"/>
    <cellStyle name="Normal 12 2 5 2 2 4 3" xfId="19942" xr:uid="{180244B5-4C1D-40E0-A685-CEEF0028CC3A}"/>
    <cellStyle name="Normal 12 2 5 2 2 4 4" xfId="36947" xr:uid="{545EC6E3-EB39-4AFD-ABE5-F39348FD9A02}"/>
    <cellStyle name="Normal 12 2 5 2 2 4 5" xfId="42361" xr:uid="{1DC0AF15-A78B-4097-AF8A-62A0B42913D7}"/>
    <cellStyle name="Normal 12 2 5 2 2 4 6" xfId="50247" xr:uid="{C23527C2-8F03-4827-870F-C607B1D0EF80}"/>
    <cellStyle name="Normal 12 2 5 2 2 4 7" xfId="57737" xr:uid="{5B8F3563-005D-488F-A538-9415EDC274AC}"/>
    <cellStyle name="Normal 12 2 5 2 2 5" xfId="12451" xr:uid="{24A1F5CD-CBD9-4F4B-BECA-298F4B1C2CE8}"/>
    <cellStyle name="Normal 12 2 5 2 2 5 2" xfId="27427" xr:uid="{68D0DF44-6DE5-4756-B5FD-3B9DAC1B10B8}"/>
    <cellStyle name="Normal 12 2 5 2 2 6" xfId="19939" xr:uid="{8DF00884-C5D4-46F5-9AE0-8EE587D240D4}"/>
    <cellStyle name="Normal 12 2 5 2 2 7" xfId="31694" xr:uid="{341FD6C5-6487-4FF0-A9E7-8297F962A50F}"/>
    <cellStyle name="Normal 12 2 5 2 2 8" xfId="42358" xr:uid="{E9B1DFAD-368F-4805-B8E2-C8F4471AD71D}"/>
    <cellStyle name="Normal 12 2 5 2 2 9" xfId="50244" xr:uid="{E71D8827-0A54-406F-85B6-61814C61A2B1}"/>
    <cellStyle name="Normal 12 2 5 2 3" xfId="4944" xr:uid="{6B55FF55-EFC6-4453-8CEF-A28CC7796631}"/>
    <cellStyle name="Normal 12 2 5 2 3 2" xfId="12455" xr:uid="{BBC67383-EB8A-45B6-A076-50835F5826E4}"/>
    <cellStyle name="Normal 12 2 5 2 3 2 2" xfId="27431" xr:uid="{09D6404C-6F0F-4AD7-B199-885682FF0C1D}"/>
    <cellStyle name="Normal 12 2 5 2 3 3" xfId="19943" xr:uid="{61A28906-9B49-49C7-8F52-664AC71E0DD9}"/>
    <cellStyle name="Normal 12 2 5 2 3 4" xfId="33258" xr:uid="{DFABBF03-11A4-493B-87DE-487CC48E2512}"/>
    <cellStyle name="Normal 12 2 5 2 3 5" xfId="42362" xr:uid="{C359DF1C-A0AB-4410-B11B-A58CC69043CA}"/>
    <cellStyle name="Normal 12 2 5 2 3 6" xfId="50248" xr:uid="{0000108A-5C58-44AE-A807-31376AC90AC7}"/>
    <cellStyle name="Normal 12 2 5 2 3 7" xfId="57738" xr:uid="{FD63985C-76D9-4342-8D50-99266B410BD7}"/>
    <cellStyle name="Normal 12 2 5 2 4" xfId="4945" xr:uid="{8539629C-73D2-4846-A760-F3E1AA72A16A}"/>
    <cellStyle name="Normal 12 2 5 2 4 2" xfId="12456" xr:uid="{695F07C7-E00A-4482-9A69-5914A44A72C6}"/>
    <cellStyle name="Normal 12 2 5 2 4 2 2" xfId="27432" xr:uid="{E875A91E-D578-4649-B37B-4DCA0E23DEBE}"/>
    <cellStyle name="Normal 12 2 5 2 4 3" xfId="19944" xr:uid="{ABCD38E3-E684-42CE-A3A5-280EC0C0654F}"/>
    <cellStyle name="Normal 12 2 5 2 4 4" xfId="35103" xr:uid="{0A468A80-8710-47CF-B697-43852542A0BA}"/>
    <cellStyle name="Normal 12 2 5 2 4 5" xfId="42363" xr:uid="{49032BBE-FC53-4EB7-A633-F7E0C92F1270}"/>
    <cellStyle name="Normal 12 2 5 2 4 6" xfId="50249" xr:uid="{30D46BAB-A15D-49A8-B2D5-24A08F82CC05}"/>
    <cellStyle name="Normal 12 2 5 2 4 7" xfId="57739" xr:uid="{B22174E0-13FD-43B4-96DF-DC449B3125CD}"/>
    <cellStyle name="Normal 12 2 5 2 5" xfId="4946" xr:uid="{33A32788-DD13-40C1-917A-C153D2E3CFA5}"/>
    <cellStyle name="Normal 12 2 5 2 5 2" xfId="12457" xr:uid="{D8C8190B-F27F-433D-A9D6-3D181EE963C8}"/>
    <cellStyle name="Normal 12 2 5 2 5 2 2" xfId="27433" xr:uid="{63F2C41C-5B03-4986-80D5-79C8967A2813}"/>
    <cellStyle name="Normal 12 2 5 2 5 3" xfId="19945" xr:uid="{8B08B60C-FD8C-48D2-B4D9-F0C86B9EA299}"/>
    <cellStyle name="Normal 12 2 5 2 5 4" xfId="36946" xr:uid="{FE96062E-6063-4C48-9E4C-93B5C0ACBD84}"/>
    <cellStyle name="Normal 12 2 5 2 5 5" xfId="42364" xr:uid="{35C11996-0EEF-4285-BE8B-FBC268796DBA}"/>
    <cellStyle name="Normal 12 2 5 2 5 6" xfId="50250" xr:uid="{A3BCE50D-CD87-4972-B105-3B3125B3A8C7}"/>
    <cellStyle name="Normal 12 2 5 2 5 7" xfId="57740" xr:uid="{46E2371B-AC42-466A-9AE4-21AE58796AB2}"/>
    <cellStyle name="Normal 12 2 5 2 6" xfId="12450" xr:uid="{6D85FE72-8B32-42A9-8E82-0548503842D6}"/>
    <cellStyle name="Normal 12 2 5 2 6 2" xfId="27426" xr:uid="{4430B627-14BD-49BE-BC10-6C3D20B25997}"/>
    <cellStyle name="Normal 12 2 5 2 7" xfId="19938" xr:uid="{D8B0F2FD-3141-4147-A929-69D63D1CB127}"/>
    <cellStyle name="Normal 12 2 5 2 8" xfId="30969" xr:uid="{2FD4EC8F-7A1D-4CC1-B677-24A34E033AE4}"/>
    <cellStyle name="Normal 12 2 5 2 9" xfId="42357" xr:uid="{DFC6E09B-3502-4433-ACA1-F3207DA63483}"/>
    <cellStyle name="Normal 12 2 5 3" xfId="4947" xr:uid="{7C46DACC-ED17-44F9-8111-07A5B847B701}"/>
    <cellStyle name="Normal 12 2 5 3 10" xfId="57741" xr:uid="{1681FA36-8F12-453F-8096-4B44057B40B5}"/>
    <cellStyle name="Normal 12 2 5 3 2" xfId="4948" xr:uid="{DE12A3ED-A9AF-4D71-B635-34FB86603F1B}"/>
    <cellStyle name="Normal 12 2 5 3 2 2" xfId="12459" xr:uid="{E3728A56-3988-41FD-BBFE-6EF3B57C9128}"/>
    <cellStyle name="Normal 12 2 5 3 2 2 2" xfId="27435" xr:uid="{7558B671-41A6-4953-A57B-6B43B724B1D4}"/>
    <cellStyle name="Normal 12 2 5 3 2 3" xfId="19947" xr:uid="{080C4B3A-7EC5-4822-A858-1736B386A0D3}"/>
    <cellStyle name="Normal 12 2 5 3 2 4" xfId="33260" xr:uid="{13CD6AF6-862F-473D-B996-3FB2E7FB5722}"/>
    <cellStyle name="Normal 12 2 5 3 2 5" xfId="42366" xr:uid="{03A0C408-52F3-42F6-BBEB-2883E9F94A77}"/>
    <cellStyle name="Normal 12 2 5 3 2 6" xfId="50252" xr:uid="{3CE0BAC8-EAE3-4DD1-AC78-6528BBA79FF2}"/>
    <cellStyle name="Normal 12 2 5 3 2 7" xfId="57742" xr:uid="{3D9296FF-88E1-4F83-9A10-989F9D1AF908}"/>
    <cellStyle name="Normal 12 2 5 3 3" xfId="4949" xr:uid="{4FCBCCA3-112E-4351-9F31-D1DFA45C6B49}"/>
    <cellStyle name="Normal 12 2 5 3 3 2" xfId="12460" xr:uid="{A6AA1B76-9A72-47D1-802B-151E33479683}"/>
    <cellStyle name="Normal 12 2 5 3 3 2 2" xfId="27436" xr:uid="{D70EBE34-F9A7-4C5F-8059-AFB093967593}"/>
    <cellStyle name="Normal 12 2 5 3 3 3" xfId="19948" xr:uid="{A3D11C81-DFA5-419B-9049-8D59935A5FD9}"/>
    <cellStyle name="Normal 12 2 5 3 3 4" xfId="35105" xr:uid="{7AB06C72-6572-403B-8EBF-B466B450F306}"/>
    <cellStyle name="Normal 12 2 5 3 3 5" xfId="42367" xr:uid="{58AFBF30-9BEE-4BC5-BB01-BFF5DDB83358}"/>
    <cellStyle name="Normal 12 2 5 3 3 6" xfId="50253" xr:uid="{3FB35D74-9A77-4E06-BFAB-DE95E1524EC2}"/>
    <cellStyle name="Normal 12 2 5 3 3 7" xfId="57743" xr:uid="{2AD157DD-6E18-4B93-818D-D527FCBE8959}"/>
    <cellStyle name="Normal 12 2 5 3 4" xfId="4950" xr:uid="{11067D5E-6D70-45D9-BA53-5A0AD9A7AD02}"/>
    <cellStyle name="Normal 12 2 5 3 4 2" xfId="12461" xr:uid="{EFDA9E92-0BC7-4559-996A-82D672E840C0}"/>
    <cellStyle name="Normal 12 2 5 3 4 2 2" xfId="27437" xr:uid="{BB2E3E69-6FCE-4BB8-B26F-F440DBE8D67D}"/>
    <cellStyle name="Normal 12 2 5 3 4 3" xfId="19949" xr:uid="{95D32846-5199-42FF-A43C-38679D146DE6}"/>
    <cellStyle name="Normal 12 2 5 3 4 4" xfId="36948" xr:uid="{9FBE02AC-5936-4671-A49B-07E666C4DC36}"/>
    <cellStyle name="Normal 12 2 5 3 4 5" xfId="42368" xr:uid="{8C2ED03E-32AA-4DEB-AC1D-4FC511A30F84}"/>
    <cellStyle name="Normal 12 2 5 3 4 6" xfId="50254" xr:uid="{67E9E45E-C6F7-4087-A8DD-93C55339AA37}"/>
    <cellStyle name="Normal 12 2 5 3 4 7" xfId="57744" xr:uid="{0E04D38E-0627-45A4-A7A4-9D915D7D8188}"/>
    <cellStyle name="Normal 12 2 5 3 5" xfId="12458" xr:uid="{A8F06CC8-2241-464F-8E86-81EEBC1C7EF6}"/>
    <cellStyle name="Normal 12 2 5 3 5 2" xfId="27434" xr:uid="{50418489-76C5-4710-A3BA-507DCC496945}"/>
    <cellStyle name="Normal 12 2 5 3 6" xfId="19946" xr:uid="{FBFFF8DD-7D03-4082-A914-2A0E28036252}"/>
    <cellStyle name="Normal 12 2 5 3 7" xfId="31693" xr:uid="{3C982470-E420-44E1-BD9D-A494BFA55AA3}"/>
    <cellStyle name="Normal 12 2 5 3 8" xfId="42365" xr:uid="{E62CA680-4976-4AB0-BB3E-C973445844EA}"/>
    <cellStyle name="Normal 12 2 5 3 9" xfId="50251" xr:uid="{64AFB4EE-AB01-4136-9F16-C09B4CE04BC1}"/>
    <cellStyle name="Normal 12 2 5 4" xfId="4951" xr:uid="{5F35AF20-E476-432F-906B-404841B2B9F0}"/>
    <cellStyle name="Normal 12 2 5 4 2" xfId="12462" xr:uid="{8365D5DC-9368-4F0C-A851-FCA7E3790D27}"/>
    <cellStyle name="Normal 12 2 5 4 2 2" xfId="27438" xr:uid="{AC329199-65BE-4817-87E1-CA5F747FE1B2}"/>
    <cellStyle name="Normal 12 2 5 4 3" xfId="19950" xr:uid="{CA12DF2F-63A9-4466-8BE3-0704EC364AEB}"/>
    <cellStyle name="Normal 12 2 5 4 4" xfId="33257" xr:uid="{34B7F800-6CFE-4889-A9E3-C5174ED17084}"/>
    <cellStyle name="Normal 12 2 5 4 5" xfId="42369" xr:uid="{393FC588-4F92-4083-A067-3A2950AA4E25}"/>
    <cellStyle name="Normal 12 2 5 4 6" xfId="50255" xr:uid="{0824FABE-C368-4F84-AFF4-D2413186BC8C}"/>
    <cellStyle name="Normal 12 2 5 4 7" xfId="57745" xr:uid="{965EDAD7-8A14-4829-9C58-75AFE8800A6B}"/>
    <cellStyle name="Normal 12 2 5 5" xfId="4952" xr:uid="{DDE76AD9-F8DA-4BBD-9A6B-870654713EE7}"/>
    <cellStyle name="Normal 12 2 5 5 2" xfId="12463" xr:uid="{073E8C45-8B0B-4D26-BAE6-A592363F4CC6}"/>
    <cellStyle name="Normal 12 2 5 5 2 2" xfId="27439" xr:uid="{1B848854-3F22-48FD-ABB6-65ACE74B6FD6}"/>
    <cellStyle name="Normal 12 2 5 5 3" xfId="19951" xr:uid="{E0D29F75-A2A7-44B0-9A4C-CFCAD96131D1}"/>
    <cellStyle name="Normal 12 2 5 5 4" xfId="35102" xr:uid="{CABFE75E-B6E3-4DF8-912D-FFC15CAC40EF}"/>
    <cellStyle name="Normal 12 2 5 5 5" xfId="42370" xr:uid="{6E0618E6-38D2-49BA-AC5A-D8D5E0F1F465}"/>
    <cellStyle name="Normal 12 2 5 5 6" xfId="50256" xr:uid="{4F01F711-E737-4228-A7AA-0502764397BF}"/>
    <cellStyle name="Normal 12 2 5 5 7" xfId="57746" xr:uid="{D9F27924-2C8C-4534-B393-1710040F9AC5}"/>
    <cellStyle name="Normal 12 2 5 6" xfId="4953" xr:uid="{B49986F1-0108-4B2E-B7B7-1D6965B88A48}"/>
    <cellStyle name="Normal 12 2 5 6 2" xfId="12464" xr:uid="{9039D4AE-876A-4DE4-B660-76064C3C7421}"/>
    <cellStyle name="Normal 12 2 5 6 2 2" xfId="27440" xr:uid="{7043B6B3-517A-4921-9887-A59ED9BFCA10}"/>
    <cellStyle name="Normal 12 2 5 6 3" xfId="19952" xr:uid="{11A35D37-6D3B-4687-8D04-0EEB1CE20000}"/>
    <cellStyle name="Normal 12 2 5 6 4" xfId="36945" xr:uid="{20E5246E-70A9-4215-981C-F06BF8DFCB4D}"/>
    <cellStyle name="Normal 12 2 5 6 5" xfId="42371" xr:uid="{97E2016D-3FDA-4C93-8886-1F68B755C0B3}"/>
    <cellStyle name="Normal 12 2 5 6 6" xfId="50257" xr:uid="{C1ECF236-7C5E-4F61-86F7-C487218BDF92}"/>
    <cellStyle name="Normal 12 2 5 6 7" xfId="57747" xr:uid="{ABA56F94-0CC2-49ED-AE80-60D2BD5E97BD}"/>
    <cellStyle name="Normal 12 2 5 7" xfId="12449" xr:uid="{A4D3065F-87E3-43DA-8AE5-4AA7E3B7D046}"/>
    <cellStyle name="Normal 12 2 5 7 2" xfId="27425" xr:uid="{ADDA3D92-0644-47AE-8DFE-CCA469B15C14}"/>
    <cellStyle name="Normal 12 2 5 8" xfId="19937" xr:uid="{F2417A23-ABD9-41D4-B13C-C6295FCFBC70}"/>
    <cellStyle name="Normal 12 2 5 9" xfId="30494" xr:uid="{991B230B-5897-4C0B-9424-64F229BC7ED4}"/>
    <cellStyle name="Normal 12 2 6" xfId="4954" xr:uid="{EC9C8F74-B0BB-449D-A1F7-C7468E391DC0}"/>
    <cellStyle name="Normal 12 2 6 10" xfId="42372" xr:uid="{D0E107B4-B55D-45B0-A4F7-6BE07484147D}"/>
    <cellStyle name="Normal 12 2 6 11" xfId="50258" xr:uid="{868FE116-26FB-4F2E-88F8-C68FAD085497}"/>
    <cellStyle name="Normal 12 2 6 12" xfId="57748" xr:uid="{549A9174-DBD2-4927-AFAB-9DBDC919CB0F}"/>
    <cellStyle name="Normal 12 2 6 2" xfId="4955" xr:uid="{FAF0826C-11C8-4963-A35B-E1C99E0C5101}"/>
    <cellStyle name="Normal 12 2 6 2 10" xfId="50259" xr:uid="{D3371FB3-973E-47FB-A950-1881EBADA875}"/>
    <cellStyle name="Normal 12 2 6 2 11" xfId="57749" xr:uid="{3C01FC96-E3BF-4CEE-AB5B-34BFB42281B2}"/>
    <cellStyle name="Normal 12 2 6 2 2" xfId="4956" xr:uid="{92000A54-C793-4A45-B80B-F59D72BD2580}"/>
    <cellStyle name="Normal 12 2 6 2 2 10" xfId="57750" xr:uid="{4BD56B83-20D5-4658-9EEE-348A19A1BBD8}"/>
    <cellStyle name="Normal 12 2 6 2 2 2" xfId="4957" xr:uid="{4B4B6CB3-8A47-4C4D-A47F-D13E6643F4C7}"/>
    <cellStyle name="Normal 12 2 6 2 2 2 2" xfId="12468" xr:uid="{BD65DAFA-3D23-4B68-A3F7-A9B55DEBE44E}"/>
    <cellStyle name="Normal 12 2 6 2 2 2 2 2" xfId="27444" xr:uid="{1A8FD0F8-F649-4FA9-BC14-CE3187CD7000}"/>
    <cellStyle name="Normal 12 2 6 2 2 2 3" xfId="19956" xr:uid="{D62BE1B2-F40F-4BE9-857C-149CAE2F8208}"/>
    <cellStyle name="Normal 12 2 6 2 2 2 4" xfId="33263" xr:uid="{11548841-5996-4203-9734-480D1B8C4A13}"/>
    <cellStyle name="Normal 12 2 6 2 2 2 5" xfId="42375" xr:uid="{0A0FEB08-9988-4268-97B5-1FF00378709D}"/>
    <cellStyle name="Normal 12 2 6 2 2 2 6" xfId="50261" xr:uid="{E789D6AA-9E8C-4148-A34E-34EDE1335AC1}"/>
    <cellStyle name="Normal 12 2 6 2 2 2 7" xfId="57751" xr:uid="{423B6A5E-585F-4FC5-8EA3-77EBA32FA09E}"/>
    <cellStyle name="Normal 12 2 6 2 2 3" xfId="4958" xr:uid="{1A4AE35F-79AF-4666-99B1-AC575BD7E7CA}"/>
    <cellStyle name="Normal 12 2 6 2 2 3 2" xfId="12469" xr:uid="{4810D837-A285-4D63-9743-3861ED70DE58}"/>
    <cellStyle name="Normal 12 2 6 2 2 3 2 2" xfId="27445" xr:uid="{48E2BF50-22B3-45C4-B46F-141C8E824C89}"/>
    <cellStyle name="Normal 12 2 6 2 2 3 3" xfId="19957" xr:uid="{74AE2C23-DAE1-4DC8-9AFA-CE017594AC09}"/>
    <cellStyle name="Normal 12 2 6 2 2 3 4" xfId="35108" xr:uid="{A226B3CF-90D4-4CAD-9758-5829F13F52D5}"/>
    <cellStyle name="Normal 12 2 6 2 2 3 5" xfId="42376" xr:uid="{B157A40D-55FC-43B1-89A6-C59D0F41A28D}"/>
    <cellStyle name="Normal 12 2 6 2 2 3 6" xfId="50262" xr:uid="{F4327DC5-5BB0-4689-849E-FA852DA99A97}"/>
    <cellStyle name="Normal 12 2 6 2 2 3 7" xfId="57752" xr:uid="{E25C9A41-14CD-4039-AFC9-B0301825CA2F}"/>
    <cellStyle name="Normal 12 2 6 2 2 4" xfId="4959" xr:uid="{A009ADCF-D05C-4BD7-A6C2-D4CDC29980D5}"/>
    <cellStyle name="Normal 12 2 6 2 2 4 2" xfId="12470" xr:uid="{DB246AF4-FDFF-47EC-9F9F-6DBDFAD042FA}"/>
    <cellStyle name="Normal 12 2 6 2 2 4 2 2" xfId="27446" xr:uid="{4071855F-FD8C-40DC-94C4-34839130A662}"/>
    <cellStyle name="Normal 12 2 6 2 2 4 3" xfId="19958" xr:uid="{2D165632-C02F-451B-977D-D5D514FAE7F3}"/>
    <cellStyle name="Normal 12 2 6 2 2 4 4" xfId="36951" xr:uid="{41618059-5A9A-4569-8B04-7CDF4F0AC061}"/>
    <cellStyle name="Normal 12 2 6 2 2 4 5" xfId="42377" xr:uid="{A872217E-1292-46A6-9679-5DA89034A71F}"/>
    <cellStyle name="Normal 12 2 6 2 2 4 6" xfId="50263" xr:uid="{E468FDCC-663B-47F6-81AB-381391DE9183}"/>
    <cellStyle name="Normal 12 2 6 2 2 4 7" xfId="57753" xr:uid="{7E1BF767-BC38-4358-BE95-CCB668FD06AB}"/>
    <cellStyle name="Normal 12 2 6 2 2 5" xfId="12467" xr:uid="{F8D5DC0B-F917-4A1D-AC43-7EEB2227CEFF}"/>
    <cellStyle name="Normal 12 2 6 2 2 5 2" xfId="27443" xr:uid="{CAE9CEBC-43E1-4684-974C-C1EF11987714}"/>
    <cellStyle name="Normal 12 2 6 2 2 6" xfId="19955" xr:uid="{53C9084C-FBB7-4EE6-831D-B23FBB7EA2ED}"/>
    <cellStyle name="Normal 12 2 6 2 2 7" xfId="31696" xr:uid="{610D880D-5D71-4528-B570-4109ABB6B841}"/>
    <cellStyle name="Normal 12 2 6 2 2 8" xfId="42374" xr:uid="{3500CD67-1CA2-406B-8346-F3F064FD1EC9}"/>
    <cellStyle name="Normal 12 2 6 2 2 9" xfId="50260" xr:uid="{03E9E0B1-7E11-40B3-9873-D416DC7EFEA9}"/>
    <cellStyle name="Normal 12 2 6 2 3" xfId="4960" xr:uid="{422A9CD7-D300-4EDD-A3C7-49854E5FDBE7}"/>
    <cellStyle name="Normal 12 2 6 2 3 2" xfId="12471" xr:uid="{94D8295E-F26F-4D73-BD59-D9C58287626E}"/>
    <cellStyle name="Normal 12 2 6 2 3 2 2" xfId="27447" xr:uid="{EABBD076-3DBE-4141-BCC9-BD791FD7227A}"/>
    <cellStyle name="Normal 12 2 6 2 3 3" xfId="19959" xr:uid="{488C7A59-CBCF-4248-9DCA-F497DC727F02}"/>
    <cellStyle name="Normal 12 2 6 2 3 4" xfId="33262" xr:uid="{8998FCDD-072A-40B5-AA61-861377EC6235}"/>
    <cellStyle name="Normal 12 2 6 2 3 5" xfId="42378" xr:uid="{7549CFFD-4D6F-4823-AAEA-50C4CD6D9FE6}"/>
    <cellStyle name="Normal 12 2 6 2 3 6" xfId="50264" xr:uid="{09740089-F119-4BCE-90AD-905DCD0F0486}"/>
    <cellStyle name="Normal 12 2 6 2 3 7" xfId="57754" xr:uid="{3B07C801-841D-4CD0-9191-E265C1C8DCD8}"/>
    <cellStyle name="Normal 12 2 6 2 4" xfId="4961" xr:uid="{E512EA7D-7443-4ECA-B93D-85695618268D}"/>
    <cellStyle name="Normal 12 2 6 2 4 2" xfId="12472" xr:uid="{0E563091-9F64-4D2A-861E-71FD5A095B2F}"/>
    <cellStyle name="Normal 12 2 6 2 4 2 2" xfId="27448" xr:uid="{B674E383-07A5-480C-945C-15F9FC44221B}"/>
    <cellStyle name="Normal 12 2 6 2 4 3" xfId="19960" xr:uid="{7DE42037-2738-4B67-8D2F-3BFFF6BC8461}"/>
    <cellStyle name="Normal 12 2 6 2 4 4" xfId="35107" xr:uid="{5386A1F9-7EEF-4E23-A3E3-5ABF98341C8A}"/>
    <cellStyle name="Normal 12 2 6 2 4 5" xfId="42379" xr:uid="{081C7E75-947F-43B8-A9BB-1D996205C391}"/>
    <cellStyle name="Normal 12 2 6 2 4 6" xfId="50265" xr:uid="{A911C4E3-981F-4E3E-B2F1-79BFD99D87D0}"/>
    <cellStyle name="Normal 12 2 6 2 4 7" xfId="57755" xr:uid="{A4FC575A-5B3B-4326-86AF-C2D2246EF873}"/>
    <cellStyle name="Normal 12 2 6 2 5" xfId="4962" xr:uid="{19421A9E-ED42-4386-9F9C-5EC2EA52F37E}"/>
    <cellStyle name="Normal 12 2 6 2 5 2" xfId="12473" xr:uid="{DFC9FCA9-421F-4105-B2DA-88D5B884EDDD}"/>
    <cellStyle name="Normal 12 2 6 2 5 2 2" xfId="27449" xr:uid="{54073973-67CD-4A8C-B1A3-E435A5ADB951}"/>
    <cellStyle name="Normal 12 2 6 2 5 3" xfId="19961" xr:uid="{5957737F-FD67-4BFA-9AD0-36DDEF4FA76D}"/>
    <cellStyle name="Normal 12 2 6 2 5 4" xfId="36950" xr:uid="{6EBDD5CF-B115-46D4-8739-7192D20F739C}"/>
    <cellStyle name="Normal 12 2 6 2 5 5" xfId="42380" xr:uid="{F859D243-109C-4BC9-83F1-62A70A9C7AF1}"/>
    <cellStyle name="Normal 12 2 6 2 5 6" xfId="50266" xr:uid="{C5D59E94-2B58-48A4-B26A-DA7556DD2D34}"/>
    <cellStyle name="Normal 12 2 6 2 5 7" xfId="57756" xr:uid="{47AAB73B-EBD5-45B6-B1BE-5894AC211FA8}"/>
    <cellStyle name="Normal 12 2 6 2 6" xfId="12466" xr:uid="{70E5B08C-8E35-4ABC-89E5-10BDFB2DEDA7}"/>
    <cellStyle name="Normal 12 2 6 2 6 2" xfId="27442" xr:uid="{5D38FE67-2567-4754-AD3E-DD0A0A2045FA}"/>
    <cellStyle name="Normal 12 2 6 2 7" xfId="19954" xr:uid="{93E80556-947C-49E1-8603-ECFDD2A8E78D}"/>
    <cellStyle name="Normal 12 2 6 2 8" xfId="30970" xr:uid="{4653D35C-F30C-4A28-A976-6CFE4FF15E44}"/>
    <cellStyle name="Normal 12 2 6 2 9" xfId="42373" xr:uid="{EECBAB87-9C9C-4DE4-8837-0D887FD5F920}"/>
    <cellStyle name="Normal 12 2 6 3" xfId="4963" xr:uid="{838E72A6-6686-45A4-A59F-D25BDB37CB70}"/>
    <cellStyle name="Normal 12 2 6 3 10" xfId="57757" xr:uid="{DC22EB4C-EB66-46E2-90B6-1BD294EE8AA8}"/>
    <cellStyle name="Normal 12 2 6 3 2" xfId="4964" xr:uid="{36EF61A8-F09A-4A92-9E9D-99B579088050}"/>
    <cellStyle name="Normal 12 2 6 3 2 2" xfId="12475" xr:uid="{61E8658B-CDA0-4BF1-A167-C08C5AFBC348}"/>
    <cellStyle name="Normal 12 2 6 3 2 2 2" xfId="27451" xr:uid="{04AF5A8B-482E-4FD7-A2D1-C2E9039C0BDC}"/>
    <cellStyle name="Normal 12 2 6 3 2 3" xfId="19963" xr:uid="{80FF5154-120D-41DC-B428-7ED2AA93D2F8}"/>
    <cellStyle name="Normal 12 2 6 3 2 4" xfId="33264" xr:uid="{EDA3AFCA-3DBC-4D6D-8CCD-E33A2E1A3470}"/>
    <cellStyle name="Normal 12 2 6 3 2 5" xfId="42382" xr:uid="{B8D8FA67-FF9E-48A7-B993-C26E96FAC3C0}"/>
    <cellStyle name="Normal 12 2 6 3 2 6" xfId="50268" xr:uid="{DDA0BEA3-9DFF-46F1-A148-3634A258397B}"/>
    <cellStyle name="Normal 12 2 6 3 2 7" xfId="57758" xr:uid="{4D912253-9A62-434E-B275-2F5A47602278}"/>
    <cellStyle name="Normal 12 2 6 3 3" xfId="4965" xr:uid="{C584EF32-335B-49F1-8259-8874B0595E67}"/>
    <cellStyle name="Normal 12 2 6 3 3 2" xfId="12476" xr:uid="{BB7A5BFB-1323-4955-A515-8BBFDC1751AB}"/>
    <cellStyle name="Normal 12 2 6 3 3 2 2" xfId="27452" xr:uid="{1B9C7A5E-691B-4410-AE7D-8EFFFCE86B0F}"/>
    <cellStyle name="Normal 12 2 6 3 3 3" xfId="19964" xr:uid="{E1F6990A-34F3-4C0E-A2C2-C40A97539463}"/>
    <cellStyle name="Normal 12 2 6 3 3 4" xfId="35109" xr:uid="{958D0142-42C2-4099-9D1E-A4367222061D}"/>
    <cellStyle name="Normal 12 2 6 3 3 5" xfId="42383" xr:uid="{7A4C9322-7EFD-47C0-8307-48C3421D7878}"/>
    <cellStyle name="Normal 12 2 6 3 3 6" xfId="50269" xr:uid="{801D54DD-5845-4841-8763-35923EDF9FBC}"/>
    <cellStyle name="Normal 12 2 6 3 3 7" xfId="57759" xr:uid="{A9E63E0C-6B76-4D1E-8B3E-E6B9BE1E56E3}"/>
    <cellStyle name="Normal 12 2 6 3 4" xfId="4966" xr:uid="{256637A5-1D64-47F1-9195-8FC1AFD5A57E}"/>
    <cellStyle name="Normal 12 2 6 3 4 2" xfId="12477" xr:uid="{322CD5F8-A87B-4086-A25D-E4659CC937D2}"/>
    <cellStyle name="Normal 12 2 6 3 4 2 2" xfId="27453" xr:uid="{1A048CE2-1332-42CE-83D6-65EA6CF13BF7}"/>
    <cellStyle name="Normal 12 2 6 3 4 3" xfId="19965" xr:uid="{DA4F3108-F069-494B-8A03-0F90577F6100}"/>
    <cellStyle name="Normal 12 2 6 3 4 4" xfId="36952" xr:uid="{4AE33680-D533-473E-9A8F-C8F72D016539}"/>
    <cellStyle name="Normal 12 2 6 3 4 5" xfId="42384" xr:uid="{5FE49C9D-45B2-4B8D-8CB1-BB75B8C21493}"/>
    <cellStyle name="Normal 12 2 6 3 4 6" xfId="50270" xr:uid="{88D2B7DA-AB7C-4E6F-BF74-DEFE5A1B89B5}"/>
    <cellStyle name="Normal 12 2 6 3 4 7" xfId="57760" xr:uid="{E60F0DBF-BBAA-4656-9A79-0F01CCC127C2}"/>
    <cellStyle name="Normal 12 2 6 3 5" xfId="12474" xr:uid="{4C1E62BC-59C6-4D7A-A207-B80630CC05BC}"/>
    <cellStyle name="Normal 12 2 6 3 5 2" xfId="27450" xr:uid="{0ECA3464-0BEF-4F96-B33E-4C5FA9798934}"/>
    <cellStyle name="Normal 12 2 6 3 6" xfId="19962" xr:uid="{04B912CC-B9C3-4699-935F-52A8D1BA46EF}"/>
    <cellStyle name="Normal 12 2 6 3 7" xfId="31695" xr:uid="{E8D625D8-BFC8-4BEB-839C-DF249305611E}"/>
    <cellStyle name="Normal 12 2 6 3 8" xfId="42381" xr:uid="{6AAE99D3-C822-4576-91B4-F00459432F7C}"/>
    <cellStyle name="Normal 12 2 6 3 9" xfId="50267" xr:uid="{C53AD487-6A4F-4082-9D4D-5FB188F0E212}"/>
    <cellStyle name="Normal 12 2 6 4" xfId="4967" xr:uid="{5A2B0279-BDCA-4932-B4C1-B0F5982B6CD6}"/>
    <cellStyle name="Normal 12 2 6 4 2" xfId="12478" xr:uid="{F5C859AD-5677-4A97-ADFB-10AA02DA17BB}"/>
    <cellStyle name="Normal 12 2 6 4 2 2" xfId="27454" xr:uid="{AD0593DB-A89B-406A-95FF-9C1BD4A04D79}"/>
    <cellStyle name="Normal 12 2 6 4 3" xfId="19966" xr:uid="{8FC89FC1-2980-42F0-B057-65E236DB528B}"/>
    <cellStyle name="Normal 12 2 6 4 4" xfId="33261" xr:uid="{B5BA1688-E5E8-49E0-A427-0FB495B01721}"/>
    <cellStyle name="Normal 12 2 6 4 5" xfId="42385" xr:uid="{D77C6660-A866-484C-8D17-ADE0D3E1C560}"/>
    <cellStyle name="Normal 12 2 6 4 6" xfId="50271" xr:uid="{4624EC76-C951-4372-972A-A91F48FDEFA6}"/>
    <cellStyle name="Normal 12 2 6 4 7" xfId="57761" xr:uid="{23E13DD6-ACDD-4DBA-85BA-C02E8BFDBD11}"/>
    <cellStyle name="Normal 12 2 6 5" xfId="4968" xr:uid="{D24F9C32-F0BD-4AB8-845E-D4F34105527A}"/>
    <cellStyle name="Normal 12 2 6 5 2" xfId="12479" xr:uid="{8C586605-B56A-4249-B026-F5573EA90ED7}"/>
    <cellStyle name="Normal 12 2 6 5 2 2" xfId="27455" xr:uid="{2385E782-4A9B-42D8-8939-F67BC0BD49AC}"/>
    <cellStyle name="Normal 12 2 6 5 3" xfId="19967" xr:uid="{C675ABA1-128C-4B6F-8017-82F4205A9CB8}"/>
    <cellStyle name="Normal 12 2 6 5 4" xfId="35106" xr:uid="{12D527AE-8748-4070-985D-D47B36559962}"/>
    <cellStyle name="Normal 12 2 6 5 5" xfId="42386" xr:uid="{6F131644-C730-4A0C-B233-5D199AA15B6F}"/>
    <cellStyle name="Normal 12 2 6 5 6" xfId="50272" xr:uid="{FA386494-B0B4-4BF2-A0AC-507992A02115}"/>
    <cellStyle name="Normal 12 2 6 5 7" xfId="57762" xr:uid="{EC4A59AC-9169-494D-9BDA-A9DB4B0A19B4}"/>
    <cellStyle name="Normal 12 2 6 6" xfId="4969" xr:uid="{A9974906-DC21-4C3E-B3C2-FEF49EC77276}"/>
    <cellStyle name="Normal 12 2 6 6 2" xfId="12480" xr:uid="{B8C84C77-1047-40E0-9E17-1362B9279A8F}"/>
    <cellStyle name="Normal 12 2 6 6 2 2" xfId="27456" xr:uid="{70B0095F-6AD8-4CDF-AD83-341855B26896}"/>
    <cellStyle name="Normal 12 2 6 6 3" xfId="19968" xr:uid="{C0026973-2113-40F6-92DC-321900C9B1ED}"/>
    <cellStyle name="Normal 12 2 6 6 4" xfId="36949" xr:uid="{9E6308C5-48B0-4905-8952-6B9D1AC75B0C}"/>
    <cellStyle name="Normal 12 2 6 6 5" xfId="42387" xr:uid="{FAA93E46-061E-422A-BB4C-745C829F0447}"/>
    <cellStyle name="Normal 12 2 6 6 6" xfId="50273" xr:uid="{F9B8B452-AB8F-4CAB-BE54-A6776362F03F}"/>
    <cellStyle name="Normal 12 2 6 6 7" xfId="57763" xr:uid="{1382165A-F527-4F37-95E7-D2BA378844FC}"/>
    <cellStyle name="Normal 12 2 6 7" xfId="12465" xr:uid="{10B86C2E-AA08-4B97-BF57-04908FC03EFE}"/>
    <cellStyle name="Normal 12 2 6 7 2" xfId="27441" xr:uid="{CB87536F-472A-4BB0-B184-538673FDEE66}"/>
    <cellStyle name="Normal 12 2 6 8" xfId="19953" xr:uid="{2B9E6A5A-FA84-46E0-9DFD-DEB5B555BEA5}"/>
    <cellStyle name="Normal 12 2 6 9" xfId="30591" xr:uid="{BD01E531-C42A-40DF-A3A3-22FFB4FA4697}"/>
    <cellStyle name="Normal 12 2 7" xfId="4970" xr:uid="{F9BDD149-AF71-4680-963F-E364142E4103}"/>
    <cellStyle name="Normal 12 2 7 10" xfId="50274" xr:uid="{9700A48B-8B3D-4014-AE83-9CDA3109BFC2}"/>
    <cellStyle name="Normal 12 2 7 11" xfId="57764" xr:uid="{2503ABC1-B28E-4FBA-8F1C-83D462B9FF5A}"/>
    <cellStyle name="Normal 12 2 7 2" xfId="4971" xr:uid="{A73861D7-B0E2-455C-B9F3-9FCCA90EDC39}"/>
    <cellStyle name="Normal 12 2 7 2 10" xfId="57765" xr:uid="{76144710-5F40-4CB3-ADE7-7EFE246ACCA4}"/>
    <cellStyle name="Normal 12 2 7 2 2" xfId="4972" xr:uid="{09F0241C-4577-4E2D-89AD-676B45AD179A}"/>
    <cellStyle name="Normal 12 2 7 2 2 2" xfId="12483" xr:uid="{CE2DF875-DC4B-4516-94F7-A2DD5A12660C}"/>
    <cellStyle name="Normal 12 2 7 2 2 2 2" xfId="27459" xr:uid="{42D08FAA-5F15-4DD4-A396-84FACB17A5EA}"/>
    <cellStyle name="Normal 12 2 7 2 2 3" xfId="19971" xr:uid="{B0905949-19AE-4E56-B636-654766687E87}"/>
    <cellStyle name="Normal 12 2 7 2 2 4" xfId="33266" xr:uid="{A0191EBD-7E6F-451E-91AB-F3A3884B0892}"/>
    <cellStyle name="Normal 12 2 7 2 2 5" xfId="42390" xr:uid="{3F2EF209-E4F1-43F4-9B28-1C6E4F651CC7}"/>
    <cellStyle name="Normal 12 2 7 2 2 6" xfId="50276" xr:uid="{556A5CD2-5DB4-4594-BBC9-EBCAE21727DC}"/>
    <cellStyle name="Normal 12 2 7 2 2 7" xfId="57766" xr:uid="{1F2D8FE9-BDCA-4D68-88C5-27D5B71D67C9}"/>
    <cellStyle name="Normal 12 2 7 2 3" xfId="4973" xr:uid="{9C3E5CFE-FB75-4982-AA38-A82B503F60E2}"/>
    <cellStyle name="Normal 12 2 7 2 3 2" xfId="12484" xr:uid="{99CD7445-38A4-4577-94D2-758A721DE2E2}"/>
    <cellStyle name="Normal 12 2 7 2 3 2 2" xfId="27460" xr:uid="{6EFABC35-B19F-4046-A831-AF7C0832BAAC}"/>
    <cellStyle name="Normal 12 2 7 2 3 3" xfId="19972" xr:uid="{F4470745-DA03-4889-9EA5-077A4CEA8D4F}"/>
    <cellStyle name="Normal 12 2 7 2 3 4" xfId="35111" xr:uid="{E0E225B1-9D5B-4BC5-A630-86643CF26407}"/>
    <cellStyle name="Normal 12 2 7 2 3 5" xfId="42391" xr:uid="{EDDDE7AA-8260-4A09-9C30-6101FF4EEFB2}"/>
    <cellStyle name="Normal 12 2 7 2 3 6" xfId="50277" xr:uid="{46FA8DEF-123C-43DA-BCDF-9A770F429C2C}"/>
    <cellStyle name="Normal 12 2 7 2 3 7" xfId="57767" xr:uid="{B33BF234-96B2-421F-A947-6C1BAF90E6AB}"/>
    <cellStyle name="Normal 12 2 7 2 4" xfId="4974" xr:uid="{7EF57522-D113-4D19-81FB-0C334B2878DB}"/>
    <cellStyle name="Normal 12 2 7 2 4 2" xfId="12485" xr:uid="{4849973B-95BB-4D15-A37C-638B1820E9AA}"/>
    <cellStyle name="Normal 12 2 7 2 4 2 2" xfId="27461" xr:uid="{E9D51A0C-8C5B-413A-9763-CDD12C70940F}"/>
    <cellStyle name="Normal 12 2 7 2 4 3" xfId="19973" xr:uid="{4A320C0A-B22C-4C9F-80C9-E7D413168A2B}"/>
    <cellStyle name="Normal 12 2 7 2 4 4" xfId="36954" xr:uid="{EA66FE76-7B6B-4BEB-8CD3-6EF8275A9E1F}"/>
    <cellStyle name="Normal 12 2 7 2 4 5" xfId="42392" xr:uid="{2395DFD6-28AA-4154-AA89-A56743F60045}"/>
    <cellStyle name="Normal 12 2 7 2 4 6" xfId="50278" xr:uid="{154417C5-058F-4A25-917F-77B58B314330}"/>
    <cellStyle name="Normal 12 2 7 2 4 7" xfId="57768" xr:uid="{7596E505-6835-428C-8C20-518BBC9905F4}"/>
    <cellStyle name="Normal 12 2 7 2 5" xfId="12482" xr:uid="{40D236DF-E8AE-4AB6-9B1E-05D19B80BA19}"/>
    <cellStyle name="Normal 12 2 7 2 5 2" xfId="27458" xr:uid="{650BEF09-94AA-4139-B5B2-39B600FDDF2A}"/>
    <cellStyle name="Normal 12 2 7 2 6" xfId="19970" xr:uid="{33B0FD5E-7CAF-40F9-A4A1-3EAB8A299BA1}"/>
    <cellStyle name="Normal 12 2 7 2 7" xfId="31697" xr:uid="{BA844E83-F3BB-4037-91C3-39AB66459903}"/>
    <cellStyle name="Normal 12 2 7 2 8" xfId="42389" xr:uid="{A6DB1915-6334-4361-8D19-E577461898CA}"/>
    <cellStyle name="Normal 12 2 7 2 9" xfId="50275" xr:uid="{1FCD4228-4C1C-4A9F-9ABC-D31E4D0AA974}"/>
    <cellStyle name="Normal 12 2 7 3" xfId="4975" xr:uid="{E626710D-86A9-4100-8E9B-759D7230C4F9}"/>
    <cellStyle name="Normal 12 2 7 3 2" xfId="12486" xr:uid="{8B8967FC-2890-4243-A996-690546625FB4}"/>
    <cellStyle name="Normal 12 2 7 3 2 2" xfId="27462" xr:uid="{818F0FCF-6CA7-4308-B1CD-181AC7A7F267}"/>
    <cellStyle name="Normal 12 2 7 3 3" xfId="19974" xr:uid="{217F0584-38A8-45FD-ABA8-4B6DCAB8D313}"/>
    <cellStyle name="Normal 12 2 7 3 4" xfId="33265" xr:uid="{1067A214-D819-4F57-9094-33EF4C15C927}"/>
    <cellStyle name="Normal 12 2 7 3 5" xfId="42393" xr:uid="{54B44CF1-0410-44E3-B221-C96F3623793E}"/>
    <cellStyle name="Normal 12 2 7 3 6" xfId="50279" xr:uid="{C24612DE-7F1D-499A-95EE-7CDA2142424F}"/>
    <cellStyle name="Normal 12 2 7 3 7" xfId="57769" xr:uid="{B2BE75A6-F9DF-486E-8767-038B70592653}"/>
    <cellStyle name="Normal 12 2 7 4" xfId="4976" xr:uid="{3D66FAB7-E59D-4F7C-ACB1-A23B6A2A8651}"/>
    <cellStyle name="Normal 12 2 7 4 2" xfId="12487" xr:uid="{476B4A48-2972-47E9-A537-A103ED5E7DCA}"/>
    <cellStyle name="Normal 12 2 7 4 2 2" xfId="27463" xr:uid="{A419C16D-6E35-4F5A-899B-CF3CA6CA7D0F}"/>
    <cellStyle name="Normal 12 2 7 4 3" xfId="19975" xr:uid="{70E37BBB-8140-4D13-BE79-DD3DC7DE3A65}"/>
    <cellStyle name="Normal 12 2 7 4 4" xfId="35110" xr:uid="{E583F0B7-562C-4AD8-B5A5-A24AC3CF5042}"/>
    <cellStyle name="Normal 12 2 7 4 5" xfId="42394" xr:uid="{7FEFDF63-2DC8-4B38-B05C-A8BF87D1355F}"/>
    <cellStyle name="Normal 12 2 7 4 6" xfId="50280" xr:uid="{2B67264B-DEF5-4ADB-A4CF-604CD754A93D}"/>
    <cellStyle name="Normal 12 2 7 4 7" xfId="57770" xr:uid="{C10F9E75-AC18-42D5-A02B-714E8213CD62}"/>
    <cellStyle name="Normal 12 2 7 5" xfId="4977" xr:uid="{42C6FC81-7EA5-4B83-95FE-302C45CAC61A}"/>
    <cellStyle name="Normal 12 2 7 5 2" xfId="12488" xr:uid="{9FE65330-563A-4CA4-9D71-97A1BE1CE22B}"/>
    <cellStyle name="Normal 12 2 7 5 2 2" xfId="27464" xr:uid="{EF3C42BD-87BA-4515-8B7C-8EA579297656}"/>
    <cellStyle name="Normal 12 2 7 5 3" xfId="19976" xr:uid="{44CF6B21-1A92-433E-BC2E-5A66C2041229}"/>
    <cellStyle name="Normal 12 2 7 5 4" xfId="36953" xr:uid="{BB698652-3280-49A0-B7AA-308DBE5BF065}"/>
    <cellStyle name="Normal 12 2 7 5 5" xfId="42395" xr:uid="{C0551008-39B9-4B6B-A96B-79B422B56357}"/>
    <cellStyle name="Normal 12 2 7 5 6" xfId="50281" xr:uid="{76050DDF-DD99-4E75-932E-DB707C84DE38}"/>
    <cellStyle name="Normal 12 2 7 5 7" xfId="57771" xr:uid="{6024A932-2D60-4767-93B0-49BE557420BD}"/>
    <cellStyle name="Normal 12 2 7 6" xfId="12481" xr:uid="{6112D643-41D7-41CB-BCF7-263D321DC656}"/>
    <cellStyle name="Normal 12 2 7 6 2" xfId="27457" xr:uid="{211022B1-EE34-4AD3-AC83-F1C08FAD886E}"/>
    <cellStyle name="Normal 12 2 7 7" xfId="19969" xr:uid="{5557EAEF-674D-4B76-A1F1-FC51E407B5E3}"/>
    <cellStyle name="Normal 12 2 7 8" xfId="30695" xr:uid="{293471EA-8E1D-4B0A-8C0B-013B2473B8CF}"/>
    <cellStyle name="Normal 12 2 7 9" xfId="42388" xr:uid="{59B5FC8A-AF79-4A95-9AD6-D6FF9CA11DD8}"/>
    <cellStyle name="Normal 12 2 8" xfId="4978" xr:uid="{43F4AB53-9881-4524-9DE8-EA9529E2336E}"/>
    <cellStyle name="Normal 12 2 8 10" xfId="50282" xr:uid="{C9D49532-408C-41B2-8BF4-93BE12799319}"/>
    <cellStyle name="Normal 12 2 8 11" xfId="57772" xr:uid="{FEDA26B5-4207-4F65-906B-E3BED99282FF}"/>
    <cellStyle name="Normal 12 2 8 2" xfId="4979" xr:uid="{95232F25-4F30-49F4-AD57-AF18D57597B9}"/>
    <cellStyle name="Normal 12 2 8 2 10" xfId="57773" xr:uid="{2516156F-0A33-4732-A44F-6B8567A8A8D4}"/>
    <cellStyle name="Normal 12 2 8 2 2" xfId="4980" xr:uid="{7F3BD1DE-953A-4936-AF53-DC174E3EE3DF}"/>
    <cellStyle name="Normal 12 2 8 2 2 2" xfId="12491" xr:uid="{DE03711D-38B1-4815-A87D-FBD886C09FB6}"/>
    <cellStyle name="Normal 12 2 8 2 2 2 2" xfId="27467" xr:uid="{6EE8B2FE-3AC9-491B-B4C4-BA4DF90F6D87}"/>
    <cellStyle name="Normal 12 2 8 2 2 3" xfId="19979" xr:uid="{D3017AEA-B640-40A3-82D4-5EF4EF88D815}"/>
    <cellStyle name="Normal 12 2 8 2 2 4" xfId="33268" xr:uid="{78187965-2B27-4A87-BB18-2494C230A830}"/>
    <cellStyle name="Normal 12 2 8 2 2 5" xfId="42398" xr:uid="{30A62A86-82D4-4F52-BB3A-EB6C306ED7AC}"/>
    <cellStyle name="Normal 12 2 8 2 2 6" xfId="50284" xr:uid="{0123F0C6-0514-47CE-AA7C-0A4EE4ED4446}"/>
    <cellStyle name="Normal 12 2 8 2 2 7" xfId="57774" xr:uid="{15FAAFEB-E681-4FB9-B772-55ED0074CAAD}"/>
    <cellStyle name="Normal 12 2 8 2 3" xfId="4981" xr:uid="{477A592F-8EBB-4B59-A0A6-E053034CAE89}"/>
    <cellStyle name="Normal 12 2 8 2 3 2" xfId="12492" xr:uid="{4C9F96B1-2DCF-4966-9A47-A43B17071C69}"/>
    <cellStyle name="Normal 12 2 8 2 3 2 2" xfId="27468" xr:uid="{F1255809-C9E7-4383-AE23-E634DDF63D67}"/>
    <cellStyle name="Normal 12 2 8 2 3 3" xfId="19980" xr:uid="{C4885A2E-3684-47CC-9C75-4FA61F131BA1}"/>
    <cellStyle name="Normal 12 2 8 2 3 4" xfId="35113" xr:uid="{2195852D-8AF6-497B-A203-B8609CDFD7FA}"/>
    <cellStyle name="Normal 12 2 8 2 3 5" xfId="42399" xr:uid="{DFC4A032-50EF-4C15-93D9-E22DB5B8D631}"/>
    <cellStyle name="Normal 12 2 8 2 3 6" xfId="50285" xr:uid="{E2210E8A-3504-4C86-AD4E-31A6146FFCD4}"/>
    <cellStyle name="Normal 12 2 8 2 3 7" xfId="57775" xr:uid="{E59CB731-30E6-4EDE-85F4-C02D7FC9615A}"/>
    <cellStyle name="Normal 12 2 8 2 4" xfId="4982" xr:uid="{AB2F4BC7-A173-46B2-B477-04E6C9EAFE57}"/>
    <cellStyle name="Normal 12 2 8 2 4 2" xfId="12493" xr:uid="{02E1A7D5-09EA-49AE-9D3C-E2AB098A81B9}"/>
    <cellStyle name="Normal 12 2 8 2 4 2 2" xfId="27469" xr:uid="{DF195199-653F-452B-B45E-D07428442C58}"/>
    <cellStyle name="Normal 12 2 8 2 4 3" xfId="19981" xr:uid="{4B2DDDF6-2D53-403B-81E4-657C2C1C3FE8}"/>
    <cellStyle name="Normal 12 2 8 2 4 4" xfId="36956" xr:uid="{187E63EA-DED9-4C41-A5D0-EB83FC14C835}"/>
    <cellStyle name="Normal 12 2 8 2 4 5" xfId="42400" xr:uid="{1994D549-62E5-46A8-AA68-8A370537494B}"/>
    <cellStyle name="Normal 12 2 8 2 4 6" xfId="50286" xr:uid="{0CCB32E9-CEF7-452F-850E-9D17AB01A4EA}"/>
    <cellStyle name="Normal 12 2 8 2 4 7" xfId="57776" xr:uid="{6C6C7736-DC25-4746-BA45-34F8282E709A}"/>
    <cellStyle name="Normal 12 2 8 2 5" xfId="12490" xr:uid="{4CB44061-A852-41CB-9D5B-7E62032EE0C4}"/>
    <cellStyle name="Normal 12 2 8 2 5 2" xfId="27466" xr:uid="{EB1F4E1E-3D35-4649-83FA-5DE8D77E994C}"/>
    <cellStyle name="Normal 12 2 8 2 6" xfId="19978" xr:uid="{C45025B4-9F39-49E3-BA20-091C174AB387}"/>
    <cellStyle name="Normal 12 2 8 2 7" xfId="31698" xr:uid="{AE8E0FCF-D438-4F3F-820C-B30885DD8A91}"/>
    <cellStyle name="Normal 12 2 8 2 8" xfId="42397" xr:uid="{AC8F813D-614F-4BBA-9E8A-5A8251E1BDEB}"/>
    <cellStyle name="Normal 12 2 8 2 9" xfId="50283" xr:uid="{BB4D33DE-032C-483C-8EFF-5BA20B5CA14E}"/>
    <cellStyle name="Normal 12 2 8 3" xfId="4983" xr:uid="{7BEBFAE2-3F42-4173-A380-127ABDA82576}"/>
    <cellStyle name="Normal 12 2 8 3 2" xfId="12494" xr:uid="{D596CD31-847F-4EB1-A99F-91B24996463E}"/>
    <cellStyle name="Normal 12 2 8 3 2 2" xfId="27470" xr:uid="{1D4BBA68-FC14-4218-9DAE-B78B38752E21}"/>
    <cellStyle name="Normal 12 2 8 3 3" xfId="19982" xr:uid="{F48470ED-276E-41A0-B3CC-29AC696013DB}"/>
    <cellStyle name="Normal 12 2 8 3 4" xfId="33267" xr:uid="{C50D4622-C003-429E-8F92-78C6338AB8C0}"/>
    <cellStyle name="Normal 12 2 8 3 5" xfId="42401" xr:uid="{44A66AF5-DE79-4FB9-BD5A-A046BA6AA289}"/>
    <cellStyle name="Normal 12 2 8 3 6" xfId="50287" xr:uid="{2CFFD318-5B40-4F58-A840-785D810A2613}"/>
    <cellStyle name="Normal 12 2 8 3 7" xfId="57777" xr:uid="{2D85A7F2-35D9-4753-884A-1288F6735A55}"/>
    <cellStyle name="Normal 12 2 8 4" xfId="4984" xr:uid="{C8AD79AF-FD08-47F8-98CD-94CAD2732153}"/>
    <cellStyle name="Normal 12 2 8 4 2" xfId="12495" xr:uid="{3FC78DE6-2006-4564-889B-352194EE0617}"/>
    <cellStyle name="Normal 12 2 8 4 2 2" xfId="27471" xr:uid="{2412B070-C651-4F1E-B761-EE5D00BF24CB}"/>
    <cellStyle name="Normal 12 2 8 4 3" xfId="19983" xr:uid="{1BFD0B1B-EA1A-408B-B687-22A35F10A5BF}"/>
    <cellStyle name="Normal 12 2 8 4 4" xfId="35112" xr:uid="{A00D8AD0-4D35-48C7-827C-21AEF3D051BB}"/>
    <cellStyle name="Normal 12 2 8 4 5" xfId="42402" xr:uid="{F7FF4D1E-DE39-4D00-99EE-409E16BA3FD1}"/>
    <cellStyle name="Normal 12 2 8 4 6" xfId="50288" xr:uid="{6E5C6281-D7C4-451E-97DC-47B518065CDE}"/>
    <cellStyle name="Normal 12 2 8 4 7" xfId="57778" xr:uid="{AECDE956-FE29-4D8A-B037-D6A7539E6F8A}"/>
    <cellStyle name="Normal 12 2 8 5" xfId="4985" xr:uid="{6A625A81-468B-481A-9960-B45809B5841F}"/>
    <cellStyle name="Normal 12 2 8 5 2" xfId="12496" xr:uid="{E5904DE2-7728-4132-A0AF-4DEFE2C3613C}"/>
    <cellStyle name="Normal 12 2 8 5 2 2" xfId="27472" xr:uid="{9D652EA6-847E-4568-9BC3-2D90391B2E75}"/>
    <cellStyle name="Normal 12 2 8 5 3" xfId="19984" xr:uid="{7F7B92A5-D603-4379-9976-5F1C064550FD}"/>
    <cellStyle name="Normal 12 2 8 5 4" xfId="36955" xr:uid="{36325F56-C495-4F5D-8BDB-FF92324FA7A2}"/>
    <cellStyle name="Normal 12 2 8 5 5" xfId="42403" xr:uid="{99E9D29B-8A3D-4271-B0A1-AA304E5E98FB}"/>
    <cellStyle name="Normal 12 2 8 5 6" xfId="50289" xr:uid="{AD88B84F-B31B-4416-AF90-7F37A8270986}"/>
    <cellStyle name="Normal 12 2 8 5 7" xfId="57779" xr:uid="{7A505DCE-699B-4FD5-9534-49740C9F1031}"/>
    <cellStyle name="Normal 12 2 8 6" xfId="12489" xr:uid="{08D238C8-8517-4152-A1D2-134E0F880761}"/>
    <cellStyle name="Normal 12 2 8 6 2" xfId="27465" xr:uid="{044ADE39-6134-4BBA-A692-18B0EB65DF7D}"/>
    <cellStyle name="Normal 12 2 8 7" xfId="19977" xr:uid="{4A9904DB-E267-4A3E-A113-B095B40C4463}"/>
    <cellStyle name="Normal 12 2 8 8" xfId="30951" xr:uid="{7A8863C8-F1B5-4D50-B2F3-FE67CC6D8DBC}"/>
    <cellStyle name="Normal 12 2 8 9" xfId="42396" xr:uid="{F4AFB2A2-165A-47D8-87D8-AF71DDAE453E}"/>
    <cellStyle name="Normal 12 2 9" xfId="4986" xr:uid="{33CAADAC-9EBD-4C8A-A66E-B08097198724}"/>
    <cellStyle name="Normal 12 2 9 10" xfId="50290" xr:uid="{18B082F6-04C6-464B-8886-FAB866C1EB39}"/>
    <cellStyle name="Normal 12 2 9 11" xfId="57780" xr:uid="{28FACBD0-D487-442A-A8CE-D10A0CD0BF76}"/>
    <cellStyle name="Normal 12 2 9 2" xfId="4987" xr:uid="{1BFAEE80-BA08-4706-AA3A-5EF08CC36F29}"/>
    <cellStyle name="Normal 12 2 9 2 10" xfId="57781" xr:uid="{5D0C0183-ACB8-4340-AC8E-DAA410F4E8FA}"/>
    <cellStyle name="Normal 12 2 9 2 2" xfId="4988" xr:uid="{2D260832-0AC2-41BE-835F-23FE464E9B06}"/>
    <cellStyle name="Normal 12 2 9 2 2 2" xfId="12499" xr:uid="{1B4D288B-CC66-49C9-A7DB-FF49CA6612E9}"/>
    <cellStyle name="Normal 12 2 9 2 2 2 2" xfId="27475" xr:uid="{AB112623-73D7-4EB8-989D-4B893815178D}"/>
    <cellStyle name="Normal 12 2 9 2 2 3" xfId="19987" xr:uid="{23D9AA73-A0BB-4FCF-B5D2-7EA9380399C7}"/>
    <cellStyle name="Normal 12 2 9 2 2 4" xfId="33270" xr:uid="{FDE5CC2D-0FDF-4DB0-857B-39676F96F2CA}"/>
    <cellStyle name="Normal 12 2 9 2 2 5" xfId="42406" xr:uid="{A9E97BDB-2A33-4810-AF2D-0CD2B95950D8}"/>
    <cellStyle name="Normal 12 2 9 2 2 6" xfId="50292" xr:uid="{4A220187-87F7-440E-B74B-78DA51D5FEA0}"/>
    <cellStyle name="Normal 12 2 9 2 2 7" xfId="57782" xr:uid="{DA044038-117B-40CC-9899-EE4FB8255BFC}"/>
    <cellStyle name="Normal 12 2 9 2 3" xfId="4989" xr:uid="{3C9348A5-A3F6-41C4-8819-EFC2079CD114}"/>
    <cellStyle name="Normal 12 2 9 2 3 2" xfId="12500" xr:uid="{128E8B61-4AB6-4AC2-9E36-D2F2E5517B14}"/>
    <cellStyle name="Normal 12 2 9 2 3 2 2" xfId="27476" xr:uid="{B6316B65-0BED-460B-B92E-36F414592BB0}"/>
    <cellStyle name="Normal 12 2 9 2 3 3" xfId="19988" xr:uid="{F959E1A2-49D2-4B7A-843D-765C4C95F9DB}"/>
    <cellStyle name="Normal 12 2 9 2 3 4" xfId="35115" xr:uid="{62DC8776-0D9B-47F1-B8D2-5184F4C239BD}"/>
    <cellStyle name="Normal 12 2 9 2 3 5" xfId="42407" xr:uid="{5FE89B8B-96E5-4E43-89DE-1212997A4571}"/>
    <cellStyle name="Normal 12 2 9 2 3 6" xfId="50293" xr:uid="{650CF7EE-B440-4050-8162-CBC46285A1E7}"/>
    <cellStyle name="Normal 12 2 9 2 3 7" xfId="57783" xr:uid="{D38C70C3-5BB8-49F7-9196-4C945956C710}"/>
    <cellStyle name="Normal 12 2 9 2 4" xfId="4990" xr:uid="{3CE7CC16-3B7E-431A-90F9-5369CA9A344B}"/>
    <cellStyle name="Normal 12 2 9 2 4 2" xfId="12501" xr:uid="{DD587085-3A71-47AD-BF6D-F56D7437C82D}"/>
    <cellStyle name="Normal 12 2 9 2 4 2 2" xfId="27477" xr:uid="{C025A6CE-FD82-4A6D-9290-374C79CD9FF9}"/>
    <cellStyle name="Normal 12 2 9 2 4 3" xfId="19989" xr:uid="{DE830CCE-5E9F-47C9-8157-53D1F6C4CA83}"/>
    <cellStyle name="Normal 12 2 9 2 4 4" xfId="36958" xr:uid="{5D254FCF-54CB-4FEC-9B0A-7EEA63BD566D}"/>
    <cellStyle name="Normal 12 2 9 2 4 5" xfId="42408" xr:uid="{5FE13018-627A-42CB-80E2-8B485305C486}"/>
    <cellStyle name="Normal 12 2 9 2 4 6" xfId="50294" xr:uid="{BA1BAD1D-4871-4C75-A08B-99F59418BF84}"/>
    <cellStyle name="Normal 12 2 9 2 4 7" xfId="57784" xr:uid="{636DD83C-FADC-4F9E-84FC-F4A11041624B}"/>
    <cellStyle name="Normal 12 2 9 2 5" xfId="12498" xr:uid="{27FCD38F-6637-4BE3-8E0E-93153604514D}"/>
    <cellStyle name="Normal 12 2 9 2 5 2" xfId="27474" xr:uid="{68DC8CAD-AB28-4FA6-A8C6-F6BD4C2E5AA2}"/>
    <cellStyle name="Normal 12 2 9 2 6" xfId="19986" xr:uid="{2A5304D8-AF9A-4ED6-8A29-ED68C733C750}"/>
    <cellStyle name="Normal 12 2 9 2 7" xfId="31699" xr:uid="{466507F9-FDF0-4FBC-B687-6FABF008BDF8}"/>
    <cellStyle name="Normal 12 2 9 2 8" xfId="42405" xr:uid="{CECB5D47-05F2-472C-85F9-E039ADD5B3CC}"/>
    <cellStyle name="Normal 12 2 9 2 9" xfId="50291" xr:uid="{C9C7300C-1E85-46D5-97D2-FC59B310C460}"/>
    <cellStyle name="Normal 12 2 9 3" xfId="4991" xr:uid="{67DE2AC4-6688-4E8F-A3EC-EBB83E2A99FD}"/>
    <cellStyle name="Normal 12 2 9 3 2" xfId="12502" xr:uid="{D5B77766-3B7B-4F3A-88E2-CC01F494D8D4}"/>
    <cellStyle name="Normal 12 2 9 3 2 2" xfId="27478" xr:uid="{4817210C-ED34-4E9E-9084-EC1CFAD73463}"/>
    <cellStyle name="Normal 12 2 9 3 3" xfId="19990" xr:uid="{76C0EDC8-64A4-413A-B1EF-2444380E7557}"/>
    <cellStyle name="Normal 12 2 9 3 4" xfId="33269" xr:uid="{E3991892-58E7-4FEE-A86E-A3CBEF6F239F}"/>
    <cellStyle name="Normal 12 2 9 3 5" xfId="42409" xr:uid="{D898F1F4-C734-409A-A602-B9723AEEDC35}"/>
    <cellStyle name="Normal 12 2 9 3 6" xfId="50295" xr:uid="{118144F7-EE6C-498E-BCF8-70F3FBEC0B8E}"/>
    <cellStyle name="Normal 12 2 9 3 7" xfId="57785" xr:uid="{9CE33DCA-EE61-4AB1-9AD9-AAA6CCACD483}"/>
    <cellStyle name="Normal 12 2 9 4" xfId="4992" xr:uid="{CA7FEB68-87F3-42CF-81D3-8155A842A5C8}"/>
    <cellStyle name="Normal 12 2 9 4 2" xfId="12503" xr:uid="{E7BF84C4-A01B-44D7-8681-11F379866E57}"/>
    <cellStyle name="Normal 12 2 9 4 2 2" xfId="27479" xr:uid="{8D879896-5FF6-4955-A7AA-0C4A9C6BF99E}"/>
    <cellStyle name="Normal 12 2 9 4 3" xfId="19991" xr:uid="{325C2180-30CD-4A8E-9E16-115854CDD5A3}"/>
    <cellStyle name="Normal 12 2 9 4 4" xfId="35114" xr:uid="{29A8BDCA-B607-4488-B310-C570692CE48A}"/>
    <cellStyle name="Normal 12 2 9 4 5" xfId="42410" xr:uid="{3DB9F152-4FCB-4D09-B665-6A81F8B20E1C}"/>
    <cellStyle name="Normal 12 2 9 4 6" xfId="50296" xr:uid="{FC3A45B8-B35C-498B-B00A-2F2697BC7453}"/>
    <cellStyle name="Normal 12 2 9 4 7" xfId="57786" xr:uid="{6EC204F1-171C-4A24-9213-519E8520BB26}"/>
    <cellStyle name="Normal 12 2 9 5" xfId="4993" xr:uid="{778EF1CB-AFCA-4D1C-8424-EC4DBECE1A11}"/>
    <cellStyle name="Normal 12 2 9 5 2" xfId="12504" xr:uid="{9947ADDC-153E-4894-A847-A3E939558626}"/>
    <cellStyle name="Normal 12 2 9 5 2 2" xfId="27480" xr:uid="{1753A3F7-901F-43A9-86CF-8E0D04F3DADD}"/>
    <cellStyle name="Normal 12 2 9 5 3" xfId="19992" xr:uid="{8794CF68-5D90-4CAA-98DA-B03BDFAD07CC}"/>
    <cellStyle name="Normal 12 2 9 5 4" xfId="36957" xr:uid="{1D772494-F16F-4F93-A103-35DCA2F0AA15}"/>
    <cellStyle name="Normal 12 2 9 5 5" xfId="42411" xr:uid="{2F16B388-A26D-4507-AC36-58210AC2F9D9}"/>
    <cellStyle name="Normal 12 2 9 5 6" xfId="50297" xr:uid="{5F5B14A0-C901-423A-B0B2-92A8CF03566B}"/>
    <cellStyle name="Normal 12 2 9 5 7" xfId="57787" xr:uid="{C0EA2A1E-6FBD-4FE4-A13B-7716CB35ACCD}"/>
    <cellStyle name="Normal 12 2 9 6" xfId="12497" xr:uid="{0E03E151-0010-496E-B699-A587650D1E77}"/>
    <cellStyle name="Normal 12 2 9 6 2" xfId="27473" xr:uid="{1D14D6FE-8003-41F6-BDED-C28F1AEF81AD}"/>
    <cellStyle name="Normal 12 2 9 7" xfId="19985" xr:uid="{E1C3D884-F55E-4D7C-B5F7-2A5E7A58EC72}"/>
    <cellStyle name="Normal 12 2 9 8" xfId="31096" xr:uid="{5E3CF8E7-9C55-41E7-8546-E6A1129FE908}"/>
    <cellStyle name="Normal 12 2 9 9" xfId="42404" xr:uid="{7A018327-3EEE-457F-92CF-BA8ACAED7A0B}"/>
    <cellStyle name="Normal 12 20" xfId="4994" xr:uid="{2579FC59-756F-4F0B-B868-AAADD38606D4}"/>
    <cellStyle name="Normal 12 20 2" xfId="12505" xr:uid="{A5217899-DB19-4599-B801-09C06D75D2FC}"/>
    <cellStyle name="Normal 12 20 2 2" xfId="27481" xr:uid="{EBA10D16-79C0-4FD2-878E-3B913584C348}"/>
    <cellStyle name="Normal 12 20 3" xfId="19993" xr:uid="{ABD21432-BFA0-4708-844B-EE1AF3EC48C1}"/>
    <cellStyle name="Normal 12 20 4" xfId="37656" xr:uid="{0BC63B92-4209-4599-BC15-764FD027EAE7}"/>
    <cellStyle name="Normal 12 20 5" xfId="42412" xr:uid="{4742870F-B648-4B74-8CA1-12225B473129}"/>
    <cellStyle name="Normal 12 20 6" xfId="50298" xr:uid="{F1134374-CD3D-40F8-88B8-DBC7D5217B71}"/>
    <cellStyle name="Normal 12 20 7" xfId="57788" xr:uid="{27E59D0D-D8F7-4646-AC77-644367DE277E}"/>
    <cellStyle name="Normal 12 21" xfId="7753" xr:uid="{217A8B5C-9744-4FBA-A22C-B74EE345CB8E}"/>
    <cellStyle name="Normal 12 21 2" xfId="15242" xr:uid="{902F884E-7EB5-4FF7-A075-496BE3009067}"/>
    <cellStyle name="Normal 12 21 2 2" xfId="30218" xr:uid="{4369EF59-2150-440F-804A-0251ED9A399B}"/>
    <cellStyle name="Normal 12 21 3" xfId="22730" xr:uid="{A3F03085-6F64-4E06-8DAE-90F3EE96DDA1}"/>
    <cellStyle name="Normal 12 21 4" xfId="37710" xr:uid="{B29C44E8-63B4-49B1-9C9C-DE181853C109}"/>
    <cellStyle name="Normal 12 21 5" xfId="45149" xr:uid="{F5B61C73-F25D-4373-9F3A-FB1F76AE040E}"/>
    <cellStyle name="Normal 12 21 6" xfId="53037" xr:uid="{A3F40426-6D41-457A-AB4D-EFEF870DD0CB}"/>
    <cellStyle name="Normal 12 21 7" xfId="60525" xr:uid="{4FA81A4A-A7AF-43DD-A9CF-1CE5A78B4952}"/>
    <cellStyle name="Normal 12 22" xfId="7808" xr:uid="{6FC6BDE8-59A5-455F-BAE7-3DF34E260F2B}"/>
    <cellStyle name="Normal 12 22 2" xfId="22785" xr:uid="{15049E67-06AF-4175-8ED9-96944312AB94}"/>
    <cellStyle name="Normal 12 22 3" xfId="37713" xr:uid="{E91B5A68-62B4-40E1-94B1-EBB2CF8D51A4}"/>
    <cellStyle name="Normal 12 23" xfId="15297" xr:uid="{419A0605-4A62-4B55-985C-7E833837D270}"/>
    <cellStyle name="Normal 12 24" xfId="30274" xr:uid="{5AE81EA8-A21B-4BEA-9777-77F137A79FBB}"/>
    <cellStyle name="Normal 12 25" xfId="37716" xr:uid="{9E626950-2BC5-4065-A78C-EBDF6E5C55C4}"/>
    <cellStyle name="Normal 12 26" xfId="45204" xr:uid="{2217639B-130E-49DC-A5FA-5539451F475A}"/>
    <cellStyle name="Normal 12 27" xfId="45327" xr:uid="{2D8D5CF9-AE38-4DA2-9DDE-43A89ECDF4E7}"/>
    <cellStyle name="Normal 12 28" xfId="45450" xr:uid="{CD48E9FB-C905-4E00-8276-E3FD1E797BDD}"/>
    <cellStyle name="Normal 12 29" xfId="45583" xr:uid="{1449DCB3-547C-454F-8CE1-7E6FF2E0C2AC}"/>
    <cellStyle name="Normal 12 3" xfId="225" xr:uid="{3B6AD5EE-1482-4971-BC1F-8E259202C10B}"/>
    <cellStyle name="Normal 12 3 10" xfId="4995" xr:uid="{861122FA-C4AB-4728-90EA-AE7C081FA990}"/>
    <cellStyle name="Normal 12 3 10 10" xfId="57789" xr:uid="{0CEE2FAB-5D0A-46E3-B241-48EC20AEB53D}"/>
    <cellStyle name="Normal 12 3 10 2" xfId="4996" xr:uid="{EB751051-807C-4A41-8EC9-77DF72BB8792}"/>
    <cellStyle name="Normal 12 3 10 2 2" xfId="12507" xr:uid="{9EC56904-4C05-485A-ADAB-D9D8090BB52A}"/>
    <cellStyle name="Normal 12 3 10 2 2 2" xfId="27483" xr:uid="{07E0FA21-ED2D-41CB-B491-D9CA78CE54E9}"/>
    <cellStyle name="Normal 12 3 10 2 3" xfId="19995" xr:uid="{E999F961-52CE-43B9-8A07-EE93A4D260EA}"/>
    <cellStyle name="Normal 12 3 10 2 4" xfId="33272" xr:uid="{25C003CE-6067-46C0-BA2F-FCB9D2F903C7}"/>
    <cellStyle name="Normal 12 3 10 2 5" xfId="42414" xr:uid="{B83A79CC-ED45-4563-928F-D4D03BCA15D8}"/>
    <cellStyle name="Normal 12 3 10 2 6" xfId="50300" xr:uid="{7BABD5BA-8CB4-4F23-8EE9-FAFEE5A81602}"/>
    <cellStyle name="Normal 12 3 10 2 7" xfId="57790" xr:uid="{F69A365D-0D2A-47E6-A953-29DE4EA73997}"/>
    <cellStyle name="Normal 12 3 10 3" xfId="4997" xr:uid="{D912780F-A2EA-49C9-8858-770F1F384347}"/>
    <cellStyle name="Normal 12 3 10 3 2" xfId="12508" xr:uid="{A06317B3-B0C4-4484-B9E0-9916FA3E9CDB}"/>
    <cellStyle name="Normal 12 3 10 3 2 2" xfId="27484" xr:uid="{A95582BF-C07D-4B29-917C-54B0D7D4C111}"/>
    <cellStyle name="Normal 12 3 10 3 3" xfId="19996" xr:uid="{DF0F7E30-6E2F-44E4-B23F-192BB549589E}"/>
    <cellStyle name="Normal 12 3 10 3 4" xfId="35117" xr:uid="{BB94729C-649A-46DF-A23D-523AF5149259}"/>
    <cellStyle name="Normal 12 3 10 3 5" xfId="42415" xr:uid="{664CA833-4534-47F1-BE60-F9D32BF2C094}"/>
    <cellStyle name="Normal 12 3 10 3 6" xfId="50301" xr:uid="{EB33E226-10F8-4BBC-9729-4476AF0967CE}"/>
    <cellStyle name="Normal 12 3 10 3 7" xfId="57791" xr:uid="{FEEA464C-9567-49C1-8741-77B9377A9EDB}"/>
    <cellStyle name="Normal 12 3 10 4" xfId="4998" xr:uid="{4C3BFD2D-9A40-41AB-83D1-6B33E44FF965}"/>
    <cellStyle name="Normal 12 3 10 4 2" xfId="12509" xr:uid="{A5EBF2C7-75E3-42C9-A09A-83F9E1FA89D1}"/>
    <cellStyle name="Normal 12 3 10 4 2 2" xfId="27485" xr:uid="{DA0653F5-508C-44D9-8C3A-1408D807E59F}"/>
    <cellStyle name="Normal 12 3 10 4 3" xfId="19997" xr:uid="{7DBF6EEB-A412-4C3F-ADF4-D1BE8AA964FA}"/>
    <cellStyle name="Normal 12 3 10 4 4" xfId="36960" xr:uid="{26238B06-13D1-43F8-9950-FCBBD8AF20C6}"/>
    <cellStyle name="Normal 12 3 10 4 5" xfId="42416" xr:uid="{94837B0E-8D5A-4E70-A7B2-7D4D8862F65A}"/>
    <cellStyle name="Normal 12 3 10 4 6" xfId="50302" xr:uid="{E391CD60-87DA-424D-BCF2-CCE1396C4E87}"/>
    <cellStyle name="Normal 12 3 10 4 7" xfId="57792" xr:uid="{25EDFA69-527C-4DC0-AD3F-2D14D3C52474}"/>
    <cellStyle name="Normal 12 3 10 5" xfId="12506" xr:uid="{E50E3D91-05E7-4191-A24C-B155A28E4AF6}"/>
    <cellStyle name="Normal 12 3 10 5 2" xfId="27482" xr:uid="{C0F18D6F-B6E3-41A7-A598-AE7869DD506E}"/>
    <cellStyle name="Normal 12 3 10 6" xfId="19994" xr:uid="{EC104A4B-901C-4641-8767-05386C8ECAF7}"/>
    <cellStyle name="Normal 12 3 10 7" xfId="32023" xr:uid="{124B2F61-25BB-467F-A715-958111A2F336}"/>
    <cellStyle name="Normal 12 3 10 8" xfId="42413" xr:uid="{2BF1A329-0BAF-4642-BD83-FDCCBBBA17BF}"/>
    <cellStyle name="Normal 12 3 10 9" xfId="50299" xr:uid="{60CB05C3-EDD0-4B3B-BA2B-18642CD355B2}"/>
    <cellStyle name="Normal 12 3 11" xfId="4999" xr:uid="{DB979BAA-CD73-46FE-A7E3-EEC752DBA983}"/>
    <cellStyle name="Normal 12 3 11 10" xfId="57793" xr:uid="{4C204AF9-8092-4D26-A7FC-D1F852A6ED95}"/>
    <cellStyle name="Normal 12 3 11 2" xfId="5000" xr:uid="{C87EB620-A28C-4F2B-BF95-B406A8B166F5}"/>
    <cellStyle name="Normal 12 3 11 2 2" xfId="12511" xr:uid="{1FA2B000-B398-41F0-B14E-53B27BADE8BC}"/>
    <cellStyle name="Normal 12 3 11 2 2 2" xfId="27487" xr:uid="{0C87E720-61F3-4A79-B98C-3BBC1BEFB00F}"/>
    <cellStyle name="Normal 12 3 11 2 3" xfId="19999" xr:uid="{2663D46E-7490-40CF-B93A-D989E59002D0}"/>
    <cellStyle name="Normal 12 3 11 2 4" xfId="33273" xr:uid="{FC268AF7-2733-4703-B825-5B58218F2805}"/>
    <cellStyle name="Normal 12 3 11 2 5" xfId="42418" xr:uid="{1DD4DC06-0097-4199-A5B2-0372AEB39AAD}"/>
    <cellStyle name="Normal 12 3 11 2 6" xfId="50304" xr:uid="{F50CE32D-13A9-47CC-BA53-A39943233796}"/>
    <cellStyle name="Normal 12 3 11 2 7" xfId="57794" xr:uid="{E77E5A79-42B7-422A-8E63-C9C1ACD0C4A4}"/>
    <cellStyle name="Normal 12 3 11 3" xfId="5001" xr:uid="{0FB80D8D-563E-4194-BFCF-993AA38935DB}"/>
    <cellStyle name="Normal 12 3 11 3 2" xfId="12512" xr:uid="{7B527097-13A6-4928-B11B-F5741E0C7E45}"/>
    <cellStyle name="Normal 12 3 11 3 2 2" xfId="27488" xr:uid="{3151CA34-97E9-4DBC-9C6E-C243D66F8DAE}"/>
    <cellStyle name="Normal 12 3 11 3 3" xfId="20000" xr:uid="{EBB2FD89-0C3A-4033-8E96-AAB945D2ECCB}"/>
    <cellStyle name="Normal 12 3 11 3 4" xfId="35118" xr:uid="{962F26D7-F42A-430E-9736-11B3A9A73BFE}"/>
    <cellStyle name="Normal 12 3 11 3 5" xfId="42419" xr:uid="{CEDDAB7E-7E8F-4BEC-9F5F-0B8F0E683A61}"/>
    <cellStyle name="Normal 12 3 11 3 6" xfId="50305" xr:uid="{6627CFAF-7F38-4898-8486-8308825E6684}"/>
    <cellStyle name="Normal 12 3 11 3 7" xfId="57795" xr:uid="{36936873-1FD2-421A-9E6A-07CB6A56669E}"/>
    <cellStyle name="Normal 12 3 11 4" xfId="5002" xr:uid="{83EDC3A0-DA84-4612-8624-AABCBA6080F2}"/>
    <cellStyle name="Normal 12 3 11 4 2" xfId="12513" xr:uid="{394A1691-B6CB-4282-B5E1-9C1623833693}"/>
    <cellStyle name="Normal 12 3 11 4 2 2" xfId="27489" xr:uid="{8BD31D37-4262-4CC7-BB60-A42586948203}"/>
    <cellStyle name="Normal 12 3 11 4 3" xfId="20001" xr:uid="{EA46B1E2-7513-4513-A5E8-A4952B0A6DA5}"/>
    <cellStyle name="Normal 12 3 11 4 4" xfId="36961" xr:uid="{93BB7C7C-920A-47AC-92A9-857840DBA60A}"/>
    <cellStyle name="Normal 12 3 11 4 5" xfId="42420" xr:uid="{DF499744-342D-4C9A-9AA3-C536E5BE236B}"/>
    <cellStyle name="Normal 12 3 11 4 6" xfId="50306" xr:uid="{7958CF64-1FC9-4EBC-B93F-6EAEB264F531}"/>
    <cellStyle name="Normal 12 3 11 4 7" xfId="57796" xr:uid="{F7074B84-F6BF-4D4C-9AAA-59B7C2B1C5C1}"/>
    <cellStyle name="Normal 12 3 11 5" xfId="12510" xr:uid="{EC40A974-A3A7-4BEF-AFF2-B223FF6E4304}"/>
    <cellStyle name="Normal 12 3 11 5 2" xfId="27486" xr:uid="{4A187813-CB8B-4A9D-9371-B1C7C3E83625}"/>
    <cellStyle name="Normal 12 3 11 6" xfId="19998" xr:uid="{C8FB1555-29D0-40AA-822B-02B78BB0FC56}"/>
    <cellStyle name="Normal 12 3 11 7" xfId="32078" xr:uid="{C955F213-C2D2-40FA-801B-A9353EC5002F}"/>
    <cellStyle name="Normal 12 3 11 8" xfId="42417" xr:uid="{D6D9D71B-9773-45B3-ACF9-65BC14B7865D}"/>
    <cellStyle name="Normal 12 3 11 9" xfId="50303" xr:uid="{591EEFA0-10BD-48FF-923B-6478881EFA23}"/>
    <cellStyle name="Normal 12 3 12" xfId="5003" xr:uid="{18F0CA7F-E754-4074-A78C-CEFCDE00A1B6}"/>
    <cellStyle name="Normal 12 3 12 2" xfId="12514" xr:uid="{3DA4E382-C6B6-4E82-9CA3-F9287A5DCC3E}"/>
    <cellStyle name="Normal 12 3 12 2 2" xfId="27490" xr:uid="{005ABA38-9E3E-4280-9667-F2E55AF09EF4}"/>
    <cellStyle name="Normal 12 3 12 3" xfId="20002" xr:uid="{0CC6B75C-22D4-4BC8-8641-E9837ADA15F2}"/>
    <cellStyle name="Normal 12 3 12 4" xfId="33271" xr:uid="{EABC74F7-280D-4485-93D7-995FCB7AC1BC}"/>
    <cellStyle name="Normal 12 3 12 5" xfId="42421" xr:uid="{04814F37-751B-4DE3-8443-EA7E7C3C0E18}"/>
    <cellStyle name="Normal 12 3 12 6" xfId="50307" xr:uid="{E9C699FA-1694-4C7E-AC56-D9451C20C79A}"/>
    <cellStyle name="Normal 12 3 12 7" xfId="57797" xr:uid="{2DADEA70-6172-4B81-AC88-3DF098312FCB}"/>
    <cellStyle name="Normal 12 3 13" xfId="5004" xr:uid="{90488B27-5C5D-4BA1-9DE1-BF5915AB8BC6}"/>
    <cellStyle name="Normal 12 3 13 2" xfId="12515" xr:uid="{7CDCDB9E-EB39-43DF-88C3-55D6512D7FE2}"/>
    <cellStyle name="Normal 12 3 13 2 2" xfId="27491" xr:uid="{5E9F3830-0C23-4743-82BA-73BFE6C6FF5D}"/>
    <cellStyle name="Normal 12 3 13 3" xfId="20003" xr:uid="{D48C6082-34D9-43F2-B260-E3A6C372A41D}"/>
    <cellStyle name="Normal 12 3 13 4" xfId="35116" xr:uid="{72DDAFD2-FC77-4325-85F3-AF9DEA17D5A8}"/>
    <cellStyle name="Normal 12 3 13 5" xfId="42422" xr:uid="{67B597A4-41C8-4C4C-82AD-B130528E0931}"/>
    <cellStyle name="Normal 12 3 13 6" xfId="50308" xr:uid="{C328EFDB-833E-4388-A582-326B8A8692EF}"/>
    <cellStyle name="Normal 12 3 13 7" xfId="57798" xr:uid="{B23F38B2-D706-4164-B825-CDD187AFC819}"/>
    <cellStyle name="Normal 12 3 14" xfId="5005" xr:uid="{DBE8A625-0D1A-4709-9A24-E5587476ECE7}"/>
    <cellStyle name="Normal 12 3 14 2" xfId="12516" xr:uid="{86B1C831-A658-4295-AC4A-0286A89A6C81}"/>
    <cellStyle name="Normal 12 3 14 2 2" xfId="27492" xr:uid="{E045F14D-EFE4-42B7-8434-84E277B713DC}"/>
    <cellStyle name="Normal 12 3 14 3" xfId="20004" xr:uid="{4FE20D07-9B07-41D2-B82E-824A897AA175}"/>
    <cellStyle name="Normal 12 3 14 4" xfId="36959" xr:uid="{8AB8BDF3-C8F4-47B6-BA8D-5B10B1C79565}"/>
    <cellStyle name="Normal 12 3 14 5" xfId="42423" xr:uid="{E73C8AAA-0C32-484B-866D-CC6C76F5BBB4}"/>
    <cellStyle name="Normal 12 3 14 6" xfId="50309" xr:uid="{3A1307BA-2EED-4D2B-B773-9CDD2F46393E}"/>
    <cellStyle name="Normal 12 3 14 7" xfId="57799" xr:uid="{9188673A-B774-419A-A7CE-1D19B96043D5}"/>
    <cellStyle name="Normal 12 3 15" xfId="5006" xr:uid="{37B7D71B-D74B-4F91-9D97-BF8D3AC0898C}"/>
    <cellStyle name="Normal 12 3 15 2" xfId="12517" xr:uid="{F9D8A059-A7AE-4873-8B92-49AFBE65F979}"/>
    <cellStyle name="Normal 12 3 15 2 2" xfId="27493" xr:uid="{DABD927C-16A2-4EFE-9902-FB4DF77852AA}"/>
    <cellStyle name="Normal 12 3 15 3" xfId="20005" xr:uid="{F558AF17-661D-43AD-871B-70888FB66BE6}"/>
    <cellStyle name="Normal 12 3 15 4" xfId="37667" xr:uid="{BE8DD2DB-1D12-4B7B-B7D7-BBA8E97136D1}"/>
    <cellStyle name="Normal 12 3 15 5" xfId="42424" xr:uid="{4A8916B8-6C70-4C11-8D54-30F9A6F6BC60}"/>
    <cellStyle name="Normal 12 3 15 6" xfId="50310" xr:uid="{174C808B-9D34-466D-B5D2-95EE98C1942A}"/>
    <cellStyle name="Normal 12 3 15 7" xfId="57800" xr:uid="{7FB92054-E88D-4AC4-83F2-3DB1BE501678}"/>
    <cellStyle name="Normal 12 3 16" xfId="7764" xr:uid="{FD930022-F157-4693-9A37-719AD5641670}"/>
    <cellStyle name="Normal 12 3 16 2" xfId="15253" xr:uid="{3760A0FD-6645-4160-B8AA-B55B092B804B}"/>
    <cellStyle name="Normal 12 3 16 2 2" xfId="30229" xr:uid="{60478AF4-844B-44FB-A68D-E1833FB7DB4C}"/>
    <cellStyle name="Normal 12 3 16 3" xfId="22741" xr:uid="{5CFB6B99-7FB2-4124-8B04-263A19A87EC9}"/>
    <cellStyle name="Normal 12 3 16 4" xfId="45160" xr:uid="{CCBAB6BB-55BE-47DE-AC4F-6615EF132CAB}"/>
    <cellStyle name="Normal 12 3 16 5" xfId="53048" xr:uid="{FCC153C5-F550-4AE8-B458-EE52F0313D8C}"/>
    <cellStyle name="Normal 12 3 16 6" xfId="60536" xr:uid="{9F49DCE6-120A-4F06-B293-72F8CD676F85}"/>
    <cellStyle name="Normal 12 3 17" xfId="7819" xr:uid="{4D52D430-276A-422F-A777-C70D69736CD6}"/>
    <cellStyle name="Normal 12 3 17 2" xfId="22796" xr:uid="{037F7A06-5244-4AF0-B263-A5C0EAE8CF40}"/>
    <cellStyle name="Normal 12 3 18" xfId="15308" xr:uid="{C1E2ACD6-0E07-4C0F-9002-3A16CEEC25E6}"/>
    <cellStyle name="Normal 12 3 19" xfId="30285" xr:uid="{4A5B2FE8-EBFD-404C-B5D3-EBAAB5BB56CE}"/>
    <cellStyle name="Normal 12 3 2" xfId="335" xr:uid="{BC28DAD6-23CE-414F-8196-856A4A577920}"/>
    <cellStyle name="Normal 12 3 2 10" xfId="5007" xr:uid="{1EB76AEA-DB77-454C-9339-C6F13E3AFBE5}"/>
    <cellStyle name="Normal 12 3 2 10 2" xfId="12518" xr:uid="{E75989D2-0D6F-43ED-9D93-8A6E1BED943C}"/>
    <cellStyle name="Normal 12 3 2 10 2 2" xfId="27494" xr:uid="{896E0AE1-23BB-425B-B73F-8D3B4F4C8E32}"/>
    <cellStyle name="Normal 12 3 2 10 3" xfId="20006" xr:uid="{FC979CFB-E206-4EC9-96FA-C52AC4076643}"/>
    <cellStyle name="Normal 12 3 2 10 4" xfId="36962" xr:uid="{B4E19E38-4AE6-4D04-83D5-4B09FC5EB511}"/>
    <cellStyle name="Normal 12 3 2 10 5" xfId="42425" xr:uid="{E733BC43-AB15-449B-AA61-36790EAAE573}"/>
    <cellStyle name="Normal 12 3 2 10 6" xfId="50311" xr:uid="{E3F4506C-7C9C-4C74-A90E-DF3855B00AA0}"/>
    <cellStyle name="Normal 12 3 2 10 7" xfId="57801" xr:uid="{351C7BB0-E2A2-40C9-95D2-E4A48CDA865B}"/>
    <cellStyle name="Normal 12 3 2 11" xfId="7875" xr:uid="{ECCEE4B8-88C2-4336-8DB3-3EA1B2BC7EAB}"/>
    <cellStyle name="Normal 12 3 2 11 2" xfId="22852" xr:uid="{5D95920F-3C50-4E2D-84AD-C4FCF2A9F63F}"/>
    <cellStyle name="Normal 12 3 2 12" xfId="15364" xr:uid="{F31946DC-12F9-4E29-89A3-EB6F96BA3F06}"/>
    <cellStyle name="Normal 12 3 2 13" xfId="30334" xr:uid="{810246FF-72D9-4D2C-B6EE-A1358CA5CE40}"/>
    <cellStyle name="Normal 12 3 2 14" xfId="37783" xr:uid="{7A0D1C01-5D81-4319-9B48-3550C0930981}"/>
    <cellStyle name="Normal 12 3 2 15" xfId="45271" xr:uid="{49C598C7-A985-4E60-A96C-53AABE68CB68}"/>
    <cellStyle name="Normal 12 3 2 16" xfId="45394" xr:uid="{AEAA0E44-5AF4-40FD-9802-98FF787F8F0E}"/>
    <cellStyle name="Normal 12 3 2 17" xfId="45517" xr:uid="{3941AD24-E62B-446E-B43C-95FF356506D4}"/>
    <cellStyle name="Normal 12 3 2 18" xfId="45666" xr:uid="{1B709E94-4F09-40C6-B60F-845C09A05862}"/>
    <cellStyle name="Normal 12 3 2 19" xfId="53159" xr:uid="{72828EAC-FB27-46C3-B848-11CDD5476728}"/>
    <cellStyle name="Normal 12 3 2 2" xfId="5008" xr:uid="{F99B9828-6944-4B19-B186-B45D4B446A02}"/>
    <cellStyle name="Normal 12 3 2 2 10" xfId="20007" xr:uid="{F1106282-8D27-49EF-BB40-FD1610D056F2}"/>
    <cellStyle name="Normal 12 3 2 2 11" xfId="30402" xr:uid="{337A4305-F0A4-489F-ABBE-2076EEBD405F}"/>
    <cellStyle name="Normal 12 3 2 2 12" xfId="42426" xr:uid="{D2FB65BB-DEF0-4BD9-A48D-F624F0D077EF}"/>
    <cellStyle name="Normal 12 3 2 2 13" xfId="50312" xr:uid="{264290D1-C610-4E14-A9B4-4D5417CC0748}"/>
    <cellStyle name="Normal 12 3 2 2 14" xfId="57802" xr:uid="{C7DD4B7D-EA07-40EB-A719-113BFD957F22}"/>
    <cellStyle name="Normal 12 3 2 2 2" xfId="5009" xr:uid="{57555DC9-DB3A-467F-8450-D2099F66B81A}"/>
    <cellStyle name="Normal 12 3 2 2 2 10" xfId="42427" xr:uid="{204936FB-CC53-4D3B-A8BF-8A6176CCBA52}"/>
    <cellStyle name="Normal 12 3 2 2 2 11" xfId="50313" xr:uid="{EFDCF7FB-5B83-4C08-B85F-D761574381AB}"/>
    <cellStyle name="Normal 12 3 2 2 2 12" xfId="57803" xr:uid="{23899D9B-E4C1-45BA-8322-38AE2A2E5C6E}"/>
    <cellStyle name="Normal 12 3 2 2 2 2" xfId="5010" xr:uid="{181CD664-45D1-4126-A7FA-7AA5C47F9195}"/>
    <cellStyle name="Normal 12 3 2 2 2 2 10" xfId="50314" xr:uid="{004FEE96-25E6-4D80-BC4C-B82CD8E439C2}"/>
    <cellStyle name="Normal 12 3 2 2 2 2 11" xfId="57804" xr:uid="{6551D4EA-2C2B-451C-8681-DAC9D72B2DC8}"/>
    <cellStyle name="Normal 12 3 2 2 2 2 2" xfId="5011" xr:uid="{3A786A29-6285-482F-A6EB-2E02658157DD}"/>
    <cellStyle name="Normal 12 3 2 2 2 2 2 10" xfId="57805" xr:uid="{C0B9C010-7E64-463E-806B-BF17DAE749F2}"/>
    <cellStyle name="Normal 12 3 2 2 2 2 2 2" xfId="5012" xr:uid="{0E4E5E9A-3B28-4833-BE5B-6A2B5578EB74}"/>
    <cellStyle name="Normal 12 3 2 2 2 2 2 2 2" xfId="12523" xr:uid="{636CA988-C65D-4999-A5AF-9F191BD9B279}"/>
    <cellStyle name="Normal 12 3 2 2 2 2 2 2 2 2" xfId="27499" xr:uid="{698E7D5A-53DB-42B2-88F1-CECA72C489C2}"/>
    <cellStyle name="Normal 12 3 2 2 2 2 2 2 3" xfId="20011" xr:uid="{B19CBE4E-DCD8-4DEE-8394-85F9C87FF942}"/>
    <cellStyle name="Normal 12 3 2 2 2 2 2 2 4" xfId="33278" xr:uid="{78FF38DA-1360-42C1-912F-CBD31F454A12}"/>
    <cellStyle name="Normal 12 3 2 2 2 2 2 2 5" xfId="42430" xr:uid="{3CD9D30F-18C3-4DA5-9FC7-965CC7ABAE8C}"/>
    <cellStyle name="Normal 12 3 2 2 2 2 2 2 6" xfId="50316" xr:uid="{9BB11BF1-0146-49AD-8FF0-50C1265E1809}"/>
    <cellStyle name="Normal 12 3 2 2 2 2 2 2 7" xfId="57806" xr:uid="{A5F6F666-FE27-47D1-B834-9ED87C84785E}"/>
    <cellStyle name="Normal 12 3 2 2 2 2 2 3" xfId="5013" xr:uid="{03DA893C-844C-412A-91AC-421B31C3F6F3}"/>
    <cellStyle name="Normal 12 3 2 2 2 2 2 3 2" xfId="12524" xr:uid="{F9521F56-1D0A-4FEA-85AE-0B9E3DF0A930}"/>
    <cellStyle name="Normal 12 3 2 2 2 2 2 3 2 2" xfId="27500" xr:uid="{FB65DD3F-C383-4144-B9C6-01CE68AA513A}"/>
    <cellStyle name="Normal 12 3 2 2 2 2 2 3 3" xfId="20012" xr:uid="{C77AAD5C-5FD6-462B-BE14-715CF4C31D4D}"/>
    <cellStyle name="Normal 12 3 2 2 2 2 2 3 4" xfId="35123" xr:uid="{0F9FD6B6-6A08-4738-BF2F-D0D6F1D0918E}"/>
    <cellStyle name="Normal 12 3 2 2 2 2 2 3 5" xfId="42431" xr:uid="{BE4CAEFD-5650-47D5-B5BE-87A541E66DDA}"/>
    <cellStyle name="Normal 12 3 2 2 2 2 2 3 6" xfId="50317" xr:uid="{1C87EBF2-2EB3-435B-8A1B-CF51061AB368}"/>
    <cellStyle name="Normal 12 3 2 2 2 2 2 3 7" xfId="57807" xr:uid="{E4911B54-2935-4F26-8C5D-9D14FFE3F21B}"/>
    <cellStyle name="Normal 12 3 2 2 2 2 2 4" xfId="5014" xr:uid="{2DC10834-CAB9-41A8-98D0-37EE4025D4E1}"/>
    <cellStyle name="Normal 12 3 2 2 2 2 2 4 2" xfId="12525" xr:uid="{E27B1474-AAEF-4F22-9D2A-1CE2A24FB356}"/>
    <cellStyle name="Normal 12 3 2 2 2 2 2 4 2 2" xfId="27501" xr:uid="{390012D3-6863-49BA-B58B-1AEF223B20CA}"/>
    <cellStyle name="Normal 12 3 2 2 2 2 2 4 3" xfId="20013" xr:uid="{3D50FA61-525D-4E4E-8C33-2F19CB4007A7}"/>
    <cellStyle name="Normal 12 3 2 2 2 2 2 4 4" xfId="36966" xr:uid="{A11A2212-76A6-49CF-99E9-3FC5EC2555D9}"/>
    <cellStyle name="Normal 12 3 2 2 2 2 2 4 5" xfId="42432" xr:uid="{E66AE8CF-8EB1-495B-B785-76D04AF1F1BD}"/>
    <cellStyle name="Normal 12 3 2 2 2 2 2 4 6" xfId="50318" xr:uid="{FE5C65F1-E62E-4633-B178-AA662367C75F}"/>
    <cellStyle name="Normal 12 3 2 2 2 2 2 4 7" xfId="57808" xr:uid="{48CE9C70-AD73-4BF4-BBF5-ED25EFE96670}"/>
    <cellStyle name="Normal 12 3 2 2 2 2 2 5" xfId="12522" xr:uid="{61EB4662-73BB-4571-AFDC-1193E6C85E59}"/>
    <cellStyle name="Normal 12 3 2 2 2 2 2 5 2" xfId="27498" xr:uid="{3CD6DBE8-48DC-4138-A5AF-01D10A718877}"/>
    <cellStyle name="Normal 12 3 2 2 2 2 2 6" xfId="20010" xr:uid="{267B82D5-41DA-4AA8-90F3-1286DD6BF707}"/>
    <cellStyle name="Normal 12 3 2 2 2 2 2 7" xfId="31704" xr:uid="{7641C03A-1DD4-44A3-8354-89BA902964BE}"/>
    <cellStyle name="Normal 12 3 2 2 2 2 2 8" xfId="42429" xr:uid="{A5E5CA3C-DD5B-4FA8-B5D6-70BD34C81522}"/>
    <cellStyle name="Normal 12 3 2 2 2 2 2 9" xfId="50315" xr:uid="{3752E6F9-24D2-4D31-A00C-61556AD3B328}"/>
    <cellStyle name="Normal 12 3 2 2 2 2 3" xfId="5015" xr:uid="{BEA921FC-F671-4720-96A1-EC6DAD29680C}"/>
    <cellStyle name="Normal 12 3 2 2 2 2 3 2" xfId="12526" xr:uid="{47273DDF-9D03-4B4A-8440-7B15E1F15762}"/>
    <cellStyle name="Normal 12 3 2 2 2 2 3 2 2" xfId="27502" xr:uid="{172B6CD6-C054-4D55-B6E8-DF79C08AF290}"/>
    <cellStyle name="Normal 12 3 2 2 2 2 3 3" xfId="20014" xr:uid="{D9395AEA-1CDB-4BE6-A75A-E1350172CCC5}"/>
    <cellStyle name="Normal 12 3 2 2 2 2 3 4" xfId="33277" xr:uid="{8F4AF5BF-A35D-4248-8A69-D02D71A0D781}"/>
    <cellStyle name="Normal 12 3 2 2 2 2 3 5" xfId="42433" xr:uid="{3EBD1C60-5581-4562-A584-319FA4D29253}"/>
    <cellStyle name="Normal 12 3 2 2 2 2 3 6" xfId="50319" xr:uid="{9001AB72-E0F3-4F32-9C8D-399DCE869E1F}"/>
    <cellStyle name="Normal 12 3 2 2 2 2 3 7" xfId="57809" xr:uid="{EE8FE840-BA66-4DA6-B925-B6A9F56ED81E}"/>
    <cellStyle name="Normal 12 3 2 2 2 2 4" xfId="5016" xr:uid="{E73EAE48-0096-4BE6-8BE7-E0DC29D45697}"/>
    <cellStyle name="Normal 12 3 2 2 2 2 4 2" xfId="12527" xr:uid="{B46CB858-5D21-48C4-89F6-BA0F203FC24D}"/>
    <cellStyle name="Normal 12 3 2 2 2 2 4 2 2" xfId="27503" xr:uid="{C3E51A3D-93D5-4BF2-B146-D67A989CA5EA}"/>
    <cellStyle name="Normal 12 3 2 2 2 2 4 3" xfId="20015" xr:uid="{6F7F07E0-7FE0-4716-940B-C38E68B454A9}"/>
    <cellStyle name="Normal 12 3 2 2 2 2 4 4" xfId="35122" xr:uid="{43F847D5-8CCA-4401-88D3-4E61A4285763}"/>
    <cellStyle name="Normal 12 3 2 2 2 2 4 5" xfId="42434" xr:uid="{07BF64F4-ABC6-4CAC-95D5-A860469CFBC5}"/>
    <cellStyle name="Normal 12 3 2 2 2 2 4 6" xfId="50320" xr:uid="{6B3FBA13-AD02-4B04-BE03-7C65419D90D7}"/>
    <cellStyle name="Normal 12 3 2 2 2 2 4 7" xfId="57810" xr:uid="{234F6AC2-9B0C-4FC2-8BFC-9B216BA00FFB}"/>
    <cellStyle name="Normal 12 3 2 2 2 2 5" xfId="5017" xr:uid="{D37994A8-7B04-4CA7-8266-170BE12E2858}"/>
    <cellStyle name="Normal 12 3 2 2 2 2 5 2" xfId="12528" xr:uid="{DD8F5F32-31B2-495F-BB7C-6225A6539A84}"/>
    <cellStyle name="Normal 12 3 2 2 2 2 5 2 2" xfId="27504" xr:uid="{AB846283-CD3D-4E32-B884-EBF450AD24E4}"/>
    <cellStyle name="Normal 12 3 2 2 2 2 5 3" xfId="20016" xr:uid="{6FC12A23-4ECA-4F61-8CFD-D9184C2F9D82}"/>
    <cellStyle name="Normal 12 3 2 2 2 2 5 4" xfId="36965" xr:uid="{BB7EA985-71F1-49CD-94F5-1D3B6B714D5C}"/>
    <cellStyle name="Normal 12 3 2 2 2 2 5 5" xfId="42435" xr:uid="{3C16704B-14DA-4914-BE49-50373E9912A7}"/>
    <cellStyle name="Normal 12 3 2 2 2 2 5 6" xfId="50321" xr:uid="{0A04C2E9-1DB9-4641-9698-3D7570F8F14F}"/>
    <cellStyle name="Normal 12 3 2 2 2 2 5 7" xfId="57811" xr:uid="{686D8783-E9EF-4B52-BA83-4CAFDB5D4480}"/>
    <cellStyle name="Normal 12 3 2 2 2 2 6" xfId="12521" xr:uid="{2DBE9970-2E84-4F47-B3CE-D7F4E6B72393}"/>
    <cellStyle name="Normal 12 3 2 2 2 2 6 2" xfId="27497" xr:uid="{1023ED1B-F561-4EC5-B174-42B0674B317D}"/>
    <cellStyle name="Normal 12 3 2 2 2 2 7" xfId="20009" xr:uid="{5E172EB0-0F2A-493E-B202-D3BB389FCDFC}"/>
    <cellStyle name="Normal 12 3 2 2 2 2 8" xfId="30974" xr:uid="{661E13CB-650A-4C55-86C2-7E6DCAE5A6E0}"/>
    <cellStyle name="Normal 12 3 2 2 2 2 9" xfId="42428" xr:uid="{EE4E9737-11A7-44F1-A458-F5964F17D6B8}"/>
    <cellStyle name="Normal 12 3 2 2 2 3" xfId="5018" xr:uid="{0E743C0A-EB61-490A-89E6-41D71A9B8C58}"/>
    <cellStyle name="Normal 12 3 2 2 2 3 10" xfId="57812" xr:uid="{EFA68252-E12A-4C4A-9B2B-B27E4655E25D}"/>
    <cellStyle name="Normal 12 3 2 2 2 3 2" xfId="5019" xr:uid="{F2BCDB7C-E464-44DE-99CC-B1CB19E522E9}"/>
    <cellStyle name="Normal 12 3 2 2 2 3 2 2" xfId="12530" xr:uid="{3A7CD2A5-26E0-4822-A0AC-6607A96F368B}"/>
    <cellStyle name="Normal 12 3 2 2 2 3 2 2 2" xfId="27506" xr:uid="{68DAAC29-0C33-4C0B-B61B-61167DD8D615}"/>
    <cellStyle name="Normal 12 3 2 2 2 3 2 3" xfId="20018" xr:uid="{D33FF8C4-DD7F-462D-B016-B7482F4C4D9A}"/>
    <cellStyle name="Normal 12 3 2 2 2 3 2 4" xfId="33279" xr:uid="{83890753-C2B6-44B9-99B7-4209810881E9}"/>
    <cellStyle name="Normal 12 3 2 2 2 3 2 5" xfId="42437" xr:uid="{A8942980-DBAA-4155-B843-414FF3BB4A24}"/>
    <cellStyle name="Normal 12 3 2 2 2 3 2 6" xfId="50323" xr:uid="{ED75DBA0-1F42-4504-AD63-017460F2D511}"/>
    <cellStyle name="Normal 12 3 2 2 2 3 2 7" xfId="57813" xr:uid="{2BD13046-CEE6-4D29-B178-4830D2B715D2}"/>
    <cellStyle name="Normal 12 3 2 2 2 3 3" xfId="5020" xr:uid="{F8D8A103-0B2E-4D6E-B7BA-204F907D474E}"/>
    <cellStyle name="Normal 12 3 2 2 2 3 3 2" xfId="12531" xr:uid="{E609E1C5-88AA-4F2A-AAC1-B2B7C1F2DFC3}"/>
    <cellStyle name="Normal 12 3 2 2 2 3 3 2 2" xfId="27507" xr:uid="{D598C3DF-D40A-41E0-B01B-996C839EA119}"/>
    <cellStyle name="Normal 12 3 2 2 2 3 3 3" xfId="20019" xr:uid="{4EA1E26D-B048-4087-8C42-CCCC3EAAF742}"/>
    <cellStyle name="Normal 12 3 2 2 2 3 3 4" xfId="35124" xr:uid="{AC1964BB-3F46-4CBE-958A-D535FEEC6C5C}"/>
    <cellStyle name="Normal 12 3 2 2 2 3 3 5" xfId="42438" xr:uid="{5FC77B2A-531B-45DA-BBAD-B588536A6308}"/>
    <cellStyle name="Normal 12 3 2 2 2 3 3 6" xfId="50324" xr:uid="{1E271EDB-B7F1-4D9C-B780-AEFE050F85FF}"/>
    <cellStyle name="Normal 12 3 2 2 2 3 3 7" xfId="57814" xr:uid="{407976BB-4858-4477-8D69-2D3270800237}"/>
    <cellStyle name="Normal 12 3 2 2 2 3 4" xfId="5021" xr:uid="{7B7E6DC1-9131-49CE-AF3A-601B9A51C2F3}"/>
    <cellStyle name="Normal 12 3 2 2 2 3 4 2" xfId="12532" xr:uid="{C66D6728-E716-4739-9E24-DFA3ABF7A4DD}"/>
    <cellStyle name="Normal 12 3 2 2 2 3 4 2 2" xfId="27508" xr:uid="{2F77D7AD-6724-43C0-B5B4-6BE90AC26680}"/>
    <cellStyle name="Normal 12 3 2 2 2 3 4 3" xfId="20020" xr:uid="{8E4B311B-EF4D-4CE8-AF93-8E7AA3627429}"/>
    <cellStyle name="Normal 12 3 2 2 2 3 4 4" xfId="36967" xr:uid="{6539AA7B-8AB5-43AF-A45D-4D302A9A5A20}"/>
    <cellStyle name="Normal 12 3 2 2 2 3 4 5" xfId="42439" xr:uid="{C83B26B3-9662-4ED4-A2BB-8EAFC233A10F}"/>
    <cellStyle name="Normal 12 3 2 2 2 3 4 6" xfId="50325" xr:uid="{A456A70A-7D86-409C-B564-ED79DCF09310}"/>
    <cellStyle name="Normal 12 3 2 2 2 3 4 7" xfId="57815" xr:uid="{8A7A773D-F045-4F62-A071-8A0C6587E1C7}"/>
    <cellStyle name="Normal 12 3 2 2 2 3 5" xfId="12529" xr:uid="{6795F384-846F-4C5F-A474-0DE085EEA5AA}"/>
    <cellStyle name="Normal 12 3 2 2 2 3 5 2" xfId="27505" xr:uid="{34219FB1-69A8-4CF4-95DA-0E8331F7BB4E}"/>
    <cellStyle name="Normal 12 3 2 2 2 3 6" xfId="20017" xr:uid="{11B922D2-55DB-428C-B403-2F87CFD5A36B}"/>
    <cellStyle name="Normal 12 3 2 2 2 3 7" xfId="31703" xr:uid="{B6C40462-9B13-488B-9D8F-79416577CFF8}"/>
    <cellStyle name="Normal 12 3 2 2 2 3 8" xfId="42436" xr:uid="{395BC4C4-58D9-42A3-8E96-798AFFAB512E}"/>
    <cellStyle name="Normal 12 3 2 2 2 3 9" xfId="50322" xr:uid="{DD79BB18-9AE9-4B04-9E7C-E796B26CF83A}"/>
    <cellStyle name="Normal 12 3 2 2 2 4" xfId="5022" xr:uid="{06EEC2DE-A4B1-42B7-90F1-50B1D4254C94}"/>
    <cellStyle name="Normal 12 3 2 2 2 4 2" xfId="12533" xr:uid="{89C720BF-4C14-4876-A71B-BB62EACBDD1C}"/>
    <cellStyle name="Normal 12 3 2 2 2 4 2 2" xfId="27509" xr:uid="{65821671-69FE-4B7A-BB9E-780DADD2B725}"/>
    <cellStyle name="Normal 12 3 2 2 2 4 3" xfId="20021" xr:uid="{C3685FCA-8EEC-4395-BDEA-0EA73E1E27E1}"/>
    <cellStyle name="Normal 12 3 2 2 2 4 4" xfId="33276" xr:uid="{703A0CE9-B1C4-49E3-BF2A-7DC1AA2025D4}"/>
    <cellStyle name="Normal 12 3 2 2 2 4 5" xfId="42440" xr:uid="{3475F7F2-77EA-4D7D-AEC1-9D6D6B2E48B3}"/>
    <cellStyle name="Normal 12 3 2 2 2 4 6" xfId="50326" xr:uid="{691022E8-FFFD-4060-AC39-A4C3EE7247F5}"/>
    <cellStyle name="Normal 12 3 2 2 2 4 7" xfId="57816" xr:uid="{95408A9A-01D4-409E-9E23-315A7E452D1D}"/>
    <cellStyle name="Normal 12 3 2 2 2 5" xfId="5023" xr:uid="{C2616774-6AEA-4588-8508-6FD00C429069}"/>
    <cellStyle name="Normal 12 3 2 2 2 5 2" xfId="12534" xr:uid="{63342D34-6B0A-4684-AAE8-75B62DA3B64B}"/>
    <cellStyle name="Normal 12 3 2 2 2 5 2 2" xfId="27510" xr:uid="{3169420D-5D0F-482B-B9CF-382A77DEF7F6}"/>
    <cellStyle name="Normal 12 3 2 2 2 5 3" xfId="20022" xr:uid="{F51C90A7-6F55-4917-8F71-F835C3CE7AC5}"/>
    <cellStyle name="Normal 12 3 2 2 2 5 4" xfId="35121" xr:uid="{BC8A21C4-F41B-4EA8-AABB-A4BB26508134}"/>
    <cellStyle name="Normal 12 3 2 2 2 5 5" xfId="42441" xr:uid="{68B8BEA8-6206-4A27-BF92-3C3A1D964AFE}"/>
    <cellStyle name="Normal 12 3 2 2 2 5 6" xfId="50327" xr:uid="{F684386B-EE61-43A6-B89D-D3D20893DBB9}"/>
    <cellStyle name="Normal 12 3 2 2 2 5 7" xfId="57817" xr:uid="{3E8BCDC9-C214-45FF-9A95-2E4123572444}"/>
    <cellStyle name="Normal 12 3 2 2 2 6" xfId="5024" xr:uid="{840AA1C5-B773-4C01-B7A5-6E2B16B927A8}"/>
    <cellStyle name="Normal 12 3 2 2 2 6 2" xfId="12535" xr:uid="{084954B0-4F4C-4920-9EEF-534E37CDF78A}"/>
    <cellStyle name="Normal 12 3 2 2 2 6 2 2" xfId="27511" xr:uid="{A826C3FD-E1FE-43DB-9438-6E068DE55D38}"/>
    <cellStyle name="Normal 12 3 2 2 2 6 3" xfId="20023" xr:uid="{3E297C37-27B2-45E3-8BD7-54A004846A14}"/>
    <cellStyle name="Normal 12 3 2 2 2 6 4" xfId="36964" xr:uid="{D2AF229F-97B7-484C-9C22-9C14459EDF56}"/>
    <cellStyle name="Normal 12 3 2 2 2 6 5" xfId="42442" xr:uid="{7D783026-3D8A-4E1A-A68A-388952FF09A0}"/>
    <cellStyle name="Normal 12 3 2 2 2 6 6" xfId="50328" xr:uid="{EA2B7DBE-3CF8-4674-AC30-9BCF7EEBD887}"/>
    <cellStyle name="Normal 12 3 2 2 2 6 7" xfId="57818" xr:uid="{EA5F9D49-9590-471A-BD6B-404C1BF89B21}"/>
    <cellStyle name="Normal 12 3 2 2 2 7" xfId="12520" xr:uid="{A0776841-8697-43CB-B42D-85A14F65F446}"/>
    <cellStyle name="Normal 12 3 2 2 2 7 2" xfId="27496" xr:uid="{2B1E2B58-8499-4866-B195-4A02B87D3996}"/>
    <cellStyle name="Normal 12 3 2 2 2 8" xfId="20008" xr:uid="{D436681D-EFE5-4AE7-9025-8D577A3AD528}"/>
    <cellStyle name="Normal 12 3 2 2 2 9" xfId="30504" xr:uid="{8FB6B4E6-E094-453C-8114-48379EEEA7FE}"/>
    <cellStyle name="Normal 12 3 2 2 3" xfId="5025" xr:uid="{4802A12D-F8A9-4D17-9CEB-B2DC20A2E400}"/>
    <cellStyle name="Normal 12 3 2 2 3 10" xfId="50329" xr:uid="{8D5F0941-1173-4082-84F6-4C036EC293C1}"/>
    <cellStyle name="Normal 12 3 2 2 3 11" xfId="57819" xr:uid="{F0EE35D9-5C3F-4557-94C7-0AC084E03B44}"/>
    <cellStyle name="Normal 12 3 2 2 3 2" xfId="5026" xr:uid="{6469D69A-2729-4922-A507-528CDFB082A8}"/>
    <cellStyle name="Normal 12 3 2 2 3 2 10" xfId="57820" xr:uid="{858BCA52-9BCD-45E2-997F-B80B11F02DA1}"/>
    <cellStyle name="Normal 12 3 2 2 3 2 2" xfId="5027" xr:uid="{D7D8C13B-6D97-42C2-A2EB-58CD75F51B63}"/>
    <cellStyle name="Normal 12 3 2 2 3 2 2 2" xfId="12538" xr:uid="{DF75D18B-E316-45BF-891B-ED55DE32B9C0}"/>
    <cellStyle name="Normal 12 3 2 2 3 2 2 2 2" xfId="27514" xr:uid="{3EB3A03A-4514-409E-BD6A-7A57DF44A138}"/>
    <cellStyle name="Normal 12 3 2 2 3 2 2 3" xfId="20026" xr:uid="{1C309DD2-FFF2-4815-99BA-0E3880960973}"/>
    <cellStyle name="Normal 12 3 2 2 3 2 2 4" xfId="33281" xr:uid="{EF0A3D6D-F85D-466D-897C-25F82BE56DCE}"/>
    <cellStyle name="Normal 12 3 2 2 3 2 2 5" xfId="42445" xr:uid="{BB668260-F4B3-40A1-94BE-538E5F89FDD2}"/>
    <cellStyle name="Normal 12 3 2 2 3 2 2 6" xfId="50331" xr:uid="{D2C0DC35-F88F-4E6D-9776-CFFADF5D2211}"/>
    <cellStyle name="Normal 12 3 2 2 3 2 2 7" xfId="57821" xr:uid="{11392381-E3F7-4722-BE43-D9CE00E15DEA}"/>
    <cellStyle name="Normal 12 3 2 2 3 2 3" xfId="5028" xr:uid="{52BB5940-A66E-44B9-82D7-F9D2A47159F7}"/>
    <cellStyle name="Normal 12 3 2 2 3 2 3 2" xfId="12539" xr:uid="{5508111D-B534-46EA-BF73-DA0BE0DF1537}"/>
    <cellStyle name="Normal 12 3 2 2 3 2 3 2 2" xfId="27515" xr:uid="{1C639E60-E2B5-483E-97A7-297D421F7772}"/>
    <cellStyle name="Normal 12 3 2 2 3 2 3 3" xfId="20027" xr:uid="{66278A7F-44B4-4D6F-AB72-7B87372E2A7A}"/>
    <cellStyle name="Normal 12 3 2 2 3 2 3 4" xfId="35126" xr:uid="{6D7A136E-5DCA-4F18-A3A8-87C3C0963A00}"/>
    <cellStyle name="Normal 12 3 2 2 3 2 3 5" xfId="42446" xr:uid="{769D58CB-AA37-4874-A36A-72869D9DF1FD}"/>
    <cellStyle name="Normal 12 3 2 2 3 2 3 6" xfId="50332" xr:uid="{4D28A619-1598-4805-8DF1-5EB72B19FC59}"/>
    <cellStyle name="Normal 12 3 2 2 3 2 3 7" xfId="57822" xr:uid="{7740427A-2E16-463B-956F-24EE5E791ABA}"/>
    <cellStyle name="Normal 12 3 2 2 3 2 4" xfId="5029" xr:uid="{596DE643-895D-445E-9E05-EE374FEB8D2C}"/>
    <cellStyle name="Normal 12 3 2 2 3 2 4 2" xfId="12540" xr:uid="{797BB5EF-E58B-4FF4-A493-B6524E11DECD}"/>
    <cellStyle name="Normal 12 3 2 2 3 2 4 2 2" xfId="27516" xr:uid="{948BFA41-9CB7-410C-A029-AD4E4887EF02}"/>
    <cellStyle name="Normal 12 3 2 2 3 2 4 3" xfId="20028" xr:uid="{5FB40F78-4819-49AE-8CF7-76335F886BB5}"/>
    <cellStyle name="Normal 12 3 2 2 3 2 4 4" xfId="36969" xr:uid="{2CECA3E4-2E1E-4570-B1D5-059A5FFD01E4}"/>
    <cellStyle name="Normal 12 3 2 2 3 2 4 5" xfId="42447" xr:uid="{0FBA43DC-4251-4A5C-AC7D-E7483B8F2DF2}"/>
    <cellStyle name="Normal 12 3 2 2 3 2 4 6" xfId="50333" xr:uid="{8F266B7D-7616-4B35-B8E6-B3C45851695C}"/>
    <cellStyle name="Normal 12 3 2 2 3 2 4 7" xfId="57823" xr:uid="{1D4ECAD5-5AE2-4C9F-9B58-7C37325E8E1F}"/>
    <cellStyle name="Normal 12 3 2 2 3 2 5" xfId="12537" xr:uid="{142B0C12-27C8-4201-B3B6-92A73AAF1E9E}"/>
    <cellStyle name="Normal 12 3 2 2 3 2 5 2" xfId="27513" xr:uid="{DE6997AD-26A6-40F0-8549-D744CE8D9794}"/>
    <cellStyle name="Normal 12 3 2 2 3 2 6" xfId="20025" xr:uid="{A33D8DB3-0EB3-422C-BD53-8CECE025CF31}"/>
    <cellStyle name="Normal 12 3 2 2 3 2 7" xfId="31705" xr:uid="{5427EF28-347C-4EB0-A07A-EEB4F8CA073B}"/>
    <cellStyle name="Normal 12 3 2 2 3 2 8" xfId="42444" xr:uid="{E7DEBA1C-DC0E-43E1-BD1D-FAC463015C82}"/>
    <cellStyle name="Normal 12 3 2 2 3 2 9" xfId="50330" xr:uid="{854D0B44-D03C-4C04-A3A5-591DB5BEFA9D}"/>
    <cellStyle name="Normal 12 3 2 2 3 3" xfId="5030" xr:uid="{E03D016E-7E95-4FE3-B4C5-5918C0312D3E}"/>
    <cellStyle name="Normal 12 3 2 2 3 3 2" xfId="12541" xr:uid="{734292A3-6070-475D-90FA-69500E93F08D}"/>
    <cellStyle name="Normal 12 3 2 2 3 3 2 2" xfId="27517" xr:uid="{D121D1BD-EE5F-493B-92CB-54E74B378B57}"/>
    <cellStyle name="Normal 12 3 2 2 3 3 3" xfId="20029" xr:uid="{125299B4-43E6-4D78-A921-CC7149159075}"/>
    <cellStyle name="Normal 12 3 2 2 3 3 4" xfId="33280" xr:uid="{227E9179-044D-482D-AC56-DAFE6E487DF7}"/>
    <cellStyle name="Normal 12 3 2 2 3 3 5" xfId="42448" xr:uid="{F0DADFDD-6327-4BC8-A8AD-0BAC6EF1483C}"/>
    <cellStyle name="Normal 12 3 2 2 3 3 6" xfId="50334" xr:uid="{07ADF574-473B-4A41-B73C-F182533CAFD6}"/>
    <cellStyle name="Normal 12 3 2 2 3 3 7" xfId="57824" xr:uid="{FBF0C881-AFDB-4A6F-AE51-0F7A6A7C604C}"/>
    <cellStyle name="Normal 12 3 2 2 3 4" xfId="5031" xr:uid="{93DED8A4-6640-4EDD-8F96-50FB6D441ABD}"/>
    <cellStyle name="Normal 12 3 2 2 3 4 2" xfId="12542" xr:uid="{656AE9BE-9B1E-4D61-8223-C2D64C5081C3}"/>
    <cellStyle name="Normal 12 3 2 2 3 4 2 2" xfId="27518" xr:uid="{71748277-87F8-4D0F-B6D9-8E1A735144F4}"/>
    <cellStyle name="Normal 12 3 2 2 3 4 3" xfId="20030" xr:uid="{3FD91507-0A5A-4E7A-86B9-6EFE9BE10B7C}"/>
    <cellStyle name="Normal 12 3 2 2 3 4 4" xfId="35125" xr:uid="{9C3D3977-E363-43A1-9843-DDCC791DC749}"/>
    <cellStyle name="Normal 12 3 2 2 3 4 5" xfId="42449" xr:uid="{26BC5E18-5965-4A0C-9C30-40E18B566409}"/>
    <cellStyle name="Normal 12 3 2 2 3 4 6" xfId="50335" xr:uid="{C96141A4-95E8-4254-8DFF-AC9AD4710F75}"/>
    <cellStyle name="Normal 12 3 2 2 3 4 7" xfId="57825" xr:uid="{CEF2B5C1-430E-4CFD-9DCB-C83F40B0A0AE}"/>
    <cellStyle name="Normal 12 3 2 2 3 5" xfId="5032" xr:uid="{B4822962-E03B-4DED-8D9E-9DC34E4A39A4}"/>
    <cellStyle name="Normal 12 3 2 2 3 5 2" xfId="12543" xr:uid="{4B11307E-E080-4025-8A47-834C191F1B1A}"/>
    <cellStyle name="Normal 12 3 2 2 3 5 2 2" xfId="27519" xr:uid="{E6760901-EF3A-401E-8027-2004A6E8BEA3}"/>
    <cellStyle name="Normal 12 3 2 2 3 5 3" xfId="20031" xr:uid="{92DC03C6-6F0F-4D5A-9C96-645F93559C1D}"/>
    <cellStyle name="Normal 12 3 2 2 3 5 4" xfId="36968" xr:uid="{D8880A4A-A236-4525-869C-FBCC06FC8461}"/>
    <cellStyle name="Normal 12 3 2 2 3 5 5" xfId="42450" xr:uid="{C2443B59-39DB-4702-9576-9DC55CF7D533}"/>
    <cellStyle name="Normal 12 3 2 2 3 5 6" xfId="50336" xr:uid="{3D07A01A-0176-4807-BE53-A558420F3F1E}"/>
    <cellStyle name="Normal 12 3 2 2 3 5 7" xfId="57826" xr:uid="{CB9F931D-F4B9-47FE-A8EE-38D1CF114C55}"/>
    <cellStyle name="Normal 12 3 2 2 3 6" xfId="12536" xr:uid="{91107BE6-585E-45F9-BCBF-BDED440D9E13}"/>
    <cellStyle name="Normal 12 3 2 2 3 6 2" xfId="27512" xr:uid="{F3C4F1F2-AF0B-44DF-8533-B2B63594AFF9}"/>
    <cellStyle name="Normal 12 3 2 2 3 7" xfId="20024" xr:uid="{4E034F8E-2F06-428F-9DC6-303A3C444B85}"/>
    <cellStyle name="Normal 12 3 2 2 3 8" xfId="30705" xr:uid="{D8E1440D-3F5D-41F8-BD97-AA78159BD986}"/>
    <cellStyle name="Normal 12 3 2 2 3 9" xfId="42443" xr:uid="{2B7E4AEA-3A3B-4D37-90E3-12ABFC2EE7D1}"/>
    <cellStyle name="Normal 12 3 2 2 4" xfId="5033" xr:uid="{FB07ABE7-BE1A-4BD2-B443-67E6763F32A1}"/>
    <cellStyle name="Normal 12 3 2 2 4 10" xfId="50337" xr:uid="{A10FF4BC-73F5-426E-867A-D2D980B292B3}"/>
    <cellStyle name="Normal 12 3 2 2 4 11" xfId="57827" xr:uid="{52994161-BE26-4DD5-ADB3-0B45D748CDE8}"/>
    <cellStyle name="Normal 12 3 2 2 4 2" xfId="5034" xr:uid="{E6F1C9BA-BEC8-4AF6-9098-11B37EBA6438}"/>
    <cellStyle name="Normal 12 3 2 2 4 2 10" xfId="57828" xr:uid="{12B0B9C6-193E-4871-A28C-4E488FB4F88D}"/>
    <cellStyle name="Normal 12 3 2 2 4 2 2" xfId="5035" xr:uid="{46270EC3-A4B2-412A-BD47-0FE33DC5A854}"/>
    <cellStyle name="Normal 12 3 2 2 4 2 2 2" xfId="12546" xr:uid="{48A14BBA-F9DD-4861-AA33-E9AD86D35D1B}"/>
    <cellStyle name="Normal 12 3 2 2 4 2 2 2 2" xfId="27522" xr:uid="{58091597-8962-427C-BDFA-C347E7543882}"/>
    <cellStyle name="Normal 12 3 2 2 4 2 2 3" xfId="20034" xr:uid="{AC84C429-C13E-4DBA-9AB3-7DE41CBF0434}"/>
    <cellStyle name="Normal 12 3 2 2 4 2 2 4" xfId="33283" xr:uid="{282CEB1E-94DB-44DC-B3B0-F218A6A59D41}"/>
    <cellStyle name="Normal 12 3 2 2 4 2 2 5" xfId="42453" xr:uid="{C92D0310-B5CD-4F48-8DD9-8EA9D04AD096}"/>
    <cellStyle name="Normal 12 3 2 2 4 2 2 6" xfId="50339" xr:uid="{633FFB2B-3C79-4469-9E56-8C24ED35D999}"/>
    <cellStyle name="Normal 12 3 2 2 4 2 2 7" xfId="57829" xr:uid="{87FCB12E-2E56-43D4-BBF6-6FFA4200FF2B}"/>
    <cellStyle name="Normal 12 3 2 2 4 2 3" xfId="5036" xr:uid="{4DD70B98-9E3C-45BD-887A-092667ADE1AF}"/>
    <cellStyle name="Normal 12 3 2 2 4 2 3 2" xfId="12547" xr:uid="{63B8A865-9331-4C69-824B-C81BF4E3A858}"/>
    <cellStyle name="Normal 12 3 2 2 4 2 3 2 2" xfId="27523" xr:uid="{7D0E9605-419D-40F8-A504-1344071386A1}"/>
    <cellStyle name="Normal 12 3 2 2 4 2 3 3" xfId="20035" xr:uid="{7DC69332-F882-46A5-B8EA-CF1DF966B1E2}"/>
    <cellStyle name="Normal 12 3 2 2 4 2 3 4" xfId="35128" xr:uid="{1706EA00-D728-44EF-BA9B-DFE555937B4B}"/>
    <cellStyle name="Normal 12 3 2 2 4 2 3 5" xfId="42454" xr:uid="{AABE3B73-DFE7-4002-895D-6187564BB803}"/>
    <cellStyle name="Normal 12 3 2 2 4 2 3 6" xfId="50340" xr:uid="{F6D380F9-F9BA-4F71-B50D-421307CF8346}"/>
    <cellStyle name="Normal 12 3 2 2 4 2 3 7" xfId="57830" xr:uid="{54EBE6DC-781D-4CA5-B83E-D6B87383E055}"/>
    <cellStyle name="Normal 12 3 2 2 4 2 4" xfId="5037" xr:uid="{E041A4AA-FB6A-4B35-87AE-8D035BDCC737}"/>
    <cellStyle name="Normal 12 3 2 2 4 2 4 2" xfId="12548" xr:uid="{8E278B7F-72A4-41CF-899E-BA2AA23887FA}"/>
    <cellStyle name="Normal 12 3 2 2 4 2 4 2 2" xfId="27524" xr:uid="{0212D8B1-CB5E-4058-9E0F-2F9676420FA9}"/>
    <cellStyle name="Normal 12 3 2 2 4 2 4 3" xfId="20036" xr:uid="{66441B27-992D-4BD3-A5E6-12E5507940F7}"/>
    <cellStyle name="Normal 12 3 2 2 4 2 4 4" xfId="36971" xr:uid="{E89FF9BD-4EDB-4EDE-94A0-641CFEED3DE1}"/>
    <cellStyle name="Normal 12 3 2 2 4 2 4 5" xfId="42455" xr:uid="{44527882-B9A2-4917-A25C-5E9AF9B1733E}"/>
    <cellStyle name="Normal 12 3 2 2 4 2 4 6" xfId="50341" xr:uid="{4E420CFD-28E8-4CDD-85E1-1C0FCC778D44}"/>
    <cellStyle name="Normal 12 3 2 2 4 2 4 7" xfId="57831" xr:uid="{599C298A-89B6-4852-BE0F-750B1994C60B}"/>
    <cellStyle name="Normal 12 3 2 2 4 2 5" xfId="12545" xr:uid="{8DB5EEF4-E72A-4500-BDB7-91217A246776}"/>
    <cellStyle name="Normal 12 3 2 2 4 2 5 2" xfId="27521" xr:uid="{A1F15647-A9BE-43A3-9ECB-5ED0870EC4BA}"/>
    <cellStyle name="Normal 12 3 2 2 4 2 6" xfId="20033" xr:uid="{AF96AF66-B0EE-4172-8109-45DECA244B76}"/>
    <cellStyle name="Normal 12 3 2 2 4 2 7" xfId="31706" xr:uid="{D615957D-E51A-4FFB-9266-B13EA3472129}"/>
    <cellStyle name="Normal 12 3 2 2 4 2 8" xfId="42452" xr:uid="{1F297823-0757-4ED9-B498-F52BDFF70872}"/>
    <cellStyle name="Normal 12 3 2 2 4 2 9" xfId="50338" xr:uid="{6A59F11D-6FC4-494B-8E87-55DA00C7112F}"/>
    <cellStyle name="Normal 12 3 2 2 4 3" xfId="5038" xr:uid="{A378840E-864E-454A-9BD0-04FBDA6F8563}"/>
    <cellStyle name="Normal 12 3 2 2 4 3 2" xfId="12549" xr:uid="{32263F01-A880-4CEA-A8B2-51D1EBDEC1F2}"/>
    <cellStyle name="Normal 12 3 2 2 4 3 2 2" xfId="27525" xr:uid="{7ADC36A7-CED2-4E7B-90E8-24D18C181994}"/>
    <cellStyle name="Normal 12 3 2 2 4 3 3" xfId="20037" xr:uid="{B32E5F7F-C80D-4CCD-99E6-EF9BAF4BD220}"/>
    <cellStyle name="Normal 12 3 2 2 4 3 4" xfId="33282" xr:uid="{D53616E2-44F4-45C5-B866-0748EBC0F9DB}"/>
    <cellStyle name="Normal 12 3 2 2 4 3 5" xfId="42456" xr:uid="{CFA833DB-3F0A-4761-BBC2-D2D9D6060F47}"/>
    <cellStyle name="Normal 12 3 2 2 4 3 6" xfId="50342" xr:uid="{D317454E-8267-4E17-AFD2-52E5B29FBC58}"/>
    <cellStyle name="Normal 12 3 2 2 4 3 7" xfId="57832" xr:uid="{AD6AFD13-6C5F-438C-9DE7-486CCF26CB11}"/>
    <cellStyle name="Normal 12 3 2 2 4 4" xfId="5039" xr:uid="{5B7916EE-4F5D-45B6-94EF-761BD64CE072}"/>
    <cellStyle name="Normal 12 3 2 2 4 4 2" xfId="12550" xr:uid="{FAB69B16-991B-43BF-BD12-45BD65213F9A}"/>
    <cellStyle name="Normal 12 3 2 2 4 4 2 2" xfId="27526" xr:uid="{F6098F5E-D3C6-481D-AA84-68D7A0D3A963}"/>
    <cellStyle name="Normal 12 3 2 2 4 4 3" xfId="20038" xr:uid="{BAA9C45D-9A3B-4834-9C3A-1EA39C205BD3}"/>
    <cellStyle name="Normal 12 3 2 2 4 4 4" xfId="35127" xr:uid="{F0198CD1-0CB1-44E7-8DC4-8BA5DC1EECBC}"/>
    <cellStyle name="Normal 12 3 2 2 4 4 5" xfId="42457" xr:uid="{21F3680E-F3EF-4947-8B85-F27DCBA77EAE}"/>
    <cellStyle name="Normal 12 3 2 2 4 4 6" xfId="50343" xr:uid="{E9D8D255-BD75-4CCD-A5C0-9AB93D78813D}"/>
    <cellStyle name="Normal 12 3 2 2 4 4 7" xfId="57833" xr:uid="{90081606-3370-421E-887C-EB557DB3726C}"/>
    <cellStyle name="Normal 12 3 2 2 4 5" xfId="5040" xr:uid="{3EBC49A0-D6F1-499D-B2FC-700348D299E2}"/>
    <cellStyle name="Normal 12 3 2 2 4 5 2" xfId="12551" xr:uid="{E054A17C-6124-4208-95AC-527EB7D92247}"/>
    <cellStyle name="Normal 12 3 2 2 4 5 2 2" xfId="27527" xr:uid="{9B50CD8C-5BE1-4EFE-868B-8D3278DE2056}"/>
    <cellStyle name="Normal 12 3 2 2 4 5 3" xfId="20039" xr:uid="{67CDF2F3-259A-423E-B861-5DCAFBC41225}"/>
    <cellStyle name="Normal 12 3 2 2 4 5 4" xfId="36970" xr:uid="{6BF0E1D0-2BB6-4428-8F6F-B480D613F3B6}"/>
    <cellStyle name="Normal 12 3 2 2 4 5 5" xfId="42458" xr:uid="{807C6C9D-D447-4395-ACC1-00F950044EBC}"/>
    <cellStyle name="Normal 12 3 2 2 4 5 6" xfId="50344" xr:uid="{0BFD5221-522A-45CF-8EF9-66595D657793}"/>
    <cellStyle name="Normal 12 3 2 2 4 5 7" xfId="57834" xr:uid="{D353FCE7-34FB-47B4-9464-43874ADDEC83}"/>
    <cellStyle name="Normal 12 3 2 2 4 6" xfId="12544" xr:uid="{080B0C20-D79A-4D44-A33E-29450579D60F}"/>
    <cellStyle name="Normal 12 3 2 2 4 6 2" xfId="27520" xr:uid="{5A879848-23BC-4B64-B1F6-E2BE3E688E1E}"/>
    <cellStyle name="Normal 12 3 2 2 4 7" xfId="20032" xr:uid="{F573FBAB-AAC8-4801-9F67-00001109CA2E}"/>
    <cellStyle name="Normal 12 3 2 2 4 8" xfId="30973" xr:uid="{86373FB2-408E-424B-B49E-C7F8B00C954F}"/>
    <cellStyle name="Normal 12 3 2 2 4 9" xfId="42451" xr:uid="{994030AB-39BB-4756-9E91-13268BE28DE2}"/>
    <cellStyle name="Normal 12 3 2 2 5" xfId="5041" xr:uid="{CC3088CC-CCCA-4E18-8575-B3F36404D0C8}"/>
    <cellStyle name="Normal 12 3 2 2 5 10" xfId="57835" xr:uid="{2D577C56-DA10-411E-932C-9FFB4AB70A9D}"/>
    <cellStyle name="Normal 12 3 2 2 5 2" xfId="5042" xr:uid="{B3F7AEA5-66CD-4401-901D-36A3A64C791E}"/>
    <cellStyle name="Normal 12 3 2 2 5 2 2" xfId="12553" xr:uid="{326BC143-AA94-4788-85F0-6BA9F8A12A6C}"/>
    <cellStyle name="Normal 12 3 2 2 5 2 2 2" xfId="27529" xr:uid="{7A2AC3C9-581D-43E8-AC7B-87599A4C72D2}"/>
    <cellStyle name="Normal 12 3 2 2 5 2 3" xfId="20041" xr:uid="{301BB874-C8B5-4872-B775-338677EEA642}"/>
    <cellStyle name="Normal 12 3 2 2 5 2 4" xfId="33284" xr:uid="{57BF3539-DB27-4721-9742-7E9A5A3A5E4E}"/>
    <cellStyle name="Normal 12 3 2 2 5 2 5" xfId="42460" xr:uid="{F5A51092-E6D7-4EB3-8D33-008EE74437C4}"/>
    <cellStyle name="Normal 12 3 2 2 5 2 6" xfId="50346" xr:uid="{812DD84D-B21D-45FB-B710-918134C25D57}"/>
    <cellStyle name="Normal 12 3 2 2 5 2 7" xfId="57836" xr:uid="{6EE73070-A2BA-40F7-A0D7-992525D4FEAC}"/>
    <cellStyle name="Normal 12 3 2 2 5 3" xfId="5043" xr:uid="{E5E38B18-699D-48BE-B543-D613B9E7EE53}"/>
    <cellStyle name="Normal 12 3 2 2 5 3 2" xfId="12554" xr:uid="{FDF4A818-2262-4C25-9473-C8B0CD0A9C87}"/>
    <cellStyle name="Normal 12 3 2 2 5 3 2 2" xfId="27530" xr:uid="{B39747D7-765F-4DAE-83E2-D68E1D2FC8C9}"/>
    <cellStyle name="Normal 12 3 2 2 5 3 3" xfId="20042" xr:uid="{2EE31172-ECBC-4B9A-91CA-11F0A986C707}"/>
    <cellStyle name="Normal 12 3 2 2 5 3 4" xfId="35129" xr:uid="{AEE9C723-F870-420A-8DB3-3E3AD5E046E2}"/>
    <cellStyle name="Normal 12 3 2 2 5 3 5" xfId="42461" xr:uid="{E9783EA7-1228-4AFB-99CF-EF55CC774FBF}"/>
    <cellStyle name="Normal 12 3 2 2 5 3 6" xfId="50347" xr:uid="{F39CBA58-34F1-409B-9B1A-D2A1DF594CC6}"/>
    <cellStyle name="Normal 12 3 2 2 5 3 7" xfId="57837" xr:uid="{FA17CD61-536E-4A6D-834C-8A4B765AD4C0}"/>
    <cellStyle name="Normal 12 3 2 2 5 4" xfId="5044" xr:uid="{3F8D819E-DB1B-44A7-8F1A-5194BF33C92B}"/>
    <cellStyle name="Normal 12 3 2 2 5 4 2" xfId="12555" xr:uid="{08D80C0E-923A-4103-B86E-300E04AE08CA}"/>
    <cellStyle name="Normal 12 3 2 2 5 4 2 2" xfId="27531" xr:uid="{AE400AF4-BBF6-40BA-AAE9-0DB526A0C5B3}"/>
    <cellStyle name="Normal 12 3 2 2 5 4 3" xfId="20043" xr:uid="{F7593EE1-2D74-495F-9A5B-FF7651E1400A}"/>
    <cellStyle name="Normal 12 3 2 2 5 4 4" xfId="36972" xr:uid="{0267451A-D7FC-497F-8B65-FA413183F611}"/>
    <cellStyle name="Normal 12 3 2 2 5 4 5" xfId="42462" xr:uid="{0687274D-7264-4D1E-A5FB-BCF4236A2F2B}"/>
    <cellStyle name="Normal 12 3 2 2 5 4 6" xfId="50348" xr:uid="{2726B64D-F017-4C9C-87B9-53946A6D44A4}"/>
    <cellStyle name="Normal 12 3 2 2 5 4 7" xfId="57838" xr:uid="{A4B153A0-20F3-4B01-9037-5F5490899DE8}"/>
    <cellStyle name="Normal 12 3 2 2 5 5" xfId="12552" xr:uid="{85B2460C-2645-495E-82A5-E27AC180F1CB}"/>
    <cellStyle name="Normal 12 3 2 2 5 5 2" xfId="27528" xr:uid="{764401CD-B070-46A3-B8E4-3B023B923DC7}"/>
    <cellStyle name="Normal 12 3 2 2 5 6" xfId="20040" xr:uid="{092F18A2-AC55-4F7B-8E27-6286D0DC87CF}"/>
    <cellStyle name="Normal 12 3 2 2 5 7" xfId="31702" xr:uid="{E76250D0-6C4A-4553-BB4A-FB8C70844776}"/>
    <cellStyle name="Normal 12 3 2 2 5 8" xfId="42459" xr:uid="{0C7FF8FE-BF4C-42C6-9273-3527379FE8AF}"/>
    <cellStyle name="Normal 12 3 2 2 5 9" xfId="50345" xr:uid="{2CCF3878-C317-47DC-BA99-9189CEE65CDF}"/>
    <cellStyle name="Normal 12 3 2 2 6" xfId="5045" xr:uid="{D5739C45-1854-41E5-914D-3D3AED59771F}"/>
    <cellStyle name="Normal 12 3 2 2 6 2" xfId="12556" xr:uid="{3A9F1D9A-FE73-4349-8CB2-5E8F20E3A360}"/>
    <cellStyle name="Normal 12 3 2 2 6 2 2" xfId="27532" xr:uid="{0886B834-9A7F-432E-A059-FE0F2484FB87}"/>
    <cellStyle name="Normal 12 3 2 2 6 3" xfId="20044" xr:uid="{4BCE3DD8-1968-42E6-811F-DA0CEC288A62}"/>
    <cellStyle name="Normal 12 3 2 2 6 4" xfId="33275" xr:uid="{D22F3321-6153-4721-A660-611536C2441A}"/>
    <cellStyle name="Normal 12 3 2 2 6 5" xfId="42463" xr:uid="{D2034998-B1DF-450E-B664-1084347DD69C}"/>
    <cellStyle name="Normal 12 3 2 2 6 6" xfId="50349" xr:uid="{15E2F671-3613-4334-9BC8-7D0C13644822}"/>
    <cellStyle name="Normal 12 3 2 2 6 7" xfId="57839" xr:uid="{6A10B4F9-D0AF-4B25-BF24-E73AA0355A5A}"/>
    <cellStyle name="Normal 12 3 2 2 7" xfId="5046" xr:uid="{C5E51540-F8D3-4DFC-BDA5-7F4281F95FFC}"/>
    <cellStyle name="Normal 12 3 2 2 7 2" xfId="12557" xr:uid="{D4F4E89B-F7FE-4DB2-BFC7-567619EFEAB8}"/>
    <cellStyle name="Normal 12 3 2 2 7 2 2" xfId="27533" xr:uid="{C3116AA7-4FE5-4F6C-966A-3120EF357976}"/>
    <cellStyle name="Normal 12 3 2 2 7 3" xfId="20045" xr:uid="{E811376A-5436-4577-957D-9049AEED1D9D}"/>
    <cellStyle name="Normal 12 3 2 2 7 4" xfId="35120" xr:uid="{E082BB4A-20CD-4878-AA3C-3B01BE44D46F}"/>
    <cellStyle name="Normal 12 3 2 2 7 5" xfId="42464" xr:uid="{AC82E2C3-7711-424B-8668-281C3F45D9C4}"/>
    <cellStyle name="Normal 12 3 2 2 7 6" xfId="50350" xr:uid="{B4492F89-3E94-48BF-B80D-F395DA268670}"/>
    <cellStyle name="Normal 12 3 2 2 7 7" xfId="57840" xr:uid="{4B03E33C-D99E-4FCE-BAA9-D383EBB235A7}"/>
    <cellStyle name="Normal 12 3 2 2 8" xfId="5047" xr:uid="{F0D435CF-05F3-4F73-BECD-ACB446EB274B}"/>
    <cellStyle name="Normal 12 3 2 2 8 2" xfId="12558" xr:uid="{5D488E97-05DF-4728-B466-83B392496630}"/>
    <cellStyle name="Normal 12 3 2 2 8 2 2" xfId="27534" xr:uid="{02617264-8540-4502-A56C-B240AE881CDC}"/>
    <cellStyle name="Normal 12 3 2 2 8 3" xfId="20046" xr:uid="{A896BAF1-BED1-4DD1-B83B-F9716BADF337}"/>
    <cellStyle name="Normal 12 3 2 2 8 4" xfId="36963" xr:uid="{97D71A32-1F3F-47D5-8DCA-B119BFBD143B}"/>
    <cellStyle name="Normal 12 3 2 2 8 5" xfId="42465" xr:uid="{3AB5476D-5BC2-4CCE-BAA2-E4BDDDC13CCA}"/>
    <cellStyle name="Normal 12 3 2 2 8 6" xfId="50351" xr:uid="{ECD7CB5C-C051-44CE-A760-0ABA2A2B867E}"/>
    <cellStyle name="Normal 12 3 2 2 8 7" xfId="57841" xr:uid="{30D326A2-55B0-48CC-AB6A-09680DF99F1B}"/>
    <cellStyle name="Normal 12 3 2 2 9" xfId="12519" xr:uid="{F658E9F6-D4A1-4898-9449-303E446C606D}"/>
    <cellStyle name="Normal 12 3 2 2 9 2" xfId="27495" xr:uid="{84BB264D-9322-479A-A39B-F0D6F989DACC}"/>
    <cellStyle name="Normal 12 3 2 3" xfId="5048" xr:uid="{F4F97536-87C0-40F2-8175-89F1B5C98C2D}"/>
    <cellStyle name="Normal 12 3 2 3 10" xfId="42466" xr:uid="{4452F18A-57D4-422B-9953-8CB2F0C83278}"/>
    <cellStyle name="Normal 12 3 2 3 11" xfId="50352" xr:uid="{E55FFCC2-CF68-48B1-BBA9-4043A30AB866}"/>
    <cellStyle name="Normal 12 3 2 3 12" xfId="57842" xr:uid="{F64100D6-9C07-4A08-B6E0-0EBA7CF7E9EC}"/>
    <cellStyle name="Normal 12 3 2 3 2" xfId="5049" xr:uid="{8E6FE3CF-1AA1-4D17-8914-EEE6B2B3B2CA}"/>
    <cellStyle name="Normal 12 3 2 3 2 10" xfId="50353" xr:uid="{86054E68-68D6-4ADA-89AC-E74DF7AC01D4}"/>
    <cellStyle name="Normal 12 3 2 3 2 11" xfId="57843" xr:uid="{5F3D329C-B241-4523-B0FB-634857488AF4}"/>
    <cellStyle name="Normal 12 3 2 3 2 2" xfId="5050" xr:uid="{607F930B-E840-4081-8BEE-B0803DD35F9D}"/>
    <cellStyle name="Normal 12 3 2 3 2 2 10" xfId="57844" xr:uid="{3AC69C26-7298-4A3E-BE34-1CB64A9474B4}"/>
    <cellStyle name="Normal 12 3 2 3 2 2 2" xfId="5051" xr:uid="{40E211CA-8EAB-41AA-BED2-3272A2256BC6}"/>
    <cellStyle name="Normal 12 3 2 3 2 2 2 2" xfId="12562" xr:uid="{CDB9A3C4-3E39-439A-AF6D-DB6FAB671EFD}"/>
    <cellStyle name="Normal 12 3 2 3 2 2 2 2 2" xfId="27538" xr:uid="{D42E320D-93B7-4D36-8EC5-99E286B60D81}"/>
    <cellStyle name="Normal 12 3 2 3 2 2 2 3" xfId="20050" xr:uid="{0AAE93E1-FFBE-4049-BC7E-D111D65E4AD5}"/>
    <cellStyle name="Normal 12 3 2 3 2 2 2 4" xfId="33287" xr:uid="{83A5FBCD-FE49-48FD-810B-3FBE62E47BDE}"/>
    <cellStyle name="Normal 12 3 2 3 2 2 2 5" xfId="42469" xr:uid="{E004DE01-3932-4B08-AF92-4B279F3EAB77}"/>
    <cellStyle name="Normal 12 3 2 3 2 2 2 6" xfId="50355" xr:uid="{AB0B4A02-C2F6-49CD-A639-0DF4B43372BA}"/>
    <cellStyle name="Normal 12 3 2 3 2 2 2 7" xfId="57845" xr:uid="{2D732995-D8F1-43DB-A0C3-F72D209E3AC8}"/>
    <cellStyle name="Normal 12 3 2 3 2 2 3" xfId="5052" xr:uid="{3B259379-016D-4B93-A0B9-D142E7AF979A}"/>
    <cellStyle name="Normal 12 3 2 3 2 2 3 2" xfId="12563" xr:uid="{6B7B6911-A928-444F-B1C2-8C262C40B31C}"/>
    <cellStyle name="Normal 12 3 2 3 2 2 3 2 2" xfId="27539" xr:uid="{FB39D8BF-9B65-417F-A9FF-71065C3B50D0}"/>
    <cellStyle name="Normal 12 3 2 3 2 2 3 3" xfId="20051" xr:uid="{B2E48F39-114C-4577-BBCE-06A37B34BD38}"/>
    <cellStyle name="Normal 12 3 2 3 2 2 3 4" xfId="35132" xr:uid="{A7437F87-43EF-425D-8A73-34B896CE4A41}"/>
    <cellStyle name="Normal 12 3 2 3 2 2 3 5" xfId="42470" xr:uid="{6B8C53F3-F48D-47A3-9ECD-20DBEFC58A18}"/>
    <cellStyle name="Normal 12 3 2 3 2 2 3 6" xfId="50356" xr:uid="{EF667705-627A-4582-844B-C98D451DB278}"/>
    <cellStyle name="Normal 12 3 2 3 2 2 3 7" xfId="57846" xr:uid="{1FD64C9A-F0F3-4781-9546-6BE9E05FFF35}"/>
    <cellStyle name="Normal 12 3 2 3 2 2 4" xfId="5053" xr:uid="{228D5AD1-A424-466D-8BC0-1AF38434C120}"/>
    <cellStyle name="Normal 12 3 2 3 2 2 4 2" xfId="12564" xr:uid="{22172522-B37D-40E7-AB29-6FD2B2BEB9DA}"/>
    <cellStyle name="Normal 12 3 2 3 2 2 4 2 2" xfId="27540" xr:uid="{13FEDB31-D56B-4E24-BB6A-B6D2FDEC20B1}"/>
    <cellStyle name="Normal 12 3 2 3 2 2 4 3" xfId="20052" xr:uid="{BC269C63-7CC4-4A58-9BDD-36B89610D261}"/>
    <cellStyle name="Normal 12 3 2 3 2 2 4 4" xfId="36975" xr:uid="{B5936F03-BEAC-4378-99AD-22FA67A7CBEB}"/>
    <cellStyle name="Normal 12 3 2 3 2 2 4 5" xfId="42471" xr:uid="{0E2A04C9-ECA5-4F0C-833B-68B632F1F9D6}"/>
    <cellStyle name="Normal 12 3 2 3 2 2 4 6" xfId="50357" xr:uid="{115FF4B7-76D0-44A5-971E-CCDE56FBBFB0}"/>
    <cellStyle name="Normal 12 3 2 3 2 2 4 7" xfId="57847" xr:uid="{03752CB2-22D1-4AB0-B3C5-BFF4865335A4}"/>
    <cellStyle name="Normal 12 3 2 3 2 2 5" xfId="12561" xr:uid="{383EA4F5-3D3B-449D-976C-97DBB543DB8D}"/>
    <cellStyle name="Normal 12 3 2 3 2 2 5 2" xfId="27537" xr:uid="{B0254F56-B2AE-4788-A75B-BCF8273CB6DA}"/>
    <cellStyle name="Normal 12 3 2 3 2 2 6" xfId="20049" xr:uid="{0D1580D8-F999-4C26-AD92-1272427D7E31}"/>
    <cellStyle name="Normal 12 3 2 3 2 2 7" xfId="31708" xr:uid="{74A62AA2-20EE-4F64-AF79-EA94CC0EBBFA}"/>
    <cellStyle name="Normal 12 3 2 3 2 2 8" xfId="42468" xr:uid="{E349C7DB-8920-477C-8F02-7F3DD1D70973}"/>
    <cellStyle name="Normal 12 3 2 3 2 2 9" xfId="50354" xr:uid="{18E6B272-EF44-4A75-B1A2-B5446E4F6539}"/>
    <cellStyle name="Normal 12 3 2 3 2 3" xfId="5054" xr:uid="{20E4F41A-7735-4B7B-9D89-27F3F5C5532B}"/>
    <cellStyle name="Normal 12 3 2 3 2 3 2" xfId="12565" xr:uid="{96A0AFD8-D0C0-4A1A-A5F2-F8F956E28743}"/>
    <cellStyle name="Normal 12 3 2 3 2 3 2 2" xfId="27541" xr:uid="{C77A9796-81D2-420E-BC92-BE67EDB764F2}"/>
    <cellStyle name="Normal 12 3 2 3 2 3 3" xfId="20053" xr:uid="{8C6A1AFF-E2CB-4CED-8E96-39E162C3AA2C}"/>
    <cellStyle name="Normal 12 3 2 3 2 3 4" xfId="33286" xr:uid="{02D6AC94-A6A4-4C7E-853F-5262797A3774}"/>
    <cellStyle name="Normal 12 3 2 3 2 3 5" xfId="42472" xr:uid="{B7351026-C1F4-46EB-A781-5A8F35A9A23C}"/>
    <cellStyle name="Normal 12 3 2 3 2 3 6" xfId="50358" xr:uid="{C55D5CD9-5204-4CC6-BD33-5FFA3B7019F2}"/>
    <cellStyle name="Normal 12 3 2 3 2 3 7" xfId="57848" xr:uid="{F10AECD0-12D1-4190-8B41-963A49F01548}"/>
    <cellStyle name="Normal 12 3 2 3 2 4" xfId="5055" xr:uid="{36731802-871C-447F-BC60-C0B563130883}"/>
    <cellStyle name="Normal 12 3 2 3 2 4 2" xfId="12566" xr:uid="{15508275-F36D-479D-9143-25D805FE4B7D}"/>
    <cellStyle name="Normal 12 3 2 3 2 4 2 2" xfId="27542" xr:uid="{8D5EA051-E4CD-4D7E-8862-F89BFBD12ED4}"/>
    <cellStyle name="Normal 12 3 2 3 2 4 3" xfId="20054" xr:uid="{7922D4C5-1472-49DB-A689-360B9F7283A4}"/>
    <cellStyle name="Normal 12 3 2 3 2 4 4" xfId="35131" xr:uid="{E61E973D-991E-457D-8E99-18C5782239F0}"/>
    <cellStyle name="Normal 12 3 2 3 2 4 5" xfId="42473" xr:uid="{7AD5290A-1204-4499-A9AC-5E4675BB5A98}"/>
    <cellStyle name="Normal 12 3 2 3 2 4 6" xfId="50359" xr:uid="{636C1488-BED0-4C78-ACD2-A19638B375D8}"/>
    <cellStyle name="Normal 12 3 2 3 2 4 7" xfId="57849" xr:uid="{95F8C70A-7468-43A0-9ECB-CF3D3952F6A0}"/>
    <cellStyle name="Normal 12 3 2 3 2 5" xfId="5056" xr:uid="{5F5618BF-D908-4B19-8B9D-DCC081DA9B08}"/>
    <cellStyle name="Normal 12 3 2 3 2 5 2" xfId="12567" xr:uid="{83F19719-6BB1-49A9-B29B-6210C5DBB11D}"/>
    <cellStyle name="Normal 12 3 2 3 2 5 2 2" xfId="27543" xr:uid="{9ADB14C3-5939-46DE-A2A9-8398FE2713D5}"/>
    <cellStyle name="Normal 12 3 2 3 2 5 3" xfId="20055" xr:uid="{D550B272-6C17-4D18-9E2B-AC6B75E97B7B}"/>
    <cellStyle name="Normal 12 3 2 3 2 5 4" xfId="36974" xr:uid="{5FF9604D-A27F-49FF-A353-33AC1DE4864A}"/>
    <cellStyle name="Normal 12 3 2 3 2 5 5" xfId="42474" xr:uid="{F3411A36-1CAA-4F11-8EAF-AE3E80CC01E2}"/>
    <cellStyle name="Normal 12 3 2 3 2 5 6" xfId="50360" xr:uid="{3EBE7120-9E81-48A4-AAE8-4636DD8CCF83}"/>
    <cellStyle name="Normal 12 3 2 3 2 5 7" xfId="57850" xr:uid="{16E2FC18-B554-4462-A90B-F7CE219BBA1F}"/>
    <cellStyle name="Normal 12 3 2 3 2 6" xfId="12560" xr:uid="{1FAFFFA5-8151-47AD-AA0E-F992C48CF006}"/>
    <cellStyle name="Normal 12 3 2 3 2 6 2" xfId="27536" xr:uid="{CED4FE25-D4BD-4144-ABE9-E3426C8575A2}"/>
    <cellStyle name="Normal 12 3 2 3 2 7" xfId="20048" xr:uid="{D4FED18A-760B-4859-9466-4DE8E274B787}"/>
    <cellStyle name="Normal 12 3 2 3 2 8" xfId="30975" xr:uid="{4E3A6004-6A01-4CD0-BA41-667240FBD0C3}"/>
    <cellStyle name="Normal 12 3 2 3 2 9" xfId="42467" xr:uid="{DFC411A0-0103-47E1-99E4-E19ADB43557C}"/>
    <cellStyle name="Normal 12 3 2 3 3" xfId="5057" xr:uid="{CA692392-DE7E-4735-9935-39EACC3E2F62}"/>
    <cellStyle name="Normal 12 3 2 3 3 10" xfId="57851" xr:uid="{396E6DCC-4BFE-4459-92FE-AED5AA9FF5DF}"/>
    <cellStyle name="Normal 12 3 2 3 3 2" xfId="5058" xr:uid="{D86A3363-D578-4648-BB0E-37D5E9D38DBF}"/>
    <cellStyle name="Normal 12 3 2 3 3 2 2" xfId="12569" xr:uid="{896F4E6E-D0F9-4550-82D4-0FEAF457F1CA}"/>
    <cellStyle name="Normal 12 3 2 3 3 2 2 2" xfId="27545" xr:uid="{74C8D2E2-147A-4780-80C7-43A3EBD481ED}"/>
    <cellStyle name="Normal 12 3 2 3 3 2 3" xfId="20057" xr:uid="{6BCE49AB-25A9-4A1B-9508-8A26089EBACF}"/>
    <cellStyle name="Normal 12 3 2 3 3 2 4" xfId="33288" xr:uid="{CAC2F4F4-B808-45EF-A0D8-5A56E27FB6B1}"/>
    <cellStyle name="Normal 12 3 2 3 3 2 5" xfId="42476" xr:uid="{D82C5399-91F5-4D40-A0B8-834F943D166F}"/>
    <cellStyle name="Normal 12 3 2 3 3 2 6" xfId="50362" xr:uid="{BB284E3B-619C-49EA-B653-E7F9F14D8FDD}"/>
    <cellStyle name="Normal 12 3 2 3 3 2 7" xfId="57852" xr:uid="{1E23059D-3544-4319-A4A2-755375F4D46B}"/>
    <cellStyle name="Normal 12 3 2 3 3 3" xfId="5059" xr:uid="{CBBAE845-97BC-4CC9-A2B2-3D6570BB0B93}"/>
    <cellStyle name="Normal 12 3 2 3 3 3 2" xfId="12570" xr:uid="{30426750-6985-41EF-8709-421BDEDCB616}"/>
    <cellStyle name="Normal 12 3 2 3 3 3 2 2" xfId="27546" xr:uid="{8830F9D7-D7C2-4FF9-AACD-4DEE993B0F84}"/>
    <cellStyle name="Normal 12 3 2 3 3 3 3" xfId="20058" xr:uid="{32ABADF6-6E66-4E01-9071-0C6FCA8FA6AD}"/>
    <cellStyle name="Normal 12 3 2 3 3 3 4" xfId="35133" xr:uid="{0AC44484-D111-4382-A0FD-35FDBF639541}"/>
    <cellStyle name="Normal 12 3 2 3 3 3 5" xfId="42477" xr:uid="{36B7F0CD-13A8-4D2B-8FCD-3B254E6B72D7}"/>
    <cellStyle name="Normal 12 3 2 3 3 3 6" xfId="50363" xr:uid="{CAC16A15-791F-4AB6-B0A1-27A1D8DBD837}"/>
    <cellStyle name="Normal 12 3 2 3 3 3 7" xfId="57853" xr:uid="{E089F7B9-C363-4FEE-90CD-5B1E5DAD8A5F}"/>
    <cellStyle name="Normal 12 3 2 3 3 4" xfId="5060" xr:uid="{D457A3BD-FD53-4691-BBF7-A88865229D06}"/>
    <cellStyle name="Normal 12 3 2 3 3 4 2" xfId="12571" xr:uid="{4B36CC34-3E23-47D8-83E8-17F88D5D7576}"/>
    <cellStyle name="Normal 12 3 2 3 3 4 2 2" xfId="27547" xr:uid="{78C12CD0-A1DC-4853-8897-DE90A50B864A}"/>
    <cellStyle name="Normal 12 3 2 3 3 4 3" xfId="20059" xr:uid="{279E8798-DD5E-42FB-90C4-EBF146228D46}"/>
    <cellStyle name="Normal 12 3 2 3 3 4 4" xfId="36976" xr:uid="{E83349A8-42D5-4277-BB3E-CD60AF7BB124}"/>
    <cellStyle name="Normal 12 3 2 3 3 4 5" xfId="42478" xr:uid="{41604545-69DA-46CF-8F1D-AC8D07D7962B}"/>
    <cellStyle name="Normal 12 3 2 3 3 4 6" xfId="50364" xr:uid="{AAAF0815-59F3-4B55-B83A-7E513BB740F9}"/>
    <cellStyle name="Normal 12 3 2 3 3 4 7" xfId="57854" xr:uid="{E4231444-7B59-42BF-A625-A8539349FC36}"/>
    <cellStyle name="Normal 12 3 2 3 3 5" xfId="12568" xr:uid="{60D8D1F7-7B45-4847-9D5E-6F5DD338C946}"/>
    <cellStyle name="Normal 12 3 2 3 3 5 2" xfId="27544" xr:uid="{B7A1B5B5-B0B2-491D-B03B-B8D5B3759702}"/>
    <cellStyle name="Normal 12 3 2 3 3 6" xfId="20056" xr:uid="{29478539-746E-48BB-9FD6-082DA19E0206}"/>
    <cellStyle name="Normal 12 3 2 3 3 7" xfId="31707" xr:uid="{21B470A7-9215-46EE-AF1C-6B806F71179C}"/>
    <cellStyle name="Normal 12 3 2 3 3 8" xfId="42475" xr:uid="{B1210CC8-F8F1-40CC-82D5-0B9D26B7957D}"/>
    <cellStyle name="Normal 12 3 2 3 3 9" xfId="50361" xr:uid="{56EB730F-7911-4C93-8A74-729FA83B451F}"/>
    <cellStyle name="Normal 12 3 2 3 4" xfId="5061" xr:uid="{FB807DF8-A881-42CD-802C-8BF2817BB3E6}"/>
    <cellStyle name="Normal 12 3 2 3 4 2" xfId="12572" xr:uid="{39FBCE10-CD65-4D31-9959-9C1BAB5E6BF1}"/>
    <cellStyle name="Normal 12 3 2 3 4 2 2" xfId="27548" xr:uid="{26F88A2B-9799-4C36-96DA-AC9B10C2C920}"/>
    <cellStyle name="Normal 12 3 2 3 4 3" xfId="20060" xr:uid="{5EDA59A9-20A0-432D-861F-E5E7AD6BAD51}"/>
    <cellStyle name="Normal 12 3 2 3 4 4" xfId="33285" xr:uid="{9109D2D2-DDBD-4E95-8665-CCF997635332}"/>
    <cellStyle name="Normal 12 3 2 3 4 5" xfId="42479" xr:uid="{FD7AB3DE-9655-412F-89FF-450ADDCE8C4C}"/>
    <cellStyle name="Normal 12 3 2 3 4 6" xfId="50365" xr:uid="{0EEE7B89-2C0C-4355-BFE3-7CD6626CC8BC}"/>
    <cellStyle name="Normal 12 3 2 3 4 7" xfId="57855" xr:uid="{6163481E-4611-46FE-BC01-F09EEEF10225}"/>
    <cellStyle name="Normal 12 3 2 3 5" xfId="5062" xr:uid="{67B93674-BA49-4362-97FD-7CE0FF99CC1C}"/>
    <cellStyle name="Normal 12 3 2 3 5 2" xfId="12573" xr:uid="{F4C887C4-76E6-408E-935C-60EC87611160}"/>
    <cellStyle name="Normal 12 3 2 3 5 2 2" xfId="27549" xr:uid="{1BDF0B1D-2E63-4445-AD35-7680240AF913}"/>
    <cellStyle name="Normal 12 3 2 3 5 3" xfId="20061" xr:uid="{4E7D24B2-AEF7-4CF1-B4F6-B14E5C203B58}"/>
    <cellStyle name="Normal 12 3 2 3 5 4" xfId="35130" xr:uid="{B4230B5B-9965-4607-B930-2ABBACCCCB6C}"/>
    <cellStyle name="Normal 12 3 2 3 5 5" xfId="42480" xr:uid="{D840E8E1-3049-4470-B6FC-081D50D8A113}"/>
    <cellStyle name="Normal 12 3 2 3 5 6" xfId="50366" xr:uid="{3C376FB4-C19F-4D8E-869B-44DC34A39710}"/>
    <cellStyle name="Normal 12 3 2 3 5 7" xfId="57856" xr:uid="{3FAE92CA-D832-466D-8550-62434EB0C1C4}"/>
    <cellStyle name="Normal 12 3 2 3 6" xfId="5063" xr:uid="{24C601D3-6362-4E9C-B6B9-FA2F561EDC24}"/>
    <cellStyle name="Normal 12 3 2 3 6 2" xfId="12574" xr:uid="{A95EC54E-CF64-4834-B9E3-F5EC8887D2DD}"/>
    <cellStyle name="Normal 12 3 2 3 6 2 2" xfId="27550" xr:uid="{A7E70790-1CFC-4C60-ADE6-1FEC6FD74F4E}"/>
    <cellStyle name="Normal 12 3 2 3 6 3" xfId="20062" xr:uid="{C9B379F4-29EF-412E-9D0C-59A1F5A492F1}"/>
    <cellStyle name="Normal 12 3 2 3 6 4" xfId="36973" xr:uid="{C31B9CB6-B58D-4F08-9A2D-78DE7253E1F0}"/>
    <cellStyle name="Normal 12 3 2 3 6 5" xfId="42481" xr:uid="{F70ACA1B-15A2-41C8-B697-A8ACAD03B64D}"/>
    <cellStyle name="Normal 12 3 2 3 6 6" xfId="50367" xr:uid="{8A173B8E-1FDE-4C52-A385-72838FA567E7}"/>
    <cellStyle name="Normal 12 3 2 3 6 7" xfId="57857" xr:uid="{D062A111-D9A9-4B7D-AA5A-AA7CC7886F0B}"/>
    <cellStyle name="Normal 12 3 2 3 7" xfId="12559" xr:uid="{0A459480-6440-49F5-AA61-FA9CB916B033}"/>
    <cellStyle name="Normal 12 3 2 3 7 2" xfId="27535" xr:uid="{B88092AE-2971-4487-AEE0-6DC5A8CF31C9}"/>
    <cellStyle name="Normal 12 3 2 3 8" xfId="20047" xr:uid="{F6D6FA44-824B-40FC-81F4-12C4D74EB598}"/>
    <cellStyle name="Normal 12 3 2 3 9" xfId="30503" xr:uid="{B489B4EB-F667-4FFD-A902-86CB13D19B1F}"/>
    <cellStyle name="Normal 12 3 2 4" xfId="5064" xr:uid="{94936FEB-428A-4DE2-8B35-13F96689064C}"/>
    <cellStyle name="Normal 12 3 2 4 10" xfId="42482" xr:uid="{545CCFB6-E3AB-489D-9B4D-FED813BB939B}"/>
    <cellStyle name="Normal 12 3 2 4 11" xfId="50368" xr:uid="{3B413916-236A-4631-AD15-F165C846A2F0}"/>
    <cellStyle name="Normal 12 3 2 4 12" xfId="57858" xr:uid="{20855BA6-B77D-4382-B8CD-C283E1BC4D0F}"/>
    <cellStyle name="Normal 12 3 2 4 2" xfId="5065" xr:uid="{A3F7EDFE-AF62-4608-9EB2-2B32F4831397}"/>
    <cellStyle name="Normal 12 3 2 4 2 10" xfId="50369" xr:uid="{74A8B3B2-50D7-4910-9572-AEC34D2DECE4}"/>
    <cellStyle name="Normal 12 3 2 4 2 11" xfId="57859" xr:uid="{EBB1DD9F-98C0-4EE2-839D-98D6432DD188}"/>
    <cellStyle name="Normal 12 3 2 4 2 2" xfId="5066" xr:uid="{F0153CAE-87F9-4AC2-9D03-F6AEA9A36BF5}"/>
    <cellStyle name="Normal 12 3 2 4 2 2 10" xfId="57860" xr:uid="{502FB97B-B91C-4C90-90BB-23118B31713B}"/>
    <cellStyle name="Normal 12 3 2 4 2 2 2" xfId="5067" xr:uid="{EBFCF4F9-9EA9-4334-AE8F-CED8546B5F1D}"/>
    <cellStyle name="Normal 12 3 2 4 2 2 2 2" xfId="12578" xr:uid="{AD51476B-2325-4230-8F8A-89D82B44DE46}"/>
    <cellStyle name="Normal 12 3 2 4 2 2 2 2 2" xfId="27554" xr:uid="{A07BA9F5-762E-41D0-87C1-05AFD50227D4}"/>
    <cellStyle name="Normal 12 3 2 4 2 2 2 3" xfId="20066" xr:uid="{FCB8B881-3A9A-44FF-8D36-3A87A78C42AD}"/>
    <cellStyle name="Normal 12 3 2 4 2 2 2 4" xfId="33291" xr:uid="{BD5D6939-AD6A-4D6A-9C4A-29E8D398DE4D}"/>
    <cellStyle name="Normal 12 3 2 4 2 2 2 5" xfId="42485" xr:uid="{502D6BC1-776E-4915-8D6D-5FA3CD27458A}"/>
    <cellStyle name="Normal 12 3 2 4 2 2 2 6" xfId="50371" xr:uid="{228EF7FF-7780-4043-8451-14229A3BDCE8}"/>
    <cellStyle name="Normal 12 3 2 4 2 2 2 7" xfId="57861" xr:uid="{C47C7EB7-BDC6-44CC-8E3C-774C7080AD51}"/>
    <cellStyle name="Normal 12 3 2 4 2 2 3" xfId="5068" xr:uid="{41BC0B5A-4FCB-432A-A9F9-194B4E53E174}"/>
    <cellStyle name="Normal 12 3 2 4 2 2 3 2" xfId="12579" xr:uid="{19A46388-AA56-405D-8677-90D90276B008}"/>
    <cellStyle name="Normal 12 3 2 4 2 2 3 2 2" xfId="27555" xr:uid="{1C5A43AA-9B63-4CC2-B2FE-B4ABEAE02F91}"/>
    <cellStyle name="Normal 12 3 2 4 2 2 3 3" xfId="20067" xr:uid="{DCFD8D7B-B204-4AD6-A8CA-B75A9BA9E1C6}"/>
    <cellStyle name="Normal 12 3 2 4 2 2 3 4" xfId="35136" xr:uid="{C9912852-E7F8-4183-BF90-7B0F94E95C27}"/>
    <cellStyle name="Normal 12 3 2 4 2 2 3 5" xfId="42486" xr:uid="{BD631B40-92D8-410D-8BFF-10BD27CACC9D}"/>
    <cellStyle name="Normal 12 3 2 4 2 2 3 6" xfId="50372" xr:uid="{C3FBB25E-5A71-4225-B275-0AD792E599F8}"/>
    <cellStyle name="Normal 12 3 2 4 2 2 3 7" xfId="57862" xr:uid="{DD938412-6F12-45E1-A2B5-85F93250F7AC}"/>
    <cellStyle name="Normal 12 3 2 4 2 2 4" xfId="5069" xr:uid="{CCF714B8-8A6A-48C2-BC46-6632498595FC}"/>
    <cellStyle name="Normal 12 3 2 4 2 2 4 2" xfId="12580" xr:uid="{EF7FC0D4-CBBB-45D1-B02F-2471EE95BAAF}"/>
    <cellStyle name="Normal 12 3 2 4 2 2 4 2 2" xfId="27556" xr:uid="{4FBC0E26-D321-474E-84C8-21E741FAA7B8}"/>
    <cellStyle name="Normal 12 3 2 4 2 2 4 3" xfId="20068" xr:uid="{345CFF15-8ACA-46CC-A962-A148D3E0BA8C}"/>
    <cellStyle name="Normal 12 3 2 4 2 2 4 4" xfId="36979" xr:uid="{12521775-5C0E-4D99-8B69-33BA3FEC1F32}"/>
    <cellStyle name="Normal 12 3 2 4 2 2 4 5" xfId="42487" xr:uid="{D8B62F2D-343E-4FD3-9EE9-6E4BBDD15DB6}"/>
    <cellStyle name="Normal 12 3 2 4 2 2 4 6" xfId="50373" xr:uid="{367EAE0D-7410-40D4-9A58-B2323996F9EB}"/>
    <cellStyle name="Normal 12 3 2 4 2 2 4 7" xfId="57863" xr:uid="{8C3BC5C4-A732-4B13-8AC9-14C3F36D8265}"/>
    <cellStyle name="Normal 12 3 2 4 2 2 5" xfId="12577" xr:uid="{6C6CA384-86BE-4063-8BF1-00F763F4C441}"/>
    <cellStyle name="Normal 12 3 2 4 2 2 5 2" xfId="27553" xr:uid="{811C2608-8161-4FF6-A884-B6658E89792C}"/>
    <cellStyle name="Normal 12 3 2 4 2 2 6" xfId="20065" xr:uid="{26282B30-E158-41ED-BB4F-3267BBC25EA8}"/>
    <cellStyle name="Normal 12 3 2 4 2 2 7" xfId="31710" xr:uid="{810EF9BE-C29C-4863-93F7-9425898F04DE}"/>
    <cellStyle name="Normal 12 3 2 4 2 2 8" xfId="42484" xr:uid="{AAD12753-EF80-4C53-A6FE-3102F9ED691D}"/>
    <cellStyle name="Normal 12 3 2 4 2 2 9" xfId="50370" xr:uid="{0E338936-1705-482C-BF01-6E4AD0875AFD}"/>
    <cellStyle name="Normal 12 3 2 4 2 3" xfId="5070" xr:uid="{6D2908DF-3416-412C-9E26-EE8AF167273B}"/>
    <cellStyle name="Normal 12 3 2 4 2 3 2" xfId="12581" xr:uid="{144B9703-1302-4D21-A77A-7DF23DB4FD44}"/>
    <cellStyle name="Normal 12 3 2 4 2 3 2 2" xfId="27557" xr:uid="{F9323F6E-4551-4CC9-AAA7-EABBE7CB5D92}"/>
    <cellStyle name="Normal 12 3 2 4 2 3 3" xfId="20069" xr:uid="{2D001B0F-4269-4B9D-99BA-8170C00C7DE7}"/>
    <cellStyle name="Normal 12 3 2 4 2 3 4" xfId="33290" xr:uid="{C1086A59-C7D8-4CE0-88CF-67BB34AB5C04}"/>
    <cellStyle name="Normal 12 3 2 4 2 3 5" xfId="42488" xr:uid="{FE99A9EE-0173-48D1-B51F-6C9AE97EE8E2}"/>
    <cellStyle name="Normal 12 3 2 4 2 3 6" xfId="50374" xr:uid="{170033A3-3387-46D6-A33D-ACF8DD90CFDF}"/>
    <cellStyle name="Normal 12 3 2 4 2 3 7" xfId="57864" xr:uid="{B3B6B389-F7F2-4B19-B970-8541715BB9C0}"/>
    <cellStyle name="Normal 12 3 2 4 2 4" xfId="5071" xr:uid="{1F945E83-E2E4-491A-8D75-434A577829CB}"/>
    <cellStyle name="Normal 12 3 2 4 2 4 2" xfId="12582" xr:uid="{10D8F0BA-6B9A-43C3-BBAA-B08A5BE29B4B}"/>
    <cellStyle name="Normal 12 3 2 4 2 4 2 2" xfId="27558" xr:uid="{22340D6E-06AE-4968-9A3B-2B884D208A57}"/>
    <cellStyle name="Normal 12 3 2 4 2 4 3" xfId="20070" xr:uid="{C50F7D00-A425-4430-9C01-9DF1C37CD589}"/>
    <cellStyle name="Normal 12 3 2 4 2 4 4" xfId="35135" xr:uid="{0ADB1610-60EB-4F9C-95D0-6A2813CC60E7}"/>
    <cellStyle name="Normal 12 3 2 4 2 4 5" xfId="42489" xr:uid="{E8ED4C22-8FDC-4698-BD88-8CD8E6DAC080}"/>
    <cellStyle name="Normal 12 3 2 4 2 4 6" xfId="50375" xr:uid="{231AC4D1-1C26-4959-B4A6-6049ADF81B03}"/>
    <cellStyle name="Normal 12 3 2 4 2 4 7" xfId="57865" xr:uid="{7D92766D-8F0C-4871-BAD6-65F8B31BFC16}"/>
    <cellStyle name="Normal 12 3 2 4 2 5" xfId="5072" xr:uid="{0EC1B6D9-77F2-4922-AABC-9CDD62444D12}"/>
    <cellStyle name="Normal 12 3 2 4 2 5 2" xfId="12583" xr:uid="{E3E09D6F-A710-4579-92B1-75D0E5C95DB6}"/>
    <cellStyle name="Normal 12 3 2 4 2 5 2 2" xfId="27559" xr:uid="{2AEA74EC-4647-41DB-9A70-30AE4CE3BC01}"/>
    <cellStyle name="Normal 12 3 2 4 2 5 3" xfId="20071" xr:uid="{A685AED9-3981-4BF9-82A3-A873123A9A2A}"/>
    <cellStyle name="Normal 12 3 2 4 2 5 4" xfId="36978" xr:uid="{3C02D515-15F6-48C8-A22B-46F06CC7FDB9}"/>
    <cellStyle name="Normal 12 3 2 4 2 5 5" xfId="42490" xr:uid="{967DEC6A-8AE4-439A-A393-8D2C938488AB}"/>
    <cellStyle name="Normal 12 3 2 4 2 5 6" xfId="50376" xr:uid="{A24E8A2B-D90F-4335-86B8-03E0280426B2}"/>
    <cellStyle name="Normal 12 3 2 4 2 5 7" xfId="57866" xr:uid="{2F03EB5E-67DE-4096-A994-1DE346EB8EDE}"/>
    <cellStyle name="Normal 12 3 2 4 2 6" xfId="12576" xr:uid="{2C94B750-38CF-488F-A8A1-0D256603C9DD}"/>
    <cellStyle name="Normal 12 3 2 4 2 6 2" xfId="27552" xr:uid="{87DE3507-B6E2-46B7-82E2-6D81500AC570}"/>
    <cellStyle name="Normal 12 3 2 4 2 7" xfId="20064" xr:uid="{14415005-9EAB-43D2-84B0-C97D5A0CB17D}"/>
    <cellStyle name="Normal 12 3 2 4 2 8" xfId="30976" xr:uid="{9C1974BF-A540-40F0-A5AF-51431A9DCC2C}"/>
    <cellStyle name="Normal 12 3 2 4 2 9" xfId="42483" xr:uid="{9FDAE196-4EF3-4B79-A697-A9AC4EE3F939}"/>
    <cellStyle name="Normal 12 3 2 4 3" xfId="5073" xr:uid="{C2BFC193-49D7-405C-9F26-0C9D61D78A8F}"/>
    <cellStyle name="Normal 12 3 2 4 3 10" xfId="57867" xr:uid="{F334E68B-012F-41A0-B9A3-ED0CC0750A99}"/>
    <cellStyle name="Normal 12 3 2 4 3 2" xfId="5074" xr:uid="{28798C06-DC13-41D4-80E0-83E140EDEA76}"/>
    <cellStyle name="Normal 12 3 2 4 3 2 2" xfId="12585" xr:uid="{8CAC4890-40B1-4A7A-9A02-BD0077166BC8}"/>
    <cellStyle name="Normal 12 3 2 4 3 2 2 2" xfId="27561" xr:uid="{A2B9EF63-A11D-4939-8220-AE21A40C40B4}"/>
    <cellStyle name="Normal 12 3 2 4 3 2 3" xfId="20073" xr:uid="{71FEEA01-623B-45F1-939E-F866BE60FC41}"/>
    <cellStyle name="Normal 12 3 2 4 3 2 4" xfId="33292" xr:uid="{6E00345C-268D-4F61-9058-950715A2BEF7}"/>
    <cellStyle name="Normal 12 3 2 4 3 2 5" xfId="42492" xr:uid="{02D1DD96-C1A3-4B4E-A0BE-96AFC5F52F47}"/>
    <cellStyle name="Normal 12 3 2 4 3 2 6" xfId="50378" xr:uid="{8589309F-7680-4D44-8F37-D56733AFFDB0}"/>
    <cellStyle name="Normal 12 3 2 4 3 2 7" xfId="57868" xr:uid="{ACC138AB-F8F8-44C7-B602-2FF8A7CAE3D7}"/>
    <cellStyle name="Normal 12 3 2 4 3 3" xfId="5075" xr:uid="{927B50FD-8AF5-44FE-83E9-B071660CDF80}"/>
    <cellStyle name="Normal 12 3 2 4 3 3 2" xfId="12586" xr:uid="{5094F674-A2C7-4AD1-AE31-276BB1247A22}"/>
    <cellStyle name="Normal 12 3 2 4 3 3 2 2" xfId="27562" xr:uid="{94F05FEA-B6A6-4AF6-9903-25F606C6F1E0}"/>
    <cellStyle name="Normal 12 3 2 4 3 3 3" xfId="20074" xr:uid="{E9F08129-A6F6-4DF6-83C1-DB35123A6AA6}"/>
    <cellStyle name="Normal 12 3 2 4 3 3 4" xfId="35137" xr:uid="{D91FA75D-FC50-411E-8E6C-B95B22B7162F}"/>
    <cellStyle name="Normal 12 3 2 4 3 3 5" xfId="42493" xr:uid="{829CEB75-9F84-421E-A36A-FA581E983568}"/>
    <cellStyle name="Normal 12 3 2 4 3 3 6" xfId="50379" xr:uid="{8EB47BB6-458D-4BE8-ADD6-B53AA744C90A}"/>
    <cellStyle name="Normal 12 3 2 4 3 3 7" xfId="57869" xr:uid="{AFEC0D27-FE9E-4ED0-8875-E0A4C2C658FF}"/>
    <cellStyle name="Normal 12 3 2 4 3 4" xfId="5076" xr:uid="{977DF9A8-4355-47FC-AB92-B8E867260C88}"/>
    <cellStyle name="Normal 12 3 2 4 3 4 2" xfId="12587" xr:uid="{B6A6FE92-93AF-4EA5-8CFF-5F78059B1F87}"/>
    <cellStyle name="Normal 12 3 2 4 3 4 2 2" xfId="27563" xr:uid="{5DE9A32A-FCD2-49B5-B752-DFB1F29EE4D9}"/>
    <cellStyle name="Normal 12 3 2 4 3 4 3" xfId="20075" xr:uid="{1A0C8A0F-D1C0-4DC6-A03F-C8247956FA65}"/>
    <cellStyle name="Normal 12 3 2 4 3 4 4" xfId="36980" xr:uid="{7A8251C8-A63C-4E4E-8C9E-F327540735E4}"/>
    <cellStyle name="Normal 12 3 2 4 3 4 5" xfId="42494" xr:uid="{1AD52B8E-5EE2-4619-8020-2029CC9D20D6}"/>
    <cellStyle name="Normal 12 3 2 4 3 4 6" xfId="50380" xr:uid="{DD8EA588-6FEF-4B0B-AD26-117B5324E245}"/>
    <cellStyle name="Normal 12 3 2 4 3 4 7" xfId="57870" xr:uid="{280D5FE9-1E75-4717-A1FB-AA5764BF5F8D}"/>
    <cellStyle name="Normal 12 3 2 4 3 5" xfId="12584" xr:uid="{A571145C-F126-418D-8609-4D5548633CDD}"/>
    <cellStyle name="Normal 12 3 2 4 3 5 2" xfId="27560" xr:uid="{90EA94CE-4137-4FF7-ABBA-CF02B6B83A15}"/>
    <cellStyle name="Normal 12 3 2 4 3 6" xfId="20072" xr:uid="{7720B7BE-DC77-462F-A513-76FAD0A6A26B}"/>
    <cellStyle name="Normal 12 3 2 4 3 7" xfId="31709" xr:uid="{5AD37E32-3AE8-4C53-9A8F-F2F7841D9774}"/>
    <cellStyle name="Normal 12 3 2 4 3 8" xfId="42491" xr:uid="{20E4622A-1C3C-4044-AA1F-94F9BA0C07CB}"/>
    <cellStyle name="Normal 12 3 2 4 3 9" xfId="50377" xr:uid="{5653228E-CFAE-4C28-9063-9888987CC50E}"/>
    <cellStyle name="Normal 12 3 2 4 4" xfId="5077" xr:uid="{97C5DD27-BB26-413F-9A96-C8F791E9AF53}"/>
    <cellStyle name="Normal 12 3 2 4 4 2" xfId="12588" xr:uid="{8827DCB6-964F-44A3-A51F-54E01BEE4852}"/>
    <cellStyle name="Normal 12 3 2 4 4 2 2" xfId="27564" xr:uid="{A74EE8EE-C3E9-4A7C-B429-8BF6A0BE52B2}"/>
    <cellStyle name="Normal 12 3 2 4 4 3" xfId="20076" xr:uid="{92811BD9-6BF9-4B08-950C-37DB1A77775E}"/>
    <cellStyle name="Normal 12 3 2 4 4 4" xfId="33289" xr:uid="{FBCCCB45-E8D0-4AD8-8DB5-4BAE926DA70A}"/>
    <cellStyle name="Normal 12 3 2 4 4 5" xfId="42495" xr:uid="{55DF3532-302C-4AE6-B6F7-8293C9AF0347}"/>
    <cellStyle name="Normal 12 3 2 4 4 6" xfId="50381" xr:uid="{C42A7DE7-CE54-44C0-AB27-483AD1FB8AF6}"/>
    <cellStyle name="Normal 12 3 2 4 4 7" xfId="57871" xr:uid="{6738B07B-B698-4848-B041-C1A19FAC07D2}"/>
    <cellStyle name="Normal 12 3 2 4 5" xfId="5078" xr:uid="{28B6C46C-0B82-4B6C-BDED-BF21F2265867}"/>
    <cellStyle name="Normal 12 3 2 4 5 2" xfId="12589" xr:uid="{A4F1CEE5-4A71-4CD3-9390-B50A96A628B9}"/>
    <cellStyle name="Normal 12 3 2 4 5 2 2" xfId="27565" xr:uid="{09EC44A6-0660-4838-ACDC-16EF30552358}"/>
    <cellStyle name="Normal 12 3 2 4 5 3" xfId="20077" xr:uid="{84B67CD0-A75A-44DA-BF1B-D59F6BEBB10B}"/>
    <cellStyle name="Normal 12 3 2 4 5 4" xfId="35134" xr:uid="{64032008-A1FC-4DA9-B166-A25999665A74}"/>
    <cellStyle name="Normal 12 3 2 4 5 5" xfId="42496" xr:uid="{850369BC-827D-4F18-8011-F75AA0C29E7B}"/>
    <cellStyle name="Normal 12 3 2 4 5 6" xfId="50382" xr:uid="{EF998235-6006-45AE-A25F-21913AF15782}"/>
    <cellStyle name="Normal 12 3 2 4 5 7" xfId="57872" xr:uid="{9D3EA217-8B59-4BB4-9AA3-90F56EFEE75F}"/>
    <cellStyle name="Normal 12 3 2 4 6" xfId="5079" xr:uid="{85F23769-29FE-42A8-AC30-E3D0681C06AB}"/>
    <cellStyle name="Normal 12 3 2 4 6 2" xfId="12590" xr:uid="{7787C563-812B-4497-A3A9-4BA3061AFC03}"/>
    <cellStyle name="Normal 12 3 2 4 6 2 2" xfId="27566" xr:uid="{B1F10B02-9F4A-4062-AF53-423575015541}"/>
    <cellStyle name="Normal 12 3 2 4 6 3" xfId="20078" xr:uid="{B61D6A23-E9EF-46BF-8F20-C27F400B2CB2}"/>
    <cellStyle name="Normal 12 3 2 4 6 4" xfId="36977" xr:uid="{04CF7536-F13D-4E08-ABFB-4B6402B5B715}"/>
    <cellStyle name="Normal 12 3 2 4 6 5" xfId="42497" xr:uid="{A53B0BC2-B4EB-491F-8187-40C98127F1AB}"/>
    <cellStyle name="Normal 12 3 2 4 6 6" xfId="50383" xr:uid="{F21E3F6D-C1E6-436F-9332-3474043E1D4C}"/>
    <cellStyle name="Normal 12 3 2 4 6 7" xfId="57873" xr:uid="{B0586CFE-3E42-4C55-A887-64E89C4302DB}"/>
    <cellStyle name="Normal 12 3 2 4 7" xfId="12575" xr:uid="{8EBBEF3A-6B33-415F-A396-45AF6FD8395C}"/>
    <cellStyle name="Normal 12 3 2 4 7 2" xfId="27551" xr:uid="{513592A3-C968-49AB-973D-651873BB2036}"/>
    <cellStyle name="Normal 12 3 2 4 8" xfId="20063" xr:uid="{B8E05F0F-3468-4BF0-A547-C7D7B5417FB8}"/>
    <cellStyle name="Normal 12 3 2 4 9" xfId="30592" xr:uid="{7B45544F-8D2B-4BDD-9353-3589AAFB20EC}"/>
    <cellStyle name="Normal 12 3 2 5" xfId="5080" xr:uid="{C1B03C30-43EC-4EB3-9461-2A243E5E3D50}"/>
    <cellStyle name="Normal 12 3 2 5 10" xfId="50384" xr:uid="{413325E1-5758-4137-B20D-D6245C3AC5A9}"/>
    <cellStyle name="Normal 12 3 2 5 11" xfId="57874" xr:uid="{7ACFFBF0-46BA-4A87-8C7C-46B7248CBF74}"/>
    <cellStyle name="Normal 12 3 2 5 2" xfId="5081" xr:uid="{21A7CBB5-803F-4F79-B1CD-9ED57C7902FA}"/>
    <cellStyle name="Normal 12 3 2 5 2 10" xfId="57875" xr:uid="{A47134C1-82DD-454F-9265-97828C896D3C}"/>
    <cellStyle name="Normal 12 3 2 5 2 2" xfId="5082" xr:uid="{2FA4B70A-FEDE-4519-9A23-57F01B3B8A12}"/>
    <cellStyle name="Normal 12 3 2 5 2 2 2" xfId="12593" xr:uid="{23A152DF-4FE9-41A7-AFC1-D4366C3765A6}"/>
    <cellStyle name="Normal 12 3 2 5 2 2 2 2" xfId="27569" xr:uid="{A396E31B-6364-4165-9A5A-BA4768662473}"/>
    <cellStyle name="Normal 12 3 2 5 2 2 3" xfId="20081" xr:uid="{51073E2D-0819-4DD5-A526-A0F8D2435C2D}"/>
    <cellStyle name="Normal 12 3 2 5 2 2 4" xfId="33294" xr:uid="{B86CA7EB-124F-4490-9FEB-09926F4F4C34}"/>
    <cellStyle name="Normal 12 3 2 5 2 2 5" xfId="42500" xr:uid="{68B75CA7-AEFF-4B68-8C0B-EC0450642011}"/>
    <cellStyle name="Normal 12 3 2 5 2 2 6" xfId="50386" xr:uid="{2F5BE758-118C-4F0B-9BC5-F48841F7128F}"/>
    <cellStyle name="Normal 12 3 2 5 2 2 7" xfId="57876" xr:uid="{E1C139FA-8028-4589-9E73-7C37F42AB09A}"/>
    <cellStyle name="Normal 12 3 2 5 2 3" xfId="5083" xr:uid="{2C87D49F-515F-4598-B41E-1E6ADEF741FD}"/>
    <cellStyle name="Normal 12 3 2 5 2 3 2" xfId="12594" xr:uid="{361DA12D-E328-4E86-BE53-127ABC8F2CC2}"/>
    <cellStyle name="Normal 12 3 2 5 2 3 2 2" xfId="27570" xr:uid="{79F39B03-3E46-43C6-BF17-311C778D8568}"/>
    <cellStyle name="Normal 12 3 2 5 2 3 3" xfId="20082" xr:uid="{9FE74779-0F2B-4418-8F6A-6C9B4A630D35}"/>
    <cellStyle name="Normal 12 3 2 5 2 3 4" xfId="35139" xr:uid="{E08365D9-8882-4BF4-81E1-5383461EBA52}"/>
    <cellStyle name="Normal 12 3 2 5 2 3 5" xfId="42501" xr:uid="{9755DABB-D983-4CE1-A9D3-A828C7D50250}"/>
    <cellStyle name="Normal 12 3 2 5 2 3 6" xfId="50387" xr:uid="{4DAB78DB-38C5-4A13-B78E-B7034A30944B}"/>
    <cellStyle name="Normal 12 3 2 5 2 3 7" xfId="57877" xr:uid="{C45309C0-DFDA-4396-A0A0-3EAC48CFCB4B}"/>
    <cellStyle name="Normal 12 3 2 5 2 4" xfId="5084" xr:uid="{A627F5BA-668E-4DCC-9054-4E5350432D63}"/>
    <cellStyle name="Normal 12 3 2 5 2 4 2" xfId="12595" xr:uid="{24ED4E83-21BD-4889-AA72-1DDBAD3D6009}"/>
    <cellStyle name="Normal 12 3 2 5 2 4 2 2" xfId="27571" xr:uid="{97353A07-98B5-4E7A-BC81-73B768AA8F3E}"/>
    <cellStyle name="Normal 12 3 2 5 2 4 3" xfId="20083" xr:uid="{108EF906-00B3-4E2D-B112-16822044786D}"/>
    <cellStyle name="Normal 12 3 2 5 2 4 4" xfId="36982" xr:uid="{AC2C9654-D401-44AC-8E61-372D49525DF8}"/>
    <cellStyle name="Normal 12 3 2 5 2 4 5" xfId="42502" xr:uid="{49546E88-E2A6-4A50-A9B3-4F32DC58D5C9}"/>
    <cellStyle name="Normal 12 3 2 5 2 4 6" xfId="50388" xr:uid="{F614CA1D-113B-4A7A-B999-61F6A1E5B924}"/>
    <cellStyle name="Normal 12 3 2 5 2 4 7" xfId="57878" xr:uid="{FA78A324-4781-4568-A0AD-454033EA00DB}"/>
    <cellStyle name="Normal 12 3 2 5 2 5" xfId="12592" xr:uid="{02DF0B35-555D-4AA4-9456-46FF4DC3CDC6}"/>
    <cellStyle name="Normal 12 3 2 5 2 5 2" xfId="27568" xr:uid="{3D0B3DAA-E0B0-4B9E-8B95-9F8E138D6350}"/>
    <cellStyle name="Normal 12 3 2 5 2 6" xfId="20080" xr:uid="{55E10556-7D45-4F00-843A-A8D29B98A745}"/>
    <cellStyle name="Normal 12 3 2 5 2 7" xfId="31711" xr:uid="{9910ED4F-5014-441E-9F7E-24EAD331BD81}"/>
    <cellStyle name="Normal 12 3 2 5 2 8" xfId="42499" xr:uid="{F48052FC-CC8A-47BE-9CA3-2C6E6458F812}"/>
    <cellStyle name="Normal 12 3 2 5 2 9" xfId="50385" xr:uid="{D32771C2-6FA9-4234-B874-5BC2F4E42E1C}"/>
    <cellStyle name="Normal 12 3 2 5 3" xfId="5085" xr:uid="{A4E50194-EF73-4CE4-A5BE-E22FFBDB7691}"/>
    <cellStyle name="Normal 12 3 2 5 3 2" xfId="12596" xr:uid="{F445922C-9589-4872-9549-85F2A51FA6D5}"/>
    <cellStyle name="Normal 12 3 2 5 3 2 2" xfId="27572" xr:uid="{CDDC1652-69AC-4ECB-8B06-520F75B7AE33}"/>
    <cellStyle name="Normal 12 3 2 5 3 3" xfId="20084" xr:uid="{B3259944-7188-45CF-B7AC-3A3CEDD52790}"/>
    <cellStyle name="Normal 12 3 2 5 3 4" xfId="33293" xr:uid="{6A60C7FD-FCEF-403B-9C68-EE7F5CFDCEAB}"/>
    <cellStyle name="Normal 12 3 2 5 3 5" xfId="42503" xr:uid="{18873BE4-06E2-46C0-B820-CAB9374B749F}"/>
    <cellStyle name="Normal 12 3 2 5 3 6" xfId="50389" xr:uid="{991BDFE5-2B86-4D83-B827-D41DA0E3AD7F}"/>
    <cellStyle name="Normal 12 3 2 5 3 7" xfId="57879" xr:uid="{9D55F74F-972C-4337-BD6A-58FC4A7B4BD5}"/>
    <cellStyle name="Normal 12 3 2 5 4" xfId="5086" xr:uid="{4E5269FE-7552-4FAD-97D6-E7C2BF6F72BD}"/>
    <cellStyle name="Normal 12 3 2 5 4 2" xfId="12597" xr:uid="{D816F240-FAC4-4296-BD3B-E4F945583572}"/>
    <cellStyle name="Normal 12 3 2 5 4 2 2" xfId="27573" xr:uid="{0A427579-88A7-4EB1-A8CC-5A6B693DE5B8}"/>
    <cellStyle name="Normal 12 3 2 5 4 3" xfId="20085" xr:uid="{D0C6B581-8356-4380-9F05-29BFA593F165}"/>
    <cellStyle name="Normal 12 3 2 5 4 4" xfId="35138" xr:uid="{4B0CF21E-EDCE-46B0-A38A-D3F37F84C8AE}"/>
    <cellStyle name="Normal 12 3 2 5 4 5" xfId="42504" xr:uid="{40EE524F-87DA-472C-AF61-117C9937590B}"/>
    <cellStyle name="Normal 12 3 2 5 4 6" xfId="50390" xr:uid="{B5FAF7C0-68F4-4499-AB13-73681AD4AE15}"/>
    <cellStyle name="Normal 12 3 2 5 4 7" xfId="57880" xr:uid="{4B79E4AA-6EEB-4013-93F6-7FBFAC4F4A0A}"/>
    <cellStyle name="Normal 12 3 2 5 5" xfId="5087" xr:uid="{128F6DC8-78D8-4E81-B430-6B50DE699E9E}"/>
    <cellStyle name="Normal 12 3 2 5 5 2" xfId="12598" xr:uid="{39898E30-97CF-401B-96CE-562281B3E834}"/>
    <cellStyle name="Normal 12 3 2 5 5 2 2" xfId="27574" xr:uid="{F0409593-D17C-4683-AC1A-175D59594F2F}"/>
    <cellStyle name="Normal 12 3 2 5 5 3" xfId="20086" xr:uid="{DB1478D4-20F1-4940-98D6-BA3510E8EDDE}"/>
    <cellStyle name="Normal 12 3 2 5 5 4" xfId="36981" xr:uid="{DBE54BC7-5E4C-403C-AFC7-79CB8E0F8A14}"/>
    <cellStyle name="Normal 12 3 2 5 5 5" xfId="42505" xr:uid="{CDC465DB-B5FD-4D5D-B5D8-3286596DF906}"/>
    <cellStyle name="Normal 12 3 2 5 5 6" xfId="50391" xr:uid="{DB20C729-25A3-4344-954D-15BA907FE0AD}"/>
    <cellStyle name="Normal 12 3 2 5 5 7" xfId="57881" xr:uid="{AD6AEF39-EFC9-41F8-8A7D-E5EF2EE53D49}"/>
    <cellStyle name="Normal 12 3 2 5 6" xfId="12591" xr:uid="{22922C52-D798-4741-8B0B-4721F1A090BD}"/>
    <cellStyle name="Normal 12 3 2 5 6 2" xfId="27567" xr:uid="{D1181044-EF60-44C0-A7B1-B0C166AFE03E}"/>
    <cellStyle name="Normal 12 3 2 5 7" xfId="20079" xr:uid="{765FAFF5-B6EF-402A-A57B-37A41EE3F48F}"/>
    <cellStyle name="Normal 12 3 2 5 8" xfId="30704" xr:uid="{45E6C7BF-7766-456B-A1BF-6F5D5F6EB731}"/>
    <cellStyle name="Normal 12 3 2 5 9" xfId="42498" xr:uid="{FB8190F6-7968-42E3-98B8-5D1E98306BEE}"/>
    <cellStyle name="Normal 12 3 2 6" xfId="5088" xr:uid="{F6A87AB0-572B-4625-8430-549A259422AB}"/>
    <cellStyle name="Normal 12 3 2 6 10" xfId="50392" xr:uid="{B6C52F7B-465C-4D84-B47A-DFAA81580FA8}"/>
    <cellStyle name="Normal 12 3 2 6 11" xfId="57882" xr:uid="{63145321-A429-4193-9925-408F5F87B832}"/>
    <cellStyle name="Normal 12 3 2 6 2" xfId="5089" xr:uid="{7A02486A-8C52-4CF1-B3FF-EB8C72F01BCE}"/>
    <cellStyle name="Normal 12 3 2 6 2 10" xfId="57883" xr:uid="{F567D1B9-ACDE-4B0A-9923-E12861BAA310}"/>
    <cellStyle name="Normal 12 3 2 6 2 2" xfId="5090" xr:uid="{F018CB19-24B4-47D3-AC20-E397A6C4985D}"/>
    <cellStyle name="Normal 12 3 2 6 2 2 2" xfId="12601" xr:uid="{344C26B2-2677-43D6-A573-15276B33D24A}"/>
    <cellStyle name="Normal 12 3 2 6 2 2 2 2" xfId="27577" xr:uid="{3B7E4A13-60F4-46D8-BE32-0A32FC9CFD6B}"/>
    <cellStyle name="Normal 12 3 2 6 2 2 3" xfId="20089" xr:uid="{55212381-7EE4-4FDB-B54C-1CE458D17B18}"/>
    <cellStyle name="Normal 12 3 2 6 2 2 4" xfId="33296" xr:uid="{10E7FC6F-54F7-4979-A878-02B8B5254306}"/>
    <cellStyle name="Normal 12 3 2 6 2 2 5" xfId="42508" xr:uid="{8638F7FB-5CAC-4C29-B4EB-9D6709D9A535}"/>
    <cellStyle name="Normal 12 3 2 6 2 2 6" xfId="50394" xr:uid="{55757EB7-4727-48EB-902E-95DAA91C8D51}"/>
    <cellStyle name="Normal 12 3 2 6 2 2 7" xfId="57884" xr:uid="{F709A43D-C18D-45D1-9C5D-B7DE81B00CCD}"/>
    <cellStyle name="Normal 12 3 2 6 2 3" xfId="5091" xr:uid="{7CC58EE2-88B8-4775-AC47-6AFA516FF257}"/>
    <cellStyle name="Normal 12 3 2 6 2 3 2" xfId="12602" xr:uid="{4D9AA8AA-5730-4928-BBDE-9712C37A20A5}"/>
    <cellStyle name="Normal 12 3 2 6 2 3 2 2" xfId="27578" xr:uid="{2BA67434-CF7D-460C-A20E-B9C2D93C26AA}"/>
    <cellStyle name="Normal 12 3 2 6 2 3 3" xfId="20090" xr:uid="{1F0A2D4D-BBDC-4643-97BC-35C9385A6FA1}"/>
    <cellStyle name="Normal 12 3 2 6 2 3 4" xfId="35141" xr:uid="{871E4875-82DB-4A3C-8685-0DAA44EFBE0A}"/>
    <cellStyle name="Normal 12 3 2 6 2 3 5" xfId="42509" xr:uid="{B584C256-5CC5-4110-9777-895D445DFC96}"/>
    <cellStyle name="Normal 12 3 2 6 2 3 6" xfId="50395" xr:uid="{43F4A382-60F8-4BA4-BF95-F747DE958DAC}"/>
    <cellStyle name="Normal 12 3 2 6 2 3 7" xfId="57885" xr:uid="{B2428217-265F-4D04-BA0C-AF7D6BA53CAE}"/>
    <cellStyle name="Normal 12 3 2 6 2 4" xfId="5092" xr:uid="{4BE3829A-E46F-4860-BE5C-5DD243AA3279}"/>
    <cellStyle name="Normal 12 3 2 6 2 4 2" xfId="12603" xr:uid="{A909C1CB-2E0A-42EB-9AC1-634AC82870B2}"/>
    <cellStyle name="Normal 12 3 2 6 2 4 2 2" xfId="27579" xr:uid="{C217E77D-A7B4-4398-85D6-8F68E6229505}"/>
    <cellStyle name="Normal 12 3 2 6 2 4 3" xfId="20091" xr:uid="{C14AAF54-0AD1-477E-8B14-0E69648E4B41}"/>
    <cellStyle name="Normal 12 3 2 6 2 4 4" xfId="36984" xr:uid="{550E4331-63FA-4F89-BB72-B307E7420A14}"/>
    <cellStyle name="Normal 12 3 2 6 2 4 5" xfId="42510" xr:uid="{839F4FCB-7CEC-44F2-824A-C55E5BFE1EAD}"/>
    <cellStyle name="Normal 12 3 2 6 2 4 6" xfId="50396" xr:uid="{E30EC95F-A2FA-442C-8081-C6E07C780C98}"/>
    <cellStyle name="Normal 12 3 2 6 2 4 7" xfId="57886" xr:uid="{6D34DF98-5E07-47D3-BFA1-F5CFCC639FF3}"/>
    <cellStyle name="Normal 12 3 2 6 2 5" xfId="12600" xr:uid="{FF3BEAC5-97D9-4DD3-BDE2-A76BFD8D3FB1}"/>
    <cellStyle name="Normal 12 3 2 6 2 5 2" xfId="27576" xr:uid="{5DAA3D75-F19B-4253-BF44-26D3FA28866E}"/>
    <cellStyle name="Normal 12 3 2 6 2 6" xfId="20088" xr:uid="{C9EE0470-ADB3-46BF-A8E9-B70A35C9D7D7}"/>
    <cellStyle name="Normal 12 3 2 6 2 7" xfId="31712" xr:uid="{764E5D11-EE4C-4559-B99B-E384CCBA0CB1}"/>
    <cellStyle name="Normal 12 3 2 6 2 8" xfId="42507" xr:uid="{FAF67850-2C55-4391-A8DC-B6BFBED0C343}"/>
    <cellStyle name="Normal 12 3 2 6 2 9" xfId="50393" xr:uid="{766FE8F9-FCD7-40DC-A938-9ED4B12B0E4C}"/>
    <cellStyle name="Normal 12 3 2 6 3" xfId="5093" xr:uid="{3337ACE7-C28C-4C1C-A938-32942A007720}"/>
    <cellStyle name="Normal 12 3 2 6 3 2" xfId="12604" xr:uid="{5152769D-2001-4F3A-897A-1259F435DFCD}"/>
    <cellStyle name="Normal 12 3 2 6 3 2 2" xfId="27580" xr:uid="{A1AD1188-8711-4A72-9BC8-5F42772A1DEC}"/>
    <cellStyle name="Normal 12 3 2 6 3 3" xfId="20092" xr:uid="{E82E4976-42CA-475B-B0CD-549C18966799}"/>
    <cellStyle name="Normal 12 3 2 6 3 4" xfId="33295" xr:uid="{F7125110-7789-4F1B-8D41-BEE0801656A2}"/>
    <cellStyle name="Normal 12 3 2 6 3 5" xfId="42511" xr:uid="{0F5679BB-E6F8-4E4B-8C3F-92B3F1B42332}"/>
    <cellStyle name="Normal 12 3 2 6 3 6" xfId="50397" xr:uid="{8FA9242F-A2CB-49EC-BC90-5A69FA64CD1B}"/>
    <cellStyle name="Normal 12 3 2 6 3 7" xfId="57887" xr:uid="{827AC59E-D254-44E5-9F72-FE9BD3AD189B}"/>
    <cellStyle name="Normal 12 3 2 6 4" xfId="5094" xr:uid="{4E6045DC-1592-4073-A6EC-C6C9DBC1E5D0}"/>
    <cellStyle name="Normal 12 3 2 6 4 2" xfId="12605" xr:uid="{61C9CB32-9B4B-4CF5-9D08-FA8EEDBFE076}"/>
    <cellStyle name="Normal 12 3 2 6 4 2 2" xfId="27581" xr:uid="{C38E1B29-3B1C-438C-BD13-7326EA831D3B}"/>
    <cellStyle name="Normal 12 3 2 6 4 3" xfId="20093" xr:uid="{5AE0335C-C076-43B6-8539-DCEC68375C21}"/>
    <cellStyle name="Normal 12 3 2 6 4 4" xfId="35140" xr:uid="{EF820FA0-7B2F-4119-A397-9EA6AF12D91C}"/>
    <cellStyle name="Normal 12 3 2 6 4 5" xfId="42512" xr:uid="{EF0A19BA-6120-40F5-8599-8AD07AD00072}"/>
    <cellStyle name="Normal 12 3 2 6 4 6" xfId="50398" xr:uid="{05A3DDA4-4AE3-43C5-A2C0-7C1243A9007F}"/>
    <cellStyle name="Normal 12 3 2 6 4 7" xfId="57888" xr:uid="{65FCE392-2E97-4C4A-B87F-129B44CB6B84}"/>
    <cellStyle name="Normal 12 3 2 6 5" xfId="5095" xr:uid="{BF58041A-ED7F-42C7-96E2-9D1448E9BF96}"/>
    <cellStyle name="Normal 12 3 2 6 5 2" xfId="12606" xr:uid="{69370D62-774A-48FF-8921-6977B698BE0B}"/>
    <cellStyle name="Normal 12 3 2 6 5 2 2" xfId="27582" xr:uid="{CB017618-74BB-4CF1-AD67-3BE2BDD5F2FA}"/>
    <cellStyle name="Normal 12 3 2 6 5 3" xfId="20094" xr:uid="{06B217E9-E078-444D-81BE-7A7DE1CBC2B9}"/>
    <cellStyle name="Normal 12 3 2 6 5 4" xfId="36983" xr:uid="{7BC50431-CD5E-413A-B416-16DE8C1078F1}"/>
    <cellStyle name="Normal 12 3 2 6 5 5" xfId="42513" xr:uid="{67D871EF-1702-4EC3-BD60-73DCBA93F789}"/>
    <cellStyle name="Normal 12 3 2 6 5 6" xfId="50399" xr:uid="{ECAFBBC8-6A25-4F5E-85E1-296E9EBEF221}"/>
    <cellStyle name="Normal 12 3 2 6 5 7" xfId="57889" xr:uid="{EF909FF3-D1DA-4143-B452-C323E660A6FF}"/>
    <cellStyle name="Normal 12 3 2 6 6" xfId="12599" xr:uid="{038DC0DF-ECB3-453C-B523-1E95AEBFF109}"/>
    <cellStyle name="Normal 12 3 2 6 6 2" xfId="27575" xr:uid="{31B831C8-7B39-4496-9B02-466D6C61B3C4}"/>
    <cellStyle name="Normal 12 3 2 6 7" xfId="20087" xr:uid="{A3A5E80E-A6C5-4010-9633-2D4FC4D4B8A0}"/>
    <cellStyle name="Normal 12 3 2 6 8" xfId="30972" xr:uid="{2D66040A-8434-4DA4-AEA0-5C67E1E4F38F}"/>
    <cellStyle name="Normal 12 3 2 6 9" xfId="42506" xr:uid="{AFD6D770-A89F-453D-84AB-2FC3E313546C}"/>
    <cellStyle name="Normal 12 3 2 7" xfId="5096" xr:uid="{55DC99AF-62D7-4EC1-84FB-47A69DC88026}"/>
    <cellStyle name="Normal 12 3 2 7 10" xfId="57890" xr:uid="{E21B6A14-B711-4AD3-9BD4-178C8671E5D3}"/>
    <cellStyle name="Normal 12 3 2 7 2" xfId="5097" xr:uid="{5A0A2F83-DE80-4D53-BEF6-614D002F0443}"/>
    <cellStyle name="Normal 12 3 2 7 2 2" xfId="12608" xr:uid="{5328AF0E-200A-4270-8944-5656DBB38B55}"/>
    <cellStyle name="Normal 12 3 2 7 2 2 2" xfId="27584" xr:uid="{B8000933-9AA5-4CE3-9401-4DDF491D177F}"/>
    <cellStyle name="Normal 12 3 2 7 2 3" xfId="20096" xr:uid="{24738317-B6C9-488D-952D-93C37B1AAD91}"/>
    <cellStyle name="Normal 12 3 2 7 2 4" xfId="33297" xr:uid="{6C005147-CE80-4A21-94A5-0D90CF77A8AF}"/>
    <cellStyle name="Normal 12 3 2 7 2 5" xfId="42515" xr:uid="{88983A5A-7784-4A35-9E05-130E0B629EB5}"/>
    <cellStyle name="Normal 12 3 2 7 2 6" xfId="50401" xr:uid="{05117AB3-745A-4A98-8D3B-B52F9D461151}"/>
    <cellStyle name="Normal 12 3 2 7 2 7" xfId="57891" xr:uid="{B9D6E0C6-F1BC-42ED-9A88-10D4F3A980FF}"/>
    <cellStyle name="Normal 12 3 2 7 3" xfId="5098" xr:uid="{13F3115A-D5AD-4980-A162-18FB9E3D92E5}"/>
    <cellStyle name="Normal 12 3 2 7 3 2" xfId="12609" xr:uid="{70260F0E-A7BC-45F1-A0AD-70FE9D8A22BA}"/>
    <cellStyle name="Normal 12 3 2 7 3 2 2" xfId="27585" xr:uid="{A0E09941-C649-4B20-8EA7-7E75A65CAD11}"/>
    <cellStyle name="Normal 12 3 2 7 3 3" xfId="20097" xr:uid="{19E2CD85-E668-4F31-A42C-17CDFB617B1C}"/>
    <cellStyle name="Normal 12 3 2 7 3 4" xfId="35142" xr:uid="{FD8FEE9F-1A16-4C64-89E3-428246FD3956}"/>
    <cellStyle name="Normal 12 3 2 7 3 5" xfId="42516" xr:uid="{99D15C22-6832-4F8E-9FF9-84934786DF65}"/>
    <cellStyle name="Normal 12 3 2 7 3 6" xfId="50402" xr:uid="{4EAB8108-EA8C-4BC0-8FE7-D3677997E111}"/>
    <cellStyle name="Normal 12 3 2 7 3 7" xfId="57892" xr:uid="{54716B88-F79C-45EF-B58B-50A67E589175}"/>
    <cellStyle name="Normal 12 3 2 7 4" xfId="5099" xr:uid="{F5C52F2F-4E89-4F08-9AD4-BE017F16A5CD}"/>
    <cellStyle name="Normal 12 3 2 7 4 2" xfId="12610" xr:uid="{740D719B-06A5-4074-A669-E328BBE0F5D7}"/>
    <cellStyle name="Normal 12 3 2 7 4 2 2" xfId="27586" xr:uid="{21F16CC9-9B1B-4482-8F3F-A6385B52A3A8}"/>
    <cellStyle name="Normal 12 3 2 7 4 3" xfId="20098" xr:uid="{0F36E6CC-4A8A-4480-A76F-48AA2F065574}"/>
    <cellStyle name="Normal 12 3 2 7 4 4" xfId="36985" xr:uid="{5993EC14-6C84-4EDF-831B-7E20ECB696C4}"/>
    <cellStyle name="Normal 12 3 2 7 4 5" xfId="42517" xr:uid="{1DA96C17-6604-4547-A17E-A1588AC3363C}"/>
    <cellStyle name="Normal 12 3 2 7 4 6" xfId="50403" xr:uid="{4ECC0C7C-6844-4B8B-960C-DF141B593835}"/>
    <cellStyle name="Normal 12 3 2 7 4 7" xfId="57893" xr:uid="{C2FC3DF7-B90F-47B5-803D-ADCE5584DF2E}"/>
    <cellStyle name="Normal 12 3 2 7 5" xfId="12607" xr:uid="{AF264B24-827F-4102-9B66-0C3038445AE6}"/>
    <cellStyle name="Normal 12 3 2 7 5 2" xfId="27583" xr:uid="{687641D7-16B2-488A-9B10-0331E6183EFD}"/>
    <cellStyle name="Normal 12 3 2 7 6" xfId="20095" xr:uid="{D6DB58BE-83CD-4C8F-B65F-B7EEC16DF775}"/>
    <cellStyle name="Normal 12 3 2 7 7" xfId="31701" xr:uid="{63C2702B-F36D-4D1D-9FCF-B31D518A8C9D}"/>
    <cellStyle name="Normal 12 3 2 7 8" xfId="42514" xr:uid="{D5D50E54-1E1E-4E57-BBCD-BC6308561EB9}"/>
    <cellStyle name="Normal 12 3 2 7 9" xfId="50400" xr:uid="{91E4A7CD-2247-45A2-A4A2-1C5F1DE52ADD}"/>
    <cellStyle name="Normal 12 3 2 8" xfId="5100" xr:uid="{A370D3D6-753F-4C1A-8500-F3657234E8C0}"/>
    <cellStyle name="Normal 12 3 2 8 2" xfId="12611" xr:uid="{C7A80FBB-5FEC-4087-831E-6E44C73B13FE}"/>
    <cellStyle name="Normal 12 3 2 8 2 2" xfId="27587" xr:uid="{3242CB3C-15FE-487A-A6FD-26EC3AC9D05A}"/>
    <cellStyle name="Normal 12 3 2 8 3" xfId="20099" xr:uid="{C9FFFD82-D384-4FBF-89F5-AE92DDC8CCA1}"/>
    <cellStyle name="Normal 12 3 2 8 4" xfId="33274" xr:uid="{458C7CB8-9C3B-4A8A-B501-D39D720E3F16}"/>
    <cellStyle name="Normal 12 3 2 8 5" xfId="42518" xr:uid="{852960FE-82ED-42E6-9F76-0E92D5F53E07}"/>
    <cellStyle name="Normal 12 3 2 8 6" xfId="50404" xr:uid="{664648ED-5D43-4EB1-A2ED-9EA205761728}"/>
    <cellStyle name="Normal 12 3 2 8 7" xfId="57894" xr:uid="{32B9A159-A1ED-48F3-BABA-E5915474A968}"/>
    <cellStyle name="Normal 12 3 2 9" xfId="5101" xr:uid="{CC7FAF40-FFA9-4121-80BC-E6286E4F2BCD}"/>
    <cellStyle name="Normal 12 3 2 9 2" xfId="12612" xr:uid="{1AD63AE2-9C04-4AD4-B24A-491C8F7847F5}"/>
    <cellStyle name="Normal 12 3 2 9 2 2" xfId="27588" xr:uid="{3A37B692-B2E0-4A9E-B776-7C52AFE5B739}"/>
    <cellStyle name="Normal 12 3 2 9 3" xfId="20100" xr:uid="{57383A41-31C2-408E-B7E7-8FA908B5F2CE}"/>
    <cellStyle name="Normal 12 3 2 9 4" xfId="35119" xr:uid="{5D3AA936-6267-430D-BFED-7ACE7F369660}"/>
    <cellStyle name="Normal 12 3 2 9 5" xfId="42519" xr:uid="{FA9B3D6E-4F0C-4C74-BC5F-A46572583C58}"/>
    <cellStyle name="Normal 12 3 2 9 6" xfId="50405" xr:uid="{1715992C-6C06-428B-A736-EA7AE023FED1}"/>
    <cellStyle name="Normal 12 3 2 9 7" xfId="57895" xr:uid="{82E56A09-BF0D-4D1D-9B54-5AC8A0A3555C}"/>
    <cellStyle name="Normal 12 3 20" xfId="37727" xr:uid="{394DDF5F-BED8-47BD-9287-047F63CCF50D}"/>
    <cellStyle name="Normal 12 3 21" xfId="45215" xr:uid="{49149A1D-BC72-406B-A756-47CC5727920A}"/>
    <cellStyle name="Normal 12 3 22" xfId="45338" xr:uid="{7835BD13-6E9A-4006-A4EE-C408DE3D19D1}"/>
    <cellStyle name="Normal 12 3 23" xfId="45461" xr:uid="{56ADCBD3-8D5A-4D45-9DC0-BBC22E50EE2C}"/>
    <cellStyle name="Normal 12 3 24" xfId="45604" xr:uid="{BCD4C9A0-38DA-4C45-9D29-5DF1756F419B}"/>
    <cellStyle name="Normal 12 3 25" xfId="53103" xr:uid="{A57DCA2C-03E2-4E3D-8B10-63B1053EE6A7}"/>
    <cellStyle name="Normal 12 3 3" xfId="5102" xr:uid="{8D729D36-58A2-489C-BDF7-AFD7BE8124DA}"/>
    <cellStyle name="Normal 12 3 3 10" xfId="20101" xr:uid="{EC31FE91-4F20-4C0A-9B0C-6C38656D1C1E}"/>
    <cellStyle name="Normal 12 3 3 11" xfId="30358" xr:uid="{A4D70F7A-8515-4B76-B12E-9F8D70FA4F97}"/>
    <cellStyle name="Normal 12 3 3 12" xfId="42520" xr:uid="{6DA7E9F8-FE22-4E38-9D6C-449C0CD45162}"/>
    <cellStyle name="Normal 12 3 3 13" xfId="50406" xr:uid="{D38F6833-8FE9-4E3A-830E-1EED4CA2F82A}"/>
    <cellStyle name="Normal 12 3 3 14" xfId="57896" xr:uid="{7C395F89-BC31-4C97-B4A4-2792F89668BF}"/>
    <cellStyle name="Normal 12 3 3 2" xfId="5103" xr:uid="{357BDAD9-F64F-40F9-B43C-F8EC9A166847}"/>
    <cellStyle name="Normal 12 3 3 2 10" xfId="42521" xr:uid="{ECD0A843-5DF1-4335-8006-BB8F9181E77A}"/>
    <cellStyle name="Normal 12 3 3 2 11" xfId="50407" xr:uid="{6498C550-8B21-4BEF-8DAA-023E2A080D6A}"/>
    <cellStyle name="Normal 12 3 3 2 12" xfId="57897" xr:uid="{C422C3B3-DE90-4253-BE22-E92D02CE23CD}"/>
    <cellStyle name="Normal 12 3 3 2 2" xfId="5104" xr:uid="{18A28477-C764-4364-A393-5582D4417CBA}"/>
    <cellStyle name="Normal 12 3 3 2 2 10" xfId="50408" xr:uid="{F39FD39A-3033-465A-9856-66B787ECF55C}"/>
    <cellStyle name="Normal 12 3 3 2 2 11" xfId="57898" xr:uid="{A0E3E52A-7DF8-41B5-AED2-0092C0C86DBE}"/>
    <cellStyle name="Normal 12 3 3 2 2 2" xfId="5105" xr:uid="{95211DDA-DCC3-4688-82B1-1D816384265C}"/>
    <cellStyle name="Normal 12 3 3 2 2 2 10" xfId="57899" xr:uid="{2634F50F-D714-4017-95A6-EEB87CCECC13}"/>
    <cellStyle name="Normal 12 3 3 2 2 2 2" xfId="5106" xr:uid="{3BAF4927-6381-4DE8-BC43-BF0E4155B40C}"/>
    <cellStyle name="Normal 12 3 3 2 2 2 2 2" xfId="12617" xr:uid="{C19231B3-4DDC-41FE-A0C2-D07DBE24CECC}"/>
    <cellStyle name="Normal 12 3 3 2 2 2 2 2 2" xfId="27593" xr:uid="{DA124073-1890-41AF-AB9A-92A8A806A175}"/>
    <cellStyle name="Normal 12 3 3 2 2 2 2 3" xfId="20105" xr:uid="{4020B2FC-0206-468F-838A-7D3739001D3D}"/>
    <cellStyle name="Normal 12 3 3 2 2 2 2 4" xfId="33301" xr:uid="{7FB435A8-57C4-4B00-90E0-C6C1AEAF5854}"/>
    <cellStyle name="Normal 12 3 3 2 2 2 2 5" xfId="42524" xr:uid="{456F1AE6-6150-4718-800D-E8B470A5F885}"/>
    <cellStyle name="Normal 12 3 3 2 2 2 2 6" xfId="50410" xr:uid="{235D504B-E4D3-466F-8C97-631AEF6E9B0A}"/>
    <cellStyle name="Normal 12 3 3 2 2 2 2 7" xfId="57900" xr:uid="{B9C4AFDE-B662-4B4B-A243-1CB7CA14F51F}"/>
    <cellStyle name="Normal 12 3 3 2 2 2 3" xfId="5107" xr:uid="{CEF04C01-CD43-49E5-BE65-9DE8C53E40EE}"/>
    <cellStyle name="Normal 12 3 3 2 2 2 3 2" xfId="12618" xr:uid="{450511CD-B1B3-4630-82AD-3E30FD1A7B46}"/>
    <cellStyle name="Normal 12 3 3 2 2 2 3 2 2" xfId="27594" xr:uid="{D0D54D12-7F68-4C8A-9A65-795A3C5EE456}"/>
    <cellStyle name="Normal 12 3 3 2 2 2 3 3" xfId="20106" xr:uid="{18D1A8A2-E69C-447D-A4BB-2D753A283DE6}"/>
    <cellStyle name="Normal 12 3 3 2 2 2 3 4" xfId="35146" xr:uid="{CC0FA96A-6806-4643-9892-FE73D85BE2E9}"/>
    <cellStyle name="Normal 12 3 3 2 2 2 3 5" xfId="42525" xr:uid="{D0826479-04F7-4489-B2C5-D2DEE6883768}"/>
    <cellStyle name="Normal 12 3 3 2 2 2 3 6" xfId="50411" xr:uid="{6FEB918C-106F-4EF0-AD00-6121EF3CCB88}"/>
    <cellStyle name="Normal 12 3 3 2 2 2 3 7" xfId="57901" xr:uid="{F4FC4092-D60C-4BAD-BD2B-D4D61C2D9415}"/>
    <cellStyle name="Normal 12 3 3 2 2 2 4" xfId="5108" xr:uid="{E2C2E84B-C232-4414-A140-2E026B866901}"/>
    <cellStyle name="Normal 12 3 3 2 2 2 4 2" xfId="12619" xr:uid="{A9E4D0B3-F7D6-4FFB-94EB-5B374EABA39F}"/>
    <cellStyle name="Normal 12 3 3 2 2 2 4 2 2" xfId="27595" xr:uid="{B470DED1-C3F5-4348-8DBE-1D4235B79F99}"/>
    <cellStyle name="Normal 12 3 3 2 2 2 4 3" xfId="20107" xr:uid="{5018EB43-AF71-44A1-A56E-F700DC540F5A}"/>
    <cellStyle name="Normal 12 3 3 2 2 2 4 4" xfId="36989" xr:uid="{95FC0C60-494E-484D-A7F4-822D5382F181}"/>
    <cellStyle name="Normal 12 3 3 2 2 2 4 5" xfId="42526" xr:uid="{65DD29CC-FF03-497C-9FAA-DA60D710374F}"/>
    <cellStyle name="Normal 12 3 3 2 2 2 4 6" xfId="50412" xr:uid="{2924561D-7B19-4342-B65A-C71A39231229}"/>
    <cellStyle name="Normal 12 3 3 2 2 2 4 7" xfId="57902" xr:uid="{20BA538F-ED00-4258-A14A-D3F2CC7E7B91}"/>
    <cellStyle name="Normal 12 3 3 2 2 2 5" xfId="12616" xr:uid="{3182476F-E10F-468E-8B54-73D1146C8E51}"/>
    <cellStyle name="Normal 12 3 3 2 2 2 5 2" xfId="27592" xr:uid="{B957937E-4C6A-4878-A59E-5B8314F7A424}"/>
    <cellStyle name="Normal 12 3 3 2 2 2 6" xfId="20104" xr:uid="{370FBFBE-12CA-4981-817B-E46722B2419D}"/>
    <cellStyle name="Normal 12 3 3 2 2 2 7" xfId="31715" xr:uid="{8EB6B0CC-8E83-44CB-9C9C-A12D7A8C27C3}"/>
    <cellStyle name="Normal 12 3 3 2 2 2 8" xfId="42523" xr:uid="{467A9FCC-06EC-4DFE-8EDB-9BF9B59FC50B}"/>
    <cellStyle name="Normal 12 3 3 2 2 2 9" xfId="50409" xr:uid="{68FAAB95-1F7B-4D9D-8319-84962214322C}"/>
    <cellStyle name="Normal 12 3 3 2 2 3" xfId="5109" xr:uid="{7B0019AB-4686-440F-BE13-90658F48E3CE}"/>
    <cellStyle name="Normal 12 3 3 2 2 3 2" xfId="12620" xr:uid="{6D2022C3-35F6-48C8-827A-B5C479554FE5}"/>
    <cellStyle name="Normal 12 3 3 2 2 3 2 2" xfId="27596" xr:uid="{178E3A26-EA2A-4AB7-AC9C-06CF7AE7B10D}"/>
    <cellStyle name="Normal 12 3 3 2 2 3 3" xfId="20108" xr:uid="{C0E754D7-B683-4E90-99EB-381E1FC53723}"/>
    <cellStyle name="Normal 12 3 3 2 2 3 4" xfId="33300" xr:uid="{E40A3340-DD0C-4325-88A1-FCFCA2492EA7}"/>
    <cellStyle name="Normal 12 3 3 2 2 3 5" xfId="42527" xr:uid="{047153D7-4CE2-431E-871F-2F1E78AC6385}"/>
    <cellStyle name="Normal 12 3 3 2 2 3 6" xfId="50413" xr:uid="{743656BD-9112-4CEB-B170-8ED3AD05D31F}"/>
    <cellStyle name="Normal 12 3 3 2 2 3 7" xfId="57903" xr:uid="{67B17C8E-4C64-4D2E-8168-EDDA3F22B77A}"/>
    <cellStyle name="Normal 12 3 3 2 2 4" xfId="5110" xr:uid="{6FC5B0F0-5DE2-4D3B-ADDF-6C043E7F4D4D}"/>
    <cellStyle name="Normal 12 3 3 2 2 4 2" xfId="12621" xr:uid="{A048777C-740F-4CB9-94E4-6B9F00D77C84}"/>
    <cellStyle name="Normal 12 3 3 2 2 4 2 2" xfId="27597" xr:uid="{453F17C6-E675-4578-8972-477378124A37}"/>
    <cellStyle name="Normal 12 3 3 2 2 4 3" xfId="20109" xr:uid="{B3734A88-23B9-4380-964B-923B7EB643ED}"/>
    <cellStyle name="Normal 12 3 3 2 2 4 4" xfId="35145" xr:uid="{DA997B1C-DE94-4B90-92F0-DAE63D58469C}"/>
    <cellStyle name="Normal 12 3 3 2 2 4 5" xfId="42528" xr:uid="{02E82A54-D613-427E-B302-44BDDF2769EF}"/>
    <cellStyle name="Normal 12 3 3 2 2 4 6" xfId="50414" xr:uid="{DEE82604-3C5B-48A2-96CC-3E85DDB723EB}"/>
    <cellStyle name="Normal 12 3 3 2 2 4 7" xfId="57904" xr:uid="{FC6D704B-2157-4C19-B149-4B7DBC4A8BE8}"/>
    <cellStyle name="Normal 12 3 3 2 2 5" xfId="5111" xr:uid="{5E244047-3D6E-4AC4-8EE3-A58D0CB62C1D}"/>
    <cellStyle name="Normal 12 3 3 2 2 5 2" xfId="12622" xr:uid="{3A454280-8022-4DE0-853B-7D2E0F48B2B5}"/>
    <cellStyle name="Normal 12 3 3 2 2 5 2 2" xfId="27598" xr:uid="{31104C72-01A6-4086-8D90-2E3D4F90412D}"/>
    <cellStyle name="Normal 12 3 3 2 2 5 3" xfId="20110" xr:uid="{715AA23B-83C5-4298-9849-E581D979DD0C}"/>
    <cellStyle name="Normal 12 3 3 2 2 5 4" xfId="36988" xr:uid="{B1137D18-912D-4F59-B0E6-9A87A5A5362F}"/>
    <cellStyle name="Normal 12 3 3 2 2 5 5" xfId="42529" xr:uid="{E3A9B48E-BE78-465F-ABE1-FC8CF7049745}"/>
    <cellStyle name="Normal 12 3 3 2 2 5 6" xfId="50415" xr:uid="{70D1796B-EE5F-406E-AFAD-C9F4452DCE24}"/>
    <cellStyle name="Normal 12 3 3 2 2 5 7" xfId="57905" xr:uid="{5493248B-6805-4F2F-945C-39873E55DF93}"/>
    <cellStyle name="Normal 12 3 3 2 2 6" xfId="12615" xr:uid="{2036D4A3-EC19-4F4D-A460-340E30499B3B}"/>
    <cellStyle name="Normal 12 3 3 2 2 6 2" xfId="27591" xr:uid="{944AA70F-9F7C-4322-952B-373FA345F838}"/>
    <cellStyle name="Normal 12 3 3 2 2 7" xfId="20103" xr:uid="{EB683D4E-01E7-42E1-B46D-C4EAE2FDBA27}"/>
    <cellStyle name="Normal 12 3 3 2 2 8" xfId="30978" xr:uid="{47101D4F-BB95-48D4-B885-0F24D0ABB164}"/>
    <cellStyle name="Normal 12 3 3 2 2 9" xfId="42522" xr:uid="{9BEEE05D-D1B8-418C-B660-ABEA1B9524EA}"/>
    <cellStyle name="Normal 12 3 3 2 3" xfId="5112" xr:uid="{0134CD52-70D4-4761-8521-2CA02D83E8E7}"/>
    <cellStyle name="Normal 12 3 3 2 3 10" xfId="57906" xr:uid="{95D3CF96-DAA9-4C3F-93BD-391D8AF4188A}"/>
    <cellStyle name="Normal 12 3 3 2 3 2" xfId="5113" xr:uid="{73AFDB2A-4B33-4C86-A3D2-6E6DB6AF6F03}"/>
    <cellStyle name="Normal 12 3 3 2 3 2 2" xfId="12624" xr:uid="{3A17DECF-4C37-4A47-BE71-28984753734B}"/>
    <cellStyle name="Normal 12 3 3 2 3 2 2 2" xfId="27600" xr:uid="{0D4DCC33-C3FD-45EC-A4CF-707DFB136F03}"/>
    <cellStyle name="Normal 12 3 3 2 3 2 3" xfId="20112" xr:uid="{684AD5F4-45D0-4667-A5C3-FBB5A7E17E5A}"/>
    <cellStyle name="Normal 12 3 3 2 3 2 4" xfId="33302" xr:uid="{741326BF-28DA-4F0C-88EB-5878D0431861}"/>
    <cellStyle name="Normal 12 3 3 2 3 2 5" xfId="42531" xr:uid="{E6D012F5-7DE1-4CDF-8C70-F2FE8562093C}"/>
    <cellStyle name="Normal 12 3 3 2 3 2 6" xfId="50417" xr:uid="{0B7BD65A-EB80-4AEE-9A0D-58DBC416340B}"/>
    <cellStyle name="Normal 12 3 3 2 3 2 7" xfId="57907" xr:uid="{8095168D-B70B-4956-9148-10F32A1058DB}"/>
    <cellStyle name="Normal 12 3 3 2 3 3" xfId="5114" xr:uid="{286023CE-3369-44B2-904A-02C9B7A772D2}"/>
    <cellStyle name="Normal 12 3 3 2 3 3 2" xfId="12625" xr:uid="{DEA10EA5-8861-40B3-BBC5-C3939E7CC54B}"/>
    <cellStyle name="Normal 12 3 3 2 3 3 2 2" xfId="27601" xr:uid="{A97A99C6-1140-45F1-9E56-50C15263D811}"/>
    <cellStyle name="Normal 12 3 3 2 3 3 3" xfId="20113" xr:uid="{4D380183-FDC8-44E6-9929-2734C83327EB}"/>
    <cellStyle name="Normal 12 3 3 2 3 3 4" xfId="35147" xr:uid="{2CB85D0A-EE8C-4083-9D62-C2EC9B2DCDFA}"/>
    <cellStyle name="Normal 12 3 3 2 3 3 5" xfId="42532" xr:uid="{996F3039-D64D-45AF-82FF-95D5770F66A2}"/>
    <cellStyle name="Normal 12 3 3 2 3 3 6" xfId="50418" xr:uid="{98A7D8B8-4678-47F4-A601-F05DD3C96343}"/>
    <cellStyle name="Normal 12 3 3 2 3 3 7" xfId="57908" xr:uid="{C997E7F9-2E23-4479-98CE-B52EA381C8ED}"/>
    <cellStyle name="Normal 12 3 3 2 3 4" xfId="5115" xr:uid="{9D7C3976-7E10-4BC6-977E-29519C94D587}"/>
    <cellStyle name="Normal 12 3 3 2 3 4 2" xfId="12626" xr:uid="{D2F06921-6250-4959-9548-34C553C8E61A}"/>
    <cellStyle name="Normal 12 3 3 2 3 4 2 2" xfId="27602" xr:uid="{A106F044-F643-495D-AD19-1E26B372B056}"/>
    <cellStyle name="Normal 12 3 3 2 3 4 3" xfId="20114" xr:uid="{3EDA5667-35A4-4D05-8FC1-DEE4B3A82CF8}"/>
    <cellStyle name="Normal 12 3 3 2 3 4 4" xfId="36990" xr:uid="{34131F85-9461-4FCA-8630-2ED4576592B9}"/>
    <cellStyle name="Normal 12 3 3 2 3 4 5" xfId="42533" xr:uid="{108ED839-D622-4310-A029-77202BF519A4}"/>
    <cellStyle name="Normal 12 3 3 2 3 4 6" xfId="50419" xr:uid="{F59814F9-44EB-4907-86A3-CBAD2E4D37DA}"/>
    <cellStyle name="Normal 12 3 3 2 3 4 7" xfId="57909" xr:uid="{A776CD4D-9BB5-4D31-8FC5-92C980CE4AC1}"/>
    <cellStyle name="Normal 12 3 3 2 3 5" xfId="12623" xr:uid="{BE0B3BE7-C740-4A0D-8F9B-66FAC9BB9225}"/>
    <cellStyle name="Normal 12 3 3 2 3 5 2" xfId="27599" xr:uid="{EDB36DB0-9C49-4773-8BF1-CF0F949508A1}"/>
    <cellStyle name="Normal 12 3 3 2 3 6" xfId="20111" xr:uid="{59AA578D-E4D8-48A1-842B-3A74DBA4C380}"/>
    <cellStyle name="Normal 12 3 3 2 3 7" xfId="31714" xr:uid="{C0FEA710-DB9C-4891-8C7E-55BAF962544C}"/>
    <cellStyle name="Normal 12 3 3 2 3 8" xfId="42530" xr:uid="{B68DA3B9-4386-41AD-94B9-00AFEE7DBFCD}"/>
    <cellStyle name="Normal 12 3 3 2 3 9" xfId="50416" xr:uid="{25B0300A-382B-4978-B2FE-3F7459639E01}"/>
    <cellStyle name="Normal 12 3 3 2 4" xfId="5116" xr:uid="{AF5A9F52-CC4A-4266-B250-46B9D3671548}"/>
    <cellStyle name="Normal 12 3 3 2 4 2" xfId="12627" xr:uid="{47D78B02-9F67-467A-B7C0-9E1DAA4DB22F}"/>
    <cellStyle name="Normal 12 3 3 2 4 2 2" xfId="27603" xr:uid="{15A2252B-06D3-4D95-8EB1-192BA13A3885}"/>
    <cellStyle name="Normal 12 3 3 2 4 3" xfId="20115" xr:uid="{46F4733C-7024-4CD2-BEBD-76555BCB93B1}"/>
    <cellStyle name="Normal 12 3 3 2 4 4" xfId="33299" xr:uid="{9B5FF642-331F-41EC-B6AB-9259FC35C597}"/>
    <cellStyle name="Normal 12 3 3 2 4 5" xfId="42534" xr:uid="{B0B35CA9-2CF7-4DF4-BDF2-960593DE056D}"/>
    <cellStyle name="Normal 12 3 3 2 4 6" xfId="50420" xr:uid="{01E4CB0B-E2D0-4892-B519-EE9687DE0DAE}"/>
    <cellStyle name="Normal 12 3 3 2 4 7" xfId="57910" xr:uid="{D4F7E5A3-24B6-4712-9A75-5A1EC397D95E}"/>
    <cellStyle name="Normal 12 3 3 2 5" xfId="5117" xr:uid="{3085C6C0-D64E-4446-A928-07F016ECCB8E}"/>
    <cellStyle name="Normal 12 3 3 2 5 2" xfId="12628" xr:uid="{B485D4A5-04B8-44C1-ACE9-1433C1E9621C}"/>
    <cellStyle name="Normal 12 3 3 2 5 2 2" xfId="27604" xr:uid="{74725E90-565B-4F11-BA8F-08257B164FCA}"/>
    <cellStyle name="Normal 12 3 3 2 5 3" xfId="20116" xr:uid="{8A24C8DE-556A-405B-8DA4-60DF1FF5CB41}"/>
    <cellStyle name="Normal 12 3 3 2 5 4" xfId="35144" xr:uid="{1DB4CF89-DD28-4F4D-AF6A-EE198AA2727B}"/>
    <cellStyle name="Normal 12 3 3 2 5 5" xfId="42535" xr:uid="{654C50F3-2980-440D-A9A5-9AB0192A9FD6}"/>
    <cellStyle name="Normal 12 3 3 2 5 6" xfId="50421" xr:uid="{1F43CDD4-D603-4D1E-99A6-259D378976CB}"/>
    <cellStyle name="Normal 12 3 3 2 5 7" xfId="57911" xr:uid="{168330BE-81E7-42BC-BA80-F72C98F79BF0}"/>
    <cellStyle name="Normal 12 3 3 2 6" xfId="5118" xr:uid="{E51D97D4-95B0-4A17-8A36-824946840334}"/>
    <cellStyle name="Normal 12 3 3 2 6 2" xfId="12629" xr:uid="{367AB794-AEAB-4BF4-840C-E4174503C7B3}"/>
    <cellStyle name="Normal 12 3 3 2 6 2 2" xfId="27605" xr:uid="{043CF7E3-E6B2-4B5D-B8A2-E7D434CFF474}"/>
    <cellStyle name="Normal 12 3 3 2 6 3" xfId="20117" xr:uid="{F02CD537-1CC5-476D-850D-CD5BFEF1CAC7}"/>
    <cellStyle name="Normal 12 3 3 2 6 4" xfId="36987" xr:uid="{8DE86B01-89D6-4DA0-88F4-2BA0599D369A}"/>
    <cellStyle name="Normal 12 3 3 2 6 5" xfId="42536" xr:uid="{C71C8BC3-D84C-496C-8468-F9793BCD489E}"/>
    <cellStyle name="Normal 12 3 3 2 6 6" xfId="50422" xr:uid="{AE6C032B-B29F-4FB2-ABF8-9029CD4135DE}"/>
    <cellStyle name="Normal 12 3 3 2 6 7" xfId="57912" xr:uid="{DDDE4B76-A8D4-43FA-BACF-E67A9C45384F}"/>
    <cellStyle name="Normal 12 3 3 2 7" xfId="12614" xr:uid="{285A4D6E-FC5A-488D-830B-D3B83BA00E3D}"/>
    <cellStyle name="Normal 12 3 3 2 7 2" xfId="27590" xr:uid="{E4CB9688-CC47-4CE0-824D-533119F0C3F9}"/>
    <cellStyle name="Normal 12 3 3 2 8" xfId="20102" xr:uid="{E8784226-329C-4EC4-8F50-7ED55061616F}"/>
    <cellStyle name="Normal 12 3 3 2 9" xfId="30505" xr:uid="{C3DE1587-9EEA-4716-AC0C-49381A8121E1}"/>
    <cellStyle name="Normal 12 3 3 3" xfId="5119" xr:uid="{66DB3E28-B913-4C46-A26F-AB55CB8E1760}"/>
    <cellStyle name="Normal 12 3 3 3 10" xfId="50423" xr:uid="{92149369-325D-43FF-A8D6-CA65970D01CB}"/>
    <cellStyle name="Normal 12 3 3 3 11" xfId="57913" xr:uid="{08E63D99-4ABC-4F0B-A862-50791178134A}"/>
    <cellStyle name="Normal 12 3 3 3 2" xfId="5120" xr:uid="{09F08D13-0045-4953-9A14-EF1150C0EFA6}"/>
    <cellStyle name="Normal 12 3 3 3 2 10" xfId="57914" xr:uid="{BDC2B756-9295-4F4E-811E-8BB2BE94605D}"/>
    <cellStyle name="Normal 12 3 3 3 2 2" xfId="5121" xr:uid="{81DBFE5F-3A36-4588-93F9-FDD5133EEDF7}"/>
    <cellStyle name="Normal 12 3 3 3 2 2 2" xfId="12632" xr:uid="{B5F249D1-78A3-472A-902F-83BDEF9E7F1D}"/>
    <cellStyle name="Normal 12 3 3 3 2 2 2 2" xfId="27608" xr:uid="{F4D7EC9C-C2EE-4525-8405-658025BC41D8}"/>
    <cellStyle name="Normal 12 3 3 3 2 2 3" xfId="20120" xr:uid="{FD077686-DBA6-4124-BCB2-7672A7E4DFD1}"/>
    <cellStyle name="Normal 12 3 3 3 2 2 4" xfId="33304" xr:uid="{7B715813-0DBD-4751-9B89-EAC1128C50F9}"/>
    <cellStyle name="Normal 12 3 3 3 2 2 5" xfId="42539" xr:uid="{C303D22F-66DC-4E56-BDF2-59BCB7D444C1}"/>
    <cellStyle name="Normal 12 3 3 3 2 2 6" xfId="50425" xr:uid="{476F3EAD-FCBD-4BAA-9DF3-47369B240045}"/>
    <cellStyle name="Normal 12 3 3 3 2 2 7" xfId="57915" xr:uid="{3FF07767-FEF3-449B-9B41-91DF9E14735F}"/>
    <cellStyle name="Normal 12 3 3 3 2 3" xfId="5122" xr:uid="{A80DDE05-F459-4ACA-A3D2-ECF851DEE4C1}"/>
    <cellStyle name="Normal 12 3 3 3 2 3 2" xfId="12633" xr:uid="{2D019525-248C-4F4C-86FE-A69908FD96FF}"/>
    <cellStyle name="Normal 12 3 3 3 2 3 2 2" xfId="27609" xr:uid="{7CF55303-45C3-473A-9A53-A753EE9EEADF}"/>
    <cellStyle name="Normal 12 3 3 3 2 3 3" xfId="20121" xr:uid="{7004D845-0876-465E-A993-B2B58216E383}"/>
    <cellStyle name="Normal 12 3 3 3 2 3 4" xfId="35149" xr:uid="{775F614B-3E82-42E1-9C19-9C95DCD232E4}"/>
    <cellStyle name="Normal 12 3 3 3 2 3 5" xfId="42540" xr:uid="{2B068D16-E4AC-400E-8F8F-2739E791D522}"/>
    <cellStyle name="Normal 12 3 3 3 2 3 6" xfId="50426" xr:uid="{FB51F071-FB06-4BD8-BEA2-FB94CE12815F}"/>
    <cellStyle name="Normal 12 3 3 3 2 3 7" xfId="57916" xr:uid="{5252CFA7-A9BF-42D6-B66A-EB16C0B05E5E}"/>
    <cellStyle name="Normal 12 3 3 3 2 4" xfId="5123" xr:uid="{46B364FF-A608-4FDF-BF4F-71003FB20219}"/>
    <cellStyle name="Normal 12 3 3 3 2 4 2" xfId="12634" xr:uid="{41D6A478-BE91-435B-BAC5-F3AC7E326B54}"/>
    <cellStyle name="Normal 12 3 3 3 2 4 2 2" xfId="27610" xr:uid="{8D0B67DB-329B-42F9-85F2-244D25F73599}"/>
    <cellStyle name="Normal 12 3 3 3 2 4 3" xfId="20122" xr:uid="{C340F466-1F0B-4384-B9B0-7921770EBE71}"/>
    <cellStyle name="Normal 12 3 3 3 2 4 4" xfId="36992" xr:uid="{FE7B27A8-F36B-4E91-9171-2416C5FE1282}"/>
    <cellStyle name="Normal 12 3 3 3 2 4 5" xfId="42541" xr:uid="{B1FA06C7-9710-425E-AF6B-A9AA17EA9A34}"/>
    <cellStyle name="Normal 12 3 3 3 2 4 6" xfId="50427" xr:uid="{6AC84CE7-AC17-4F95-8338-CDAB37D26C78}"/>
    <cellStyle name="Normal 12 3 3 3 2 4 7" xfId="57917" xr:uid="{FB71AAE8-8206-40DC-8810-C00E8AB6B074}"/>
    <cellStyle name="Normal 12 3 3 3 2 5" xfId="12631" xr:uid="{5C71A3B1-E1BD-42ED-AF02-1121372CAEBC}"/>
    <cellStyle name="Normal 12 3 3 3 2 5 2" xfId="27607" xr:uid="{FE41792E-FF68-4728-AE95-21B173B92901}"/>
    <cellStyle name="Normal 12 3 3 3 2 6" xfId="20119" xr:uid="{0E570A4C-9715-461C-BD41-272797B02C45}"/>
    <cellStyle name="Normal 12 3 3 3 2 7" xfId="31716" xr:uid="{99F931FD-CF2C-41CD-BE61-43B91F40B1ED}"/>
    <cellStyle name="Normal 12 3 3 3 2 8" xfId="42538" xr:uid="{4F598605-31AA-4B38-9D70-0F7E7B522A1B}"/>
    <cellStyle name="Normal 12 3 3 3 2 9" xfId="50424" xr:uid="{40FA72F3-A664-4C1A-9F43-B1DC7F516708}"/>
    <cellStyle name="Normal 12 3 3 3 3" xfId="5124" xr:uid="{F7560442-10A2-40C2-9324-3C8A3238A2CC}"/>
    <cellStyle name="Normal 12 3 3 3 3 2" xfId="12635" xr:uid="{8D7D05A6-C0F3-48B4-A9D4-3C438C4FF686}"/>
    <cellStyle name="Normal 12 3 3 3 3 2 2" xfId="27611" xr:uid="{C33DD632-A673-4659-BA27-6C937959BCEC}"/>
    <cellStyle name="Normal 12 3 3 3 3 3" xfId="20123" xr:uid="{F5DB3325-E23D-422A-9FFE-7F974482BE9B}"/>
    <cellStyle name="Normal 12 3 3 3 3 4" xfId="33303" xr:uid="{226845D6-4422-4A4D-8971-2CB210049F48}"/>
    <cellStyle name="Normal 12 3 3 3 3 5" xfId="42542" xr:uid="{506F2390-FB55-405C-B8A7-0C7D3EA1F63B}"/>
    <cellStyle name="Normal 12 3 3 3 3 6" xfId="50428" xr:uid="{2A3EA435-6A10-47B2-BADA-E1EC02ECB317}"/>
    <cellStyle name="Normal 12 3 3 3 3 7" xfId="57918" xr:uid="{8ECE32A0-6594-48C2-8875-504D20B345EC}"/>
    <cellStyle name="Normal 12 3 3 3 4" xfId="5125" xr:uid="{55CEDE1D-9878-40D0-BF84-5EA2603DBEC6}"/>
    <cellStyle name="Normal 12 3 3 3 4 2" xfId="12636" xr:uid="{C22DFF86-8F4E-4209-AB7E-F8B353CBDAF1}"/>
    <cellStyle name="Normal 12 3 3 3 4 2 2" xfId="27612" xr:uid="{77470781-0249-4A69-B0BC-B03C000A4B84}"/>
    <cellStyle name="Normal 12 3 3 3 4 3" xfId="20124" xr:uid="{E33DF8F3-34A6-4243-9449-86EB070FB0B3}"/>
    <cellStyle name="Normal 12 3 3 3 4 4" xfId="35148" xr:uid="{4010F51E-4B30-4A04-A92F-F3B69CD42F85}"/>
    <cellStyle name="Normal 12 3 3 3 4 5" xfId="42543" xr:uid="{12F4738A-1224-4213-9C75-8B0AC3BD1B9A}"/>
    <cellStyle name="Normal 12 3 3 3 4 6" xfId="50429" xr:uid="{FBA2B3F8-F2E0-4479-A658-1253B0E2D911}"/>
    <cellStyle name="Normal 12 3 3 3 4 7" xfId="57919" xr:uid="{64FB54A1-052C-49F0-B26C-E8E7390E9778}"/>
    <cellStyle name="Normal 12 3 3 3 5" xfId="5126" xr:uid="{79C1BE77-7BC7-48B5-A6A5-7ED647A1F503}"/>
    <cellStyle name="Normal 12 3 3 3 5 2" xfId="12637" xr:uid="{66CE5DEC-F035-43AD-815E-0B92E782A657}"/>
    <cellStyle name="Normal 12 3 3 3 5 2 2" xfId="27613" xr:uid="{62A46650-06DA-4EA0-BD8F-8771B03DB2F6}"/>
    <cellStyle name="Normal 12 3 3 3 5 3" xfId="20125" xr:uid="{01733B95-EBC2-499E-94D4-DBAAF432A865}"/>
    <cellStyle name="Normal 12 3 3 3 5 4" xfId="36991" xr:uid="{7BDBB77C-4A77-4AA6-9392-35913A6EB16C}"/>
    <cellStyle name="Normal 12 3 3 3 5 5" xfId="42544" xr:uid="{F34B265C-7E5C-437C-8230-7B39BA43ADC7}"/>
    <cellStyle name="Normal 12 3 3 3 5 6" xfId="50430" xr:uid="{805825A3-AE24-4FFB-9107-E8AFE247631D}"/>
    <cellStyle name="Normal 12 3 3 3 5 7" xfId="57920" xr:uid="{3CCED2D5-0EDC-4B43-8423-1688EB77F8FC}"/>
    <cellStyle name="Normal 12 3 3 3 6" xfId="12630" xr:uid="{83B17DA0-6D43-4E2F-BB0D-DDE9EE264508}"/>
    <cellStyle name="Normal 12 3 3 3 6 2" xfId="27606" xr:uid="{D3F37517-6494-4B5D-BF51-2A7B2D3B0DDB}"/>
    <cellStyle name="Normal 12 3 3 3 7" xfId="20118" xr:uid="{EDA5809C-AC7B-4D60-9AB8-2E300B1C69F6}"/>
    <cellStyle name="Normal 12 3 3 3 8" xfId="30706" xr:uid="{3B1062D1-257C-4B0A-9280-2D843A1E98A6}"/>
    <cellStyle name="Normal 12 3 3 3 9" xfId="42537" xr:uid="{80DE46B2-8D1D-410D-A6A9-2D6F456B7AC0}"/>
    <cellStyle name="Normal 12 3 3 4" xfId="5127" xr:uid="{A5704C88-3A92-4F2D-8BA0-A2C93DE2160C}"/>
    <cellStyle name="Normal 12 3 3 4 10" xfId="50431" xr:uid="{1F55EB06-8367-4BF3-81B5-5E65658B9656}"/>
    <cellStyle name="Normal 12 3 3 4 11" xfId="57921" xr:uid="{13951654-47C8-4826-82C2-B86C78261E56}"/>
    <cellStyle name="Normal 12 3 3 4 2" xfId="5128" xr:uid="{70E2C754-47C2-4699-9568-D5BA5420A9FD}"/>
    <cellStyle name="Normal 12 3 3 4 2 10" xfId="57922" xr:uid="{9D98DE52-1CD6-4DAC-BFD4-6D3507D7C70A}"/>
    <cellStyle name="Normal 12 3 3 4 2 2" xfId="5129" xr:uid="{9B67DFA3-11B1-4940-8586-9273398123E0}"/>
    <cellStyle name="Normal 12 3 3 4 2 2 2" xfId="12640" xr:uid="{7AB0F89A-B542-47A1-9DB8-B85EA45ADD44}"/>
    <cellStyle name="Normal 12 3 3 4 2 2 2 2" xfId="27616" xr:uid="{58FA3BD0-8B93-48A7-8BA3-C2F7C0B43C8C}"/>
    <cellStyle name="Normal 12 3 3 4 2 2 3" xfId="20128" xr:uid="{8CE3C00B-BE80-4011-8EAF-7639EA380E5B}"/>
    <cellStyle name="Normal 12 3 3 4 2 2 4" xfId="33306" xr:uid="{08581123-421A-4BBA-A623-33BE2CD7B2AA}"/>
    <cellStyle name="Normal 12 3 3 4 2 2 5" xfId="42547" xr:uid="{05607C48-664A-46A0-B00A-BE23C662A86A}"/>
    <cellStyle name="Normal 12 3 3 4 2 2 6" xfId="50433" xr:uid="{B1970687-3605-4E3F-8EA4-33BD9290DDBA}"/>
    <cellStyle name="Normal 12 3 3 4 2 2 7" xfId="57923" xr:uid="{C1F6B1D8-43C4-47B2-9A76-2C7B45437A90}"/>
    <cellStyle name="Normal 12 3 3 4 2 3" xfId="5130" xr:uid="{80EDF8F4-5255-4A95-8877-4B3956ED134C}"/>
    <cellStyle name="Normal 12 3 3 4 2 3 2" xfId="12641" xr:uid="{FBDECD11-BD0C-4E25-8F07-CCE1FCAD50E9}"/>
    <cellStyle name="Normal 12 3 3 4 2 3 2 2" xfId="27617" xr:uid="{7E366A39-BEB0-4545-9D34-A9861B9AEBBA}"/>
    <cellStyle name="Normal 12 3 3 4 2 3 3" xfId="20129" xr:uid="{9CC47E87-55C8-46A0-9810-C38357A29EFB}"/>
    <cellStyle name="Normal 12 3 3 4 2 3 4" xfId="35151" xr:uid="{269D4FEC-4BC2-434D-BEBC-B197723D99CD}"/>
    <cellStyle name="Normal 12 3 3 4 2 3 5" xfId="42548" xr:uid="{93004D4C-C74F-4646-8087-49031A1427B9}"/>
    <cellStyle name="Normal 12 3 3 4 2 3 6" xfId="50434" xr:uid="{C1BC1F42-4CCB-4DB9-A5B0-34C01CFB5D02}"/>
    <cellStyle name="Normal 12 3 3 4 2 3 7" xfId="57924" xr:uid="{D23AB895-5D1A-463E-A80A-67BC7ABB7F9C}"/>
    <cellStyle name="Normal 12 3 3 4 2 4" xfId="5131" xr:uid="{9FF9D081-465E-47A5-9910-D05FE3CA049C}"/>
    <cellStyle name="Normal 12 3 3 4 2 4 2" xfId="12642" xr:uid="{1A911C7B-5BEF-41D4-B59A-B23BB4CAE499}"/>
    <cellStyle name="Normal 12 3 3 4 2 4 2 2" xfId="27618" xr:uid="{C692AC6B-9985-4CFD-B078-3E01EA193B61}"/>
    <cellStyle name="Normal 12 3 3 4 2 4 3" xfId="20130" xr:uid="{35B0974B-70C4-49DB-9E2C-4E572BB92BDD}"/>
    <cellStyle name="Normal 12 3 3 4 2 4 4" xfId="36994" xr:uid="{E645942F-B1A7-4657-A533-B7E048A1EFBD}"/>
    <cellStyle name="Normal 12 3 3 4 2 4 5" xfId="42549" xr:uid="{2971252E-CCAA-4963-A8E6-C1BF695C8FDE}"/>
    <cellStyle name="Normal 12 3 3 4 2 4 6" xfId="50435" xr:uid="{7356ED6C-EBE1-4467-891E-5513C398FCFC}"/>
    <cellStyle name="Normal 12 3 3 4 2 4 7" xfId="57925" xr:uid="{3D26D135-D5AD-4A3D-8E2C-002A7ACB7F5A}"/>
    <cellStyle name="Normal 12 3 3 4 2 5" xfId="12639" xr:uid="{104DDB76-F384-411B-8153-D9709271C7A4}"/>
    <cellStyle name="Normal 12 3 3 4 2 5 2" xfId="27615" xr:uid="{6FDE5FDB-61D7-49B7-81DF-91BA79EDDA0D}"/>
    <cellStyle name="Normal 12 3 3 4 2 6" xfId="20127" xr:uid="{B5245ADB-816F-45B8-AFA3-18544CA2B371}"/>
    <cellStyle name="Normal 12 3 3 4 2 7" xfId="31717" xr:uid="{EF188065-58E2-49A0-9601-AA4F95D397CD}"/>
    <cellStyle name="Normal 12 3 3 4 2 8" xfId="42546" xr:uid="{397E4F30-7D9B-41F5-B488-11B2FE190550}"/>
    <cellStyle name="Normal 12 3 3 4 2 9" xfId="50432" xr:uid="{5992C11D-E0EF-42B9-A865-CC42147D1992}"/>
    <cellStyle name="Normal 12 3 3 4 3" xfId="5132" xr:uid="{529F220A-EDB7-4855-A1D3-829A2B8D72EB}"/>
    <cellStyle name="Normal 12 3 3 4 3 2" xfId="12643" xr:uid="{06E496FD-D92F-43C5-89CA-549CE5BBC13B}"/>
    <cellStyle name="Normal 12 3 3 4 3 2 2" xfId="27619" xr:uid="{6BCBE07E-52FE-4F56-912A-0F1C4BE02AF3}"/>
    <cellStyle name="Normal 12 3 3 4 3 3" xfId="20131" xr:uid="{D79623F5-EEDC-4AE8-A563-6C60CF856147}"/>
    <cellStyle name="Normal 12 3 3 4 3 4" xfId="33305" xr:uid="{590677A4-B4A9-4D47-A886-F8E8E872F977}"/>
    <cellStyle name="Normal 12 3 3 4 3 5" xfId="42550" xr:uid="{90980120-C0C3-4DEA-A012-3BFE207A02AB}"/>
    <cellStyle name="Normal 12 3 3 4 3 6" xfId="50436" xr:uid="{2B61DE4D-0410-4DD8-ABF2-C518586B98F2}"/>
    <cellStyle name="Normal 12 3 3 4 3 7" xfId="57926" xr:uid="{83EFD380-DCD7-4F54-8616-7019A8ADDEDC}"/>
    <cellStyle name="Normal 12 3 3 4 4" xfId="5133" xr:uid="{4F0C5ADC-5D73-42E1-9270-5DD18BBA4F28}"/>
    <cellStyle name="Normal 12 3 3 4 4 2" xfId="12644" xr:uid="{745B2B27-30A3-4B29-8E4A-206920E9A126}"/>
    <cellStyle name="Normal 12 3 3 4 4 2 2" xfId="27620" xr:uid="{B0D66454-AF26-4993-8BF5-8F51DA8E2157}"/>
    <cellStyle name="Normal 12 3 3 4 4 3" xfId="20132" xr:uid="{08E8D440-4A88-4109-BCA2-12BBF0FDD4AA}"/>
    <cellStyle name="Normal 12 3 3 4 4 4" xfId="35150" xr:uid="{EB3A433E-E273-4632-A0E5-457674EF734B}"/>
    <cellStyle name="Normal 12 3 3 4 4 5" xfId="42551" xr:uid="{EE574367-13CF-494F-8117-34D42B780F3C}"/>
    <cellStyle name="Normal 12 3 3 4 4 6" xfId="50437" xr:uid="{C01EEDF8-33B7-4202-9746-371D21693C64}"/>
    <cellStyle name="Normal 12 3 3 4 4 7" xfId="57927" xr:uid="{21AD5993-4A5C-4B01-9F23-6216F13D4234}"/>
    <cellStyle name="Normal 12 3 3 4 5" xfId="5134" xr:uid="{C4B9915F-960B-4243-86EB-36403805DB96}"/>
    <cellStyle name="Normal 12 3 3 4 5 2" xfId="12645" xr:uid="{E57DA04A-4719-46DC-A1FA-280DB8300FE1}"/>
    <cellStyle name="Normal 12 3 3 4 5 2 2" xfId="27621" xr:uid="{3F142073-A4ED-4F31-8A9C-DB7BBF3B557D}"/>
    <cellStyle name="Normal 12 3 3 4 5 3" xfId="20133" xr:uid="{556B8015-4734-4450-BDE0-EC57FA9FB4BB}"/>
    <cellStyle name="Normal 12 3 3 4 5 4" xfId="36993" xr:uid="{6359AD61-4864-40F4-9C95-CF3B7EF18463}"/>
    <cellStyle name="Normal 12 3 3 4 5 5" xfId="42552" xr:uid="{46D729C2-C704-42E4-B687-856A6D8E8A35}"/>
    <cellStyle name="Normal 12 3 3 4 5 6" xfId="50438" xr:uid="{1ABE0C24-179E-478A-A83D-85719702B7E4}"/>
    <cellStyle name="Normal 12 3 3 4 5 7" xfId="57928" xr:uid="{D72F47E9-AA5D-4C90-B02D-D3923198B30D}"/>
    <cellStyle name="Normal 12 3 3 4 6" xfId="12638" xr:uid="{74E9CE1C-3559-42A8-9E48-F323715125AA}"/>
    <cellStyle name="Normal 12 3 3 4 6 2" xfId="27614" xr:uid="{D568F534-03A7-4BBA-9CB3-04F8503FE108}"/>
    <cellStyle name="Normal 12 3 3 4 7" xfId="20126" xr:uid="{B88AC53A-2874-4EA5-8A95-7D692E3C5DE4}"/>
    <cellStyle name="Normal 12 3 3 4 8" xfId="30977" xr:uid="{703AEB51-4110-415F-9A8E-FD45DD26AC76}"/>
    <cellStyle name="Normal 12 3 3 4 9" xfId="42545" xr:uid="{45573A1C-4F7D-457B-912F-D0632946DD4E}"/>
    <cellStyle name="Normal 12 3 3 5" xfId="5135" xr:uid="{E0B764F6-5D12-471F-A9AA-AA05CFF7296C}"/>
    <cellStyle name="Normal 12 3 3 5 10" xfId="57929" xr:uid="{D839C3CA-0CE2-4A11-8BF2-0E075FD7E71D}"/>
    <cellStyle name="Normal 12 3 3 5 2" xfId="5136" xr:uid="{2ECE19FF-A91A-45AD-93E4-C4D8F77A5BB0}"/>
    <cellStyle name="Normal 12 3 3 5 2 2" xfId="12647" xr:uid="{8A638D8F-FB42-4DE2-9632-123F9DE95AAD}"/>
    <cellStyle name="Normal 12 3 3 5 2 2 2" xfId="27623" xr:uid="{378B67E1-85D7-4232-88E4-23BC8E63B9FE}"/>
    <cellStyle name="Normal 12 3 3 5 2 3" xfId="20135" xr:uid="{C2D1792D-774A-409D-ACD4-B59879F98B6A}"/>
    <cellStyle name="Normal 12 3 3 5 2 4" xfId="33307" xr:uid="{2198163E-D7D5-4A57-8972-B5F7AA2EFAF4}"/>
    <cellStyle name="Normal 12 3 3 5 2 5" xfId="42554" xr:uid="{9EAD78CC-FF7B-4EA6-9FEE-64AAB8333AA2}"/>
    <cellStyle name="Normal 12 3 3 5 2 6" xfId="50440" xr:uid="{F41D70C7-33F1-42F0-B236-AB3E93EA521D}"/>
    <cellStyle name="Normal 12 3 3 5 2 7" xfId="57930" xr:uid="{60F6E79F-140A-4513-9C14-325A279006DC}"/>
    <cellStyle name="Normal 12 3 3 5 3" xfId="5137" xr:uid="{2206BB41-337C-4AB6-8D9F-83996FFD9A6E}"/>
    <cellStyle name="Normal 12 3 3 5 3 2" xfId="12648" xr:uid="{02FDDE2F-A62D-4CD0-B378-89A48B4B53B5}"/>
    <cellStyle name="Normal 12 3 3 5 3 2 2" xfId="27624" xr:uid="{17074F64-9592-41B9-A45E-DB99D476F253}"/>
    <cellStyle name="Normal 12 3 3 5 3 3" xfId="20136" xr:uid="{6CC1B5A5-E7E5-4C77-9181-1387888952DA}"/>
    <cellStyle name="Normal 12 3 3 5 3 4" xfId="35152" xr:uid="{130E6035-75F9-4402-A9A6-B245B2BDFF19}"/>
    <cellStyle name="Normal 12 3 3 5 3 5" xfId="42555" xr:uid="{4C70A40F-816E-4066-B6CD-FB367E1359BA}"/>
    <cellStyle name="Normal 12 3 3 5 3 6" xfId="50441" xr:uid="{F891687D-5768-411B-A49D-1828A5589877}"/>
    <cellStyle name="Normal 12 3 3 5 3 7" xfId="57931" xr:uid="{490406D2-7954-4A67-9709-7E77D1F3DDBD}"/>
    <cellStyle name="Normal 12 3 3 5 4" xfId="5138" xr:uid="{9221361B-FD1B-4C97-A976-45B2FC723F81}"/>
    <cellStyle name="Normal 12 3 3 5 4 2" xfId="12649" xr:uid="{166A30CA-E110-42E0-A632-9D5535A00BDB}"/>
    <cellStyle name="Normal 12 3 3 5 4 2 2" xfId="27625" xr:uid="{393E3ADF-5C20-4D90-87DB-6DA64FCE0DC1}"/>
    <cellStyle name="Normal 12 3 3 5 4 3" xfId="20137" xr:uid="{51A1500E-F2BD-4EC2-98BC-BD6890C2BC43}"/>
    <cellStyle name="Normal 12 3 3 5 4 4" xfId="36995" xr:uid="{AF20DC90-75A8-4ED3-8D14-D932B9B66FE7}"/>
    <cellStyle name="Normal 12 3 3 5 4 5" xfId="42556" xr:uid="{601ACCCB-04D5-4AA8-A4E7-A78596A7F117}"/>
    <cellStyle name="Normal 12 3 3 5 4 6" xfId="50442" xr:uid="{9EF856C6-B805-4FE9-AEFA-445E5DFC9CC7}"/>
    <cellStyle name="Normal 12 3 3 5 4 7" xfId="57932" xr:uid="{8E155CDD-0EF9-4017-9190-D6E01ABB7A72}"/>
    <cellStyle name="Normal 12 3 3 5 5" xfId="12646" xr:uid="{F58B038B-D5F6-472F-BC66-ECEF75E15F4A}"/>
    <cellStyle name="Normal 12 3 3 5 5 2" xfId="27622" xr:uid="{E4A01456-6E9A-4821-BE07-66D9E2DA2B2A}"/>
    <cellStyle name="Normal 12 3 3 5 6" xfId="20134" xr:uid="{F023D8BC-C172-436B-8D64-159AC061B9B4}"/>
    <cellStyle name="Normal 12 3 3 5 7" xfId="31713" xr:uid="{20A7DB01-3A6A-4EB3-BB6C-1C94E2BA1E54}"/>
    <cellStyle name="Normal 12 3 3 5 8" xfId="42553" xr:uid="{D447C4D6-84A6-4088-8007-C2C4FDDADC62}"/>
    <cellStyle name="Normal 12 3 3 5 9" xfId="50439" xr:uid="{AA046ECB-3EA6-463C-8E79-1BC402859F48}"/>
    <cellStyle name="Normal 12 3 3 6" xfId="5139" xr:uid="{5D9864B1-FA9C-4816-89C1-DA15C6AA41D8}"/>
    <cellStyle name="Normal 12 3 3 6 2" xfId="12650" xr:uid="{94163F52-C95F-46F5-932A-77322D6D7DB2}"/>
    <cellStyle name="Normal 12 3 3 6 2 2" xfId="27626" xr:uid="{850E0573-AE82-4422-876C-7FE3194C54FE}"/>
    <cellStyle name="Normal 12 3 3 6 3" xfId="20138" xr:uid="{EC1F6674-CDDD-4220-B1D6-451CBADE0578}"/>
    <cellStyle name="Normal 12 3 3 6 4" xfId="33298" xr:uid="{E66D532F-025A-4004-A9C2-7461225887E3}"/>
    <cellStyle name="Normal 12 3 3 6 5" xfId="42557" xr:uid="{5D4A52DD-8E27-4052-9DE1-4538F5916470}"/>
    <cellStyle name="Normal 12 3 3 6 6" xfId="50443" xr:uid="{877B2562-6EE5-4815-9AF3-837F7EC86E1C}"/>
    <cellStyle name="Normal 12 3 3 6 7" xfId="57933" xr:uid="{4BBB90AC-06FA-454A-B019-69B790A8EC54}"/>
    <cellStyle name="Normal 12 3 3 7" xfId="5140" xr:uid="{E2E22A9B-8D0B-4C66-945D-7F04C18F8611}"/>
    <cellStyle name="Normal 12 3 3 7 2" xfId="12651" xr:uid="{E274043F-2254-40A6-B950-15D5B17E05C8}"/>
    <cellStyle name="Normal 12 3 3 7 2 2" xfId="27627" xr:uid="{723D617D-7E26-4F7C-A017-5D828A930FE9}"/>
    <cellStyle name="Normal 12 3 3 7 3" xfId="20139" xr:uid="{4169BD8C-A99E-4CBC-AED5-B6E530C7A119}"/>
    <cellStyle name="Normal 12 3 3 7 4" xfId="35143" xr:uid="{DB8F2DA4-D45E-4305-8910-6D5D9E5F30C0}"/>
    <cellStyle name="Normal 12 3 3 7 5" xfId="42558" xr:uid="{35AB3522-FDC7-4EDC-9E57-1D6DCE7F638C}"/>
    <cellStyle name="Normal 12 3 3 7 6" xfId="50444" xr:uid="{28F22211-5E9B-4FC0-BDE6-7A45B553F437}"/>
    <cellStyle name="Normal 12 3 3 7 7" xfId="57934" xr:uid="{3F1D81B6-050A-45B2-B40A-6B0871074D74}"/>
    <cellStyle name="Normal 12 3 3 8" xfId="5141" xr:uid="{053965A0-9AE0-4C6C-B271-0EAABBBD6EB3}"/>
    <cellStyle name="Normal 12 3 3 8 2" xfId="12652" xr:uid="{1C8850F8-CBD0-40C8-99EF-42EEC4FCD89F}"/>
    <cellStyle name="Normal 12 3 3 8 2 2" xfId="27628" xr:uid="{84C5DFD7-0536-446E-BE37-7C48A4722E01}"/>
    <cellStyle name="Normal 12 3 3 8 3" xfId="20140" xr:uid="{15220B6C-937A-4CE8-BB1F-0A26D3F7EC20}"/>
    <cellStyle name="Normal 12 3 3 8 4" xfId="36986" xr:uid="{8D5ED867-863A-4EBD-A204-5F5622B16864}"/>
    <cellStyle name="Normal 12 3 3 8 5" xfId="42559" xr:uid="{DF4F1729-51BD-4847-B457-AA57BAC2D3D4}"/>
    <cellStyle name="Normal 12 3 3 8 6" xfId="50445" xr:uid="{977306F1-5918-40AF-BE66-21719325517A}"/>
    <cellStyle name="Normal 12 3 3 8 7" xfId="57935" xr:uid="{4B0814F9-FE17-4D24-AA4F-B474A0E121C3}"/>
    <cellStyle name="Normal 12 3 3 9" xfId="12613" xr:uid="{A031CA90-F3DA-4EAA-B2FE-5D7E918E6ADF}"/>
    <cellStyle name="Normal 12 3 3 9 2" xfId="27589" xr:uid="{9E97BB7B-5CF1-48CC-8487-001C7E599C83}"/>
    <cellStyle name="Normal 12 3 4" xfId="5142" xr:uid="{9C62EF69-8427-4B5A-84D2-1CD2E1EDD3C7}"/>
    <cellStyle name="Normal 12 3 4 10" xfId="42560" xr:uid="{0AB66FBE-562B-49B0-8440-C062A2BE1944}"/>
    <cellStyle name="Normal 12 3 4 11" xfId="50446" xr:uid="{BE64A944-7BE3-4880-95CA-961419D9E563}"/>
    <cellStyle name="Normal 12 3 4 12" xfId="57936" xr:uid="{2E273006-4829-4644-8589-0400EAF1B329}"/>
    <cellStyle name="Normal 12 3 4 2" xfId="5143" xr:uid="{67D0C68E-CC4C-4E91-B344-FFBDF8DC0982}"/>
    <cellStyle name="Normal 12 3 4 2 10" xfId="50447" xr:uid="{3324A291-B509-454A-8145-552287DBB17F}"/>
    <cellStyle name="Normal 12 3 4 2 11" xfId="57937" xr:uid="{10F4DC33-D9C4-48CD-B0DF-21EF778D992C}"/>
    <cellStyle name="Normal 12 3 4 2 2" xfId="5144" xr:uid="{02CED2B6-84E9-4872-A57F-F99D24079A9B}"/>
    <cellStyle name="Normal 12 3 4 2 2 10" xfId="57938" xr:uid="{8EF9E3CE-3511-4691-ABC9-8107C45484A0}"/>
    <cellStyle name="Normal 12 3 4 2 2 2" xfId="5145" xr:uid="{A937BF0C-4E95-41E3-9349-2B025DC5B6B8}"/>
    <cellStyle name="Normal 12 3 4 2 2 2 2" xfId="12656" xr:uid="{718B3730-E165-4430-B264-C55BBE7876AA}"/>
    <cellStyle name="Normal 12 3 4 2 2 2 2 2" xfId="27632" xr:uid="{B79B5C4E-53F3-4C98-B967-D31138063C80}"/>
    <cellStyle name="Normal 12 3 4 2 2 2 3" xfId="20144" xr:uid="{1D914EA9-38E0-4FC3-99BA-541BD9012EC9}"/>
    <cellStyle name="Normal 12 3 4 2 2 2 4" xfId="33310" xr:uid="{4B370340-7791-47F3-943B-55BC601A3862}"/>
    <cellStyle name="Normal 12 3 4 2 2 2 5" xfId="42563" xr:uid="{8D4B162E-C5FD-46F2-B5CA-18319954504A}"/>
    <cellStyle name="Normal 12 3 4 2 2 2 6" xfId="50449" xr:uid="{65CE4872-92A9-4473-8B68-D0A9974B837B}"/>
    <cellStyle name="Normal 12 3 4 2 2 2 7" xfId="57939" xr:uid="{759B6DA0-4182-4226-8967-8E64F1A4B109}"/>
    <cellStyle name="Normal 12 3 4 2 2 3" xfId="5146" xr:uid="{8410ED0D-F899-40C5-B927-19D14A3D8A18}"/>
    <cellStyle name="Normal 12 3 4 2 2 3 2" xfId="12657" xr:uid="{0A1170CE-3202-4E06-9283-1BC0AF6C2B77}"/>
    <cellStyle name="Normal 12 3 4 2 2 3 2 2" xfId="27633" xr:uid="{2B8A5403-46C0-4B68-BED0-DF6EBCD45353}"/>
    <cellStyle name="Normal 12 3 4 2 2 3 3" xfId="20145" xr:uid="{D682C4B8-BDCB-46E9-ADD5-C29A51FFBFF7}"/>
    <cellStyle name="Normal 12 3 4 2 2 3 4" xfId="35155" xr:uid="{1357A23F-D254-4E5F-86B6-ECE0425A4012}"/>
    <cellStyle name="Normal 12 3 4 2 2 3 5" xfId="42564" xr:uid="{3B9DA087-96C9-42EB-A8FB-5E1B709FCB99}"/>
    <cellStyle name="Normal 12 3 4 2 2 3 6" xfId="50450" xr:uid="{CA73DC37-A79B-42FB-9246-30051DAE75FB}"/>
    <cellStyle name="Normal 12 3 4 2 2 3 7" xfId="57940" xr:uid="{1E874553-27F5-4946-B748-D4E2C24366BD}"/>
    <cellStyle name="Normal 12 3 4 2 2 4" xfId="5147" xr:uid="{6F5C349C-9484-4BA2-87D8-8C19CD14D1AE}"/>
    <cellStyle name="Normal 12 3 4 2 2 4 2" xfId="12658" xr:uid="{8057660B-6519-4055-A5D4-FA3AB8D00949}"/>
    <cellStyle name="Normal 12 3 4 2 2 4 2 2" xfId="27634" xr:uid="{182B13B9-91A0-4D75-95CF-694C9B18E968}"/>
    <cellStyle name="Normal 12 3 4 2 2 4 3" xfId="20146" xr:uid="{0AC438E7-544E-4803-B277-1E8D360E2132}"/>
    <cellStyle name="Normal 12 3 4 2 2 4 4" xfId="36998" xr:uid="{5216C81A-3CA7-44ED-B8A8-46CFE8A8ED1C}"/>
    <cellStyle name="Normal 12 3 4 2 2 4 5" xfId="42565" xr:uid="{1FA75CF9-347A-471F-ACAF-00C10379F357}"/>
    <cellStyle name="Normal 12 3 4 2 2 4 6" xfId="50451" xr:uid="{958F9503-7BC3-44A1-A77D-66071146E123}"/>
    <cellStyle name="Normal 12 3 4 2 2 4 7" xfId="57941" xr:uid="{83550236-05B3-458A-A986-CE1EBA1A6C2B}"/>
    <cellStyle name="Normal 12 3 4 2 2 5" xfId="12655" xr:uid="{57CD5D07-34DD-4234-AFEF-4D63E988099C}"/>
    <cellStyle name="Normal 12 3 4 2 2 5 2" xfId="27631" xr:uid="{1C4B000E-392D-48F4-A178-4C8148B9FFC9}"/>
    <cellStyle name="Normal 12 3 4 2 2 6" xfId="20143" xr:uid="{8B4F32D5-0EB0-48BE-BACB-61DFB6970A73}"/>
    <cellStyle name="Normal 12 3 4 2 2 7" xfId="31719" xr:uid="{815E6A4F-7899-4FEE-91B1-340987C0C423}"/>
    <cellStyle name="Normal 12 3 4 2 2 8" xfId="42562" xr:uid="{4AF27C2A-228D-48B1-AA7B-C18A7C9DAE5F}"/>
    <cellStyle name="Normal 12 3 4 2 2 9" xfId="50448" xr:uid="{82556AED-ABC0-4ED3-9F24-F9490EBC1B72}"/>
    <cellStyle name="Normal 12 3 4 2 3" xfId="5148" xr:uid="{1F0B38CE-632B-4407-AC20-8D19199EF76D}"/>
    <cellStyle name="Normal 12 3 4 2 3 2" xfId="12659" xr:uid="{4EF042FF-08DB-464D-AB7D-1650665B9B5F}"/>
    <cellStyle name="Normal 12 3 4 2 3 2 2" xfId="27635" xr:uid="{446D8B50-475B-4F28-B222-238E77603DE5}"/>
    <cellStyle name="Normal 12 3 4 2 3 3" xfId="20147" xr:uid="{64A94024-7E10-4B62-954D-83CF12CE37D6}"/>
    <cellStyle name="Normal 12 3 4 2 3 4" xfId="33309" xr:uid="{4C7B6615-931F-44DD-B616-5C72398D298A}"/>
    <cellStyle name="Normal 12 3 4 2 3 5" xfId="42566" xr:uid="{C33C891B-6F32-4287-8A51-F9948BD18352}"/>
    <cellStyle name="Normal 12 3 4 2 3 6" xfId="50452" xr:uid="{8F165C2B-60FB-4AAA-9AAF-3213653B502D}"/>
    <cellStyle name="Normal 12 3 4 2 3 7" xfId="57942" xr:uid="{8DAE274A-02F0-451F-839D-DAA786BB912E}"/>
    <cellStyle name="Normal 12 3 4 2 4" xfId="5149" xr:uid="{3921C9C8-6AD9-4467-8D88-EA2505BBBE74}"/>
    <cellStyle name="Normal 12 3 4 2 4 2" xfId="12660" xr:uid="{64027995-B1F5-4D06-9096-BE73882567A0}"/>
    <cellStyle name="Normal 12 3 4 2 4 2 2" xfId="27636" xr:uid="{3520A093-CF65-48A5-B4D8-49E205246BEF}"/>
    <cellStyle name="Normal 12 3 4 2 4 3" xfId="20148" xr:uid="{1ABB80EF-A036-4B92-9154-1015D1676837}"/>
    <cellStyle name="Normal 12 3 4 2 4 4" xfId="35154" xr:uid="{9EA44ABE-F20D-407A-B6D6-705527F327BA}"/>
    <cellStyle name="Normal 12 3 4 2 4 5" xfId="42567" xr:uid="{22FE181E-EB6D-48C4-9FAB-0CAF9A857B44}"/>
    <cellStyle name="Normal 12 3 4 2 4 6" xfId="50453" xr:uid="{826BC5BF-FE15-4B8A-A586-CC530288275F}"/>
    <cellStyle name="Normal 12 3 4 2 4 7" xfId="57943" xr:uid="{ABA7FDD9-7B96-4A6E-B14C-29B6572A2108}"/>
    <cellStyle name="Normal 12 3 4 2 5" xfId="5150" xr:uid="{9D22EAF0-E3F1-4FF6-B70D-76C269D0F2D3}"/>
    <cellStyle name="Normal 12 3 4 2 5 2" xfId="12661" xr:uid="{0A0EFE9A-F86C-42A3-8BCB-98EFCEF52A8E}"/>
    <cellStyle name="Normal 12 3 4 2 5 2 2" xfId="27637" xr:uid="{22E46CD9-2C35-4FBC-8F9E-1913C3F22B77}"/>
    <cellStyle name="Normal 12 3 4 2 5 3" xfId="20149" xr:uid="{CCBA6C98-C8C8-449B-BE3C-901FBECC7C45}"/>
    <cellStyle name="Normal 12 3 4 2 5 4" xfId="36997" xr:uid="{DC4FF580-5CFA-4EDC-B4F5-C5C60FBB2E46}"/>
    <cellStyle name="Normal 12 3 4 2 5 5" xfId="42568" xr:uid="{B3AA86BB-ECF6-4F1B-80E4-E95F5E46BFF6}"/>
    <cellStyle name="Normal 12 3 4 2 5 6" xfId="50454" xr:uid="{E0E88FEC-DBFB-49A0-8AA4-8D5CC92D512F}"/>
    <cellStyle name="Normal 12 3 4 2 5 7" xfId="57944" xr:uid="{98D69530-D82D-44B7-8651-50C45A05B8D9}"/>
    <cellStyle name="Normal 12 3 4 2 6" xfId="12654" xr:uid="{51067336-3247-4E4D-8428-E874C84AC017}"/>
    <cellStyle name="Normal 12 3 4 2 6 2" xfId="27630" xr:uid="{35D2FE23-52EF-493A-8DA9-4625CBE8A25B}"/>
    <cellStyle name="Normal 12 3 4 2 7" xfId="20142" xr:uid="{81CA420C-2EF4-4975-8A3A-CB47895F6CEB}"/>
    <cellStyle name="Normal 12 3 4 2 8" xfId="30979" xr:uid="{DF857585-B3C4-48C5-AF7C-22895E9E03B7}"/>
    <cellStyle name="Normal 12 3 4 2 9" xfId="42561" xr:uid="{F7FA00ED-E922-4DEA-AD3E-DF1926D34254}"/>
    <cellStyle name="Normal 12 3 4 3" xfId="5151" xr:uid="{781390E3-F273-4532-8BB9-1777F6E2F8BF}"/>
    <cellStyle name="Normal 12 3 4 3 10" xfId="57945" xr:uid="{1ADA1999-B260-41D3-B724-FE28D5E3EAD3}"/>
    <cellStyle name="Normal 12 3 4 3 2" xfId="5152" xr:uid="{C459B803-4C2C-4737-B1D7-0215FAC741AD}"/>
    <cellStyle name="Normal 12 3 4 3 2 2" xfId="12663" xr:uid="{34E34716-07F4-4D46-B01D-BAE65677A519}"/>
    <cellStyle name="Normal 12 3 4 3 2 2 2" xfId="27639" xr:uid="{0D0F35EB-8004-438B-A7EB-FF16AB29F62E}"/>
    <cellStyle name="Normal 12 3 4 3 2 3" xfId="20151" xr:uid="{987487C3-59BD-4745-9D14-58C2A0D68DD4}"/>
    <cellStyle name="Normal 12 3 4 3 2 4" xfId="33311" xr:uid="{9E9B19DD-212E-4877-8776-81D51042BECE}"/>
    <cellStyle name="Normal 12 3 4 3 2 5" xfId="42570" xr:uid="{BD31991F-876E-44C5-990C-EFA19608290F}"/>
    <cellStyle name="Normal 12 3 4 3 2 6" xfId="50456" xr:uid="{38E08F88-5FCE-4C0D-8354-F9463C80F47A}"/>
    <cellStyle name="Normal 12 3 4 3 2 7" xfId="57946" xr:uid="{93742581-5FC8-4972-BEE2-49525BEBC718}"/>
    <cellStyle name="Normal 12 3 4 3 3" xfId="5153" xr:uid="{D68AC698-3A25-4632-9A75-32AD0D7BAFF1}"/>
    <cellStyle name="Normal 12 3 4 3 3 2" xfId="12664" xr:uid="{19D50ADF-4C9A-4D7D-8155-650BF28629AD}"/>
    <cellStyle name="Normal 12 3 4 3 3 2 2" xfId="27640" xr:uid="{DFE16F01-0A30-4467-8C58-D148AF394977}"/>
    <cellStyle name="Normal 12 3 4 3 3 3" xfId="20152" xr:uid="{E7BA6573-07F0-406A-9D39-BAC4E70AA5E2}"/>
    <cellStyle name="Normal 12 3 4 3 3 4" xfId="35156" xr:uid="{A3BFE577-0322-4164-952E-C02A1ADF9FF0}"/>
    <cellStyle name="Normal 12 3 4 3 3 5" xfId="42571" xr:uid="{7A629B07-8457-4C85-8EC7-CA7690052A14}"/>
    <cellStyle name="Normal 12 3 4 3 3 6" xfId="50457" xr:uid="{86FB2484-6694-4BC3-A69C-0F42951007A7}"/>
    <cellStyle name="Normal 12 3 4 3 3 7" xfId="57947" xr:uid="{10690C8A-C248-425E-A926-BB55B42F0F8B}"/>
    <cellStyle name="Normal 12 3 4 3 4" xfId="5154" xr:uid="{ACA77AE6-BA92-4E1D-BE4C-C438926E991A}"/>
    <cellStyle name="Normal 12 3 4 3 4 2" xfId="12665" xr:uid="{8D80666F-9434-40A4-A9AA-BDCA08A11DC5}"/>
    <cellStyle name="Normal 12 3 4 3 4 2 2" xfId="27641" xr:uid="{318EF0FE-842A-449C-A83B-82FDE2F6CD0F}"/>
    <cellStyle name="Normal 12 3 4 3 4 3" xfId="20153" xr:uid="{67059B53-2BE2-439F-AB05-473161E12524}"/>
    <cellStyle name="Normal 12 3 4 3 4 4" xfId="36999" xr:uid="{CA7F0804-D9B8-4864-B8EF-ABBDB0E3B010}"/>
    <cellStyle name="Normal 12 3 4 3 4 5" xfId="42572" xr:uid="{2ACABB6D-2603-4D32-B8AF-CFDCAECF1E56}"/>
    <cellStyle name="Normal 12 3 4 3 4 6" xfId="50458" xr:uid="{146D4407-3B2C-42E7-B307-6CC9B89FCC6D}"/>
    <cellStyle name="Normal 12 3 4 3 4 7" xfId="57948" xr:uid="{3374E1BF-288F-4233-9AA5-CE3207BA072F}"/>
    <cellStyle name="Normal 12 3 4 3 5" xfId="12662" xr:uid="{FCCD6433-CB53-4F15-8364-FB6AC28A711A}"/>
    <cellStyle name="Normal 12 3 4 3 5 2" xfId="27638" xr:uid="{1F1DFA89-1A77-4000-BC0D-EEB4183029BC}"/>
    <cellStyle name="Normal 12 3 4 3 6" xfId="20150" xr:uid="{39C74DDE-F095-4B8B-AB56-4837CE937A85}"/>
    <cellStyle name="Normal 12 3 4 3 7" xfId="31718" xr:uid="{16EA0184-6F63-4CD7-A550-71BA6BBDD33F}"/>
    <cellStyle name="Normal 12 3 4 3 8" xfId="42569" xr:uid="{6A646979-9E4E-4970-AC79-9AD3105089D7}"/>
    <cellStyle name="Normal 12 3 4 3 9" xfId="50455" xr:uid="{4F93A25D-21AC-4476-BA5C-562F6D809324}"/>
    <cellStyle name="Normal 12 3 4 4" xfId="5155" xr:uid="{3A31DE20-0529-433C-A4A4-77A38E90CAEE}"/>
    <cellStyle name="Normal 12 3 4 4 2" xfId="12666" xr:uid="{BAC3CC3C-DDBB-4C75-BC80-576326F6951A}"/>
    <cellStyle name="Normal 12 3 4 4 2 2" xfId="27642" xr:uid="{83BCFC78-240A-412E-8776-29B95A7095DF}"/>
    <cellStyle name="Normal 12 3 4 4 3" xfId="20154" xr:uid="{DEF7C999-70D1-4D32-8EFC-C845CA497D08}"/>
    <cellStyle name="Normal 12 3 4 4 4" xfId="33308" xr:uid="{38F9A57F-F0B1-4A44-90C3-3DF20BD15885}"/>
    <cellStyle name="Normal 12 3 4 4 5" xfId="42573" xr:uid="{6ACA3D66-081A-464E-A08A-8427ED663E4A}"/>
    <cellStyle name="Normal 12 3 4 4 6" xfId="50459" xr:uid="{CB867A84-E8E2-42D7-9F6B-5197ECCF0792}"/>
    <cellStyle name="Normal 12 3 4 4 7" xfId="57949" xr:uid="{1EEA8792-368F-4F9A-84D5-0E5CF5B08C58}"/>
    <cellStyle name="Normal 12 3 4 5" xfId="5156" xr:uid="{256A49A8-EF90-449F-BEA8-9CC32965F4BF}"/>
    <cellStyle name="Normal 12 3 4 5 2" xfId="12667" xr:uid="{332B22BB-6BD0-44DF-9455-B52CA94AF438}"/>
    <cellStyle name="Normal 12 3 4 5 2 2" xfId="27643" xr:uid="{ADB1607A-D69A-488D-BD7D-4A63F3CDD0B3}"/>
    <cellStyle name="Normal 12 3 4 5 3" xfId="20155" xr:uid="{2B79F0E1-BBD6-4E23-B921-D9913E5D84B2}"/>
    <cellStyle name="Normal 12 3 4 5 4" xfId="35153" xr:uid="{3F4AD7F9-FEC9-491C-83CF-BA8ADD318D6F}"/>
    <cellStyle name="Normal 12 3 4 5 5" xfId="42574" xr:uid="{86CC95C5-F297-40A4-8037-1087672D007E}"/>
    <cellStyle name="Normal 12 3 4 5 6" xfId="50460" xr:uid="{B09D814C-45AA-4CDD-9F9B-BAF2021F0DD1}"/>
    <cellStyle name="Normal 12 3 4 5 7" xfId="57950" xr:uid="{6BDE8A50-4400-40A2-8E5C-54B0537941A0}"/>
    <cellStyle name="Normal 12 3 4 6" xfId="5157" xr:uid="{0BAA0D9D-5F98-4237-BE7B-685E879FD3FE}"/>
    <cellStyle name="Normal 12 3 4 6 2" xfId="12668" xr:uid="{9A62B148-D93B-4A2B-875E-140A2F6E44D0}"/>
    <cellStyle name="Normal 12 3 4 6 2 2" xfId="27644" xr:uid="{5ED8E6D2-62AA-46AE-A38D-9EF814F70A33}"/>
    <cellStyle name="Normal 12 3 4 6 3" xfId="20156" xr:uid="{2078C986-2651-41DA-AAE7-A08E2BD1E207}"/>
    <cellStyle name="Normal 12 3 4 6 4" xfId="36996" xr:uid="{A6101184-0070-4E67-B54E-D677ABDB2D08}"/>
    <cellStyle name="Normal 12 3 4 6 5" xfId="42575" xr:uid="{4BACC3FF-A84A-4AA4-B1EB-6671544EF1A5}"/>
    <cellStyle name="Normal 12 3 4 6 6" xfId="50461" xr:uid="{755207E7-2478-48CB-AF31-E94F822A03F8}"/>
    <cellStyle name="Normal 12 3 4 6 7" xfId="57951" xr:uid="{1A321B70-3FE6-4137-AE4A-CB4D04FAB59E}"/>
    <cellStyle name="Normal 12 3 4 7" xfId="12653" xr:uid="{D4D664A1-87DA-4AF7-8E32-A3AD5436C82F}"/>
    <cellStyle name="Normal 12 3 4 7 2" xfId="27629" xr:uid="{9B4E75BF-9207-4725-A088-33F7BE844408}"/>
    <cellStyle name="Normal 12 3 4 8" xfId="20141" xr:uid="{DE87DEB7-0CEF-48A1-B883-4451F811D8C8}"/>
    <cellStyle name="Normal 12 3 4 9" xfId="30502" xr:uid="{BE548E46-3F9E-4BBC-9315-014C20DF7318}"/>
    <cellStyle name="Normal 12 3 5" xfId="5158" xr:uid="{7CB39011-0B39-4DE4-8033-9DE6DB84F472}"/>
    <cellStyle name="Normal 12 3 5 10" xfId="42576" xr:uid="{58BD3A7E-3A95-42D6-A2D4-754E14041CEC}"/>
    <cellStyle name="Normal 12 3 5 11" xfId="50462" xr:uid="{965B0DF6-5DFC-4A10-BADF-39FB7E527D1D}"/>
    <cellStyle name="Normal 12 3 5 12" xfId="57952" xr:uid="{1C7633E9-5A5B-4DA2-8E87-77A230E25084}"/>
    <cellStyle name="Normal 12 3 5 2" xfId="5159" xr:uid="{EBE62F10-1214-4397-9C9F-A1AB05749E09}"/>
    <cellStyle name="Normal 12 3 5 2 10" xfId="50463" xr:uid="{03E3F7B1-4A88-4DA4-B270-C72FC5F712CE}"/>
    <cellStyle name="Normal 12 3 5 2 11" xfId="57953" xr:uid="{3025D19C-1252-4806-81D4-D910C52D5A25}"/>
    <cellStyle name="Normal 12 3 5 2 2" xfId="5160" xr:uid="{2F518D96-67D7-4126-A2A4-942CCFA46B67}"/>
    <cellStyle name="Normal 12 3 5 2 2 10" xfId="57954" xr:uid="{6B144328-7569-4BFE-8361-A3CA8F812328}"/>
    <cellStyle name="Normal 12 3 5 2 2 2" xfId="5161" xr:uid="{DCB0067E-85EC-4964-B780-2D3C8E1DD9C3}"/>
    <cellStyle name="Normal 12 3 5 2 2 2 2" xfId="12672" xr:uid="{C1CA4F69-6413-412B-B0C4-D7E0ABBAF409}"/>
    <cellStyle name="Normal 12 3 5 2 2 2 2 2" xfId="27648" xr:uid="{547F8B18-9FE8-453D-8ECF-13F1BA1167C3}"/>
    <cellStyle name="Normal 12 3 5 2 2 2 3" xfId="20160" xr:uid="{F0730242-D37F-4583-80F9-7F3A21A842F0}"/>
    <cellStyle name="Normal 12 3 5 2 2 2 4" xfId="33314" xr:uid="{CECCE820-4578-4AE0-ABA4-E391717E9114}"/>
    <cellStyle name="Normal 12 3 5 2 2 2 5" xfId="42579" xr:uid="{4D11C774-4B40-4336-9946-AAE2F28C4316}"/>
    <cellStyle name="Normal 12 3 5 2 2 2 6" xfId="50465" xr:uid="{7DE9D5B8-CE47-401D-BD66-74B0E2365816}"/>
    <cellStyle name="Normal 12 3 5 2 2 2 7" xfId="57955" xr:uid="{BEB7006A-3CBB-49C8-921A-A4D58612DE51}"/>
    <cellStyle name="Normal 12 3 5 2 2 3" xfId="5162" xr:uid="{7F2A36E5-2E99-49F4-8F0C-9C625A7BB5E3}"/>
    <cellStyle name="Normal 12 3 5 2 2 3 2" xfId="12673" xr:uid="{D3AA614B-F002-49BA-9A9F-BF77258CD1D6}"/>
    <cellStyle name="Normal 12 3 5 2 2 3 2 2" xfId="27649" xr:uid="{7C5A75F4-BDC3-47C3-8596-1755219C78A5}"/>
    <cellStyle name="Normal 12 3 5 2 2 3 3" xfId="20161" xr:uid="{FEA73D07-18CE-4C52-8E0E-E9E3666A8C30}"/>
    <cellStyle name="Normal 12 3 5 2 2 3 4" xfId="35159" xr:uid="{E3932741-C182-4724-BD13-AD4A03D60D0A}"/>
    <cellStyle name="Normal 12 3 5 2 2 3 5" xfId="42580" xr:uid="{CB15E02C-E542-4F27-B8F2-E0D775D696D4}"/>
    <cellStyle name="Normal 12 3 5 2 2 3 6" xfId="50466" xr:uid="{6D9FAD7E-C7C6-4813-81D5-1195627A78C6}"/>
    <cellStyle name="Normal 12 3 5 2 2 3 7" xfId="57956" xr:uid="{C50DCC61-AE1B-42B0-8D70-EB26FD6D434A}"/>
    <cellStyle name="Normal 12 3 5 2 2 4" xfId="5163" xr:uid="{B2F88C29-7204-401C-8150-F63A6C8FF250}"/>
    <cellStyle name="Normal 12 3 5 2 2 4 2" xfId="12674" xr:uid="{0DB67C91-D296-429C-BEDE-5F81C8E7E95E}"/>
    <cellStyle name="Normal 12 3 5 2 2 4 2 2" xfId="27650" xr:uid="{89960780-8C60-4FB4-AA24-360494233409}"/>
    <cellStyle name="Normal 12 3 5 2 2 4 3" xfId="20162" xr:uid="{3F32DFC1-E584-443D-9A04-4A529468001F}"/>
    <cellStyle name="Normal 12 3 5 2 2 4 4" xfId="37002" xr:uid="{5CA4764B-801C-4A40-8882-A286C07E5FE7}"/>
    <cellStyle name="Normal 12 3 5 2 2 4 5" xfId="42581" xr:uid="{467A0B1C-E0AD-41E2-9DE8-3C489D8132C8}"/>
    <cellStyle name="Normal 12 3 5 2 2 4 6" xfId="50467" xr:uid="{997938FF-66DF-4290-815F-894181AFCBD4}"/>
    <cellStyle name="Normal 12 3 5 2 2 4 7" xfId="57957" xr:uid="{B2D7831B-E3CF-4840-B039-38AD3E414190}"/>
    <cellStyle name="Normal 12 3 5 2 2 5" xfId="12671" xr:uid="{93839490-1C8E-4BD9-A7B1-61EB0B3BC4F4}"/>
    <cellStyle name="Normal 12 3 5 2 2 5 2" xfId="27647" xr:uid="{5BA3383F-F2CA-42BA-816F-6164A1DC8565}"/>
    <cellStyle name="Normal 12 3 5 2 2 6" xfId="20159" xr:uid="{72539290-350A-4B7D-8EA4-C40B118BF5CC}"/>
    <cellStyle name="Normal 12 3 5 2 2 7" xfId="31721" xr:uid="{8FF4D1C3-B08D-4D69-BD50-DB7A9F57E3F0}"/>
    <cellStyle name="Normal 12 3 5 2 2 8" xfId="42578" xr:uid="{A51A66AB-123E-4AB0-84D5-AAFC38AB0FD1}"/>
    <cellStyle name="Normal 12 3 5 2 2 9" xfId="50464" xr:uid="{FB701C64-E921-4B3B-A7E0-F64F97E7E6FC}"/>
    <cellStyle name="Normal 12 3 5 2 3" xfId="5164" xr:uid="{D6C31734-8488-4582-B8C6-ACE9B4195A5B}"/>
    <cellStyle name="Normal 12 3 5 2 3 2" xfId="12675" xr:uid="{5E59F4CB-A3EA-4ACC-AD79-F1C3731CD2C5}"/>
    <cellStyle name="Normal 12 3 5 2 3 2 2" xfId="27651" xr:uid="{92DC5853-2499-41AD-BD19-CE414FCA9ACE}"/>
    <cellStyle name="Normal 12 3 5 2 3 3" xfId="20163" xr:uid="{8A5DCBA7-C7D2-4C41-A2C6-FAE83F28983F}"/>
    <cellStyle name="Normal 12 3 5 2 3 4" xfId="33313" xr:uid="{F2A5CF5D-094C-4F9A-8880-FD2B8ADDD52C}"/>
    <cellStyle name="Normal 12 3 5 2 3 5" xfId="42582" xr:uid="{636A4E8E-320F-4F4D-AD9A-F2D343D23071}"/>
    <cellStyle name="Normal 12 3 5 2 3 6" xfId="50468" xr:uid="{22E0634D-F500-4AD8-9347-5A794A1E2CB9}"/>
    <cellStyle name="Normal 12 3 5 2 3 7" xfId="57958" xr:uid="{D8BA95F3-D39B-49DA-93D2-BD680615A51F}"/>
    <cellStyle name="Normal 12 3 5 2 4" xfId="5165" xr:uid="{4C0CD69B-56CB-4586-ABF2-925405EEE768}"/>
    <cellStyle name="Normal 12 3 5 2 4 2" xfId="12676" xr:uid="{179656A7-5B8D-4530-981A-168BC972F73A}"/>
    <cellStyle name="Normal 12 3 5 2 4 2 2" xfId="27652" xr:uid="{63E78CF2-D081-4C0E-BBE4-16258331FD91}"/>
    <cellStyle name="Normal 12 3 5 2 4 3" xfId="20164" xr:uid="{9D74EACA-B771-4A48-BC6F-EAFB26446D1E}"/>
    <cellStyle name="Normal 12 3 5 2 4 4" xfId="35158" xr:uid="{10CB20F0-82FC-4208-B22A-10716A1F8922}"/>
    <cellStyle name="Normal 12 3 5 2 4 5" xfId="42583" xr:uid="{3C882227-C0E8-4DB6-B687-012450B2FF5F}"/>
    <cellStyle name="Normal 12 3 5 2 4 6" xfId="50469" xr:uid="{617B2BA5-5CEA-4893-8154-198D7DDF9CFC}"/>
    <cellStyle name="Normal 12 3 5 2 4 7" xfId="57959" xr:uid="{9CC93845-81D4-4573-AD10-69103ED40088}"/>
    <cellStyle name="Normal 12 3 5 2 5" xfId="5166" xr:uid="{02519224-DB88-48FD-8663-FAD8C7280392}"/>
    <cellStyle name="Normal 12 3 5 2 5 2" xfId="12677" xr:uid="{32D0474D-B7A4-48F2-AC1F-59C4BC2D1B94}"/>
    <cellStyle name="Normal 12 3 5 2 5 2 2" xfId="27653" xr:uid="{62E577EB-709D-466E-A077-5D90BDA84CC5}"/>
    <cellStyle name="Normal 12 3 5 2 5 3" xfId="20165" xr:uid="{8A0908F0-66A7-4E71-B344-7FE32E044720}"/>
    <cellStyle name="Normal 12 3 5 2 5 4" xfId="37001" xr:uid="{D2BE8955-D509-4447-B1C0-6967D4174437}"/>
    <cellStyle name="Normal 12 3 5 2 5 5" xfId="42584" xr:uid="{6EF26984-3331-4596-8BDA-55A8FBC13A31}"/>
    <cellStyle name="Normal 12 3 5 2 5 6" xfId="50470" xr:uid="{BC42C82E-867B-4AE8-B32E-CA8B388EA925}"/>
    <cellStyle name="Normal 12 3 5 2 5 7" xfId="57960" xr:uid="{464D682F-CA51-4952-9949-E2CF769A26AD}"/>
    <cellStyle name="Normal 12 3 5 2 6" xfId="12670" xr:uid="{04DDC32A-E7A6-4CE8-AA7F-722108198863}"/>
    <cellStyle name="Normal 12 3 5 2 6 2" xfId="27646" xr:uid="{8AAEE28E-CF9D-4F26-8768-A1DC91B61DDA}"/>
    <cellStyle name="Normal 12 3 5 2 7" xfId="20158" xr:uid="{39AF0686-6C02-4C49-8BAC-6B727A00A19A}"/>
    <cellStyle name="Normal 12 3 5 2 8" xfId="30980" xr:uid="{0D82E228-0FAD-432B-B831-B1AA73F7BC19}"/>
    <cellStyle name="Normal 12 3 5 2 9" xfId="42577" xr:uid="{D95C7825-AD19-4AB9-ACB2-7810FF85AE68}"/>
    <cellStyle name="Normal 12 3 5 3" xfId="5167" xr:uid="{1E0518C2-6291-485B-BA2A-A7C40AB3B5C6}"/>
    <cellStyle name="Normal 12 3 5 3 10" xfId="57961" xr:uid="{D8E1110F-6E8A-4041-9EDA-5196A0486665}"/>
    <cellStyle name="Normal 12 3 5 3 2" xfId="5168" xr:uid="{15CC7D2F-6E4C-4EA0-B1E7-FA88400FCD13}"/>
    <cellStyle name="Normal 12 3 5 3 2 2" xfId="12679" xr:uid="{DB45CC57-3B3F-4A84-852D-6F63A4A3DF62}"/>
    <cellStyle name="Normal 12 3 5 3 2 2 2" xfId="27655" xr:uid="{6A031C54-9EAF-491F-930A-65E4E46ED1C8}"/>
    <cellStyle name="Normal 12 3 5 3 2 3" xfId="20167" xr:uid="{8A151837-AE5E-40AE-BD16-8A3D510BA6CB}"/>
    <cellStyle name="Normal 12 3 5 3 2 4" xfId="33315" xr:uid="{80F90AE3-0B10-4413-8F2C-76467233BD30}"/>
    <cellStyle name="Normal 12 3 5 3 2 5" xfId="42586" xr:uid="{F7024D1F-A593-4882-B5B5-5A6ECDD4262A}"/>
    <cellStyle name="Normal 12 3 5 3 2 6" xfId="50472" xr:uid="{80B0A139-6DC2-416D-A5AE-EC7766F318F6}"/>
    <cellStyle name="Normal 12 3 5 3 2 7" xfId="57962" xr:uid="{13AE581E-53E7-4DA7-AD2A-EB80F294D812}"/>
    <cellStyle name="Normal 12 3 5 3 3" xfId="5169" xr:uid="{825CB63A-74F8-4B31-93F8-88AE91AAEADC}"/>
    <cellStyle name="Normal 12 3 5 3 3 2" xfId="12680" xr:uid="{985F9B67-3D65-44A7-B1E8-ACEF876700FD}"/>
    <cellStyle name="Normal 12 3 5 3 3 2 2" xfId="27656" xr:uid="{2ED9B926-A953-414D-8755-79F7B32FE735}"/>
    <cellStyle name="Normal 12 3 5 3 3 3" xfId="20168" xr:uid="{9A66BC51-4112-42CD-AA2C-16C8BE08900A}"/>
    <cellStyle name="Normal 12 3 5 3 3 4" xfId="35160" xr:uid="{ED4AB761-0212-43AC-BD6E-624C7A737C7C}"/>
    <cellStyle name="Normal 12 3 5 3 3 5" xfId="42587" xr:uid="{EAC51A38-35DF-4ABD-9576-AAC8204E89F0}"/>
    <cellStyle name="Normal 12 3 5 3 3 6" xfId="50473" xr:uid="{A559B02D-5116-420E-ABBF-7FF605601397}"/>
    <cellStyle name="Normal 12 3 5 3 3 7" xfId="57963" xr:uid="{4F6660F0-7C17-4A3E-BB8C-1D05C1FE4919}"/>
    <cellStyle name="Normal 12 3 5 3 4" xfId="5170" xr:uid="{CA1F3309-3CED-41C8-991F-2A360AFE4DE3}"/>
    <cellStyle name="Normal 12 3 5 3 4 2" xfId="12681" xr:uid="{5A6A1219-5F76-4F02-B538-01D54EF98EF7}"/>
    <cellStyle name="Normal 12 3 5 3 4 2 2" xfId="27657" xr:uid="{C89B403D-CAC2-4F3F-A967-5D8503413FA4}"/>
    <cellStyle name="Normal 12 3 5 3 4 3" xfId="20169" xr:uid="{2D027027-3A88-4D88-A1DB-B65E559612CC}"/>
    <cellStyle name="Normal 12 3 5 3 4 4" xfId="37003" xr:uid="{4C1C2949-10ED-4ACA-BB57-DC657085D615}"/>
    <cellStyle name="Normal 12 3 5 3 4 5" xfId="42588" xr:uid="{D1B3E312-D093-44F1-8F39-31ADFBBEDF75}"/>
    <cellStyle name="Normal 12 3 5 3 4 6" xfId="50474" xr:uid="{852BBE9A-4B7B-44AC-808C-D0CFC40974F6}"/>
    <cellStyle name="Normal 12 3 5 3 4 7" xfId="57964" xr:uid="{07E3E913-3CB2-4044-B43C-7E2817594358}"/>
    <cellStyle name="Normal 12 3 5 3 5" xfId="12678" xr:uid="{4FDDECBC-3694-42C8-8110-5A8D1D4C73BC}"/>
    <cellStyle name="Normal 12 3 5 3 5 2" xfId="27654" xr:uid="{5950916C-3DCD-496C-87D2-21BF25A22716}"/>
    <cellStyle name="Normal 12 3 5 3 6" xfId="20166" xr:uid="{58C13CC3-7881-4461-AEF9-F649D4E5147A}"/>
    <cellStyle name="Normal 12 3 5 3 7" xfId="31720" xr:uid="{07F33C81-0768-4494-9132-8317C010057F}"/>
    <cellStyle name="Normal 12 3 5 3 8" xfId="42585" xr:uid="{BDB93094-A49F-4909-9D92-55785644FDF2}"/>
    <cellStyle name="Normal 12 3 5 3 9" xfId="50471" xr:uid="{EBA1D8AC-8F31-4864-9871-A399C5576605}"/>
    <cellStyle name="Normal 12 3 5 4" xfId="5171" xr:uid="{53B1859D-7AC7-4A92-8F67-A1006D90487A}"/>
    <cellStyle name="Normal 12 3 5 4 2" xfId="12682" xr:uid="{9E1652F9-CB38-4342-B837-B19D9730FD5B}"/>
    <cellStyle name="Normal 12 3 5 4 2 2" xfId="27658" xr:uid="{E1904BBA-7AC5-4A32-A9AB-A0BDA638A3EE}"/>
    <cellStyle name="Normal 12 3 5 4 3" xfId="20170" xr:uid="{C099FDC8-7AA5-4520-B362-FB4776995CD6}"/>
    <cellStyle name="Normal 12 3 5 4 4" xfId="33312" xr:uid="{2DB96223-5CF5-4E89-B6A6-1F7F1BFA74B7}"/>
    <cellStyle name="Normal 12 3 5 4 5" xfId="42589" xr:uid="{943E096C-A9C5-41B6-8E24-7AE447C8C2CF}"/>
    <cellStyle name="Normal 12 3 5 4 6" xfId="50475" xr:uid="{A8222B60-A3CF-45BE-982D-29EF8031A3A6}"/>
    <cellStyle name="Normal 12 3 5 4 7" xfId="57965" xr:uid="{7452F10E-E352-4F7F-A4CD-123E50773069}"/>
    <cellStyle name="Normal 12 3 5 5" xfId="5172" xr:uid="{F60A63CB-4A1C-4DFA-99F4-F1FAFDC992AB}"/>
    <cellStyle name="Normal 12 3 5 5 2" xfId="12683" xr:uid="{D7DD81B4-EEA1-45C0-A18F-B45D127225D9}"/>
    <cellStyle name="Normal 12 3 5 5 2 2" xfId="27659" xr:uid="{DCD597CE-B9AE-439A-A9EC-44CF5E18C3A6}"/>
    <cellStyle name="Normal 12 3 5 5 3" xfId="20171" xr:uid="{FFEC344C-D98D-4018-8477-60BEEB54C886}"/>
    <cellStyle name="Normal 12 3 5 5 4" xfId="35157" xr:uid="{1A9F4172-D940-4F17-9CB3-8FD9FAFADBE2}"/>
    <cellStyle name="Normal 12 3 5 5 5" xfId="42590" xr:uid="{4F6FA4CC-3631-4D59-A409-38614534044B}"/>
    <cellStyle name="Normal 12 3 5 5 6" xfId="50476" xr:uid="{E652C61D-EE02-4DBE-AE3B-7C5471F6B2F5}"/>
    <cellStyle name="Normal 12 3 5 5 7" xfId="57966" xr:uid="{27E0C335-55A1-4442-8E5C-987A1C5D0105}"/>
    <cellStyle name="Normal 12 3 5 6" xfId="5173" xr:uid="{FD2030FB-1E08-4E0B-9344-634DED6F6E74}"/>
    <cellStyle name="Normal 12 3 5 6 2" xfId="12684" xr:uid="{FD909DE6-9FC1-4D36-816B-CC4A63691DF9}"/>
    <cellStyle name="Normal 12 3 5 6 2 2" xfId="27660" xr:uid="{760208E2-FE94-4237-A160-C5F9B87B3F72}"/>
    <cellStyle name="Normal 12 3 5 6 3" xfId="20172" xr:uid="{6637D65D-4D5F-4C01-BFDF-5E864AA7C51C}"/>
    <cellStyle name="Normal 12 3 5 6 4" xfId="37000" xr:uid="{7BC04694-C327-468D-9B92-9C9AE19B424E}"/>
    <cellStyle name="Normal 12 3 5 6 5" xfId="42591" xr:uid="{390D69E8-2422-4217-AEA1-049A57C451B2}"/>
    <cellStyle name="Normal 12 3 5 6 6" xfId="50477" xr:uid="{932A3F3E-6D3F-4309-9A0B-74FF0F9C3946}"/>
    <cellStyle name="Normal 12 3 5 6 7" xfId="57967" xr:uid="{08DA8803-A87F-44E7-A7E2-B13893F6ABC7}"/>
    <cellStyle name="Normal 12 3 5 7" xfId="12669" xr:uid="{E47BEEE6-155E-4315-9460-499A7764C29B}"/>
    <cellStyle name="Normal 12 3 5 7 2" xfId="27645" xr:uid="{329DE597-2CC9-4CC8-BCB1-F8B8A7C46B1B}"/>
    <cellStyle name="Normal 12 3 5 8" xfId="20157" xr:uid="{72D82CB6-57E0-4811-B000-ADAE30F1ED90}"/>
    <cellStyle name="Normal 12 3 5 9" xfId="30593" xr:uid="{040F2587-3DC7-47C2-B436-6314752723FF}"/>
    <cellStyle name="Normal 12 3 6" xfId="5174" xr:uid="{CA42F66A-DAD2-4A75-A399-B38300532705}"/>
    <cellStyle name="Normal 12 3 6 10" xfId="50478" xr:uid="{AFF11D8F-C0C2-4779-93B9-5262CA1BF101}"/>
    <cellStyle name="Normal 12 3 6 11" xfId="57968" xr:uid="{5FB6CB49-D218-44CA-B0E0-A60E109BDBA2}"/>
    <cellStyle name="Normal 12 3 6 2" xfId="5175" xr:uid="{F8D57619-1E74-4176-B775-726AA89B1B1A}"/>
    <cellStyle name="Normal 12 3 6 2 10" xfId="57969" xr:uid="{3BCE079A-D472-44F1-9499-244F4463CA9E}"/>
    <cellStyle name="Normal 12 3 6 2 2" xfId="5176" xr:uid="{78AF3992-5B8C-43D1-A417-3EA31265A6AB}"/>
    <cellStyle name="Normal 12 3 6 2 2 2" xfId="12687" xr:uid="{310CFAB7-D69D-469A-BF7B-BBF5D9284F5A}"/>
    <cellStyle name="Normal 12 3 6 2 2 2 2" xfId="27663" xr:uid="{FAE66CB1-626F-49E5-8A4E-CF99428289C0}"/>
    <cellStyle name="Normal 12 3 6 2 2 3" xfId="20175" xr:uid="{F310985F-A698-46A9-8D7D-B8762F26A5A5}"/>
    <cellStyle name="Normal 12 3 6 2 2 4" xfId="33317" xr:uid="{829E9F13-331F-46E7-910D-E66DEF54506A}"/>
    <cellStyle name="Normal 12 3 6 2 2 5" xfId="42594" xr:uid="{DEA0D7B0-4A29-4BF2-9C43-FEB1CC05F1C6}"/>
    <cellStyle name="Normal 12 3 6 2 2 6" xfId="50480" xr:uid="{7F807918-7262-4170-BEDC-9F3CC6FA9288}"/>
    <cellStyle name="Normal 12 3 6 2 2 7" xfId="57970" xr:uid="{C42CB2F5-F405-495B-9B50-42149A4F65E7}"/>
    <cellStyle name="Normal 12 3 6 2 3" xfId="5177" xr:uid="{5BD67957-5A5D-4CA0-A03C-8F9050572CF8}"/>
    <cellStyle name="Normal 12 3 6 2 3 2" xfId="12688" xr:uid="{A6B6FB96-C7D5-48EE-A8AB-6B9401B36FFA}"/>
    <cellStyle name="Normal 12 3 6 2 3 2 2" xfId="27664" xr:uid="{F3615B26-98EB-431A-A7B0-937070032C25}"/>
    <cellStyle name="Normal 12 3 6 2 3 3" xfId="20176" xr:uid="{7B32E8B9-AD59-453F-B2AF-FED363E87C30}"/>
    <cellStyle name="Normal 12 3 6 2 3 4" xfId="35162" xr:uid="{6165026D-6804-4C36-884B-254BD4470445}"/>
    <cellStyle name="Normal 12 3 6 2 3 5" xfId="42595" xr:uid="{FD285CDB-4B29-4C23-BC69-F4C0EA4F4542}"/>
    <cellStyle name="Normal 12 3 6 2 3 6" xfId="50481" xr:uid="{76F68C76-0861-4017-82E3-690DF891C0FE}"/>
    <cellStyle name="Normal 12 3 6 2 3 7" xfId="57971" xr:uid="{B904A411-0993-4626-8263-C61DDE0BB5B9}"/>
    <cellStyle name="Normal 12 3 6 2 4" xfId="5178" xr:uid="{8D787D4B-7879-466C-B5F9-85E48B1BC419}"/>
    <cellStyle name="Normal 12 3 6 2 4 2" xfId="12689" xr:uid="{69174478-0044-440E-A616-EDE0B5A0C47E}"/>
    <cellStyle name="Normal 12 3 6 2 4 2 2" xfId="27665" xr:uid="{A190D5C9-D7EA-4886-B2DE-67EE6AC1343B}"/>
    <cellStyle name="Normal 12 3 6 2 4 3" xfId="20177" xr:uid="{F44AF112-4D0A-4779-9154-79CAD2844C5C}"/>
    <cellStyle name="Normal 12 3 6 2 4 4" xfId="37005" xr:uid="{37500BD9-9EC1-4A65-9D04-BA1A7D7B8EA5}"/>
    <cellStyle name="Normal 12 3 6 2 4 5" xfId="42596" xr:uid="{9F6677E3-313B-4333-B82F-AE89CBF28170}"/>
    <cellStyle name="Normal 12 3 6 2 4 6" xfId="50482" xr:uid="{13ED3C8D-A6DD-4194-8493-35CFC7A3BDA7}"/>
    <cellStyle name="Normal 12 3 6 2 4 7" xfId="57972" xr:uid="{97A9A768-6A62-4710-9B78-76D21554E034}"/>
    <cellStyle name="Normal 12 3 6 2 5" xfId="12686" xr:uid="{14ED8418-0DD3-4957-971B-6AAF35005DD9}"/>
    <cellStyle name="Normal 12 3 6 2 5 2" xfId="27662" xr:uid="{D5D1EEAE-5AE6-4BCC-8BFA-D6203392FD1F}"/>
    <cellStyle name="Normal 12 3 6 2 6" xfId="20174" xr:uid="{1D8D4750-FD39-4878-A8FA-EDA38B3CBD6E}"/>
    <cellStyle name="Normal 12 3 6 2 7" xfId="31722" xr:uid="{F7D77CD4-B2A2-4E0C-B851-38AF8D1062AB}"/>
    <cellStyle name="Normal 12 3 6 2 8" xfId="42593" xr:uid="{26FDC054-0035-4EED-9595-32E131CE23F6}"/>
    <cellStyle name="Normal 12 3 6 2 9" xfId="50479" xr:uid="{B89E3279-EC8A-4973-911C-A24988D09242}"/>
    <cellStyle name="Normal 12 3 6 3" xfId="5179" xr:uid="{B2560B36-A4D2-47F0-A4DC-65091EBAB1C0}"/>
    <cellStyle name="Normal 12 3 6 3 2" xfId="12690" xr:uid="{73CE76DA-9908-4AFD-A2EB-0F61310BBC53}"/>
    <cellStyle name="Normal 12 3 6 3 2 2" xfId="27666" xr:uid="{5AD39CE8-8B25-48AF-8C00-4B37B2B69A42}"/>
    <cellStyle name="Normal 12 3 6 3 3" xfId="20178" xr:uid="{93550AF0-B587-493E-B776-837DCF595E0D}"/>
    <cellStyle name="Normal 12 3 6 3 4" xfId="33316" xr:uid="{8B587CC7-9DC2-4C99-8004-8ABA600B512C}"/>
    <cellStyle name="Normal 12 3 6 3 5" xfId="42597" xr:uid="{6B0F5814-1F0E-4A41-9795-727D8D574B45}"/>
    <cellStyle name="Normal 12 3 6 3 6" xfId="50483" xr:uid="{677B92E4-540F-4AAC-B882-39F5360CE834}"/>
    <cellStyle name="Normal 12 3 6 3 7" xfId="57973" xr:uid="{1CA8B067-8604-4A6F-B39E-51DE1C62694A}"/>
    <cellStyle name="Normal 12 3 6 4" xfId="5180" xr:uid="{06C69EF4-85F8-48DF-9997-C0EEB89B76B8}"/>
    <cellStyle name="Normal 12 3 6 4 2" xfId="12691" xr:uid="{7FFFF114-43D3-4A60-B0D6-00CC7A73D4C0}"/>
    <cellStyle name="Normal 12 3 6 4 2 2" xfId="27667" xr:uid="{1870D828-3A21-44FA-9AA4-87E39C61AB8B}"/>
    <cellStyle name="Normal 12 3 6 4 3" xfId="20179" xr:uid="{FCADF7FD-B2C9-4031-9203-9CACBA6D5972}"/>
    <cellStyle name="Normal 12 3 6 4 4" xfId="35161" xr:uid="{00922810-10C8-4B42-BC46-2080B815458A}"/>
    <cellStyle name="Normal 12 3 6 4 5" xfId="42598" xr:uid="{66EF781C-E70F-4988-AA0A-F61B6651C94B}"/>
    <cellStyle name="Normal 12 3 6 4 6" xfId="50484" xr:uid="{D7DFB22C-7AA9-432C-AD02-04BB035904B6}"/>
    <cellStyle name="Normal 12 3 6 4 7" xfId="57974" xr:uid="{4A8EDC2B-4961-4ADD-B661-C866079C0E93}"/>
    <cellStyle name="Normal 12 3 6 5" xfId="5181" xr:uid="{1B1024BA-594D-4786-8692-F55B27BB7FA9}"/>
    <cellStyle name="Normal 12 3 6 5 2" xfId="12692" xr:uid="{2A6CF33A-C555-4BE5-B2B7-4C3F83C7A17B}"/>
    <cellStyle name="Normal 12 3 6 5 2 2" xfId="27668" xr:uid="{9E5FD056-FB9F-4602-A5E4-1A9276129AFF}"/>
    <cellStyle name="Normal 12 3 6 5 3" xfId="20180" xr:uid="{3D78E34D-AA11-4928-8D97-2591F6CBC395}"/>
    <cellStyle name="Normal 12 3 6 5 4" xfId="37004" xr:uid="{F4674E8B-4383-4B4B-9E12-92702D9B827B}"/>
    <cellStyle name="Normal 12 3 6 5 5" xfId="42599" xr:uid="{8CB45BDA-E1B1-4225-8475-2A46716425BB}"/>
    <cellStyle name="Normal 12 3 6 5 6" xfId="50485" xr:uid="{C06B96CC-7842-4794-80D1-BEC10AFFD41D}"/>
    <cellStyle name="Normal 12 3 6 5 7" xfId="57975" xr:uid="{B2C35A5C-40B6-49F1-8F94-B25D60EE145A}"/>
    <cellStyle name="Normal 12 3 6 6" xfId="12685" xr:uid="{17187BA6-DC30-4935-94DF-D156E87193A3}"/>
    <cellStyle name="Normal 12 3 6 6 2" xfId="27661" xr:uid="{67280DEE-3B94-428C-8649-F22CAA679025}"/>
    <cellStyle name="Normal 12 3 6 7" xfId="20173" xr:uid="{8F84CA89-3D1E-4C58-B2A5-1C07799AF882}"/>
    <cellStyle name="Normal 12 3 6 8" xfId="30703" xr:uid="{76B47373-7F42-409F-B26E-BF1F700F7A30}"/>
    <cellStyle name="Normal 12 3 6 9" xfId="42592" xr:uid="{DEA41496-7098-4582-9424-7EB0334F7635}"/>
    <cellStyle name="Normal 12 3 7" xfId="5182" xr:uid="{33256072-8FB3-4DF4-819D-9E0CED100800}"/>
    <cellStyle name="Normal 12 3 7 10" xfId="50486" xr:uid="{4DCEF0E0-C602-4D8F-86F3-FBBAD9569509}"/>
    <cellStyle name="Normal 12 3 7 11" xfId="57976" xr:uid="{1A29FC91-E31D-46A7-88D8-AECFC9C96ECE}"/>
    <cellStyle name="Normal 12 3 7 2" xfId="5183" xr:uid="{0B954991-85E6-49BB-B282-368370D86C06}"/>
    <cellStyle name="Normal 12 3 7 2 10" xfId="57977" xr:uid="{37DCF727-A8BB-45DD-95C3-E5295988EFF4}"/>
    <cellStyle name="Normal 12 3 7 2 2" xfId="5184" xr:uid="{15FF7227-2808-457D-B31F-1A98200FA7FE}"/>
    <cellStyle name="Normal 12 3 7 2 2 2" xfId="12695" xr:uid="{752CE7B6-F559-4B4C-BB55-98F7B796FE5C}"/>
    <cellStyle name="Normal 12 3 7 2 2 2 2" xfId="27671" xr:uid="{02FDDAEA-D3FE-4521-9A4B-DAFBF8310FB6}"/>
    <cellStyle name="Normal 12 3 7 2 2 3" xfId="20183" xr:uid="{E0144D97-27FC-4382-BAB5-522166826FF9}"/>
    <cellStyle name="Normal 12 3 7 2 2 4" xfId="33319" xr:uid="{C8F14E82-2264-436D-AB7E-FAF96EC60540}"/>
    <cellStyle name="Normal 12 3 7 2 2 5" xfId="42602" xr:uid="{F03C72BB-322C-441B-8C6F-3778A747F8EA}"/>
    <cellStyle name="Normal 12 3 7 2 2 6" xfId="50488" xr:uid="{5AAA8CE8-CAAE-4B38-845B-980D9AEBAEBB}"/>
    <cellStyle name="Normal 12 3 7 2 2 7" xfId="57978" xr:uid="{5E32CECA-39E1-4DCA-B1FD-B2AA54D935A4}"/>
    <cellStyle name="Normal 12 3 7 2 3" xfId="5185" xr:uid="{969483EA-3E93-466D-9699-939BBCAAC5AA}"/>
    <cellStyle name="Normal 12 3 7 2 3 2" xfId="12696" xr:uid="{36E87A4F-9493-4C1A-8B7A-1C5A5FE3A806}"/>
    <cellStyle name="Normal 12 3 7 2 3 2 2" xfId="27672" xr:uid="{A7919B83-F51D-4BA4-A5EE-C252A227F435}"/>
    <cellStyle name="Normal 12 3 7 2 3 3" xfId="20184" xr:uid="{D43CD645-2137-41E9-9BB1-C57EC8AB99BD}"/>
    <cellStyle name="Normal 12 3 7 2 3 4" xfId="35164" xr:uid="{0BD7B128-602E-4F0D-8A20-6C4624CEBEB8}"/>
    <cellStyle name="Normal 12 3 7 2 3 5" xfId="42603" xr:uid="{2254D165-5BC0-4EAA-99A4-9588A5AEAD39}"/>
    <cellStyle name="Normal 12 3 7 2 3 6" xfId="50489" xr:uid="{E5F5A5D0-D45E-480C-B912-3A8D6632A31D}"/>
    <cellStyle name="Normal 12 3 7 2 3 7" xfId="57979" xr:uid="{C28592D7-82BE-426B-AFE2-3D1268E86362}"/>
    <cellStyle name="Normal 12 3 7 2 4" xfId="5186" xr:uid="{5C3D8746-8D09-4DA0-8EE8-4211FE768AB1}"/>
    <cellStyle name="Normal 12 3 7 2 4 2" xfId="12697" xr:uid="{A555F40B-4AE1-4E3A-AE6D-0F5D263397DB}"/>
    <cellStyle name="Normal 12 3 7 2 4 2 2" xfId="27673" xr:uid="{EA828B09-6DE5-4CD7-B05A-F56CB53814CF}"/>
    <cellStyle name="Normal 12 3 7 2 4 3" xfId="20185" xr:uid="{D5AA5DF9-F2FA-4A86-ACBB-C35670EB6399}"/>
    <cellStyle name="Normal 12 3 7 2 4 4" xfId="37007" xr:uid="{2853AE01-9CCF-414D-BBCC-5456BB4E1901}"/>
    <cellStyle name="Normal 12 3 7 2 4 5" xfId="42604" xr:uid="{8462D450-CD75-42DC-A618-1E7A6A71B668}"/>
    <cellStyle name="Normal 12 3 7 2 4 6" xfId="50490" xr:uid="{26EF1CAB-B4C8-43B9-AA18-597E41F13C10}"/>
    <cellStyle name="Normal 12 3 7 2 4 7" xfId="57980" xr:uid="{6834269C-184F-4078-B2F4-45FDA1EE3B39}"/>
    <cellStyle name="Normal 12 3 7 2 5" xfId="12694" xr:uid="{D7FF702C-7CA2-4A29-B788-2DF82E8DD024}"/>
    <cellStyle name="Normal 12 3 7 2 5 2" xfId="27670" xr:uid="{BD101BCF-68DB-4DBE-B9C8-5C8921DB3BCA}"/>
    <cellStyle name="Normal 12 3 7 2 6" xfId="20182" xr:uid="{3072E7AD-0D3C-4611-A5A1-30B80A976D32}"/>
    <cellStyle name="Normal 12 3 7 2 7" xfId="31723" xr:uid="{0E6FBD3F-9A34-430D-A2F0-ACA02F047529}"/>
    <cellStyle name="Normal 12 3 7 2 8" xfId="42601" xr:uid="{D5713AD7-9146-4CF2-8581-429C79B988D6}"/>
    <cellStyle name="Normal 12 3 7 2 9" xfId="50487" xr:uid="{BD19EA00-7CDD-49F7-B659-F2601D4A7CAE}"/>
    <cellStyle name="Normal 12 3 7 3" xfId="5187" xr:uid="{CE2BA71A-96E9-4173-80FF-891D8758C7E1}"/>
    <cellStyle name="Normal 12 3 7 3 2" xfId="12698" xr:uid="{D95AF4F0-B232-4020-9947-4B81CA8BA3A4}"/>
    <cellStyle name="Normal 12 3 7 3 2 2" xfId="27674" xr:uid="{1095F50E-B631-4EE2-801F-DE239F36ACEB}"/>
    <cellStyle name="Normal 12 3 7 3 3" xfId="20186" xr:uid="{E6FE6B38-9C4C-4813-B322-93EC7BAB2C8A}"/>
    <cellStyle name="Normal 12 3 7 3 4" xfId="33318" xr:uid="{79DFAEAC-DC4C-472C-8B94-C4A8A2D91BA5}"/>
    <cellStyle name="Normal 12 3 7 3 5" xfId="42605" xr:uid="{333C97F0-0F80-4D55-A8C3-906851C73E5D}"/>
    <cellStyle name="Normal 12 3 7 3 6" xfId="50491" xr:uid="{E906249C-7026-49B9-BBB0-936E70F7DF95}"/>
    <cellStyle name="Normal 12 3 7 3 7" xfId="57981" xr:uid="{0C702314-D0FA-42E1-9AC5-93833DD3010E}"/>
    <cellStyle name="Normal 12 3 7 4" xfId="5188" xr:uid="{D9E17D8E-EFEF-4A3E-AA57-D695702DB315}"/>
    <cellStyle name="Normal 12 3 7 4 2" xfId="12699" xr:uid="{57D903AF-C4A8-4942-8083-9BD9258FFBA5}"/>
    <cellStyle name="Normal 12 3 7 4 2 2" xfId="27675" xr:uid="{08B4C4E7-F0D2-4B83-92B4-3DC56C813215}"/>
    <cellStyle name="Normal 12 3 7 4 3" xfId="20187" xr:uid="{F4FB1C92-0038-413A-A845-B6B10E26D8F4}"/>
    <cellStyle name="Normal 12 3 7 4 4" xfId="35163" xr:uid="{C77D8EB4-DD65-4CD3-ABEE-5C0006344DA8}"/>
    <cellStyle name="Normal 12 3 7 4 5" xfId="42606" xr:uid="{9BA54670-0A1A-4550-A51D-34B1A231BD03}"/>
    <cellStyle name="Normal 12 3 7 4 6" xfId="50492" xr:uid="{53B1840F-ED25-4A93-A403-519C7BD8FA17}"/>
    <cellStyle name="Normal 12 3 7 4 7" xfId="57982" xr:uid="{1BAFCCC3-B6B6-4359-BA29-595AB51F697E}"/>
    <cellStyle name="Normal 12 3 7 5" xfId="5189" xr:uid="{E959FB1E-5634-4A66-BEDD-91E07A6021C1}"/>
    <cellStyle name="Normal 12 3 7 5 2" xfId="12700" xr:uid="{5FE0AB19-27A1-40F0-90E7-106D9C63BDB7}"/>
    <cellStyle name="Normal 12 3 7 5 2 2" xfId="27676" xr:uid="{FD2C0DB8-44C9-46F0-BE3F-4056D90E09EE}"/>
    <cellStyle name="Normal 12 3 7 5 3" xfId="20188" xr:uid="{73E0CFD7-E36A-40E2-9111-7B9A6B8F2E9F}"/>
    <cellStyle name="Normal 12 3 7 5 4" xfId="37006" xr:uid="{8134EC6F-E75E-4F1B-9811-96826FECA131}"/>
    <cellStyle name="Normal 12 3 7 5 5" xfId="42607" xr:uid="{D644CBF3-23D4-4EAD-ADE4-1C3883A4004E}"/>
    <cellStyle name="Normal 12 3 7 5 6" xfId="50493" xr:uid="{839F3CA0-985F-4E19-A20D-C2EFFDB5492C}"/>
    <cellStyle name="Normal 12 3 7 5 7" xfId="57983" xr:uid="{30D6DF42-1CB8-49E9-93EA-42CA26978A5C}"/>
    <cellStyle name="Normal 12 3 7 6" xfId="12693" xr:uid="{BCDD6A3A-F705-4710-927F-C3CEB7296453}"/>
    <cellStyle name="Normal 12 3 7 6 2" xfId="27669" xr:uid="{52CE55CB-1075-4341-BBB4-DDED7954E798}"/>
    <cellStyle name="Normal 12 3 7 7" xfId="20181" xr:uid="{CB8CF2AE-C1CE-4E19-AF98-0D0E46F1F4CA}"/>
    <cellStyle name="Normal 12 3 7 8" xfId="30971" xr:uid="{80B9D134-6F54-4B6C-BD3E-C527F817BDBB}"/>
    <cellStyle name="Normal 12 3 7 9" xfId="42600" xr:uid="{513416E0-A60E-4CF1-BA1C-236E60329976}"/>
    <cellStyle name="Normal 12 3 8" xfId="5190" xr:uid="{F7E755CA-79AB-4A23-AD03-47365736FA01}"/>
    <cellStyle name="Normal 12 3 8 10" xfId="50494" xr:uid="{A4441060-8AA9-4B01-9989-FFE36DC4ADC3}"/>
    <cellStyle name="Normal 12 3 8 11" xfId="57984" xr:uid="{2F4B7174-DC00-4862-8828-6DF2648F98AF}"/>
    <cellStyle name="Normal 12 3 8 2" xfId="5191" xr:uid="{2CEC6C1F-9172-4F56-AD44-5B4295213F6A}"/>
    <cellStyle name="Normal 12 3 8 2 10" xfId="57985" xr:uid="{4C634A28-FF9A-430F-AA7D-1B24F41F18FB}"/>
    <cellStyle name="Normal 12 3 8 2 2" xfId="5192" xr:uid="{30D222F8-D978-4105-AC88-A09D96202BBA}"/>
    <cellStyle name="Normal 12 3 8 2 2 2" xfId="12703" xr:uid="{3D6FB373-C1CA-446A-A12F-D2E72CB7FFEF}"/>
    <cellStyle name="Normal 12 3 8 2 2 2 2" xfId="27679" xr:uid="{EEB0C897-C4CD-44BC-82DA-14CC6BBB87C4}"/>
    <cellStyle name="Normal 12 3 8 2 2 3" xfId="20191" xr:uid="{8996D0FB-64D6-4690-A4ED-F08ADAE6D3D2}"/>
    <cellStyle name="Normal 12 3 8 2 2 4" xfId="33321" xr:uid="{86EEFA74-8DAE-40EF-AF0E-7A8F01A173A1}"/>
    <cellStyle name="Normal 12 3 8 2 2 5" xfId="42610" xr:uid="{C0314F5A-6AD0-454A-96A5-9D6D3BD9554E}"/>
    <cellStyle name="Normal 12 3 8 2 2 6" xfId="50496" xr:uid="{A1DDEB3A-4859-4CD5-9727-A6FD95D63921}"/>
    <cellStyle name="Normal 12 3 8 2 2 7" xfId="57986" xr:uid="{EC8B12CA-CA35-406A-8317-0451DA08F947}"/>
    <cellStyle name="Normal 12 3 8 2 3" xfId="5193" xr:uid="{E55A1E02-61CD-44B7-A237-32B198DD342C}"/>
    <cellStyle name="Normal 12 3 8 2 3 2" xfId="12704" xr:uid="{B83D0D8E-FAD3-460A-9334-FAA1CFA9B7AA}"/>
    <cellStyle name="Normal 12 3 8 2 3 2 2" xfId="27680" xr:uid="{F81F3E81-75C1-4B12-9D9E-C0DE8116E81A}"/>
    <cellStyle name="Normal 12 3 8 2 3 3" xfId="20192" xr:uid="{C6EBACDA-A1B0-4C08-B2D0-0ADC0C56B92B}"/>
    <cellStyle name="Normal 12 3 8 2 3 4" xfId="35166" xr:uid="{2A0939F4-068D-4C48-AEB8-DB4FF7817079}"/>
    <cellStyle name="Normal 12 3 8 2 3 5" xfId="42611" xr:uid="{3E7F7B07-EB5B-4677-819E-2F0A1F5DF8C9}"/>
    <cellStyle name="Normal 12 3 8 2 3 6" xfId="50497" xr:uid="{CDDD93F6-2814-46AE-AEDC-C16A6ED1FBDA}"/>
    <cellStyle name="Normal 12 3 8 2 3 7" xfId="57987" xr:uid="{C5583677-3BC4-41DD-A139-0103F1CA5655}"/>
    <cellStyle name="Normal 12 3 8 2 4" xfId="5194" xr:uid="{34692446-673B-45A8-8830-752AD2CBFB13}"/>
    <cellStyle name="Normal 12 3 8 2 4 2" xfId="12705" xr:uid="{91BF1BFE-181B-4211-9DD9-63701948FC35}"/>
    <cellStyle name="Normal 12 3 8 2 4 2 2" xfId="27681" xr:uid="{5CC43E3A-546F-4BE8-8A17-444FD108F658}"/>
    <cellStyle name="Normal 12 3 8 2 4 3" xfId="20193" xr:uid="{DDF5223C-48E9-42DD-A864-2194EF76C570}"/>
    <cellStyle name="Normal 12 3 8 2 4 4" xfId="37009" xr:uid="{E38E6E8A-62BD-4F0E-9568-7D5D8EA92389}"/>
    <cellStyle name="Normal 12 3 8 2 4 5" xfId="42612" xr:uid="{30581F46-4128-401D-B269-6080694D61C1}"/>
    <cellStyle name="Normal 12 3 8 2 4 6" xfId="50498" xr:uid="{01C57B0C-9021-426A-B7CA-A4F1B1C1AE5B}"/>
    <cellStyle name="Normal 12 3 8 2 4 7" xfId="57988" xr:uid="{9725261D-031E-43C3-8884-C62114BEBC98}"/>
    <cellStyle name="Normal 12 3 8 2 5" xfId="12702" xr:uid="{F3F0D594-DDE5-421F-8E2F-E369CD33B4DD}"/>
    <cellStyle name="Normal 12 3 8 2 5 2" xfId="27678" xr:uid="{6E79C0DE-3376-4E1A-B417-3A0E2A22A442}"/>
    <cellStyle name="Normal 12 3 8 2 6" xfId="20190" xr:uid="{255F14B2-1137-46ED-9C74-12659B701574}"/>
    <cellStyle name="Normal 12 3 8 2 7" xfId="31724" xr:uid="{AC1ADF2C-831B-4F6B-B30D-24CF80D18B8A}"/>
    <cellStyle name="Normal 12 3 8 2 8" xfId="42609" xr:uid="{ECAD2FD5-EB7B-45A2-9CC6-E5B17FDCDEC1}"/>
    <cellStyle name="Normal 12 3 8 2 9" xfId="50495" xr:uid="{4CBBDB36-C182-4EDB-A1D1-CE0A12029543}"/>
    <cellStyle name="Normal 12 3 8 3" xfId="5195" xr:uid="{4EE56CDB-0BF8-44DD-939C-E162DB666416}"/>
    <cellStyle name="Normal 12 3 8 3 2" xfId="12706" xr:uid="{36732345-E094-4517-9ECF-EDB96D28CC01}"/>
    <cellStyle name="Normal 12 3 8 3 2 2" xfId="27682" xr:uid="{D62334F8-448D-4042-A2D6-D8FC1263675E}"/>
    <cellStyle name="Normal 12 3 8 3 3" xfId="20194" xr:uid="{7F66BFD2-E102-4D7B-8BDB-6EC994477D35}"/>
    <cellStyle name="Normal 12 3 8 3 4" xfId="33320" xr:uid="{73A0394C-47AC-4711-9C2B-1CABDE8F6D6B}"/>
    <cellStyle name="Normal 12 3 8 3 5" xfId="42613" xr:uid="{5DE0F65D-67EB-4EE8-8197-F756B890FCB6}"/>
    <cellStyle name="Normal 12 3 8 3 6" xfId="50499" xr:uid="{3714D4F1-8B84-4E22-9719-0FA05D88F779}"/>
    <cellStyle name="Normal 12 3 8 3 7" xfId="57989" xr:uid="{82D2A819-533C-4BEB-84E1-C32CEAF8C343}"/>
    <cellStyle name="Normal 12 3 8 4" xfId="5196" xr:uid="{D55B294B-CDB8-45C4-B412-CBC769533A69}"/>
    <cellStyle name="Normal 12 3 8 4 2" xfId="12707" xr:uid="{40785495-1FFE-4A60-A261-4446785048BB}"/>
    <cellStyle name="Normal 12 3 8 4 2 2" xfId="27683" xr:uid="{65502565-4386-4881-8647-22D40273407B}"/>
    <cellStyle name="Normal 12 3 8 4 3" xfId="20195" xr:uid="{26E74AD2-9FF9-4854-B231-522FB91B2B4C}"/>
    <cellStyle name="Normal 12 3 8 4 4" xfId="35165" xr:uid="{E474F389-835D-4C2D-9F11-226038F08BA2}"/>
    <cellStyle name="Normal 12 3 8 4 5" xfId="42614" xr:uid="{A2717B1C-4C01-448C-89DA-6D1B47A45BAE}"/>
    <cellStyle name="Normal 12 3 8 4 6" xfId="50500" xr:uid="{B8A8F249-66C6-4397-8FCB-5ECA45ED835F}"/>
    <cellStyle name="Normal 12 3 8 4 7" xfId="57990" xr:uid="{2F29614F-E65B-43EF-A198-91D6BDC3262F}"/>
    <cellStyle name="Normal 12 3 8 5" xfId="5197" xr:uid="{DFC48AED-0FC1-421C-B113-3C8372550D16}"/>
    <cellStyle name="Normal 12 3 8 5 2" xfId="12708" xr:uid="{A1E19D46-0B3A-470E-8C28-B4D83C93B881}"/>
    <cellStyle name="Normal 12 3 8 5 2 2" xfId="27684" xr:uid="{4E369CA2-45BF-468F-8534-BD424B1A7E21}"/>
    <cellStyle name="Normal 12 3 8 5 3" xfId="20196" xr:uid="{B7C158CF-B209-4158-A0D7-C0CD53515150}"/>
    <cellStyle name="Normal 12 3 8 5 4" xfId="37008" xr:uid="{C49CA24C-9D25-4E7E-9D24-A5F224E91027}"/>
    <cellStyle name="Normal 12 3 8 5 5" xfId="42615" xr:uid="{07C44EEA-BB5F-424F-B11F-3E9AD48C9DEE}"/>
    <cellStyle name="Normal 12 3 8 5 6" xfId="50501" xr:uid="{E0032895-74A8-4637-9E09-B46CA56C4671}"/>
    <cellStyle name="Normal 12 3 8 5 7" xfId="57991" xr:uid="{DAE23F87-B86F-40FF-B7E3-CC1C78C4D7C9}"/>
    <cellStyle name="Normal 12 3 8 6" xfId="12701" xr:uid="{9DEB00A8-0A38-446D-B1D2-661CE498AC8C}"/>
    <cellStyle name="Normal 12 3 8 6 2" xfId="27677" xr:uid="{06BABB38-2567-41B6-B64F-F3CD5190AF84}"/>
    <cellStyle name="Normal 12 3 8 7" xfId="20189" xr:uid="{2D37D9C5-FB77-4562-83F7-88178A198573}"/>
    <cellStyle name="Normal 12 3 8 8" xfId="31101" xr:uid="{2B8BEC7B-C95E-4025-A813-B62198B848CA}"/>
    <cellStyle name="Normal 12 3 8 9" xfId="42608" xr:uid="{E469C024-8380-4629-83DC-E588EB1EA367}"/>
    <cellStyle name="Normal 12 3 9" xfId="5198" xr:uid="{63E1A6CD-931D-44F0-901C-8B3CFABF7F08}"/>
    <cellStyle name="Normal 12 3 9 10" xfId="57992" xr:uid="{FD8345F6-EA79-474F-903A-C0B0F838B97E}"/>
    <cellStyle name="Normal 12 3 9 2" xfId="5199" xr:uid="{4C588582-1813-4650-A6FD-1C64A35A8B00}"/>
    <cellStyle name="Normal 12 3 9 2 2" xfId="12710" xr:uid="{C37E54F6-6988-447B-9A07-EEE2BA333193}"/>
    <cellStyle name="Normal 12 3 9 2 2 2" xfId="27686" xr:uid="{36682060-96DB-43EA-83D2-238159D33170}"/>
    <cellStyle name="Normal 12 3 9 2 3" xfId="20198" xr:uid="{53D3DEE6-BEB6-4DD1-9E2F-21D78D148102}"/>
    <cellStyle name="Normal 12 3 9 2 4" xfId="33322" xr:uid="{01C6CF7E-0AC0-4C0D-BBC8-B140C1CF87DB}"/>
    <cellStyle name="Normal 12 3 9 2 5" xfId="42617" xr:uid="{484E70B3-A043-4815-AC10-32F633F1D9D6}"/>
    <cellStyle name="Normal 12 3 9 2 6" xfId="50503" xr:uid="{EAEB0EE5-E710-4380-A540-6C7ABA18F121}"/>
    <cellStyle name="Normal 12 3 9 2 7" xfId="57993" xr:uid="{EEC5E211-E529-4B82-BC5A-A15085C05F45}"/>
    <cellStyle name="Normal 12 3 9 3" xfId="5200" xr:uid="{8536E233-F0BF-4B44-8DFF-0DA4720E0700}"/>
    <cellStyle name="Normal 12 3 9 3 2" xfId="12711" xr:uid="{58F07221-ECAE-4E34-B44B-CC8CD430DD85}"/>
    <cellStyle name="Normal 12 3 9 3 2 2" xfId="27687" xr:uid="{CB7AB65D-3893-404C-BAFE-76D32B1252E6}"/>
    <cellStyle name="Normal 12 3 9 3 3" xfId="20199" xr:uid="{C46E83ED-167E-42F7-A7C6-0972AC9F4F27}"/>
    <cellStyle name="Normal 12 3 9 3 4" xfId="35167" xr:uid="{03BCC63F-89A2-4795-A0AF-97DF86C5F0D6}"/>
    <cellStyle name="Normal 12 3 9 3 5" xfId="42618" xr:uid="{32AD6E67-342F-4086-A5C2-E00C0756D940}"/>
    <cellStyle name="Normal 12 3 9 3 6" xfId="50504" xr:uid="{825E4A9C-E7B9-42C5-857C-A39B8703AB6D}"/>
    <cellStyle name="Normal 12 3 9 3 7" xfId="57994" xr:uid="{AA6A49FC-5F03-461F-98DE-97157CB8D902}"/>
    <cellStyle name="Normal 12 3 9 4" xfId="5201" xr:uid="{FA401FC3-D1FB-4F06-BA22-0494AB9BCF5F}"/>
    <cellStyle name="Normal 12 3 9 4 2" xfId="12712" xr:uid="{290074C7-2883-4F85-ABCF-A47F9E8E4E72}"/>
    <cellStyle name="Normal 12 3 9 4 2 2" xfId="27688" xr:uid="{C9C7F5BB-15F2-489C-983E-F138C8070E0F}"/>
    <cellStyle name="Normal 12 3 9 4 3" xfId="20200" xr:uid="{069328E8-E366-40E6-9DB7-63F33EB5FCE5}"/>
    <cellStyle name="Normal 12 3 9 4 4" xfId="37010" xr:uid="{EC11B41B-3196-46E3-8B88-6BA556017798}"/>
    <cellStyle name="Normal 12 3 9 4 5" xfId="42619" xr:uid="{2DD152FF-4014-42CC-85D3-C613CF187D21}"/>
    <cellStyle name="Normal 12 3 9 4 6" xfId="50505" xr:uid="{C6FD9BF9-119E-4BBE-9F95-F2086D3B7881}"/>
    <cellStyle name="Normal 12 3 9 4 7" xfId="57995" xr:uid="{BC042F45-8853-4CF3-AAEB-280C41C19636}"/>
    <cellStyle name="Normal 12 3 9 5" xfId="12709" xr:uid="{214EE3CE-C47C-4D15-BD83-DBDB3051554E}"/>
    <cellStyle name="Normal 12 3 9 5 2" xfId="27685" xr:uid="{2C999730-58D1-489A-8375-EF9DB4CFE6D3}"/>
    <cellStyle name="Normal 12 3 9 6" xfId="20197" xr:uid="{3B5FE872-7D12-4267-A11B-4ED690FD774A}"/>
    <cellStyle name="Normal 12 3 9 7" xfId="31700" xr:uid="{F4A87DB2-16BF-44AD-93EE-80787E9DD98D}"/>
    <cellStyle name="Normal 12 3 9 8" xfId="42616" xr:uid="{2BF23440-4CC1-463C-A6EB-894AF202DCF7}"/>
    <cellStyle name="Normal 12 3 9 9" xfId="50502" xr:uid="{A66910EC-1562-4103-93A1-E8EE95494A19}"/>
    <cellStyle name="Normal 12 30" xfId="53092" xr:uid="{44A2B902-F2FB-4F30-AB27-62D4AD31D7BD}"/>
    <cellStyle name="Normal 12 4" xfId="324" xr:uid="{D6A3B86F-DF8F-47A9-8E89-8D12E92C50B6}"/>
    <cellStyle name="Normal 12 4 10" xfId="5202" xr:uid="{DC1A867E-A425-4FC0-873F-075313ED94DA}"/>
    <cellStyle name="Normal 12 4 10 2" xfId="12713" xr:uid="{6E5423A7-84F3-497F-A425-EE23B97E5D59}"/>
    <cellStyle name="Normal 12 4 10 2 2" xfId="27689" xr:uid="{F1817835-B64A-4E34-9C3A-1176145A88F1}"/>
    <cellStyle name="Normal 12 4 10 3" xfId="20201" xr:uid="{26E6BCE1-067D-4F20-9C55-B61DA8DC7DD3}"/>
    <cellStyle name="Normal 12 4 10 4" xfId="37011" xr:uid="{E1B548EE-9EB1-4726-A614-3E9B4AAD9174}"/>
    <cellStyle name="Normal 12 4 10 5" xfId="42620" xr:uid="{DF788054-3D91-4421-B2D9-3EEC4CE26D52}"/>
    <cellStyle name="Normal 12 4 10 6" xfId="50506" xr:uid="{8037B0B2-1DDB-4A31-A880-93B2332DA46B}"/>
    <cellStyle name="Normal 12 4 10 7" xfId="57996" xr:uid="{BECD005A-FE22-41A9-B81D-D3B4B06AEB9C}"/>
    <cellStyle name="Normal 12 4 11" xfId="7864" xr:uid="{7F0E8491-382C-45DD-9B11-89037E772E6C}"/>
    <cellStyle name="Normal 12 4 11 2" xfId="22841" xr:uid="{6BF3223E-13FE-4828-A30F-8DC01DC18B12}"/>
    <cellStyle name="Normal 12 4 12" xfId="15353" xr:uid="{64AA114C-6B0C-457E-95E4-AFCE9E4B17BB}"/>
    <cellStyle name="Normal 12 4 13" xfId="30299" xr:uid="{268D70F7-130C-4499-AB39-01EE55C988B7}"/>
    <cellStyle name="Normal 12 4 14" xfId="37772" xr:uid="{D4313ECB-C6A5-457C-AAAC-8544FB6AC02F}"/>
    <cellStyle name="Normal 12 4 15" xfId="45260" xr:uid="{B9929741-0B16-46E8-A54D-DE64B9CC392C}"/>
    <cellStyle name="Normal 12 4 16" xfId="45383" xr:uid="{700E9B90-EF78-4EF3-8D55-6442ADFBE35C}"/>
    <cellStyle name="Normal 12 4 17" xfId="45506" xr:uid="{80E7F4DD-5A98-4D4A-B024-FBBC83ED2AF1}"/>
    <cellStyle name="Normal 12 4 18" xfId="45655" xr:uid="{BBC7C8B7-CD3A-41AC-82A6-E0FAB4F5BAD5}"/>
    <cellStyle name="Normal 12 4 19" xfId="53148" xr:uid="{C811943A-D658-469B-8B12-B10995DADA17}"/>
    <cellStyle name="Normal 12 4 2" xfId="5203" xr:uid="{54CB4CCF-41F4-411F-A15A-F507D05851D9}"/>
    <cellStyle name="Normal 12 4 2 10" xfId="20202" xr:uid="{A1240495-2D65-4C9A-84FF-540DF7C9D3DD}"/>
    <cellStyle name="Normal 12 4 2 11" xfId="30372" xr:uid="{39D68F90-918A-44B6-95F8-0CE4496C2D71}"/>
    <cellStyle name="Normal 12 4 2 12" xfId="42621" xr:uid="{1638F453-50C1-4EFA-8535-09FBDEB5938D}"/>
    <cellStyle name="Normal 12 4 2 13" xfId="50507" xr:uid="{C9E73549-B4E9-49D2-8876-98560DBE489B}"/>
    <cellStyle name="Normal 12 4 2 14" xfId="57997" xr:uid="{CF8D937A-4904-4767-A2B0-32E81A8207B0}"/>
    <cellStyle name="Normal 12 4 2 2" xfId="5204" xr:uid="{BC30F41C-220D-445E-B507-78780472E9AA}"/>
    <cellStyle name="Normal 12 4 2 2 10" xfId="42622" xr:uid="{65912F8E-DEF0-491F-A7B4-76C476890D65}"/>
    <cellStyle name="Normal 12 4 2 2 11" xfId="50508" xr:uid="{037349C8-04B4-45C4-A2BC-EC68C213C611}"/>
    <cellStyle name="Normal 12 4 2 2 12" xfId="57998" xr:uid="{F29E1EB5-2746-47D6-96D0-64458CAFBEA2}"/>
    <cellStyle name="Normal 12 4 2 2 2" xfId="5205" xr:uid="{937F64FB-5023-4778-BE11-85F5D23DFD3A}"/>
    <cellStyle name="Normal 12 4 2 2 2 10" xfId="50509" xr:uid="{0BEC4CB3-F3E5-407D-9185-1BAB3759C839}"/>
    <cellStyle name="Normal 12 4 2 2 2 11" xfId="57999" xr:uid="{9ECC77DA-AE7E-45C9-AAD6-CBD45F0D9692}"/>
    <cellStyle name="Normal 12 4 2 2 2 2" xfId="5206" xr:uid="{D4CAE79D-478D-4450-934A-DDD2B47DC2A5}"/>
    <cellStyle name="Normal 12 4 2 2 2 2 10" xfId="58000" xr:uid="{9AB4CF57-533F-4243-9636-957F4E05A2AE}"/>
    <cellStyle name="Normal 12 4 2 2 2 2 2" xfId="5207" xr:uid="{A5BA7A46-F0FE-4305-990F-8C45B9EE71FC}"/>
    <cellStyle name="Normal 12 4 2 2 2 2 2 2" xfId="12718" xr:uid="{D9E1388D-7AD3-41AC-BB74-CDA585264F49}"/>
    <cellStyle name="Normal 12 4 2 2 2 2 2 2 2" xfId="27694" xr:uid="{988BD437-BDD8-431D-A6FD-34E33B7B4B02}"/>
    <cellStyle name="Normal 12 4 2 2 2 2 2 3" xfId="20206" xr:uid="{A734C688-18F7-462E-971B-DE49C12241D9}"/>
    <cellStyle name="Normal 12 4 2 2 2 2 2 4" xfId="33327" xr:uid="{DEA020CB-5EE1-4485-9321-32A7E3A5D9D8}"/>
    <cellStyle name="Normal 12 4 2 2 2 2 2 5" xfId="42625" xr:uid="{A0C7E7C4-2F88-46C1-9187-004D83174F69}"/>
    <cellStyle name="Normal 12 4 2 2 2 2 2 6" xfId="50511" xr:uid="{A7D37994-7129-48B8-B4E3-4F0118444FB4}"/>
    <cellStyle name="Normal 12 4 2 2 2 2 2 7" xfId="58001" xr:uid="{C5B95474-90E0-4537-A8F8-BD1ED8E782EA}"/>
    <cellStyle name="Normal 12 4 2 2 2 2 3" xfId="5208" xr:uid="{E09CBDB8-310A-4F4C-88E5-2200BB18ED09}"/>
    <cellStyle name="Normal 12 4 2 2 2 2 3 2" xfId="12719" xr:uid="{AD2B5A22-2550-4894-9968-96F6A9491995}"/>
    <cellStyle name="Normal 12 4 2 2 2 2 3 2 2" xfId="27695" xr:uid="{6312B73C-A03C-4FEC-86BB-6396B4244C1F}"/>
    <cellStyle name="Normal 12 4 2 2 2 2 3 3" xfId="20207" xr:uid="{21F3F7EF-D8B1-495E-BC58-569D05E48C98}"/>
    <cellStyle name="Normal 12 4 2 2 2 2 3 4" xfId="35172" xr:uid="{4A49A975-F62E-404B-82E3-BE0134C462B5}"/>
    <cellStyle name="Normal 12 4 2 2 2 2 3 5" xfId="42626" xr:uid="{5B21E13D-4F5F-45C3-BD81-0FCBE04CC64D}"/>
    <cellStyle name="Normal 12 4 2 2 2 2 3 6" xfId="50512" xr:uid="{4A8CFFFE-7A35-4E83-853B-548A29F2E734}"/>
    <cellStyle name="Normal 12 4 2 2 2 2 3 7" xfId="58002" xr:uid="{EC412792-AC7E-4E95-A882-16D7D9AA43C7}"/>
    <cellStyle name="Normal 12 4 2 2 2 2 4" xfId="5209" xr:uid="{A83AF02B-8C45-4642-961F-5A1F8DF7A2ED}"/>
    <cellStyle name="Normal 12 4 2 2 2 2 4 2" xfId="12720" xr:uid="{A88BCF43-0D08-46C3-B4D7-37A99792C808}"/>
    <cellStyle name="Normal 12 4 2 2 2 2 4 2 2" xfId="27696" xr:uid="{0685BB6A-F842-406C-8306-46F8BC6D88CE}"/>
    <cellStyle name="Normal 12 4 2 2 2 2 4 3" xfId="20208" xr:uid="{9092C885-48BB-4902-A8D9-60C5173D0E91}"/>
    <cellStyle name="Normal 12 4 2 2 2 2 4 4" xfId="37015" xr:uid="{FF0FE1E3-DDA4-4D6B-AF77-877F19ABB225}"/>
    <cellStyle name="Normal 12 4 2 2 2 2 4 5" xfId="42627" xr:uid="{EE673D56-BDC3-45EF-BC4D-6DF398E7A66C}"/>
    <cellStyle name="Normal 12 4 2 2 2 2 4 6" xfId="50513" xr:uid="{06D7720B-1FED-4451-BBEF-9C7F71E5EA76}"/>
    <cellStyle name="Normal 12 4 2 2 2 2 4 7" xfId="58003" xr:uid="{1CC27AEC-BF06-46CC-BCEF-3A9B28D19CD8}"/>
    <cellStyle name="Normal 12 4 2 2 2 2 5" xfId="12717" xr:uid="{871BC37D-DB11-4668-8602-0BC98FAE246F}"/>
    <cellStyle name="Normal 12 4 2 2 2 2 5 2" xfId="27693" xr:uid="{4D820797-289A-402E-B052-4D0246226B4E}"/>
    <cellStyle name="Normal 12 4 2 2 2 2 6" xfId="20205" xr:uid="{E0302F71-939F-47BA-A652-161BC3676D65}"/>
    <cellStyle name="Normal 12 4 2 2 2 2 7" xfId="31728" xr:uid="{F8A9D91E-2A82-4D8C-B5C2-E8B306F78BB2}"/>
    <cellStyle name="Normal 12 4 2 2 2 2 8" xfId="42624" xr:uid="{FAAEF9B7-A032-498B-8B06-F85BED76A8B5}"/>
    <cellStyle name="Normal 12 4 2 2 2 2 9" xfId="50510" xr:uid="{4A2305B8-D445-4E08-B52A-4729AB299DEB}"/>
    <cellStyle name="Normal 12 4 2 2 2 3" xfId="5210" xr:uid="{72B22228-B78C-4603-8F35-A1829E8B28B9}"/>
    <cellStyle name="Normal 12 4 2 2 2 3 2" xfId="12721" xr:uid="{7A8AC6C9-6B2F-4567-BD40-01B0563542C9}"/>
    <cellStyle name="Normal 12 4 2 2 2 3 2 2" xfId="27697" xr:uid="{0F2CD81E-BA55-49D7-954A-4B6154C49E69}"/>
    <cellStyle name="Normal 12 4 2 2 2 3 3" xfId="20209" xr:uid="{6A8A8CE6-68CF-4699-B124-94DC34FCA1A6}"/>
    <cellStyle name="Normal 12 4 2 2 2 3 4" xfId="33326" xr:uid="{8DC2A1BD-B564-40B7-91E6-C68F2F7A1684}"/>
    <cellStyle name="Normal 12 4 2 2 2 3 5" xfId="42628" xr:uid="{8342DA47-738D-484E-91BE-663E8E7F5BC0}"/>
    <cellStyle name="Normal 12 4 2 2 2 3 6" xfId="50514" xr:uid="{F792F28A-248F-4CEE-BB34-BD516710A90E}"/>
    <cellStyle name="Normal 12 4 2 2 2 3 7" xfId="58004" xr:uid="{9AFB45CB-7769-40B4-9BAC-24A2A58919E8}"/>
    <cellStyle name="Normal 12 4 2 2 2 4" xfId="5211" xr:uid="{E29D0EB8-6040-401C-99EF-8F62C591919E}"/>
    <cellStyle name="Normal 12 4 2 2 2 4 2" xfId="12722" xr:uid="{91793106-C002-4629-8205-86189E28A2E3}"/>
    <cellStyle name="Normal 12 4 2 2 2 4 2 2" xfId="27698" xr:uid="{F078C42E-07A3-4111-962D-E65ABF377651}"/>
    <cellStyle name="Normal 12 4 2 2 2 4 3" xfId="20210" xr:uid="{C5DD9F5C-3731-4573-B3C7-12031043AD20}"/>
    <cellStyle name="Normal 12 4 2 2 2 4 4" xfId="35171" xr:uid="{F49F0F0F-3351-4C9B-A163-B249AA07DB6D}"/>
    <cellStyle name="Normal 12 4 2 2 2 4 5" xfId="42629" xr:uid="{FBB641B2-CDB1-4FE8-9530-04E7EF109935}"/>
    <cellStyle name="Normal 12 4 2 2 2 4 6" xfId="50515" xr:uid="{6DB6148F-8498-4E25-B27D-2E63836F53C6}"/>
    <cellStyle name="Normal 12 4 2 2 2 4 7" xfId="58005" xr:uid="{824A0188-E750-457A-8E57-DB4C9826A5C1}"/>
    <cellStyle name="Normal 12 4 2 2 2 5" xfId="5212" xr:uid="{C083A77B-369E-4A44-96C7-4CA098C72C5A}"/>
    <cellStyle name="Normal 12 4 2 2 2 5 2" xfId="12723" xr:uid="{A5467BC2-9BB4-43B4-828C-E9E4C15939EE}"/>
    <cellStyle name="Normal 12 4 2 2 2 5 2 2" xfId="27699" xr:uid="{D92D30F1-E518-412A-AECD-7ECE09A527A3}"/>
    <cellStyle name="Normal 12 4 2 2 2 5 3" xfId="20211" xr:uid="{28D5746B-5E6E-441B-9C1C-E54AFE380474}"/>
    <cellStyle name="Normal 12 4 2 2 2 5 4" xfId="37014" xr:uid="{73DC2969-1190-4CA9-A259-71A47FE325F8}"/>
    <cellStyle name="Normal 12 4 2 2 2 5 5" xfId="42630" xr:uid="{DBD1FA2F-C79E-4E7D-9820-8C293BBF7ECB}"/>
    <cellStyle name="Normal 12 4 2 2 2 5 6" xfId="50516" xr:uid="{8E8CBE99-CA94-4B1E-B6F7-8F2B56A914DD}"/>
    <cellStyle name="Normal 12 4 2 2 2 5 7" xfId="58006" xr:uid="{4D4C4C31-31C8-4093-8958-4B542A72AA52}"/>
    <cellStyle name="Normal 12 4 2 2 2 6" xfId="12716" xr:uid="{878F0649-2DB2-4F66-B9C5-791592FDE056}"/>
    <cellStyle name="Normal 12 4 2 2 2 6 2" xfId="27692" xr:uid="{B9199E10-53F5-4912-9AA8-9E3EFBA10B14}"/>
    <cellStyle name="Normal 12 4 2 2 2 7" xfId="20204" xr:uid="{496536A6-C4B8-44DA-823A-05D8AF43A8F1}"/>
    <cellStyle name="Normal 12 4 2 2 2 8" xfId="30983" xr:uid="{60DF6B14-9B31-4E7D-B354-AE52A5D973BC}"/>
    <cellStyle name="Normal 12 4 2 2 2 9" xfId="42623" xr:uid="{2574A452-78A5-4494-92BE-73F94D9CA3B8}"/>
    <cellStyle name="Normal 12 4 2 2 3" xfId="5213" xr:uid="{95F7016A-194F-4404-BDFD-74281EE39A7E}"/>
    <cellStyle name="Normal 12 4 2 2 3 10" xfId="58007" xr:uid="{12D5BB4E-3194-4D2B-9CC2-F9C0CDAF022A}"/>
    <cellStyle name="Normal 12 4 2 2 3 2" xfId="5214" xr:uid="{C844336D-CA0A-4696-8A03-FC3668812BFA}"/>
    <cellStyle name="Normal 12 4 2 2 3 2 2" xfId="12725" xr:uid="{9DFDF8B6-914E-44B6-A5D9-233840E2B0A7}"/>
    <cellStyle name="Normal 12 4 2 2 3 2 2 2" xfId="27701" xr:uid="{10835D17-D391-47FA-AEEC-9315B2D82580}"/>
    <cellStyle name="Normal 12 4 2 2 3 2 3" xfId="20213" xr:uid="{D2BC73F1-6C17-43CB-BCC1-6A851F4ACD6A}"/>
    <cellStyle name="Normal 12 4 2 2 3 2 4" xfId="33328" xr:uid="{AF5557C6-9DF5-4C82-9E6C-CF08AAAE638E}"/>
    <cellStyle name="Normal 12 4 2 2 3 2 5" xfId="42632" xr:uid="{59FD9BDA-FF82-46B9-BA8C-20D873E1DBEF}"/>
    <cellStyle name="Normal 12 4 2 2 3 2 6" xfId="50518" xr:uid="{CA55AF1F-B554-4CD1-800A-4730F2E24EDB}"/>
    <cellStyle name="Normal 12 4 2 2 3 2 7" xfId="58008" xr:uid="{54667080-9D8E-4860-ABD0-EAC142241B63}"/>
    <cellStyle name="Normal 12 4 2 2 3 3" xfId="5215" xr:uid="{37EDA1FC-DDE9-4A97-857E-5E1E11E94F85}"/>
    <cellStyle name="Normal 12 4 2 2 3 3 2" xfId="12726" xr:uid="{77203DF0-D273-47B4-B039-60328C5BC39C}"/>
    <cellStyle name="Normal 12 4 2 2 3 3 2 2" xfId="27702" xr:uid="{D5C62A91-2380-4966-8202-77B0FEB0EB2B}"/>
    <cellStyle name="Normal 12 4 2 2 3 3 3" xfId="20214" xr:uid="{9FF01089-1D52-483B-BEC0-3DE798422994}"/>
    <cellStyle name="Normal 12 4 2 2 3 3 4" xfId="35173" xr:uid="{93F1B308-92CC-4D15-8EF5-3901601F90AC}"/>
    <cellStyle name="Normal 12 4 2 2 3 3 5" xfId="42633" xr:uid="{A5643516-4D4D-40B8-A318-C7109EE9D1B6}"/>
    <cellStyle name="Normal 12 4 2 2 3 3 6" xfId="50519" xr:uid="{F205F537-CC2D-4654-9C0B-2B031D3DBD7D}"/>
    <cellStyle name="Normal 12 4 2 2 3 3 7" xfId="58009" xr:uid="{2AB936D0-9A56-4A89-A3E5-420A76569529}"/>
    <cellStyle name="Normal 12 4 2 2 3 4" xfId="5216" xr:uid="{3DBC6058-245E-4608-900F-9B175164D6F4}"/>
    <cellStyle name="Normal 12 4 2 2 3 4 2" xfId="12727" xr:uid="{AECE8937-8280-47D0-AD5C-7738F813188C}"/>
    <cellStyle name="Normal 12 4 2 2 3 4 2 2" xfId="27703" xr:uid="{45A78FF3-C461-40F2-A659-ACB777B0E2B4}"/>
    <cellStyle name="Normal 12 4 2 2 3 4 3" xfId="20215" xr:uid="{16187973-492B-412B-A79C-174E74004AF8}"/>
    <cellStyle name="Normal 12 4 2 2 3 4 4" xfId="37016" xr:uid="{0F7BD353-0E6C-4AEF-9BCC-98C42F38AE5A}"/>
    <cellStyle name="Normal 12 4 2 2 3 4 5" xfId="42634" xr:uid="{22516CB1-5303-4B64-99BB-C939A08F0E56}"/>
    <cellStyle name="Normal 12 4 2 2 3 4 6" xfId="50520" xr:uid="{477D615A-4BA7-4A36-9859-3E68D5EC3D99}"/>
    <cellStyle name="Normal 12 4 2 2 3 4 7" xfId="58010" xr:uid="{A607F796-CDF1-4444-934A-7F8E5EF66134}"/>
    <cellStyle name="Normal 12 4 2 2 3 5" xfId="12724" xr:uid="{8F523627-6A1A-4917-BC54-70D0C2856004}"/>
    <cellStyle name="Normal 12 4 2 2 3 5 2" xfId="27700" xr:uid="{21FE04C2-3740-4A56-B188-8D679E73E301}"/>
    <cellStyle name="Normal 12 4 2 2 3 6" xfId="20212" xr:uid="{720F2686-246D-4D2A-BE82-A8A1DE0011E9}"/>
    <cellStyle name="Normal 12 4 2 2 3 7" xfId="31727" xr:uid="{B55D4944-C06C-4B35-B323-B043412D50A7}"/>
    <cellStyle name="Normal 12 4 2 2 3 8" xfId="42631" xr:uid="{1BF50A88-6065-4807-A6D2-289E6B4C5CF0}"/>
    <cellStyle name="Normal 12 4 2 2 3 9" xfId="50517" xr:uid="{BE8E6E96-AE10-453C-99EE-87D0682D9FE9}"/>
    <cellStyle name="Normal 12 4 2 2 4" xfId="5217" xr:uid="{06FAC2EA-2BDD-4729-B675-3D2D77690160}"/>
    <cellStyle name="Normal 12 4 2 2 4 2" xfId="12728" xr:uid="{9312E5B9-0462-4EDC-83F0-C8299024D877}"/>
    <cellStyle name="Normal 12 4 2 2 4 2 2" xfId="27704" xr:uid="{D07744A4-B39B-4059-8AE4-757A2D37B2B8}"/>
    <cellStyle name="Normal 12 4 2 2 4 3" xfId="20216" xr:uid="{86D53458-60C4-4A17-AC24-3E18BA2C01B9}"/>
    <cellStyle name="Normal 12 4 2 2 4 4" xfId="33325" xr:uid="{D08452AF-61A0-419F-B313-701904E37A7B}"/>
    <cellStyle name="Normal 12 4 2 2 4 5" xfId="42635" xr:uid="{F9BE7C4A-6092-4F78-A7B2-022BE6695A3C}"/>
    <cellStyle name="Normal 12 4 2 2 4 6" xfId="50521" xr:uid="{ECE9800D-9331-4754-A928-8DF378530EFB}"/>
    <cellStyle name="Normal 12 4 2 2 4 7" xfId="58011" xr:uid="{666276A3-23E7-480F-B453-1D3878CE1798}"/>
    <cellStyle name="Normal 12 4 2 2 5" xfId="5218" xr:uid="{B7EB9680-0285-4A28-9BDF-0B644BF2D7F4}"/>
    <cellStyle name="Normal 12 4 2 2 5 2" xfId="12729" xr:uid="{83F41BFE-D3ED-46BD-AA49-E5542909EFE1}"/>
    <cellStyle name="Normal 12 4 2 2 5 2 2" xfId="27705" xr:uid="{E6A2A168-1819-40AD-BB57-F1A36C2BD063}"/>
    <cellStyle name="Normal 12 4 2 2 5 3" xfId="20217" xr:uid="{F3695384-BCC1-4334-8FFF-AE029CDBA0C8}"/>
    <cellStyle name="Normal 12 4 2 2 5 4" xfId="35170" xr:uid="{7F4410F5-DB8D-432C-B848-0D0B2361CD7A}"/>
    <cellStyle name="Normal 12 4 2 2 5 5" xfId="42636" xr:uid="{FD648C1F-CEB4-4387-849F-7B3817D2A1C2}"/>
    <cellStyle name="Normal 12 4 2 2 5 6" xfId="50522" xr:uid="{451A054A-0670-4447-A7B3-874156D8159C}"/>
    <cellStyle name="Normal 12 4 2 2 5 7" xfId="58012" xr:uid="{C591F3A6-2F1D-4480-B6DC-4302022A4E1F}"/>
    <cellStyle name="Normal 12 4 2 2 6" xfId="5219" xr:uid="{DF4DEB29-A1D1-48DC-A0F9-89188CEBF1FD}"/>
    <cellStyle name="Normal 12 4 2 2 6 2" xfId="12730" xr:uid="{C51643A8-EB10-4B43-B123-7AEC75E1044B}"/>
    <cellStyle name="Normal 12 4 2 2 6 2 2" xfId="27706" xr:uid="{491CE18F-E6AC-4E90-9C88-7437563BCADF}"/>
    <cellStyle name="Normal 12 4 2 2 6 3" xfId="20218" xr:uid="{528B6478-AC70-489A-9D69-1979A03F8FC4}"/>
    <cellStyle name="Normal 12 4 2 2 6 4" xfId="37013" xr:uid="{D5543F95-738A-4D86-9D85-29633C94428B}"/>
    <cellStyle name="Normal 12 4 2 2 6 5" xfId="42637" xr:uid="{40646537-3232-4D51-9B52-9142D51B78B7}"/>
    <cellStyle name="Normal 12 4 2 2 6 6" xfId="50523" xr:uid="{EAB6C86F-FB1E-4F19-8001-9F007768BFB9}"/>
    <cellStyle name="Normal 12 4 2 2 6 7" xfId="58013" xr:uid="{5CD0C4BC-E3B3-4D78-8F19-2BD27865C687}"/>
    <cellStyle name="Normal 12 4 2 2 7" xfId="12715" xr:uid="{0E463246-67DD-44C4-92B9-DDC1A7FD46D5}"/>
    <cellStyle name="Normal 12 4 2 2 7 2" xfId="27691" xr:uid="{8DEAA114-2D33-4E2E-9AA9-7B28DFE5EAA7}"/>
    <cellStyle name="Normal 12 4 2 2 8" xfId="20203" xr:uid="{5BC8A323-0502-4220-84FF-6D09682AAB9C}"/>
    <cellStyle name="Normal 12 4 2 2 9" xfId="30507" xr:uid="{CC0104F5-21B2-44DA-889C-FEC345629818}"/>
    <cellStyle name="Normal 12 4 2 3" xfId="5220" xr:uid="{1343D174-EAB9-44E4-A9B6-9B6028576ADE}"/>
    <cellStyle name="Normal 12 4 2 3 10" xfId="50524" xr:uid="{FF3FC669-DC00-46E8-A2FA-E5A73B845047}"/>
    <cellStyle name="Normal 12 4 2 3 11" xfId="58014" xr:uid="{8361E051-6789-484B-9BC6-0FD4A86C29AB}"/>
    <cellStyle name="Normal 12 4 2 3 2" xfId="5221" xr:uid="{4C56776C-F52D-478F-BEFD-EF2290E54E69}"/>
    <cellStyle name="Normal 12 4 2 3 2 10" xfId="58015" xr:uid="{74D9487D-FFF8-453E-93B8-4514F72A8E72}"/>
    <cellStyle name="Normal 12 4 2 3 2 2" xfId="5222" xr:uid="{87DE1002-D2D6-4FEE-8FA4-55A33D2EC6A4}"/>
    <cellStyle name="Normal 12 4 2 3 2 2 2" xfId="12733" xr:uid="{20DF2A0E-2FCF-4871-B15F-777323CA5D31}"/>
    <cellStyle name="Normal 12 4 2 3 2 2 2 2" xfId="27709" xr:uid="{CAAEE296-800D-45B7-AD8E-A739C622A98B}"/>
    <cellStyle name="Normal 12 4 2 3 2 2 3" xfId="20221" xr:uid="{BFD0EC17-A0DF-4D27-982F-25D313C23D5D}"/>
    <cellStyle name="Normal 12 4 2 3 2 2 4" xfId="33330" xr:uid="{40716D7B-7176-418D-B2B9-220D539CE4DB}"/>
    <cellStyle name="Normal 12 4 2 3 2 2 5" xfId="42640" xr:uid="{0B01E4F0-0705-4A50-AB16-9CF0ACCD4E9B}"/>
    <cellStyle name="Normal 12 4 2 3 2 2 6" xfId="50526" xr:uid="{CF6F1AA8-C3BD-4B75-B025-99B5CDF1B9E9}"/>
    <cellStyle name="Normal 12 4 2 3 2 2 7" xfId="58016" xr:uid="{AD2FC30E-FF51-4D5D-8E53-938AEAF63838}"/>
    <cellStyle name="Normal 12 4 2 3 2 3" xfId="5223" xr:uid="{3424354F-869F-4FFC-AA14-8EFEAACFEEE1}"/>
    <cellStyle name="Normal 12 4 2 3 2 3 2" xfId="12734" xr:uid="{EC0490E4-B7AC-4DC3-863E-52CB1D8EF2E9}"/>
    <cellStyle name="Normal 12 4 2 3 2 3 2 2" xfId="27710" xr:uid="{AB72E8B5-AC84-4042-83E4-6532A7C61554}"/>
    <cellStyle name="Normal 12 4 2 3 2 3 3" xfId="20222" xr:uid="{DC3FD7FF-53B8-47C0-A8F1-983551CBD2A0}"/>
    <cellStyle name="Normal 12 4 2 3 2 3 4" xfId="35175" xr:uid="{F59C954F-1781-4C84-90A6-602D07007CA1}"/>
    <cellStyle name="Normal 12 4 2 3 2 3 5" xfId="42641" xr:uid="{B5C4D3F4-7811-4339-91B3-A9D5301D13EB}"/>
    <cellStyle name="Normal 12 4 2 3 2 3 6" xfId="50527" xr:uid="{422DEBC3-7121-4F99-95E8-BD2E92B7620C}"/>
    <cellStyle name="Normal 12 4 2 3 2 3 7" xfId="58017" xr:uid="{71D7AF35-9673-4235-BC80-5506CC0AB270}"/>
    <cellStyle name="Normal 12 4 2 3 2 4" xfId="5224" xr:uid="{EE323D3C-DEB3-477D-9AC9-5809756D3F98}"/>
    <cellStyle name="Normal 12 4 2 3 2 4 2" xfId="12735" xr:uid="{7657D1BF-F11B-4D75-8F3A-78246E7BB940}"/>
    <cellStyle name="Normal 12 4 2 3 2 4 2 2" xfId="27711" xr:uid="{AC194493-EA47-4B02-9D85-21A3766C5FFD}"/>
    <cellStyle name="Normal 12 4 2 3 2 4 3" xfId="20223" xr:uid="{4D9AD84F-9945-42B1-9190-DB1B2ACF63AF}"/>
    <cellStyle name="Normal 12 4 2 3 2 4 4" xfId="37018" xr:uid="{3550267E-9B22-48D1-B91C-DA1F9685B48D}"/>
    <cellStyle name="Normal 12 4 2 3 2 4 5" xfId="42642" xr:uid="{E938888D-4F0D-44BC-BA68-0C3975E53933}"/>
    <cellStyle name="Normal 12 4 2 3 2 4 6" xfId="50528" xr:uid="{74782437-B170-45D0-A41F-69BB98212C2A}"/>
    <cellStyle name="Normal 12 4 2 3 2 4 7" xfId="58018" xr:uid="{BD58E505-C503-41D5-8C87-828594612A8E}"/>
    <cellStyle name="Normal 12 4 2 3 2 5" xfId="12732" xr:uid="{7EAB2EDF-8219-4803-AC47-E223F39A508D}"/>
    <cellStyle name="Normal 12 4 2 3 2 5 2" xfId="27708" xr:uid="{EDB35C2C-C020-47B7-892B-6E99867B83E8}"/>
    <cellStyle name="Normal 12 4 2 3 2 6" xfId="20220" xr:uid="{55616560-40DD-405D-84F8-1D2157FCC8FB}"/>
    <cellStyle name="Normal 12 4 2 3 2 7" xfId="31729" xr:uid="{232C71E0-57E3-4C60-8F22-2E407F320D3F}"/>
    <cellStyle name="Normal 12 4 2 3 2 8" xfId="42639" xr:uid="{FBBA66FD-E7EC-495F-9799-54DB81F58D6B}"/>
    <cellStyle name="Normal 12 4 2 3 2 9" xfId="50525" xr:uid="{44969FE3-1C8C-4B87-9EF2-DE8097B8BB33}"/>
    <cellStyle name="Normal 12 4 2 3 3" xfId="5225" xr:uid="{9B1F55D1-A3E1-447C-9E12-7CE143BA75CB}"/>
    <cellStyle name="Normal 12 4 2 3 3 2" xfId="12736" xr:uid="{5AA53AAA-D36C-4ECA-9EDF-8A23B09AE0A8}"/>
    <cellStyle name="Normal 12 4 2 3 3 2 2" xfId="27712" xr:uid="{B407052F-01B9-401B-98BF-7CFC3EDF3039}"/>
    <cellStyle name="Normal 12 4 2 3 3 3" xfId="20224" xr:uid="{C6C372BF-D83B-4E3E-AEC1-EB67BA41BC03}"/>
    <cellStyle name="Normal 12 4 2 3 3 4" xfId="33329" xr:uid="{C92761C8-CB4A-43DA-8A7E-DDF533A771DF}"/>
    <cellStyle name="Normal 12 4 2 3 3 5" xfId="42643" xr:uid="{1999E31A-21FE-4508-A532-8047410D34E2}"/>
    <cellStyle name="Normal 12 4 2 3 3 6" xfId="50529" xr:uid="{47AFCDB0-704F-4831-A0B9-7A2DCE6BB4B6}"/>
    <cellStyle name="Normal 12 4 2 3 3 7" xfId="58019" xr:uid="{ED9FB904-D22F-4A0C-8B00-C6E23BD70479}"/>
    <cellStyle name="Normal 12 4 2 3 4" xfId="5226" xr:uid="{5CDA9F31-124A-46A2-B3ED-3CAE796195F8}"/>
    <cellStyle name="Normal 12 4 2 3 4 2" xfId="12737" xr:uid="{5E95D4D4-7E59-463A-9917-043C8D43813C}"/>
    <cellStyle name="Normal 12 4 2 3 4 2 2" xfId="27713" xr:uid="{04F89D19-0F42-4E6D-9050-C585D0FF102D}"/>
    <cellStyle name="Normal 12 4 2 3 4 3" xfId="20225" xr:uid="{966D4F63-3919-472C-A2CD-5665558B41D0}"/>
    <cellStyle name="Normal 12 4 2 3 4 4" xfId="35174" xr:uid="{AD0A245C-0E39-472A-90D3-A8AD939AC434}"/>
    <cellStyle name="Normal 12 4 2 3 4 5" xfId="42644" xr:uid="{9A0138B8-A8DE-4B43-9D45-9457FBF45DB3}"/>
    <cellStyle name="Normal 12 4 2 3 4 6" xfId="50530" xr:uid="{89CB4A03-FB0F-4EE9-89F3-AE0EE42AC74B}"/>
    <cellStyle name="Normal 12 4 2 3 4 7" xfId="58020" xr:uid="{6321B1B6-EC9C-4C2E-B44E-D1F0AF3D0CEC}"/>
    <cellStyle name="Normal 12 4 2 3 5" xfId="5227" xr:uid="{BAE532AC-02D2-4D35-8E35-92939F0B9F3E}"/>
    <cellStyle name="Normal 12 4 2 3 5 2" xfId="12738" xr:uid="{9C29C717-0F03-4B77-927E-97638CA3EAB6}"/>
    <cellStyle name="Normal 12 4 2 3 5 2 2" xfId="27714" xr:uid="{AFECE9E2-FFEE-4C08-BBAB-0D47243E0B29}"/>
    <cellStyle name="Normal 12 4 2 3 5 3" xfId="20226" xr:uid="{7F467FE8-953E-496F-8D6D-4D22AB6E7DB3}"/>
    <cellStyle name="Normal 12 4 2 3 5 4" xfId="37017" xr:uid="{F69B5FD4-4B83-4417-93FF-04E6CEDFA690}"/>
    <cellStyle name="Normal 12 4 2 3 5 5" xfId="42645" xr:uid="{25654A70-ACD3-4221-B0D8-9ECADD9EF31F}"/>
    <cellStyle name="Normal 12 4 2 3 5 6" xfId="50531" xr:uid="{0E85618A-B176-47A6-98E8-207AA2761095}"/>
    <cellStyle name="Normal 12 4 2 3 5 7" xfId="58021" xr:uid="{D8872B3B-FE16-452B-98B6-28B566090466}"/>
    <cellStyle name="Normal 12 4 2 3 6" xfId="12731" xr:uid="{3CAA69E5-8DB8-493E-90D6-66D58DC966F5}"/>
    <cellStyle name="Normal 12 4 2 3 6 2" xfId="27707" xr:uid="{8D6F7361-8A7D-4F9E-A4B2-0E394D382797}"/>
    <cellStyle name="Normal 12 4 2 3 7" xfId="20219" xr:uid="{E785DC61-3FDE-4D24-9D90-586D84899A09}"/>
    <cellStyle name="Normal 12 4 2 3 8" xfId="30708" xr:uid="{2E01E10C-955C-40D2-92DA-F88106741655}"/>
    <cellStyle name="Normal 12 4 2 3 9" xfId="42638" xr:uid="{25AAA83C-AA2D-4561-A27B-8A37F18FCB2A}"/>
    <cellStyle name="Normal 12 4 2 4" xfId="5228" xr:uid="{D471815E-0764-4011-87F5-D4C741BD977C}"/>
    <cellStyle name="Normal 12 4 2 4 10" xfId="50532" xr:uid="{0718A9D2-5D88-426A-927F-59E815CD270B}"/>
    <cellStyle name="Normal 12 4 2 4 11" xfId="58022" xr:uid="{57CF9FEE-04C3-494B-A1DF-E1286CA8742D}"/>
    <cellStyle name="Normal 12 4 2 4 2" xfId="5229" xr:uid="{BE26BA2A-C326-4824-810D-E147BF6878FD}"/>
    <cellStyle name="Normal 12 4 2 4 2 10" xfId="58023" xr:uid="{C9DAF546-4C3C-4307-B25A-0EEDD56451AB}"/>
    <cellStyle name="Normal 12 4 2 4 2 2" xfId="5230" xr:uid="{BF927002-9E00-4BE2-99AE-D2A5F8A2653B}"/>
    <cellStyle name="Normal 12 4 2 4 2 2 2" xfId="12741" xr:uid="{6032BC33-CB91-4284-8EAC-47473E1BA8EB}"/>
    <cellStyle name="Normal 12 4 2 4 2 2 2 2" xfId="27717" xr:uid="{ED2D215E-50B8-414D-BADF-4FDD95821411}"/>
    <cellStyle name="Normal 12 4 2 4 2 2 3" xfId="20229" xr:uid="{37D43D74-03C9-45CD-B229-756426E5695F}"/>
    <cellStyle name="Normal 12 4 2 4 2 2 4" xfId="33332" xr:uid="{B411EF32-543C-40B3-8D80-83D052964257}"/>
    <cellStyle name="Normal 12 4 2 4 2 2 5" xfId="42648" xr:uid="{B7EEE2EB-8B99-4FAC-82A3-3CF6E6B5E1C0}"/>
    <cellStyle name="Normal 12 4 2 4 2 2 6" xfId="50534" xr:uid="{B2FEF7F9-A412-49AF-A6D5-BFFC14C9FB4D}"/>
    <cellStyle name="Normal 12 4 2 4 2 2 7" xfId="58024" xr:uid="{72CE0822-BEC6-4120-A94D-0EFA534F67EA}"/>
    <cellStyle name="Normal 12 4 2 4 2 3" xfId="5231" xr:uid="{103FE126-8CEA-4A1F-B791-6C2F5F7A7C07}"/>
    <cellStyle name="Normal 12 4 2 4 2 3 2" xfId="12742" xr:uid="{C508DF99-DE4B-4A0E-A4E4-169B8E528C9F}"/>
    <cellStyle name="Normal 12 4 2 4 2 3 2 2" xfId="27718" xr:uid="{AE67838B-20F0-489B-9629-4825C660F5B9}"/>
    <cellStyle name="Normal 12 4 2 4 2 3 3" xfId="20230" xr:uid="{20514D24-DC67-4C32-87F7-D2DA32C0A74B}"/>
    <cellStyle name="Normal 12 4 2 4 2 3 4" xfId="35177" xr:uid="{EA5797BF-BE13-437E-9E12-50531A5A485F}"/>
    <cellStyle name="Normal 12 4 2 4 2 3 5" xfId="42649" xr:uid="{930F75A2-A39C-462F-B984-76505DA3B5CA}"/>
    <cellStyle name="Normal 12 4 2 4 2 3 6" xfId="50535" xr:uid="{D1B16D9B-1DAC-4C93-8F8D-36FDED9922AA}"/>
    <cellStyle name="Normal 12 4 2 4 2 3 7" xfId="58025" xr:uid="{3C0DABDE-644E-49D2-95A5-D77F332069E9}"/>
    <cellStyle name="Normal 12 4 2 4 2 4" xfId="5232" xr:uid="{83BED4B6-DBD0-4068-8874-562CBE9E32E3}"/>
    <cellStyle name="Normal 12 4 2 4 2 4 2" xfId="12743" xr:uid="{271FD07A-0982-4F1A-9422-73D02B1533D7}"/>
    <cellStyle name="Normal 12 4 2 4 2 4 2 2" xfId="27719" xr:uid="{A212CBBD-F6F8-4C95-821A-86839D8FA4E6}"/>
    <cellStyle name="Normal 12 4 2 4 2 4 3" xfId="20231" xr:uid="{50C38C6E-0BAB-4C95-B965-8708F9E408E2}"/>
    <cellStyle name="Normal 12 4 2 4 2 4 4" xfId="37020" xr:uid="{498EDA4C-1975-4DCD-9B01-E939C230C9F5}"/>
    <cellStyle name="Normal 12 4 2 4 2 4 5" xfId="42650" xr:uid="{6CB60495-2FFE-477C-87BC-501F299EE6EC}"/>
    <cellStyle name="Normal 12 4 2 4 2 4 6" xfId="50536" xr:uid="{84AFDF51-2D1D-422E-94EF-9CF9520D0CD5}"/>
    <cellStyle name="Normal 12 4 2 4 2 4 7" xfId="58026" xr:uid="{A4B7277E-4174-4BF8-A507-705F1D4FA0B4}"/>
    <cellStyle name="Normal 12 4 2 4 2 5" xfId="12740" xr:uid="{F3CEFEB5-9258-4F4D-8F47-CC00B640447E}"/>
    <cellStyle name="Normal 12 4 2 4 2 5 2" xfId="27716" xr:uid="{4D825E8E-14F4-4DC8-9877-D107C486DA3C}"/>
    <cellStyle name="Normal 12 4 2 4 2 6" xfId="20228" xr:uid="{191B682F-EC9C-4CFF-90F6-37EE3B300218}"/>
    <cellStyle name="Normal 12 4 2 4 2 7" xfId="31730" xr:uid="{9D86CEB8-DA10-4418-83E8-D6BD070D9349}"/>
    <cellStyle name="Normal 12 4 2 4 2 8" xfId="42647" xr:uid="{2029E1F5-FA2A-4A6E-8F4B-B78D4AD5ACEB}"/>
    <cellStyle name="Normal 12 4 2 4 2 9" xfId="50533" xr:uid="{4510AED5-7E6E-48B0-A9FF-062AB02E176A}"/>
    <cellStyle name="Normal 12 4 2 4 3" xfId="5233" xr:uid="{8BB80D63-F565-4691-88F9-7AD290F6DABB}"/>
    <cellStyle name="Normal 12 4 2 4 3 2" xfId="12744" xr:uid="{8CEABD5D-3C14-406E-A892-DF0666AC92A7}"/>
    <cellStyle name="Normal 12 4 2 4 3 2 2" xfId="27720" xr:uid="{46CBA34E-A4F3-438F-A17D-70759A857B38}"/>
    <cellStyle name="Normal 12 4 2 4 3 3" xfId="20232" xr:uid="{3B8E2BE1-9A5F-4C0E-BB2F-8D386B22035E}"/>
    <cellStyle name="Normal 12 4 2 4 3 4" xfId="33331" xr:uid="{47FA69D0-A5F7-4B9C-B908-86AF7076E430}"/>
    <cellStyle name="Normal 12 4 2 4 3 5" xfId="42651" xr:uid="{AA9FBB91-D7D2-4D61-AFAF-BB2FDB674E65}"/>
    <cellStyle name="Normal 12 4 2 4 3 6" xfId="50537" xr:uid="{7F2E22CE-95CE-4891-A8CB-C8DCD4BB89AE}"/>
    <cellStyle name="Normal 12 4 2 4 3 7" xfId="58027" xr:uid="{24E36D46-F97C-4FCC-ACC9-7353162E5879}"/>
    <cellStyle name="Normal 12 4 2 4 4" xfId="5234" xr:uid="{30A353C4-2CCD-48F0-A145-64238843E649}"/>
    <cellStyle name="Normal 12 4 2 4 4 2" xfId="12745" xr:uid="{C2225117-3392-44AD-8E10-71736DD85CFF}"/>
    <cellStyle name="Normal 12 4 2 4 4 2 2" xfId="27721" xr:uid="{5258D45E-BFC9-4CC5-8948-F883C7C70117}"/>
    <cellStyle name="Normal 12 4 2 4 4 3" xfId="20233" xr:uid="{F91D0831-F0B6-4D11-B111-24C44079C3D0}"/>
    <cellStyle name="Normal 12 4 2 4 4 4" xfId="35176" xr:uid="{7EC92F88-741F-4914-9409-D0D98172EE78}"/>
    <cellStyle name="Normal 12 4 2 4 4 5" xfId="42652" xr:uid="{466CF17F-EF1E-4C34-AB46-761F88C05684}"/>
    <cellStyle name="Normal 12 4 2 4 4 6" xfId="50538" xr:uid="{13CD5D89-8993-4AA8-90AA-6D3226239B64}"/>
    <cellStyle name="Normal 12 4 2 4 4 7" xfId="58028" xr:uid="{0EC93C9F-009B-4311-BA71-9C5B748108DE}"/>
    <cellStyle name="Normal 12 4 2 4 5" xfId="5235" xr:uid="{54DD23AB-C246-48ED-B43A-3DA0B5B951AE}"/>
    <cellStyle name="Normal 12 4 2 4 5 2" xfId="12746" xr:uid="{8F91C6BE-F0DD-4A6A-B79F-B13859FFAB6F}"/>
    <cellStyle name="Normal 12 4 2 4 5 2 2" xfId="27722" xr:uid="{291C4543-BD09-4279-A9DB-A9BC00CBF18F}"/>
    <cellStyle name="Normal 12 4 2 4 5 3" xfId="20234" xr:uid="{66555A23-AA77-487D-A3EC-F6252715D73E}"/>
    <cellStyle name="Normal 12 4 2 4 5 4" xfId="37019" xr:uid="{C002302F-9F05-4043-82C1-F6887786953F}"/>
    <cellStyle name="Normal 12 4 2 4 5 5" xfId="42653" xr:uid="{D45A51B0-A770-4336-BE59-C358DC372D08}"/>
    <cellStyle name="Normal 12 4 2 4 5 6" xfId="50539" xr:uid="{E0ED8D7A-E747-40C9-A3C9-5D062B93B192}"/>
    <cellStyle name="Normal 12 4 2 4 5 7" xfId="58029" xr:uid="{CBAC834A-8905-4485-9D9C-459EC2B7FB5F}"/>
    <cellStyle name="Normal 12 4 2 4 6" xfId="12739" xr:uid="{B7B6528A-3D3C-453A-AAA3-689024C7C5DB}"/>
    <cellStyle name="Normal 12 4 2 4 6 2" xfId="27715" xr:uid="{29A80642-FA65-437E-A527-6C31E682B8B3}"/>
    <cellStyle name="Normal 12 4 2 4 7" xfId="20227" xr:uid="{D33BC25A-9643-439E-B9D7-E7F4F62E5BF8}"/>
    <cellStyle name="Normal 12 4 2 4 8" xfId="30982" xr:uid="{EF3DA48C-13AB-4825-B71E-8261C56E1FA8}"/>
    <cellStyle name="Normal 12 4 2 4 9" xfId="42646" xr:uid="{F4C5CDCA-74E5-4111-A320-C3729E0060ED}"/>
    <cellStyle name="Normal 12 4 2 5" xfId="5236" xr:uid="{638701B5-7A31-4C8E-BF53-05DCA6D0FAF4}"/>
    <cellStyle name="Normal 12 4 2 5 10" xfId="58030" xr:uid="{B9B1DB7C-2389-4DEB-8567-3ECDA252C00F}"/>
    <cellStyle name="Normal 12 4 2 5 2" xfId="5237" xr:uid="{9566A647-D1AF-4F45-B4D8-3555B40E0AEA}"/>
    <cellStyle name="Normal 12 4 2 5 2 2" xfId="12748" xr:uid="{14927844-69CE-499C-B0CB-ABBB1023D47D}"/>
    <cellStyle name="Normal 12 4 2 5 2 2 2" xfId="27724" xr:uid="{7EC50216-8810-4081-A10F-BF7972D0B4B4}"/>
    <cellStyle name="Normal 12 4 2 5 2 3" xfId="20236" xr:uid="{34B90AF0-5CE9-4C4B-B733-074A3EEC1411}"/>
    <cellStyle name="Normal 12 4 2 5 2 4" xfId="33333" xr:uid="{E5D7BC6E-5942-475B-A99C-DC0BF4A711DB}"/>
    <cellStyle name="Normal 12 4 2 5 2 5" xfId="42655" xr:uid="{9A9C5030-BB89-4EF0-B705-39B6B6A8F44A}"/>
    <cellStyle name="Normal 12 4 2 5 2 6" xfId="50541" xr:uid="{0723F185-7018-494C-8224-E71E007AE7DD}"/>
    <cellStyle name="Normal 12 4 2 5 2 7" xfId="58031" xr:uid="{EF2098A2-D4D7-443F-992F-9E27F083C233}"/>
    <cellStyle name="Normal 12 4 2 5 3" xfId="5238" xr:uid="{F6590762-A548-4687-A4CD-60F0133BC3E0}"/>
    <cellStyle name="Normal 12 4 2 5 3 2" xfId="12749" xr:uid="{EE6177BA-4522-4203-8101-6E33697F1168}"/>
    <cellStyle name="Normal 12 4 2 5 3 2 2" xfId="27725" xr:uid="{675A011C-A0E5-4B54-9E21-B7AB8239D2BE}"/>
    <cellStyle name="Normal 12 4 2 5 3 3" xfId="20237" xr:uid="{4C8B1758-CF87-4ACD-B644-8532A90A659B}"/>
    <cellStyle name="Normal 12 4 2 5 3 4" xfId="35178" xr:uid="{1128C863-C53A-4D59-85BD-0BA3CEB27DBE}"/>
    <cellStyle name="Normal 12 4 2 5 3 5" xfId="42656" xr:uid="{0E6CB8FD-8EE9-41C4-B2FD-21983730E763}"/>
    <cellStyle name="Normal 12 4 2 5 3 6" xfId="50542" xr:uid="{9CC9DFEB-02EC-4A95-921F-2282582BBA55}"/>
    <cellStyle name="Normal 12 4 2 5 3 7" xfId="58032" xr:uid="{A0C681B9-B994-46A1-8F2A-5A6A584F0FC0}"/>
    <cellStyle name="Normal 12 4 2 5 4" xfId="5239" xr:uid="{B80CDF81-30E0-4068-8CD8-99DC792FE4A1}"/>
    <cellStyle name="Normal 12 4 2 5 4 2" xfId="12750" xr:uid="{576475DB-A190-4068-9AF0-AE82E057A256}"/>
    <cellStyle name="Normal 12 4 2 5 4 2 2" xfId="27726" xr:uid="{362BFC53-C525-4C50-A9E6-E216856F7629}"/>
    <cellStyle name="Normal 12 4 2 5 4 3" xfId="20238" xr:uid="{89293B3E-E6FD-4C2D-B95F-E81A29B6F853}"/>
    <cellStyle name="Normal 12 4 2 5 4 4" xfId="37021" xr:uid="{6E8F4879-67AD-46BC-AEF9-84E5204278A0}"/>
    <cellStyle name="Normal 12 4 2 5 4 5" xfId="42657" xr:uid="{371EAF22-EA38-4CA7-ACD4-7C3AC490E016}"/>
    <cellStyle name="Normal 12 4 2 5 4 6" xfId="50543" xr:uid="{ED6E9873-C998-401E-95FF-CB89C4D95DC5}"/>
    <cellStyle name="Normal 12 4 2 5 4 7" xfId="58033" xr:uid="{932F38E1-BCF3-4109-A370-56C7C8AAA51F}"/>
    <cellStyle name="Normal 12 4 2 5 5" xfId="12747" xr:uid="{DCDC13B2-D0F7-4436-B03F-6E7FC04777FC}"/>
    <cellStyle name="Normal 12 4 2 5 5 2" xfId="27723" xr:uid="{B9480937-0FAF-4CA8-A308-44AB8C348A03}"/>
    <cellStyle name="Normal 12 4 2 5 6" xfId="20235" xr:uid="{064FAB75-F4DF-4422-BAB2-D84064C873FE}"/>
    <cellStyle name="Normal 12 4 2 5 7" xfId="31726" xr:uid="{EB683409-FA8E-4B5A-92E4-00A95B8F6354}"/>
    <cellStyle name="Normal 12 4 2 5 8" xfId="42654" xr:uid="{28DBEBD0-0BF0-45C0-B91E-AD21E152D682}"/>
    <cellStyle name="Normal 12 4 2 5 9" xfId="50540" xr:uid="{D08BC561-E095-412B-B41E-6E868E2DDB8B}"/>
    <cellStyle name="Normal 12 4 2 6" xfId="5240" xr:uid="{47663CD9-2D90-47B7-8AEA-D3857F1DDCD8}"/>
    <cellStyle name="Normal 12 4 2 6 2" xfId="12751" xr:uid="{DA792124-AC27-4616-98E9-796207812D72}"/>
    <cellStyle name="Normal 12 4 2 6 2 2" xfId="27727" xr:uid="{06793EDC-AC80-4BC6-9E1B-6B10E7E0EC2F}"/>
    <cellStyle name="Normal 12 4 2 6 3" xfId="20239" xr:uid="{B2D1C6C6-91A3-45D8-AD1F-88C4DF545258}"/>
    <cellStyle name="Normal 12 4 2 6 4" xfId="33324" xr:uid="{BB4ACA6C-9D45-4AB5-A9FE-1010E008A72C}"/>
    <cellStyle name="Normal 12 4 2 6 5" xfId="42658" xr:uid="{F3C2A74C-C7FE-4DAF-8A0E-318AC533F7B3}"/>
    <cellStyle name="Normal 12 4 2 6 6" xfId="50544" xr:uid="{A6365172-1A0E-4C66-8C47-DDB446323207}"/>
    <cellStyle name="Normal 12 4 2 6 7" xfId="58034" xr:uid="{2AE45070-AD65-4B25-9E90-A0FD03E5DFB4}"/>
    <cellStyle name="Normal 12 4 2 7" xfId="5241" xr:uid="{96549308-5C85-4A53-AD34-159F2CC9674D}"/>
    <cellStyle name="Normal 12 4 2 7 2" xfId="12752" xr:uid="{B70252BC-B833-4D71-B0CF-427832AF908A}"/>
    <cellStyle name="Normal 12 4 2 7 2 2" xfId="27728" xr:uid="{C6130E56-63B3-4EDA-815D-A2727040E05E}"/>
    <cellStyle name="Normal 12 4 2 7 3" xfId="20240" xr:uid="{5C74650D-FA89-48EA-B7CF-2BFFA9463458}"/>
    <cellStyle name="Normal 12 4 2 7 4" xfId="35169" xr:uid="{659B9C16-7B1A-426F-BDDB-AAA79ED4D78F}"/>
    <cellStyle name="Normal 12 4 2 7 5" xfId="42659" xr:uid="{EB92EEF4-E828-45C5-9C2D-185916DCCD8E}"/>
    <cellStyle name="Normal 12 4 2 7 6" xfId="50545" xr:uid="{46628288-0E31-4760-9DE9-D4AA0A7EC567}"/>
    <cellStyle name="Normal 12 4 2 7 7" xfId="58035" xr:uid="{63F795B0-1E64-434A-9A7A-5751A6F6A5B5}"/>
    <cellStyle name="Normal 12 4 2 8" xfId="5242" xr:uid="{0BC2F2C4-BE2F-4AEF-84DF-EF1F579EC6E1}"/>
    <cellStyle name="Normal 12 4 2 8 2" xfId="12753" xr:uid="{B015EC7E-E2BC-4827-BD1D-8BC59CB1E051}"/>
    <cellStyle name="Normal 12 4 2 8 2 2" xfId="27729" xr:uid="{872804AE-E3D1-4901-9101-6F19886C0DF1}"/>
    <cellStyle name="Normal 12 4 2 8 3" xfId="20241" xr:uid="{0CB766F9-0093-4AE3-8FCB-E227B83B5DC2}"/>
    <cellStyle name="Normal 12 4 2 8 4" xfId="37012" xr:uid="{BC2740E8-420D-4189-AF38-C4FE7A71516E}"/>
    <cellStyle name="Normal 12 4 2 8 5" xfId="42660" xr:uid="{D2C15840-E469-42DB-B06A-038C4227D5F5}"/>
    <cellStyle name="Normal 12 4 2 8 6" xfId="50546" xr:uid="{B6368B1A-5B8F-428F-A0DC-40853376DF47}"/>
    <cellStyle name="Normal 12 4 2 8 7" xfId="58036" xr:uid="{5D949FF6-0E06-4BB0-86D0-6D3E6CC7C425}"/>
    <cellStyle name="Normal 12 4 2 9" xfId="12714" xr:uid="{9C2E4C9F-6FF3-4161-BD89-E0EAEB6844D8}"/>
    <cellStyle name="Normal 12 4 2 9 2" xfId="27690" xr:uid="{1138F71E-F376-4138-AAFD-0CF49B6FB045}"/>
    <cellStyle name="Normal 12 4 3" xfId="5243" xr:uid="{CC2EA6BC-DBB6-4727-8626-200A1955E1BD}"/>
    <cellStyle name="Normal 12 4 3 10" xfId="42661" xr:uid="{9E1FE741-B595-4762-86FB-393501781A49}"/>
    <cellStyle name="Normal 12 4 3 11" xfId="50547" xr:uid="{349285DC-2932-4DD2-9739-1E12326215AC}"/>
    <cellStyle name="Normal 12 4 3 12" xfId="58037" xr:uid="{B88B299A-C0AA-4A2A-8239-4F635797BE9D}"/>
    <cellStyle name="Normal 12 4 3 2" xfId="5244" xr:uid="{F344F94A-8943-44D7-8B4B-0CC20D01A87A}"/>
    <cellStyle name="Normal 12 4 3 2 10" xfId="50548" xr:uid="{7149DCBD-A17D-4E0E-988A-486AA94B01FF}"/>
    <cellStyle name="Normal 12 4 3 2 11" xfId="58038" xr:uid="{298ABC28-1327-45AE-B7EF-51C2D6DC93C1}"/>
    <cellStyle name="Normal 12 4 3 2 2" xfId="5245" xr:uid="{3AB5A5ED-D8AC-45FA-AE1D-97144485AC86}"/>
    <cellStyle name="Normal 12 4 3 2 2 10" xfId="58039" xr:uid="{319944ED-2547-406F-85CA-8B06AE53BA95}"/>
    <cellStyle name="Normal 12 4 3 2 2 2" xfId="5246" xr:uid="{FD011C47-50A9-4D5A-A6F2-A5C7CEC32329}"/>
    <cellStyle name="Normal 12 4 3 2 2 2 2" xfId="12757" xr:uid="{8A5A32C8-7AFD-4DF8-8799-BADC4F63D7E1}"/>
    <cellStyle name="Normal 12 4 3 2 2 2 2 2" xfId="27733" xr:uid="{9A34AEA5-9553-41E9-8CFA-7B5DAF77313D}"/>
    <cellStyle name="Normal 12 4 3 2 2 2 3" xfId="20245" xr:uid="{D275249E-69FF-4E00-861E-423E621A21B0}"/>
    <cellStyle name="Normal 12 4 3 2 2 2 4" xfId="33336" xr:uid="{BC77166C-F514-4B10-9E5B-10D4C048D703}"/>
    <cellStyle name="Normal 12 4 3 2 2 2 5" xfId="42664" xr:uid="{8615C165-C7D5-448C-9A19-E3F6C80B3D3D}"/>
    <cellStyle name="Normal 12 4 3 2 2 2 6" xfId="50550" xr:uid="{04DCCB77-9367-4185-8A01-380C5C69C58D}"/>
    <cellStyle name="Normal 12 4 3 2 2 2 7" xfId="58040" xr:uid="{96488F1E-1D25-4DE0-99CB-CF57D99A102A}"/>
    <cellStyle name="Normal 12 4 3 2 2 3" xfId="5247" xr:uid="{119C0948-65A0-49F1-881D-988FEE017C19}"/>
    <cellStyle name="Normal 12 4 3 2 2 3 2" xfId="12758" xr:uid="{3B3FBAB6-8BEE-4E2E-B420-69EB08DC8589}"/>
    <cellStyle name="Normal 12 4 3 2 2 3 2 2" xfId="27734" xr:uid="{D1644B83-7F5B-4AAC-915D-1C6351138667}"/>
    <cellStyle name="Normal 12 4 3 2 2 3 3" xfId="20246" xr:uid="{F0F66B37-135A-4746-9591-B014498A5BA5}"/>
    <cellStyle name="Normal 12 4 3 2 2 3 4" xfId="35181" xr:uid="{8DE4C1B6-24B3-4F41-B2F2-39C2CDFFC066}"/>
    <cellStyle name="Normal 12 4 3 2 2 3 5" xfId="42665" xr:uid="{B1FE36E5-455F-49E1-B0E1-401C7385077F}"/>
    <cellStyle name="Normal 12 4 3 2 2 3 6" xfId="50551" xr:uid="{70418B70-8B58-4E46-9AB2-07ECAB98FCC6}"/>
    <cellStyle name="Normal 12 4 3 2 2 3 7" xfId="58041" xr:uid="{5BB2C99E-59C5-4978-8E6C-A1D21582596A}"/>
    <cellStyle name="Normal 12 4 3 2 2 4" xfId="5248" xr:uid="{BBC7928A-378E-4690-8097-F5EC32EF761F}"/>
    <cellStyle name="Normal 12 4 3 2 2 4 2" xfId="12759" xr:uid="{4022982A-8CF5-4D7C-A1B5-70FE9F273E57}"/>
    <cellStyle name="Normal 12 4 3 2 2 4 2 2" xfId="27735" xr:uid="{752FCF13-0208-45B3-BDAE-62C1E32EE294}"/>
    <cellStyle name="Normal 12 4 3 2 2 4 3" xfId="20247" xr:uid="{47003F5D-D6F6-4DA1-AA43-8F973CC178DD}"/>
    <cellStyle name="Normal 12 4 3 2 2 4 4" xfId="37024" xr:uid="{12D89BAD-7785-426C-BD36-AE79F5E4E6E1}"/>
    <cellStyle name="Normal 12 4 3 2 2 4 5" xfId="42666" xr:uid="{DCD67061-46F0-4BFE-9F19-32D07ECF7DAD}"/>
    <cellStyle name="Normal 12 4 3 2 2 4 6" xfId="50552" xr:uid="{C2F780B1-DBF1-493B-B600-B0DA862B956D}"/>
    <cellStyle name="Normal 12 4 3 2 2 4 7" xfId="58042" xr:uid="{D0A23A15-ACBE-4877-90BC-4E304FD395AB}"/>
    <cellStyle name="Normal 12 4 3 2 2 5" xfId="12756" xr:uid="{29DD731A-F48F-48C0-B213-54230ACE3BA3}"/>
    <cellStyle name="Normal 12 4 3 2 2 5 2" xfId="27732" xr:uid="{5A32F089-98B6-466C-9777-6874974DE1B1}"/>
    <cellStyle name="Normal 12 4 3 2 2 6" xfId="20244" xr:uid="{012E6461-7D91-4939-B4FA-259E88E11655}"/>
    <cellStyle name="Normal 12 4 3 2 2 7" xfId="31732" xr:uid="{EFD4A39F-A0FA-4AD8-BA78-E75C6B56D992}"/>
    <cellStyle name="Normal 12 4 3 2 2 8" xfId="42663" xr:uid="{223CE4C8-6654-48A4-A53B-8FCCF5879A25}"/>
    <cellStyle name="Normal 12 4 3 2 2 9" xfId="50549" xr:uid="{979D164E-1081-40C0-B02E-8F2E069318A8}"/>
    <cellStyle name="Normal 12 4 3 2 3" xfId="5249" xr:uid="{D6879BC3-2E67-48E6-9095-C870D7E05D07}"/>
    <cellStyle name="Normal 12 4 3 2 3 2" xfId="12760" xr:uid="{D63D921D-476E-487A-AF0C-2FC9F05A0F0A}"/>
    <cellStyle name="Normal 12 4 3 2 3 2 2" xfId="27736" xr:uid="{7B159DD8-7B14-4DB3-B047-9AE1E5F3C28D}"/>
    <cellStyle name="Normal 12 4 3 2 3 3" xfId="20248" xr:uid="{F5C3E830-6B73-4053-B3EE-710E53009B1D}"/>
    <cellStyle name="Normal 12 4 3 2 3 4" xfId="33335" xr:uid="{9C1B3C56-B75A-40B4-A468-F9D470B06731}"/>
    <cellStyle name="Normal 12 4 3 2 3 5" xfId="42667" xr:uid="{A0C7A1DA-F2D3-49E3-8D9E-6F123C00E8C9}"/>
    <cellStyle name="Normal 12 4 3 2 3 6" xfId="50553" xr:uid="{F29C12C3-AF1B-497E-A462-E4B879AB2C8F}"/>
    <cellStyle name="Normal 12 4 3 2 3 7" xfId="58043" xr:uid="{63AB07F4-25BC-4048-BAF6-4EEAF689C3CA}"/>
    <cellStyle name="Normal 12 4 3 2 4" xfId="5250" xr:uid="{469CBAED-E124-49BF-860C-E0B6B79F9A0A}"/>
    <cellStyle name="Normal 12 4 3 2 4 2" xfId="12761" xr:uid="{C38C66C3-1A13-4897-AE55-0BD184D7F4A4}"/>
    <cellStyle name="Normal 12 4 3 2 4 2 2" xfId="27737" xr:uid="{88505E5C-93B7-4AD6-8D57-66A899119C5E}"/>
    <cellStyle name="Normal 12 4 3 2 4 3" xfId="20249" xr:uid="{19B97E1F-F3DB-4291-B2F0-7720FFDBDCC5}"/>
    <cellStyle name="Normal 12 4 3 2 4 4" xfId="35180" xr:uid="{9F549219-170B-42C5-8348-B03B7C79F2C0}"/>
    <cellStyle name="Normal 12 4 3 2 4 5" xfId="42668" xr:uid="{417BEF98-B43A-4C57-A27B-F32712F3801B}"/>
    <cellStyle name="Normal 12 4 3 2 4 6" xfId="50554" xr:uid="{7BF847B7-4116-408D-B4D1-EE5A7A9DA4C5}"/>
    <cellStyle name="Normal 12 4 3 2 4 7" xfId="58044" xr:uid="{3EEA9CF4-79D4-4A7A-A4AC-F7E04173E971}"/>
    <cellStyle name="Normal 12 4 3 2 5" xfId="5251" xr:uid="{E2B24E10-D1DB-4561-BCBB-581CAECA4264}"/>
    <cellStyle name="Normal 12 4 3 2 5 2" xfId="12762" xr:uid="{2305ED57-01B3-44F8-B1BD-896CED9E5600}"/>
    <cellStyle name="Normal 12 4 3 2 5 2 2" xfId="27738" xr:uid="{D2ECAE1B-6FA8-4DEA-8259-2F22A1463D04}"/>
    <cellStyle name="Normal 12 4 3 2 5 3" xfId="20250" xr:uid="{3E2642A6-B155-4050-B38F-CC552C8C29D1}"/>
    <cellStyle name="Normal 12 4 3 2 5 4" xfId="37023" xr:uid="{24F5BF6B-FB43-42FC-90CB-0C62FDB30963}"/>
    <cellStyle name="Normal 12 4 3 2 5 5" xfId="42669" xr:uid="{B4C95180-3E59-4EE8-BAE5-10D28A30CEFD}"/>
    <cellStyle name="Normal 12 4 3 2 5 6" xfId="50555" xr:uid="{9479EAD2-8CCA-42AD-B243-AD9D50D048FD}"/>
    <cellStyle name="Normal 12 4 3 2 5 7" xfId="58045" xr:uid="{044D291F-06CB-4E56-9752-6C10D748E9B2}"/>
    <cellStyle name="Normal 12 4 3 2 6" xfId="12755" xr:uid="{81C40710-46F3-40B8-A8C1-D9609E639D90}"/>
    <cellStyle name="Normal 12 4 3 2 6 2" xfId="27731" xr:uid="{BE5AAD42-CA1A-4483-9F84-058FABD63D28}"/>
    <cellStyle name="Normal 12 4 3 2 7" xfId="20243" xr:uid="{60C46743-35CF-47CA-B71B-3F8D4DB57CF1}"/>
    <cellStyle name="Normal 12 4 3 2 8" xfId="30984" xr:uid="{03976573-8926-4AAF-80B3-31A8D2260081}"/>
    <cellStyle name="Normal 12 4 3 2 9" xfId="42662" xr:uid="{A065A203-FF59-4BE0-86DD-A5DDCACEC601}"/>
    <cellStyle name="Normal 12 4 3 3" xfId="5252" xr:uid="{EC4AFBA1-9C5A-48AA-BACB-9001B53DED4D}"/>
    <cellStyle name="Normal 12 4 3 3 10" xfId="58046" xr:uid="{09A176D3-AED9-4E0C-A111-79C54190259E}"/>
    <cellStyle name="Normal 12 4 3 3 2" xfId="5253" xr:uid="{AFD359BB-31F6-4B2F-BD01-3AEE8B3BD478}"/>
    <cellStyle name="Normal 12 4 3 3 2 2" xfId="12764" xr:uid="{1018728A-13F9-4C94-823A-77D9E8D7EA02}"/>
    <cellStyle name="Normal 12 4 3 3 2 2 2" xfId="27740" xr:uid="{88562E16-FB62-44C1-B423-49766DDF4962}"/>
    <cellStyle name="Normal 12 4 3 3 2 3" xfId="20252" xr:uid="{D2B49A16-7A38-4888-9AC4-EF7E904A5CF9}"/>
    <cellStyle name="Normal 12 4 3 3 2 4" xfId="33337" xr:uid="{5FFDC667-7934-4F78-9821-45B44411889F}"/>
    <cellStyle name="Normal 12 4 3 3 2 5" xfId="42671" xr:uid="{8E3A4F73-75E4-4562-90C2-A3147A6C8540}"/>
    <cellStyle name="Normal 12 4 3 3 2 6" xfId="50557" xr:uid="{7DC77068-ECF0-4018-AF59-4A79730F9277}"/>
    <cellStyle name="Normal 12 4 3 3 2 7" xfId="58047" xr:uid="{0B6AB146-5658-4C4A-BD30-ED90EF36318A}"/>
    <cellStyle name="Normal 12 4 3 3 3" xfId="5254" xr:uid="{9FDFF632-D553-49C5-8288-64F4C80C7B2C}"/>
    <cellStyle name="Normal 12 4 3 3 3 2" xfId="12765" xr:uid="{CD7252CD-8E7D-4D5B-8F0E-EFB7E0BF3213}"/>
    <cellStyle name="Normal 12 4 3 3 3 2 2" xfId="27741" xr:uid="{51584D82-566E-4596-9E74-17FBCBE00F0D}"/>
    <cellStyle name="Normal 12 4 3 3 3 3" xfId="20253" xr:uid="{AD615541-A4FD-41E3-8B7C-64F15ADCA001}"/>
    <cellStyle name="Normal 12 4 3 3 3 4" xfId="35182" xr:uid="{AE5CFE89-7276-494C-90CB-51A920C8DBF7}"/>
    <cellStyle name="Normal 12 4 3 3 3 5" xfId="42672" xr:uid="{A1FD4D40-1E3E-4090-B4CF-13F1516DF974}"/>
    <cellStyle name="Normal 12 4 3 3 3 6" xfId="50558" xr:uid="{66BBD7E3-56C3-4202-9567-CF017ED956E0}"/>
    <cellStyle name="Normal 12 4 3 3 3 7" xfId="58048" xr:uid="{E6AA25EE-32C9-41F6-971A-2D9FD1877C0A}"/>
    <cellStyle name="Normal 12 4 3 3 4" xfId="5255" xr:uid="{3AB1999E-F2A7-4C79-AC57-34BB42B5B06C}"/>
    <cellStyle name="Normal 12 4 3 3 4 2" xfId="12766" xr:uid="{F2A30D3A-D430-47C3-ACA9-DCA9DFC5CDF5}"/>
    <cellStyle name="Normal 12 4 3 3 4 2 2" xfId="27742" xr:uid="{2AC1B112-C1D0-4291-A390-BA0C4E21C2B4}"/>
    <cellStyle name="Normal 12 4 3 3 4 3" xfId="20254" xr:uid="{3A98737F-16EF-4689-8A5E-BD131899F6A8}"/>
    <cellStyle name="Normal 12 4 3 3 4 4" xfId="37025" xr:uid="{DC79BAE1-18F9-4342-A032-04A90479B18D}"/>
    <cellStyle name="Normal 12 4 3 3 4 5" xfId="42673" xr:uid="{8DE39E0C-7C47-4DC5-8DE0-5FB2FB59706B}"/>
    <cellStyle name="Normal 12 4 3 3 4 6" xfId="50559" xr:uid="{E4CB7371-6910-42A6-9713-EA8A3F155026}"/>
    <cellStyle name="Normal 12 4 3 3 4 7" xfId="58049" xr:uid="{692CA91B-96DF-4515-9B84-23D998F8B704}"/>
    <cellStyle name="Normal 12 4 3 3 5" xfId="12763" xr:uid="{355E94D4-36B1-41D0-9CA6-9F0BD46B4C29}"/>
    <cellStyle name="Normal 12 4 3 3 5 2" xfId="27739" xr:uid="{66432985-0799-41F3-ADA9-4C8672F2CC21}"/>
    <cellStyle name="Normal 12 4 3 3 6" xfId="20251" xr:uid="{22784E75-1922-4644-8DA0-53A8F80019A9}"/>
    <cellStyle name="Normal 12 4 3 3 7" xfId="31731" xr:uid="{61BB7423-27CF-4B97-876F-6E35B36358E0}"/>
    <cellStyle name="Normal 12 4 3 3 8" xfId="42670" xr:uid="{9187656C-5BDB-45F2-B540-EF5CDC5C9F3F}"/>
    <cellStyle name="Normal 12 4 3 3 9" xfId="50556" xr:uid="{98AE50E6-385C-4C6C-BF91-E44F3C625AAB}"/>
    <cellStyle name="Normal 12 4 3 4" xfId="5256" xr:uid="{6A3804E7-5DED-4DF2-BA39-8ED0197B9DE7}"/>
    <cellStyle name="Normal 12 4 3 4 2" xfId="12767" xr:uid="{98ADC963-1A46-4ACF-9151-83CFF9573A79}"/>
    <cellStyle name="Normal 12 4 3 4 2 2" xfId="27743" xr:uid="{CD499EB3-3353-4561-B446-E6780A17B760}"/>
    <cellStyle name="Normal 12 4 3 4 3" xfId="20255" xr:uid="{12AA07A6-0DDF-48AF-A7F0-7B6B831E4A05}"/>
    <cellStyle name="Normal 12 4 3 4 4" xfId="33334" xr:uid="{94AEAD72-D2BA-4AEA-953E-EBB2E19CEC23}"/>
    <cellStyle name="Normal 12 4 3 4 5" xfId="42674" xr:uid="{B64E6A50-2D69-43D6-B4F2-9BB1D720BF78}"/>
    <cellStyle name="Normal 12 4 3 4 6" xfId="50560" xr:uid="{A1E673E8-426F-421D-8BC3-E6591CAA22A9}"/>
    <cellStyle name="Normal 12 4 3 4 7" xfId="58050" xr:uid="{C3BB41F1-57FD-4E3B-BD01-2817CF940950}"/>
    <cellStyle name="Normal 12 4 3 5" xfId="5257" xr:uid="{05212F5E-084D-4BB1-9024-1B4FE879E06E}"/>
    <cellStyle name="Normal 12 4 3 5 2" xfId="12768" xr:uid="{603CFE43-979E-4163-8884-43ADA7524DF4}"/>
    <cellStyle name="Normal 12 4 3 5 2 2" xfId="27744" xr:uid="{543E8F69-E497-48B6-AC31-4718E25DA5EC}"/>
    <cellStyle name="Normal 12 4 3 5 3" xfId="20256" xr:uid="{70E9DCB7-1FF3-4321-9CD0-5C203C2EBD83}"/>
    <cellStyle name="Normal 12 4 3 5 4" xfId="35179" xr:uid="{031D91D8-E828-4127-9157-65AA60A4515F}"/>
    <cellStyle name="Normal 12 4 3 5 5" xfId="42675" xr:uid="{66232220-F67A-41F0-A084-C2FDE88868A2}"/>
    <cellStyle name="Normal 12 4 3 5 6" xfId="50561" xr:uid="{DBC176CF-16D6-4F98-9063-81CFCB8EFB67}"/>
    <cellStyle name="Normal 12 4 3 5 7" xfId="58051" xr:uid="{E56BD435-CD40-45EA-AD16-9F55F45A9DDF}"/>
    <cellStyle name="Normal 12 4 3 6" xfId="5258" xr:uid="{41E7E59A-2351-4093-9AE4-045D139356FA}"/>
    <cellStyle name="Normal 12 4 3 6 2" xfId="12769" xr:uid="{867454FD-7610-4FC2-BF12-76CA4A01310E}"/>
    <cellStyle name="Normal 12 4 3 6 2 2" xfId="27745" xr:uid="{8D4B051F-9FD9-4E3C-87EC-FDF64A68BE9A}"/>
    <cellStyle name="Normal 12 4 3 6 3" xfId="20257" xr:uid="{2053C952-C5D4-4FEE-B169-79B02955D76A}"/>
    <cellStyle name="Normal 12 4 3 6 4" xfId="37022" xr:uid="{658A4DE5-CF97-4B68-8EDE-B346F4D779A5}"/>
    <cellStyle name="Normal 12 4 3 6 5" xfId="42676" xr:uid="{3865844C-21B0-4680-9E46-00E66BC891DD}"/>
    <cellStyle name="Normal 12 4 3 6 6" xfId="50562" xr:uid="{76F22932-6E17-4FBB-8D73-8DD4D8B7F81E}"/>
    <cellStyle name="Normal 12 4 3 6 7" xfId="58052" xr:uid="{74410A63-E83F-4305-A7E6-B014F21A7DBA}"/>
    <cellStyle name="Normal 12 4 3 7" xfId="12754" xr:uid="{7C1D060A-89ED-4EBD-B394-8DBA7ADE9D52}"/>
    <cellStyle name="Normal 12 4 3 7 2" xfId="27730" xr:uid="{D2EFBCE7-764F-42CB-87F1-424AC6AEC019}"/>
    <cellStyle name="Normal 12 4 3 8" xfId="20242" xr:uid="{DC3E8E1A-D7FD-4090-9ADF-9CEA6EE4D0CF}"/>
    <cellStyle name="Normal 12 4 3 9" xfId="30506" xr:uid="{3985EDC3-6535-4797-84E7-B0C4EEC5D6AC}"/>
    <cellStyle name="Normal 12 4 4" xfId="5259" xr:uid="{726251BB-0645-40E2-981C-C31D7275C79D}"/>
    <cellStyle name="Normal 12 4 4 10" xfId="42677" xr:uid="{89D70128-3781-4F90-8D79-BD79238FBD64}"/>
    <cellStyle name="Normal 12 4 4 11" xfId="50563" xr:uid="{5958A96B-8BC3-4425-9B23-94E50C14AFB8}"/>
    <cellStyle name="Normal 12 4 4 12" xfId="58053" xr:uid="{8E122620-1401-4BDD-A67F-762195FC85F1}"/>
    <cellStyle name="Normal 12 4 4 2" xfId="5260" xr:uid="{DF25DE7C-A580-48FB-82D3-6F709E8167B6}"/>
    <cellStyle name="Normal 12 4 4 2 10" xfId="50564" xr:uid="{6605AD22-6FB1-49C3-BDD2-62C28B7B8BD0}"/>
    <cellStyle name="Normal 12 4 4 2 11" xfId="58054" xr:uid="{9CDEF467-5482-4C37-B743-57A858126B05}"/>
    <cellStyle name="Normal 12 4 4 2 2" xfId="5261" xr:uid="{EF183A56-5CCF-4205-AEED-13748339FAE2}"/>
    <cellStyle name="Normal 12 4 4 2 2 10" xfId="58055" xr:uid="{E90661C6-472B-460E-9A37-F33DB500A6FA}"/>
    <cellStyle name="Normal 12 4 4 2 2 2" xfId="5262" xr:uid="{932667B3-5492-43B9-879D-5A7E5FEBA534}"/>
    <cellStyle name="Normal 12 4 4 2 2 2 2" xfId="12773" xr:uid="{18BE5D32-602D-47C6-8F7B-D8DF8545027D}"/>
    <cellStyle name="Normal 12 4 4 2 2 2 2 2" xfId="27749" xr:uid="{8E226C87-149D-45E5-A4E6-1BE60F7780F0}"/>
    <cellStyle name="Normal 12 4 4 2 2 2 3" xfId="20261" xr:uid="{423B7890-7A06-4FD4-85EE-2F1D53198599}"/>
    <cellStyle name="Normal 12 4 4 2 2 2 4" xfId="33340" xr:uid="{E41EA560-2553-419D-B2C7-EC07C23CA02D}"/>
    <cellStyle name="Normal 12 4 4 2 2 2 5" xfId="42680" xr:uid="{17BFB4B9-A561-4F4F-99B3-C6A3535B6236}"/>
    <cellStyle name="Normal 12 4 4 2 2 2 6" xfId="50566" xr:uid="{7FA5BC00-6C7D-4603-9F4E-DE988AC62A36}"/>
    <cellStyle name="Normal 12 4 4 2 2 2 7" xfId="58056" xr:uid="{F1FF4BD9-72DA-4599-A264-A6266C624DAA}"/>
    <cellStyle name="Normal 12 4 4 2 2 3" xfId="5263" xr:uid="{E4C74D0D-2B39-40C7-9C25-790385ED6ED3}"/>
    <cellStyle name="Normal 12 4 4 2 2 3 2" xfId="12774" xr:uid="{D400B2DD-FF24-4936-AD27-38E92F24CCFE}"/>
    <cellStyle name="Normal 12 4 4 2 2 3 2 2" xfId="27750" xr:uid="{7ECD6DE3-E906-4CDA-83E7-CB0098509D74}"/>
    <cellStyle name="Normal 12 4 4 2 2 3 3" xfId="20262" xr:uid="{F546297A-7808-46B4-BC7E-43BF2C427A9B}"/>
    <cellStyle name="Normal 12 4 4 2 2 3 4" xfId="35185" xr:uid="{268A0980-E8EF-4061-9366-F87EDCA1B7BF}"/>
    <cellStyle name="Normal 12 4 4 2 2 3 5" xfId="42681" xr:uid="{1F9F4FBF-8B27-4B71-9629-9EE436304D0E}"/>
    <cellStyle name="Normal 12 4 4 2 2 3 6" xfId="50567" xr:uid="{0D9ED4D9-EB9D-49F4-B1AC-810494EE4B32}"/>
    <cellStyle name="Normal 12 4 4 2 2 3 7" xfId="58057" xr:uid="{25B17DE7-27E6-408B-BC64-AFFBE46DA1AE}"/>
    <cellStyle name="Normal 12 4 4 2 2 4" xfId="5264" xr:uid="{E503BA42-03E5-4582-AB5E-75747D8505AE}"/>
    <cellStyle name="Normal 12 4 4 2 2 4 2" xfId="12775" xr:uid="{B46003E2-06DE-495D-9383-C019BD1DE220}"/>
    <cellStyle name="Normal 12 4 4 2 2 4 2 2" xfId="27751" xr:uid="{FAFFB7EC-A3B2-461D-867D-E44AAD917CCC}"/>
    <cellStyle name="Normal 12 4 4 2 2 4 3" xfId="20263" xr:uid="{19CFC00D-F5CA-49DE-8736-78B32189227B}"/>
    <cellStyle name="Normal 12 4 4 2 2 4 4" xfId="37028" xr:uid="{A11FB531-07DF-4C8C-A24A-1790635BB47C}"/>
    <cellStyle name="Normal 12 4 4 2 2 4 5" xfId="42682" xr:uid="{784269BE-EF2B-4976-BF02-719653CF2166}"/>
    <cellStyle name="Normal 12 4 4 2 2 4 6" xfId="50568" xr:uid="{AD3105FA-B66E-4492-AB28-AD6AF1427A8E}"/>
    <cellStyle name="Normal 12 4 4 2 2 4 7" xfId="58058" xr:uid="{E8ADFA64-0911-4A56-9008-646D99F1CFA8}"/>
    <cellStyle name="Normal 12 4 4 2 2 5" xfId="12772" xr:uid="{B29665BC-AE06-42D5-B953-505434E81D11}"/>
    <cellStyle name="Normal 12 4 4 2 2 5 2" xfId="27748" xr:uid="{2629C524-4032-41A3-859C-F2B5F54B8B19}"/>
    <cellStyle name="Normal 12 4 4 2 2 6" xfId="20260" xr:uid="{D7C02807-6C34-47E6-B718-FE15A41AAF47}"/>
    <cellStyle name="Normal 12 4 4 2 2 7" xfId="31734" xr:uid="{FAF3EF23-6C69-493B-B930-21325C4E4D10}"/>
    <cellStyle name="Normal 12 4 4 2 2 8" xfId="42679" xr:uid="{21042BA5-3E47-43FA-96C0-B0F2ABEDB7CB}"/>
    <cellStyle name="Normal 12 4 4 2 2 9" xfId="50565" xr:uid="{97FCB459-5B46-4E72-91F7-8F32C42C3A86}"/>
    <cellStyle name="Normal 12 4 4 2 3" xfId="5265" xr:uid="{CFD4E0EE-0DF8-4666-BAAC-B28D69441420}"/>
    <cellStyle name="Normal 12 4 4 2 3 2" xfId="12776" xr:uid="{37623709-7B30-4EF9-95FC-C5DF1BCE2839}"/>
    <cellStyle name="Normal 12 4 4 2 3 2 2" xfId="27752" xr:uid="{959C1241-C9A4-4DD7-8091-1DF6CB5CF9AE}"/>
    <cellStyle name="Normal 12 4 4 2 3 3" xfId="20264" xr:uid="{D9217BD0-3085-4600-A798-449D63F5BF66}"/>
    <cellStyle name="Normal 12 4 4 2 3 4" xfId="33339" xr:uid="{412E3912-F5E1-4E16-AF76-CE1BC93BB0D4}"/>
    <cellStyle name="Normal 12 4 4 2 3 5" xfId="42683" xr:uid="{D53439E8-5B0D-4B0D-9D19-3CF6904AB7A1}"/>
    <cellStyle name="Normal 12 4 4 2 3 6" xfId="50569" xr:uid="{2000E1B4-BF6D-4DF3-BA1E-34DC1E481024}"/>
    <cellStyle name="Normal 12 4 4 2 3 7" xfId="58059" xr:uid="{62A1DF16-663E-45C9-B18F-8950E7199939}"/>
    <cellStyle name="Normal 12 4 4 2 4" xfId="5266" xr:uid="{29BB14C9-74BE-46CD-B80F-F26466001A2C}"/>
    <cellStyle name="Normal 12 4 4 2 4 2" xfId="12777" xr:uid="{BEF0A4C4-E670-4C11-8B34-BE93200D6DFD}"/>
    <cellStyle name="Normal 12 4 4 2 4 2 2" xfId="27753" xr:uid="{4B5F836E-5AFC-40F3-B1A9-CA97FAE9EF37}"/>
    <cellStyle name="Normal 12 4 4 2 4 3" xfId="20265" xr:uid="{D2F3111F-8F2A-42A6-BB76-944CC2F81BE2}"/>
    <cellStyle name="Normal 12 4 4 2 4 4" xfId="35184" xr:uid="{6D4D83D6-8F1B-4B1F-9DB7-F44A69527A04}"/>
    <cellStyle name="Normal 12 4 4 2 4 5" xfId="42684" xr:uid="{4DDFECC0-2208-4D6A-89FB-89114214CCC1}"/>
    <cellStyle name="Normal 12 4 4 2 4 6" xfId="50570" xr:uid="{5EF40AB1-4A6D-4D0A-8B10-13AA3FA50141}"/>
    <cellStyle name="Normal 12 4 4 2 4 7" xfId="58060" xr:uid="{ACB06891-0875-450F-8C89-C89D80C74FCD}"/>
    <cellStyle name="Normal 12 4 4 2 5" xfId="5267" xr:uid="{9FBF3BAF-32C4-4BD0-9C4B-23FD842F3530}"/>
    <cellStyle name="Normal 12 4 4 2 5 2" xfId="12778" xr:uid="{37628AFD-D4E9-4B3D-A1C3-F7C9FD03C98C}"/>
    <cellStyle name="Normal 12 4 4 2 5 2 2" xfId="27754" xr:uid="{F0DBD04D-3A27-418A-A78E-1C0F22EEBD34}"/>
    <cellStyle name="Normal 12 4 4 2 5 3" xfId="20266" xr:uid="{46244983-C534-477C-B2DD-EF52A92E2E96}"/>
    <cellStyle name="Normal 12 4 4 2 5 4" xfId="37027" xr:uid="{29006ECC-63A5-4BB6-B055-BB14E70771A9}"/>
    <cellStyle name="Normal 12 4 4 2 5 5" xfId="42685" xr:uid="{053401F2-67CB-45E1-BA76-40CAC181A9C4}"/>
    <cellStyle name="Normal 12 4 4 2 5 6" xfId="50571" xr:uid="{12F88C9B-22C0-40B6-A1BA-DC907261527B}"/>
    <cellStyle name="Normal 12 4 4 2 5 7" xfId="58061" xr:uid="{398528F3-3A19-45C6-AC32-A9FEBB209EEA}"/>
    <cellStyle name="Normal 12 4 4 2 6" xfId="12771" xr:uid="{E7D07639-B259-49F3-B723-08A685339D4B}"/>
    <cellStyle name="Normal 12 4 4 2 6 2" xfId="27747" xr:uid="{23CC9109-DCEA-4033-B43E-3BB7C9B71DEE}"/>
    <cellStyle name="Normal 12 4 4 2 7" xfId="20259" xr:uid="{FF5B9C8B-7247-4A4B-8C33-56D179906286}"/>
    <cellStyle name="Normal 12 4 4 2 8" xfId="30985" xr:uid="{511544D2-3C89-40B2-9A91-344EDD3E49FF}"/>
    <cellStyle name="Normal 12 4 4 2 9" xfId="42678" xr:uid="{A5D55D19-2A98-4FC7-93A8-280863EB49C0}"/>
    <cellStyle name="Normal 12 4 4 3" xfId="5268" xr:uid="{8BAA2AA4-67E6-4A53-8EAB-200B233EDCC0}"/>
    <cellStyle name="Normal 12 4 4 3 10" xfId="58062" xr:uid="{6C2B4FDD-6415-4DFA-9913-DF7BA76FBF75}"/>
    <cellStyle name="Normal 12 4 4 3 2" xfId="5269" xr:uid="{2F4F1968-8064-46F6-95A4-C433DD902C6D}"/>
    <cellStyle name="Normal 12 4 4 3 2 2" xfId="12780" xr:uid="{2FBE8BF2-8284-4362-A186-035955C52935}"/>
    <cellStyle name="Normal 12 4 4 3 2 2 2" xfId="27756" xr:uid="{625AB087-9873-4C82-9C80-214D31E794F7}"/>
    <cellStyle name="Normal 12 4 4 3 2 3" xfId="20268" xr:uid="{2E4279D5-E244-4C60-88BC-DD930503BBCA}"/>
    <cellStyle name="Normal 12 4 4 3 2 4" xfId="33341" xr:uid="{E2114909-8806-4DAC-BB0D-CE8A9B102E29}"/>
    <cellStyle name="Normal 12 4 4 3 2 5" xfId="42687" xr:uid="{041566B4-2540-48BE-ADED-F75D40511BD2}"/>
    <cellStyle name="Normal 12 4 4 3 2 6" xfId="50573" xr:uid="{4AEDA0B2-E89C-4223-838C-60B24F7AC4D5}"/>
    <cellStyle name="Normal 12 4 4 3 2 7" xfId="58063" xr:uid="{F426F145-8278-436D-86BF-ACE71AF584B9}"/>
    <cellStyle name="Normal 12 4 4 3 3" xfId="5270" xr:uid="{F0DA80C3-3C16-4C50-8F86-EE6F129950FD}"/>
    <cellStyle name="Normal 12 4 4 3 3 2" xfId="12781" xr:uid="{590705EB-6312-4D29-9AB6-E5369FEF0835}"/>
    <cellStyle name="Normal 12 4 4 3 3 2 2" xfId="27757" xr:uid="{1296BD4B-3EF2-4F55-A93A-9250C02A902C}"/>
    <cellStyle name="Normal 12 4 4 3 3 3" xfId="20269" xr:uid="{113DADCF-C8B3-4C52-AF11-25481C0EE8D3}"/>
    <cellStyle name="Normal 12 4 4 3 3 4" xfId="35186" xr:uid="{A4EE3E82-FA57-4849-8EF6-2AAFD8F03C2A}"/>
    <cellStyle name="Normal 12 4 4 3 3 5" xfId="42688" xr:uid="{85818E02-13F4-43EC-8984-25A19A92770F}"/>
    <cellStyle name="Normal 12 4 4 3 3 6" xfId="50574" xr:uid="{79F13237-7BDA-4F0E-96DC-768BE2C08514}"/>
    <cellStyle name="Normal 12 4 4 3 3 7" xfId="58064" xr:uid="{9E6F41C0-6602-4923-8841-A2FD51B8AB47}"/>
    <cellStyle name="Normal 12 4 4 3 4" xfId="5271" xr:uid="{71A8A0A7-7E07-4D1F-A0C2-6807ED3A077E}"/>
    <cellStyle name="Normal 12 4 4 3 4 2" xfId="12782" xr:uid="{7888E7D0-F87F-41C3-BCAC-C816014A04F9}"/>
    <cellStyle name="Normal 12 4 4 3 4 2 2" xfId="27758" xr:uid="{9DFBE75D-A347-4089-9787-846D5DE1B95E}"/>
    <cellStyle name="Normal 12 4 4 3 4 3" xfId="20270" xr:uid="{90FC058B-9757-4FF1-B717-9204CF9AF763}"/>
    <cellStyle name="Normal 12 4 4 3 4 4" xfId="37029" xr:uid="{E9DA3B55-7B08-4154-BB1D-D93CE7CF15DD}"/>
    <cellStyle name="Normal 12 4 4 3 4 5" xfId="42689" xr:uid="{4EA6454A-0DE9-48B6-9D25-887BFA7577CA}"/>
    <cellStyle name="Normal 12 4 4 3 4 6" xfId="50575" xr:uid="{465864DE-D201-4857-8589-3149CD510FC9}"/>
    <cellStyle name="Normal 12 4 4 3 4 7" xfId="58065" xr:uid="{E049C2CF-0CA8-4B28-8053-8A788A1BD65E}"/>
    <cellStyle name="Normal 12 4 4 3 5" xfId="12779" xr:uid="{D7863AAA-075A-4BEF-B104-8E2F16E6259E}"/>
    <cellStyle name="Normal 12 4 4 3 5 2" xfId="27755" xr:uid="{3501F029-B14D-4F79-80F6-65B8594DA87A}"/>
    <cellStyle name="Normal 12 4 4 3 6" xfId="20267" xr:uid="{F4672715-9F65-4C1C-9AF3-93AD24E867EC}"/>
    <cellStyle name="Normal 12 4 4 3 7" xfId="31733" xr:uid="{E90709D3-5348-4884-86D2-B47283454EF0}"/>
    <cellStyle name="Normal 12 4 4 3 8" xfId="42686" xr:uid="{BDA447C8-EDD7-48EA-BB1C-6F045E090F1B}"/>
    <cellStyle name="Normal 12 4 4 3 9" xfId="50572" xr:uid="{22E4B5B4-B693-4E37-A762-152AC84A6C28}"/>
    <cellStyle name="Normal 12 4 4 4" xfId="5272" xr:uid="{2195796B-BC28-4F93-A8FD-AD3D2D22C725}"/>
    <cellStyle name="Normal 12 4 4 4 2" xfId="12783" xr:uid="{A6D1DA67-FF3A-478B-B705-C6F9BFF1D01F}"/>
    <cellStyle name="Normal 12 4 4 4 2 2" xfId="27759" xr:uid="{872EE959-349E-43D3-992F-0B05266DB5A9}"/>
    <cellStyle name="Normal 12 4 4 4 3" xfId="20271" xr:uid="{AE5A9B5D-6082-4500-811B-E93B4D65173E}"/>
    <cellStyle name="Normal 12 4 4 4 4" xfId="33338" xr:uid="{526387EB-BB19-479C-8193-E2AB97251595}"/>
    <cellStyle name="Normal 12 4 4 4 5" xfId="42690" xr:uid="{643291CD-A944-447E-961E-5E9DEC9C2912}"/>
    <cellStyle name="Normal 12 4 4 4 6" xfId="50576" xr:uid="{DE3CA220-D4D3-49DB-A873-6BDF87086FA6}"/>
    <cellStyle name="Normal 12 4 4 4 7" xfId="58066" xr:uid="{501B85CB-7EFF-4FEA-93F7-2DE79357F336}"/>
    <cellStyle name="Normal 12 4 4 5" xfId="5273" xr:uid="{8E6989D5-953A-4C27-9561-823F7694F620}"/>
    <cellStyle name="Normal 12 4 4 5 2" xfId="12784" xr:uid="{B4D7F6EE-8069-447D-850F-BC8FBD2F8FA0}"/>
    <cellStyle name="Normal 12 4 4 5 2 2" xfId="27760" xr:uid="{DEDCAC4B-B7A8-417E-B29D-995A651B18B4}"/>
    <cellStyle name="Normal 12 4 4 5 3" xfId="20272" xr:uid="{70ADD757-42DE-422C-BC37-A0776551358B}"/>
    <cellStyle name="Normal 12 4 4 5 4" xfId="35183" xr:uid="{2F7693BC-E90E-43B7-B062-123A72821B02}"/>
    <cellStyle name="Normal 12 4 4 5 5" xfId="42691" xr:uid="{36886D71-1545-4617-99F8-BF301E100E9C}"/>
    <cellStyle name="Normal 12 4 4 5 6" xfId="50577" xr:uid="{D27915CE-4567-4DE5-A0B5-32B962C56133}"/>
    <cellStyle name="Normal 12 4 4 5 7" xfId="58067" xr:uid="{89A02EA3-0238-4CA5-9F87-8DEA79F51613}"/>
    <cellStyle name="Normal 12 4 4 6" xfId="5274" xr:uid="{E57818C7-A6CC-45B3-A942-3ED594DBED2B}"/>
    <cellStyle name="Normal 12 4 4 6 2" xfId="12785" xr:uid="{F0B5F1C2-11B6-470A-B4CF-1DFC2062903E}"/>
    <cellStyle name="Normal 12 4 4 6 2 2" xfId="27761" xr:uid="{522D8015-F8E4-4B8E-AF50-214E2C7C3C77}"/>
    <cellStyle name="Normal 12 4 4 6 3" xfId="20273" xr:uid="{941DE3B6-7A61-47D3-B924-8E8DB498AE6F}"/>
    <cellStyle name="Normal 12 4 4 6 4" xfId="37026" xr:uid="{C790AC79-0A90-46B2-BD1A-196B11F94345}"/>
    <cellStyle name="Normal 12 4 4 6 5" xfId="42692" xr:uid="{E944ACA3-8935-4716-96F4-2614A50DF4F8}"/>
    <cellStyle name="Normal 12 4 4 6 6" xfId="50578" xr:uid="{59AC1C1B-9494-4549-9E69-CCBE6A76B1F4}"/>
    <cellStyle name="Normal 12 4 4 6 7" xfId="58068" xr:uid="{647DC07A-7DA6-43A6-8EC8-F0334E7C1193}"/>
    <cellStyle name="Normal 12 4 4 7" xfId="12770" xr:uid="{47DD74B0-8A22-49B1-AC36-02709C4A6E56}"/>
    <cellStyle name="Normal 12 4 4 7 2" xfId="27746" xr:uid="{D6FC43B6-0CC7-47E4-B0A8-98839BAC1803}"/>
    <cellStyle name="Normal 12 4 4 8" xfId="20258" xr:uid="{CF7B7FDE-3794-4029-96B6-CDA0FA92A97F}"/>
    <cellStyle name="Normal 12 4 4 9" xfId="30594" xr:uid="{5252E59B-8C21-401D-B006-95490DED16D4}"/>
    <cellStyle name="Normal 12 4 5" xfId="5275" xr:uid="{A14D3E7E-B3E4-40F2-90DD-BBF60244BA53}"/>
    <cellStyle name="Normal 12 4 5 10" xfId="50579" xr:uid="{9E2D0F8C-148D-4233-93B8-D66D1E8FF734}"/>
    <cellStyle name="Normal 12 4 5 11" xfId="58069" xr:uid="{BCB0E4F5-7C18-4070-BD21-45C0C5380FF5}"/>
    <cellStyle name="Normal 12 4 5 2" xfId="5276" xr:uid="{BD8D0F1C-0F07-4E39-A635-C31692B82102}"/>
    <cellStyle name="Normal 12 4 5 2 10" xfId="58070" xr:uid="{6394DFC3-B305-4DC3-A823-7CD56953FFB3}"/>
    <cellStyle name="Normal 12 4 5 2 2" xfId="5277" xr:uid="{D2A8A05C-5873-4065-8FA6-C4565D188E0F}"/>
    <cellStyle name="Normal 12 4 5 2 2 2" xfId="12788" xr:uid="{364C5411-5755-414E-85A9-78B37C37C00D}"/>
    <cellStyle name="Normal 12 4 5 2 2 2 2" xfId="27764" xr:uid="{024FCCFF-F51D-4DD6-8F63-D3C56564AC20}"/>
    <cellStyle name="Normal 12 4 5 2 2 3" xfId="20276" xr:uid="{BABDECD3-DA06-47BF-8267-3CC234510C24}"/>
    <cellStyle name="Normal 12 4 5 2 2 4" xfId="33343" xr:uid="{FB03FBF5-731C-4B38-B428-FE7D2D3AA30F}"/>
    <cellStyle name="Normal 12 4 5 2 2 5" xfId="42695" xr:uid="{A8228847-243A-425F-BE22-DCF354AE6A38}"/>
    <cellStyle name="Normal 12 4 5 2 2 6" xfId="50581" xr:uid="{FB3437E0-43DA-4CA2-86F2-D21BD6166746}"/>
    <cellStyle name="Normal 12 4 5 2 2 7" xfId="58071" xr:uid="{78AF682D-8E97-4EF2-A58E-D04FF90793B9}"/>
    <cellStyle name="Normal 12 4 5 2 3" xfId="5278" xr:uid="{428CD35F-EB5B-4659-9016-CC4C2F8ED7D8}"/>
    <cellStyle name="Normal 12 4 5 2 3 2" xfId="12789" xr:uid="{B5FCA3EB-AF9E-4C18-9FE5-759E14B179A3}"/>
    <cellStyle name="Normal 12 4 5 2 3 2 2" xfId="27765" xr:uid="{C6CC068B-CE2B-4ECA-9FE1-7A6DD526EE24}"/>
    <cellStyle name="Normal 12 4 5 2 3 3" xfId="20277" xr:uid="{1CA246B4-36A9-4631-B2E7-737AF9E2F463}"/>
    <cellStyle name="Normal 12 4 5 2 3 4" xfId="35188" xr:uid="{73E4EAC5-90E0-43EC-9BDE-BEC9626CE093}"/>
    <cellStyle name="Normal 12 4 5 2 3 5" xfId="42696" xr:uid="{DF4C5758-D07E-477F-81AC-9931CB17E346}"/>
    <cellStyle name="Normal 12 4 5 2 3 6" xfId="50582" xr:uid="{13BA4ACE-6A75-49D8-A9A0-4150A7F6E518}"/>
    <cellStyle name="Normal 12 4 5 2 3 7" xfId="58072" xr:uid="{E4593B7E-85FF-4804-A317-6F03382162A4}"/>
    <cellStyle name="Normal 12 4 5 2 4" xfId="5279" xr:uid="{6F02489A-0B5D-4454-A7E2-AE830AD08FCC}"/>
    <cellStyle name="Normal 12 4 5 2 4 2" xfId="12790" xr:uid="{11916205-CB85-4767-BD3B-1CC032D33F98}"/>
    <cellStyle name="Normal 12 4 5 2 4 2 2" xfId="27766" xr:uid="{CFF4D74E-4ACB-4018-A0F5-2EEEDCB087C3}"/>
    <cellStyle name="Normal 12 4 5 2 4 3" xfId="20278" xr:uid="{8C8935EB-3C99-407A-8741-6291B309D322}"/>
    <cellStyle name="Normal 12 4 5 2 4 4" xfId="37031" xr:uid="{9E4C623D-9DE9-405B-A16C-2E3D425E08BF}"/>
    <cellStyle name="Normal 12 4 5 2 4 5" xfId="42697" xr:uid="{B0FC14CD-9936-431B-9592-780CC3A8B455}"/>
    <cellStyle name="Normal 12 4 5 2 4 6" xfId="50583" xr:uid="{E0B7B9B8-CB9C-4193-92CD-EEE9F0EAB9AE}"/>
    <cellStyle name="Normal 12 4 5 2 4 7" xfId="58073" xr:uid="{BCBFA013-D376-4DAE-A9A1-1358C991BE55}"/>
    <cellStyle name="Normal 12 4 5 2 5" xfId="12787" xr:uid="{7BFF1963-63B9-419C-96FC-56A895A6A6B3}"/>
    <cellStyle name="Normal 12 4 5 2 5 2" xfId="27763" xr:uid="{F881A04B-7785-43E8-A04E-04920B73A362}"/>
    <cellStyle name="Normal 12 4 5 2 6" xfId="20275" xr:uid="{B4A02B80-A0DE-4A8D-8602-25D7878D172C}"/>
    <cellStyle name="Normal 12 4 5 2 7" xfId="31735" xr:uid="{2C1613A8-778D-47A0-878C-4429384C8675}"/>
    <cellStyle name="Normal 12 4 5 2 8" xfId="42694" xr:uid="{D80DCB57-3F87-4D7D-9D45-C3C53678230A}"/>
    <cellStyle name="Normal 12 4 5 2 9" xfId="50580" xr:uid="{3699CE04-3B49-478B-938B-5728DD0E167C}"/>
    <cellStyle name="Normal 12 4 5 3" xfId="5280" xr:uid="{71362122-0BC6-4022-BA3F-5D826E1DB2A9}"/>
    <cellStyle name="Normal 12 4 5 3 2" xfId="12791" xr:uid="{D9A9CC88-EC23-498E-A8CA-B8D090F88390}"/>
    <cellStyle name="Normal 12 4 5 3 2 2" xfId="27767" xr:uid="{F3FEB4DA-A484-449D-9AA9-3CF2874F5585}"/>
    <cellStyle name="Normal 12 4 5 3 3" xfId="20279" xr:uid="{625AE977-4BAB-4B11-A15C-6B6745ADACEE}"/>
    <cellStyle name="Normal 12 4 5 3 4" xfId="33342" xr:uid="{2AA129F4-27C3-4AFB-B266-CFEAEB90B8A6}"/>
    <cellStyle name="Normal 12 4 5 3 5" xfId="42698" xr:uid="{B12A63E0-8B96-4524-BA16-EB70E93835EE}"/>
    <cellStyle name="Normal 12 4 5 3 6" xfId="50584" xr:uid="{ED1FBEB3-5D67-4E4D-AF62-38DDD3B44C64}"/>
    <cellStyle name="Normal 12 4 5 3 7" xfId="58074" xr:uid="{9A5C8366-6575-4C63-86A0-EF0DDBA97AB6}"/>
    <cellStyle name="Normal 12 4 5 4" xfId="5281" xr:uid="{171DE357-7015-4627-9C06-83D2B6B75187}"/>
    <cellStyle name="Normal 12 4 5 4 2" xfId="12792" xr:uid="{0C6A92AB-E647-4BCE-8C91-F171DFF7CB14}"/>
    <cellStyle name="Normal 12 4 5 4 2 2" xfId="27768" xr:uid="{1106021B-0AB1-49A9-831B-FA9F40E1E90B}"/>
    <cellStyle name="Normal 12 4 5 4 3" xfId="20280" xr:uid="{EF787D3F-AAB4-4840-A8C7-2DA301DD27A9}"/>
    <cellStyle name="Normal 12 4 5 4 4" xfId="35187" xr:uid="{C2E012D6-DB3E-4909-907D-AC6B73DA01AE}"/>
    <cellStyle name="Normal 12 4 5 4 5" xfId="42699" xr:uid="{0F8FA0C0-D770-4E86-906C-99B7149C9014}"/>
    <cellStyle name="Normal 12 4 5 4 6" xfId="50585" xr:uid="{1B8E9442-35DA-4864-A559-3FF11457D718}"/>
    <cellStyle name="Normal 12 4 5 4 7" xfId="58075" xr:uid="{D123056D-83CD-4297-B78A-539D56F4C3DA}"/>
    <cellStyle name="Normal 12 4 5 5" xfId="5282" xr:uid="{B4095F90-7DE5-4A0A-8A81-70233C70208C}"/>
    <cellStyle name="Normal 12 4 5 5 2" xfId="12793" xr:uid="{0763406F-1397-4D06-915D-E72939F1951C}"/>
    <cellStyle name="Normal 12 4 5 5 2 2" xfId="27769" xr:uid="{F616AAD5-AFDB-44F3-9FD7-F47AB1FCC449}"/>
    <cellStyle name="Normal 12 4 5 5 3" xfId="20281" xr:uid="{8486B52D-A83E-4FFE-9367-5034853D4AA2}"/>
    <cellStyle name="Normal 12 4 5 5 4" xfId="37030" xr:uid="{2573B0EB-5A0E-4743-A551-820EB9527D02}"/>
    <cellStyle name="Normal 12 4 5 5 5" xfId="42700" xr:uid="{DD9C931F-7CFC-4AF1-815D-E289BD5F8E01}"/>
    <cellStyle name="Normal 12 4 5 5 6" xfId="50586" xr:uid="{8B4439FD-F236-4D6C-A254-B8760A3F11F8}"/>
    <cellStyle name="Normal 12 4 5 5 7" xfId="58076" xr:uid="{1B1E3CB4-C005-4350-B222-618F19EA8531}"/>
    <cellStyle name="Normal 12 4 5 6" xfId="12786" xr:uid="{1E00ABE8-D3F4-4D79-9735-204667B2907A}"/>
    <cellStyle name="Normal 12 4 5 6 2" xfId="27762" xr:uid="{1D51498E-D15F-4686-A4BF-A7D80E009FD1}"/>
    <cellStyle name="Normal 12 4 5 7" xfId="20274" xr:uid="{804879BC-E78E-402F-B7DD-E5EAF7A85BAB}"/>
    <cellStyle name="Normal 12 4 5 8" xfId="30707" xr:uid="{32048F0B-6DEB-4F4D-9906-F73BCCD80098}"/>
    <cellStyle name="Normal 12 4 5 9" xfId="42693" xr:uid="{1727B341-653C-4F6E-A67D-9A9D33B8843D}"/>
    <cellStyle name="Normal 12 4 6" xfId="5283" xr:uid="{DF9797C8-646E-47FB-8E82-4396390E73D4}"/>
    <cellStyle name="Normal 12 4 6 10" xfId="50587" xr:uid="{8D53A1BF-FE84-4E52-8E58-5ADB44C68C15}"/>
    <cellStyle name="Normal 12 4 6 11" xfId="58077" xr:uid="{7EB1ED85-BC07-4B1E-80CA-A53306F995B9}"/>
    <cellStyle name="Normal 12 4 6 2" xfId="5284" xr:uid="{8AAC187D-4080-4130-B52A-7AA218FD606A}"/>
    <cellStyle name="Normal 12 4 6 2 10" xfId="58078" xr:uid="{CC50F3EE-9E99-4DBE-8F8B-EA15C684DD6D}"/>
    <cellStyle name="Normal 12 4 6 2 2" xfId="5285" xr:uid="{8DEF65C4-F8AA-434D-A5E7-0FC1F2641914}"/>
    <cellStyle name="Normal 12 4 6 2 2 2" xfId="12796" xr:uid="{FB8B733F-D481-46E8-935A-8CCDFAFD2B2F}"/>
    <cellStyle name="Normal 12 4 6 2 2 2 2" xfId="27772" xr:uid="{2282FA6E-0D0F-408E-A484-05E7E0CE23BC}"/>
    <cellStyle name="Normal 12 4 6 2 2 3" xfId="20284" xr:uid="{E95DF387-65CB-434D-84CD-821E4128E92F}"/>
    <cellStyle name="Normal 12 4 6 2 2 4" xfId="33345" xr:uid="{6FE88989-63FE-4E09-A512-E493FA7D4D89}"/>
    <cellStyle name="Normal 12 4 6 2 2 5" xfId="42703" xr:uid="{F8BDF7EA-D63B-4958-AAC7-5F1B6D97870A}"/>
    <cellStyle name="Normal 12 4 6 2 2 6" xfId="50589" xr:uid="{9919B389-6430-4B16-BD27-EA8E1309F60F}"/>
    <cellStyle name="Normal 12 4 6 2 2 7" xfId="58079" xr:uid="{0F382912-7FA4-4FF9-99B8-4EE2419D794F}"/>
    <cellStyle name="Normal 12 4 6 2 3" xfId="5286" xr:uid="{D1DEF264-7F35-48E3-8F44-5F0C170E4103}"/>
    <cellStyle name="Normal 12 4 6 2 3 2" xfId="12797" xr:uid="{253CEA56-B29D-47CD-9D02-571909A87B5D}"/>
    <cellStyle name="Normal 12 4 6 2 3 2 2" xfId="27773" xr:uid="{F6B4345B-0468-4C8B-8ACA-1BB42CC3F98B}"/>
    <cellStyle name="Normal 12 4 6 2 3 3" xfId="20285" xr:uid="{3071C78C-5F47-40E9-9FDE-2113B909EB56}"/>
    <cellStyle name="Normal 12 4 6 2 3 4" xfId="35190" xr:uid="{501749C6-1152-4C72-85F8-D2C50A3B33BD}"/>
    <cellStyle name="Normal 12 4 6 2 3 5" xfId="42704" xr:uid="{DB8D792A-185E-49CC-AAF4-E5E8119D62B2}"/>
    <cellStyle name="Normal 12 4 6 2 3 6" xfId="50590" xr:uid="{01C98B0E-7B9D-4E53-ACDB-F16694FD8F54}"/>
    <cellStyle name="Normal 12 4 6 2 3 7" xfId="58080" xr:uid="{3473F157-769C-4565-B649-8A34975C41A0}"/>
    <cellStyle name="Normal 12 4 6 2 4" xfId="5287" xr:uid="{70B9B126-18A2-44BA-8368-42C59AB861F4}"/>
    <cellStyle name="Normal 12 4 6 2 4 2" xfId="12798" xr:uid="{D607B547-EC17-427F-87D9-8A267EAE5444}"/>
    <cellStyle name="Normal 12 4 6 2 4 2 2" xfId="27774" xr:uid="{4DFDEDB5-55EA-4F6F-88F7-D187A6115566}"/>
    <cellStyle name="Normal 12 4 6 2 4 3" xfId="20286" xr:uid="{A842E547-3CB1-4B5F-8A6A-70DD46BFCDA0}"/>
    <cellStyle name="Normal 12 4 6 2 4 4" xfId="37033" xr:uid="{0B73FEF6-4740-4D08-9F58-988AC359CA46}"/>
    <cellStyle name="Normal 12 4 6 2 4 5" xfId="42705" xr:uid="{4594C659-4912-43C9-92C6-D9CD7802DAB0}"/>
    <cellStyle name="Normal 12 4 6 2 4 6" xfId="50591" xr:uid="{A975A955-C624-48DF-BAB8-CC029B1502ED}"/>
    <cellStyle name="Normal 12 4 6 2 4 7" xfId="58081" xr:uid="{729E2BD6-EF6D-41B4-8711-2646F5CB90B9}"/>
    <cellStyle name="Normal 12 4 6 2 5" xfId="12795" xr:uid="{671D84BC-9B51-4C86-8692-006D66597BD3}"/>
    <cellStyle name="Normal 12 4 6 2 5 2" xfId="27771" xr:uid="{030BDA19-A3B6-4D48-B0A7-FDA1D748D7A0}"/>
    <cellStyle name="Normal 12 4 6 2 6" xfId="20283" xr:uid="{AE97BB91-740B-4B40-9A91-4660395B3258}"/>
    <cellStyle name="Normal 12 4 6 2 7" xfId="31736" xr:uid="{E1D4F2BE-73AC-4670-AFFC-23FC5E01C62B}"/>
    <cellStyle name="Normal 12 4 6 2 8" xfId="42702" xr:uid="{7E1CEE21-DF19-458D-8212-CBA7F8634FA5}"/>
    <cellStyle name="Normal 12 4 6 2 9" xfId="50588" xr:uid="{06719B98-8619-4F68-89BA-0B7265B48BF2}"/>
    <cellStyle name="Normal 12 4 6 3" xfId="5288" xr:uid="{61FB2394-9FF6-4B96-B41F-A1DF19F4E146}"/>
    <cellStyle name="Normal 12 4 6 3 2" xfId="12799" xr:uid="{2CE9C178-1EC7-4EFF-9B88-3CBFDF9A2959}"/>
    <cellStyle name="Normal 12 4 6 3 2 2" xfId="27775" xr:uid="{2763BB56-BA53-4D4C-86DB-C565BAF77973}"/>
    <cellStyle name="Normal 12 4 6 3 3" xfId="20287" xr:uid="{72494459-9215-4360-AB46-01BDAA650C13}"/>
    <cellStyle name="Normal 12 4 6 3 4" xfId="33344" xr:uid="{59730259-6C33-444B-8767-CBF23C6EB13D}"/>
    <cellStyle name="Normal 12 4 6 3 5" xfId="42706" xr:uid="{D9453737-B646-4B1F-A322-7E8E16D02814}"/>
    <cellStyle name="Normal 12 4 6 3 6" xfId="50592" xr:uid="{9C7623AE-37EF-41CD-ABC0-3F4630115DF4}"/>
    <cellStyle name="Normal 12 4 6 3 7" xfId="58082" xr:uid="{455AD856-E1A7-44FB-8BD1-D51E60430EE4}"/>
    <cellStyle name="Normal 12 4 6 4" xfId="5289" xr:uid="{E83B57D2-EF31-4F65-8F9B-E6A0B9DF3F19}"/>
    <cellStyle name="Normal 12 4 6 4 2" xfId="12800" xr:uid="{95F46EA0-027D-4977-9DF1-F5134C4D41EC}"/>
    <cellStyle name="Normal 12 4 6 4 2 2" xfId="27776" xr:uid="{0047A748-B277-497B-A3EB-210D837413C4}"/>
    <cellStyle name="Normal 12 4 6 4 3" xfId="20288" xr:uid="{6BCF9F2D-E538-4F56-8CCE-CD78321BD0F9}"/>
    <cellStyle name="Normal 12 4 6 4 4" xfId="35189" xr:uid="{F3703F93-FFBB-4DE1-B7E8-506847EF7221}"/>
    <cellStyle name="Normal 12 4 6 4 5" xfId="42707" xr:uid="{D2DEA6E5-3E49-4AD3-B0B7-C65357873622}"/>
    <cellStyle name="Normal 12 4 6 4 6" xfId="50593" xr:uid="{7EA7952F-DC17-4103-BDE1-D8C0EBA210AD}"/>
    <cellStyle name="Normal 12 4 6 4 7" xfId="58083" xr:uid="{88404202-2D02-49C3-AAF6-40AFF2212D4F}"/>
    <cellStyle name="Normal 12 4 6 5" xfId="5290" xr:uid="{C26C4F4D-C564-4D74-86E0-C27768868F48}"/>
    <cellStyle name="Normal 12 4 6 5 2" xfId="12801" xr:uid="{C5595190-5C8F-4C0E-863E-25DA85C16AA5}"/>
    <cellStyle name="Normal 12 4 6 5 2 2" xfId="27777" xr:uid="{662C2034-D79F-4B60-9BBB-1CF50478EE45}"/>
    <cellStyle name="Normal 12 4 6 5 3" xfId="20289" xr:uid="{B45445C0-601F-4B9D-A2E9-BCC9E0744ED8}"/>
    <cellStyle name="Normal 12 4 6 5 4" xfId="37032" xr:uid="{E7877D2C-0112-4436-9293-AF0E0CCF725D}"/>
    <cellStyle name="Normal 12 4 6 5 5" xfId="42708" xr:uid="{030F38C4-2CCB-4C74-A3D7-3F18A23A3CD4}"/>
    <cellStyle name="Normal 12 4 6 5 6" xfId="50594" xr:uid="{B798917A-6D5F-412E-AA53-4FCEBE8138A7}"/>
    <cellStyle name="Normal 12 4 6 5 7" xfId="58084" xr:uid="{0F18DDE2-E591-4101-89E5-D58C810C85B4}"/>
    <cellStyle name="Normal 12 4 6 6" xfId="12794" xr:uid="{7A1BA3BA-D706-4F1E-9C59-CDD4B8B3B882}"/>
    <cellStyle name="Normal 12 4 6 6 2" xfId="27770" xr:uid="{964A9C26-BA1B-4215-8D91-30AEF942C364}"/>
    <cellStyle name="Normal 12 4 6 7" xfId="20282" xr:uid="{E567A90D-1E9B-49E9-B330-7113EC72B8D9}"/>
    <cellStyle name="Normal 12 4 6 8" xfId="30981" xr:uid="{C496F8F3-B367-48BA-99F5-121D82CD3A7F}"/>
    <cellStyle name="Normal 12 4 6 9" xfId="42701" xr:uid="{3836CC8A-E46C-4D0A-8C54-FF4FDB9A0864}"/>
    <cellStyle name="Normal 12 4 7" xfId="5291" xr:uid="{C5240003-9708-41F6-BB9A-6AA6A312C853}"/>
    <cellStyle name="Normal 12 4 7 10" xfId="58085" xr:uid="{8CB69C79-13A0-499F-A9DD-E6AC6178557E}"/>
    <cellStyle name="Normal 12 4 7 2" xfId="5292" xr:uid="{6F5E94E5-146B-4931-99BA-3BBBCFD54D44}"/>
    <cellStyle name="Normal 12 4 7 2 2" xfId="12803" xr:uid="{951ADD04-4CAA-4023-AC24-EED3E2C09818}"/>
    <cellStyle name="Normal 12 4 7 2 2 2" xfId="27779" xr:uid="{2F12D255-DAA4-4708-A7C7-B9B5D2213CAF}"/>
    <cellStyle name="Normal 12 4 7 2 3" xfId="20291" xr:uid="{277F5287-F03A-48E9-BC4D-FB007B3536F3}"/>
    <cellStyle name="Normal 12 4 7 2 4" xfId="33346" xr:uid="{5FC10128-10BA-40A1-8A9A-C6903E033DE4}"/>
    <cellStyle name="Normal 12 4 7 2 5" xfId="42710" xr:uid="{9565F0C4-FB31-486E-853C-38E5518F5081}"/>
    <cellStyle name="Normal 12 4 7 2 6" xfId="50596" xr:uid="{28966695-7ED7-44EF-B829-5BD9FC41B9F9}"/>
    <cellStyle name="Normal 12 4 7 2 7" xfId="58086" xr:uid="{DB98D6FD-1C1B-4C40-B36B-FD772C40FB2B}"/>
    <cellStyle name="Normal 12 4 7 3" xfId="5293" xr:uid="{ACD94D57-EA04-440F-8F77-4E57756FD605}"/>
    <cellStyle name="Normal 12 4 7 3 2" xfId="12804" xr:uid="{935DC8F3-2B2C-45E2-928D-0B8FEB7DA44F}"/>
    <cellStyle name="Normal 12 4 7 3 2 2" xfId="27780" xr:uid="{CB984C13-88D5-4973-8B03-AFAE89A9E571}"/>
    <cellStyle name="Normal 12 4 7 3 3" xfId="20292" xr:uid="{6D9B32D2-0DB6-4207-BEF5-AD4F69674026}"/>
    <cellStyle name="Normal 12 4 7 3 4" xfId="35191" xr:uid="{A56EFE84-7C2B-4FAF-976B-0DABD3691E16}"/>
    <cellStyle name="Normal 12 4 7 3 5" xfId="42711" xr:uid="{32301581-0985-4F20-922C-029221756738}"/>
    <cellStyle name="Normal 12 4 7 3 6" xfId="50597" xr:uid="{99F88A3A-9BE6-4E82-B54A-7AFA033FF1F6}"/>
    <cellStyle name="Normal 12 4 7 3 7" xfId="58087" xr:uid="{9FCADF04-B6A0-416C-8748-5717F15649DF}"/>
    <cellStyle name="Normal 12 4 7 4" xfId="5294" xr:uid="{8D90D846-B761-43FA-AA0B-1FC2E2870181}"/>
    <cellStyle name="Normal 12 4 7 4 2" xfId="12805" xr:uid="{B14E76AA-2289-49F8-A620-D3E5387966D7}"/>
    <cellStyle name="Normal 12 4 7 4 2 2" xfId="27781" xr:uid="{3DE3D6A2-4621-4653-8D2F-A04915C68246}"/>
    <cellStyle name="Normal 12 4 7 4 3" xfId="20293" xr:uid="{26BAF650-54C6-4758-A459-5AA591CF0112}"/>
    <cellStyle name="Normal 12 4 7 4 4" xfId="37034" xr:uid="{C5C60999-4A00-4785-AB0A-8F46CCD9B8D1}"/>
    <cellStyle name="Normal 12 4 7 4 5" xfId="42712" xr:uid="{67A23099-698C-47C8-BA3E-FC275BA9AFCB}"/>
    <cellStyle name="Normal 12 4 7 4 6" xfId="50598" xr:uid="{F85CC341-2AAD-45ED-BB18-096C307F4AEF}"/>
    <cellStyle name="Normal 12 4 7 4 7" xfId="58088" xr:uid="{87AD2CD0-9463-4CA6-9ACD-3DF49437397B}"/>
    <cellStyle name="Normal 12 4 7 5" xfId="12802" xr:uid="{4E5CB6EF-6377-49B4-95D9-899F04D32D96}"/>
    <cellStyle name="Normal 12 4 7 5 2" xfId="27778" xr:uid="{77FEE081-CA4F-4596-80D5-D0902455FA40}"/>
    <cellStyle name="Normal 12 4 7 6" xfId="20290" xr:uid="{6C0D34D2-ACCF-4354-9AC3-DBB3DDD9769F}"/>
    <cellStyle name="Normal 12 4 7 7" xfId="31725" xr:uid="{A88269DC-C557-4BAF-8C05-5CBFB2BE475F}"/>
    <cellStyle name="Normal 12 4 7 8" xfId="42709" xr:uid="{A3571CC4-B6A5-4E32-9283-023AD2CB231C}"/>
    <cellStyle name="Normal 12 4 7 9" xfId="50595" xr:uid="{2CF2A0C6-D89C-425D-9B0A-B3C8714ED1DC}"/>
    <cellStyle name="Normal 12 4 8" xfId="5295" xr:uid="{613246DB-F65C-494E-A972-7662C10BEAAC}"/>
    <cellStyle name="Normal 12 4 8 2" xfId="12806" xr:uid="{A19023A8-5322-403B-887C-EDC0D2A745C2}"/>
    <cellStyle name="Normal 12 4 8 2 2" xfId="27782" xr:uid="{2CDA334B-852B-4395-B4AC-E8747F8D8747}"/>
    <cellStyle name="Normal 12 4 8 3" xfId="20294" xr:uid="{DBC591ED-EC04-4B66-B77D-389F57585CDF}"/>
    <cellStyle name="Normal 12 4 8 4" xfId="33323" xr:uid="{210D9911-D685-422C-90C7-58FF32C9B206}"/>
    <cellStyle name="Normal 12 4 8 5" xfId="42713" xr:uid="{D6B5CCF8-E8B2-4596-9DD3-F477AC39C4E9}"/>
    <cellStyle name="Normal 12 4 8 6" xfId="50599" xr:uid="{8908DB2E-CBE0-421B-8C62-D86C0A57B0E0}"/>
    <cellStyle name="Normal 12 4 8 7" xfId="58089" xr:uid="{C4E21058-C7AB-4608-99EA-D7B204A4C71C}"/>
    <cellStyle name="Normal 12 4 9" xfId="5296" xr:uid="{4C736601-BAD5-4002-A994-35A08A2B4E53}"/>
    <cellStyle name="Normal 12 4 9 2" xfId="12807" xr:uid="{26842CB3-1C17-4705-90F1-F44A113A1EB4}"/>
    <cellStyle name="Normal 12 4 9 2 2" xfId="27783" xr:uid="{4DD86736-529F-425A-B411-EF799115C51B}"/>
    <cellStyle name="Normal 12 4 9 3" xfId="20295" xr:uid="{ADF937BA-98AF-41BC-AC3C-53958107864E}"/>
    <cellStyle name="Normal 12 4 9 4" xfId="35168" xr:uid="{1F26AFB6-EE51-4110-B138-A1BD6A6AAA0F}"/>
    <cellStyle name="Normal 12 4 9 5" xfId="42714" xr:uid="{9E30AAC3-9AE2-4F42-9BFE-9E1ECB53E311}"/>
    <cellStyle name="Normal 12 4 9 6" xfId="50600" xr:uid="{C1091819-7DEF-4101-8111-313C20CB03A2}"/>
    <cellStyle name="Normal 12 4 9 7" xfId="58090" xr:uid="{00084145-2C87-4FD4-85F3-1A487EB98BD2}"/>
    <cellStyle name="Normal 12 5" xfId="389" xr:uid="{9740FE9E-4ED3-411A-BA2D-FE537754F5C2}"/>
    <cellStyle name="Normal 12 5 10" xfId="5297" xr:uid="{987033DF-1748-4120-B6DA-FE03F5514AB1}"/>
    <cellStyle name="Normal 12 5 10 2" xfId="12808" xr:uid="{1BF139E3-39D8-43CE-9FEB-764676891397}"/>
    <cellStyle name="Normal 12 5 10 2 2" xfId="27784" xr:uid="{777EF08E-E578-4090-9CBD-402FECED0935}"/>
    <cellStyle name="Normal 12 5 10 3" xfId="20296" xr:uid="{6ACD7104-CEAE-434D-89A3-B68C56F46EB8}"/>
    <cellStyle name="Normal 12 5 10 4" xfId="37035" xr:uid="{9A68FD57-6426-44F2-BCB9-010A3741691E}"/>
    <cellStyle name="Normal 12 5 10 5" xfId="42715" xr:uid="{A0690C33-3A5D-4136-BCB1-B82ABD67888D}"/>
    <cellStyle name="Normal 12 5 10 6" xfId="50601" xr:uid="{D7D72A28-397A-47DE-AB5F-361A1392845D}"/>
    <cellStyle name="Normal 12 5 10 7" xfId="58091" xr:uid="{6015D0EA-0979-4CFF-B4F4-B23BE86F8189}"/>
    <cellStyle name="Normal 12 5 11" xfId="7929" xr:uid="{B53EF7AF-9786-4627-802A-C92FA8422FCD}"/>
    <cellStyle name="Normal 12 5 12" xfId="30303" xr:uid="{3246B2C5-B3EE-4D76-B990-2242AF731136}"/>
    <cellStyle name="Normal 12 5 2" xfId="5298" xr:uid="{52EC96E8-3151-4864-B76F-B0FE3A7FB416}"/>
    <cellStyle name="Normal 12 5 2 10" xfId="20297" xr:uid="{0BABB4DA-FF36-4F33-AB39-4A19C80AACEA}"/>
    <cellStyle name="Normal 12 5 2 11" xfId="30376" xr:uid="{BBA38DFC-E07C-4D57-B81C-57F630878042}"/>
    <cellStyle name="Normal 12 5 2 12" xfId="42716" xr:uid="{B3CB3567-3C84-457A-A575-D84A779DE633}"/>
    <cellStyle name="Normal 12 5 2 13" xfId="50602" xr:uid="{45797094-5B3B-4F78-ADBC-41F75CF82EBA}"/>
    <cellStyle name="Normal 12 5 2 14" xfId="58092" xr:uid="{4177B91C-10D3-474E-B53A-725F0C9B12B7}"/>
    <cellStyle name="Normal 12 5 2 2" xfId="5299" xr:uid="{33B5A7B1-E1D5-4908-AE35-C6C3EE8113EC}"/>
    <cellStyle name="Normal 12 5 2 2 10" xfId="42717" xr:uid="{765EFA49-AD1F-46F0-90A0-B9E36BC1B0EB}"/>
    <cellStyle name="Normal 12 5 2 2 11" xfId="50603" xr:uid="{F6CD48A3-B168-4C06-BFBA-C70C748C9C2E}"/>
    <cellStyle name="Normal 12 5 2 2 12" xfId="58093" xr:uid="{C5D214E6-5521-4993-855C-A1F363CD4070}"/>
    <cellStyle name="Normal 12 5 2 2 2" xfId="5300" xr:uid="{9AE87287-E24C-4C17-AA36-B90D9B34A1C0}"/>
    <cellStyle name="Normal 12 5 2 2 2 10" xfId="50604" xr:uid="{371DE56E-C1FE-4F3E-909C-FA1786943A4A}"/>
    <cellStyle name="Normal 12 5 2 2 2 11" xfId="58094" xr:uid="{0EF789BF-5D91-4592-9776-30E7ED650326}"/>
    <cellStyle name="Normal 12 5 2 2 2 2" xfId="5301" xr:uid="{53B34989-FDCF-4773-AD51-F4E12701F70C}"/>
    <cellStyle name="Normal 12 5 2 2 2 2 10" xfId="58095" xr:uid="{6D066B73-0CA3-45EA-AC02-726DE70F5763}"/>
    <cellStyle name="Normal 12 5 2 2 2 2 2" xfId="5302" xr:uid="{C005F4F7-172E-4CF9-BE42-A1B88F90D348}"/>
    <cellStyle name="Normal 12 5 2 2 2 2 2 2" xfId="12813" xr:uid="{BBE1CD89-8ADE-4B06-8A62-97CABB571A22}"/>
    <cellStyle name="Normal 12 5 2 2 2 2 2 2 2" xfId="27789" xr:uid="{9156CA60-211F-478A-9970-52B163ADC678}"/>
    <cellStyle name="Normal 12 5 2 2 2 2 2 3" xfId="20301" xr:uid="{9DE95560-435C-4228-B695-FB77302F0D71}"/>
    <cellStyle name="Normal 12 5 2 2 2 2 2 4" xfId="33351" xr:uid="{14007E3C-3ABA-4C2E-9C79-C795E29DC6AE}"/>
    <cellStyle name="Normal 12 5 2 2 2 2 2 5" xfId="42720" xr:uid="{ED503276-0B20-44F7-804A-57C101AA0E51}"/>
    <cellStyle name="Normal 12 5 2 2 2 2 2 6" xfId="50606" xr:uid="{A02EBEBC-ABE5-4DEC-86C2-232AE8F8DFDA}"/>
    <cellStyle name="Normal 12 5 2 2 2 2 2 7" xfId="58096" xr:uid="{013707A9-1373-4BFA-B2B9-AB20CDEAFBA5}"/>
    <cellStyle name="Normal 12 5 2 2 2 2 3" xfId="5303" xr:uid="{4EE12485-DEFB-49C2-84DE-08BFF3953DA3}"/>
    <cellStyle name="Normal 12 5 2 2 2 2 3 2" xfId="12814" xr:uid="{FE075760-76BE-4452-B764-208128FDEF3D}"/>
    <cellStyle name="Normal 12 5 2 2 2 2 3 2 2" xfId="27790" xr:uid="{0888A891-4D2F-46CD-BAE2-EB80CB695436}"/>
    <cellStyle name="Normal 12 5 2 2 2 2 3 3" xfId="20302" xr:uid="{B56E41C0-E116-4A5C-9778-094A5F89FDD3}"/>
    <cellStyle name="Normal 12 5 2 2 2 2 3 4" xfId="35196" xr:uid="{20B48BFF-2AAF-427D-A0B3-E994589A5C54}"/>
    <cellStyle name="Normal 12 5 2 2 2 2 3 5" xfId="42721" xr:uid="{EC87262E-5CD4-4EB9-B1A5-AEABE6E9761F}"/>
    <cellStyle name="Normal 12 5 2 2 2 2 3 6" xfId="50607" xr:uid="{53F4D481-7FFF-4263-AC4C-81137BF529E1}"/>
    <cellStyle name="Normal 12 5 2 2 2 2 3 7" xfId="58097" xr:uid="{A645B560-7940-49F1-A986-465668665895}"/>
    <cellStyle name="Normal 12 5 2 2 2 2 4" xfId="5304" xr:uid="{341E1F94-D9F7-4A02-8DD6-E282602E281C}"/>
    <cellStyle name="Normal 12 5 2 2 2 2 4 2" xfId="12815" xr:uid="{6CFCB2AC-403A-43F8-9C68-AE241EF81A1F}"/>
    <cellStyle name="Normal 12 5 2 2 2 2 4 2 2" xfId="27791" xr:uid="{6AF352D2-6F18-423E-A73F-20E255662D56}"/>
    <cellStyle name="Normal 12 5 2 2 2 2 4 3" xfId="20303" xr:uid="{07C76E1C-76D6-468E-96AD-4FA152B474D0}"/>
    <cellStyle name="Normal 12 5 2 2 2 2 4 4" xfId="37039" xr:uid="{673846B2-305D-40C7-AEC9-521ADA938625}"/>
    <cellStyle name="Normal 12 5 2 2 2 2 4 5" xfId="42722" xr:uid="{7AD9F918-B478-4837-9EEA-7B53016606C1}"/>
    <cellStyle name="Normal 12 5 2 2 2 2 4 6" xfId="50608" xr:uid="{A99EF874-41DE-4DDA-ADB3-EADF7BAB8413}"/>
    <cellStyle name="Normal 12 5 2 2 2 2 4 7" xfId="58098" xr:uid="{2D590E0B-57EE-4AA0-B20B-8B10EB660800}"/>
    <cellStyle name="Normal 12 5 2 2 2 2 5" xfId="12812" xr:uid="{459C143A-705F-4C35-A7F4-86D3ADF161B2}"/>
    <cellStyle name="Normal 12 5 2 2 2 2 5 2" xfId="27788" xr:uid="{8BB34E50-2AC0-49F9-B3CA-B5CB67D2DD02}"/>
    <cellStyle name="Normal 12 5 2 2 2 2 6" xfId="20300" xr:uid="{63718135-7C5F-4BFF-95BD-9B0CB25E5202}"/>
    <cellStyle name="Normal 12 5 2 2 2 2 7" xfId="31740" xr:uid="{7C73E670-A08C-419B-98B1-9E2C47BC41AB}"/>
    <cellStyle name="Normal 12 5 2 2 2 2 8" xfId="42719" xr:uid="{1DBD8D35-0EF3-4928-89CD-B0DC5E694564}"/>
    <cellStyle name="Normal 12 5 2 2 2 2 9" xfId="50605" xr:uid="{AA245699-5A03-45C2-A83A-FD4CF5C25C9D}"/>
    <cellStyle name="Normal 12 5 2 2 2 3" xfId="5305" xr:uid="{B0EA08BB-480D-43A3-84C4-2B027390626C}"/>
    <cellStyle name="Normal 12 5 2 2 2 3 2" xfId="12816" xr:uid="{B630B13A-3535-432E-9941-B51332A18537}"/>
    <cellStyle name="Normal 12 5 2 2 2 3 2 2" xfId="27792" xr:uid="{31D6F3CA-EE4B-4240-BFA9-1FD008017AC1}"/>
    <cellStyle name="Normal 12 5 2 2 2 3 3" xfId="20304" xr:uid="{D0C3F09C-2426-4D32-B7B7-3852F6B3E80F}"/>
    <cellStyle name="Normal 12 5 2 2 2 3 4" xfId="33350" xr:uid="{66A7B71D-F481-448A-94F5-A30EF4BAC421}"/>
    <cellStyle name="Normal 12 5 2 2 2 3 5" xfId="42723" xr:uid="{123E8556-1D50-492B-97E9-D637C65A0BE0}"/>
    <cellStyle name="Normal 12 5 2 2 2 3 6" xfId="50609" xr:uid="{FEE744B7-1145-4286-98B0-F4933ABDCFE6}"/>
    <cellStyle name="Normal 12 5 2 2 2 3 7" xfId="58099" xr:uid="{B7A1E71C-77BA-482C-A90E-F690E5527EA4}"/>
    <cellStyle name="Normal 12 5 2 2 2 4" xfId="5306" xr:uid="{8A1890EA-AC57-4100-A11E-D7F616EE5D1A}"/>
    <cellStyle name="Normal 12 5 2 2 2 4 2" xfId="12817" xr:uid="{BDD0CFF0-7A9B-4A8F-93E5-C1446B1C0596}"/>
    <cellStyle name="Normal 12 5 2 2 2 4 2 2" xfId="27793" xr:uid="{A76C49FE-7F88-42BC-86E2-322C94AC1551}"/>
    <cellStyle name="Normal 12 5 2 2 2 4 3" xfId="20305" xr:uid="{6AC6C617-7542-436C-9BAF-D6EE2096D72F}"/>
    <cellStyle name="Normal 12 5 2 2 2 4 4" xfId="35195" xr:uid="{C884A8A8-A729-4912-A250-68D140C808B8}"/>
    <cellStyle name="Normal 12 5 2 2 2 4 5" xfId="42724" xr:uid="{D5B03D16-DC27-460E-9DA2-4B33DFBACB05}"/>
    <cellStyle name="Normal 12 5 2 2 2 4 6" xfId="50610" xr:uid="{C0175893-0A09-43EF-8630-59E184D54293}"/>
    <cellStyle name="Normal 12 5 2 2 2 4 7" xfId="58100" xr:uid="{7ABE45BE-4B0C-4A81-AEFC-F5569AA105A8}"/>
    <cellStyle name="Normal 12 5 2 2 2 5" xfId="5307" xr:uid="{F501FF7C-BB2D-44AC-A745-E538D95CE718}"/>
    <cellStyle name="Normal 12 5 2 2 2 5 2" xfId="12818" xr:uid="{6A03A244-F653-4E61-B01A-DCB2B679E6F7}"/>
    <cellStyle name="Normal 12 5 2 2 2 5 2 2" xfId="27794" xr:uid="{2EB17CA6-ABC9-46F2-BC17-F13AD84112EA}"/>
    <cellStyle name="Normal 12 5 2 2 2 5 3" xfId="20306" xr:uid="{C50F9915-90B6-4109-83BF-1E288DCC509A}"/>
    <cellStyle name="Normal 12 5 2 2 2 5 4" xfId="37038" xr:uid="{355EF3A1-A612-4C4A-BB2D-E9D732994FE2}"/>
    <cellStyle name="Normal 12 5 2 2 2 5 5" xfId="42725" xr:uid="{719F68CA-5F4A-42F6-81A8-5C714C06FF00}"/>
    <cellStyle name="Normal 12 5 2 2 2 5 6" xfId="50611" xr:uid="{6394754C-5B1B-476C-9DAA-65C67E582443}"/>
    <cellStyle name="Normal 12 5 2 2 2 5 7" xfId="58101" xr:uid="{AAE6B771-4864-419D-ADF3-C5D5F1F6E884}"/>
    <cellStyle name="Normal 12 5 2 2 2 6" xfId="12811" xr:uid="{EC21B754-A59A-4B31-B634-9AA74E9AA5B3}"/>
    <cellStyle name="Normal 12 5 2 2 2 6 2" xfId="27787" xr:uid="{D86856F8-6DAB-432C-9989-5617F249B958}"/>
    <cellStyle name="Normal 12 5 2 2 2 7" xfId="20299" xr:uid="{63FF9A7B-76FD-4E9F-861D-8A6CECADFCE2}"/>
    <cellStyle name="Normal 12 5 2 2 2 8" xfId="30988" xr:uid="{CF0C534A-93CE-4015-B74A-FF33ACAB1801}"/>
    <cellStyle name="Normal 12 5 2 2 2 9" xfId="42718" xr:uid="{AEB4DABA-4A73-4FC7-8EFB-0EA323974075}"/>
    <cellStyle name="Normal 12 5 2 2 3" xfId="5308" xr:uid="{5979A0AA-2D86-4406-91CE-2B6DD3CE9F8B}"/>
    <cellStyle name="Normal 12 5 2 2 3 10" xfId="58102" xr:uid="{36C1568D-C290-4255-B591-2DB4D7CBC5ED}"/>
    <cellStyle name="Normal 12 5 2 2 3 2" xfId="5309" xr:uid="{1876C43D-B61E-48EF-BEFF-B449F3AB6399}"/>
    <cellStyle name="Normal 12 5 2 2 3 2 2" xfId="12820" xr:uid="{A6571842-D90A-4577-B45A-D7BF4E3A733E}"/>
    <cellStyle name="Normal 12 5 2 2 3 2 2 2" xfId="27796" xr:uid="{9DD71DAA-EDC0-4440-BF55-F82706B9344D}"/>
    <cellStyle name="Normal 12 5 2 2 3 2 3" xfId="20308" xr:uid="{CF364160-CDCC-4E8D-B116-9BF51E2A4022}"/>
    <cellStyle name="Normal 12 5 2 2 3 2 4" xfId="33352" xr:uid="{DE8C622C-82E2-49D1-8EA4-4FDAEF51DD32}"/>
    <cellStyle name="Normal 12 5 2 2 3 2 5" xfId="42727" xr:uid="{0E1EA1C7-4774-4063-9248-C96CC1480FD4}"/>
    <cellStyle name="Normal 12 5 2 2 3 2 6" xfId="50613" xr:uid="{AEC180C6-9BE3-4BC0-A95C-2DD2196316F1}"/>
    <cellStyle name="Normal 12 5 2 2 3 2 7" xfId="58103" xr:uid="{7C086225-8E9B-4EF1-93D5-46BA9BBC4AC6}"/>
    <cellStyle name="Normal 12 5 2 2 3 3" xfId="5310" xr:uid="{49917C60-5E61-4200-9865-02DCE659F9A3}"/>
    <cellStyle name="Normal 12 5 2 2 3 3 2" xfId="12821" xr:uid="{0E420A2D-32DE-4D8E-AF60-E6610FA2CC39}"/>
    <cellStyle name="Normal 12 5 2 2 3 3 2 2" xfId="27797" xr:uid="{15195A2B-3805-4633-B0E0-88266DB5E7EA}"/>
    <cellStyle name="Normal 12 5 2 2 3 3 3" xfId="20309" xr:uid="{5EFCCA14-32C4-4E35-BA3F-0C049DF144FB}"/>
    <cellStyle name="Normal 12 5 2 2 3 3 4" xfId="35197" xr:uid="{69A49524-02B2-41F1-B6A0-7F5C42D5D83C}"/>
    <cellStyle name="Normal 12 5 2 2 3 3 5" xfId="42728" xr:uid="{A1724891-8CBF-4B7D-9BFB-550AA7E769F7}"/>
    <cellStyle name="Normal 12 5 2 2 3 3 6" xfId="50614" xr:uid="{3B56A1BA-EE88-4FD8-A626-403870757DEC}"/>
    <cellStyle name="Normal 12 5 2 2 3 3 7" xfId="58104" xr:uid="{FF9654B8-533B-4834-B82A-4B14D75A6241}"/>
    <cellStyle name="Normal 12 5 2 2 3 4" xfId="5311" xr:uid="{0AB56B75-AF2C-4A7E-91FB-B39679BB05FD}"/>
    <cellStyle name="Normal 12 5 2 2 3 4 2" xfId="12822" xr:uid="{F52FB56A-30E5-46C6-BD25-0BD9496F7855}"/>
    <cellStyle name="Normal 12 5 2 2 3 4 2 2" xfId="27798" xr:uid="{D2DE8E39-6BEA-425B-8EE8-0A129673C0DA}"/>
    <cellStyle name="Normal 12 5 2 2 3 4 3" xfId="20310" xr:uid="{DF5165B0-0184-445B-80E7-606BD42E239B}"/>
    <cellStyle name="Normal 12 5 2 2 3 4 4" xfId="37040" xr:uid="{D79FB977-F8A6-4AD9-BE57-71CC0A9F8A27}"/>
    <cellStyle name="Normal 12 5 2 2 3 4 5" xfId="42729" xr:uid="{098EAEAB-EF11-4E4D-B995-66B437244206}"/>
    <cellStyle name="Normal 12 5 2 2 3 4 6" xfId="50615" xr:uid="{F95A6A0F-9BCA-44C4-912B-838750650DA3}"/>
    <cellStyle name="Normal 12 5 2 2 3 4 7" xfId="58105" xr:uid="{7E32D98C-E01B-400F-AA60-447B2E72714A}"/>
    <cellStyle name="Normal 12 5 2 2 3 5" xfId="12819" xr:uid="{910B517E-9F93-45E1-A55A-5CC925404207}"/>
    <cellStyle name="Normal 12 5 2 2 3 5 2" xfId="27795" xr:uid="{2385BBF3-2110-4F85-A8EF-177BF1D1BBC6}"/>
    <cellStyle name="Normal 12 5 2 2 3 6" xfId="20307" xr:uid="{EED860B8-2291-4449-803D-8E175D7BC6D3}"/>
    <cellStyle name="Normal 12 5 2 2 3 7" xfId="31739" xr:uid="{D727D279-551B-4C87-95D6-2B12CBC33DF0}"/>
    <cellStyle name="Normal 12 5 2 2 3 8" xfId="42726" xr:uid="{15F48D5E-3781-4BE6-807A-B44E1F7DA242}"/>
    <cellStyle name="Normal 12 5 2 2 3 9" xfId="50612" xr:uid="{D5D5A092-F617-4B11-B187-3694E7CAFA24}"/>
    <cellStyle name="Normal 12 5 2 2 4" xfId="5312" xr:uid="{0C17AB8C-A814-44F1-9CF0-DCAA92F2C67E}"/>
    <cellStyle name="Normal 12 5 2 2 4 2" xfId="12823" xr:uid="{B5B6174A-7321-425C-915A-4EE350EB045B}"/>
    <cellStyle name="Normal 12 5 2 2 4 2 2" xfId="27799" xr:uid="{C42AFD09-729B-46F4-AC9D-B301B1DF452C}"/>
    <cellStyle name="Normal 12 5 2 2 4 3" xfId="20311" xr:uid="{D754F85F-E247-44A0-9163-880F2D8F2595}"/>
    <cellStyle name="Normal 12 5 2 2 4 4" xfId="33349" xr:uid="{F9853633-C8D1-4CAF-A218-7E38F9E608C2}"/>
    <cellStyle name="Normal 12 5 2 2 4 5" xfId="42730" xr:uid="{CD8DA5E3-9C58-4057-B0D1-39B07722298E}"/>
    <cellStyle name="Normal 12 5 2 2 4 6" xfId="50616" xr:uid="{8A4584D1-48FE-455A-9F05-77C16EFBDC4D}"/>
    <cellStyle name="Normal 12 5 2 2 4 7" xfId="58106" xr:uid="{50D247BC-FD10-4C27-B506-CEFEC7129C08}"/>
    <cellStyle name="Normal 12 5 2 2 5" xfId="5313" xr:uid="{E993908D-C7CF-443F-81EA-19ADF0C5F5AE}"/>
    <cellStyle name="Normal 12 5 2 2 5 2" xfId="12824" xr:uid="{A28D650F-ECFB-4B73-A847-78C5BB969054}"/>
    <cellStyle name="Normal 12 5 2 2 5 2 2" xfId="27800" xr:uid="{0EC13BCA-2788-4542-BFEF-E72F0C410AC2}"/>
    <cellStyle name="Normal 12 5 2 2 5 3" xfId="20312" xr:uid="{A6414D7B-368D-4F42-9F03-E990F1785768}"/>
    <cellStyle name="Normal 12 5 2 2 5 4" xfId="35194" xr:uid="{CCF78F30-5829-4D19-A98A-FADCA01FE4E6}"/>
    <cellStyle name="Normal 12 5 2 2 5 5" xfId="42731" xr:uid="{F83EB08A-729B-4CF2-A915-7A6E6CDE59D7}"/>
    <cellStyle name="Normal 12 5 2 2 5 6" xfId="50617" xr:uid="{925C31B6-1066-481C-9921-45F59E711B28}"/>
    <cellStyle name="Normal 12 5 2 2 5 7" xfId="58107" xr:uid="{A5733004-DA4D-4388-80E1-AEE00E868912}"/>
    <cellStyle name="Normal 12 5 2 2 6" xfId="5314" xr:uid="{02296E91-6367-471A-8371-FF4E6CC751C1}"/>
    <cellStyle name="Normal 12 5 2 2 6 2" xfId="12825" xr:uid="{D4AC97F2-6B4C-430F-9534-EF3553C90E4A}"/>
    <cellStyle name="Normal 12 5 2 2 6 2 2" xfId="27801" xr:uid="{290C7C1F-A8E3-428F-9BC5-585C3B715B93}"/>
    <cellStyle name="Normal 12 5 2 2 6 3" xfId="20313" xr:uid="{09414945-D827-463B-BD0A-78C45466A7C9}"/>
    <cellStyle name="Normal 12 5 2 2 6 4" xfId="37037" xr:uid="{BFF7FFC2-39B3-4F22-8F5A-E4D0A260FD0D}"/>
    <cellStyle name="Normal 12 5 2 2 6 5" xfId="42732" xr:uid="{C3C864F3-367B-4AFD-BCB0-7B4246AFCB53}"/>
    <cellStyle name="Normal 12 5 2 2 6 6" xfId="50618" xr:uid="{1B84FBF5-2C66-4A7C-A67C-F3E29A997FD2}"/>
    <cellStyle name="Normal 12 5 2 2 6 7" xfId="58108" xr:uid="{453D8902-4935-4696-8632-F315E5D1FEB1}"/>
    <cellStyle name="Normal 12 5 2 2 7" xfId="12810" xr:uid="{0B853C95-31D8-49A8-9431-79EAC250F1C5}"/>
    <cellStyle name="Normal 12 5 2 2 7 2" xfId="27786" xr:uid="{336BA8A6-85F3-459D-83C7-06993D97099C}"/>
    <cellStyle name="Normal 12 5 2 2 8" xfId="20298" xr:uid="{A9E6FC26-1B3E-4A7B-878A-5216EF38914E}"/>
    <cellStyle name="Normal 12 5 2 2 9" xfId="30509" xr:uid="{AA85003E-4850-4580-B077-A6F1229FF6F6}"/>
    <cellStyle name="Normal 12 5 2 3" xfId="5315" xr:uid="{EFFE57F4-6543-47A3-9FBA-6503FB9EC12E}"/>
    <cellStyle name="Normal 12 5 2 3 10" xfId="50619" xr:uid="{50281CBA-4577-4298-A715-A80F10818A87}"/>
    <cellStyle name="Normal 12 5 2 3 11" xfId="58109" xr:uid="{88A1E7DC-4311-4251-B02D-DD87F753A0C8}"/>
    <cellStyle name="Normal 12 5 2 3 2" xfId="5316" xr:uid="{1B162DEB-D965-4DEE-89D9-952D48A9C767}"/>
    <cellStyle name="Normal 12 5 2 3 2 10" xfId="58110" xr:uid="{7FF3F6EF-C946-4FED-9BBD-4B16E15D381D}"/>
    <cellStyle name="Normal 12 5 2 3 2 2" xfId="5317" xr:uid="{9E17CB97-419F-46E3-ADEA-8D72B44300B5}"/>
    <cellStyle name="Normal 12 5 2 3 2 2 2" xfId="12828" xr:uid="{D44C8F6B-CC3A-4571-BCA4-AF42FD416EFB}"/>
    <cellStyle name="Normal 12 5 2 3 2 2 2 2" xfId="27804" xr:uid="{E8C187A9-D59C-4DC3-B1BF-BD213723F7E6}"/>
    <cellStyle name="Normal 12 5 2 3 2 2 3" xfId="20316" xr:uid="{EDE2242E-E8DA-45F3-BC60-3DF4BEFDED9B}"/>
    <cellStyle name="Normal 12 5 2 3 2 2 4" xfId="33354" xr:uid="{6110CF0E-5533-4AE5-B13E-4B3E02278397}"/>
    <cellStyle name="Normal 12 5 2 3 2 2 5" xfId="42735" xr:uid="{05D13337-DF68-43BF-AE76-587BE350EF72}"/>
    <cellStyle name="Normal 12 5 2 3 2 2 6" xfId="50621" xr:uid="{CC0580FA-520E-4DAC-AD4F-0B5AED5A0CFE}"/>
    <cellStyle name="Normal 12 5 2 3 2 2 7" xfId="58111" xr:uid="{3811D92E-FBE5-4831-AAB8-F03A4056C8F0}"/>
    <cellStyle name="Normal 12 5 2 3 2 3" xfId="5318" xr:uid="{F6474936-2290-4A3E-95C8-742D23F58C06}"/>
    <cellStyle name="Normal 12 5 2 3 2 3 2" xfId="12829" xr:uid="{3E72BF7B-C9E4-4E5C-ADD3-CBE88BAB54CA}"/>
    <cellStyle name="Normal 12 5 2 3 2 3 2 2" xfId="27805" xr:uid="{ACB2B7DF-9D2E-4B2C-A039-D8B8DDB6F2F1}"/>
    <cellStyle name="Normal 12 5 2 3 2 3 3" xfId="20317" xr:uid="{14FFCD3F-515C-44A3-9948-52FA93292148}"/>
    <cellStyle name="Normal 12 5 2 3 2 3 4" xfId="35199" xr:uid="{7342FFDF-8A59-49F9-AF55-F47A2E27DE0C}"/>
    <cellStyle name="Normal 12 5 2 3 2 3 5" xfId="42736" xr:uid="{52C03E50-7FFD-4110-9AD3-1D7D1EC5EE7A}"/>
    <cellStyle name="Normal 12 5 2 3 2 3 6" xfId="50622" xr:uid="{9934450B-1F22-4509-8760-18A969A29E8E}"/>
    <cellStyle name="Normal 12 5 2 3 2 3 7" xfId="58112" xr:uid="{99A24E81-7547-440D-8A92-24E7CC4683E0}"/>
    <cellStyle name="Normal 12 5 2 3 2 4" xfId="5319" xr:uid="{01A88015-93E8-4AA2-A034-93E49BCB01AA}"/>
    <cellStyle name="Normal 12 5 2 3 2 4 2" xfId="12830" xr:uid="{A0A4622E-E4A5-457A-9619-152D4CE235D1}"/>
    <cellStyle name="Normal 12 5 2 3 2 4 2 2" xfId="27806" xr:uid="{A8D2B639-1AB7-44DA-A886-D61E01413419}"/>
    <cellStyle name="Normal 12 5 2 3 2 4 3" xfId="20318" xr:uid="{8BB64811-B6BB-40AD-8FE2-42DE13417D33}"/>
    <cellStyle name="Normal 12 5 2 3 2 4 4" xfId="37042" xr:uid="{4E46C462-68A9-49CD-A729-AA4756ADE898}"/>
    <cellStyle name="Normal 12 5 2 3 2 4 5" xfId="42737" xr:uid="{5C2E6E9E-0903-4A4B-9F79-218FD1B5AC8F}"/>
    <cellStyle name="Normal 12 5 2 3 2 4 6" xfId="50623" xr:uid="{B406E08C-9E3A-4DD5-B5E6-6C784042BE2E}"/>
    <cellStyle name="Normal 12 5 2 3 2 4 7" xfId="58113" xr:uid="{8674D85F-8B0D-4121-BA85-F7C251FAF689}"/>
    <cellStyle name="Normal 12 5 2 3 2 5" xfId="12827" xr:uid="{ECB805A2-3A1D-4AEC-8E32-189D327B7AC4}"/>
    <cellStyle name="Normal 12 5 2 3 2 5 2" xfId="27803" xr:uid="{663AF099-A179-4F91-BEC4-F114CFEE28B2}"/>
    <cellStyle name="Normal 12 5 2 3 2 6" xfId="20315" xr:uid="{4F82D67B-0ED7-46EC-8E25-CFDD713006C4}"/>
    <cellStyle name="Normal 12 5 2 3 2 7" xfId="31741" xr:uid="{84C838D8-7989-4D53-A0C2-FF543635C1BB}"/>
    <cellStyle name="Normal 12 5 2 3 2 8" xfId="42734" xr:uid="{5192D881-8EB8-47A1-997B-076D3E48BAEA}"/>
    <cellStyle name="Normal 12 5 2 3 2 9" xfId="50620" xr:uid="{A12EC285-D5BC-46F9-961F-97EFA01083EE}"/>
    <cellStyle name="Normal 12 5 2 3 3" xfId="5320" xr:uid="{E93928B2-7DEC-4619-992C-769C1F095FDF}"/>
    <cellStyle name="Normal 12 5 2 3 3 2" xfId="12831" xr:uid="{FD59BE16-117A-4266-B449-BDC97DBBBD9A}"/>
    <cellStyle name="Normal 12 5 2 3 3 2 2" xfId="27807" xr:uid="{AD8FCCBB-7B39-4F78-98A1-0D466C6CC065}"/>
    <cellStyle name="Normal 12 5 2 3 3 3" xfId="20319" xr:uid="{6DC80355-AAB4-40CF-A575-E5AAF7050EB8}"/>
    <cellStyle name="Normal 12 5 2 3 3 4" xfId="33353" xr:uid="{43177BBA-2DF5-4D63-87E4-DC9C02E06182}"/>
    <cellStyle name="Normal 12 5 2 3 3 5" xfId="42738" xr:uid="{1DD42376-B21D-4B78-96CE-B1DBC8E32347}"/>
    <cellStyle name="Normal 12 5 2 3 3 6" xfId="50624" xr:uid="{2A733387-AE7D-4A15-A879-8C966BAE3660}"/>
    <cellStyle name="Normal 12 5 2 3 3 7" xfId="58114" xr:uid="{D0326618-23BC-4C30-910B-6AD5B8AF1C05}"/>
    <cellStyle name="Normal 12 5 2 3 4" xfId="5321" xr:uid="{88420FF5-6C90-4404-85F0-36929D779768}"/>
    <cellStyle name="Normal 12 5 2 3 4 2" xfId="12832" xr:uid="{57E5696E-F840-4C0C-A27E-5CCD1230B60C}"/>
    <cellStyle name="Normal 12 5 2 3 4 2 2" xfId="27808" xr:uid="{EF8381D0-CFB0-4DF3-9AF2-FC32EB52A173}"/>
    <cellStyle name="Normal 12 5 2 3 4 3" xfId="20320" xr:uid="{E3479B71-3DE7-4720-8F8E-C76D6491542F}"/>
    <cellStyle name="Normal 12 5 2 3 4 4" xfId="35198" xr:uid="{7D44AEC0-3B84-4AB0-8EF9-1A933867A495}"/>
    <cellStyle name="Normal 12 5 2 3 4 5" xfId="42739" xr:uid="{0ED94B3C-A1C7-44B7-AA6F-2AA32833203C}"/>
    <cellStyle name="Normal 12 5 2 3 4 6" xfId="50625" xr:uid="{98EF8E64-D973-4B17-93B0-50212D9BCED8}"/>
    <cellStyle name="Normal 12 5 2 3 4 7" xfId="58115" xr:uid="{F5A47818-5A77-4F38-A9E4-16B3943ABD36}"/>
    <cellStyle name="Normal 12 5 2 3 5" xfId="5322" xr:uid="{680E1138-ED5D-44D0-B399-A85B76559ABB}"/>
    <cellStyle name="Normal 12 5 2 3 5 2" xfId="12833" xr:uid="{F070353F-F67D-4A78-9864-91644F2E3C70}"/>
    <cellStyle name="Normal 12 5 2 3 5 2 2" xfId="27809" xr:uid="{9FF3BC68-002E-4B16-9A44-1E217AC0DB01}"/>
    <cellStyle name="Normal 12 5 2 3 5 3" xfId="20321" xr:uid="{F3E022B0-A88F-4419-A2B5-5800AAA909F1}"/>
    <cellStyle name="Normal 12 5 2 3 5 4" xfId="37041" xr:uid="{C432EAAD-0EF4-4826-A61D-7441D6A0BF45}"/>
    <cellStyle name="Normal 12 5 2 3 5 5" xfId="42740" xr:uid="{68BD61F1-9966-4CA9-AB42-7EDEF747B8D8}"/>
    <cellStyle name="Normal 12 5 2 3 5 6" xfId="50626" xr:uid="{3E829304-CEE2-4A68-876B-F92D7AFD2C79}"/>
    <cellStyle name="Normal 12 5 2 3 5 7" xfId="58116" xr:uid="{537C619E-882B-4BB7-B498-A45BB8044AE3}"/>
    <cellStyle name="Normal 12 5 2 3 6" xfId="12826" xr:uid="{CCE44992-F830-42CC-B19A-4D6D65DD3795}"/>
    <cellStyle name="Normal 12 5 2 3 6 2" xfId="27802" xr:uid="{54256AFE-70EB-4674-874D-082821B1CE00}"/>
    <cellStyle name="Normal 12 5 2 3 7" xfId="20314" xr:uid="{29359AAF-6213-4306-86BE-F5EF8825F1DF}"/>
    <cellStyle name="Normal 12 5 2 3 8" xfId="30710" xr:uid="{923A0097-D490-4D04-BA3A-5190897D50EF}"/>
    <cellStyle name="Normal 12 5 2 3 9" xfId="42733" xr:uid="{719ABB75-A2AA-4351-8F91-D1FCF8CFCA5D}"/>
    <cellStyle name="Normal 12 5 2 4" xfId="5323" xr:uid="{5F1DD957-2C20-4628-8B01-74492FD54E12}"/>
    <cellStyle name="Normal 12 5 2 4 10" xfId="50627" xr:uid="{CBDFE503-566E-4B2C-A4E1-A9415848448E}"/>
    <cellStyle name="Normal 12 5 2 4 11" xfId="58117" xr:uid="{6425D445-0DF0-4339-87BF-4416D141ECFE}"/>
    <cellStyle name="Normal 12 5 2 4 2" xfId="5324" xr:uid="{62B22479-90C1-4F4B-9187-3C32FD5B4E0E}"/>
    <cellStyle name="Normal 12 5 2 4 2 10" xfId="58118" xr:uid="{E8218C81-D61B-4906-AE77-6C57199E130F}"/>
    <cellStyle name="Normal 12 5 2 4 2 2" xfId="5325" xr:uid="{7F80A442-B3FA-46A3-9F44-D69CB9FD2A0F}"/>
    <cellStyle name="Normal 12 5 2 4 2 2 2" xfId="12836" xr:uid="{312088E4-5121-4FEC-9A14-CBABF4E27EC9}"/>
    <cellStyle name="Normal 12 5 2 4 2 2 2 2" xfId="27812" xr:uid="{9C794CD6-C829-4032-8688-2D9B2F7BC6F6}"/>
    <cellStyle name="Normal 12 5 2 4 2 2 3" xfId="20324" xr:uid="{3164AD91-1613-46F6-8CC2-8D834EF73F9D}"/>
    <cellStyle name="Normal 12 5 2 4 2 2 4" xfId="33356" xr:uid="{9269A9E2-81E8-4DCC-9641-44ADCEF3115F}"/>
    <cellStyle name="Normal 12 5 2 4 2 2 5" xfId="42743" xr:uid="{2C0CA687-4C27-4B6E-B376-B8E62E7B627B}"/>
    <cellStyle name="Normal 12 5 2 4 2 2 6" xfId="50629" xr:uid="{9E39FF01-3F02-48FA-AE88-5FBD198861D1}"/>
    <cellStyle name="Normal 12 5 2 4 2 2 7" xfId="58119" xr:uid="{01A88887-C289-42B4-A57F-AE9318E83FF6}"/>
    <cellStyle name="Normal 12 5 2 4 2 3" xfId="5326" xr:uid="{433F4F27-D865-4933-A6F2-D11185090442}"/>
    <cellStyle name="Normal 12 5 2 4 2 3 2" xfId="12837" xr:uid="{90B940D3-D944-49A8-A602-CA9A5ABDF914}"/>
    <cellStyle name="Normal 12 5 2 4 2 3 2 2" xfId="27813" xr:uid="{B542450D-1906-4AD8-AFD4-D39EF0208D5D}"/>
    <cellStyle name="Normal 12 5 2 4 2 3 3" xfId="20325" xr:uid="{73A9024F-1266-4DA6-AA45-3EC5D535A47D}"/>
    <cellStyle name="Normal 12 5 2 4 2 3 4" xfId="35201" xr:uid="{012A81BA-FAC6-4CA2-8265-EAC14D041C50}"/>
    <cellStyle name="Normal 12 5 2 4 2 3 5" xfId="42744" xr:uid="{2D07755E-90F5-41E7-B9F6-1270D720CBF6}"/>
    <cellStyle name="Normal 12 5 2 4 2 3 6" xfId="50630" xr:uid="{02E98FEF-D9DE-4622-8632-CB0A42ED406D}"/>
    <cellStyle name="Normal 12 5 2 4 2 3 7" xfId="58120" xr:uid="{C4F4D14F-0AC7-4AE1-A1DD-9BD04DD03BBA}"/>
    <cellStyle name="Normal 12 5 2 4 2 4" xfId="5327" xr:uid="{3B338D3F-41E4-49CF-BCAA-3DD043E48EB4}"/>
    <cellStyle name="Normal 12 5 2 4 2 4 2" xfId="12838" xr:uid="{58A17DA6-3C26-43AF-824A-4FDFEFB94C67}"/>
    <cellStyle name="Normal 12 5 2 4 2 4 2 2" xfId="27814" xr:uid="{5C97F0E5-4D30-467F-8E61-80E4F6C9587B}"/>
    <cellStyle name="Normal 12 5 2 4 2 4 3" xfId="20326" xr:uid="{621A149A-82C3-4540-B8DD-A44C6525A3EA}"/>
    <cellStyle name="Normal 12 5 2 4 2 4 4" xfId="37044" xr:uid="{91E14B8F-FE45-447B-97CF-DD6516D05925}"/>
    <cellStyle name="Normal 12 5 2 4 2 4 5" xfId="42745" xr:uid="{19650779-B765-43D7-822F-F958DDD84AE0}"/>
    <cellStyle name="Normal 12 5 2 4 2 4 6" xfId="50631" xr:uid="{6B3AA283-10A7-4647-8715-B2C05C0F9397}"/>
    <cellStyle name="Normal 12 5 2 4 2 4 7" xfId="58121" xr:uid="{27750AF7-7F60-4771-AEE1-558C6EC682C2}"/>
    <cellStyle name="Normal 12 5 2 4 2 5" xfId="12835" xr:uid="{B05D87E8-9BA8-40CC-A983-39B03F4F6097}"/>
    <cellStyle name="Normal 12 5 2 4 2 5 2" xfId="27811" xr:uid="{0D92328B-4286-4DD2-A379-07749A2F88A5}"/>
    <cellStyle name="Normal 12 5 2 4 2 6" xfId="20323" xr:uid="{1391C234-F6F4-4732-9F92-45C9073DEE80}"/>
    <cellStyle name="Normal 12 5 2 4 2 7" xfId="31742" xr:uid="{6E665CC0-70E4-49E4-ABB6-4D393FFB3A11}"/>
    <cellStyle name="Normal 12 5 2 4 2 8" xfId="42742" xr:uid="{A0BEE621-2796-4EB9-A99E-E2A81F73F954}"/>
    <cellStyle name="Normal 12 5 2 4 2 9" xfId="50628" xr:uid="{762EB4D1-9A83-4CDD-B536-C7C22C6B20C4}"/>
    <cellStyle name="Normal 12 5 2 4 3" xfId="5328" xr:uid="{F7D8DCAE-3554-4A38-B0AF-BE5551D5D8D1}"/>
    <cellStyle name="Normal 12 5 2 4 3 2" xfId="12839" xr:uid="{FC70FF75-D159-489F-8A27-29E46CCFA1C1}"/>
    <cellStyle name="Normal 12 5 2 4 3 2 2" xfId="27815" xr:uid="{57A82418-2D47-4EB7-9551-7DA9755DDC10}"/>
    <cellStyle name="Normal 12 5 2 4 3 3" xfId="20327" xr:uid="{43F9A41A-AAA4-435B-BE78-595E8B01A623}"/>
    <cellStyle name="Normal 12 5 2 4 3 4" xfId="33355" xr:uid="{24A6A570-5C77-4CDE-8B40-13C494283E81}"/>
    <cellStyle name="Normal 12 5 2 4 3 5" xfId="42746" xr:uid="{27AA78C2-855A-4DE5-85F9-94C0FD5F168C}"/>
    <cellStyle name="Normal 12 5 2 4 3 6" xfId="50632" xr:uid="{95E78382-6BA8-4245-88B7-A0FAECAB2830}"/>
    <cellStyle name="Normal 12 5 2 4 3 7" xfId="58122" xr:uid="{1401B2DD-6E89-4928-B147-DE7CA1F461E4}"/>
    <cellStyle name="Normal 12 5 2 4 4" xfId="5329" xr:uid="{04DDDA3A-9E9C-4C06-82BE-8501F4F339CF}"/>
    <cellStyle name="Normal 12 5 2 4 4 2" xfId="12840" xr:uid="{3F6AC272-83E4-4646-A715-DB288394CFBB}"/>
    <cellStyle name="Normal 12 5 2 4 4 2 2" xfId="27816" xr:uid="{3BBBDBC9-9635-48A2-8E1C-98AD90B6768D}"/>
    <cellStyle name="Normal 12 5 2 4 4 3" xfId="20328" xr:uid="{135AA47E-9466-44FA-A818-4C4B14432271}"/>
    <cellStyle name="Normal 12 5 2 4 4 4" xfId="35200" xr:uid="{51BC03B2-DAC2-4E7B-9411-A5B2C39846A8}"/>
    <cellStyle name="Normal 12 5 2 4 4 5" xfId="42747" xr:uid="{A20B2B1B-6915-4DD7-873C-BB1E09AF910D}"/>
    <cellStyle name="Normal 12 5 2 4 4 6" xfId="50633" xr:uid="{76A8AC5B-A2D0-47BF-8E39-09528C58595F}"/>
    <cellStyle name="Normal 12 5 2 4 4 7" xfId="58123" xr:uid="{A9D0D463-F13C-41E1-AC49-72700655F524}"/>
    <cellStyle name="Normal 12 5 2 4 5" xfId="5330" xr:uid="{8503152B-AE1E-4E76-9E35-1AB12D4ACBF9}"/>
    <cellStyle name="Normal 12 5 2 4 5 2" xfId="12841" xr:uid="{2BC7025A-FCAD-465E-ADE1-EDA865DB517D}"/>
    <cellStyle name="Normal 12 5 2 4 5 2 2" xfId="27817" xr:uid="{F8A1139B-F45D-4325-9756-85853697238B}"/>
    <cellStyle name="Normal 12 5 2 4 5 3" xfId="20329" xr:uid="{B959297C-8C82-4A15-A1AA-EE0DB3F37BE1}"/>
    <cellStyle name="Normal 12 5 2 4 5 4" xfId="37043" xr:uid="{C304E143-302F-43CC-9510-95D79D5EB10B}"/>
    <cellStyle name="Normal 12 5 2 4 5 5" xfId="42748" xr:uid="{C8559D0D-F18A-4850-B974-ACFC4C15D0FA}"/>
    <cellStyle name="Normal 12 5 2 4 5 6" xfId="50634" xr:uid="{3E3704A1-A129-420E-9F31-46D8D7A9561A}"/>
    <cellStyle name="Normal 12 5 2 4 5 7" xfId="58124" xr:uid="{4B475A19-8BF2-4152-AA7F-3D328F627CA4}"/>
    <cellStyle name="Normal 12 5 2 4 6" xfId="12834" xr:uid="{2CAF4D6E-4CE8-444E-8C26-581E9925DDF6}"/>
    <cellStyle name="Normal 12 5 2 4 6 2" xfId="27810" xr:uid="{A36642AC-734F-4F73-BF9D-8948D8C4885A}"/>
    <cellStyle name="Normal 12 5 2 4 7" xfId="20322" xr:uid="{EAE5ED33-16CD-45E5-8FAD-B4714B3B99C1}"/>
    <cellStyle name="Normal 12 5 2 4 8" xfId="30987" xr:uid="{F6CFC0D9-E623-481E-A55C-7765EF2B2795}"/>
    <cellStyle name="Normal 12 5 2 4 9" xfId="42741" xr:uid="{21B955C9-E5A9-43C6-9204-86A1A11FD4BF}"/>
    <cellStyle name="Normal 12 5 2 5" xfId="5331" xr:uid="{A7DDFA7E-43EC-4122-B17D-A28475D3AE80}"/>
    <cellStyle name="Normal 12 5 2 5 10" xfId="58125" xr:uid="{BB55C473-9FB7-49FA-8E3C-A51C1ED493E1}"/>
    <cellStyle name="Normal 12 5 2 5 2" xfId="5332" xr:uid="{05B6427C-005F-428F-92C5-C532226F2003}"/>
    <cellStyle name="Normal 12 5 2 5 2 2" xfId="12843" xr:uid="{DAE4F441-FDDF-4892-A1DF-358B50CFA5FA}"/>
    <cellStyle name="Normal 12 5 2 5 2 2 2" xfId="27819" xr:uid="{803D786E-C602-441F-8651-0DC9C443F3A9}"/>
    <cellStyle name="Normal 12 5 2 5 2 3" xfId="20331" xr:uid="{530C1DB1-A21F-4899-A39B-98AAC8F249B8}"/>
    <cellStyle name="Normal 12 5 2 5 2 4" xfId="33357" xr:uid="{6AEE9F4F-CCF5-471B-BD21-37166FDD57A2}"/>
    <cellStyle name="Normal 12 5 2 5 2 5" xfId="42750" xr:uid="{24D4F1E5-8055-480F-9C29-B34CCD03910A}"/>
    <cellStyle name="Normal 12 5 2 5 2 6" xfId="50636" xr:uid="{BA5BA953-31DB-4A36-B29B-5B9AC1D7D9EE}"/>
    <cellStyle name="Normal 12 5 2 5 2 7" xfId="58126" xr:uid="{FDFA0CA4-9AE8-4578-9F2B-515990A2B02E}"/>
    <cellStyle name="Normal 12 5 2 5 3" xfId="5333" xr:uid="{24B2CB25-04E3-4E7A-8C2D-9CDC27F59CED}"/>
    <cellStyle name="Normal 12 5 2 5 3 2" xfId="12844" xr:uid="{71FC91FC-1142-4E7D-9BFF-D4577F9756F1}"/>
    <cellStyle name="Normal 12 5 2 5 3 2 2" xfId="27820" xr:uid="{55F615D5-41B2-4A9E-AB5C-04D0E82F18AD}"/>
    <cellStyle name="Normal 12 5 2 5 3 3" xfId="20332" xr:uid="{15582466-F630-41AE-9AAA-0D91279B4B89}"/>
    <cellStyle name="Normal 12 5 2 5 3 4" xfId="35202" xr:uid="{21716950-582C-4618-AB3E-F78FF62B7F31}"/>
    <cellStyle name="Normal 12 5 2 5 3 5" xfId="42751" xr:uid="{47622F93-5A56-414F-9FFE-791DF7656AB0}"/>
    <cellStyle name="Normal 12 5 2 5 3 6" xfId="50637" xr:uid="{FADD1F04-E4DB-4073-ADBA-2EECE46D9F9A}"/>
    <cellStyle name="Normal 12 5 2 5 3 7" xfId="58127" xr:uid="{7D7B03C6-7E3A-4E4A-B4AF-6BE346B7901B}"/>
    <cellStyle name="Normal 12 5 2 5 4" xfId="5334" xr:uid="{9F6E518A-C93E-43C9-9DD7-935DEF520B4A}"/>
    <cellStyle name="Normal 12 5 2 5 4 2" xfId="12845" xr:uid="{29B30A68-FAF3-4BE7-95CE-FEF9248EF63C}"/>
    <cellStyle name="Normal 12 5 2 5 4 2 2" xfId="27821" xr:uid="{A79865C1-DD1F-476D-B7E4-FD0ABB5F99F5}"/>
    <cellStyle name="Normal 12 5 2 5 4 3" xfId="20333" xr:uid="{C2CB243B-CE29-4A4F-8469-D58DD38DC84A}"/>
    <cellStyle name="Normal 12 5 2 5 4 4" xfId="37045" xr:uid="{7C9AB423-DE07-4C12-AA35-8DB750D3C1DA}"/>
    <cellStyle name="Normal 12 5 2 5 4 5" xfId="42752" xr:uid="{6326E808-5212-4B5E-8106-8BBE5200BC08}"/>
    <cellStyle name="Normal 12 5 2 5 4 6" xfId="50638" xr:uid="{890237E9-C305-41F3-837D-143B4DE209A2}"/>
    <cellStyle name="Normal 12 5 2 5 4 7" xfId="58128" xr:uid="{F7E72264-5346-4450-9ED9-E5DFB21D1CEF}"/>
    <cellStyle name="Normal 12 5 2 5 5" xfId="12842" xr:uid="{15C26834-8F75-42A1-BAC2-863E20224962}"/>
    <cellStyle name="Normal 12 5 2 5 5 2" xfId="27818" xr:uid="{5E2C8D43-31B6-4EC1-A5C3-BACD3A4D91E7}"/>
    <cellStyle name="Normal 12 5 2 5 6" xfId="20330" xr:uid="{04E9842E-B450-4958-8870-8F7007A53D7F}"/>
    <cellStyle name="Normal 12 5 2 5 7" xfId="31738" xr:uid="{6A9CEE6B-4602-439E-9692-D31FB0E90D9B}"/>
    <cellStyle name="Normal 12 5 2 5 8" xfId="42749" xr:uid="{3C426DA9-FAC0-4958-ABE8-ECF65E475A87}"/>
    <cellStyle name="Normal 12 5 2 5 9" xfId="50635" xr:uid="{A5F12CCF-CAE6-40D6-92B3-E09188D186AD}"/>
    <cellStyle name="Normal 12 5 2 6" xfId="5335" xr:uid="{3FC46721-DBD2-42BB-B2A3-E45F44046B12}"/>
    <cellStyle name="Normal 12 5 2 6 2" xfId="12846" xr:uid="{0DD05901-16B4-4A30-9260-66C0A3DC17AD}"/>
    <cellStyle name="Normal 12 5 2 6 2 2" xfId="27822" xr:uid="{C95CC2B5-D618-4DFB-8902-A2A1B98D0717}"/>
    <cellStyle name="Normal 12 5 2 6 3" xfId="20334" xr:uid="{6F420077-E7FA-41EE-A712-C41D0DECC258}"/>
    <cellStyle name="Normal 12 5 2 6 4" xfId="33348" xr:uid="{4A6A89AC-1735-4CCE-974D-EA850F767B30}"/>
    <cellStyle name="Normal 12 5 2 6 5" xfId="42753" xr:uid="{75D8CDF8-DAC6-4267-B838-E83AACDBC5FE}"/>
    <cellStyle name="Normal 12 5 2 6 6" xfId="50639" xr:uid="{3D66C4D9-95D7-4B11-A77F-2C5673C35FC9}"/>
    <cellStyle name="Normal 12 5 2 6 7" xfId="58129" xr:uid="{60A6A434-8F02-4297-852A-83A6D3DFD9C2}"/>
    <cellStyle name="Normal 12 5 2 7" xfId="5336" xr:uid="{3293EEBE-58A6-4134-86EC-B9DBF2006453}"/>
    <cellStyle name="Normal 12 5 2 7 2" xfId="12847" xr:uid="{31BFAE36-6906-4F4A-A03A-314C2607F2B7}"/>
    <cellStyle name="Normal 12 5 2 7 2 2" xfId="27823" xr:uid="{199EB038-D9E1-42FE-AD5F-443FB215EE78}"/>
    <cellStyle name="Normal 12 5 2 7 3" xfId="20335" xr:uid="{66A357E2-C601-4C5A-A7A7-CA24461D1832}"/>
    <cellStyle name="Normal 12 5 2 7 4" xfId="35193" xr:uid="{6D638D03-E801-4D36-8135-3C98DADE49F4}"/>
    <cellStyle name="Normal 12 5 2 7 5" xfId="42754" xr:uid="{C33CE7C3-0903-405C-9BBE-A04C8F6A0FFB}"/>
    <cellStyle name="Normal 12 5 2 7 6" xfId="50640" xr:uid="{9B26EE2A-6CEA-49FC-AEFE-7D6BE9CA262D}"/>
    <cellStyle name="Normal 12 5 2 7 7" xfId="58130" xr:uid="{F01AB46F-4E55-4F84-A96B-5B0468A040FA}"/>
    <cellStyle name="Normal 12 5 2 8" xfId="5337" xr:uid="{AC65A278-0E3F-48D8-BC9F-C189180C1A32}"/>
    <cellStyle name="Normal 12 5 2 8 2" xfId="12848" xr:uid="{7FA9823C-4FC3-4A5C-BFA6-AF44F7231F17}"/>
    <cellStyle name="Normal 12 5 2 8 2 2" xfId="27824" xr:uid="{A37BC2B1-1DA8-4371-AB9A-BA4F3C2D2C66}"/>
    <cellStyle name="Normal 12 5 2 8 3" xfId="20336" xr:uid="{1A74912A-AE89-4B46-9DF0-C6B0147887E3}"/>
    <cellStyle name="Normal 12 5 2 8 4" xfId="37036" xr:uid="{BCCF1546-70AE-4574-91B1-3117590EB0DE}"/>
    <cellStyle name="Normal 12 5 2 8 5" xfId="42755" xr:uid="{559C9FBC-7858-4839-8864-04B76F573CD8}"/>
    <cellStyle name="Normal 12 5 2 8 6" xfId="50641" xr:uid="{C75A5A79-F02D-4B23-BE49-23E7097EE702}"/>
    <cellStyle name="Normal 12 5 2 8 7" xfId="58131" xr:uid="{5C2211E9-4EF0-4D8C-97FC-0B4D0E5896FB}"/>
    <cellStyle name="Normal 12 5 2 9" xfId="12809" xr:uid="{544E9619-52B5-4AF3-AE89-7823A931C918}"/>
    <cellStyle name="Normal 12 5 2 9 2" xfId="27785" xr:uid="{CB1997AB-F518-4152-8859-EDF963B58177}"/>
    <cellStyle name="Normal 12 5 3" xfId="5338" xr:uid="{13646306-92B1-40F5-A9FA-E15C33CE416A}"/>
    <cellStyle name="Normal 12 5 3 10" xfId="42756" xr:uid="{579EB833-E37F-4D01-AD68-2C51352FF644}"/>
    <cellStyle name="Normal 12 5 3 11" xfId="50642" xr:uid="{12C16422-ACCD-4A57-BD1C-B50EDB999802}"/>
    <cellStyle name="Normal 12 5 3 12" xfId="58132" xr:uid="{B07B6FA5-8EC4-4836-9807-92CCEDDC29AB}"/>
    <cellStyle name="Normal 12 5 3 2" xfId="5339" xr:uid="{0046886B-D8BB-4840-AD00-C1B1AB5C8752}"/>
    <cellStyle name="Normal 12 5 3 2 10" xfId="50643" xr:uid="{54F11E6D-9484-41C4-9094-B505388DE735}"/>
    <cellStyle name="Normal 12 5 3 2 11" xfId="58133" xr:uid="{03C491C2-3B4A-4F93-876A-47083B51CBE3}"/>
    <cellStyle name="Normal 12 5 3 2 2" xfId="5340" xr:uid="{E83FAA53-9182-40A4-8ECA-98C70ABCCB50}"/>
    <cellStyle name="Normal 12 5 3 2 2 10" xfId="58134" xr:uid="{4E79C48B-A9E7-4073-8FA3-04B67C061F6A}"/>
    <cellStyle name="Normal 12 5 3 2 2 2" xfId="5341" xr:uid="{5A42EB35-E974-488B-8DD6-9804F8795131}"/>
    <cellStyle name="Normal 12 5 3 2 2 2 2" xfId="12852" xr:uid="{D7DB6575-A940-4110-8C7E-7B0EF68BA463}"/>
    <cellStyle name="Normal 12 5 3 2 2 2 2 2" xfId="27828" xr:uid="{138DDCA2-800E-48DA-A80F-3083E272750B}"/>
    <cellStyle name="Normal 12 5 3 2 2 2 3" xfId="20340" xr:uid="{BF58178D-3B2C-4D15-AD72-DCA7A4CF5503}"/>
    <cellStyle name="Normal 12 5 3 2 2 2 4" xfId="33360" xr:uid="{57D463D2-048D-4884-85CC-63297B67845E}"/>
    <cellStyle name="Normal 12 5 3 2 2 2 5" xfId="42759" xr:uid="{5765BDA9-BDD5-4C23-8D31-F20A383590B3}"/>
    <cellStyle name="Normal 12 5 3 2 2 2 6" xfId="50645" xr:uid="{28FEBBC3-7DF1-48B0-BC90-F0047F62EB45}"/>
    <cellStyle name="Normal 12 5 3 2 2 2 7" xfId="58135" xr:uid="{DFD388AD-280B-48A5-A2A9-528E0E80F37D}"/>
    <cellStyle name="Normal 12 5 3 2 2 3" xfId="5342" xr:uid="{67B7CC08-2CD9-4E58-8B80-47F0337BE4C2}"/>
    <cellStyle name="Normal 12 5 3 2 2 3 2" xfId="12853" xr:uid="{B43F5A12-B85C-4084-ACD9-170E6DB44A93}"/>
    <cellStyle name="Normal 12 5 3 2 2 3 2 2" xfId="27829" xr:uid="{BB384D4E-7423-4F96-B8D1-85F3A74CC5E5}"/>
    <cellStyle name="Normal 12 5 3 2 2 3 3" xfId="20341" xr:uid="{63845F05-A974-4B43-A75E-FABCA4EFCA58}"/>
    <cellStyle name="Normal 12 5 3 2 2 3 4" xfId="35205" xr:uid="{7CEEC771-2FE0-46AA-A7C2-0215FDC1A281}"/>
    <cellStyle name="Normal 12 5 3 2 2 3 5" xfId="42760" xr:uid="{E5B5392A-F3D6-4A58-A157-319281C5E07A}"/>
    <cellStyle name="Normal 12 5 3 2 2 3 6" xfId="50646" xr:uid="{010A9F5B-FB0F-4CBE-9B1C-349B584C69FD}"/>
    <cellStyle name="Normal 12 5 3 2 2 3 7" xfId="58136" xr:uid="{D03A5964-BC09-4EDA-AE47-0D597B6C633E}"/>
    <cellStyle name="Normal 12 5 3 2 2 4" xfId="5343" xr:uid="{12190071-17B9-4016-BB9D-700BD1AB6BF8}"/>
    <cellStyle name="Normal 12 5 3 2 2 4 2" xfId="12854" xr:uid="{FAAE2B05-A78E-43DD-9943-AFD8BAD6F99E}"/>
    <cellStyle name="Normal 12 5 3 2 2 4 2 2" xfId="27830" xr:uid="{CF7FBF41-5E22-4E2D-8F1B-0B0981D5B120}"/>
    <cellStyle name="Normal 12 5 3 2 2 4 3" xfId="20342" xr:uid="{4567C33D-2674-4885-89CC-1B867DA8270A}"/>
    <cellStyle name="Normal 12 5 3 2 2 4 4" xfId="37048" xr:uid="{CF13A787-B936-4E81-9D2A-F3EE85660187}"/>
    <cellStyle name="Normal 12 5 3 2 2 4 5" xfId="42761" xr:uid="{B04146DA-0501-495C-AEFA-204F83023F2D}"/>
    <cellStyle name="Normal 12 5 3 2 2 4 6" xfId="50647" xr:uid="{CDAAF14C-EFBA-4A79-9DD6-7CDF62BA5855}"/>
    <cellStyle name="Normal 12 5 3 2 2 4 7" xfId="58137" xr:uid="{25D9D78D-7B2E-4BA4-87EB-7F33ED411259}"/>
    <cellStyle name="Normal 12 5 3 2 2 5" xfId="12851" xr:uid="{C7E12139-C227-4F17-8851-8D5F1A929A61}"/>
    <cellStyle name="Normal 12 5 3 2 2 5 2" xfId="27827" xr:uid="{9D4BA99B-3E10-417F-BD50-DBDA8BD2103C}"/>
    <cellStyle name="Normal 12 5 3 2 2 6" xfId="20339" xr:uid="{98DFA04E-F4F0-4A38-AA3B-46F14A6BE959}"/>
    <cellStyle name="Normal 12 5 3 2 2 7" xfId="31744" xr:uid="{0711A3EB-681B-4226-A5D1-2D3926D7A92B}"/>
    <cellStyle name="Normal 12 5 3 2 2 8" xfId="42758" xr:uid="{691485D4-CE7A-4C82-95DA-D10CF1732C66}"/>
    <cellStyle name="Normal 12 5 3 2 2 9" xfId="50644" xr:uid="{F53AB375-73EE-4902-8346-63E3753A9B4D}"/>
    <cellStyle name="Normal 12 5 3 2 3" xfId="5344" xr:uid="{4C6A2E0E-3CE1-4933-A10F-DA2BDE27A562}"/>
    <cellStyle name="Normal 12 5 3 2 3 2" xfId="12855" xr:uid="{9352F3DB-05BB-46B5-8CF6-35AB721468FB}"/>
    <cellStyle name="Normal 12 5 3 2 3 2 2" xfId="27831" xr:uid="{4474EC85-5893-4BEA-B29A-692108218D34}"/>
    <cellStyle name="Normal 12 5 3 2 3 3" xfId="20343" xr:uid="{DCFFB2A9-4DB1-4C0C-82D9-9AF3A168D276}"/>
    <cellStyle name="Normal 12 5 3 2 3 4" xfId="33359" xr:uid="{D2FE32DA-C7CE-493F-913C-C7281079AA02}"/>
    <cellStyle name="Normal 12 5 3 2 3 5" xfId="42762" xr:uid="{82474D2B-64D8-4B2C-AF7A-5B73E071DA1F}"/>
    <cellStyle name="Normal 12 5 3 2 3 6" xfId="50648" xr:uid="{76C1ACB8-9F8B-463E-8D39-87095EA3C760}"/>
    <cellStyle name="Normal 12 5 3 2 3 7" xfId="58138" xr:uid="{68128F5E-4E99-477D-AF9C-C9852D8D7BF6}"/>
    <cellStyle name="Normal 12 5 3 2 4" xfId="5345" xr:uid="{1FA414DA-4B90-479A-B34D-F345EE893E8B}"/>
    <cellStyle name="Normal 12 5 3 2 4 2" xfId="12856" xr:uid="{F8BCEF08-8B90-4D4C-87C6-C5C5902E5EA1}"/>
    <cellStyle name="Normal 12 5 3 2 4 2 2" xfId="27832" xr:uid="{1A67E26B-5EE7-4045-9561-5BF76599410B}"/>
    <cellStyle name="Normal 12 5 3 2 4 3" xfId="20344" xr:uid="{109F5AF6-4B73-48A8-8932-32A7BC44A50B}"/>
    <cellStyle name="Normal 12 5 3 2 4 4" xfId="35204" xr:uid="{8E910065-AD88-4E07-B333-A064502E80FF}"/>
    <cellStyle name="Normal 12 5 3 2 4 5" xfId="42763" xr:uid="{38F8F468-6A27-45A1-868C-747EEA061DA7}"/>
    <cellStyle name="Normal 12 5 3 2 4 6" xfId="50649" xr:uid="{13834C43-1235-4993-8467-90D318AEB47B}"/>
    <cellStyle name="Normal 12 5 3 2 4 7" xfId="58139" xr:uid="{AC4E357B-D3AA-4707-96E4-05164DBA9817}"/>
    <cellStyle name="Normal 12 5 3 2 5" xfId="5346" xr:uid="{CA7A8076-6DD4-449A-B1C7-1CEF1667F2DC}"/>
    <cellStyle name="Normal 12 5 3 2 5 2" xfId="12857" xr:uid="{F621A980-BE23-45F7-A243-EA802265B4FB}"/>
    <cellStyle name="Normal 12 5 3 2 5 2 2" xfId="27833" xr:uid="{6C65B8C6-5C45-4CC0-A54C-88680D7CD468}"/>
    <cellStyle name="Normal 12 5 3 2 5 3" xfId="20345" xr:uid="{027F81E1-5BD8-4194-AAAB-222B5755FEB3}"/>
    <cellStyle name="Normal 12 5 3 2 5 4" xfId="37047" xr:uid="{2D498B48-1F78-46F8-9BB1-AB6F3327B40E}"/>
    <cellStyle name="Normal 12 5 3 2 5 5" xfId="42764" xr:uid="{78985031-E830-4E30-AC23-9987D3C179CA}"/>
    <cellStyle name="Normal 12 5 3 2 5 6" xfId="50650" xr:uid="{AF0D6CA8-896C-480A-805F-FB0DF1F04ACC}"/>
    <cellStyle name="Normal 12 5 3 2 5 7" xfId="58140" xr:uid="{49C86640-298F-4FCD-8A77-1A4EEA2523D8}"/>
    <cellStyle name="Normal 12 5 3 2 6" xfId="12850" xr:uid="{A1727680-CB8C-47EE-97FC-BC2550C5FD5E}"/>
    <cellStyle name="Normal 12 5 3 2 6 2" xfId="27826" xr:uid="{9BCA019A-22C2-49B9-9546-9D5A526F7EDD}"/>
    <cellStyle name="Normal 12 5 3 2 7" xfId="20338" xr:uid="{9C9B877A-EAD6-4B82-A269-D9C67094B4E8}"/>
    <cellStyle name="Normal 12 5 3 2 8" xfId="30989" xr:uid="{18BB3DCD-FAB8-43C2-AD62-4ACEA6BA912B}"/>
    <cellStyle name="Normal 12 5 3 2 9" xfId="42757" xr:uid="{9DED97A0-1913-49BE-8712-09E85CA61662}"/>
    <cellStyle name="Normal 12 5 3 3" xfId="5347" xr:uid="{26454B13-65C7-4CE5-9194-A9783B0035AE}"/>
    <cellStyle name="Normal 12 5 3 3 10" xfId="58141" xr:uid="{32F4AEF8-D0CC-43EF-98EC-D7639D26072E}"/>
    <cellStyle name="Normal 12 5 3 3 2" xfId="5348" xr:uid="{9BD5918B-B8CD-498A-8596-658888B3F211}"/>
    <cellStyle name="Normal 12 5 3 3 2 2" xfId="12859" xr:uid="{70054874-CA58-4CF6-94B0-47DDA50D55B2}"/>
    <cellStyle name="Normal 12 5 3 3 2 2 2" xfId="27835" xr:uid="{B3D8530F-8A46-47CE-89AB-9D698F655C2D}"/>
    <cellStyle name="Normal 12 5 3 3 2 3" xfId="20347" xr:uid="{71C67638-F36C-4919-B1EA-9F65CEE04376}"/>
    <cellStyle name="Normal 12 5 3 3 2 4" xfId="33361" xr:uid="{EBFC5491-9609-4CD6-A7D8-4F416A79EF58}"/>
    <cellStyle name="Normal 12 5 3 3 2 5" xfId="42766" xr:uid="{42EDCDAD-0E4C-4577-BBA0-6888CE9CEBA2}"/>
    <cellStyle name="Normal 12 5 3 3 2 6" xfId="50652" xr:uid="{BD877D3D-EA4B-4B52-9878-72FB695EF1C7}"/>
    <cellStyle name="Normal 12 5 3 3 2 7" xfId="58142" xr:uid="{4D4155DF-0427-4B6B-929C-B4949085C268}"/>
    <cellStyle name="Normal 12 5 3 3 3" xfId="5349" xr:uid="{4004268D-0205-4A1D-8E73-1608E1F996EE}"/>
    <cellStyle name="Normal 12 5 3 3 3 2" xfId="12860" xr:uid="{A461FCCA-9BA9-4839-BB25-3B187E4ADE72}"/>
    <cellStyle name="Normal 12 5 3 3 3 2 2" xfId="27836" xr:uid="{C63538B5-F662-42B5-86BB-3BC284237A29}"/>
    <cellStyle name="Normal 12 5 3 3 3 3" xfId="20348" xr:uid="{4B5E80A9-1D8E-4922-9A44-81829A8A79F1}"/>
    <cellStyle name="Normal 12 5 3 3 3 4" xfId="35206" xr:uid="{0914F993-3955-4603-83A0-CEE0D23BE026}"/>
    <cellStyle name="Normal 12 5 3 3 3 5" xfId="42767" xr:uid="{1008A1FF-0263-4A99-9498-C0F2CF60984D}"/>
    <cellStyle name="Normal 12 5 3 3 3 6" xfId="50653" xr:uid="{D4537904-DE1B-4EEC-BD74-F134AD7668DC}"/>
    <cellStyle name="Normal 12 5 3 3 3 7" xfId="58143" xr:uid="{14DA7D0D-6D22-4AA5-B40B-C125118B5881}"/>
    <cellStyle name="Normal 12 5 3 3 4" xfId="5350" xr:uid="{9BA4D72A-F957-4D1B-A4C0-6D84B30F08F0}"/>
    <cellStyle name="Normal 12 5 3 3 4 2" xfId="12861" xr:uid="{3B48A330-9E8F-4EC1-801C-7EDBAF16ADF2}"/>
    <cellStyle name="Normal 12 5 3 3 4 2 2" xfId="27837" xr:uid="{61FDB773-0385-495B-BCAE-B3285B8DDA34}"/>
    <cellStyle name="Normal 12 5 3 3 4 3" xfId="20349" xr:uid="{E6917846-4B97-4F98-AA35-5A6FDBE069E6}"/>
    <cellStyle name="Normal 12 5 3 3 4 4" xfId="37049" xr:uid="{A6A146E9-D8B5-46FD-BA58-56F3F4F8872B}"/>
    <cellStyle name="Normal 12 5 3 3 4 5" xfId="42768" xr:uid="{F32800F7-8A34-4A2B-98CF-00132C1D3C0B}"/>
    <cellStyle name="Normal 12 5 3 3 4 6" xfId="50654" xr:uid="{A4F3CA46-8CEF-4F82-8335-0341AC364F08}"/>
    <cellStyle name="Normal 12 5 3 3 4 7" xfId="58144" xr:uid="{06FB31A1-CC71-4CD0-8E8E-2A4B8E36F65D}"/>
    <cellStyle name="Normal 12 5 3 3 5" xfId="12858" xr:uid="{39F1A08E-C6B2-4F82-95FF-899132C02FC6}"/>
    <cellStyle name="Normal 12 5 3 3 5 2" xfId="27834" xr:uid="{81F9D222-23AB-4772-9832-4DF89EA6BC74}"/>
    <cellStyle name="Normal 12 5 3 3 6" xfId="20346" xr:uid="{8C737C52-7A93-4F63-9712-0A3A81A0FE24}"/>
    <cellStyle name="Normal 12 5 3 3 7" xfId="31743" xr:uid="{1BBAA42E-25FB-4C55-B394-5AA5F82825A2}"/>
    <cellStyle name="Normal 12 5 3 3 8" xfId="42765" xr:uid="{5B2BB69C-0E05-48B8-B7B6-E506B9CBCBD5}"/>
    <cellStyle name="Normal 12 5 3 3 9" xfId="50651" xr:uid="{80DBA83A-2467-464B-B94F-7AE61A5D2FFA}"/>
    <cellStyle name="Normal 12 5 3 4" xfId="5351" xr:uid="{983300B5-EB67-40CE-B376-AB4ECD7E00E1}"/>
    <cellStyle name="Normal 12 5 3 4 2" xfId="12862" xr:uid="{B20BB25F-5E8B-4C74-9F5F-935BA407749E}"/>
    <cellStyle name="Normal 12 5 3 4 2 2" xfId="27838" xr:uid="{586E550C-F796-4F0B-AE67-F3DB0B777068}"/>
    <cellStyle name="Normal 12 5 3 4 3" xfId="20350" xr:uid="{D6FC0C2B-BAAB-4A54-B351-988BE87DA986}"/>
    <cellStyle name="Normal 12 5 3 4 4" xfId="33358" xr:uid="{7054AB38-E742-4E93-AB00-3DDB6EE2EA8F}"/>
    <cellStyle name="Normal 12 5 3 4 5" xfId="42769" xr:uid="{E5C21FBF-8FFB-40B7-AFEA-29E162473E01}"/>
    <cellStyle name="Normal 12 5 3 4 6" xfId="50655" xr:uid="{46CFB857-2AE0-45BA-AC21-FBABE7E735B6}"/>
    <cellStyle name="Normal 12 5 3 4 7" xfId="58145" xr:uid="{38B07F5D-16CF-4958-ADB9-C97EF0098D8E}"/>
    <cellStyle name="Normal 12 5 3 5" xfId="5352" xr:uid="{DD534F2D-04EA-490F-9B93-4F8CBA2CA532}"/>
    <cellStyle name="Normal 12 5 3 5 2" xfId="12863" xr:uid="{CDC9084B-4DE2-4165-9412-5738BA21D268}"/>
    <cellStyle name="Normal 12 5 3 5 2 2" xfId="27839" xr:uid="{9C9895D4-BCAF-419A-A34C-44C0CAADC848}"/>
    <cellStyle name="Normal 12 5 3 5 3" xfId="20351" xr:uid="{BEC068E2-EC40-43BB-AEBE-6C4131E5CE5F}"/>
    <cellStyle name="Normal 12 5 3 5 4" xfId="35203" xr:uid="{D295FA5A-CEA4-4131-A5D9-0272491A2BB4}"/>
    <cellStyle name="Normal 12 5 3 5 5" xfId="42770" xr:uid="{CA5807EE-9595-4BAF-973D-27314AD8A9EA}"/>
    <cellStyle name="Normal 12 5 3 5 6" xfId="50656" xr:uid="{F2BD5978-2743-49F9-BA48-792F4D105308}"/>
    <cellStyle name="Normal 12 5 3 5 7" xfId="58146" xr:uid="{625BEC89-EE90-4180-89B6-B867CD79E7CE}"/>
    <cellStyle name="Normal 12 5 3 6" xfId="5353" xr:uid="{4B3B495B-E168-4831-868F-FB94397F810B}"/>
    <cellStyle name="Normal 12 5 3 6 2" xfId="12864" xr:uid="{A7EAB34E-71EA-493B-902E-0AFDE0ADFE13}"/>
    <cellStyle name="Normal 12 5 3 6 2 2" xfId="27840" xr:uid="{5A3D29F2-66AE-4AD1-97B5-55B77B292A5B}"/>
    <cellStyle name="Normal 12 5 3 6 3" xfId="20352" xr:uid="{776D7A81-CDFF-4C2D-A7E1-F344240CE8E0}"/>
    <cellStyle name="Normal 12 5 3 6 4" xfId="37046" xr:uid="{A3819195-7B88-406B-8109-8B7DF55A743F}"/>
    <cellStyle name="Normal 12 5 3 6 5" xfId="42771" xr:uid="{E99EB6A3-C2EE-4820-AA20-7959607A9F56}"/>
    <cellStyle name="Normal 12 5 3 6 6" xfId="50657" xr:uid="{A6B9573D-FBCD-416B-A63E-CCE4D9397C65}"/>
    <cellStyle name="Normal 12 5 3 6 7" xfId="58147" xr:uid="{4CA11309-1317-4EBF-AF7B-081414C857CA}"/>
    <cellStyle name="Normal 12 5 3 7" xfId="12849" xr:uid="{FF86D422-455B-4A20-8F24-9DE834C65379}"/>
    <cellStyle name="Normal 12 5 3 7 2" xfId="27825" xr:uid="{8AE7E34D-4FE3-4B78-86B2-4E8BE707080E}"/>
    <cellStyle name="Normal 12 5 3 8" xfId="20337" xr:uid="{9F480AE2-24A5-4219-A860-ACC0444A392A}"/>
    <cellStyle name="Normal 12 5 3 9" xfId="30508" xr:uid="{918ABB3C-58E9-4B0A-A411-3DBE0B3EF718}"/>
    <cellStyle name="Normal 12 5 4" xfId="5354" xr:uid="{F237F637-E690-4819-8C47-FE6E13C50321}"/>
    <cellStyle name="Normal 12 5 4 10" xfId="42772" xr:uid="{5BD154DA-A9CC-4C8C-B1A5-F931CF77E1BD}"/>
    <cellStyle name="Normal 12 5 4 11" xfId="50658" xr:uid="{AA00EAE5-3479-46BE-B3AA-4FC80BE99C2E}"/>
    <cellStyle name="Normal 12 5 4 12" xfId="58148" xr:uid="{E7254B1A-2684-45E0-923B-7D3647F5735A}"/>
    <cellStyle name="Normal 12 5 4 2" xfId="5355" xr:uid="{7AA76147-75B5-40F0-841C-8A1CDFF51B59}"/>
    <cellStyle name="Normal 12 5 4 2 10" xfId="50659" xr:uid="{33621B1D-2DF4-4510-84DD-D857A5C9924B}"/>
    <cellStyle name="Normal 12 5 4 2 11" xfId="58149" xr:uid="{C366F873-7137-46F2-BFD0-E4BDE79BB61B}"/>
    <cellStyle name="Normal 12 5 4 2 2" xfId="5356" xr:uid="{D428F442-AAD1-4010-8B0C-D09F9E6EB213}"/>
    <cellStyle name="Normal 12 5 4 2 2 10" xfId="58150" xr:uid="{D4BA2053-990D-4C87-8B72-AD558434059F}"/>
    <cellStyle name="Normal 12 5 4 2 2 2" xfId="5357" xr:uid="{232AC4B7-EBBD-423D-8D44-719021E68867}"/>
    <cellStyle name="Normal 12 5 4 2 2 2 2" xfId="12868" xr:uid="{4B35411E-E7F6-4757-B5E4-FCD616A5F9B0}"/>
    <cellStyle name="Normal 12 5 4 2 2 2 2 2" xfId="27844" xr:uid="{E4DD490E-FD7F-4E4D-9E5E-95DAEEF1C8AE}"/>
    <cellStyle name="Normal 12 5 4 2 2 2 3" xfId="20356" xr:uid="{5C6C71CA-A853-4DF2-AA5F-0017C09AD216}"/>
    <cellStyle name="Normal 12 5 4 2 2 2 4" xfId="33364" xr:uid="{B0952C06-2AA8-4623-88CF-BA33F667A4C8}"/>
    <cellStyle name="Normal 12 5 4 2 2 2 5" xfId="42775" xr:uid="{712F4F04-973D-451B-8D4D-D18A66BBEB95}"/>
    <cellStyle name="Normal 12 5 4 2 2 2 6" xfId="50661" xr:uid="{D00D19DB-FE62-43D3-AABE-68188B062436}"/>
    <cellStyle name="Normal 12 5 4 2 2 2 7" xfId="58151" xr:uid="{6A9E23BD-103D-47F2-B5B9-C568FEB1AB76}"/>
    <cellStyle name="Normal 12 5 4 2 2 3" xfId="5358" xr:uid="{005100B7-8ED3-4EB3-A951-919B8B51DEEB}"/>
    <cellStyle name="Normal 12 5 4 2 2 3 2" xfId="12869" xr:uid="{BDD01E88-658D-44CA-91DF-B77FC1A1D6B2}"/>
    <cellStyle name="Normal 12 5 4 2 2 3 2 2" xfId="27845" xr:uid="{7A301B1C-BEB9-495B-8105-953966E42D06}"/>
    <cellStyle name="Normal 12 5 4 2 2 3 3" xfId="20357" xr:uid="{AC7C3427-3944-46A1-BEE5-19869302CCBA}"/>
    <cellStyle name="Normal 12 5 4 2 2 3 4" xfId="35209" xr:uid="{E229AB4D-61F5-4D02-853B-60FCB12D3628}"/>
    <cellStyle name="Normal 12 5 4 2 2 3 5" xfId="42776" xr:uid="{5C844FE6-D3CC-430B-A4EB-306014F3B8F1}"/>
    <cellStyle name="Normal 12 5 4 2 2 3 6" xfId="50662" xr:uid="{ED5A91D9-4F3D-45F5-861D-1CE350AC2DD1}"/>
    <cellStyle name="Normal 12 5 4 2 2 3 7" xfId="58152" xr:uid="{DBE480B7-9027-45F6-A9F8-2A3F969497DB}"/>
    <cellStyle name="Normal 12 5 4 2 2 4" xfId="5359" xr:uid="{9D9F8534-B7BA-47E1-A81D-DA924DD74782}"/>
    <cellStyle name="Normal 12 5 4 2 2 4 2" xfId="12870" xr:uid="{ADE7B55D-3904-411B-9524-9EA169050F72}"/>
    <cellStyle name="Normal 12 5 4 2 2 4 2 2" xfId="27846" xr:uid="{2A47E598-BA5C-4071-8448-1B38D3ACC63C}"/>
    <cellStyle name="Normal 12 5 4 2 2 4 3" xfId="20358" xr:uid="{7CBCEC13-3065-4A00-96F9-E8CAAA4C7385}"/>
    <cellStyle name="Normal 12 5 4 2 2 4 4" xfId="37052" xr:uid="{B02BD14C-B14A-4743-B507-6D28EFD4ACE7}"/>
    <cellStyle name="Normal 12 5 4 2 2 4 5" xfId="42777" xr:uid="{99635938-B1AA-44C0-AB0E-C37FF1F0D4D1}"/>
    <cellStyle name="Normal 12 5 4 2 2 4 6" xfId="50663" xr:uid="{A823DD0F-CE8B-4CCD-AA4C-A6CBA3E3DDA3}"/>
    <cellStyle name="Normal 12 5 4 2 2 4 7" xfId="58153" xr:uid="{19C636DF-57F1-4F9C-A46B-D6B6E2DF9E37}"/>
    <cellStyle name="Normal 12 5 4 2 2 5" xfId="12867" xr:uid="{41990C5F-1EFC-4F10-B53B-ED20F815C673}"/>
    <cellStyle name="Normal 12 5 4 2 2 5 2" xfId="27843" xr:uid="{B29AF174-5D1F-494B-A029-1EE354CE89AC}"/>
    <cellStyle name="Normal 12 5 4 2 2 6" xfId="20355" xr:uid="{A5DAF5B4-332E-464C-A61A-BCC969A6BBF4}"/>
    <cellStyle name="Normal 12 5 4 2 2 7" xfId="31746" xr:uid="{DA4F808E-0572-4503-8EA1-40BF6C3D1EDA}"/>
    <cellStyle name="Normal 12 5 4 2 2 8" xfId="42774" xr:uid="{772F2B03-6450-43AF-ABD6-08878DC4CE75}"/>
    <cellStyle name="Normal 12 5 4 2 2 9" xfId="50660" xr:uid="{13721D04-97D4-4866-8566-38FEAB622EA0}"/>
    <cellStyle name="Normal 12 5 4 2 3" xfId="5360" xr:uid="{DCA37A9B-38B2-4490-98BB-89783B59D420}"/>
    <cellStyle name="Normal 12 5 4 2 3 2" xfId="12871" xr:uid="{21A0D2D4-0811-49EB-9650-60E3CE99EEBF}"/>
    <cellStyle name="Normal 12 5 4 2 3 2 2" xfId="27847" xr:uid="{4BD53457-72BB-41B3-B628-531F075B04D2}"/>
    <cellStyle name="Normal 12 5 4 2 3 3" xfId="20359" xr:uid="{B49EBA66-C479-4094-A786-729EFAA94A79}"/>
    <cellStyle name="Normal 12 5 4 2 3 4" xfId="33363" xr:uid="{84F3D99D-EF34-4B36-BCDD-C62621343CC3}"/>
    <cellStyle name="Normal 12 5 4 2 3 5" xfId="42778" xr:uid="{8721269A-B89E-427A-BA95-5619A36BFBD0}"/>
    <cellStyle name="Normal 12 5 4 2 3 6" xfId="50664" xr:uid="{0968F36B-E5F7-4DEC-A90F-800E1419C5EF}"/>
    <cellStyle name="Normal 12 5 4 2 3 7" xfId="58154" xr:uid="{64ADFDDE-6388-421A-B51D-D2C6A54FBC86}"/>
    <cellStyle name="Normal 12 5 4 2 4" xfId="5361" xr:uid="{253DE905-DA8B-4B56-9A9F-7B50EF06CF60}"/>
    <cellStyle name="Normal 12 5 4 2 4 2" xfId="12872" xr:uid="{8EF9D671-2748-486A-A190-E7041AB3923E}"/>
    <cellStyle name="Normal 12 5 4 2 4 2 2" xfId="27848" xr:uid="{46DF6BC4-8473-4E3D-A0CB-9F428F0F4AE7}"/>
    <cellStyle name="Normal 12 5 4 2 4 3" xfId="20360" xr:uid="{55103081-71B5-49F7-B65B-D9C715E2CE2C}"/>
    <cellStyle name="Normal 12 5 4 2 4 4" xfId="35208" xr:uid="{922B81EF-F2F2-450E-9590-E75619E32449}"/>
    <cellStyle name="Normal 12 5 4 2 4 5" xfId="42779" xr:uid="{5EFCC710-BA60-47BD-ADEB-CA6C3EC9A4E1}"/>
    <cellStyle name="Normal 12 5 4 2 4 6" xfId="50665" xr:uid="{DE27B621-5133-4F7A-B63A-D6C0AF6CABAE}"/>
    <cellStyle name="Normal 12 5 4 2 4 7" xfId="58155" xr:uid="{79B58098-DD71-45E9-BC89-7093253DA2B8}"/>
    <cellStyle name="Normal 12 5 4 2 5" xfId="5362" xr:uid="{07842DC5-88A2-451C-8AA6-4A644F781934}"/>
    <cellStyle name="Normal 12 5 4 2 5 2" xfId="12873" xr:uid="{39EE8F2A-3452-4272-8CF6-232751ECAFF1}"/>
    <cellStyle name="Normal 12 5 4 2 5 2 2" xfId="27849" xr:uid="{49C3C34A-5CA6-43A5-8261-FB42084F6556}"/>
    <cellStyle name="Normal 12 5 4 2 5 3" xfId="20361" xr:uid="{8D6C2CA9-01D7-4559-A963-AE6707BAAA28}"/>
    <cellStyle name="Normal 12 5 4 2 5 4" xfId="37051" xr:uid="{842E6499-F23D-4461-830F-964DAC7BBA1F}"/>
    <cellStyle name="Normal 12 5 4 2 5 5" xfId="42780" xr:uid="{8EBCADB7-2D23-4217-BBDE-7BF061263DE5}"/>
    <cellStyle name="Normal 12 5 4 2 5 6" xfId="50666" xr:uid="{C2D1EAFA-5775-4E5A-BE2E-BC6D2B07CADF}"/>
    <cellStyle name="Normal 12 5 4 2 5 7" xfId="58156" xr:uid="{B3417340-117D-4879-8B05-FDDC44DE1D2D}"/>
    <cellStyle name="Normal 12 5 4 2 6" xfId="12866" xr:uid="{D42AFDF0-9B9C-40DD-9184-99A013EF7F71}"/>
    <cellStyle name="Normal 12 5 4 2 6 2" xfId="27842" xr:uid="{A3EABC93-EB42-4532-9C6D-02A2D2DB7608}"/>
    <cellStyle name="Normal 12 5 4 2 7" xfId="20354" xr:uid="{2651A3B7-E152-4AF5-85F3-A78539851920}"/>
    <cellStyle name="Normal 12 5 4 2 8" xfId="30990" xr:uid="{D38F8482-2E6A-410B-A67D-47BF2D15189F}"/>
    <cellStyle name="Normal 12 5 4 2 9" xfId="42773" xr:uid="{886DB03F-EC4F-4070-8FC4-9717EC3B50D4}"/>
    <cellStyle name="Normal 12 5 4 3" xfId="5363" xr:uid="{E3846AF4-9C02-40C8-99A0-EB2668FCFDC7}"/>
    <cellStyle name="Normal 12 5 4 3 10" xfId="58157" xr:uid="{106F3B7B-D687-427B-986A-367D4BDDF2F7}"/>
    <cellStyle name="Normal 12 5 4 3 2" xfId="5364" xr:uid="{590E056A-B144-473A-8FFA-0EB4176E73F6}"/>
    <cellStyle name="Normal 12 5 4 3 2 2" xfId="12875" xr:uid="{88F559D6-5487-400C-B93D-4DD705FA891D}"/>
    <cellStyle name="Normal 12 5 4 3 2 2 2" xfId="27851" xr:uid="{38D95629-3657-45F1-B63C-4958B3815886}"/>
    <cellStyle name="Normal 12 5 4 3 2 3" xfId="20363" xr:uid="{C73075D4-0348-452E-83F5-BDEC89DA1125}"/>
    <cellStyle name="Normal 12 5 4 3 2 4" xfId="33365" xr:uid="{1CFBB007-550E-4B28-93D2-B812E68C57B7}"/>
    <cellStyle name="Normal 12 5 4 3 2 5" xfId="42782" xr:uid="{9FB7DCD3-9E85-4ED4-83FE-5FF6F8D0AA0D}"/>
    <cellStyle name="Normal 12 5 4 3 2 6" xfId="50668" xr:uid="{9A7C1007-C9C4-4FFE-9DD2-C8AC5B9FA5F1}"/>
    <cellStyle name="Normal 12 5 4 3 2 7" xfId="58158" xr:uid="{F8216282-812F-46BB-AF86-C8C9C1D5AC3E}"/>
    <cellStyle name="Normal 12 5 4 3 3" xfId="5365" xr:uid="{6A774B62-A530-41C9-8AAE-17843D6283B4}"/>
    <cellStyle name="Normal 12 5 4 3 3 2" xfId="12876" xr:uid="{3B5D0F37-040E-4BB9-A9C5-060F4C32476D}"/>
    <cellStyle name="Normal 12 5 4 3 3 2 2" xfId="27852" xr:uid="{2F6563EF-3E85-41B5-BEBC-E7529E4DF86C}"/>
    <cellStyle name="Normal 12 5 4 3 3 3" xfId="20364" xr:uid="{FABA5EBC-BDB8-4593-AA4B-32FBD5CE5EB5}"/>
    <cellStyle name="Normal 12 5 4 3 3 4" xfId="35210" xr:uid="{A53F2A2A-2840-4F4B-882C-25A006EE7994}"/>
    <cellStyle name="Normal 12 5 4 3 3 5" xfId="42783" xr:uid="{64757163-1093-4151-8EF0-833B39DD462D}"/>
    <cellStyle name="Normal 12 5 4 3 3 6" xfId="50669" xr:uid="{9A4E9A3D-E5AC-4D15-AE34-2FC30318639E}"/>
    <cellStyle name="Normal 12 5 4 3 3 7" xfId="58159" xr:uid="{E1E4F86F-C0D3-4309-A7F5-CDDF75FB8D44}"/>
    <cellStyle name="Normal 12 5 4 3 4" xfId="5366" xr:uid="{85069BB8-C5F4-4371-98E9-BBD99CB0ABB0}"/>
    <cellStyle name="Normal 12 5 4 3 4 2" xfId="12877" xr:uid="{A600F838-7BAD-400E-93A3-A038E2959206}"/>
    <cellStyle name="Normal 12 5 4 3 4 2 2" xfId="27853" xr:uid="{0E249A10-B71A-48AF-B9CA-378426383323}"/>
    <cellStyle name="Normal 12 5 4 3 4 3" xfId="20365" xr:uid="{93B575C3-12F5-49A9-AE40-076623E20F09}"/>
    <cellStyle name="Normal 12 5 4 3 4 4" xfId="37053" xr:uid="{106AF9B3-0457-4B41-9F3E-C41FD83DEA82}"/>
    <cellStyle name="Normal 12 5 4 3 4 5" xfId="42784" xr:uid="{E96BFFF5-6259-4CE2-92CC-04622E0EA584}"/>
    <cellStyle name="Normal 12 5 4 3 4 6" xfId="50670" xr:uid="{7EE20CA6-3A3A-4977-8536-D49D38C9854F}"/>
    <cellStyle name="Normal 12 5 4 3 4 7" xfId="58160" xr:uid="{EAC21855-EB86-4DA1-A78A-3F711347ABE8}"/>
    <cellStyle name="Normal 12 5 4 3 5" xfId="12874" xr:uid="{9F70B927-EA02-415B-886B-CB2FF6D01836}"/>
    <cellStyle name="Normal 12 5 4 3 5 2" xfId="27850" xr:uid="{0DAB757B-E12D-4736-92BD-2C39C87D96A4}"/>
    <cellStyle name="Normal 12 5 4 3 6" xfId="20362" xr:uid="{0097427F-5B65-4641-80AE-B20AFBD496B1}"/>
    <cellStyle name="Normal 12 5 4 3 7" xfId="31745" xr:uid="{F2EF85E3-09B9-44CF-A24C-7F5A7499436B}"/>
    <cellStyle name="Normal 12 5 4 3 8" xfId="42781" xr:uid="{B154EA91-FA68-4230-A7A0-88B48C85CABF}"/>
    <cellStyle name="Normal 12 5 4 3 9" xfId="50667" xr:uid="{B8B560B1-E5B1-4412-AB3E-246F53823867}"/>
    <cellStyle name="Normal 12 5 4 4" xfId="5367" xr:uid="{F32CCC8A-CD2D-4DEA-BA16-70A239182725}"/>
    <cellStyle name="Normal 12 5 4 4 2" xfId="12878" xr:uid="{E0317786-CFD5-4167-9FE9-B03EB4690D7A}"/>
    <cellStyle name="Normal 12 5 4 4 2 2" xfId="27854" xr:uid="{F902B98A-9E72-48B9-A48D-8677ED459A38}"/>
    <cellStyle name="Normal 12 5 4 4 3" xfId="20366" xr:uid="{F7EFF766-E196-4CA8-BD5C-913D1E917AAF}"/>
    <cellStyle name="Normal 12 5 4 4 4" xfId="33362" xr:uid="{F1A43736-9516-4808-9E7C-90D962046583}"/>
    <cellStyle name="Normal 12 5 4 4 5" xfId="42785" xr:uid="{A8799AB3-904A-4928-AA52-97B26D99E09B}"/>
    <cellStyle name="Normal 12 5 4 4 6" xfId="50671" xr:uid="{90AF85B1-4961-4304-90D2-F07D3F854D18}"/>
    <cellStyle name="Normal 12 5 4 4 7" xfId="58161" xr:uid="{1965BE94-573E-4C37-8646-11C0DE2A089C}"/>
    <cellStyle name="Normal 12 5 4 5" xfId="5368" xr:uid="{715D2385-6FD1-43E9-AAB5-AA7A76F3BF78}"/>
    <cellStyle name="Normal 12 5 4 5 2" xfId="12879" xr:uid="{F49B17FC-A0F5-464C-8D68-2E6949FA3EDE}"/>
    <cellStyle name="Normal 12 5 4 5 2 2" xfId="27855" xr:uid="{CC6CA528-D25C-4A79-A969-EB23021EC0CC}"/>
    <cellStyle name="Normal 12 5 4 5 3" xfId="20367" xr:uid="{D21A74DE-1DA7-4F9C-A9C8-38A520146450}"/>
    <cellStyle name="Normal 12 5 4 5 4" xfId="35207" xr:uid="{DD5FA983-4AE7-4C24-8854-92C343C967DB}"/>
    <cellStyle name="Normal 12 5 4 5 5" xfId="42786" xr:uid="{6B069498-C8E3-46F6-B352-F9FA38D7C8BE}"/>
    <cellStyle name="Normal 12 5 4 5 6" xfId="50672" xr:uid="{D74252AE-585E-40DC-9574-80D1B1851D93}"/>
    <cellStyle name="Normal 12 5 4 5 7" xfId="58162" xr:uid="{49BAB91E-73DB-4AAE-9285-FC4CE82C9E5D}"/>
    <cellStyle name="Normal 12 5 4 6" xfId="5369" xr:uid="{D2E68A68-CF5A-41D3-A3BC-87136963BDF0}"/>
    <cellStyle name="Normal 12 5 4 6 2" xfId="12880" xr:uid="{7169551D-6F44-4906-B610-22BE232DF02D}"/>
    <cellStyle name="Normal 12 5 4 6 2 2" xfId="27856" xr:uid="{2482D3C3-102A-4F4D-BF08-FDF74FDB8B13}"/>
    <cellStyle name="Normal 12 5 4 6 3" xfId="20368" xr:uid="{BB8C7723-2EAD-4655-B0BB-BC24F9D2A89D}"/>
    <cellStyle name="Normal 12 5 4 6 4" xfId="37050" xr:uid="{41816EAB-F136-41C9-A2B0-5171F35966CF}"/>
    <cellStyle name="Normal 12 5 4 6 5" xfId="42787" xr:uid="{68B596D3-D784-45DC-8FC9-4ED93CF8A74A}"/>
    <cellStyle name="Normal 12 5 4 6 6" xfId="50673" xr:uid="{BD9496A4-4A38-42F3-A39C-4AE405A435CC}"/>
    <cellStyle name="Normal 12 5 4 6 7" xfId="58163" xr:uid="{880EEA52-5BA9-406F-97EE-A2ED428FF347}"/>
    <cellStyle name="Normal 12 5 4 7" xfId="12865" xr:uid="{8BA17145-B65E-4D59-A88A-C46E97DE0108}"/>
    <cellStyle name="Normal 12 5 4 7 2" xfId="27841" xr:uid="{8067B467-8CF5-427D-BE43-01448E0317C9}"/>
    <cellStyle name="Normal 12 5 4 8" xfId="20353" xr:uid="{064AA222-8BDE-46A0-BA5B-7C8B0EF68E26}"/>
    <cellStyle name="Normal 12 5 4 9" xfId="30595" xr:uid="{0D17983D-797B-4593-BC6E-D4CBF7F97C39}"/>
    <cellStyle name="Normal 12 5 5" xfId="5370" xr:uid="{1C327BDC-E4D6-41DF-B410-9A1F069EFDB0}"/>
    <cellStyle name="Normal 12 5 5 10" xfId="50674" xr:uid="{8DFAA5CD-608F-44A6-B77F-BBAE9766876E}"/>
    <cellStyle name="Normal 12 5 5 11" xfId="58164" xr:uid="{EB6C7614-6836-41B6-96C1-48FE5D944EE1}"/>
    <cellStyle name="Normal 12 5 5 2" xfId="5371" xr:uid="{23CEA6C7-5015-465B-97FC-B7BA21CFD58C}"/>
    <cellStyle name="Normal 12 5 5 2 10" xfId="58165" xr:uid="{15F027D0-E95D-4262-8CCC-14C18E6D04FE}"/>
    <cellStyle name="Normal 12 5 5 2 2" xfId="5372" xr:uid="{C0B98D7D-5202-44BB-BEFF-991F228AB6C0}"/>
    <cellStyle name="Normal 12 5 5 2 2 2" xfId="12883" xr:uid="{73A4EE32-CAFD-484E-A17F-79E6F43D21AF}"/>
    <cellStyle name="Normal 12 5 5 2 2 2 2" xfId="27859" xr:uid="{E9222CF3-E556-4009-9F0F-A7AD1AF0F377}"/>
    <cellStyle name="Normal 12 5 5 2 2 3" xfId="20371" xr:uid="{B3A8EA0E-8DE0-4160-B8AD-9E8E0C9C49E1}"/>
    <cellStyle name="Normal 12 5 5 2 2 4" xfId="33367" xr:uid="{265D85BE-45DA-4B14-B735-0B1EC204CDBE}"/>
    <cellStyle name="Normal 12 5 5 2 2 5" xfId="42790" xr:uid="{18B91780-5E3D-4958-8271-CFFFBA2ECF2D}"/>
    <cellStyle name="Normal 12 5 5 2 2 6" xfId="50676" xr:uid="{503B2C40-FF45-46E2-BAE8-AA71C16414B5}"/>
    <cellStyle name="Normal 12 5 5 2 2 7" xfId="58166" xr:uid="{DB2BA743-EE2A-4B05-A945-D47FCBC732B9}"/>
    <cellStyle name="Normal 12 5 5 2 3" xfId="5373" xr:uid="{62F392A3-9FD8-4254-882E-2973E01032C9}"/>
    <cellStyle name="Normal 12 5 5 2 3 2" xfId="12884" xr:uid="{7FD77CD6-781E-45D9-8D96-CC8AAC55A51D}"/>
    <cellStyle name="Normal 12 5 5 2 3 2 2" xfId="27860" xr:uid="{4685029E-4178-4B8E-81A7-5003A556247E}"/>
    <cellStyle name="Normal 12 5 5 2 3 3" xfId="20372" xr:uid="{71F80B63-4D33-465C-9119-43219B83DCC6}"/>
    <cellStyle name="Normal 12 5 5 2 3 4" xfId="35212" xr:uid="{724082DE-CB84-40B5-A48C-70A37A85F8B3}"/>
    <cellStyle name="Normal 12 5 5 2 3 5" xfId="42791" xr:uid="{BFB7B1CF-D2AB-4ECB-A198-5528CA234569}"/>
    <cellStyle name="Normal 12 5 5 2 3 6" xfId="50677" xr:uid="{1C2E71A9-B513-4F89-89A0-6F3BDC1F8310}"/>
    <cellStyle name="Normal 12 5 5 2 3 7" xfId="58167" xr:uid="{8817FE38-4AC3-4116-A2FB-101FD4E072EE}"/>
    <cellStyle name="Normal 12 5 5 2 4" xfId="5374" xr:uid="{D3E75BA4-EEC8-4C52-9ED8-9F91F212E213}"/>
    <cellStyle name="Normal 12 5 5 2 4 2" xfId="12885" xr:uid="{80C147C3-3C37-4DF0-A65B-3D01D02DAAFE}"/>
    <cellStyle name="Normal 12 5 5 2 4 2 2" xfId="27861" xr:uid="{840C4C80-2F5D-4B56-A002-F751F6DA60D7}"/>
    <cellStyle name="Normal 12 5 5 2 4 3" xfId="20373" xr:uid="{B52D367A-6AF7-41F7-BC88-BD622EB6AFFA}"/>
    <cellStyle name="Normal 12 5 5 2 4 4" xfId="37055" xr:uid="{E3536C1C-B3E9-458D-851E-432C1DA66EFE}"/>
    <cellStyle name="Normal 12 5 5 2 4 5" xfId="42792" xr:uid="{362BE2CC-EA5E-49B9-8F67-34E19BA54241}"/>
    <cellStyle name="Normal 12 5 5 2 4 6" xfId="50678" xr:uid="{56FE8347-F9B5-439A-8F0B-0CE27B4410A0}"/>
    <cellStyle name="Normal 12 5 5 2 4 7" xfId="58168" xr:uid="{11255177-55E1-47CB-A6F6-53D2A7CBBFA7}"/>
    <cellStyle name="Normal 12 5 5 2 5" xfId="12882" xr:uid="{7AA43938-534A-4906-9738-CC06EFE767E2}"/>
    <cellStyle name="Normal 12 5 5 2 5 2" xfId="27858" xr:uid="{F8E6B099-FCC2-41D5-B700-F91735C57F1F}"/>
    <cellStyle name="Normal 12 5 5 2 6" xfId="20370" xr:uid="{4639842C-B83A-40C5-918C-8D86976824C1}"/>
    <cellStyle name="Normal 12 5 5 2 7" xfId="31747" xr:uid="{32943804-1141-4171-9442-24AB02D35025}"/>
    <cellStyle name="Normal 12 5 5 2 8" xfId="42789" xr:uid="{CB51FD31-3807-49C1-9FD8-33D3FF094679}"/>
    <cellStyle name="Normal 12 5 5 2 9" xfId="50675" xr:uid="{F575AE64-182E-41AC-A8CA-4C45C95DAD24}"/>
    <cellStyle name="Normal 12 5 5 3" xfId="5375" xr:uid="{C7E2DCB6-D92F-4628-BB59-6CE0DAB2F117}"/>
    <cellStyle name="Normal 12 5 5 3 2" xfId="12886" xr:uid="{228E9165-969A-4F44-A27F-2C3FEB9A0A4F}"/>
    <cellStyle name="Normal 12 5 5 3 2 2" xfId="27862" xr:uid="{19B91A0D-D034-472F-8722-FA985D9F08B9}"/>
    <cellStyle name="Normal 12 5 5 3 3" xfId="20374" xr:uid="{3E968BC4-E5B7-49B3-96A3-E3CD060955A8}"/>
    <cellStyle name="Normal 12 5 5 3 4" xfId="33366" xr:uid="{5D4CABFE-C34E-47CF-B311-E67DCD2F1C86}"/>
    <cellStyle name="Normal 12 5 5 3 5" xfId="42793" xr:uid="{0D5F21F2-7A51-4DEE-826A-CA91D4D37380}"/>
    <cellStyle name="Normal 12 5 5 3 6" xfId="50679" xr:uid="{2B217E40-8A04-47F1-9D73-5A64027E1182}"/>
    <cellStyle name="Normal 12 5 5 3 7" xfId="58169" xr:uid="{3E6A1D28-E4EF-43E6-977A-768C32F71271}"/>
    <cellStyle name="Normal 12 5 5 4" xfId="5376" xr:uid="{8137951B-3F5D-4496-8721-8B3A87CCDFE5}"/>
    <cellStyle name="Normal 12 5 5 4 2" xfId="12887" xr:uid="{976FE28E-0212-44E0-990E-85C2E222E9B5}"/>
    <cellStyle name="Normal 12 5 5 4 2 2" xfId="27863" xr:uid="{F4ED19AE-111C-4E18-8632-8AEEF77422AB}"/>
    <cellStyle name="Normal 12 5 5 4 3" xfId="20375" xr:uid="{FC7EC9DE-96C0-4354-BFDA-9618FEFFEC29}"/>
    <cellStyle name="Normal 12 5 5 4 4" xfId="35211" xr:uid="{35135A02-70AB-4AD1-A18E-D22B0ED49E04}"/>
    <cellStyle name="Normal 12 5 5 4 5" xfId="42794" xr:uid="{86501AE8-98F9-48F3-8145-2966A624F385}"/>
    <cellStyle name="Normal 12 5 5 4 6" xfId="50680" xr:uid="{F182F62E-762B-476C-A7BC-7CB587542282}"/>
    <cellStyle name="Normal 12 5 5 4 7" xfId="58170" xr:uid="{39851164-93D2-4248-8EF0-F76B43C15EE4}"/>
    <cellStyle name="Normal 12 5 5 5" xfId="5377" xr:uid="{2A2EE32B-3E4B-4603-BCA6-9BCA1C318E76}"/>
    <cellStyle name="Normal 12 5 5 5 2" xfId="12888" xr:uid="{4796AA02-59B4-4385-AC50-2748A56027F7}"/>
    <cellStyle name="Normal 12 5 5 5 2 2" xfId="27864" xr:uid="{E48DFCEC-F92A-45C6-9EC0-D5E50DD027DF}"/>
    <cellStyle name="Normal 12 5 5 5 3" xfId="20376" xr:uid="{5DA519C8-B67D-4231-BC78-2BA3C2D49EBC}"/>
    <cellStyle name="Normal 12 5 5 5 4" xfId="37054" xr:uid="{D57558C6-B785-4E7D-A844-2B4674CFDFA3}"/>
    <cellStyle name="Normal 12 5 5 5 5" xfId="42795" xr:uid="{EE170339-A2F2-4BCA-B376-12163D93D98C}"/>
    <cellStyle name="Normal 12 5 5 5 6" xfId="50681" xr:uid="{F04F6184-8E4B-43B0-A60A-778F4C053A24}"/>
    <cellStyle name="Normal 12 5 5 5 7" xfId="58171" xr:uid="{2E21EFF5-9AD8-443E-A9A5-362B83D53CC4}"/>
    <cellStyle name="Normal 12 5 5 6" xfId="12881" xr:uid="{AE25895F-7301-44CA-982E-30511AD2E668}"/>
    <cellStyle name="Normal 12 5 5 6 2" xfId="27857" xr:uid="{6A661AC1-A2B9-456C-910D-6CB559C2204E}"/>
    <cellStyle name="Normal 12 5 5 7" xfId="20369" xr:uid="{794C30E5-34ED-439A-B44D-B2DF608BFAB6}"/>
    <cellStyle name="Normal 12 5 5 8" xfId="30709" xr:uid="{26A568F0-5A8F-4B43-BA2E-F53CA228F60C}"/>
    <cellStyle name="Normal 12 5 5 9" xfId="42788" xr:uid="{DAD400A1-CE93-4BA4-B9BA-7E2DEBABC4B9}"/>
    <cellStyle name="Normal 12 5 6" xfId="5378" xr:uid="{267CFA9C-5498-4AB8-AD6A-9DA9854D1E0E}"/>
    <cellStyle name="Normal 12 5 6 10" xfId="50682" xr:uid="{62310B12-178A-4AF2-A8A1-83A344ECD367}"/>
    <cellStyle name="Normal 12 5 6 11" xfId="58172" xr:uid="{16781669-9A30-4C24-8227-80B57FAA16FD}"/>
    <cellStyle name="Normal 12 5 6 2" xfId="5379" xr:uid="{47A9069C-DA42-408C-A12B-53BCCD82344D}"/>
    <cellStyle name="Normal 12 5 6 2 10" xfId="58173" xr:uid="{4E45C973-5169-48E7-A512-EDA1E0AE5567}"/>
    <cellStyle name="Normal 12 5 6 2 2" xfId="5380" xr:uid="{3041FCCA-D2BC-4597-9F01-4415FADF8CE5}"/>
    <cellStyle name="Normal 12 5 6 2 2 2" xfId="12891" xr:uid="{EB4B89B7-11FA-460F-8330-84F43DC88FB2}"/>
    <cellStyle name="Normal 12 5 6 2 2 2 2" xfId="27867" xr:uid="{4C085E66-9DAF-4D51-B95F-ED2F89C012DD}"/>
    <cellStyle name="Normal 12 5 6 2 2 3" xfId="20379" xr:uid="{1F8298CF-3188-4F31-8DDE-18A197AA00EB}"/>
    <cellStyle name="Normal 12 5 6 2 2 4" xfId="33369" xr:uid="{82588796-9FCF-483A-905B-55CE740B7A03}"/>
    <cellStyle name="Normal 12 5 6 2 2 5" xfId="42798" xr:uid="{9F36D467-8192-43CF-8773-F8C23EE4EE69}"/>
    <cellStyle name="Normal 12 5 6 2 2 6" xfId="50684" xr:uid="{E8917BF8-5904-4C9E-BE7B-4EA2E08E7446}"/>
    <cellStyle name="Normal 12 5 6 2 2 7" xfId="58174" xr:uid="{38BE2E25-1C62-4208-B2C4-3DF4BAB2F976}"/>
    <cellStyle name="Normal 12 5 6 2 3" xfId="5381" xr:uid="{FC6602C4-C84D-4ADA-86A1-F97B21CF4EA1}"/>
    <cellStyle name="Normal 12 5 6 2 3 2" xfId="12892" xr:uid="{92EC6943-DB3E-4591-A345-E100C9A89731}"/>
    <cellStyle name="Normal 12 5 6 2 3 2 2" xfId="27868" xr:uid="{9729B5DD-8D58-465A-BDA0-3073039A3F7B}"/>
    <cellStyle name="Normal 12 5 6 2 3 3" xfId="20380" xr:uid="{E9A70D6F-1722-42CB-9607-8B689DA6B1B6}"/>
    <cellStyle name="Normal 12 5 6 2 3 4" xfId="35214" xr:uid="{2AD1A199-040A-4EB9-BCE1-B074E541C82D}"/>
    <cellStyle name="Normal 12 5 6 2 3 5" xfId="42799" xr:uid="{EE2EE299-4F8C-4C8D-9116-1EF611E5165A}"/>
    <cellStyle name="Normal 12 5 6 2 3 6" xfId="50685" xr:uid="{6341B665-4A37-48C4-87D2-46DF5F61DCA3}"/>
    <cellStyle name="Normal 12 5 6 2 3 7" xfId="58175" xr:uid="{3E9B566D-843A-46C0-A5C1-E1728AEA3F8D}"/>
    <cellStyle name="Normal 12 5 6 2 4" xfId="5382" xr:uid="{4F0A11A0-4224-44D9-8D00-BF61AE2505E3}"/>
    <cellStyle name="Normal 12 5 6 2 4 2" xfId="12893" xr:uid="{CAD25671-CD26-48CD-8586-3D500BD87E64}"/>
    <cellStyle name="Normal 12 5 6 2 4 2 2" xfId="27869" xr:uid="{E1DC2EAC-0571-419B-81E3-4F60599CE599}"/>
    <cellStyle name="Normal 12 5 6 2 4 3" xfId="20381" xr:uid="{E55A7472-3A58-4192-B1A4-48BA690FB07B}"/>
    <cellStyle name="Normal 12 5 6 2 4 4" xfId="37057" xr:uid="{023C41FA-F8C3-4225-8245-64B5969AAE75}"/>
    <cellStyle name="Normal 12 5 6 2 4 5" xfId="42800" xr:uid="{0A37B2FE-50A4-43A8-BD21-D449F97AF473}"/>
    <cellStyle name="Normal 12 5 6 2 4 6" xfId="50686" xr:uid="{276E545C-39A6-4EFE-B118-FE6752346D30}"/>
    <cellStyle name="Normal 12 5 6 2 4 7" xfId="58176" xr:uid="{E82FAA02-1DE8-4698-9A0F-B2E7FC589886}"/>
    <cellStyle name="Normal 12 5 6 2 5" xfId="12890" xr:uid="{E9F03451-8D30-4D4A-841C-368F59C794BD}"/>
    <cellStyle name="Normal 12 5 6 2 5 2" xfId="27866" xr:uid="{B606DE6F-FB4D-4DB0-9B37-34DF207A4587}"/>
    <cellStyle name="Normal 12 5 6 2 6" xfId="20378" xr:uid="{EED87A60-7769-4C65-A000-1D9E4CF7ECB9}"/>
    <cellStyle name="Normal 12 5 6 2 7" xfId="31748" xr:uid="{6AD3EF14-AACF-4C6E-933F-E329BDC70A92}"/>
    <cellStyle name="Normal 12 5 6 2 8" xfId="42797" xr:uid="{D4E58531-0A66-4A32-AAF1-FEDE7C8B7942}"/>
    <cellStyle name="Normal 12 5 6 2 9" xfId="50683" xr:uid="{2B933D38-0795-40DD-AC1A-D6BBDC535CA3}"/>
    <cellStyle name="Normal 12 5 6 3" xfId="5383" xr:uid="{D48E7932-89BF-417C-8DC8-812013463153}"/>
    <cellStyle name="Normal 12 5 6 3 2" xfId="12894" xr:uid="{19B911F1-631E-4D86-905B-B9208AB090C3}"/>
    <cellStyle name="Normal 12 5 6 3 2 2" xfId="27870" xr:uid="{FA21E914-B396-4B9D-AD93-E0ACC6B6B2DD}"/>
    <cellStyle name="Normal 12 5 6 3 3" xfId="20382" xr:uid="{71AF21D8-E64E-4278-B265-FA4494F6C783}"/>
    <cellStyle name="Normal 12 5 6 3 4" xfId="33368" xr:uid="{50809276-63B9-4326-B346-92F862136420}"/>
    <cellStyle name="Normal 12 5 6 3 5" xfId="42801" xr:uid="{976071F8-3EFA-4185-901A-E192250C3357}"/>
    <cellStyle name="Normal 12 5 6 3 6" xfId="50687" xr:uid="{54E632D8-9FE3-4343-9F9F-E56E3F7CC243}"/>
    <cellStyle name="Normal 12 5 6 3 7" xfId="58177" xr:uid="{18A82D03-A75B-47C1-9BC9-F61F928E2C03}"/>
    <cellStyle name="Normal 12 5 6 4" xfId="5384" xr:uid="{C489B5A7-74AB-4323-BEA0-2F98FFB71B8E}"/>
    <cellStyle name="Normal 12 5 6 4 2" xfId="12895" xr:uid="{F46135CA-44D7-43E5-9608-0EE947F41D5F}"/>
    <cellStyle name="Normal 12 5 6 4 2 2" xfId="27871" xr:uid="{7BADDDC8-9677-4892-A7B9-D7B212A7CD8A}"/>
    <cellStyle name="Normal 12 5 6 4 3" xfId="20383" xr:uid="{9057141E-AC66-4306-9A28-A97CBFC571E9}"/>
    <cellStyle name="Normal 12 5 6 4 4" xfId="35213" xr:uid="{FB38F171-93EB-40D9-BD46-21C6883D72EE}"/>
    <cellStyle name="Normal 12 5 6 4 5" xfId="42802" xr:uid="{41611CD4-F4DD-43C3-AB96-3415414B56C1}"/>
    <cellStyle name="Normal 12 5 6 4 6" xfId="50688" xr:uid="{0C6C2EB7-BDB9-4330-A7E2-0193FD4A572D}"/>
    <cellStyle name="Normal 12 5 6 4 7" xfId="58178" xr:uid="{3C6B0E7C-28CD-4C34-92FC-C73FB9E60DF9}"/>
    <cellStyle name="Normal 12 5 6 5" xfId="5385" xr:uid="{91E57840-F236-4DE0-B99E-97F3B133E173}"/>
    <cellStyle name="Normal 12 5 6 5 2" xfId="12896" xr:uid="{4B357DEE-3298-4488-AA83-7F96AE8ACE68}"/>
    <cellStyle name="Normal 12 5 6 5 2 2" xfId="27872" xr:uid="{A83173A8-8141-455F-9737-7829D133C0CC}"/>
    <cellStyle name="Normal 12 5 6 5 3" xfId="20384" xr:uid="{A6E0D0AC-6B25-4E51-B7CE-E904AE685B91}"/>
    <cellStyle name="Normal 12 5 6 5 4" xfId="37056" xr:uid="{3C8DD95C-1526-4A12-BB0B-A7A25A394BD2}"/>
    <cellStyle name="Normal 12 5 6 5 5" xfId="42803" xr:uid="{8B21054B-15E8-4193-80CC-A9474C3D9872}"/>
    <cellStyle name="Normal 12 5 6 5 6" xfId="50689" xr:uid="{EA6C9BB7-2F41-4252-BA8A-D2E2095AB899}"/>
    <cellStyle name="Normal 12 5 6 5 7" xfId="58179" xr:uid="{49942F3D-5AD6-4054-BEBA-E375C5D4A522}"/>
    <cellStyle name="Normal 12 5 6 6" xfId="12889" xr:uid="{E0DC0575-B33D-4C82-97D2-E6050AC0B55F}"/>
    <cellStyle name="Normal 12 5 6 6 2" xfId="27865" xr:uid="{4EDA655F-2DB0-40DE-BBE8-7E3ED82DED0B}"/>
    <cellStyle name="Normal 12 5 6 7" xfId="20377" xr:uid="{30B5EBD9-817A-4068-8232-736F0F15FBB0}"/>
    <cellStyle name="Normal 12 5 6 8" xfId="30986" xr:uid="{211A4DE1-3C03-436F-B7A9-AB7C5626CDAE}"/>
    <cellStyle name="Normal 12 5 6 9" xfId="42796" xr:uid="{5EEA1D6C-5160-4E4B-9F39-DA1AA499AFF0}"/>
    <cellStyle name="Normal 12 5 7" xfId="5386" xr:uid="{4A6A4FAF-1398-44F7-A2F6-C68989A6578A}"/>
    <cellStyle name="Normal 12 5 7 10" xfId="58180" xr:uid="{60213A2C-555A-4A2E-83ED-5847A7126692}"/>
    <cellStyle name="Normal 12 5 7 2" xfId="5387" xr:uid="{F51FFE29-9A0A-4600-938B-36AA18C77E0D}"/>
    <cellStyle name="Normal 12 5 7 2 2" xfId="12898" xr:uid="{7B39ADB3-43CB-400F-A62E-BFE905E34B2A}"/>
    <cellStyle name="Normal 12 5 7 2 2 2" xfId="27874" xr:uid="{19CCA66F-C4E1-48F3-B162-F6249CE7EB81}"/>
    <cellStyle name="Normal 12 5 7 2 3" xfId="20386" xr:uid="{7A3082CC-3A46-4CF0-A0A8-9E2D722C9DDF}"/>
    <cellStyle name="Normal 12 5 7 2 4" xfId="33370" xr:uid="{D89E041D-4134-4917-92B3-2C50640D9F85}"/>
    <cellStyle name="Normal 12 5 7 2 5" xfId="42805" xr:uid="{EC27367B-A772-40DD-86BF-62A69A6474BB}"/>
    <cellStyle name="Normal 12 5 7 2 6" xfId="50691" xr:uid="{FD731869-A6B5-45A7-82BE-61A0CD17BBAA}"/>
    <cellStyle name="Normal 12 5 7 2 7" xfId="58181" xr:uid="{EE387077-2D7B-4BC6-9214-EE789592E273}"/>
    <cellStyle name="Normal 12 5 7 3" xfId="5388" xr:uid="{255F421B-AC92-4075-8460-E127F9C61F4A}"/>
    <cellStyle name="Normal 12 5 7 3 2" xfId="12899" xr:uid="{769CF3BB-49B0-4F18-B412-94C36BBBACCF}"/>
    <cellStyle name="Normal 12 5 7 3 2 2" xfId="27875" xr:uid="{7727288D-4188-41DD-9112-FAC54135979F}"/>
    <cellStyle name="Normal 12 5 7 3 3" xfId="20387" xr:uid="{F03097F9-144D-4DB5-8958-4BD881149504}"/>
    <cellStyle name="Normal 12 5 7 3 4" xfId="35215" xr:uid="{C17BF70D-60AE-480E-97CE-BCFC89A6BD3D}"/>
    <cellStyle name="Normal 12 5 7 3 5" xfId="42806" xr:uid="{4FA3D330-34C5-448B-BBC3-6BFBDCF4F649}"/>
    <cellStyle name="Normal 12 5 7 3 6" xfId="50692" xr:uid="{99A5D7FB-DC33-4BA1-94CB-F6812F8CFD22}"/>
    <cellStyle name="Normal 12 5 7 3 7" xfId="58182" xr:uid="{07157128-0116-485B-BEBB-50D4B4C96950}"/>
    <cellStyle name="Normal 12 5 7 4" xfId="5389" xr:uid="{2FE1D676-189D-4AD3-8ED4-08F71FCA4ACE}"/>
    <cellStyle name="Normal 12 5 7 4 2" xfId="12900" xr:uid="{108457F0-26AE-42EA-A1F9-B1C1AE88BD8D}"/>
    <cellStyle name="Normal 12 5 7 4 2 2" xfId="27876" xr:uid="{52E74E0F-F124-4B65-86A1-007D22E2182D}"/>
    <cellStyle name="Normal 12 5 7 4 3" xfId="20388" xr:uid="{5AB3723E-328E-4FB5-B594-7A125B56103C}"/>
    <cellStyle name="Normal 12 5 7 4 4" xfId="37058" xr:uid="{2186F0E8-5B5C-4D79-AA26-D1617C6BB9A1}"/>
    <cellStyle name="Normal 12 5 7 4 5" xfId="42807" xr:uid="{49D3A339-B305-4F34-8AE2-FDFCB0900A7B}"/>
    <cellStyle name="Normal 12 5 7 4 6" xfId="50693" xr:uid="{26BF8E2E-20B2-4759-A9F9-52E898C19849}"/>
    <cellStyle name="Normal 12 5 7 4 7" xfId="58183" xr:uid="{68810394-D3FD-4524-AEF8-F74288357632}"/>
    <cellStyle name="Normal 12 5 7 5" xfId="12897" xr:uid="{AB6A6554-87C8-4758-97A7-2AD0F8EC6FB1}"/>
    <cellStyle name="Normal 12 5 7 5 2" xfId="27873" xr:uid="{EBE8BEB8-601A-4E9A-A3B4-2A7F60A5701D}"/>
    <cellStyle name="Normal 12 5 7 6" xfId="20385" xr:uid="{48B2AC94-EDE6-484C-B353-8128294619AA}"/>
    <cellStyle name="Normal 12 5 7 7" xfId="31737" xr:uid="{B5037176-02F7-4A88-8854-FC54F4C38243}"/>
    <cellStyle name="Normal 12 5 7 8" xfId="42804" xr:uid="{2ECE5DAA-675E-4D6C-8833-43D0789264C4}"/>
    <cellStyle name="Normal 12 5 7 9" xfId="50690" xr:uid="{FA1BE279-5CC8-4C2F-B18A-99AFBA0CA2AD}"/>
    <cellStyle name="Normal 12 5 8" xfId="5390" xr:uid="{074D874A-8BFD-4C17-BAD0-9AB35EEDB310}"/>
    <cellStyle name="Normal 12 5 8 2" xfId="12901" xr:uid="{4E689EA3-5B70-4392-8406-81CE0EF753C1}"/>
    <cellStyle name="Normal 12 5 8 2 2" xfId="27877" xr:uid="{3FBBA797-95C1-4BFC-B321-A4C23BC469D8}"/>
    <cellStyle name="Normal 12 5 8 3" xfId="20389" xr:uid="{6AADE7FC-8F0C-4B32-8130-AD1B31806A91}"/>
    <cellStyle name="Normal 12 5 8 4" xfId="33347" xr:uid="{D40D1D38-CAE6-4C3A-9046-BA03745A4027}"/>
    <cellStyle name="Normal 12 5 8 5" xfId="42808" xr:uid="{07533419-9DDB-4B7A-BB52-83E6CEBFDAD4}"/>
    <cellStyle name="Normal 12 5 8 6" xfId="50694" xr:uid="{580823CA-4E4D-4D18-882F-8E711BD365F7}"/>
    <cellStyle name="Normal 12 5 8 7" xfId="58184" xr:uid="{7A50DCD6-2A44-4497-81BE-2A6306FAB8B3}"/>
    <cellStyle name="Normal 12 5 9" xfId="5391" xr:uid="{E48A3441-69B3-44C0-A49F-162034354865}"/>
    <cellStyle name="Normal 12 5 9 2" xfId="12902" xr:uid="{2D888AC8-890C-4F42-A33E-F039209FE65D}"/>
    <cellStyle name="Normal 12 5 9 2 2" xfId="27878" xr:uid="{09D4088C-5646-4125-BC79-8FE3E8DE5991}"/>
    <cellStyle name="Normal 12 5 9 3" xfId="20390" xr:uid="{FA3A1D24-C1C0-439F-B131-37DEB1ADA3EB}"/>
    <cellStyle name="Normal 12 5 9 4" xfId="35192" xr:uid="{8ACACE20-6A82-4D67-B0F3-14C14C6DC7FE}"/>
    <cellStyle name="Normal 12 5 9 5" xfId="42809" xr:uid="{C3239A61-FC75-40F5-AD5E-469893301D6A}"/>
    <cellStyle name="Normal 12 5 9 6" xfId="50695" xr:uid="{99C30DFB-B7A6-4031-B360-9C6EA4B023DE}"/>
    <cellStyle name="Normal 12 5 9 7" xfId="58185" xr:uid="{1605A976-39E4-48C5-BE10-E351A8B9E278}"/>
    <cellStyle name="Normal 12 6" xfId="5392" xr:uid="{2CD02335-8089-4544-871F-A2784994E066}"/>
    <cellStyle name="Normal 12 6 10" xfId="5393" xr:uid="{CFBCBA71-E408-43C4-A8B1-4231CA355ED8}"/>
    <cellStyle name="Normal 12 6 10 2" xfId="12904" xr:uid="{396E503D-7AC1-48A6-AAE2-C90A4878063C}"/>
    <cellStyle name="Normal 12 6 10 2 2" xfId="27880" xr:uid="{D36B5EFF-5539-47C8-BF24-82C4D43922A9}"/>
    <cellStyle name="Normal 12 6 10 3" xfId="20392" xr:uid="{1AA09D24-AABC-46A7-89F4-F20738B69C57}"/>
    <cellStyle name="Normal 12 6 10 4" xfId="37059" xr:uid="{9686944B-1298-453F-ACEF-5A9627712031}"/>
    <cellStyle name="Normal 12 6 10 5" xfId="42811" xr:uid="{9797E12D-8338-44E1-AF4C-30D172335747}"/>
    <cellStyle name="Normal 12 6 10 6" xfId="50697" xr:uid="{E33A23BD-D9E7-4D96-81BB-ACE28CE7D248}"/>
    <cellStyle name="Normal 12 6 10 7" xfId="58187" xr:uid="{B167F896-1E2A-49D2-81A8-0CC0E5B8F1B9}"/>
    <cellStyle name="Normal 12 6 11" xfId="12903" xr:uid="{E6C0085D-F516-4B0A-B234-67075EADC367}"/>
    <cellStyle name="Normal 12 6 11 2" xfId="27879" xr:uid="{A0B1DE5C-6D0F-4C9A-90CF-B17C3AD23586}"/>
    <cellStyle name="Normal 12 6 12" xfId="20391" xr:uid="{DFC9DCCB-1BBB-4111-B54D-AC46718F5DB2}"/>
    <cellStyle name="Normal 12 6 13" xfId="30317" xr:uid="{EA41E78C-2F23-474A-AE1A-0CE2DBA77F75}"/>
    <cellStyle name="Normal 12 6 14" xfId="42810" xr:uid="{274FD013-315E-4A99-9F1F-F10996A611FD}"/>
    <cellStyle name="Normal 12 6 15" xfId="50696" xr:uid="{A1E33C45-3FB5-447E-8392-84EC5D693213}"/>
    <cellStyle name="Normal 12 6 16" xfId="58186" xr:uid="{C7D16C7F-5F49-4D35-A86A-316BFEE96559}"/>
    <cellStyle name="Normal 12 6 2" xfId="5394" xr:uid="{AE937440-EDE0-4F44-A465-957FF5A25507}"/>
    <cellStyle name="Normal 12 6 2 10" xfId="20393" xr:uid="{7CB20FFD-CE33-4AE2-9714-D03F486F0EBD}"/>
    <cellStyle name="Normal 12 6 2 11" xfId="30387" xr:uid="{E11D2A3E-F100-45C5-A010-2699D703DEC6}"/>
    <cellStyle name="Normal 12 6 2 12" xfId="42812" xr:uid="{AFCBF20A-904A-443F-88DA-A673BE09107E}"/>
    <cellStyle name="Normal 12 6 2 13" xfId="50698" xr:uid="{1EC53FF1-362D-4BF2-89AD-CE15CB9790D7}"/>
    <cellStyle name="Normal 12 6 2 14" xfId="58188" xr:uid="{AE33D2D4-9220-465D-BEBA-423347A907E5}"/>
    <cellStyle name="Normal 12 6 2 2" xfId="5395" xr:uid="{86F9E8F1-E035-4520-853A-6B15F412F591}"/>
    <cellStyle name="Normal 12 6 2 2 10" xfId="42813" xr:uid="{434D85B8-6E13-4871-B942-8F42FF0CD7E1}"/>
    <cellStyle name="Normal 12 6 2 2 11" xfId="50699" xr:uid="{483C70B6-B233-42B2-8894-3DD1FBC353D6}"/>
    <cellStyle name="Normal 12 6 2 2 12" xfId="58189" xr:uid="{7D9BD56A-924E-4E57-AA82-B64E3BCABC71}"/>
    <cellStyle name="Normal 12 6 2 2 2" xfId="5396" xr:uid="{D29C0AC4-E3F4-4F48-9516-5F0CFE9A53FC}"/>
    <cellStyle name="Normal 12 6 2 2 2 10" xfId="50700" xr:uid="{642D3141-CACD-412E-826E-577A418E75A9}"/>
    <cellStyle name="Normal 12 6 2 2 2 11" xfId="58190" xr:uid="{68BFA9B5-55A2-4D8C-843F-5994FC173401}"/>
    <cellStyle name="Normal 12 6 2 2 2 2" xfId="5397" xr:uid="{107D6A30-9130-465C-B008-1C4C430A72B4}"/>
    <cellStyle name="Normal 12 6 2 2 2 2 10" xfId="58191" xr:uid="{D1A1A991-0FBC-4E1A-BE9C-2B82F85F4766}"/>
    <cellStyle name="Normal 12 6 2 2 2 2 2" xfId="5398" xr:uid="{1BAF8ECB-29DC-4AB9-864F-9AC1F3BB606F}"/>
    <cellStyle name="Normal 12 6 2 2 2 2 2 2" xfId="12909" xr:uid="{A7DA7730-9D85-40FA-84AC-C4722875816B}"/>
    <cellStyle name="Normal 12 6 2 2 2 2 2 2 2" xfId="27885" xr:uid="{56E4EF46-527A-4CD2-8AFC-C51490B2BBE1}"/>
    <cellStyle name="Normal 12 6 2 2 2 2 2 3" xfId="20397" xr:uid="{93B47638-35FE-40BE-92E4-0CA1CDCEE2EE}"/>
    <cellStyle name="Normal 12 6 2 2 2 2 2 4" xfId="33375" xr:uid="{B058C8A0-84AE-4A10-81E7-A998275D1917}"/>
    <cellStyle name="Normal 12 6 2 2 2 2 2 5" xfId="42816" xr:uid="{693C4976-78AF-4774-BD50-60E5216915AC}"/>
    <cellStyle name="Normal 12 6 2 2 2 2 2 6" xfId="50702" xr:uid="{35245B36-59B7-476A-AE29-2240D381C998}"/>
    <cellStyle name="Normal 12 6 2 2 2 2 2 7" xfId="58192" xr:uid="{82D64747-EA4C-4499-9AC1-23670D8328E5}"/>
    <cellStyle name="Normal 12 6 2 2 2 2 3" xfId="5399" xr:uid="{4627659F-5CCC-4071-8BEF-B8CD1BE2FB55}"/>
    <cellStyle name="Normal 12 6 2 2 2 2 3 2" xfId="12910" xr:uid="{EFE1F3DA-2230-413B-98A2-7CB0882B7C87}"/>
    <cellStyle name="Normal 12 6 2 2 2 2 3 2 2" xfId="27886" xr:uid="{7FE0A6A7-853C-4B83-89B9-00697CAB0697}"/>
    <cellStyle name="Normal 12 6 2 2 2 2 3 3" xfId="20398" xr:uid="{16DBBE66-44A2-4272-8C60-DD21876998F9}"/>
    <cellStyle name="Normal 12 6 2 2 2 2 3 4" xfId="35220" xr:uid="{47B549AE-A4AC-486D-9752-519294787271}"/>
    <cellStyle name="Normal 12 6 2 2 2 2 3 5" xfId="42817" xr:uid="{149352D8-B4E6-40AF-A7D5-B3C85E149B6B}"/>
    <cellStyle name="Normal 12 6 2 2 2 2 3 6" xfId="50703" xr:uid="{3B7E30E5-C7E9-4838-8201-CA7C3D7E64DD}"/>
    <cellStyle name="Normal 12 6 2 2 2 2 3 7" xfId="58193" xr:uid="{EF3FFC61-6921-4D07-A539-30B21521DA69}"/>
    <cellStyle name="Normal 12 6 2 2 2 2 4" xfId="5400" xr:uid="{9D5F33ED-4AAC-4FDF-ACA7-5EEF22040C0B}"/>
    <cellStyle name="Normal 12 6 2 2 2 2 4 2" xfId="12911" xr:uid="{2313CD98-F06D-4FBC-AF43-DA675FA1CCFB}"/>
    <cellStyle name="Normal 12 6 2 2 2 2 4 2 2" xfId="27887" xr:uid="{2BDD35A4-D75E-4B3D-9613-BFD7F0FA3E23}"/>
    <cellStyle name="Normal 12 6 2 2 2 2 4 3" xfId="20399" xr:uid="{EE43B537-301D-4C5E-AB3F-35E2DC3A6438}"/>
    <cellStyle name="Normal 12 6 2 2 2 2 4 4" xfId="37063" xr:uid="{A854986D-9EE7-4B4B-B5CC-BE4A82346987}"/>
    <cellStyle name="Normal 12 6 2 2 2 2 4 5" xfId="42818" xr:uid="{7AE5C793-2F1E-4E7E-8933-AC506F60F952}"/>
    <cellStyle name="Normal 12 6 2 2 2 2 4 6" xfId="50704" xr:uid="{B0CCEB37-57F0-4319-9A19-803E22E5FE67}"/>
    <cellStyle name="Normal 12 6 2 2 2 2 4 7" xfId="58194" xr:uid="{487E6D3F-9DC9-4754-9ACF-3807F7CA4FFD}"/>
    <cellStyle name="Normal 12 6 2 2 2 2 5" xfId="12908" xr:uid="{D868E4AE-AB23-4DC5-BB69-294104ADC2BD}"/>
    <cellStyle name="Normal 12 6 2 2 2 2 5 2" xfId="27884" xr:uid="{044D500F-258B-4A7E-B256-8A9F6EA34FBD}"/>
    <cellStyle name="Normal 12 6 2 2 2 2 6" xfId="20396" xr:uid="{36441E48-39E8-4572-8662-69D1B5C36768}"/>
    <cellStyle name="Normal 12 6 2 2 2 2 7" xfId="31752" xr:uid="{054573AB-F4B5-4753-A369-C3B627B5F9FD}"/>
    <cellStyle name="Normal 12 6 2 2 2 2 8" xfId="42815" xr:uid="{0F55979A-D78D-4E5C-9964-6B368CBC95CC}"/>
    <cellStyle name="Normal 12 6 2 2 2 2 9" xfId="50701" xr:uid="{3FECD2DE-891B-4C2C-A368-3E856427C08D}"/>
    <cellStyle name="Normal 12 6 2 2 2 3" xfId="5401" xr:uid="{6E2F8B3F-D929-40D3-B10A-0E9BEDAADA55}"/>
    <cellStyle name="Normal 12 6 2 2 2 3 2" xfId="12912" xr:uid="{328FCA36-6879-4851-8495-265094D42C9A}"/>
    <cellStyle name="Normal 12 6 2 2 2 3 2 2" xfId="27888" xr:uid="{43319118-4FF9-47F7-9256-B1D6966BC582}"/>
    <cellStyle name="Normal 12 6 2 2 2 3 3" xfId="20400" xr:uid="{686B2775-3C9A-4CEB-919D-5BC65A6CEEFC}"/>
    <cellStyle name="Normal 12 6 2 2 2 3 4" xfId="33374" xr:uid="{D6C6DC4A-3251-4808-B094-49566C6CF3D5}"/>
    <cellStyle name="Normal 12 6 2 2 2 3 5" xfId="42819" xr:uid="{60881D29-59F2-460A-B2B4-FF9E1C5655B5}"/>
    <cellStyle name="Normal 12 6 2 2 2 3 6" xfId="50705" xr:uid="{43E66D72-B068-4DF8-A56C-355B336D2D7B}"/>
    <cellStyle name="Normal 12 6 2 2 2 3 7" xfId="58195" xr:uid="{DB3263DC-B3CB-4B77-80DD-6F5592A9916F}"/>
    <cellStyle name="Normal 12 6 2 2 2 4" xfId="5402" xr:uid="{E2BF8BB7-4749-447B-94CD-C19456DA3F9A}"/>
    <cellStyle name="Normal 12 6 2 2 2 4 2" xfId="12913" xr:uid="{A8A452ED-2E92-4CF6-AE46-5F1995B5E99C}"/>
    <cellStyle name="Normal 12 6 2 2 2 4 2 2" xfId="27889" xr:uid="{B236B74A-E60C-49C5-87F3-E65DC008E62A}"/>
    <cellStyle name="Normal 12 6 2 2 2 4 3" xfId="20401" xr:uid="{CBDD20C2-9620-4580-B680-3D6AA28CCAEB}"/>
    <cellStyle name="Normal 12 6 2 2 2 4 4" xfId="35219" xr:uid="{97432CAF-C4A1-429E-BAA5-1E0EAA8791B8}"/>
    <cellStyle name="Normal 12 6 2 2 2 4 5" xfId="42820" xr:uid="{F6E096D5-D46D-4867-A946-147D24A3B954}"/>
    <cellStyle name="Normal 12 6 2 2 2 4 6" xfId="50706" xr:uid="{A4C00765-3819-4677-AD6A-023FC231004C}"/>
    <cellStyle name="Normal 12 6 2 2 2 4 7" xfId="58196" xr:uid="{9DB96108-2575-49CD-8D1C-E963B47E3ACF}"/>
    <cellStyle name="Normal 12 6 2 2 2 5" xfId="5403" xr:uid="{E29269C2-CF62-445F-8F3C-3DDFD0463E29}"/>
    <cellStyle name="Normal 12 6 2 2 2 5 2" xfId="12914" xr:uid="{C1CC9CB7-4524-40AF-93C4-B5ACABF24666}"/>
    <cellStyle name="Normal 12 6 2 2 2 5 2 2" xfId="27890" xr:uid="{F3C7567B-F030-4C19-B40C-21ADEB7EBC5F}"/>
    <cellStyle name="Normal 12 6 2 2 2 5 3" xfId="20402" xr:uid="{FF65EB28-DBFF-429B-B4AE-A58EDDD83DEE}"/>
    <cellStyle name="Normal 12 6 2 2 2 5 4" xfId="37062" xr:uid="{BB6BC7C5-BD01-416F-84E4-FD8B1B0792BD}"/>
    <cellStyle name="Normal 12 6 2 2 2 5 5" xfId="42821" xr:uid="{3C140F54-66FF-4201-8B02-A9C7F0B4D377}"/>
    <cellStyle name="Normal 12 6 2 2 2 5 6" xfId="50707" xr:uid="{E8A35DC8-C1FC-41F2-ADB2-E1CCEF0C2E2A}"/>
    <cellStyle name="Normal 12 6 2 2 2 5 7" xfId="58197" xr:uid="{003236C8-41FE-4C91-B47C-C3B92821C5AC}"/>
    <cellStyle name="Normal 12 6 2 2 2 6" xfId="12907" xr:uid="{50B8491A-8BEF-4EEA-85C2-5B73E0D9ED93}"/>
    <cellStyle name="Normal 12 6 2 2 2 6 2" xfId="27883" xr:uid="{18DBA5EA-3A5B-4B06-8E78-86C535DD8F07}"/>
    <cellStyle name="Normal 12 6 2 2 2 7" xfId="20395" xr:uid="{75206268-0B92-4C12-B4FD-7F95E503B7FF}"/>
    <cellStyle name="Normal 12 6 2 2 2 8" xfId="30993" xr:uid="{AC41503E-A052-49F9-9EF3-5FB2008D8490}"/>
    <cellStyle name="Normal 12 6 2 2 2 9" xfId="42814" xr:uid="{329CA6E7-FB8E-45F6-BDB2-CF788D2AB972}"/>
    <cellStyle name="Normal 12 6 2 2 3" xfId="5404" xr:uid="{3AC96D18-C227-46FC-B335-FB9F4CA23F4A}"/>
    <cellStyle name="Normal 12 6 2 2 3 10" xfId="58198" xr:uid="{235618CF-701D-44B7-9DA5-72A230C460A9}"/>
    <cellStyle name="Normal 12 6 2 2 3 2" xfId="5405" xr:uid="{37D91194-DF92-40D0-BE4D-229E667521AE}"/>
    <cellStyle name="Normal 12 6 2 2 3 2 2" xfId="12916" xr:uid="{3AB43606-769D-466D-947F-3DAD510709EF}"/>
    <cellStyle name="Normal 12 6 2 2 3 2 2 2" xfId="27892" xr:uid="{FB196DEF-B219-424D-AFF5-CE9ED7C4DB1F}"/>
    <cellStyle name="Normal 12 6 2 2 3 2 3" xfId="20404" xr:uid="{427DBCAC-DE3C-40C7-85D1-A83493170F46}"/>
    <cellStyle name="Normal 12 6 2 2 3 2 4" xfId="33376" xr:uid="{7CB5B8AB-A939-4D0E-A8BE-23FCA74AC6B3}"/>
    <cellStyle name="Normal 12 6 2 2 3 2 5" xfId="42823" xr:uid="{6F266D30-8DC7-4FFB-A307-512F4AB981FE}"/>
    <cellStyle name="Normal 12 6 2 2 3 2 6" xfId="50709" xr:uid="{4575E1DC-2757-49CF-BBFE-F713ECBC5A26}"/>
    <cellStyle name="Normal 12 6 2 2 3 2 7" xfId="58199" xr:uid="{62C03D7F-BA67-446E-AB2D-C0C1B5A60959}"/>
    <cellStyle name="Normal 12 6 2 2 3 3" xfId="5406" xr:uid="{8629D4B5-278F-4C15-A6AB-245AB1EEADED}"/>
    <cellStyle name="Normal 12 6 2 2 3 3 2" xfId="12917" xr:uid="{D52D41AD-66AB-4490-9124-E6B0D91127E0}"/>
    <cellStyle name="Normal 12 6 2 2 3 3 2 2" xfId="27893" xr:uid="{4290F66E-96D3-49F6-A907-1FAA7176F616}"/>
    <cellStyle name="Normal 12 6 2 2 3 3 3" xfId="20405" xr:uid="{702A5FF8-8656-4D4E-81DB-7ECC1A538CDB}"/>
    <cellStyle name="Normal 12 6 2 2 3 3 4" xfId="35221" xr:uid="{FB93A394-3BE0-4CE2-AC00-9B03E886385E}"/>
    <cellStyle name="Normal 12 6 2 2 3 3 5" xfId="42824" xr:uid="{A21CFA59-C375-4E67-8291-F049E01F0452}"/>
    <cellStyle name="Normal 12 6 2 2 3 3 6" xfId="50710" xr:uid="{1358B0CB-D12A-4F32-956B-B6D9A481764C}"/>
    <cellStyle name="Normal 12 6 2 2 3 3 7" xfId="58200" xr:uid="{0463673C-9199-46FF-9CC0-DCD339AF9AF3}"/>
    <cellStyle name="Normal 12 6 2 2 3 4" xfId="5407" xr:uid="{C6D91BB4-DE2B-42EE-9CD1-7F57DD37D76F}"/>
    <cellStyle name="Normal 12 6 2 2 3 4 2" xfId="12918" xr:uid="{97BD1D96-CE42-4D22-9062-D6E5AF4F0745}"/>
    <cellStyle name="Normal 12 6 2 2 3 4 2 2" xfId="27894" xr:uid="{40C1BE8B-D8A3-4582-9A8D-B7B0203BBDB7}"/>
    <cellStyle name="Normal 12 6 2 2 3 4 3" xfId="20406" xr:uid="{87F4BFF2-56E5-41E8-8E16-46E1E4ED3207}"/>
    <cellStyle name="Normal 12 6 2 2 3 4 4" xfId="37064" xr:uid="{F98D03D7-D545-4B68-88F8-3C152EF9DB72}"/>
    <cellStyle name="Normal 12 6 2 2 3 4 5" xfId="42825" xr:uid="{A1011AEB-2CA5-4FA7-80C1-F391AAEF20E6}"/>
    <cellStyle name="Normal 12 6 2 2 3 4 6" xfId="50711" xr:uid="{F3B0E161-8511-497F-AE2C-A0639D7E9581}"/>
    <cellStyle name="Normal 12 6 2 2 3 4 7" xfId="58201" xr:uid="{A7492AE8-B764-4BA4-9CB1-B977DEE98BD0}"/>
    <cellStyle name="Normal 12 6 2 2 3 5" xfId="12915" xr:uid="{49C42C8B-81A3-4F9E-8F06-4159F2875D20}"/>
    <cellStyle name="Normal 12 6 2 2 3 5 2" xfId="27891" xr:uid="{E535F1B0-B756-4F29-9F99-614B9B805B5A}"/>
    <cellStyle name="Normal 12 6 2 2 3 6" xfId="20403" xr:uid="{E2070DB6-DEE3-4354-A016-EB24B3FD7EA4}"/>
    <cellStyle name="Normal 12 6 2 2 3 7" xfId="31751" xr:uid="{A9991D8F-94BB-4B46-91FB-8AE9CEA15A1F}"/>
    <cellStyle name="Normal 12 6 2 2 3 8" xfId="42822" xr:uid="{0B157E2D-A2B6-430C-94BF-C4BAB0483C1C}"/>
    <cellStyle name="Normal 12 6 2 2 3 9" xfId="50708" xr:uid="{9D6D9C53-CDA4-4BBF-8C81-644873FEA905}"/>
    <cellStyle name="Normal 12 6 2 2 4" xfId="5408" xr:uid="{D07BF587-3246-46D3-9659-AAD6A8DC69E2}"/>
    <cellStyle name="Normal 12 6 2 2 4 2" xfId="12919" xr:uid="{630DAFB8-4630-49CB-9C33-A0E790A47F5D}"/>
    <cellStyle name="Normal 12 6 2 2 4 2 2" xfId="27895" xr:uid="{2FFFD5CA-5371-4918-A413-FE53E7404B8E}"/>
    <cellStyle name="Normal 12 6 2 2 4 3" xfId="20407" xr:uid="{24890510-DD5E-47F3-9FFB-6FFDB2CC94DC}"/>
    <cellStyle name="Normal 12 6 2 2 4 4" xfId="33373" xr:uid="{987E27C8-A602-43F9-A68D-BBC02B736CAF}"/>
    <cellStyle name="Normal 12 6 2 2 4 5" xfId="42826" xr:uid="{97C11382-5B83-4CCB-8CCB-2194F0181D22}"/>
    <cellStyle name="Normal 12 6 2 2 4 6" xfId="50712" xr:uid="{81459BC9-B696-4CCA-ADD5-DC38F5A3DC9C}"/>
    <cellStyle name="Normal 12 6 2 2 4 7" xfId="58202" xr:uid="{3AF3D1FF-D4F4-423B-8896-E1A8850923C1}"/>
    <cellStyle name="Normal 12 6 2 2 5" xfId="5409" xr:uid="{7A66FBCA-FC88-4FC3-B399-BB3D429ACE9D}"/>
    <cellStyle name="Normal 12 6 2 2 5 2" xfId="12920" xr:uid="{527856D2-2E8D-41A8-9BE4-93A8C26A9D5C}"/>
    <cellStyle name="Normal 12 6 2 2 5 2 2" xfId="27896" xr:uid="{228A0C58-A387-462F-8967-1162A57420A3}"/>
    <cellStyle name="Normal 12 6 2 2 5 3" xfId="20408" xr:uid="{60D4EE47-F3C8-4640-A379-B9AE67C5ED9C}"/>
    <cellStyle name="Normal 12 6 2 2 5 4" xfId="35218" xr:uid="{42DD0D60-487B-4BD6-A7C5-5329E1EC14EF}"/>
    <cellStyle name="Normal 12 6 2 2 5 5" xfId="42827" xr:uid="{E495616A-FBEB-490D-96D8-B19E56E54664}"/>
    <cellStyle name="Normal 12 6 2 2 5 6" xfId="50713" xr:uid="{9602029F-03C9-4FBA-9B82-0D8A91A7304B}"/>
    <cellStyle name="Normal 12 6 2 2 5 7" xfId="58203" xr:uid="{DF0A02E4-EA3C-453E-9001-679BB9AD7B0F}"/>
    <cellStyle name="Normal 12 6 2 2 6" xfId="5410" xr:uid="{48CEDA66-2E2F-4D3A-ABB8-1B271E0D899C}"/>
    <cellStyle name="Normal 12 6 2 2 6 2" xfId="12921" xr:uid="{ADEF4FE2-9168-4D08-839C-57693FB421B9}"/>
    <cellStyle name="Normal 12 6 2 2 6 2 2" xfId="27897" xr:uid="{AFEA37F4-A360-4E82-820F-680E8CD9FD63}"/>
    <cellStyle name="Normal 12 6 2 2 6 3" xfId="20409" xr:uid="{16E645B2-AE2E-4B61-9CC9-01C94FF9C64E}"/>
    <cellStyle name="Normal 12 6 2 2 6 4" xfId="37061" xr:uid="{4F948689-7D83-4F7A-972C-87F93A16D2BC}"/>
    <cellStyle name="Normal 12 6 2 2 6 5" xfId="42828" xr:uid="{973BB29D-B928-4658-9687-BB412BD0A937}"/>
    <cellStyle name="Normal 12 6 2 2 6 6" xfId="50714" xr:uid="{79F4A4AD-5FCD-4FDC-8197-A699B04F7885}"/>
    <cellStyle name="Normal 12 6 2 2 6 7" xfId="58204" xr:uid="{DE0009E5-89C5-49D3-AE6C-358F39C5A92A}"/>
    <cellStyle name="Normal 12 6 2 2 7" xfId="12906" xr:uid="{D1E41CAB-9D8A-4EFB-A1AC-0D93B69F2F6B}"/>
    <cellStyle name="Normal 12 6 2 2 7 2" xfId="27882" xr:uid="{F2CAD5E9-A3A3-479D-94C7-243D3199D3A8}"/>
    <cellStyle name="Normal 12 6 2 2 8" xfId="20394" xr:uid="{FCA8E32B-1A93-44F5-B29B-240628E4C477}"/>
    <cellStyle name="Normal 12 6 2 2 9" xfId="30511" xr:uid="{E4243F78-A1DA-4F5C-ACC5-DFC3EE4C2104}"/>
    <cellStyle name="Normal 12 6 2 3" xfId="5411" xr:uid="{7FEA1F6E-682E-4DF0-8F90-52EED6B4BA8B}"/>
    <cellStyle name="Normal 12 6 2 3 10" xfId="50715" xr:uid="{78091070-E748-419F-9AEB-3BEFEE4592BA}"/>
    <cellStyle name="Normal 12 6 2 3 11" xfId="58205" xr:uid="{F5EC58D5-3E26-4ED7-921B-40897D20BF71}"/>
    <cellStyle name="Normal 12 6 2 3 2" xfId="5412" xr:uid="{43294143-2D7B-4AF6-97A7-D02DCE136B07}"/>
    <cellStyle name="Normal 12 6 2 3 2 10" xfId="58206" xr:uid="{D87311C0-7B44-4544-81B4-627F7F46FA45}"/>
    <cellStyle name="Normal 12 6 2 3 2 2" xfId="5413" xr:uid="{573CE0C4-FEB8-4953-895A-F294AC29A5A0}"/>
    <cellStyle name="Normal 12 6 2 3 2 2 2" xfId="12924" xr:uid="{4F006075-3503-49DC-B83F-82486F610A3D}"/>
    <cellStyle name="Normal 12 6 2 3 2 2 2 2" xfId="27900" xr:uid="{2BE838EA-A682-49A4-8386-9CCC743DB76F}"/>
    <cellStyle name="Normal 12 6 2 3 2 2 3" xfId="20412" xr:uid="{E6AE5FB8-5477-49CC-B076-50E5D22CA3BF}"/>
    <cellStyle name="Normal 12 6 2 3 2 2 4" xfId="33378" xr:uid="{F78376CD-1318-49A9-9B74-C029E1FEEA57}"/>
    <cellStyle name="Normal 12 6 2 3 2 2 5" xfId="42831" xr:uid="{13BFE418-4596-45D6-BE1B-0A5DD90B1514}"/>
    <cellStyle name="Normal 12 6 2 3 2 2 6" xfId="50717" xr:uid="{66F2D802-4E5B-4EFF-800C-22720B5C169E}"/>
    <cellStyle name="Normal 12 6 2 3 2 2 7" xfId="58207" xr:uid="{EA9F81A5-5886-4F31-B77F-B65CF1BE0365}"/>
    <cellStyle name="Normal 12 6 2 3 2 3" xfId="5414" xr:uid="{C9F598DF-31C4-467B-8E58-2BD70F68E2C7}"/>
    <cellStyle name="Normal 12 6 2 3 2 3 2" xfId="12925" xr:uid="{29EE196A-8130-4C70-B083-576AB0D875FD}"/>
    <cellStyle name="Normal 12 6 2 3 2 3 2 2" xfId="27901" xr:uid="{81B234A2-3450-4B2B-8CCE-B0726DE402B0}"/>
    <cellStyle name="Normal 12 6 2 3 2 3 3" xfId="20413" xr:uid="{DFC4A5ED-6D4C-4716-9795-81EE817F4E2F}"/>
    <cellStyle name="Normal 12 6 2 3 2 3 4" xfId="35223" xr:uid="{18144983-AE5C-4253-95DF-53EA5251983A}"/>
    <cellStyle name="Normal 12 6 2 3 2 3 5" xfId="42832" xr:uid="{A44EC781-D77B-4533-B7DA-343F958C1007}"/>
    <cellStyle name="Normal 12 6 2 3 2 3 6" xfId="50718" xr:uid="{181D18D8-B2AA-40D8-9D91-E6E1BDD4836C}"/>
    <cellStyle name="Normal 12 6 2 3 2 3 7" xfId="58208" xr:uid="{8ED7C476-8047-4497-87DF-C855BBF28546}"/>
    <cellStyle name="Normal 12 6 2 3 2 4" xfId="5415" xr:uid="{F5BF260F-D551-472F-9A69-D20C23DB43DB}"/>
    <cellStyle name="Normal 12 6 2 3 2 4 2" xfId="12926" xr:uid="{91CF9E6E-AB2D-4BE6-AA6D-0ACB12A7C9FA}"/>
    <cellStyle name="Normal 12 6 2 3 2 4 2 2" xfId="27902" xr:uid="{5FE1FB90-E3C1-420E-B75A-48E7C2978A60}"/>
    <cellStyle name="Normal 12 6 2 3 2 4 3" xfId="20414" xr:uid="{849A2125-0179-4C68-8167-6B5DAB42C270}"/>
    <cellStyle name="Normal 12 6 2 3 2 4 4" xfId="37066" xr:uid="{BD34F540-111B-4AEA-9D54-EDAB82C37231}"/>
    <cellStyle name="Normal 12 6 2 3 2 4 5" xfId="42833" xr:uid="{8C016D7A-4FF4-4646-A017-446DA8F1C68C}"/>
    <cellStyle name="Normal 12 6 2 3 2 4 6" xfId="50719" xr:uid="{A9DB74C0-BEBA-4A4C-B31D-FEDD3DF37CB0}"/>
    <cellStyle name="Normal 12 6 2 3 2 4 7" xfId="58209" xr:uid="{4CC95B87-17A3-4303-B3C2-0C37B1550516}"/>
    <cellStyle name="Normal 12 6 2 3 2 5" xfId="12923" xr:uid="{D616978B-1E1E-4DEE-B168-0BE7734263F4}"/>
    <cellStyle name="Normal 12 6 2 3 2 5 2" xfId="27899" xr:uid="{773F1FA7-9556-4B18-9286-D505CD7ED334}"/>
    <cellStyle name="Normal 12 6 2 3 2 6" xfId="20411" xr:uid="{C68D1A7E-E5BD-4043-97D8-B2F991A37C8C}"/>
    <cellStyle name="Normal 12 6 2 3 2 7" xfId="31753" xr:uid="{1840D67E-F036-438F-B403-DBAE20E9C25F}"/>
    <cellStyle name="Normal 12 6 2 3 2 8" xfId="42830" xr:uid="{8455A9D3-D834-42EC-BE2C-B4AAD601C539}"/>
    <cellStyle name="Normal 12 6 2 3 2 9" xfId="50716" xr:uid="{0CC73C59-6495-406B-A914-E279A9AE8C0F}"/>
    <cellStyle name="Normal 12 6 2 3 3" xfId="5416" xr:uid="{D0A8D54B-69ED-4030-AA87-AF1AC1279354}"/>
    <cellStyle name="Normal 12 6 2 3 3 2" xfId="12927" xr:uid="{9C6C8A1F-EE23-47F5-B9AD-5F65417B95CB}"/>
    <cellStyle name="Normal 12 6 2 3 3 2 2" xfId="27903" xr:uid="{6FAE739B-3E86-427D-BA64-807773B24118}"/>
    <cellStyle name="Normal 12 6 2 3 3 3" xfId="20415" xr:uid="{BDC01E53-179B-40FE-BB66-9D9FB38D0423}"/>
    <cellStyle name="Normal 12 6 2 3 3 4" xfId="33377" xr:uid="{E6C75ECF-7D97-4D9D-99E9-B4CDBF6DAB5D}"/>
    <cellStyle name="Normal 12 6 2 3 3 5" xfId="42834" xr:uid="{7A0F4BEB-D643-4EC7-A65C-CB472BA34009}"/>
    <cellStyle name="Normal 12 6 2 3 3 6" xfId="50720" xr:uid="{6D7997A2-4374-414D-8D12-922B762E9198}"/>
    <cellStyle name="Normal 12 6 2 3 3 7" xfId="58210" xr:uid="{693275ED-7528-46CE-B3BB-34DDF57E00E0}"/>
    <cellStyle name="Normal 12 6 2 3 4" xfId="5417" xr:uid="{49E571DA-1C41-41DF-83FF-6C3E7851B690}"/>
    <cellStyle name="Normal 12 6 2 3 4 2" xfId="12928" xr:uid="{746ABEE3-7E24-4F20-9FC4-45AC083944AC}"/>
    <cellStyle name="Normal 12 6 2 3 4 2 2" xfId="27904" xr:uid="{89C1DBF0-FD49-4440-A7DC-6A56D2307F85}"/>
    <cellStyle name="Normal 12 6 2 3 4 3" xfId="20416" xr:uid="{CA3C6C19-CCC5-40F4-A79B-EE32CC423E78}"/>
    <cellStyle name="Normal 12 6 2 3 4 4" xfId="35222" xr:uid="{0ABEA21B-A3C1-4185-A5BC-C1C853D3556F}"/>
    <cellStyle name="Normal 12 6 2 3 4 5" xfId="42835" xr:uid="{60396893-93F2-46B4-9739-5ED2B11AC5BB}"/>
    <cellStyle name="Normal 12 6 2 3 4 6" xfId="50721" xr:uid="{07707C46-913B-4A7F-AC34-093255084E59}"/>
    <cellStyle name="Normal 12 6 2 3 4 7" xfId="58211" xr:uid="{3CE6BC8E-1A44-46F7-A561-956A51ED878A}"/>
    <cellStyle name="Normal 12 6 2 3 5" xfId="5418" xr:uid="{4C59A798-4B78-449E-8CF5-715C7295A415}"/>
    <cellStyle name="Normal 12 6 2 3 5 2" xfId="12929" xr:uid="{9F945714-7F81-434F-8621-47F1C1B7B41F}"/>
    <cellStyle name="Normal 12 6 2 3 5 2 2" xfId="27905" xr:uid="{D555A51E-86F2-4105-B8A0-888B47D94F44}"/>
    <cellStyle name="Normal 12 6 2 3 5 3" xfId="20417" xr:uid="{329F98E4-EF39-457A-83CB-E1826CD58950}"/>
    <cellStyle name="Normal 12 6 2 3 5 4" xfId="37065" xr:uid="{0C86A8A3-8CCF-4455-A8B2-CCA2C0E65956}"/>
    <cellStyle name="Normal 12 6 2 3 5 5" xfId="42836" xr:uid="{218EB922-B277-4604-9597-1F32CF2AC9E6}"/>
    <cellStyle name="Normal 12 6 2 3 5 6" xfId="50722" xr:uid="{146F3DB9-2C68-4676-B943-7C08610A17C1}"/>
    <cellStyle name="Normal 12 6 2 3 5 7" xfId="58212" xr:uid="{F3951075-9B17-4930-8F51-5A10726E4CCE}"/>
    <cellStyle name="Normal 12 6 2 3 6" xfId="12922" xr:uid="{D97F11AD-230D-4A40-89FA-56E1AE971814}"/>
    <cellStyle name="Normal 12 6 2 3 6 2" xfId="27898" xr:uid="{397BDA6E-5309-42DD-A2C7-8A26DB42E14E}"/>
    <cellStyle name="Normal 12 6 2 3 7" xfId="20410" xr:uid="{6BA41690-BB62-4AD3-84CE-DF3C9D58080C}"/>
    <cellStyle name="Normal 12 6 2 3 8" xfId="30712" xr:uid="{47F49B4B-F343-48BC-970E-D7645A206493}"/>
    <cellStyle name="Normal 12 6 2 3 9" xfId="42829" xr:uid="{7135F411-F552-4DBC-86A9-A8BECD4BED8C}"/>
    <cellStyle name="Normal 12 6 2 4" xfId="5419" xr:uid="{8900B1E6-473F-43A5-B78D-5C626910DB13}"/>
    <cellStyle name="Normal 12 6 2 4 10" xfId="50723" xr:uid="{EC5EE33F-8E0A-4434-BE80-5948A3F76B8F}"/>
    <cellStyle name="Normal 12 6 2 4 11" xfId="58213" xr:uid="{F23A502A-76C7-49C4-8A92-5957766A081B}"/>
    <cellStyle name="Normal 12 6 2 4 2" xfId="5420" xr:uid="{4E25E800-32E0-46E1-9718-236DFC768E5E}"/>
    <cellStyle name="Normal 12 6 2 4 2 10" xfId="58214" xr:uid="{00271601-29AC-4A60-ACA7-4A13A8230A18}"/>
    <cellStyle name="Normal 12 6 2 4 2 2" xfId="5421" xr:uid="{53D1F41F-DC75-4ED0-ACFD-CAC4D4DD5A3B}"/>
    <cellStyle name="Normal 12 6 2 4 2 2 2" xfId="12932" xr:uid="{38085ADC-4FDF-4909-999A-71A9D5290D3E}"/>
    <cellStyle name="Normal 12 6 2 4 2 2 2 2" xfId="27908" xr:uid="{83E5C0A4-2740-459C-AB57-62A41839F3C7}"/>
    <cellStyle name="Normal 12 6 2 4 2 2 3" xfId="20420" xr:uid="{BCFCB60A-2C3B-4B26-A5D4-6D915BBE6FED}"/>
    <cellStyle name="Normal 12 6 2 4 2 2 4" xfId="33380" xr:uid="{77B271F0-035F-4160-80F8-47D4F66ADE3E}"/>
    <cellStyle name="Normal 12 6 2 4 2 2 5" xfId="42839" xr:uid="{009A1C3C-4FDB-447E-AF58-BB80683D7592}"/>
    <cellStyle name="Normal 12 6 2 4 2 2 6" xfId="50725" xr:uid="{C414960F-DA62-4A1A-AE86-E1729D7D62B0}"/>
    <cellStyle name="Normal 12 6 2 4 2 2 7" xfId="58215" xr:uid="{4132A0F9-322C-4634-91D9-092BF40E94B3}"/>
    <cellStyle name="Normal 12 6 2 4 2 3" xfId="5422" xr:uid="{D88D420F-1B32-4EED-8014-752CBFD27DE8}"/>
    <cellStyle name="Normal 12 6 2 4 2 3 2" xfId="12933" xr:uid="{825D1D77-3506-4B89-8FF1-5965E655157D}"/>
    <cellStyle name="Normal 12 6 2 4 2 3 2 2" xfId="27909" xr:uid="{3F79F89E-C76D-4710-955D-D053981E01EA}"/>
    <cellStyle name="Normal 12 6 2 4 2 3 3" xfId="20421" xr:uid="{01C955F6-BBD2-4166-955C-95594285ED6B}"/>
    <cellStyle name="Normal 12 6 2 4 2 3 4" xfId="35225" xr:uid="{8FDAD704-98CB-4488-AE41-6D2311252E93}"/>
    <cellStyle name="Normal 12 6 2 4 2 3 5" xfId="42840" xr:uid="{1EDCAFB1-C63C-498A-A9A6-71CDC113AB80}"/>
    <cellStyle name="Normal 12 6 2 4 2 3 6" xfId="50726" xr:uid="{D1D58F8D-7FD0-4EF8-BC9B-A6401E2514CC}"/>
    <cellStyle name="Normal 12 6 2 4 2 3 7" xfId="58216" xr:uid="{098BFBF2-CBEA-443B-AFF9-77EDB1184650}"/>
    <cellStyle name="Normal 12 6 2 4 2 4" xfId="5423" xr:uid="{B7E7CC9E-1F63-4352-AC01-032422C110A3}"/>
    <cellStyle name="Normal 12 6 2 4 2 4 2" xfId="12934" xr:uid="{76A6B906-89CA-4A35-89F0-A64EDA97B8AB}"/>
    <cellStyle name="Normal 12 6 2 4 2 4 2 2" xfId="27910" xr:uid="{CFCDD623-EB79-417B-9691-23EA54A8F837}"/>
    <cellStyle name="Normal 12 6 2 4 2 4 3" xfId="20422" xr:uid="{AB499B12-B24D-4D43-BFA1-C91F83057D7C}"/>
    <cellStyle name="Normal 12 6 2 4 2 4 4" xfId="37068" xr:uid="{283ACECF-3247-4D70-BEF5-DCEE3435149A}"/>
    <cellStyle name="Normal 12 6 2 4 2 4 5" xfId="42841" xr:uid="{3774CA20-48C0-468D-9C8A-102F43686AB1}"/>
    <cellStyle name="Normal 12 6 2 4 2 4 6" xfId="50727" xr:uid="{E0C6E91D-0598-4AB0-AC02-B2834781DD57}"/>
    <cellStyle name="Normal 12 6 2 4 2 4 7" xfId="58217" xr:uid="{C2D30475-28AC-4333-9338-F00B9465BA1F}"/>
    <cellStyle name="Normal 12 6 2 4 2 5" xfId="12931" xr:uid="{CB22BF0E-4644-47BB-B351-A7B949913D4F}"/>
    <cellStyle name="Normal 12 6 2 4 2 5 2" xfId="27907" xr:uid="{8F42C8E7-6FC1-4F3D-8117-872E9966757A}"/>
    <cellStyle name="Normal 12 6 2 4 2 6" xfId="20419" xr:uid="{2908CF0B-D8C5-4E5B-AC05-BAC2990BC41E}"/>
    <cellStyle name="Normal 12 6 2 4 2 7" xfId="31754" xr:uid="{8FC7D300-DC52-4D64-A784-7F01DF41D3A1}"/>
    <cellStyle name="Normal 12 6 2 4 2 8" xfId="42838" xr:uid="{77BA464E-4A24-4812-A6B0-AD1D69E10A97}"/>
    <cellStyle name="Normal 12 6 2 4 2 9" xfId="50724" xr:uid="{FD1C4B50-7CA2-4C58-9F21-80C02347499B}"/>
    <cellStyle name="Normal 12 6 2 4 3" xfId="5424" xr:uid="{6EF64F74-E183-4E5A-BB0E-D1F483C3C86A}"/>
    <cellStyle name="Normal 12 6 2 4 3 2" xfId="12935" xr:uid="{58A30ECA-7136-4BA0-9511-595D06D00911}"/>
    <cellStyle name="Normal 12 6 2 4 3 2 2" xfId="27911" xr:uid="{3D5EF214-5BC3-45E3-948D-92DBE2A19CE5}"/>
    <cellStyle name="Normal 12 6 2 4 3 3" xfId="20423" xr:uid="{9679D43E-78EE-4FBB-AD00-B23F0CE043CC}"/>
    <cellStyle name="Normal 12 6 2 4 3 4" xfId="33379" xr:uid="{80C68D07-5A4B-48F3-AF45-3E2046A9B6D5}"/>
    <cellStyle name="Normal 12 6 2 4 3 5" xfId="42842" xr:uid="{AFB6CDDC-9AD5-4EAD-A979-86212285634B}"/>
    <cellStyle name="Normal 12 6 2 4 3 6" xfId="50728" xr:uid="{E13E0988-EC2B-4940-B65C-FEBDC5ACE4A3}"/>
    <cellStyle name="Normal 12 6 2 4 3 7" xfId="58218" xr:uid="{DE57EB90-A6EB-49C4-AFDB-E9ADBF9E3AD4}"/>
    <cellStyle name="Normal 12 6 2 4 4" xfId="5425" xr:uid="{FBB8A681-91E4-481A-B4DA-13F34671E444}"/>
    <cellStyle name="Normal 12 6 2 4 4 2" xfId="12936" xr:uid="{B14721BB-75E9-49D5-AA81-BF4FDF1434F5}"/>
    <cellStyle name="Normal 12 6 2 4 4 2 2" xfId="27912" xr:uid="{7D514623-F5E9-49A1-B5C6-82CB9C0C7920}"/>
    <cellStyle name="Normal 12 6 2 4 4 3" xfId="20424" xr:uid="{AA839B4C-6FBA-49E3-B8D4-E7B6D69B49A9}"/>
    <cellStyle name="Normal 12 6 2 4 4 4" xfId="35224" xr:uid="{67A136EA-A1FE-49FA-B975-515C3E077F0A}"/>
    <cellStyle name="Normal 12 6 2 4 4 5" xfId="42843" xr:uid="{34FDDCB6-884C-4FED-A4EA-7EA8B29AC193}"/>
    <cellStyle name="Normal 12 6 2 4 4 6" xfId="50729" xr:uid="{BFCCB815-B8B2-4320-9797-4EFFD7BF33D3}"/>
    <cellStyle name="Normal 12 6 2 4 4 7" xfId="58219" xr:uid="{94E6FE11-0D03-42A1-8202-749EC4403126}"/>
    <cellStyle name="Normal 12 6 2 4 5" xfId="5426" xr:uid="{FE8AF197-BA75-402B-A793-28DA79A690C3}"/>
    <cellStyle name="Normal 12 6 2 4 5 2" xfId="12937" xr:uid="{5ABCCE68-22CF-4372-9ADE-107DD4453E74}"/>
    <cellStyle name="Normal 12 6 2 4 5 2 2" xfId="27913" xr:uid="{98FD6893-ABCB-47D9-A8D3-2D0BCA0DDADC}"/>
    <cellStyle name="Normal 12 6 2 4 5 3" xfId="20425" xr:uid="{F4E86374-AB69-451E-ADE8-72554F26C9D7}"/>
    <cellStyle name="Normal 12 6 2 4 5 4" xfId="37067" xr:uid="{862E4392-0A04-4C94-93F1-15204D4EFB50}"/>
    <cellStyle name="Normal 12 6 2 4 5 5" xfId="42844" xr:uid="{F215011A-E088-42D6-8D8B-B84C209DC046}"/>
    <cellStyle name="Normal 12 6 2 4 5 6" xfId="50730" xr:uid="{138D95B5-9CF1-42CC-B9C6-BC003CE96899}"/>
    <cellStyle name="Normal 12 6 2 4 5 7" xfId="58220" xr:uid="{342E9844-EE0C-434C-B73C-0D0F70E4BAA7}"/>
    <cellStyle name="Normal 12 6 2 4 6" xfId="12930" xr:uid="{D4E721F6-BA64-461D-B05B-64F02E9E288F}"/>
    <cellStyle name="Normal 12 6 2 4 6 2" xfId="27906" xr:uid="{500D0057-7564-4840-A4BD-5EBEC79B84EF}"/>
    <cellStyle name="Normal 12 6 2 4 7" xfId="20418" xr:uid="{FDD66DF3-AC5C-4559-9CA4-0547F0787CF6}"/>
    <cellStyle name="Normal 12 6 2 4 8" xfId="30992" xr:uid="{967A1B07-1A74-4AAE-94D6-384403565C9A}"/>
    <cellStyle name="Normal 12 6 2 4 9" xfId="42837" xr:uid="{ECFB6523-CA9C-4CC4-9ECE-A740EA3179F7}"/>
    <cellStyle name="Normal 12 6 2 5" xfId="5427" xr:uid="{6AD81FBF-E42A-43A2-A308-6E0BDA8C3DBC}"/>
    <cellStyle name="Normal 12 6 2 5 10" xfId="58221" xr:uid="{0AD42F5E-888A-4129-98C3-2C501F5CEC79}"/>
    <cellStyle name="Normal 12 6 2 5 2" xfId="5428" xr:uid="{61A5D295-C3AA-40D4-A154-F8C6B4ADABB7}"/>
    <cellStyle name="Normal 12 6 2 5 2 2" xfId="12939" xr:uid="{0FA0B34A-95DD-42B9-880A-D131BDFE35D0}"/>
    <cellStyle name="Normal 12 6 2 5 2 2 2" xfId="27915" xr:uid="{9A0CCB0B-F26E-4C22-A9F4-BBD7F546EDAA}"/>
    <cellStyle name="Normal 12 6 2 5 2 3" xfId="20427" xr:uid="{C20BEB1C-6C92-47D5-AAE4-54A5B5455B74}"/>
    <cellStyle name="Normal 12 6 2 5 2 4" xfId="33381" xr:uid="{F848111C-85A8-401B-BA3F-464AB2BC846F}"/>
    <cellStyle name="Normal 12 6 2 5 2 5" xfId="42846" xr:uid="{30E3FBDE-755C-4771-870F-EFAC9B4844DA}"/>
    <cellStyle name="Normal 12 6 2 5 2 6" xfId="50732" xr:uid="{6916BDDE-A853-4257-8166-2E6C49D928C1}"/>
    <cellStyle name="Normal 12 6 2 5 2 7" xfId="58222" xr:uid="{7B5761F9-CF75-4CF4-8F67-20A73F4F6CBF}"/>
    <cellStyle name="Normal 12 6 2 5 3" xfId="5429" xr:uid="{8E6C9630-2DF5-49AA-9F87-8C56F352E105}"/>
    <cellStyle name="Normal 12 6 2 5 3 2" xfId="12940" xr:uid="{41519B5B-57CA-4E27-B1CC-32EA7649439C}"/>
    <cellStyle name="Normal 12 6 2 5 3 2 2" xfId="27916" xr:uid="{6146CA44-CA71-45BD-B86F-FDDDB30A6CF4}"/>
    <cellStyle name="Normal 12 6 2 5 3 3" xfId="20428" xr:uid="{37C76AF4-798D-4E0A-9C4E-2E2210568E15}"/>
    <cellStyle name="Normal 12 6 2 5 3 4" xfId="35226" xr:uid="{999393F2-7FDA-41A2-BE88-1F41FD382895}"/>
    <cellStyle name="Normal 12 6 2 5 3 5" xfId="42847" xr:uid="{EC6A41C4-88BB-495E-A4C4-D8998BB95869}"/>
    <cellStyle name="Normal 12 6 2 5 3 6" xfId="50733" xr:uid="{44B24862-5737-48B5-A5BD-25A1562E62EF}"/>
    <cellStyle name="Normal 12 6 2 5 3 7" xfId="58223" xr:uid="{AAC96861-6030-4ADA-BEDB-88713A23DCF3}"/>
    <cellStyle name="Normal 12 6 2 5 4" xfId="5430" xr:uid="{FC7D980D-347E-4A18-BE43-A792795AF059}"/>
    <cellStyle name="Normal 12 6 2 5 4 2" xfId="12941" xr:uid="{3D8C0F0F-6406-44BF-9C0A-2B2EE7FC420C}"/>
    <cellStyle name="Normal 12 6 2 5 4 2 2" xfId="27917" xr:uid="{79D4E345-80A5-4E83-AF38-7B62EA53C1CE}"/>
    <cellStyle name="Normal 12 6 2 5 4 3" xfId="20429" xr:uid="{6CC413B1-7F8A-40A5-96A1-837F78728D89}"/>
    <cellStyle name="Normal 12 6 2 5 4 4" xfId="37069" xr:uid="{F5B0CE21-E239-403A-A63F-BD7D338EA511}"/>
    <cellStyle name="Normal 12 6 2 5 4 5" xfId="42848" xr:uid="{6E4ACEFD-B690-4BE9-BBC2-071DAE1E48AA}"/>
    <cellStyle name="Normal 12 6 2 5 4 6" xfId="50734" xr:uid="{62944F40-4371-40C9-A83E-9B97F27B8A74}"/>
    <cellStyle name="Normal 12 6 2 5 4 7" xfId="58224" xr:uid="{00AD1D11-79B5-4CB5-9EFB-10690A8B791B}"/>
    <cellStyle name="Normal 12 6 2 5 5" xfId="12938" xr:uid="{338E4FCE-89AC-4772-A7DA-E1D66ABD5D3A}"/>
    <cellStyle name="Normal 12 6 2 5 5 2" xfId="27914" xr:uid="{DDF06ED0-DB75-4D12-ABA6-B603829875D5}"/>
    <cellStyle name="Normal 12 6 2 5 6" xfId="20426" xr:uid="{3D8AC5EB-1C66-40FF-B462-804349399C07}"/>
    <cellStyle name="Normal 12 6 2 5 7" xfId="31750" xr:uid="{6FE36669-956B-4C51-B488-746E3083A3E8}"/>
    <cellStyle name="Normal 12 6 2 5 8" xfId="42845" xr:uid="{FB5B8908-DEDE-479A-9DD4-58F8402A16F9}"/>
    <cellStyle name="Normal 12 6 2 5 9" xfId="50731" xr:uid="{4AF2F67F-A26E-4574-A634-CE5364C591D4}"/>
    <cellStyle name="Normal 12 6 2 6" xfId="5431" xr:uid="{062F1B50-1A5F-4779-982D-E475118C5958}"/>
    <cellStyle name="Normal 12 6 2 6 2" xfId="12942" xr:uid="{3471641F-374B-4A62-835B-DC61AF50D511}"/>
    <cellStyle name="Normal 12 6 2 6 2 2" xfId="27918" xr:uid="{11647F9B-BB1B-4598-AD65-B73780C833A9}"/>
    <cellStyle name="Normal 12 6 2 6 3" xfId="20430" xr:uid="{9EAFBD8F-6816-44E1-98E7-26D881FDE15A}"/>
    <cellStyle name="Normal 12 6 2 6 4" xfId="33372" xr:uid="{7947A418-8256-4CA9-B9C3-1A6A12BD10C8}"/>
    <cellStyle name="Normal 12 6 2 6 5" xfId="42849" xr:uid="{94EC7F57-CC54-4283-B671-73EE856D31FB}"/>
    <cellStyle name="Normal 12 6 2 6 6" xfId="50735" xr:uid="{E211C186-4022-4335-9876-6F7C7C541705}"/>
    <cellStyle name="Normal 12 6 2 6 7" xfId="58225" xr:uid="{3C128CF5-3948-477B-96C6-148B3E40B2AF}"/>
    <cellStyle name="Normal 12 6 2 7" xfId="5432" xr:uid="{93375A20-1336-464B-9CEF-C04305FE20C6}"/>
    <cellStyle name="Normal 12 6 2 7 2" xfId="12943" xr:uid="{375A89E9-9691-438B-8DBD-5D6AD685D9C0}"/>
    <cellStyle name="Normal 12 6 2 7 2 2" xfId="27919" xr:uid="{1E6CF956-4C11-4EC4-9FA8-72C43C5EE789}"/>
    <cellStyle name="Normal 12 6 2 7 3" xfId="20431" xr:uid="{71850DB0-C894-4A62-8404-B2AFE9A77B30}"/>
    <cellStyle name="Normal 12 6 2 7 4" xfId="35217" xr:uid="{6983BBB1-3D6A-4CB0-832A-0086CE9A7F7E}"/>
    <cellStyle name="Normal 12 6 2 7 5" xfId="42850" xr:uid="{0B391115-8B5E-4712-9CEC-EA4668FE89D7}"/>
    <cellStyle name="Normal 12 6 2 7 6" xfId="50736" xr:uid="{AF88E8F5-2B8C-46FF-A4B3-339F4E5C7C87}"/>
    <cellStyle name="Normal 12 6 2 7 7" xfId="58226" xr:uid="{85C80199-45C2-4B52-B08C-9DF14A8D8334}"/>
    <cellStyle name="Normal 12 6 2 8" xfId="5433" xr:uid="{430B2A8F-43AF-42E7-9FFB-F6D9366A193A}"/>
    <cellStyle name="Normal 12 6 2 8 2" xfId="12944" xr:uid="{E34E9CB9-76F1-46E0-9380-8E7E8A1CE940}"/>
    <cellStyle name="Normal 12 6 2 8 2 2" xfId="27920" xr:uid="{A3A7AEE5-47E8-452D-AAD5-540BB51D5007}"/>
    <cellStyle name="Normal 12 6 2 8 3" xfId="20432" xr:uid="{64C1A75A-2D94-43DA-9C45-68D7609C6F5F}"/>
    <cellStyle name="Normal 12 6 2 8 4" xfId="37060" xr:uid="{94C136AE-C4AB-4600-A496-B6FE38BBC965}"/>
    <cellStyle name="Normal 12 6 2 8 5" xfId="42851" xr:uid="{50257E2D-F0B3-431C-ACEC-94D5C6088E43}"/>
    <cellStyle name="Normal 12 6 2 8 6" xfId="50737" xr:uid="{6316794A-90D6-4345-88C7-B80D0680B6DD}"/>
    <cellStyle name="Normal 12 6 2 8 7" xfId="58227" xr:uid="{598496ED-4AAD-4C7A-B5BF-BAD69CE75B8C}"/>
    <cellStyle name="Normal 12 6 2 9" xfId="12905" xr:uid="{FDDF7F7E-DD11-4350-9274-F52240C4B771}"/>
    <cellStyle name="Normal 12 6 2 9 2" xfId="27881" xr:uid="{2C03263F-5367-4382-A822-404A65F9EF58}"/>
    <cellStyle name="Normal 12 6 3" xfId="5434" xr:uid="{C3EE50FF-A176-452D-8270-DC35F08A28C4}"/>
    <cellStyle name="Normal 12 6 3 10" xfId="42852" xr:uid="{59A5B0A8-5FEA-42E1-8449-2AB8E573A7DB}"/>
    <cellStyle name="Normal 12 6 3 11" xfId="50738" xr:uid="{C6A32BE7-5716-4A19-BC86-923D0B1A7E35}"/>
    <cellStyle name="Normal 12 6 3 12" xfId="58228" xr:uid="{AC2B3B53-AE45-4CFC-A5B4-FD4B4CE2B0E6}"/>
    <cellStyle name="Normal 12 6 3 2" xfId="5435" xr:uid="{54347599-A945-460B-97A4-6862F2F4AE13}"/>
    <cellStyle name="Normal 12 6 3 2 10" xfId="50739" xr:uid="{2AE53C39-72B6-4C46-B6C4-F53A85C7645E}"/>
    <cellStyle name="Normal 12 6 3 2 11" xfId="58229" xr:uid="{21092D16-87CC-4216-AEBF-1F33369D6DDA}"/>
    <cellStyle name="Normal 12 6 3 2 2" xfId="5436" xr:uid="{176D2D46-B8B8-4A18-BE47-67750ECC6AFF}"/>
    <cellStyle name="Normal 12 6 3 2 2 10" xfId="58230" xr:uid="{9CB505A6-85E3-45FC-B9D2-EDA02B0239C5}"/>
    <cellStyle name="Normal 12 6 3 2 2 2" xfId="5437" xr:uid="{1CC958F5-19B3-49B5-8E11-7F8BDD1B07A0}"/>
    <cellStyle name="Normal 12 6 3 2 2 2 2" xfId="12948" xr:uid="{51C94645-8E58-4281-9531-0F0FEA45E4A9}"/>
    <cellStyle name="Normal 12 6 3 2 2 2 2 2" xfId="27924" xr:uid="{9F6BB891-A6D6-42D6-9B15-EFBDF50754A9}"/>
    <cellStyle name="Normal 12 6 3 2 2 2 3" xfId="20436" xr:uid="{B46B2436-C92C-4EA3-A6D3-1A8A3D7E8EE8}"/>
    <cellStyle name="Normal 12 6 3 2 2 2 4" xfId="33384" xr:uid="{536B9442-0F20-4391-902D-C6BCF7C6F1AD}"/>
    <cellStyle name="Normal 12 6 3 2 2 2 5" xfId="42855" xr:uid="{FF74AA5C-D979-41F1-87D1-367241D1D49E}"/>
    <cellStyle name="Normal 12 6 3 2 2 2 6" xfId="50741" xr:uid="{1FCA6F41-C7B2-4357-B2E3-DFF1D176DFC8}"/>
    <cellStyle name="Normal 12 6 3 2 2 2 7" xfId="58231" xr:uid="{1E9B9E09-9A5A-43E7-BF5C-30B77CC7E01D}"/>
    <cellStyle name="Normal 12 6 3 2 2 3" xfId="5438" xr:uid="{1DB3839B-8B28-4ADF-A7EC-055CE9845681}"/>
    <cellStyle name="Normal 12 6 3 2 2 3 2" xfId="12949" xr:uid="{2474A4E7-E04D-4351-B399-3CB4E321C21A}"/>
    <cellStyle name="Normal 12 6 3 2 2 3 2 2" xfId="27925" xr:uid="{63201C97-0D9D-4D6F-8153-6768E87828D7}"/>
    <cellStyle name="Normal 12 6 3 2 2 3 3" xfId="20437" xr:uid="{E0F170E1-61A0-4160-AF5D-EB7197A5763A}"/>
    <cellStyle name="Normal 12 6 3 2 2 3 4" xfId="35229" xr:uid="{CC389305-2524-4BEE-B096-1D5A64B426AE}"/>
    <cellStyle name="Normal 12 6 3 2 2 3 5" xfId="42856" xr:uid="{1F7D4CBE-F778-4530-966D-5BAD3051B750}"/>
    <cellStyle name="Normal 12 6 3 2 2 3 6" xfId="50742" xr:uid="{C5295519-7B24-4E98-9F1E-AF07F8CF9301}"/>
    <cellStyle name="Normal 12 6 3 2 2 3 7" xfId="58232" xr:uid="{6CE3EFEE-3B70-4E40-BFAE-8B335F2536D1}"/>
    <cellStyle name="Normal 12 6 3 2 2 4" xfId="5439" xr:uid="{22F88DCD-32E9-4885-AC6B-B43407C6F095}"/>
    <cellStyle name="Normal 12 6 3 2 2 4 2" xfId="12950" xr:uid="{2F233021-8BA6-453D-827C-28F73DD73877}"/>
    <cellStyle name="Normal 12 6 3 2 2 4 2 2" xfId="27926" xr:uid="{057796FF-7B51-4187-923B-8C0C8AE280D3}"/>
    <cellStyle name="Normal 12 6 3 2 2 4 3" xfId="20438" xr:uid="{A65D1729-108C-44C2-BE37-DC922B857D58}"/>
    <cellStyle name="Normal 12 6 3 2 2 4 4" xfId="37072" xr:uid="{3CC9A662-4ACD-4502-ACED-115B4D1821B8}"/>
    <cellStyle name="Normal 12 6 3 2 2 4 5" xfId="42857" xr:uid="{15EB89A0-3551-48BC-8EAF-8093EF58EFF0}"/>
    <cellStyle name="Normal 12 6 3 2 2 4 6" xfId="50743" xr:uid="{E3AA6748-FBDE-4F70-BA55-E78FB912DF03}"/>
    <cellStyle name="Normal 12 6 3 2 2 4 7" xfId="58233" xr:uid="{3A1AA3A1-3724-4456-BC34-5116782053A2}"/>
    <cellStyle name="Normal 12 6 3 2 2 5" xfId="12947" xr:uid="{F64DB3C6-420A-4CC4-BA15-BAF990A151C1}"/>
    <cellStyle name="Normal 12 6 3 2 2 5 2" xfId="27923" xr:uid="{2FC354DD-BBF2-47E9-AE20-DD8E60EB6D9C}"/>
    <cellStyle name="Normal 12 6 3 2 2 6" xfId="20435" xr:uid="{D0D128C0-8635-4025-98EA-591A17AA7B65}"/>
    <cellStyle name="Normal 12 6 3 2 2 7" xfId="31756" xr:uid="{C2884440-1C9D-42A5-A7F8-AEDB179C1DEF}"/>
    <cellStyle name="Normal 12 6 3 2 2 8" xfId="42854" xr:uid="{BFAE9244-8D2A-4679-840D-A4EDFA8A97B2}"/>
    <cellStyle name="Normal 12 6 3 2 2 9" xfId="50740" xr:uid="{104BE213-2362-4E69-BBB5-9B833318DC96}"/>
    <cellStyle name="Normal 12 6 3 2 3" xfId="5440" xr:uid="{116342EC-9106-4314-8A21-5F18DE13CD5E}"/>
    <cellStyle name="Normal 12 6 3 2 3 2" xfId="12951" xr:uid="{BFFE805B-8830-4329-A10C-2BBA0E85AD0D}"/>
    <cellStyle name="Normal 12 6 3 2 3 2 2" xfId="27927" xr:uid="{F04FE627-982C-42FE-AC71-6DEA67598730}"/>
    <cellStyle name="Normal 12 6 3 2 3 3" xfId="20439" xr:uid="{157E7D08-CC11-47BF-9FDF-9F8990AE6BFD}"/>
    <cellStyle name="Normal 12 6 3 2 3 4" xfId="33383" xr:uid="{340B1108-1A8F-40C5-B8F2-E0AC0F2F10FD}"/>
    <cellStyle name="Normal 12 6 3 2 3 5" xfId="42858" xr:uid="{6C6E6641-7F5D-426C-96D1-104906BC6965}"/>
    <cellStyle name="Normal 12 6 3 2 3 6" xfId="50744" xr:uid="{8B4EAE45-0B48-4266-9BD5-B02D560E1BC5}"/>
    <cellStyle name="Normal 12 6 3 2 3 7" xfId="58234" xr:uid="{478F181D-BE85-4E94-AA29-5D062896927A}"/>
    <cellStyle name="Normal 12 6 3 2 4" xfId="5441" xr:uid="{44319C6B-63E6-4C28-9F05-EACA35E79611}"/>
    <cellStyle name="Normal 12 6 3 2 4 2" xfId="12952" xr:uid="{E7E6D724-0621-4A3C-AF4D-9581CFF2F830}"/>
    <cellStyle name="Normal 12 6 3 2 4 2 2" xfId="27928" xr:uid="{64478AFF-44D4-485F-A09E-0D41CD2BF574}"/>
    <cellStyle name="Normal 12 6 3 2 4 3" xfId="20440" xr:uid="{5F586751-6CEA-4782-A77A-93570DDA9200}"/>
    <cellStyle name="Normal 12 6 3 2 4 4" xfId="35228" xr:uid="{DD2D0E4A-5D17-492C-BDC8-200FEB05052E}"/>
    <cellStyle name="Normal 12 6 3 2 4 5" xfId="42859" xr:uid="{6EC95917-C3A8-40ED-88FB-353DDD411D69}"/>
    <cellStyle name="Normal 12 6 3 2 4 6" xfId="50745" xr:uid="{451E493D-76B5-4F06-9E03-3C6F82C8B5B9}"/>
    <cellStyle name="Normal 12 6 3 2 4 7" xfId="58235" xr:uid="{CE3DCA2C-2710-470D-AF70-C69758FEC691}"/>
    <cellStyle name="Normal 12 6 3 2 5" xfId="5442" xr:uid="{77DC7A1B-7DEC-4949-929D-59D25D40BE0F}"/>
    <cellStyle name="Normal 12 6 3 2 5 2" xfId="12953" xr:uid="{DFFF0807-6135-4D16-8F56-BFD145E80EA4}"/>
    <cellStyle name="Normal 12 6 3 2 5 2 2" xfId="27929" xr:uid="{3373E034-3966-4F54-8987-3C99ED3BF148}"/>
    <cellStyle name="Normal 12 6 3 2 5 3" xfId="20441" xr:uid="{E556E4A6-F98C-4B39-8D20-7C44807A17D7}"/>
    <cellStyle name="Normal 12 6 3 2 5 4" xfId="37071" xr:uid="{60E17B14-DE84-49A6-903E-F5D949FAB69C}"/>
    <cellStyle name="Normal 12 6 3 2 5 5" xfId="42860" xr:uid="{EA1F31B1-5BEB-4343-8F19-FA411C8E1154}"/>
    <cellStyle name="Normal 12 6 3 2 5 6" xfId="50746" xr:uid="{A069F225-7469-4B67-B03F-1E2122855376}"/>
    <cellStyle name="Normal 12 6 3 2 5 7" xfId="58236" xr:uid="{038F7CDB-9802-4D45-9638-825B1C006C55}"/>
    <cellStyle name="Normal 12 6 3 2 6" xfId="12946" xr:uid="{9181FDE9-BEE7-4858-90B9-934D8613105B}"/>
    <cellStyle name="Normal 12 6 3 2 6 2" xfId="27922" xr:uid="{63B24949-2B59-46C2-AF3B-1CFAE108F466}"/>
    <cellStyle name="Normal 12 6 3 2 7" xfId="20434" xr:uid="{F099DCC7-CD4D-4B5F-93A0-5EB0783BDC95}"/>
    <cellStyle name="Normal 12 6 3 2 8" xfId="30994" xr:uid="{AF9155DF-6FEF-40A3-A13B-761B7317F303}"/>
    <cellStyle name="Normal 12 6 3 2 9" xfId="42853" xr:uid="{47CA3E1F-B2CB-4136-9565-B49FC1DF54C5}"/>
    <cellStyle name="Normal 12 6 3 3" xfId="5443" xr:uid="{3DCF66A7-811F-4B09-A35F-E9ADE929DC7D}"/>
    <cellStyle name="Normal 12 6 3 3 10" xfId="58237" xr:uid="{586C1A0F-EA38-4252-B274-B365781EEF70}"/>
    <cellStyle name="Normal 12 6 3 3 2" xfId="5444" xr:uid="{88472DBE-CA46-4DF3-A484-EF6A5190D6E7}"/>
    <cellStyle name="Normal 12 6 3 3 2 2" xfId="12955" xr:uid="{4294DE19-8F17-4336-8AE7-0716704E6205}"/>
    <cellStyle name="Normal 12 6 3 3 2 2 2" xfId="27931" xr:uid="{1D5BF92A-2650-4AF1-902B-B0A02FB93E69}"/>
    <cellStyle name="Normal 12 6 3 3 2 3" xfId="20443" xr:uid="{39D3E794-0AFD-4B53-A083-6D383855F218}"/>
    <cellStyle name="Normal 12 6 3 3 2 4" xfId="33385" xr:uid="{C3678845-F58C-49AE-8940-269F968B737E}"/>
    <cellStyle name="Normal 12 6 3 3 2 5" xfId="42862" xr:uid="{585D8C33-A1BF-4A97-A46B-2F6CA6925FFD}"/>
    <cellStyle name="Normal 12 6 3 3 2 6" xfId="50748" xr:uid="{39417EDB-F55E-454D-BB96-BC6232AC9CF1}"/>
    <cellStyle name="Normal 12 6 3 3 2 7" xfId="58238" xr:uid="{D136C83F-3670-4CA4-9FBB-BFE94D9263BC}"/>
    <cellStyle name="Normal 12 6 3 3 3" xfId="5445" xr:uid="{F382689B-3B42-4170-86EE-E17E76E58A29}"/>
    <cellStyle name="Normal 12 6 3 3 3 2" xfId="12956" xr:uid="{5C1CE950-8DAA-4A29-85D4-084E924130AE}"/>
    <cellStyle name="Normal 12 6 3 3 3 2 2" xfId="27932" xr:uid="{0A6F9677-56B8-4AAA-B2D6-D624E0A21441}"/>
    <cellStyle name="Normal 12 6 3 3 3 3" xfId="20444" xr:uid="{85B84D57-7B8E-4415-8830-10F6AF665857}"/>
    <cellStyle name="Normal 12 6 3 3 3 4" xfId="35230" xr:uid="{9DFA82F2-7BCC-4D9C-8F4D-0722AA3444AB}"/>
    <cellStyle name="Normal 12 6 3 3 3 5" xfId="42863" xr:uid="{208524B9-2D35-4926-9D8E-A696A4B65F42}"/>
    <cellStyle name="Normal 12 6 3 3 3 6" xfId="50749" xr:uid="{4EF850E1-CF09-48AD-8181-B6C05E4FE801}"/>
    <cellStyle name="Normal 12 6 3 3 3 7" xfId="58239" xr:uid="{6981B3AF-D307-4543-ADC1-2C34947491A1}"/>
    <cellStyle name="Normal 12 6 3 3 4" xfId="5446" xr:uid="{6D38B27E-9D07-4835-AF3A-A5872AE1A807}"/>
    <cellStyle name="Normal 12 6 3 3 4 2" xfId="12957" xr:uid="{0C559372-C25F-4875-8744-6DDD09B5A440}"/>
    <cellStyle name="Normal 12 6 3 3 4 2 2" xfId="27933" xr:uid="{A4C7CD8D-E050-42BB-8939-8AFB308A94D3}"/>
    <cellStyle name="Normal 12 6 3 3 4 3" xfId="20445" xr:uid="{D78C29D1-CB2C-4DCB-A38A-74A7BA4D8631}"/>
    <cellStyle name="Normal 12 6 3 3 4 4" xfId="37073" xr:uid="{65BA9B6D-1E91-47CB-9855-6671699CD285}"/>
    <cellStyle name="Normal 12 6 3 3 4 5" xfId="42864" xr:uid="{40FCCBB6-62EB-43E4-A945-F1B4B8E5637F}"/>
    <cellStyle name="Normal 12 6 3 3 4 6" xfId="50750" xr:uid="{5B51669F-1570-4438-9019-AC2376D69154}"/>
    <cellStyle name="Normal 12 6 3 3 4 7" xfId="58240" xr:uid="{E2B6EB6C-2B0D-42F8-8F1C-C72BB1412826}"/>
    <cellStyle name="Normal 12 6 3 3 5" xfId="12954" xr:uid="{0EFE978C-1888-4AB5-8523-4AC94036E3CC}"/>
    <cellStyle name="Normal 12 6 3 3 5 2" xfId="27930" xr:uid="{9072C124-D7CC-4F96-8928-D7B6324F780C}"/>
    <cellStyle name="Normal 12 6 3 3 6" xfId="20442" xr:uid="{53B3A9A3-2690-48F1-A1B7-382C4AC0D0C2}"/>
    <cellStyle name="Normal 12 6 3 3 7" xfId="31755" xr:uid="{810BB62C-3DD7-4912-B46E-DE99051E8C6C}"/>
    <cellStyle name="Normal 12 6 3 3 8" xfId="42861" xr:uid="{B316CA78-59C5-4BBF-8306-3C8B5C2F6EEE}"/>
    <cellStyle name="Normal 12 6 3 3 9" xfId="50747" xr:uid="{50B14F49-0F6C-4B85-B68E-DB2CD2150258}"/>
    <cellStyle name="Normal 12 6 3 4" xfId="5447" xr:uid="{0E93EE8A-1DD7-4A54-8061-72791FDBC829}"/>
    <cellStyle name="Normal 12 6 3 4 2" xfId="12958" xr:uid="{07FB44B3-8C07-4FEE-8BD6-51935BAADD6E}"/>
    <cellStyle name="Normal 12 6 3 4 2 2" xfId="27934" xr:uid="{8B5677D7-88B9-4EDC-8309-A7C7CFCF11A8}"/>
    <cellStyle name="Normal 12 6 3 4 3" xfId="20446" xr:uid="{6691EF18-08BA-4C9A-93C0-BDBF98567822}"/>
    <cellStyle name="Normal 12 6 3 4 4" xfId="33382" xr:uid="{CD64C1CA-0210-44BC-A66C-71009F40A999}"/>
    <cellStyle name="Normal 12 6 3 4 5" xfId="42865" xr:uid="{B424282A-2984-409A-A235-886AAECB306E}"/>
    <cellStyle name="Normal 12 6 3 4 6" xfId="50751" xr:uid="{A27ED3CE-12AA-4A97-8439-87E75E35FE6D}"/>
    <cellStyle name="Normal 12 6 3 4 7" xfId="58241" xr:uid="{EC0E8F88-DF11-4FC7-852A-6E1DF78A0805}"/>
    <cellStyle name="Normal 12 6 3 5" xfId="5448" xr:uid="{9F1FE56A-B9E4-419D-8337-81BCF565D2B2}"/>
    <cellStyle name="Normal 12 6 3 5 2" xfId="12959" xr:uid="{11E3C68D-B58E-4DF0-A041-2C2B2FA91DC6}"/>
    <cellStyle name="Normal 12 6 3 5 2 2" xfId="27935" xr:uid="{C9ED645E-CE9F-4B6E-BB25-4EC1C4DDC6CD}"/>
    <cellStyle name="Normal 12 6 3 5 3" xfId="20447" xr:uid="{0BF8AA53-C0C6-4298-B0BE-B66D5C079850}"/>
    <cellStyle name="Normal 12 6 3 5 4" xfId="35227" xr:uid="{B08FA76D-16F3-4303-92FD-30705BA3C790}"/>
    <cellStyle name="Normal 12 6 3 5 5" xfId="42866" xr:uid="{FDE62D00-516C-455D-A3E0-ADDF8E14A0CE}"/>
    <cellStyle name="Normal 12 6 3 5 6" xfId="50752" xr:uid="{964B2BEC-3641-43CD-9174-ABBC845A26A1}"/>
    <cellStyle name="Normal 12 6 3 5 7" xfId="58242" xr:uid="{23CD5046-78D1-4DF4-A1DE-26C4665C7DAF}"/>
    <cellStyle name="Normal 12 6 3 6" xfId="5449" xr:uid="{DD2BBF60-6562-4508-9701-464CD162B8FE}"/>
    <cellStyle name="Normal 12 6 3 6 2" xfId="12960" xr:uid="{AE895D4A-3FA8-423B-9BF6-4EFCC7012B61}"/>
    <cellStyle name="Normal 12 6 3 6 2 2" xfId="27936" xr:uid="{5892639C-70E2-410A-AB08-6A01893754B5}"/>
    <cellStyle name="Normal 12 6 3 6 3" xfId="20448" xr:uid="{8B8D4BD6-0651-465D-88CE-41FC91BB8C53}"/>
    <cellStyle name="Normal 12 6 3 6 4" xfId="37070" xr:uid="{BEB92141-64DE-4346-BDB7-4A4D976A1D6E}"/>
    <cellStyle name="Normal 12 6 3 6 5" xfId="42867" xr:uid="{4BC79CB2-3282-4C8C-B76A-EC2822C459F3}"/>
    <cellStyle name="Normal 12 6 3 6 6" xfId="50753" xr:uid="{C4BC6933-C67C-48FF-8DBE-702E9E7A4333}"/>
    <cellStyle name="Normal 12 6 3 6 7" xfId="58243" xr:uid="{C972EEFC-BCF5-45C5-B3AE-B3E1145F5A4D}"/>
    <cellStyle name="Normal 12 6 3 7" xfId="12945" xr:uid="{4F4835CE-E367-45F3-88DB-00775B8A19F6}"/>
    <cellStyle name="Normal 12 6 3 7 2" xfId="27921" xr:uid="{F573A48B-56F2-4E22-9BEE-B40270F7452F}"/>
    <cellStyle name="Normal 12 6 3 8" xfId="20433" xr:uid="{A029E105-744C-4A3D-BA55-D6B09FA4E31D}"/>
    <cellStyle name="Normal 12 6 3 9" xfId="30510" xr:uid="{6EA23D6C-9817-4CA1-A643-18E495359CAA}"/>
    <cellStyle name="Normal 12 6 4" xfId="5450" xr:uid="{CED79EBA-9377-4EB7-BC05-D72B5D88FE89}"/>
    <cellStyle name="Normal 12 6 4 10" xfId="42868" xr:uid="{0BCE043F-D671-4834-A157-A6AB2DFED9A6}"/>
    <cellStyle name="Normal 12 6 4 11" xfId="50754" xr:uid="{6ACECB6C-5BB4-4A15-BAC1-6D3F3C4395C1}"/>
    <cellStyle name="Normal 12 6 4 12" xfId="58244" xr:uid="{BE62D6DA-AC00-4AE7-967B-B7BE6BB13EBF}"/>
    <cellStyle name="Normal 12 6 4 2" xfId="5451" xr:uid="{859B7676-12CC-4679-B15B-09A141C5415D}"/>
    <cellStyle name="Normal 12 6 4 2 10" xfId="50755" xr:uid="{EA00CEC7-2E72-4AD3-8974-4B8A910B8A6A}"/>
    <cellStyle name="Normal 12 6 4 2 11" xfId="58245" xr:uid="{629F880B-6BD1-4A2D-88D7-8AC10F89F3F7}"/>
    <cellStyle name="Normal 12 6 4 2 2" xfId="5452" xr:uid="{DDCA1F29-53DA-4AC6-AC6D-4FCAEB91ACF8}"/>
    <cellStyle name="Normal 12 6 4 2 2 10" xfId="58246" xr:uid="{97ADF419-E5A6-4019-B4A0-26205424A0B9}"/>
    <cellStyle name="Normal 12 6 4 2 2 2" xfId="5453" xr:uid="{2A66542B-8D23-40B7-9353-644A691D189B}"/>
    <cellStyle name="Normal 12 6 4 2 2 2 2" xfId="12964" xr:uid="{1D85BE06-AFA3-45D5-9F24-020738F1747A}"/>
    <cellStyle name="Normal 12 6 4 2 2 2 2 2" xfId="27940" xr:uid="{820F2EFD-4113-44E0-9D38-9693C97122BD}"/>
    <cellStyle name="Normal 12 6 4 2 2 2 3" xfId="20452" xr:uid="{0B657BCF-DAC8-4BBB-B0D6-A5FD97071390}"/>
    <cellStyle name="Normal 12 6 4 2 2 2 4" xfId="33388" xr:uid="{64C79D2C-A110-4550-B7EB-6FFD0AF56EA7}"/>
    <cellStyle name="Normal 12 6 4 2 2 2 5" xfId="42871" xr:uid="{3AB661A5-6434-4554-96F8-2F9A20A899AC}"/>
    <cellStyle name="Normal 12 6 4 2 2 2 6" xfId="50757" xr:uid="{74FE7022-D17E-48E3-AD23-0D624D3A3843}"/>
    <cellStyle name="Normal 12 6 4 2 2 2 7" xfId="58247" xr:uid="{81153D83-754C-450F-B024-6E83210DD632}"/>
    <cellStyle name="Normal 12 6 4 2 2 3" xfId="5454" xr:uid="{D689415C-F438-4696-A68A-9D983F8BC0EA}"/>
    <cellStyle name="Normal 12 6 4 2 2 3 2" xfId="12965" xr:uid="{3CD76FE9-8925-4C81-BD33-1805817C3B10}"/>
    <cellStyle name="Normal 12 6 4 2 2 3 2 2" xfId="27941" xr:uid="{23BD846F-714D-4428-87DF-7006B1FEC489}"/>
    <cellStyle name="Normal 12 6 4 2 2 3 3" xfId="20453" xr:uid="{26431B53-669A-45D3-A0E4-E75CC9B88431}"/>
    <cellStyle name="Normal 12 6 4 2 2 3 4" xfId="35233" xr:uid="{02AD1063-A3BF-456A-9026-49A9B5D3262B}"/>
    <cellStyle name="Normal 12 6 4 2 2 3 5" xfId="42872" xr:uid="{659A2F8C-69AB-4CAA-B0C4-9602DEFF7A71}"/>
    <cellStyle name="Normal 12 6 4 2 2 3 6" xfId="50758" xr:uid="{48F0CEAA-4C02-43BE-98B4-898BDBD2A52B}"/>
    <cellStyle name="Normal 12 6 4 2 2 3 7" xfId="58248" xr:uid="{47B20602-D020-4AAD-AE56-4E91CBEECF77}"/>
    <cellStyle name="Normal 12 6 4 2 2 4" xfId="5455" xr:uid="{C686EAF9-D484-4B74-ACF7-35E61F51F992}"/>
    <cellStyle name="Normal 12 6 4 2 2 4 2" xfId="12966" xr:uid="{D726B0E9-4707-485E-AA7A-04E376F38EBC}"/>
    <cellStyle name="Normal 12 6 4 2 2 4 2 2" xfId="27942" xr:uid="{F918F1C4-57C9-4D46-9FF0-A00CA012C8F5}"/>
    <cellStyle name="Normal 12 6 4 2 2 4 3" xfId="20454" xr:uid="{6C3E79F5-42E1-417A-924F-E80F5C109665}"/>
    <cellStyle name="Normal 12 6 4 2 2 4 4" xfId="37076" xr:uid="{B563A693-30F2-40FE-AEA4-7FF0B78BB3AA}"/>
    <cellStyle name="Normal 12 6 4 2 2 4 5" xfId="42873" xr:uid="{7A69C625-145A-4D1D-B7FB-A394F5AA7DB6}"/>
    <cellStyle name="Normal 12 6 4 2 2 4 6" xfId="50759" xr:uid="{DF7068A1-652E-4A8B-9F9A-44D8317011A8}"/>
    <cellStyle name="Normal 12 6 4 2 2 4 7" xfId="58249" xr:uid="{D14AD109-7BF2-46CA-AC1E-26D25F2257FA}"/>
    <cellStyle name="Normal 12 6 4 2 2 5" xfId="12963" xr:uid="{CF19C540-64B7-492F-B2C3-5E090297291B}"/>
    <cellStyle name="Normal 12 6 4 2 2 5 2" xfId="27939" xr:uid="{121B9CD8-7793-43BD-805F-11C1B2E4B156}"/>
    <cellStyle name="Normal 12 6 4 2 2 6" xfId="20451" xr:uid="{A56591F6-4BF0-4C68-B998-D010F4CD31B1}"/>
    <cellStyle name="Normal 12 6 4 2 2 7" xfId="31758" xr:uid="{51FBF9D9-4F21-4F08-8A7A-D2343ABBFE51}"/>
    <cellStyle name="Normal 12 6 4 2 2 8" xfId="42870" xr:uid="{4B47FA1F-F99A-43A2-B1AD-2E3B954D1968}"/>
    <cellStyle name="Normal 12 6 4 2 2 9" xfId="50756" xr:uid="{636945AB-EC71-4AB3-AA86-A08455EB67FE}"/>
    <cellStyle name="Normal 12 6 4 2 3" xfId="5456" xr:uid="{0315542C-1674-4478-916A-1D98D6951FEC}"/>
    <cellStyle name="Normal 12 6 4 2 3 2" xfId="12967" xr:uid="{D35434D3-AF4E-4A49-8BE5-A88E2BAB17B1}"/>
    <cellStyle name="Normal 12 6 4 2 3 2 2" xfId="27943" xr:uid="{660E5F9D-80F3-4082-9FC7-BB6F419D3C3A}"/>
    <cellStyle name="Normal 12 6 4 2 3 3" xfId="20455" xr:uid="{6F6ED56D-DE01-4BF9-BEDC-CC3744003464}"/>
    <cellStyle name="Normal 12 6 4 2 3 4" xfId="33387" xr:uid="{EF6D7692-DBB6-47BF-8176-F920C1F14984}"/>
    <cellStyle name="Normal 12 6 4 2 3 5" xfId="42874" xr:uid="{CD1DB75C-D25A-406F-8D9C-9E1BCA024714}"/>
    <cellStyle name="Normal 12 6 4 2 3 6" xfId="50760" xr:uid="{3F3E3128-3E16-4D58-A670-9B870ED92413}"/>
    <cellStyle name="Normal 12 6 4 2 3 7" xfId="58250" xr:uid="{83E3B368-57EB-4816-A8ED-B1D2C5EA3645}"/>
    <cellStyle name="Normal 12 6 4 2 4" xfId="5457" xr:uid="{FB71E40E-708F-41E9-9D71-3517D0EF18F6}"/>
    <cellStyle name="Normal 12 6 4 2 4 2" xfId="12968" xr:uid="{4099E2FE-DDAB-4311-9513-8D1B4571A8F7}"/>
    <cellStyle name="Normal 12 6 4 2 4 2 2" xfId="27944" xr:uid="{064CE314-E086-4626-A0A6-3643AB8CB93D}"/>
    <cellStyle name="Normal 12 6 4 2 4 3" xfId="20456" xr:uid="{A20EBF65-CC20-4CD3-895E-E2F45F9A3427}"/>
    <cellStyle name="Normal 12 6 4 2 4 4" xfId="35232" xr:uid="{B764E93C-3491-42A8-B0B3-A1414FDCAD5F}"/>
    <cellStyle name="Normal 12 6 4 2 4 5" xfId="42875" xr:uid="{38CE5BED-42ED-4083-AD1A-6751FC91422F}"/>
    <cellStyle name="Normal 12 6 4 2 4 6" xfId="50761" xr:uid="{30BE93DB-99E8-4542-A054-F3E615C7EC55}"/>
    <cellStyle name="Normal 12 6 4 2 4 7" xfId="58251" xr:uid="{C162DAD0-C4C5-4F6F-9F11-CB27B4FDE135}"/>
    <cellStyle name="Normal 12 6 4 2 5" xfId="5458" xr:uid="{208168B5-D440-46C6-8C6F-94360BB0EA8E}"/>
    <cellStyle name="Normal 12 6 4 2 5 2" xfId="12969" xr:uid="{A3102A42-7CBF-4036-B0A2-B0220FA91B7E}"/>
    <cellStyle name="Normal 12 6 4 2 5 2 2" xfId="27945" xr:uid="{BF882208-BCD8-4824-A529-EAA2AB6EE96D}"/>
    <cellStyle name="Normal 12 6 4 2 5 3" xfId="20457" xr:uid="{87F2F6CC-E43B-48E7-AB28-26E25A386A86}"/>
    <cellStyle name="Normal 12 6 4 2 5 4" xfId="37075" xr:uid="{8ED52A4D-7A1B-49C4-B9D5-261A9497C608}"/>
    <cellStyle name="Normal 12 6 4 2 5 5" xfId="42876" xr:uid="{AA55E69F-7639-4F7D-8F67-8A2226748F67}"/>
    <cellStyle name="Normal 12 6 4 2 5 6" xfId="50762" xr:uid="{A256AC73-E435-43E5-8216-EF22E4324D4F}"/>
    <cellStyle name="Normal 12 6 4 2 5 7" xfId="58252" xr:uid="{E64E5023-DAEC-4AAB-87F6-FD3084CEC6F8}"/>
    <cellStyle name="Normal 12 6 4 2 6" xfId="12962" xr:uid="{9EDF16BA-046D-4101-983C-9FFA53D0A65B}"/>
    <cellStyle name="Normal 12 6 4 2 6 2" xfId="27938" xr:uid="{62731CD7-3D9A-4D6A-B537-CEC23759A6A1}"/>
    <cellStyle name="Normal 12 6 4 2 7" xfId="20450" xr:uid="{7CFD1C63-604D-488E-A3C4-2B3655351CBB}"/>
    <cellStyle name="Normal 12 6 4 2 8" xfId="30995" xr:uid="{1CC98E65-938C-4473-8F46-BE0A1A3BC5DF}"/>
    <cellStyle name="Normal 12 6 4 2 9" xfId="42869" xr:uid="{EF1E56F5-01E7-4C67-94DB-9EF76100F03D}"/>
    <cellStyle name="Normal 12 6 4 3" xfId="5459" xr:uid="{9A42F71C-58D4-456F-8712-0916B1D8D03B}"/>
    <cellStyle name="Normal 12 6 4 3 10" xfId="58253" xr:uid="{3C97AE44-95E4-473A-86B3-0BC8B53F2188}"/>
    <cellStyle name="Normal 12 6 4 3 2" xfId="5460" xr:uid="{375B297F-B6CD-40D3-BF77-068B35B93598}"/>
    <cellStyle name="Normal 12 6 4 3 2 2" xfId="12971" xr:uid="{4DC77636-6179-4767-859D-82D63AEA454D}"/>
    <cellStyle name="Normal 12 6 4 3 2 2 2" xfId="27947" xr:uid="{DD260BBD-0518-4035-95BE-C12588A43E00}"/>
    <cellStyle name="Normal 12 6 4 3 2 3" xfId="20459" xr:uid="{4935F602-E6C9-4570-9829-080339ED1D2A}"/>
    <cellStyle name="Normal 12 6 4 3 2 4" xfId="33389" xr:uid="{0E77CA52-97E5-447A-AB87-9C95FF6222B5}"/>
    <cellStyle name="Normal 12 6 4 3 2 5" xfId="42878" xr:uid="{DC64FA4E-E1A8-4B88-A4A9-32CA0238306C}"/>
    <cellStyle name="Normal 12 6 4 3 2 6" xfId="50764" xr:uid="{196E7203-3ABE-48A4-B89D-16FABDFE2323}"/>
    <cellStyle name="Normal 12 6 4 3 2 7" xfId="58254" xr:uid="{3F1127D2-4C72-4532-9748-81A84344EF61}"/>
    <cellStyle name="Normal 12 6 4 3 3" xfId="5461" xr:uid="{32B93568-559B-4EE3-97AF-94E162C84104}"/>
    <cellStyle name="Normal 12 6 4 3 3 2" xfId="12972" xr:uid="{EFFEEEAE-21B5-41D2-A9D6-981C8197E6C5}"/>
    <cellStyle name="Normal 12 6 4 3 3 2 2" xfId="27948" xr:uid="{B75A6D7E-DA2F-4A35-9276-149F1BB1F0A0}"/>
    <cellStyle name="Normal 12 6 4 3 3 3" xfId="20460" xr:uid="{6C4C8843-7E27-4938-9906-717525162D2A}"/>
    <cellStyle name="Normal 12 6 4 3 3 4" xfId="35234" xr:uid="{7F14CEEC-FA96-4673-AB3B-9B4DF9536385}"/>
    <cellStyle name="Normal 12 6 4 3 3 5" xfId="42879" xr:uid="{43F935C8-5B20-448E-9656-EAC0985634EC}"/>
    <cellStyle name="Normal 12 6 4 3 3 6" xfId="50765" xr:uid="{67A6F35B-6D41-40EA-B47A-F369754A8814}"/>
    <cellStyle name="Normal 12 6 4 3 3 7" xfId="58255" xr:uid="{CA397811-9F14-4F6D-982C-5FFF38EE3970}"/>
    <cellStyle name="Normal 12 6 4 3 4" xfId="5462" xr:uid="{FC7F55F6-CCD9-4CCF-B7AF-CD883FA781D5}"/>
    <cellStyle name="Normal 12 6 4 3 4 2" xfId="12973" xr:uid="{313AE787-3748-42B6-A104-409C8C260D5D}"/>
    <cellStyle name="Normal 12 6 4 3 4 2 2" xfId="27949" xr:uid="{5CA41799-9E5E-48A6-BEA1-34FD770D1116}"/>
    <cellStyle name="Normal 12 6 4 3 4 3" xfId="20461" xr:uid="{F97D7CE1-A484-4BA1-B2DF-BD72A6418C66}"/>
    <cellStyle name="Normal 12 6 4 3 4 4" xfId="37077" xr:uid="{5E4EDC90-0292-4385-A448-5AD699719F63}"/>
    <cellStyle name="Normal 12 6 4 3 4 5" xfId="42880" xr:uid="{FA78B8B1-9ADC-40D7-9364-4B14178FD74B}"/>
    <cellStyle name="Normal 12 6 4 3 4 6" xfId="50766" xr:uid="{BB7AB663-5610-4345-8EDA-3636E83F0B09}"/>
    <cellStyle name="Normal 12 6 4 3 4 7" xfId="58256" xr:uid="{2330BB03-8117-426B-ABCC-280771D090A1}"/>
    <cellStyle name="Normal 12 6 4 3 5" xfId="12970" xr:uid="{557D148F-1209-4B1A-AFD0-E6B0498D4BD5}"/>
    <cellStyle name="Normal 12 6 4 3 5 2" xfId="27946" xr:uid="{B2E6014C-57A0-4FCD-818D-BCA826077CFB}"/>
    <cellStyle name="Normal 12 6 4 3 6" xfId="20458" xr:uid="{937E63A1-D5FD-49E3-9857-61D9D161F7BB}"/>
    <cellStyle name="Normal 12 6 4 3 7" xfId="31757" xr:uid="{64739715-75FF-4AD4-A4FD-FC9822747F38}"/>
    <cellStyle name="Normal 12 6 4 3 8" xfId="42877" xr:uid="{D7CE9515-2BBD-42F4-8156-854F88A492B3}"/>
    <cellStyle name="Normal 12 6 4 3 9" xfId="50763" xr:uid="{F55F8A4D-6CF2-4E7C-B4C1-D95618CFC352}"/>
    <cellStyle name="Normal 12 6 4 4" xfId="5463" xr:uid="{B201DC9D-BD01-4578-BEC4-20C20E1F4B5B}"/>
    <cellStyle name="Normal 12 6 4 4 2" xfId="12974" xr:uid="{375353EA-995E-468E-8E74-4C4979F84CA1}"/>
    <cellStyle name="Normal 12 6 4 4 2 2" xfId="27950" xr:uid="{6A12673E-D7CB-4DC4-B722-CC0737A623E0}"/>
    <cellStyle name="Normal 12 6 4 4 3" xfId="20462" xr:uid="{9B1B8000-C870-4B6C-AA42-501B1021999D}"/>
    <cellStyle name="Normal 12 6 4 4 4" xfId="33386" xr:uid="{AF4052D0-DED4-4EA4-BD52-13A6BC7CE892}"/>
    <cellStyle name="Normal 12 6 4 4 5" xfId="42881" xr:uid="{8AB596C1-4DA0-4C77-8734-CA58411E90D2}"/>
    <cellStyle name="Normal 12 6 4 4 6" xfId="50767" xr:uid="{8FDF09DB-9896-4DA9-BF99-D172AFE65D33}"/>
    <cellStyle name="Normal 12 6 4 4 7" xfId="58257" xr:uid="{D7D5B6FE-EA32-4616-BDCF-E22C4EF7EA65}"/>
    <cellStyle name="Normal 12 6 4 5" xfId="5464" xr:uid="{3B790338-C763-422C-8529-25E17AA28F3C}"/>
    <cellStyle name="Normal 12 6 4 5 2" xfId="12975" xr:uid="{EB53540C-E729-4BFE-952A-8027C27A7FC0}"/>
    <cellStyle name="Normal 12 6 4 5 2 2" xfId="27951" xr:uid="{45D589BC-C457-43AD-8D1B-EE4102FA73B5}"/>
    <cellStyle name="Normal 12 6 4 5 3" xfId="20463" xr:uid="{62B85539-AE00-4049-8527-3906D84C561F}"/>
    <cellStyle name="Normal 12 6 4 5 4" xfId="35231" xr:uid="{CD868BC5-724D-4EAE-BCA3-8EDF5E723D20}"/>
    <cellStyle name="Normal 12 6 4 5 5" xfId="42882" xr:uid="{0A285A0A-B135-4786-81CC-1077D106A039}"/>
    <cellStyle name="Normal 12 6 4 5 6" xfId="50768" xr:uid="{A790166A-E511-404F-B8F2-520E6A6F228D}"/>
    <cellStyle name="Normal 12 6 4 5 7" xfId="58258" xr:uid="{0D6DF8D5-68B9-47B3-96FF-3DF62F845466}"/>
    <cellStyle name="Normal 12 6 4 6" xfId="5465" xr:uid="{69E11663-98B4-419A-9549-EE8325211BEE}"/>
    <cellStyle name="Normal 12 6 4 6 2" xfId="12976" xr:uid="{1DFE44B2-3AC9-4810-BBDA-A7869E5E4520}"/>
    <cellStyle name="Normal 12 6 4 6 2 2" xfId="27952" xr:uid="{FDB9F6A5-B624-4588-908A-C1F5976FC604}"/>
    <cellStyle name="Normal 12 6 4 6 3" xfId="20464" xr:uid="{42A7C6AC-B500-4F97-BB11-4E091029A47D}"/>
    <cellStyle name="Normal 12 6 4 6 4" xfId="37074" xr:uid="{9946F58B-F544-402A-B0C5-AA9D8EE2998D}"/>
    <cellStyle name="Normal 12 6 4 6 5" xfId="42883" xr:uid="{C6864C8E-EE51-42A4-AE52-A92FFCB9231B}"/>
    <cellStyle name="Normal 12 6 4 6 6" xfId="50769" xr:uid="{5AB4CADC-047A-4BF8-BA55-6D9D9FE05007}"/>
    <cellStyle name="Normal 12 6 4 6 7" xfId="58259" xr:uid="{628FFC3C-9697-42D0-B8BA-BCA008D51ED1}"/>
    <cellStyle name="Normal 12 6 4 7" xfId="12961" xr:uid="{F0950F6D-FC22-4CD2-90F2-689EF1A61246}"/>
    <cellStyle name="Normal 12 6 4 7 2" xfId="27937" xr:uid="{C82D08DE-DE07-4A1F-8418-EB84EAF07908}"/>
    <cellStyle name="Normal 12 6 4 8" xfId="20449" xr:uid="{95BCB2EF-9E54-4035-B73B-35EFD3245CA6}"/>
    <cellStyle name="Normal 12 6 4 9" xfId="30596" xr:uid="{5392D20E-7918-4304-A98C-D4D810BC60D0}"/>
    <cellStyle name="Normal 12 6 5" xfId="5466" xr:uid="{BCF5F7A2-657F-4ACA-A47A-A0E23F255779}"/>
    <cellStyle name="Normal 12 6 5 10" xfId="50770" xr:uid="{51777482-C87B-4E4B-AA8B-331F39D9765C}"/>
    <cellStyle name="Normal 12 6 5 11" xfId="58260" xr:uid="{34718E94-1D82-4858-AFB0-8FC5A17F7B8A}"/>
    <cellStyle name="Normal 12 6 5 2" xfId="5467" xr:uid="{13E9578A-AEDE-4BA9-9695-3A9503297540}"/>
    <cellStyle name="Normal 12 6 5 2 10" xfId="58261" xr:uid="{0A899D07-7FD2-4FCA-9080-17524E8CDE97}"/>
    <cellStyle name="Normal 12 6 5 2 2" xfId="5468" xr:uid="{5FEF2969-204D-468C-9BEA-94F26AF826DF}"/>
    <cellStyle name="Normal 12 6 5 2 2 2" xfId="12979" xr:uid="{F4C40090-FE35-4B92-BD40-18B9FA9BFCB9}"/>
    <cellStyle name="Normal 12 6 5 2 2 2 2" xfId="27955" xr:uid="{79F52A5B-4FD1-4B3E-A9E9-03402ECF8B31}"/>
    <cellStyle name="Normal 12 6 5 2 2 3" xfId="20467" xr:uid="{923E3AEF-E134-48E7-B542-11876FC133DE}"/>
    <cellStyle name="Normal 12 6 5 2 2 4" xfId="33391" xr:uid="{7D77AD5D-ED32-4651-B53B-F431B1DF3603}"/>
    <cellStyle name="Normal 12 6 5 2 2 5" xfId="42886" xr:uid="{68CD213F-86DB-4B09-925D-203735AA8FC6}"/>
    <cellStyle name="Normal 12 6 5 2 2 6" xfId="50772" xr:uid="{54D9E605-EE22-4464-8C08-236D2F652E2B}"/>
    <cellStyle name="Normal 12 6 5 2 2 7" xfId="58262" xr:uid="{1B6D6972-E209-4CB4-92FF-D56704053877}"/>
    <cellStyle name="Normal 12 6 5 2 3" xfId="5469" xr:uid="{F57DE19E-A03D-4461-8652-466B68906B5D}"/>
    <cellStyle name="Normal 12 6 5 2 3 2" xfId="12980" xr:uid="{A4141D08-A7F1-498D-9AF4-448F163C4CA9}"/>
    <cellStyle name="Normal 12 6 5 2 3 2 2" xfId="27956" xr:uid="{56A7C101-E3BC-4E9D-9802-CB90A759699B}"/>
    <cellStyle name="Normal 12 6 5 2 3 3" xfId="20468" xr:uid="{13E68EC7-E496-4143-B35F-B0DD530FF4B0}"/>
    <cellStyle name="Normal 12 6 5 2 3 4" xfId="35236" xr:uid="{1A7B21DF-ED9B-4994-87D8-1AAD11B92ED4}"/>
    <cellStyle name="Normal 12 6 5 2 3 5" xfId="42887" xr:uid="{7A0A84D9-128B-4AC8-A243-DA469884FA00}"/>
    <cellStyle name="Normal 12 6 5 2 3 6" xfId="50773" xr:uid="{EF7E2286-A4A4-4C48-A6DC-E137F3E21653}"/>
    <cellStyle name="Normal 12 6 5 2 3 7" xfId="58263" xr:uid="{7FA95151-97A7-405C-A2D2-422B01F643B3}"/>
    <cellStyle name="Normal 12 6 5 2 4" xfId="5470" xr:uid="{813AE763-9F4A-4DDD-93EB-AF2D46DE8C7A}"/>
    <cellStyle name="Normal 12 6 5 2 4 2" xfId="12981" xr:uid="{C62FFC3D-AA8D-4007-A4E5-3FC9D68100D8}"/>
    <cellStyle name="Normal 12 6 5 2 4 2 2" xfId="27957" xr:uid="{DBAC44C1-75B9-423C-A204-7EA85DFC73E7}"/>
    <cellStyle name="Normal 12 6 5 2 4 3" xfId="20469" xr:uid="{8CAB12A5-F4AF-4134-8A9E-A8685E4C80AA}"/>
    <cellStyle name="Normal 12 6 5 2 4 4" xfId="37079" xr:uid="{23B381EB-6325-41CF-9098-9CDA68DA1DA1}"/>
    <cellStyle name="Normal 12 6 5 2 4 5" xfId="42888" xr:uid="{B58A747B-DD5A-4D31-9535-C19E2F21D4B5}"/>
    <cellStyle name="Normal 12 6 5 2 4 6" xfId="50774" xr:uid="{8DCA375C-135E-472E-94AC-ADA7DABFF5E2}"/>
    <cellStyle name="Normal 12 6 5 2 4 7" xfId="58264" xr:uid="{699B396F-F4C3-4049-A308-904221FF59EA}"/>
    <cellStyle name="Normal 12 6 5 2 5" xfId="12978" xr:uid="{ED9741F0-2AD1-4265-AB44-3C9127C348D4}"/>
    <cellStyle name="Normal 12 6 5 2 5 2" xfId="27954" xr:uid="{228E821F-040B-40A9-8FCD-6432780B36E9}"/>
    <cellStyle name="Normal 12 6 5 2 6" xfId="20466" xr:uid="{5950D53C-92E6-45B5-8B43-92F53DD6E1C1}"/>
    <cellStyle name="Normal 12 6 5 2 7" xfId="31759" xr:uid="{942946FA-7585-4154-B54F-8E767C3474BD}"/>
    <cellStyle name="Normal 12 6 5 2 8" xfId="42885" xr:uid="{8C8702D5-4817-443C-BBB0-E605C4B8947B}"/>
    <cellStyle name="Normal 12 6 5 2 9" xfId="50771" xr:uid="{2F606734-AE6B-4D4E-84F5-4F2A7DCC7CCD}"/>
    <cellStyle name="Normal 12 6 5 3" xfId="5471" xr:uid="{0CACA91A-0A7A-4152-AC93-83A60ADF2686}"/>
    <cellStyle name="Normal 12 6 5 3 2" xfId="12982" xr:uid="{7A18FF65-5EAC-46A6-8AC4-F2D5C75F1D85}"/>
    <cellStyle name="Normal 12 6 5 3 2 2" xfId="27958" xr:uid="{030212A3-0D41-41B3-B60A-6CBE545AE4A2}"/>
    <cellStyle name="Normal 12 6 5 3 3" xfId="20470" xr:uid="{47A373CC-0F5B-4787-873B-CE989ABCDDBB}"/>
    <cellStyle name="Normal 12 6 5 3 4" xfId="33390" xr:uid="{BB698F68-8D00-4202-873E-083DA4C4D23C}"/>
    <cellStyle name="Normal 12 6 5 3 5" xfId="42889" xr:uid="{AEEBB566-0122-4728-ACCF-E5F8ADEE03DC}"/>
    <cellStyle name="Normal 12 6 5 3 6" xfId="50775" xr:uid="{B1E3FAFB-21D2-4EF1-9382-1B95F0C836BF}"/>
    <cellStyle name="Normal 12 6 5 3 7" xfId="58265" xr:uid="{36B4AADF-9D5D-4F24-9F59-C9A94D69888D}"/>
    <cellStyle name="Normal 12 6 5 4" xfId="5472" xr:uid="{3F64BBD6-531C-4D65-8902-04AE40D6CD90}"/>
    <cellStyle name="Normal 12 6 5 4 2" xfId="12983" xr:uid="{1C30598D-4AF2-4CFA-8146-32361CACD32D}"/>
    <cellStyle name="Normal 12 6 5 4 2 2" xfId="27959" xr:uid="{17AF88ED-ECE0-4444-9FC8-5E7FDC6A9CF7}"/>
    <cellStyle name="Normal 12 6 5 4 3" xfId="20471" xr:uid="{B8E73CC4-D9FF-4682-BED9-CE03ED5BA091}"/>
    <cellStyle name="Normal 12 6 5 4 4" xfId="35235" xr:uid="{3C10A87A-6A5D-4BCF-9ADC-B8AA0E86821F}"/>
    <cellStyle name="Normal 12 6 5 4 5" xfId="42890" xr:uid="{518026E8-2C66-471B-85B8-0D3660BA1195}"/>
    <cellStyle name="Normal 12 6 5 4 6" xfId="50776" xr:uid="{F81E4D2C-756C-4B0F-B6AB-C57B6E6024D4}"/>
    <cellStyle name="Normal 12 6 5 4 7" xfId="58266" xr:uid="{BBE42EEC-5B20-4CF4-B46D-ACB8304C1957}"/>
    <cellStyle name="Normal 12 6 5 5" xfId="5473" xr:uid="{C735D27F-41C2-42E8-940A-C1CAD09B5D26}"/>
    <cellStyle name="Normal 12 6 5 5 2" xfId="12984" xr:uid="{03A9675D-F57F-4362-881F-CC80836FB15B}"/>
    <cellStyle name="Normal 12 6 5 5 2 2" xfId="27960" xr:uid="{419205AA-8B44-4689-815C-02C0503D31BB}"/>
    <cellStyle name="Normal 12 6 5 5 3" xfId="20472" xr:uid="{E2A63C47-C5B3-48A8-828D-BF7C47D46EA7}"/>
    <cellStyle name="Normal 12 6 5 5 4" xfId="37078" xr:uid="{0EBE033D-5A37-4193-AAF0-94A6B95B9146}"/>
    <cellStyle name="Normal 12 6 5 5 5" xfId="42891" xr:uid="{41779219-7087-44AB-8D62-EE0CBBA65F8A}"/>
    <cellStyle name="Normal 12 6 5 5 6" xfId="50777" xr:uid="{F673E2C8-441C-4B8A-BE2A-A8766116E236}"/>
    <cellStyle name="Normal 12 6 5 5 7" xfId="58267" xr:uid="{468F8922-F686-4C66-A569-76E3703FF724}"/>
    <cellStyle name="Normal 12 6 5 6" xfId="12977" xr:uid="{1753E462-4FEB-4522-83D5-6BEF5CCED035}"/>
    <cellStyle name="Normal 12 6 5 6 2" xfId="27953" xr:uid="{1BFA2DEA-E96C-481E-99DE-945910ADBBD6}"/>
    <cellStyle name="Normal 12 6 5 7" xfId="20465" xr:uid="{F60EF5A4-E3AD-4E75-AFE4-C9553D53FE7E}"/>
    <cellStyle name="Normal 12 6 5 8" xfId="30711" xr:uid="{90B1C086-A3A1-4643-9532-286FE4FC2B40}"/>
    <cellStyle name="Normal 12 6 5 9" xfId="42884" xr:uid="{3417896A-A55B-4D76-87D0-B625F00608EC}"/>
    <cellStyle name="Normal 12 6 6" xfId="5474" xr:uid="{89DA0C2F-0DF3-40E6-B779-D8C585576089}"/>
    <cellStyle name="Normal 12 6 6 10" xfId="50778" xr:uid="{C04F0039-1AFB-4E5C-B6BE-4CEDF3DCA62E}"/>
    <cellStyle name="Normal 12 6 6 11" xfId="58268" xr:uid="{7BD97108-4F31-4772-BDB9-53958E6CA9D4}"/>
    <cellStyle name="Normal 12 6 6 2" xfId="5475" xr:uid="{CF0CE08B-0068-42BE-8BE8-E32D2C4D8558}"/>
    <cellStyle name="Normal 12 6 6 2 10" xfId="58269" xr:uid="{527CFB2D-6A9C-4BD5-989C-040A68C15D1D}"/>
    <cellStyle name="Normal 12 6 6 2 2" xfId="5476" xr:uid="{A0CE7D0E-E214-45D7-8351-236E7D47DC98}"/>
    <cellStyle name="Normal 12 6 6 2 2 2" xfId="12987" xr:uid="{685FB527-B0CD-4974-B8FC-86A09C268615}"/>
    <cellStyle name="Normal 12 6 6 2 2 2 2" xfId="27963" xr:uid="{3C6C5518-C5FF-4074-8713-8B43FBA7DA4B}"/>
    <cellStyle name="Normal 12 6 6 2 2 3" xfId="20475" xr:uid="{0808F4F4-B7AC-4799-B162-61DD5B0D4395}"/>
    <cellStyle name="Normal 12 6 6 2 2 4" xfId="33393" xr:uid="{F5EA9B37-0912-422D-AD9B-A73D519CB105}"/>
    <cellStyle name="Normal 12 6 6 2 2 5" xfId="42894" xr:uid="{4F7564AA-EF86-49BA-94C4-B7C86166FD18}"/>
    <cellStyle name="Normal 12 6 6 2 2 6" xfId="50780" xr:uid="{4EB60304-C8C6-4447-B40D-6DB6BDD4FC3D}"/>
    <cellStyle name="Normal 12 6 6 2 2 7" xfId="58270" xr:uid="{714A7C5B-0AC1-4132-B6F1-40283525A6E3}"/>
    <cellStyle name="Normal 12 6 6 2 3" xfId="5477" xr:uid="{1D022BAF-731D-493E-A60A-1C0E4272911D}"/>
    <cellStyle name="Normal 12 6 6 2 3 2" xfId="12988" xr:uid="{B1841469-A5AE-4BBB-8CBE-DB0350F86B28}"/>
    <cellStyle name="Normal 12 6 6 2 3 2 2" xfId="27964" xr:uid="{D9DCE3B1-5430-40EE-9386-382CF04EE916}"/>
    <cellStyle name="Normal 12 6 6 2 3 3" xfId="20476" xr:uid="{0AD29510-464C-4F11-80CB-4EC7736199EE}"/>
    <cellStyle name="Normal 12 6 6 2 3 4" xfId="35238" xr:uid="{17DD6C2D-6FBB-4DED-8370-57262DCD6E42}"/>
    <cellStyle name="Normal 12 6 6 2 3 5" xfId="42895" xr:uid="{4A0A2B7A-87B1-498B-A7A3-58DB6C1D4597}"/>
    <cellStyle name="Normal 12 6 6 2 3 6" xfId="50781" xr:uid="{BA4C668F-4090-4257-A48C-640A8E165AF5}"/>
    <cellStyle name="Normal 12 6 6 2 3 7" xfId="58271" xr:uid="{FC606147-623F-4159-8061-D106A904C1C7}"/>
    <cellStyle name="Normal 12 6 6 2 4" xfId="5478" xr:uid="{0A0E7FAD-7E25-4008-91DE-655C8435E438}"/>
    <cellStyle name="Normal 12 6 6 2 4 2" xfId="12989" xr:uid="{F10B08A4-B749-4F16-9DF8-1D7320954D41}"/>
    <cellStyle name="Normal 12 6 6 2 4 2 2" xfId="27965" xr:uid="{8E3851B0-168F-407D-8053-72FF7E042BE8}"/>
    <cellStyle name="Normal 12 6 6 2 4 3" xfId="20477" xr:uid="{241FE745-FD5E-41EE-ABA5-0EA790CC3BD9}"/>
    <cellStyle name="Normal 12 6 6 2 4 4" xfId="37081" xr:uid="{CD45565B-D033-4110-B4B9-CD629E7216D0}"/>
    <cellStyle name="Normal 12 6 6 2 4 5" xfId="42896" xr:uid="{A447C01A-F39D-4962-BE87-2CC9FAB58003}"/>
    <cellStyle name="Normal 12 6 6 2 4 6" xfId="50782" xr:uid="{44923428-3307-4087-9DF8-569033E7FD4F}"/>
    <cellStyle name="Normal 12 6 6 2 4 7" xfId="58272" xr:uid="{F6D321F5-6E97-423D-A766-DFA1A7924C41}"/>
    <cellStyle name="Normal 12 6 6 2 5" xfId="12986" xr:uid="{965EF846-0E32-47E1-BC0C-0AA7B7D31E87}"/>
    <cellStyle name="Normal 12 6 6 2 5 2" xfId="27962" xr:uid="{F0B2D855-DD67-466F-81CB-06BF0557DAC7}"/>
    <cellStyle name="Normal 12 6 6 2 6" xfId="20474" xr:uid="{E3402D05-35DE-4638-B10A-D3E7EBA11D5A}"/>
    <cellStyle name="Normal 12 6 6 2 7" xfId="31760" xr:uid="{B9C42887-5355-4631-A1D5-6B1D28D75C3F}"/>
    <cellStyle name="Normal 12 6 6 2 8" xfId="42893" xr:uid="{6CA0C675-4559-4827-A55B-046B553CF98D}"/>
    <cellStyle name="Normal 12 6 6 2 9" xfId="50779" xr:uid="{659CC5CE-8486-4E0A-90D7-5C062488672E}"/>
    <cellStyle name="Normal 12 6 6 3" xfId="5479" xr:uid="{699CCEE4-FD13-4488-849D-A3834A8D256D}"/>
    <cellStyle name="Normal 12 6 6 3 2" xfId="12990" xr:uid="{756A2C40-E2CF-472C-B157-04D06540C221}"/>
    <cellStyle name="Normal 12 6 6 3 2 2" xfId="27966" xr:uid="{3D8C6CAC-0908-461B-A8B5-A65E85C9B89A}"/>
    <cellStyle name="Normal 12 6 6 3 3" xfId="20478" xr:uid="{9B9CD919-96EE-47CC-84B1-B2047A9B26FC}"/>
    <cellStyle name="Normal 12 6 6 3 4" xfId="33392" xr:uid="{5EA592F5-76D7-4DDD-8F0D-C4E466F83480}"/>
    <cellStyle name="Normal 12 6 6 3 5" xfId="42897" xr:uid="{D84EB448-3196-4981-ACD2-EC3269BD24F1}"/>
    <cellStyle name="Normal 12 6 6 3 6" xfId="50783" xr:uid="{95D0B807-85C8-4A6F-B218-F3835D2128C4}"/>
    <cellStyle name="Normal 12 6 6 3 7" xfId="58273" xr:uid="{9FBD4F6B-220C-42DC-96E9-5118B21D035C}"/>
    <cellStyle name="Normal 12 6 6 4" xfId="5480" xr:uid="{108285B6-2E3A-4939-8D68-2B7B24A4701B}"/>
    <cellStyle name="Normal 12 6 6 4 2" xfId="12991" xr:uid="{5048B8B2-4A5A-460F-A8E5-DA1ABFAEB316}"/>
    <cellStyle name="Normal 12 6 6 4 2 2" xfId="27967" xr:uid="{EB84635B-E335-43E1-A4F7-ADCC02BEBCEC}"/>
    <cellStyle name="Normal 12 6 6 4 3" xfId="20479" xr:uid="{A738F992-E983-4026-ADFB-B6B8980E9099}"/>
    <cellStyle name="Normal 12 6 6 4 4" xfId="35237" xr:uid="{22F3E69A-B790-4C04-86F0-78CA54DC81B3}"/>
    <cellStyle name="Normal 12 6 6 4 5" xfId="42898" xr:uid="{D58A58CE-7202-461D-BBAE-640197246BF3}"/>
    <cellStyle name="Normal 12 6 6 4 6" xfId="50784" xr:uid="{0DDAA510-4EA9-4F85-99D8-9AB77E81B1B6}"/>
    <cellStyle name="Normal 12 6 6 4 7" xfId="58274" xr:uid="{BB0F6B59-79B5-46B3-A0CE-47772FDF6EE8}"/>
    <cellStyle name="Normal 12 6 6 5" xfId="5481" xr:uid="{16488CA1-2CBD-47AA-8C80-FCF2332CDFC8}"/>
    <cellStyle name="Normal 12 6 6 5 2" xfId="12992" xr:uid="{4C7758F0-A1AD-4084-BDD7-7605936E1686}"/>
    <cellStyle name="Normal 12 6 6 5 2 2" xfId="27968" xr:uid="{0710AF93-835F-4537-B780-B34A728A08AE}"/>
    <cellStyle name="Normal 12 6 6 5 3" xfId="20480" xr:uid="{D0DCA727-DD1B-4373-B839-CA2F01A71CAC}"/>
    <cellStyle name="Normal 12 6 6 5 4" xfId="37080" xr:uid="{76B95772-0929-4033-838D-DC3770F641EC}"/>
    <cellStyle name="Normal 12 6 6 5 5" xfId="42899" xr:uid="{EA08B865-30C5-4D5F-8E8A-82281FB33891}"/>
    <cellStyle name="Normal 12 6 6 5 6" xfId="50785" xr:uid="{2C381E70-0AEB-424F-A7F3-C0F701B3623B}"/>
    <cellStyle name="Normal 12 6 6 5 7" xfId="58275" xr:uid="{ECABF481-32B0-4012-9C1B-8CFAB5682479}"/>
    <cellStyle name="Normal 12 6 6 6" xfId="12985" xr:uid="{6250A474-77E5-466A-AE3F-B03BE6E1E4FF}"/>
    <cellStyle name="Normal 12 6 6 6 2" xfId="27961" xr:uid="{5422875D-6148-47A8-BF9C-17176E9A7DA2}"/>
    <cellStyle name="Normal 12 6 6 7" xfId="20473" xr:uid="{D5D79E72-7392-4889-A7E8-A837DFF1681B}"/>
    <cellStyle name="Normal 12 6 6 8" xfId="30991" xr:uid="{5726F625-AB47-44D3-9E16-B184ED449B79}"/>
    <cellStyle name="Normal 12 6 6 9" xfId="42892" xr:uid="{C0518939-FC42-4CBC-9E8A-6703A4613C72}"/>
    <cellStyle name="Normal 12 6 7" xfId="5482" xr:uid="{A407E676-35B7-4C35-98A2-31D2450DD007}"/>
    <cellStyle name="Normal 12 6 7 10" xfId="58276" xr:uid="{AA590496-2BD3-408C-B167-CF9A6FAD3CE2}"/>
    <cellStyle name="Normal 12 6 7 2" xfId="5483" xr:uid="{ABECF8DF-E321-4F45-81B9-E5E0540DF33D}"/>
    <cellStyle name="Normal 12 6 7 2 2" xfId="12994" xr:uid="{63EAC296-5C83-4FDB-AA5A-6D0440964A22}"/>
    <cellStyle name="Normal 12 6 7 2 2 2" xfId="27970" xr:uid="{C543A4E2-FF70-4974-AA37-36804163FD5D}"/>
    <cellStyle name="Normal 12 6 7 2 3" xfId="20482" xr:uid="{2E63D330-4590-473A-A0EB-74D6BB1AB511}"/>
    <cellStyle name="Normal 12 6 7 2 4" xfId="33394" xr:uid="{5C6EFB12-5515-4D73-9E85-B7B5C233A8C5}"/>
    <cellStyle name="Normal 12 6 7 2 5" xfId="42901" xr:uid="{4F7E2185-F408-433B-87F0-06B8C5FECDD2}"/>
    <cellStyle name="Normal 12 6 7 2 6" xfId="50787" xr:uid="{A883D5DD-EC69-419F-8B19-45789EF196E6}"/>
    <cellStyle name="Normal 12 6 7 2 7" xfId="58277" xr:uid="{032BEF06-C62B-412E-8550-A78B5C830F6E}"/>
    <cellStyle name="Normal 12 6 7 3" xfId="5484" xr:uid="{B51DE6D4-C37F-4E64-BFB6-ED88F5945B89}"/>
    <cellStyle name="Normal 12 6 7 3 2" xfId="12995" xr:uid="{1C0C3C5D-BC03-4DAF-9638-B39138365919}"/>
    <cellStyle name="Normal 12 6 7 3 2 2" xfId="27971" xr:uid="{E6F2188F-C146-4118-99F5-9D6F0C2FB49D}"/>
    <cellStyle name="Normal 12 6 7 3 3" xfId="20483" xr:uid="{C8B6EDFF-E119-4209-93CB-02EE15F4EFBF}"/>
    <cellStyle name="Normal 12 6 7 3 4" xfId="35239" xr:uid="{C75F205E-FEF3-4837-AE2E-90CBE8E67798}"/>
    <cellStyle name="Normal 12 6 7 3 5" xfId="42902" xr:uid="{40BE7E44-CA42-48F1-AEC5-E69038B766CA}"/>
    <cellStyle name="Normal 12 6 7 3 6" xfId="50788" xr:uid="{978BC118-DC6A-488B-9020-55053D16A7F5}"/>
    <cellStyle name="Normal 12 6 7 3 7" xfId="58278" xr:uid="{6F5904D8-7E9F-47E5-B2D0-E708CB537D17}"/>
    <cellStyle name="Normal 12 6 7 4" xfId="5485" xr:uid="{92D4E973-0F23-4B0C-850D-6D7478174B23}"/>
    <cellStyle name="Normal 12 6 7 4 2" xfId="12996" xr:uid="{C7BF9679-C50A-4C7C-8412-4F2A5D0B04C8}"/>
    <cellStyle name="Normal 12 6 7 4 2 2" xfId="27972" xr:uid="{B13112DC-E7A9-4CB8-A34E-B41C1798EE15}"/>
    <cellStyle name="Normal 12 6 7 4 3" xfId="20484" xr:uid="{13478EC6-620B-4690-9D3F-99C691153721}"/>
    <cellStyle name="Normal 12 6 7 4 4" xfId="37082" xr:uid="{164F6440-8525-4130-A03F-4E39E7C63330}"/>
    <cellStyle name="Normal 12 6 7 4 5" xfId="42903" xr:uid="{52B5C623-1948-44E4-9AA4-3C8B7B490FCA}"/>
    <cellStyle name="Normal 12 6 7 4 6" xfId="50789" xr:uid="{B8F5CCB6-DE59-4FFE-A80D-B0598CD657D0}"/>
    <cellStyle name="Normal 12 6 7 4 7" xfId="58279" xr:uid="{DE66370B-6169-4086-BF03-3B0E314426F7}"/>
    <cellStyle name="Normal 12 6 7 5" xfId="12993" xr:uid="{50E761DA-FEF7-49E1-8AB0-A776BE51DC4A}"/>
    <cellStyle name="Normal 12 6 7 5 2" xfId="27969" xr:uid="{98FC55ED-6B60-4B76-AA57-CEFBBF3EB2DC}"/>
    <cellStyle name="Normal 12 6 7 6" xfId="20481" xr:uid="{8FE46B76-5859-4985-843D-7F50BF703CE8}"/>
    <cellStyle name="Normal 12 6 7 7" xfId="31749" xr:uid="{FCCE163F-EDE3-47AB-A29E-8A925BB83AB0}"/>
    <cellStyle name="Normal 12 6 7 8" xfId="42900" xr:uid="{4642A2FE-6E7B-41FD-AB17-DF94600FBBF0}"/>
    <cellStyle name="Normal 12 6 7 9" xfId="50786" xr:uid="{BF02D1BB-EC13-4701-B6EA-D76E55C8AC36}"/>
    <cellStyle name="Normal 12 6 8" xfId="5486" xr:uid="{DC83B725-BB2A-4129-AF25-03B835AEC71D}"/>
    <cellStyle name="Normal 12 6 8 2" xfId="12997" xr:uid="{16FF89EE-150C-46A1-8A43-CA671D42DAD9}"/>
    <cellStyle name="Normal 12 6 8 2 2" xfId="27973" xr:uid="{227DFAAE-763E-4C63-BE48-E1D4BC3A8558}"/>
    <cellStyle name="Normal 12 6 8 3" xfId="20485" xr:uid="{4667B6F6-1A8C-4B35-808F-8DBAD80E649E}"/>
    <cellStyle name="Normal 12 6 8 4" xfId="33371" xr:uid="{84B0B173-34A7-4F86-80E2-D85311286761}"/>
    <cellStyle name="Normal 12 6 8 5" xfId="42904" xr:uid="{2279A0EF-635D-42DF-838B-7C4BA7882EFC}"/>
    <cellStyle name="Normal 12 6 8 6" xfId="50790" xr:uid="{5073C537-0F13-4BE4-A914-682B7670BF6B}"/>
    <cellStyle name="Normal 12 6 8 7" xfId="58280" xr:uid="{4DD54879-4E29-44FE-84E9-8672D52D7B5F}"/>
    <cellStyle name="Normal 12 6 9" xfId="5487" xr:uid="{C11F3F83-7EB7-4E84-8385-B6F0C181B99F}"/>
    <cellStyle name="Normal 12 6 9 2" xfId="12998" xr:uid="{B4B07EA0-F403-4C38-86DB-06FD0754BE0C}"/>
    <cellStyle name="Normal 12 6 9 2 2" xfId="27974" xr:uid="{FF2BF192-F61D-47DA-BAA7-7BCD3A3EEDF0}"/>
    <cellStyle name="Normal 12 6 9 3" xfId="20486" xr:uid="{CA743E5B-C080-4DF0-B5A8-C0EFAF054F00}"/>
    <cellStyle name="Normal 12 6 9 4" xfId="35216" xr:uid="{9B415CDA-8D03-4B01-9B80-0750C61EBB98}"/>
    <cellStyle name="Normal 12 6 9 5" xfId="42905" xr:uid="{0CF3F834-C907-4179-9835-F3C451DD9D83}"/>
    <cellStyle name="Normal 12 6 9 6" xfId="50791" xr:uid="{32BEDFF6-445F-4641-815D-48BAFE714CD7}"/>
    <cellStyle name="Normal 12 6 9 7" xfId="58281" xr:uid="{22CF03EF-8D04-4261-A7CC-B71873E7DF39}"/>
    <cellStyle name="Normal 12 7" xfId="5488" xr:uid="{C997A0AE-5A92-43B8-94A6-C78AF5C82A4F}"/>
    <cellStyle name="Normal 12 7 10" xfId="5489" xr:uid="{DAE18627-E8B8-43EB-962C-2D59D92AB3B8}"/>
    <cellStyle name="Normal 12 7 10 2" xfId="13000" xr:uid="{296ED2AC-A425-44E4-8686-7D87A511E2D9}"/>
    <cellStyle name="Normal 12 7 10 2 2" xfId="27976" xr:uid="{FF20F527-5420-474C-BC6B-C77827FE7D7A}"/>
    <cellStyle name="Normal 12 7 10 3" xfId="20488" xr:uid="{DC8E353F-1B07-444D-9A65-A97E885BBA8D}"/>
    <cellStyle name="Normal 12 7 10 4" xfId="37083" xr:uid="{D28DF460-BA15-4797-A612-FFA6F250DDFC}"/>
    <cellStyle name="Normal 12 7 10 5" xfId="42907" xr:uid="{27A1D833-85CC-4FB6-BD1E-D28DFCD62926}"/>
    <cellStyle name="Normal 12 7 10 6" xfId="50793" xr:uid="{B795F34B-32AD-4BCA-BFE6-EC99F2202198}"/>
    <cellStyle name="Normal 12 7 10 7" xfId="58283" xr:uid="{3C270B95-91A1-4920-9EFD-B47EFE6ED8A2}"/>
    <cellStyle name="Normal 12 7 11" xfId="12999" xr:uid="{C0ADFFF0-6538-4B74-AEAD-8C2F7DB1B5D3}"/>
    <cellStyle name="Normal 12 7 11 2" xfId="27975" xr:uid="{63218A6D-01F3-4E7C-B602-98E74361C696}"/>
    <cellStyle name="Normal 12 7 12" xfId="20487" xr:uid="{3A3839F0-CB60-4FD0-8B09-C4B6D98F92AE}"/>
    <cellStyle name="Normal 12 7 13" xfId="30323" xr:uid="{BB07EF95-C410-4843-BC88-7285918782C1}"/>
    <cellStyle name="Normal 12 7 14" xfId="42906" xr:uid="{0101972D-59AB-42CD-89D2-E808FFEE420A}"/>
    <cellStyle name="Normal 12 7 15" xfId="50792" xr:uid="{14F274D6-359E-4669-ABAC-5C027DE2FD17}"/>
    <cellStyle name="Normal 12 7 16" xfId="58282" xr:uid="{DD523A83-645F-400B-9CBF-29A4BFE7627A}"/>
    <cellStyle name="Normal 12 7 2" xfId="5490" xr:uid="{FAD530ED-DDE3-446C-9409-9ABA900F1244}"/>
    <cellStyle name="Normal 12 7 2 10" xfId="20489" xr:uid="{E8B3CCE1-4AAC-461B-BC58-514A4E4C9640}"/>
    <cellStyle name="Normal 12 7 2 11" xfId="30391" xr:uid="{A4997D2D-61D9-4B19-811B-FE129FA177D2}"/>
    <cellStyle name="Normal 12 7 2 12" xfId="42908" xr:uid="{60F72857-9FBF-4AD8-B4FD-FE9CE3E800CC}"/>
    <cellStyle name="Normal 12 7 2 13" xfId="50794" xr:uid="{D6B2C74E-E0B3-4D31-ABD2-2B57A0F76105}"/>
    <cellStyle name="Normal 12 7 2 14" xfId="58284" xr:uid="{1FEA6E70-753A-448C-A5FF-465F76FA35EF}"/>
    <cellStyle name="Normal 12 7 2 2" xfId="5491" xr:uid="{81D47684-C3BD-400C-A1DD-637F234CF9FC}"/>
    <cellStyle name="Normal 12 7 2 2 10" xfId="42909" xr:uid="{9D6EFC8F-1C43-4375-A554-C65CB9FA18AA}"/>
    <cellStyle name="Normal 12 7 2 2 11" xfId="50795" xr:uid="{D65743CF-3D81-41A2-BB08-ED5E8CA2D0AA}"/>
    <cellStyle name="Normal 12 7 2 2 12" xfId="58285" xr:uid="{28960656-F443-4390-9C7C-C4DF2F1173E5}"/>
    <cellStyle name="Normal 12 7 2 2 2" xfId="5492" xr:uid="{5D57C912-02CC-4203-97AB-9D3C99EC9797}"/>
    <cellStyle name="Normal 12 7 2 2 2 10" xfId="50796" xr:uid="{2D583F98-1B43-44D2-9B55-D1870BFD9773}"/>
    <cellStyle name="Normal 12 7 2 2 2 11" xfId="58286" xr:uid="{C5A04359-C745-47F3-80D2-91480DD71BC7}"/>
    <cellStyle name="Normal 12 7 2 2 2 2" xfId="5493" xr:uid="{32A70200-E123-4F8C-BFE9-2311D95BF3B8}"/>
    <cellStyle name="Normal 12 7 2 2 2 2 10" xfId="58287" xr:uid="{00580C0F-3F41-4204-82E9-69CAB2B080B8}"/>
    <cellStyle name="Normal 12 7 2 2 2 2 2" xfId="5494" xr:uid="{C1FB44A6-E51C-4D29-8D54-021CE82707E4}"/>
    <cellStyle name="Normal 12 7 2 2 2 2 2 2" xfId="13005" xr:uid="{0FDCA5BB-B41D-4E6F-8A59-D081A1A4F0B6}"/>
    <cellStyle name="Normal 12 7 2 2 2 2 2 2 2" xfId="27981" xr:uid="{4D8EB85D-E29C-4298-9BAA-9680A4A8F12C}"/>
    <cellStyle name="Normal 12 7 2 2 2 2 2 3" xfId="20493" xr:uid="{29115936-F033-4E23-9EC8-9C0AF5AAF034}"/>
    <cellStyle name="Normal 12 7 2 2 2 2 2 4" xfId="33399" xr:uid="{57EEE974-ED98-4170-B5D7-E725A16B7C1E}"/>
    <cellStyle name="Normal 12 7 2 2 2 2 2 5" xfId="42912" xr:uid="{41B01568-5899-4266-B280-AE515B186D05}"/>
    <cellStyle name="Normal 12 7 2 2 2 2 2 6" xfId="50798" xr:uid="{5DDD2711-939E-4D12-9195-BA1641F0DF1E}"/>
    <cellStyle name="Normal 12 7 2 2 2 2 2 7" xfId="58288" xr:uid="{D54320E7-10FD-4DAD-B9A8-830A23A284D9}"/>
    <cellStyle name="Normal 12 7 2 2 2 2 3" xfId="5495" xr:uid="{30C1C535-2FF0-48BF-80AA-391D49DA1F08}"/>
    <cellStyle name="Normal 12 7 2 2 2 2 3 2" xfId="13006" xr:uid="{471423EE-6100-4A75-874F-B7D7CAED8DCD}"/>
    <cellStyle name="Normal 12 7 2 2 2 2 3 2 2" xfId="27982" xr:uid="{C69DB72A-87DF-4584-9D75-471BE79EF106}"/>
    <cellStyle name="Normal 12 7 2 2 2 2 3 3" xfId="20494" xr:uid="{AD2C46EB-F5D8-4411-8B93-82520535B328}"/>
    <cellStyle name="Normal 12 7 2 2 2 2 3 4" xfId="35244" xr:uid="{02C15486-C600-4B8B-8C34-FB5336F68A36}"/>
    <cellStyle name="Normal 12 7 2 2 2 2 3 5" xfId="42913" xr:uid="{84035E46-C533-422F-84D8-FF7BD6D97E3C}"/>
    <cellStyle name="Normal 12 7 2 2 2 2 3 6" xfId="50799" xr:uid="{B2208749-5130-4FC2-8442-E64FDF7C725E}"/>
    <cellStyle name="Normal 12 7 2 2 2 2 3 7" xfId="58289" xr:uid="{A3DB1E48-75E9-4285-B858-3CEEBCC144AB}"/>
    <cellStyle name="Normal 12 7 2 2 2 2 4" xfId="5496" xr:uid="{B878BA15-793F-4CD2-9766-998300322822}"/>
    <cellStyle name="Normal 12 7 2 2 2 2 4 2" xfId="13007" xr:uid="{23EEB070-4C78-42C3-B9E4-91C73B9CC37C}"/>
    <cellStyle name="Normal 12 7 2 2 2 2 4 2 2" xfId="27983" xr:uid="{8BCF0019-C0C1-4803-A08C-93E1BDA0EC4E}"/>
    <cellStyle name="Normal 12 7 2 2 2 2 4 3" xfId="20495" xr:uid="{80BEAE40-2605-44C4-A15B-1736357A2AA1}"/>
    <cellStyle name="Normal 12 7 2 2 2 2 4 4" xfId="37087" xr:uid="{82B11E5E-3772-46EA-99A6-E5D7AC911B79}"/>
    <cellStyle name="Normal 12 7 2 2 2 2 4 5" xfId="42914" xr:uid="{D3AB18A2-AD91-4DBF-9ECC-D69DB4847256}"/>
    <cellStyle name="Normal 12 7 2 2 2 2 4 6" xfId="50800" xr:uid="{1046F067-4EEF-45CE-9D1E-54E06E713D56}"/>
    <cellStyle name="Normal 12 7 2 2 2 2 4 7" xfId="58290" xr:uid="{A246BD35-F6BE-4408-9B0E-2FE03A357A27}"/>
    <cellStyle name="Normal 12 7 2 2 2 2 5" xfId="13004" xr:uid="{E10C87D8-2C06-4E4C-A51B-9BA5C4BD22EF}"/>
    <cellStyle name="Normal 12 7 2 2 2 2 5 2" xfId="27980" xr:uid="{DD82A2EA-EE26-4AA2-87E4-43CD83C95B0A}"/>
    <cellStyle name="Normal 12 7 2 2 2 2 6" xfId="20492" xr:uid="{22AEDC2E-F6C2-45AD-B304-36C7229B6999}"/>
    <cellStyle name="Normal 12 7 2 2 2 2 7" xfId="31764" xr:uid="{47550A5C-3C6B-452B-AE3C-32CB9F79C5FD}"/>
    <cellStyle name="Normal 12 7 2 2 2 2 8" xfId="42911" xr:uid="{EE173106-3962-43EA-AEB9-2A38FF768595}"/>
    <cellStyle name="Normal 12 7 2 2 2 2 9" xfId="50797" xr:uid="{1DF13B77-8918-4375-9E7D-DE4CB85ED739}"/>
    <cellStyle name="Normal 12 7 2 2 2 3" xfId="5497" xr:uid="{1AAC559A-C7F3-4A42-A32D-A40EC3C74533}"/>
    <cellStyle name="Normal 12 7 2 2 2 3 2" xfId="13008" xr:uid="{21FFAF7B-9033-4171-A164-C18B72FC1786}"/>
    <cellStyle name="Normal 12 7 2 2 2 3 2 2" xfId="27984" xr:uid="{BE5B32AF-176C-49D3-94C6-1A4DB3563117}"/>
    <cellStyle name="Normal 12 7 2 2 2 3 3" xfId="20496" xr:uid="{CE2F2E6D-1C3D-4B98-A891-51C5E593C640}"/>
    <cellStyle name="Normal 12 7 2 2 2 3 4" xfId="33398" xr:uid="{5C3FF393-2B60-464C-8BE6-0ECF99CB1C1B}"/>
    <cellStyle name="Normal 12 7 2 2 2 3 5" xfId="42915" xr:uid="{6CBC9F7D-1A0D-406B-B34F-0771DA331CFD}"/>
    <cellStyle name="Normal 12 7 2 2 2 3 6" xfId="50801" xr:uid="{FEF2547A-D87B-4999-9EE6-076B0FB96617}"/>
    <cellStyle name="Normal 12 7 2 2 2 3 7" xfId="58291" xr:uid="{C1F0890C-A59C-4760-9C9C-95EAEC47D8B4}"/>
    <cellStyle name="Normal 12 7 2 2 2 4" xfId="5498" xr:uid="{39A5EA61-6F81-4C88-9C0C-C0F59A31D4CB}"/>
    <cellStyle name="Normal 12 7 2 2 2 4 2" xfId="13009" xr:uid="{A5170EF0-2F4F-474A-BBDD-A3CFD273AB92}"/>
    <cellStyle name="Normal 12 7 2 2 2 4 2 2" xfId="27985" xr:uid="{2CF48364-46CD-4FB8-AFF8-17862F73EF9A}"/>
    <cellStyle name="Normal 12 7 2 2 2 4 3" xfId="20497" xr:uid="{26EFA655-FE25-4CE0-BEBF-A05C02C6D6F9}"/>
    <cellStyle name="Normal 12 7 2 2 2 4 4" xfId="35243" xr:uid="{CD706803-AC56-45EC-94BD-E81119AB0727}"/>
    <cellStyle name="Normal 12 7 2 2 2 4 5" xfId="42916" xr:uid="{1F29FBAC-2D16-4CF7-942E-5FAC218E2744}"/>
    <cellStyle name="Normal 12 7 2 2 2 4 6" xfId="50802" xr:uid="{5EAF68C2-FC33-4196-943F-B8C137C26343}"/>
    <cellStyle name="Normal 12 7 2 2 2 4 7" xfId="58292" xr:uid="{77D11AAF-53E6-4EDD-8BCD-9B5D1AFAF014}"/>
    <cellStyle name="Normal 12 7 2 2 2 5" xfId="5499" xr:uid="{4A4980FC-718B-4695-8BD3-88DCFA3269DD}"/>
    <cellStyle name="Normal 12 7 2 2 2 5 2" xfId="13010" xr:uid="{8B30C850-05B2-4A4E-A91A-938D669F43DC}"/>
    <cellStyle name="Normal 12 7 2 2 2 5 2 2" xfId="27986" xr:uid="{5F67F4BD-4266-4EB9-86E3-EF80472D6D90}"/>
    <cellStyle name="Normal 12 7 2 2 2 5 3" xfId="20498" xr:uid="{54575900-CE3B-4210-92F6-839F1C2891CD}"/>
    <cellStyle name="Normal 12 7 2 2 2 5 4" xfId="37086" xr:uid="{B19679E8-EEAB-4CA0-9D08-8C3D982EE7CF}"/>
    <cellStyle name="Normal 12 7 2 2 2 5 5" xfId="42917" xr:uid="{279299EC-7A87-481F-967B-2428B62308C4}"/>
    <cellStyle name="Normal 12 7 2 2 2 5 6" xfId="50803" xr:uid="{8104E25B-303A-412E-AB44-2FD6FC2651F0}"/>
    <cellStyle name="Normal 12 7 2 2 2 5 7" xfId="58293" xr:uid="{B35B2C73-F884-4F74-93A3-AE2901FE283F}"/>
    <cellStyle name="Normal 12 7 2 2 2 6" xfId="13003" xr:uid="{D9158000-5994-4092-8728-2DE01C9BCAF9}"/>
    <cellStyle name="Normal 12 7 2 2 2 6 2" xfId="27979" xr:uid="{D5DCFFED-763A-460F-834E-0ADBDB492FC8}"/>
    <cellStyle name="Normal 12 7 2 2 2 7" xfId="20491" xr:uid="{EFF9DD84-D952-4016-AA04-3A83D63111B6}"/>
    <cellStyle name="Normal 12 7 2 2 2 8" xfId="30998" xr:uid="{C46A8C26-1C05-4C10-8128-90CF53D665D4}"/>
    <cellStyle name="Normal 12 7 2 2 2 9" xfId="42910" xr:uid="{5553163B-1DFB-4A57-BDD8-F121790B8C3B}"/>
    <cellStyle name="Normal 12 7 2 2 3" xfId="5500" xr:uid="{E4577E95-8872-4846-8D7E-B114FB2A1C87}"/>
    <cellStyle name="Normal 12 7 2 2 3 10" xfId="58294" xr:uid="{6509A8D3-E1EB-4284-AD0C-D0EF93DC53DC}"/>
    <cellStyle name="Normal 12 7 2 2 3 2" xfId="5501" xr:uid="{EAD7E51E-FE8F-4C3A-8AEA-E2B00CBDE065}"/>
    <cellStyle name="Normal 12 7 2 2 3 2 2" xfId="13012" xr:uid="{40B1C4B1-F018-4426-A2F9-D535E8324BB7}"/>
    <cellStyle name="Normal 12 7 2 2 3 2 2 2" xfId="27988" xr:uid="{D1C3E20E-BB56-4F50-B4E7-89B51445B80F}"/>
    <cellStyle name="Normal 12 7 2 2 3 2 3" xfId="20500" xr:uid="{31FBD6CC-5744-4356-847F-42EFB7469AED}"/>
    <cellStyle name="Normal 12 7 2 2 3 2 4" xfId="33400" xr:uid="{DE0289EC-009A-4E30-B91B-65C9F51923AC}"/>
    <cellStyle name="Normal 12 7 2 2 3 2 5" xfId="42919" xr:uid="{856F8CE4-7CC5-4F03-B869-8442CFEF7F9D}"/>
    <cellStyle name="Normal 12 7 2 2 3 2 6" xfId="50805" xr:uid="{033C18D4-BE4A-4A1E-ADEA-2D7E852D6FF6}"/>
    <cellStyle name="Normal 12 7 2 2 3 2 7" xfId="58295" xr:uid="{73552406-374D-4F19-B1FF-45B48AEDC25B}"/>
    <cellStyle name="Normal 12 7 2 2 3 3" xfId="5502" xr:uid="{6B531DCA-DB1A-4D61-9F4F-496B49E3FF61}"/>
    <cellStyle name="Normal 12 7 2 2 3 3 2" xfId="13013" xr:uid="{C3B0E3BD-9211-4302-9FDB-5F16AF251819}"/>
    <cellStyle name="Normal 12 7 2 2 3 3 2 2" xfId="27989" xr:uid="{05FB0C04-15F6-4921-BBBA-C0E3A9FE6780}"/>
    <cellStyle name="Normal 12 7 2 2 3 3 3" xfId="20501" xr:uid="{AFD1449C-8CC7-4BB8-826E-18A0BA8E78C3}"/>
    <cellStyle name="Normal 12 7 2 2 3 3 4" xfId="35245" xr:uid="{6B398281-4F5D-43CF-A468-5BB786879CFC}"/>
    <cellStyle name="Normal 12 7 2 2 3 3 5" xfId="42920" xr:uid="{86E570B0-DA7D-40E0-A7FD-D6F1B5F1672A}"/>
    <cellStyle name="Normal 12 7 2 2 3 3 6" xfId="50806" xr:uid="{1E1F2142-BD89-4AB8-9C4B-1245C8FBAE06}"/>
    <cellStyle name="Normal 12 7 2 2 3 3 7" xfId="58296" xr:uid="{26D04AA4-B41D-4033-8FCA-1D9B6E29CFBE}"/>
    <cellStyle name="Normal 12 7 2 2 3 4" xfId="5503" xr:uid="{27F06F4E-4693-4C08-A795-A6A25C5EA05F}"/>
    <cellStyle name="Normal 12 7 2 2 3 4 2" xfId="13014" xr:uid="{45D95F53-C1A8-41EC-9FE2-2468C0884297}"/>
    <cellStyle name="Normal 12 7 2 2 3 4 2 2" xfId="27990" xr:uid="{9BD7012A-E200-4D3E-AB52-4FD71E11C9BB}"/>
    <cellStyle name="Normal 12 7 2 2 3 4 3" xfId="20502" xr:uid="{324B411F-6E29-44DA-B4EA-ECA6673FE444}"/>
    <cellStyle name="Normal 12 7 2 2 3 4 4" xfId="37088" xr:uid="{E9793952-682A-409F-8091-62BB96FECAF8}"/>
    <cellStyle name="Normal 12 7 2 2 3 4 5" xfId="42921" xr:uid="{790CC6A7-E5C5-45ED-B8D9-5DDD078ADA16}"/>
    <cellStyle name="Normal 12 7 2 2 3 4 6" xfId="50807" xr:uid="{6EB3C516-03AB-45BC-9ACB-9686BC60225E}"/>
    <cellStyle name="Normal 12 7 2 2 3 4 7" xfId="58297" xr:uid="{80B34E72-0ADB-4D58-9648-897D10B79EDC}"/>
    <cellStyle name="Normal 12 7 2 2 3 5" xfId="13011" xr:uid="{B458054D-476F-474E-8BD1-47F29A70FE47}"/>
    <cellStyle name="Normal 12 7 2 2 3 5 2" xfId="27987" xr:uid="{87137375-BF57-4D3E-8FF7-48BA1EFF8217}"/>
    <cellStyle name="Normal 12 7 2 2 3 6" xfId="20499" xr:uid="{CD85D8FE-7BA7-445A-8F36-E0BE6A0BA2E1}"/>
    <cellStyle name="Normal 12 7 2 2 3 7" xfId="31763" xr:uid="{45ACE50F-30FF-4205-81E3-B76E0612BC67}"/>
    <cellStyle name="Normal 12 7 2 2 3 8" xfId="42918" xr:uid="{19D9BA5A-A5BE-493B-BBC4-CD670CC64A1D}"/>
    <cellStyle name="Normal 12 7 2 2 3 9" xfId="50804" xr:uid="{A2F1ED1D-9C36-420E-BEB3-F69B6AA7C101}"/>
    <cellStyle name="Normal 12 7 2 2 4" xfId="5504" xr:uid="{B653B01B-BB50-4B75-A011-7EAE5EA2F0FA}"/>
    <cellStyle name="Normal 12 7 2 2 4 2" xfId="13015" xr:uid="{1390590B-B551-4B00-8649-AE4477F15338}"/>
    <cellStyle name="Normal 12 7 2 2 4 2 2" xfId="27991" xr:uid="{BA30E758-1263-4E28-83EB-E5BF46F11944}"/>
    <cellStyle name="Normal 12 7 2 2 4 3" xfId="20503" xr:uid="{9297C084-CCA9-4E97-AF3A-B8A65BE23621}"/>
    <cellStyle name="Normal 12 7 2 2 4 4" xfId="33397" xr:uid="{9B330DEF-971C-4081-BD8E-32A6D24EE25A}"/>
    <cellStyle name="Normal 12 7 2 2 4 5" xfId="42922" xr:uid="{61417CA4-E4B6-4BB5-A7F0-B3B1870D0C1B}"/>
    <cellStyle name="Normal 12 7 2 2 4 6" xfId="50808" xr:uid="{9BBCE6AE-F45B-4D7B-91F8-511C34D950EC}"/>
    <cellStyle name="Normal 12 7 2 2 4 7" xfId="58298" xr:uid="{58A311F8-6952-448A-B1B9-E978C9EEEF56}"/>
    <cellStyle name="Normal 12 7 2 2 5" xfId="5505" xr:uid="{B4C641D0-E845-414F-86C5-3704CF998B23}"/>
    <cellStyle name="Normal 12 7 2 2 5 2" xfId="13016" xr:uid="{F525D099-0541-46DF-B282-18655FF8912D}"/>
    <cellStyle name="Normal 12 7 2 2 5 2 2" xfId="27992" xr:uid="{F50080F7-B7B8-4E0E-8A65-4C46D98F14D2}"/>
    <cellStyle name="Normal 12 7 2 2 5 3" xfId="20504" xr:uid="{2A0EA5FF-CF64-4D8F-A539-D7F144B695DD}"/>
    <cellStyle name="Normal 12 7 2 2 5 4" xfId="35242" xr:uid="{8DBC0EC0-FD8A-410D-95B2-4EC7907993F5}"/>
    <cellStyle name="Normal 12 7 2 2 5 5" xfId="42923" xr:uid="{10EF2510-1DF3-430C-A502-C820D8F184DD}"/>
    <cellStyle name="Normal 12 7 2 2 5 6" xfId="50809" xr:uid="{ADDF188F-D5CA-46DF-B422-C348AEBB5F5E}"/>
    <cellStyle name="Normal 12 7 2 2 5 7" xfId="58299" xr:uid="{FA56D563-B521-4D84-92E9-02F738558AA3}"/>
    <cellStyle name="Normal 12 7 2 2 6" xfId="5506" xr:uid="{72E9C962-3582-4F5E-A9D6-FDCDD84417DF}"/>
    <cellStyle name="Normal 12 7 2 2 6 2" xfId="13017" xr:uid="{5F05A463-15BF-43D2-9EAD-B2961E8E77A5}"/>
    <cellStyle name="Normal 12 7 2 2 6 2 2" xfId="27993" xr:uid="{E5BC8FEE-BB37-4BBD-87A3-D52902FE36C7}"/>
    <cellStyle name="Normal 12 7 2 2 6 3" xfId="20505" xr:uid="{7A432EBE-E0CA-411B-A128-FDB046BF597E}"/>
    <cellStyle name="Normal 12 7 2 2 6 4" xfId="37085" xr:uid="{86FCAC0B-03B5-4A31-AF5C-D76033C54AD0}"/>
    <cellStyle name="Normal 12 7 2 2 6 5" xfId="42924" xr:uid="{18E1B31A-00DC-4640-8F2D-CB3CBB808E6F}"/>
    <cellStyle name="Normal 12 7 2 2 6 6" xfId="50810" xr:uid="{C8B5DAA7-2390-4204-A6AF-1736CF209ADA}"/>
    <cellStyle name="Normal 12 7 2 2 6 7" xfId="58300" xr:uid="{556D24C4-B437-4337-A04F-59DC3E0B771F}"/>
    <cellStyle name="Normal 12 7 2 2 7" xfId="13002" xr:uid="{BC14004B-966D-498D-AFEA-A3566E6D746A}"/>
    <cellStyle name="Normal 12 7 2 2 7 2" xfId="27978" xr:uid="{DE2E241D-77AB-414B-A8C0-259D766C422D}"/>
    <cellStyle name="Normal 12 7 2 2 8" xfId="20490" xr:uid="{934D82EE-F6C5-4A38-9BAB-9CCB1A7CE756}"/>
    <cellStyle name="Normal 12 7 2 2 9" xfId="30513" xr:uid="{734D3B6C-0748-407F-80A9-614D4DF9121C}"/>
    <cellStyle name="Normal 12 7 2 3" xfId="5507" xr:uid="{62580082-D530-487E-B71F-155BEC6AB5D4}"/>
    <cellStyle name="Normal 12 7 2 3 10" xfId="50811" xr:uid="{D2A8A8F9-28B3-4D47-BA55-B46C902DA7AC}"/>
    <cellStyle name="Normal 12 7 2 3 11" xfId="58301" xr:uid="{88D1C681-0360-437F-B831-9DAFAA70948B}"/>
    <cellStyle name="Normal 12 7 2 3 2" xfId="5508" xr:uid="{A9460D4D-9BE2-4649-8D15-8D2E31D852EA}"/>
    <cellStyle name="Normal 12 7 2 3 2 10" xfId="58302" xr:uid="{B74A7BB7-D24D-465A-810B-CF0AA0727433}"/>
    <cellStyle name="Normal 12 7 2 3 2 2" xfId="5509" xr:uid="{FC9BEB88-D68B-466B-8B10-36517F8CF4CE}"/>
    <cellStyle name="Normal 12 7 2 3 2 2 2" xfId="13020" xr:uid="{AF911295-CEA6-4DF8-AB2E-E91A795EB7EA}"/>
    <cellStyle name="Normal 12 7 2 3 2 2 2 2" xfId="27996" xr:uid="{9D8AF749-ED2C-4DF7-B359-532C37FE5FFC}"/>
    <cellStyle name="Normal 12 7 2 3 2 2 3" xfId="20508" xr:uid="{0E75B2BD-41F2-4227-86B4-7C0857DE1DF3}"/>
    <cellStyle name="Normal 12 7 2 3 2 2 4" xfId="33402" xr:uid="{38A0CEED-B609-41C4-9138-B03634A6DEC8}"/>
    <cellStyle name="Normal 12 7 2 3 2 2 5" xfId="42927" xr:uid="{C1F862B3-8F4E-49AC-AFA6-6DD8EDA6437F}"/>
    <cellStyle name="Normal 12 7 2 3 2 2 6" xfId="50813" xr:uid="{52B16C9A-840B-4FFC-A7FC-069B38CAAC44}"/>
    <cellStyle name="Normal 12 7 2 3 2 2 7" xfId="58303" xr:uid="{3980178D-F919-4A6E-A7E0-142EA38100B1}"/>
    <cellStyle name="Normal 12 7 2 3 2 3" xfId="5510" xr:uid="{067429FD-AA0F-4519-9616-F4DBF7D49049}"/>
    <cellStyle name="Normal 12 7 2 3 2 3 2" xfId="13021" xr:uid="{31D3C6A0-8230-4E8D-8242-E8A360B4FC7D}"/>
    <cellStyle name="Normal 12 7 2 3 2 3 2 2" xfId="27997" xr:uid="{A549444A-55B7-42FE-8F69-4044CB6A72E1}"/>
    <cellStyle name="Normal 12 7 2 3 2 3 3" xfId="20509" xr:uid="{6C532C2E-C5BA-4A55-8952-0824FAE91FB4}"/>
    <cellStyle name="Normal 12 7 2 3 2 3 4" xfId="35247" xr:uid="{B71CD159-92D0-40B2-8864-38E71CBD1F81}"/>
    <cellStyle name="Normal 12 7 2 3 2 3 5" xfId="42928" xr:uid="{214F1188-9EE3-47E7-9357-43F8C11F86B8}"/>
    <cellStyle name="Normal 12 7 2 3 2 3 6" xfId="50814" xr:uid="{E07B6A65-4B31-4572-85F9-03767F4855F8}"/>
    <cellStyle name="Normal 12 7 2 3 2 3 7" xfId="58304" xr:uid="{2A878997-2381-4564-832D-FAA350A71F02}"/>
    <cellStyle name="Normal 12 7 2 3 2 4" xfId="5511" xr:uid="{ADF01302-EFC7-4E2A-B26D-396846E5FA36}"/>
    <cellStyle name="Normal 12 7 2 3 2 4 2" xfId="13022" xr:uid="{97548EA2-BABE-4162-B379-6AF5D9E2E850}"/>
    <cellStyle name="Normal 12 7 2 3 2 4 2 2" xfId="27998" xr:uid="{EB8EC3DA-91D7-4DF5-87C4-5D42C5C342F2}"/>
    <cellStyle name="Normal 12 7 2 3 2 4 3" xfId="20510" xr:uid="{7DD59BDE-7DB7-4076-A746-BE0C49077E9D}"/>
    <cellStyle name="Normal 12 7 2 3 2 4 4" xfId="37090" xr:uid="{A192F10D-2E74-4A25-A308-BE8FC1C62794}"/>
    <cellStyle name="Normal 12 7 2 3 2 4 5" xfId="42929" xr:uid="{48B0FB65-FC88-4C14-9D1A-49A00A6EF9CF}"/>
    <cellStyle name="Normal 12 7 2 3 2 4 6" xfId="50815" xr:uid="{6121C791-02BC-4F6E-8F00-F8BA298B277F}"/>
    <cellStyle name="Normal 12 7 2 3 2 4 7" xfId="58305" xr:uid="{F3B611C1-6788-43C0-A3FF-9B7A13E37A56}"/>
    <cellStyle name="Normal 12 7 2 3 2 5" xfId="13019" xr:uid="{46AB8C9B-C229-4705-B80A-8DFDCA987124}"/>
    <cellStyle name="Normal 12 7 2 3 2 5 2" xfId="27995" xr:uid="{214CA32E-1F7D-4F35-9255-A1F31B16D5A4}"/>
    <cellStyle name="Normal 12 7 2 3 2 6" xfId="20507" xr:uid="{F6C81DE5-6783-492C-B1B4-84DA6DE3A1DD}"/>
    <cellStyle name="Normal 12 7 2 3 2 7" xfId="31765" xr:uid="{E70341EB-9377-4357-ABE9-91291E3D7867}"/>
    <cellStyle name="Normal 12 7 2 3 2 8" xfId="42926" xr:uid="{457FA387-5B45-49DE-B240-A978491F8EE0}"/>
    <cellStyle name="Normal 12 7 2 3 2 9" xfId="50812" xr:uid="{3D90DCF6-4180-4F9F-AD79-29F7CAE946C6}"/>
    <cellStyle name="Normal 12 7 2 3 3" xfId="5512" xr:uid="{5269C132-A80B-4077-82F2-84AB33041427}"/>
    <cellStyle name="Normal 12 7 2 3 3 2" xfId="13023" xr:uid="{238B9EEE-D886-4A2D-9BBD-6364F1935454}"/>
    <cellStyle name="Normal 12 7 2 3 3 2 2" xfId="27999" xr:uid="{96BC63D3-85AA-451B-A021-C45745CAD8A3}"/>
    <cellStyle name="Normal 12 7 2 3 3 3" xfId="20511" xr:uid="{7BBF95D7-1D02-4F8F-9357-F52719957285}"/>
    <cellStyle name="Normal 12 7 2 3 3 4" xfId="33401" xr:uid="{5EDB460D-B271-4AF9-AA27-FA4172F3A6D4}"/>
    <cellStyle name="Normal 12 7 2 3 3 5" xfId="42930" xr:uid="{51B96B92-61E2-4D72-92E0-150E6D22338B}"/>
    <cellStyle name="Normal 12 7 2 3 3 6" xfId="50816" xr:uid="{7B4E0A66-5B44-45DC-B6BD-54316B0D5D6F}"/>
    <cellStyle name="Normal 12 7 2 3 3 7" xfId="58306" xr:uid="{220B170D-0C31-40D4-870B-E04520E0E06B}"/>
    <cellStyle name="Normal 12 7 2 3 4" xfId="5513" xr:uid="{671BF8D8-37F8-4478-B5DC-60AC251BDE96}"/>
    <cellStyle name="Normal 12 7 2 3 4 2" xfId="13024" xr:uid="{223ACCEC-C58E-49E9-AA33-AB4A029522B2}"/>
    <cellStyle name="Normal 12 7 2 3 4 2 2" xfId="28000" xr:uid="{AC0780BA-0980-4AFC-B4B4-75CFC7B645FD}"/>
    <cellStyle name="Normal 12 7 2 3 4 3" xfId="20512" xr:uid="{87660256-9F74-4CF1-938C-1714F4F57030}"/>
    <cellStyle name="Normal 12 7 2 3 4 4" xfId="35246" xr:uid="{D975707D-62AD-496B-B8C0-E08B5DDFE000}"/>
    <cellStyle name="Normal 12 7 2 3 4 5" xfId="42931" xr:uid="{210D78F6-04DB-447C-8729-F6584C8FD84B}"/>
    <cellStyle name="Normal 12 7 2 3 4 6" xfId="50817" xr:uid="{574EC098-2388-47EE-8633-07C4DC01FD7A}"/>
    <cellStyle name="Normal 12 7 2 3 4 7" xfId="58307" xr:uid="{5BEE2020-BFCE-4DF1-945D-9AB48900FCCB}"/>
    <cellStyle name="Normal 12 7 2 3 5" xfId="5514" xr:uid="{4FBB93BA-C7DA-4259-B833-1E4F74179448}"/>
    <cellStyle name="Normal 12 7 2 3 5 2" xfId="13025" xr:uid="{D72E0889-4E05-4787-9F59-EEA50ACDEC93}"/>
    <cellStyle name="Normal 12 7 2 3 5 2 2" xfId="28001" xr:uid="{AE9D56C2-1C48-46E0-9AE7-4205C88A2F2A}"/>
    <cellStyle name="Normal 12 7 2 3 5 3" xfId="20513" xr:uid="{1A4E0382-256F-40EC-9E85-47B187EF258E}"/>
    <cellStyle name="Normal 12 7 2 3 5 4" xfId="37089" xr:uid="{2EE75626-1FEE-4A36-9061-620041C18F48}"/>
    <cellStyle name="Normal 12 7 2 3 5 5" xfId="42932" xr:uid="{460C1300-C508-4A5F-B7DA-4CE86D0EB000}"/>
    <cellStyle name="Normal 12 7 2 3 5 6" xfId="50818" xr:uid="{AE56428A-A496-4C8E-8605-5D73226FA735}"/>
    <cellStyle name="Normal 12 7 2 3 5 7" xfId="58308" xr:uid="{212FB09B-5DB0-4C15-A2CF-5AE607D20920}"/>
    <cellStyle name="Normal 12 7 2 3 6" xfId="13018" xr:uid="{7EE772B0-4FC8-432E-8D94-BA6B584B91DF}"/>
    <cellStyle name="Normal 12 7 2 3 6 2" xfId="27994" xr:uid="{F1FF15A4-06DA-43B6-9FED-8769C1A8E4B0}"/>
    <cellStyle name="Normal 12 7 2 3 7" xfId="20506" xr:uid="{A6897489-21BA-44E2-8729-9C026516A951}"/>
    <cellStyle name="Normal 12 7 2 3 8" xfId="30714" xr:uid="{562CE8D4-8D1D-4654-BA90-DE06533FC7A1}"/>
    <cellStyle name="Normal 12 7 2 3 9" xfId="42925" xr:uid="{F5C4C62C-84C8-4BF6-80D6-75A05FEDA278}"/>
    <cellStyle name="Normal 12 7 2 4" xfId="5515" xr:uid="{4CB80E9B-8C31-4C77-A662-D3EB075B2CBE}"/>
    <cellStyle name="Normal 12 7 2 4 10" xfId="50819" xr:uid="{2E8A5128-EB96-4463-B021-E481AD777997}"/>
    <cellStyle name="Normal 12 7 2 4 11" xfId="58309" xr:uid="{F06460AA-964F-4116-85C8-6F3799999C03}"/>
    <cellStyle name="Normal 12 7 2 4 2" xfId="5516" xr:uid="{906BE9B5-003C-4323-A005-E6FD47D7213A}"/>
    <cellStyle name="Normal 12 7 2 4 2 10" xfId="58310" xr:uid="{DDB8A32B-D5F5-42E3-B2CE-F6C3776FD226}"/>
    <cellStyle name="Normal 12 7 2 4 2 2" xfId="5517" xr:uid="{9DCE9854-EC16-4D5C-8C31-6B0073EF5C31}"/>
    <cellStyle name="Normal 12 7 2 4 2 2 2" xfId="13028" xr:uid="{6F2C41AB-3162-4D05-8B02-BC930E0A3019}"/>
    <cellStyle name="Normal 12 7 2 4 2 2 2 2" xfId="28004" xr:uid="{9462E844-2108-458C-AC08-E7C9A7DF8BD1}"/>
    <cellStyle name="Normal 12 7 2 4 2 2 3" xfId="20516" xr:uid="{3978C362-2837-4E87-A0CE-A02DFD0006BE}"/>
    <cellStyle name="Normal 12 7 2 4 2 2 4" xfId="33404" xr:uid="{87B14BBA-9EDA-4ADE-86F3-A197DFE744DF}"/>
    <cellStyle name="Normal 12 7 2 4 2 2 5" xfId="42935" xr:uid="{156ACE6D-D85F-404C-A5A9-BCF84DEE03FA}"/>
    <cellStyle name="Normal 12 7 2 4 2 2 6" xfId="50821" xr:uid="{45BA6FEB-3522-4120-8F0C-CE7F74C2153E}"/>
    <cellStyle name="Normal 12 7 2 4 2 2 7" xfId="58311" xr:uid="{9BF9A3F7-9F86-4896-94F9-BA88818E8351}"/>
    <cellStyle name="Normal 12 7 2 4 2 3" xfId="5518" xr:uid="{DD0AD85E-9A2F-4267-ADC8-DA2388E4A0A5}"/>
    <cellStyle name="Normal 12 7 2 4 2 3 2" xfId="13029" xr:uid="{03110744-69E8-4759-823C-21B85995A902}"/>
    <cellStyle name="Normal 12 7 2 4 2 3 2 2" xfId="28005" xr:uid="{89AE2566-DEFA-44B5-AB65-D082C875D33C}"/>
    <cellStyle name="Normal 12 7 2 4 2 3 3" xfId="20517" xr:uid="{8A53A000-168E-400F-ACA3-4622BCED85B2}"/>
    <cellStyle name="Normal 12 7 2 4 2 3 4" xfId="35249" xr:uid="{749783C6-3AA8-47AE-9B11-A6FCDAFE0904}"/>
    <cellStyle name="Normal 12 7 2 4 2 3 5" xfId="42936" xr:uid="{EA8E4EB8-A0DD-40C7-B507-634C0D6F62FB}"/>
    <cellStyle name="Normal 12 7 2 4 2 3 6" xfId="50822" xr:uid="{5073E703-D5E2-4BAE-85B5-6D77B360C69D}"/>
    <cellStyle name="Normal 12 7 2 4 2 3 7" xfId="58312" xr:uid="{D3879BA4-769A-4BEC-BD7A-5C528CDC2059}"/>
    <cellStyle name="Normal 12 7 2 4 2 4" xfId="5519" xr:uid="{FE478E86-5FCC-48DB-B688-3AA45E4C37A1}"/>
    <cellStyle name="Normal 12 7 2 4 2 4 2" xfId="13030" xr:uid="{88184F95-B1F3-4FFF-9D62-C8FB2313D27D}"/>
    <cellStyle name="Normal 12 7 2 4 2 4 2 2" xfId="28006" xr:uid="{A6FFE8DF-6F0A-4B98-BC06-6210C6999B2B}"/>
    <cellStyle name="Normal 12 7 2 4 2 4 3" xfId="20518" xr:uid="{D11E32AB-C537-4364-9121-F029CF552CE4}"/>
    <cellStyle name="Normal 12 7 2 4 2 4 4" xfId="37092" xr:uid="{2BCC38EC-D040-424A-8232-53E26F5433FA}"/>
    <cellStyle name="Normal 12 7 2 4 2 4 5" xfId="42937" xr:uid="{EEFC45D4-B91A-43F2-A043-36FCC90E0674}"/>
    <cellStyle name="Normal 12 7 2 4 2 4 6" xfId="50823" xr:uid="{31460D60-1F7C-4E99-88DF-415D34778160}"/>
    <cellStyle name="Normal 12 7 2 4 2 4 7" xfId="58313" xr:uid="{BDA232E8-8019-423C-B617-AA91FC3EF09E}"/>
    <cellStyle name="Normal 12 7 2 4 2 5" xfId="13027" xr:uid="{AD06D2FC-3E39-43DF-A7E3-2A1BF079F3D1}"/>
    <cellStyle name="Normal 12 7 2 4 2 5 2" xfId="28003" xr:uid="{6D38DDBB-4608-4309-B934-87485581D27C}"/>
    <cellStyle name="Normal 12 7 2 4 2 6" xfId="20515" xr:uid="{7B19BACF-C03A-4213-91F8-B532E916D7CE}"/>
    <cellStyle name="Normal 12 7 2 4 2 7" xfId="31766" xr:uid="{41851B02-C546-4287-B94F-325279743D9B}"/>
    <cellStyle name="Normal 12 7 2 4 2 8" xfId="42934" xr:uid="{02D0985C-31FB-4F18-9220-57315DA8DC5D}"/>
    <cellStyle name="Normal 12 7 2 4 2 9" xfId="50820" xr:uid="{D6FDD52B-C3C4-4608-A44D-CE13C97884E5}"/>
    <cellStyle name="Normal 12 7 2 4 3" xfId="5520" xr:uid="{859B7B58-6C87-4943-AEE5-1D651E52DD68}"/>
    <cellStyle name="Normal 12 7 2 4 3 2" xfId="13031" xr:uid="{AFA97135-BFE9-4521-92A6-EA4085DF2972}"/>
    <cellStyle name="Normal 12 7 2 4 3 2 2" xfId="28007" xr:uid="{E9007895-EFED-4465-AB01-6C7AF2EA05EC}"/>
    <cellStyle name="Normal 12 7 2 4 3 3" xfId="20519" xr:uid="{CDEA7825-B2DA-4CCA-BD9F-CEA4C0A0973E}"/>
    <cellStyle name="Normal 12 7 2 4 3 4" xfId="33403" xr:uid="{53258DB6-68A7-46FF-8477-5E79B93ED192}"/>
    <cellStyle name="Normal 12 7 2 4 3 5" xfId="42938" xr:uid="{D74C2CF1-A2C5-4C5C-B7EF-D72094AD41A0}"/>
    <cellStyle name="Normal 12 7 2 4 3 6" xfId="50824" xr:uid="{910892FD-2430-47F2-904F-FD102090AC1C}"/>
    <cellStyle name="Normal 12 7 2 4 3 7" xfId="58314" xr:uid="{4322BE20-618A-495B-BF1C-EE965239D9E9}"/>
    <cellStyle name="Normal 12 7 2 4 4" xfId="5521" xr:uid="{0B25A3E8-2DAD-4F10-8B38-63B81196107E}"/>
    <cellStyle name="Normal 12 7 2 4 4 2" xfId="13032" xr:uid="{ADD596E2-0E57-473B-AAF9-BFAD75CA4EBF}"/>
    <cellStyle name="Normal 12 7 2 4 4 2 2" xfId="28008" xr:uid="{9FD7BF8B-DF6E-4D36-B941-351947117D78}"/>
    <cellStyle name="Normal 12 7 2 4 4 3" xfId="20520" xr:uid="{D63AA8E6-B83D-434E-A289-3449BAA39620}"/>
    <cellStyle name="Normal 12 7 2 4 4 4" xfId="35248" xr:uid="{87FDA4B6-F91B-44CA-9F21-BB3C0F00B5FE}"/>
    <cellStyle name="Normal 12 7 2 4 4 5" xfId="42939" xr:uid="{E26267DC-D12E-4442-9BA2-F2593DD6DF76}"/>
    <cellStyle name="Normal 12 7 2 4 4 6" xfId="50825" xr:uid="{0391FDA2-94BC-4343-AE87-8995C6BA87D8}"/>
    <cellStyle name="Normal 12 7 2 4 4 7" xfId="58315" xr:uid="{458FAFD4-6A01-401A-B20D-8D853DFCF712}"/>
    <cellStyle name="Normal 12 7 2 4 5" xfId="5522" xr:uid="{5CE522C4-F791-4258-B2F3-9DF27D2D9C0B}"/>
    <cellStyle name="Normal 12 7 2 4 5 2" xfId="13033" xr:uid="{A33128FD-E9A4-4265-87ED-ABED9B6BFA8B}"/>
    <cellStyle name="Normal 12 7 2 4 5 2 2" xfId="28009" xr:uid="{010CF1A5-856F-402D-ABF4-1CE86F927BE7}"/>
    <cellStyle name="Normal 12 7 2 4 5 3" xfId="20521" xr:uid="{72255430-C302-4FB8-A305-CBEC77F65655}"/>
    <cellStyle name="Normal 12 7 2 4 5 4" xfId="37091" xr:uid="{6502FC83-2330-46C3-BC07-7587CE04023C}"/>
    <cellStyle name="Normal 12 7 2 4 5 5" xfId="42940" xr:uid="{69322857-9C74-4CC3-BCC3-60CE550888C6}"/>
    <cellStyle name="Normal 12 7 2 4 5 6" xfId="50826" xr:uid="{93E03A60-2D98-49A8-809A-EF18362FF19D}"/>
    <cellStyle name="Normal 12 7 2 4 5 7" xfId="58316" xr:uid="{02F14B7C-EC2E-4F88-96AD-31F35A5BF146}"/>
    <cellStyle name="Normal 12 7 2 4 6" xfId="13026" xr:uid="{D153B3CD-FCEC-4632-A4F5-3CF23EE652F1}"/>
    <cellStyle name="Normal 12 7 2 4 6 2" xfId="28002" xr:uid="{A195AE34-C945-416B-8918-59041F9968E1}"/>
    <cellStyle name="Normal 12 7 2 4 7" xfId="20514" xr:uid="{EA796DBB-07FA-42E2-9160-E3FDBF284530}"/>
    <cellStyle name="Normal 12 7 2 4 8" xfId="30997" xr:uid="{11AA3864-98E2-42D3-97F1-F1FCE2841AA7}"/>
    <cellStyle name="Normal 12 7 2 4 9" xfId="42933" xr:uid="{9AEFC6CA-4DF0-459C-A285-C12F08FA5604}"/>
    <cellStyle name="Normal 12 7 2 5" xfId="5523" xr:uid="{D59104B2-32A3-4221-91BD-396B1AAE174D}"/>
    <cellStyle name="Normal 12 7 2 5 10" xfId="58317" xr:uid="{DCCF4814-EEDE-4619-9462-E8B020AC2469}"/>
    <cellStyle name="Normal 12 7 2 5 2" xfId="5524" xr:uid="{28DFDD82-C7CB-45E6-9046-37962783B908}"/>
    <cellStyle name="Normal 12 7 2 5 2 2" xfId="13035" xr:uid="{FEBB9A4D-2F1B-4726-9A50-F1D2AB801425}"/>
    <cellStyle name="Normal 12 7 2 5 2 2 2" xfId="28011" xr:uid="{0F5EFF5F-3BAA-4CCF-AB0B-22A700F43F30}"/>
    <cellStyle name="Normal 12 7 2 5 2 3" xfId="20523" xr:uid="{E84FD182-6E76-4A86-ACD9-E49366A6171E}"/>
    <cellStyle name="Normal 12 7 2 5 2 4" xfId="33405" xr:uid="{E906564B-6FBB-405E-93B2-800E487AAFC4}"/>
    <cellStyle name="Normal 12 7 2 5 2 5" xfId="42942" xr:uid="{12606D9C-3EB4-41F8-A687-EA3F418CA06C}"/>
    <cellStyle name="Normal 12 7 2 5 2 6" xfId="50828" xr:uid="{1604EFF8-252E-4EF4-890F-F9D06D5BCE81}"/>
    <cellStyle name="Normal 12 7 2 5 2 7" xfId="58318" xr:uid="{2700230D-2D02-4F45-BD2F-66EDF3D85663}"/>
    <cellStyle name="Normal 12 7 2 5 3" xfId="5525" xr:uid="{C186A3E0-D178-4FDA-9054-F13B0CFFECAF}"/>
    <cellStyle name="Normal 12 7 2 5 3 2" xfId="13036" xr:uid="{01AEE929-2579-44E5-AF60-29FAAA54D674}"/>
    <cellStyle name="Normal 12 7 2 5 3 2 2" xfId="28012" xr:uid="{A4E99844-86D5-4350-803E-F265B35083ED}"/>
    <cellStyle name="Normal 12 7 2 5 3 3" xfId="20524" xr:uid="{A90BDB1B-C8FA-4075-BE4A-ED3BCC3A7278}"/>
    <cellStyle name="Normal 12 7 2 5 3 4" xfId="35250" xr:uid="{41CA4E67-A23E-46CE-8435-6D965801A1D7}"/>
    <cellStyle name="Normal 12 7 2 5 3 5" xfId="42943" xr:uid="{3793CDD1-14F7-421D-9CBF-0AAFDC08669C}"/>
    <cellStyle name="Normal 12 7 2 5 3 6" xfId="50829" xr:uid="{9A357C6F-9F36-403F-8F82-46B3CE13E306}"/>
    <cellStyle name="Normal 12 7 2 5 3 7" xfId="58319" xr:uid="{42036568-A6CF-445D-B6E2-8C3192B33345}"/>
    <cellStyle name="Normal 12 7 2 5 4" xfId="5526" xr:uid="{A46A59D8-E20B-4644-8D93-56C7AF62FE31}"/>
    <cellStyle name="Normal 12 7 2 5 4 2" xfId="13037" xr:uid="{762FA588-9658-47CE-AFB0-8132BBF8F404}"/>
    <cellStyle name="Normal 12 7 2 5 4 2 2" xfId="28013" xr:uid="{025B8DC1-7016-4640-985E-958B1B73E942}"/>
    <cellStyle name="Normal 12 7 2 5 4 3" xfId="20525" xr:uid="{8F1CF0B6-EB12-4134-9EF8-2D25C229AB18}"/>
    <cellStyle name="Normal 12 7 2 5 4 4" xfId="37093" xr:uid="{0A1FDB9D-10EF-402D-A29D-65020F5AE314}"/>
    <cellStyle name="Normal 12 7 2 5 4 5" xfId="42944" xr:uid="{F2E6F24E-A3A6-4DD6-B332-D73C8C7BC7BF}"/>
    <cellStyle name="Normal 12 7 2 5 4 6" xfId="50830" xr:uid="{CE6B86F8-CF47-47B9-AAC3-8AD087935878}"/>
    <cellStyle name="Normal 12 7 2 5 4 7" xfId="58320" xr:uid="{3C521DC2-53C2-4163-A15F-D955860A7AA8}"/>
    <cellStyle name="Normal 12 7 2 5 5" xfId="13034" xr:uid="{7DA7A831-4757-4D1C-8041-5B72859A050C}"/>
    <cellStyle name="Normal 12 7 2 5 5 2" xfId="28010" xr:uid="{91FF1E1F-6910-4988-99B5-24C72BFCAC6D}"/>
    <cellStyle name="Normal 12 7 2 5 6" xfId="20522" xr:uid="{8C5508B2-8AE4-48D4-ABEA-6E0547459D07}"/>
    <cellStyle name="Normal 12 7 2 5 7" xfId="31762" xr:uid="{1806EC82-3287-44C1-A91F-C36CA07D407D}"/>
    <cellStyle name="Normal 12 7 2 5 8" xfId="42941" xr:uid="{8C776989-A432-483E-99E1-624C2756F9FE}"/>
    <cellStyle name="Normal 12 7 2 5 9" xfId="50827" xr:uid="{9054A755-4E40-40B9-BE5E-B94515EF4FDC}"/>
    <cellStyle name="Normal 12 7 2 6" xfId="5527" xr:uid="{81E480CA-077B-48D0-9134-8590DAE429C5}"/>
    <cellStyle name="Normal 12 7 2 6 2" xfId="13038" xr:uid="{3016BA2C-D83D-4081-A9F9-6D96E26E808C}"/>
    <cellStyle name="Normal 12 7 2 6 2 2" xfId="28014" xr:uid="{510A114F-277D-4B1E-939D-E1B63093141A}"/>
    <cellStyle name="Normal 12 7 2 6 3" xfId="20526" xr:uid="{B9CC1432-B339-408B-ABF9-D0DA6B870B19}"/>
    <cellStyle name="Normal 12 7 2 6 4" xfId="33396" xr:uid="{6012E021-FF78-4110-89B6-65FBD8C3C1BC}"/>
    <cellStyle name="Normal 12 7 2 6 5" xfId="42945" xr:uid="{23077534-5618-413B-BAB0-5E0D2FBE6A56}"/>
    <cellStyle name="Normal 12 7 2 6 6" xfId="50831" xr:uid="{63DF815B-2DDE-4EB0-8D19-320F0CC77A53}"/>
    <cellStyle name="Normal 12 7 2 6 7" xfId="58321" xr:uid="{FD2AFB24-022A-4FFC-B840-BF5B1DC74BB6}"/>
    <cellStyle name="Normal 12 7 2 7" xfId="5528" xr:uid="{62E3E603-ECC5-427B-8542-18D087829E90}"/>
    <cellStyle name="Normal 12 7 2 7 2" xfId="13039" xr:uid="{A421D020-4752-4B95-B304-F5B650349023}"/>
    <cellStyle name="Normal 12 7 2 7 2 2" xfId="28015" xr:uid="{344BD1B3-28C3-440F-A7F7-A23F69059B43}"/>
    <cellStyle name="Normal 12 7 2 7 3" xfId="20527" xr:uid="{88BE79D0-608B-4BFE-8682-1DEB520D9FEA}"/>
    <cellStyle name="Normal 12 7 2 7 4" xfId="35241" xr:uid="{209CB60C-476A-412E-BFA1-BA28CCA7051E}"/>
    <cellStyle name="Normal 12 7 2 7 5" xfId="42946" xr:uid="{AF2D9BD7-0266-4B25-B29B-A7A9384AC47D}"/>
    <cellStyle name="Normal 12 7 2 7 6" xfId="50832" xr:uid="{53400A6A-723E-4BAB-96A0-C44C0CFB841C}"/>
    <cellStyle name="Normal 12 7 2 7 7" xfId="58322" xr:uid="{66764EB6-9297-4605-B58F-74B02A6F38E4}"/>
    <cellStyle name="Normal 12 7 2 8" xfId="5529" xr:uid="{BB572412-B8EE-43E3-BF6C-BB5082C74FBB}"/>
    <cellStyle name="Normal 12 7 2 8 2" xfId="13040" xr:uid="{18F70A5E-FF0A-4C53-9977-E45C7E54078B}"/>
    <cellStyle name="Normal 12 7 2 8 2 2" xfId="28016" xr:uid="{81BFE3C7-D966-4CF5-9248-E2963055FD3A}"/>
    <cellStyle name="Normal 12 7 2 8 3" xfId="20528" xr:uid="{52313FF0-A985-489D-AF0E-78275C31268A}"/>
    <cellStyle name="Normal 12 7 2 8 4" xfId="37084" xr:uid="{07EA6A97-3527-4168-84FE-1F332C4F3254}"/>
    <cellStyle name="Normal 12 7 2 8 5" xfId="42947" xr:uid="{D8D1DF1C-F2B0-4970-86D9-345A52803C91}"/>
    <cellStyle name="Normal 12 7 2 8 6" xfId="50833" xr:uid="{72ABBD93-7FDD-44FB-9537-76DF42A0C95B}"/>
    <cellStyle name="Normal 12 7 2 8 7" xfId="58323" xr:uid="{D7299444-F15D-401B-9E4E-EEAB8C762CF7}"/>
    <cellStyle name="Normal 12 7 2 9" xfId="13001" xr:uid="{A3075689-F12B-4A22-BD99-1B82AB07399F}"/>
    <cellStyle name="Normal 12 7 2 9 2" xfId="27977" xr:uid="{0EB3179B-DC7A-4E4D-A48C-443D60E467BB}"/>
    <cellStyle name="Normal 12 7 3" xfId="5530" xr:uid="{9071BDE5-A3B9-4666-948E-E31BE14864B9}"/>
    <cellStyle name="Normal 12 7 3 10" xfId="42948" xr:uid="{6BEA6AA2-3848-45B0-A148-E64B64A5774B}"/>
    <cellStyle name="Normal 12 7 3 11" xfId="50834" xr:uid="{D97C7D78-7FCE-411E-907C-FEBCFCFB411B}"/>
    <cellStyle name="Normal 12 7 3 12" xfId="58324" xr:uid="{71CF2393-C0F9-4D54-8D7C-6267B164647B}"/>
    <cellStyle name="Normal 12 7 3 2" xfId="5531" xr:uid="{96DAF36A-D6E7-446B-A2A7-F247C2E9D1BF}"/>
    <cellStyle name="Normal 12 7 3 2 10" xfId="50835" xr:uid="{1E751D67-781F-48FA-8B02-9C8B26943A7F}"/>
    <cellStyle name="Normal 12 7 3 2 11" xfId="58325" xr:uid="{8019D87C-AA42-4656-B179-97FEEE046CAC}"/>
    <cellStyle name="Normal 12 7 3 2 2" xfId="5532" xr:uid="{6A57FC90-D6CC-4241-9405-CB452A07E642}"/>
    <cellStyle name="Normal 12 7 3 2 2 10" xfId="58326" xr:uid="{1AF072F4-671E-41CC-85B0-DFFBE834CB66}"/>
    <cellStyle name="Normal 12 7 3 2 2 2" xfId="5533" xr:uid="{9E6492AB-0442-4EEA-ACB2-B9E9537A1EC6}"/>
    <cellStyle name="Normal 12 7 3 2 2 2 2" xfId="13044" xr:uid="{CE85B4DB-307F-49BB-A6D4-BC1DE000A539}"/>
    <cellStyle name="Normal 12 7 3 2 2 2 2 2" xfId="28020" xr:uid="{438C5445-17BC-4C98-A457-1E2D7AECD218}"/>
    <cellStyle name="Normal 12 7 3 2 2 2 3" xfId="20532" xr:uid="{1BAE8418-7FAD-4E84-89E3-7A4F95CDFD44}"/>
    <cellStyle name="Normal 12 7 3 2 2 2 4" xfId="33408" xr:uid="{E316BD43-5B88-4B63-8C4A-98D1EFD686A8}"/>
    <cellStyle name="Normal 12 7 3 2 2 2 5" xfId="42951" xr:uid="{4F3F10DC-988B-4E0D-9637-39AB65287F1D}"/>
    <cellStyle name="Normal 12 7 3 2 2 2 6" xfId="50837" xr:uid="{FBE481BB-64C7-46A3-9B19-FD7ED5DDA361}"/>
    <cellStyle name="Normal 12 7 3 2 2 2 7" xfId="58327" xr:uid="{7FEC2295-6A98-44DD-BDE8-952C4AE92DAC}"/>
    <cellStyle name="Normal 12 7 3 2 2 3" xfId="5534" xr:uid="{25CD7F44-ECAA-4490-86EF-3F07C683806F}"/>
    <cellStyle name="Normal 12 7 3 2 2 3 2" xfId="13045" xr:uid="{D51429E9-032E-4C35-AA4C-7B3A4AC5390F}"/>
    <cellStyle name="Normal 12 7 3 2 2 3 2 2" xfId="28021" xr:uid="{FFF77098-7D0F-4121-A5BF-F78FCCC2F75C}"/>
    <cellStyle name="Normal 12 7 3 2 2 3 3" xfId="20533" xr:uid="{CE75E53A-934F-41F4-8CA9-9E8F06E023AE}"/>
    <cellStyle name="Normal 12 7 3 2 2 3 4" xfId="35253" xr:uid="{9543A514-2F14-45D3-B1CF-112A75C33522}"/>
    <cellStyle name="Normal 12 7 3 2 2 3 5" xfId="42952" xr:uid="{359B7C96-7DDC-469E-8A9D-B3506C37A799}"/>
    <cellStyle name="Normal 12 7 3 2 2 3 6" xfId="50838" xr:uid="{1718E7CA-B7CA-42BA-8508-A375920D4C2A}"/>
    <cellStyle name="Normal 12 7 3 2 2 3 7" xfId="58328" xr:uid="{9F32DA96-47AD-423C-A0EB-FEEC80DC8C43}"/>
    <cellStyle name="Normal 12 7 3 2 2 4" xfId="5535" xr:uid="{F4D1BB37-2A59-4BE8-A4D1-EDB88DDDECDD}"/>
    <cellStyle name="Normal 12 7 3 2 2 4 2" xfId="13046" xr:uid="{BF12F591-6803-41A8-8906-718284513F8B}"/>
    <cellStyle name="Normal 12 7 3 2 2 4 2 2" xfId="28022" xr:uid="{01E71371-8887-4230-89DB-E7C5AE1639FB}"/>
    <cellStyle name="Normal 12 7 3 2 2 4 3" xfId="20534" xr:uid="{30B7F651-2B4E-4A30-AF91-5AF333CC0C62}"/>
    <cellStyle name="Normal 12 7 3 2 2 4 4" xfId="37096" xr:uid="{FA6D7FE3-EFD0-4CA1-9A4A-FE2A95152B84}"/>
    <cellStyle name="Normal 12 7 3 2 2 4 5" xfId="42953" xr:uid="{F8CEE93C-48A4-4582-9684-10D09FCCF79A}"/>
    <cellStyle name="Normal 12 7 3 2 2 4 6" xfId="50839" xr:uid="{60ABB26C-8261-4813-A011-F13D7A73EA09}"/>
    <cellStyle name="Normal 12 7 3 2 2 4 7" xfId="58329" xr:uid="{DF7C313A-716D-41DA-AD75-7241EBF3DF09}"/>
    <cellStyle name="Normal 12 7 3 2 2 5" xfId="13043" xr:uid="{4164F0AB-96D7-4715-B36E-3D97001B85C1}"/>
    <cellStyle name="Normal 12 7 3 2 2 5 2" xfId="28019" xr:uid="{4483B819-7485-4D66-9B9E-7221C55F45E0}"/>
    <cellStyle name="Normal 12 7 3 2 2 6" xfId="20531" xr:uid="{DD139DE3-CD19-4E21-9814-8D54AB2CBC7F}"/>
    <cellStyle name="Normal 12 7 3 2 2 7" xfId="31768" xr:uid="{DF0EF364-9297-4F81-8E85-665DD1CCE064}"/>
    <cellStyle name="Normal 12 7 3 2 2 8" xfId="42950" xr:uid="{A0C94161-BDDD-47A9-8100-65E7CE938148}"/>
    <cellStyle name="Normal 12 7 3 2 2 9" xfId="50836" xr:uid="{8A449A19-6F36-4A7A-9AB2-FB614FB7A529}"/>
    <cellStyle name="Normal 12 7 3 2 3" xfId="5536" xr:uid="{85455504-85DE-4BE8-B777-62C07C41F4C4}"/>
    <cellStyle name="Normal 12 7 3 2 3 2" xfId="13047" xr:uid="{487BD44B-91E1-4BC2-A1A6-6CE8EAE16B8C}"/>
    <cellStyle name="Normal 12 7 3 2 3 2 2" xfId="28023" xr:uid="{14D5757A-6357-48EC-A103-90490AFBD270}"/>
    <cellStyle name="Normal 12 7 3 2 3 3" xfId="20535" xr:uid="{8E5545BE-BBE0-4DEC-93EE-022B04CFD433}"/>
    <cellStyle name="Normal 12 7 3 2 3 4" xfId="33407" xr:uid="{08E36595-17B2-46BE-8844-458F87F3F917}"/>
    <cellStyle name="Normal 12 7 3 2 3 5" xfId="42954" xr:uid="{900CED82-72C1-4D97-8C53-090C9986F752}"/>
    <cellStyle name="Normal 12 7 3 2 3 6" xfId="50840" xr:uid="{13C1B9B1-0D15-4E80-9BD1-E9A2762A2159}"/>
    <cellStyle name="Normal 12 7 3 2 3 7" xfId="58330" xr:uid="{327AD278-6573-4067-A2B4-AF8522675720}"/>
    <cellStyle name="Normal 12 7 3 2 4" xfId="5537" xr:uid="{E7415C04-4407-4D35-892D-45A65B1769A4}"/>
    <cellStyle name="Normal 12 7 3 2 4 2" xfId="13048" xr:uid="{AC7C7BA0-D5C2-49DA-8B3B-6C0A516B255C}"/>
    <cellStyle name="Normal 12 7 3 2 4 2 2" xfId="28024" xr:uid="{803751E9-2B88-40E4-ABEA-A27B5397DF7A}"/>
    <cellStyle name="Normal 12 7 3 2 4 3" xfId="20536" xr:uid="{D5AE80D3-0A4B-4753-BDA6-B950A4F6DEB0}"/>
    <cellStyle name="Normal 12 7 3 2 4 4" xfId="35252" xr:uid="{7D0BE15A-1AA3-4AB1-9F8F-74470A9DC551}"/>
    <cellStyle name="Normal 12 7 3 2 4 5" xfId="42955" xr:uid="{B9918155-100C-45D9-A4D6-C1C03919B4FC}"/>
    <cellStyle name="Normal 12 7 3 2 4 6" xfId="50841" xr:uid="{D6AF529D-13B5-4E9B-863A-1BE025BECF15}"/>
    <cellStyle name="Normal 12 7 3 2 4 7" xfId="58331" xr:uid="{27A40664-6913-4981-A577-EE729421FAFB}"/>
    <cellStyle name="Normal 12 7 3 2 5" xfId="5538" xr:uid="{45A9B62A-CC4C-4A11-852A-062F529BA443}"/>
    <cellStyle name="Normal 12 7 3 2 5 2" xfId="13049" xr:uid="{4F2FBC96-3E33-4BD6-8E93-24DA47621E4F}"/>
    <cellStyle name="Normal 12 7 3 2 5 2 2" xfId="28025" xr:uid="{F754F3CC-EE5D-4795-A2D1-6607CC8ECAED}"/>
    <cellStyle name="Normal 12 7 3 2 5 3" xfId="20537" xr:uid="{09580792-BB36-4737-B424-EE5BF039E735}"/>
    <cellStyle name="Normal 12 7 3 2 5 4" xfId="37095" xr:uid="{6DB8FB35-8ACE-450D-9F43-A4CE3103C138}"/>
    <cellStyle name="Normal 12 7 3 2 5 5" xfId="42956" xr:uid="{F958D01B-C5FD-425E-8946-DABF4401CC3F}"/>
    <cellStyle name="Normal 12 7 3 2 5 6" xfId="50842" xr:uid="{5B03AA8D-5B46-42B9-BC9D-0526B466D9A5}"/>
    <cellStyle name="Normal 12 7 3 2 5 7" xfId="58332" xr:uid="{6F5A7254-CACD-43AB-8E75-43F5B8CD7A05}"/>
    <cellStyle name="Normal 12 7 3 2 6" xfId="13042" xr:uid="{D24E858A-2776-4597-B914-DFF4A559FEED}"/>
    <cellStyle name="Normal 12 7 3 2 6 2" xfId="28018" xr:uid="{6F06B683-331C-4697-AAE8-6DC337ADAA16}"/>
    <cellStyle name="Normal 12 7 3 2 7" xfId="20530" xr:uid="{99DFDBE3-CDD6-4BBA-806F-33E401F8388C}"/>
    <cellStyle name="Normal 12 7 3 2 8" xfId="30999" xr:uid="{B810C39C-4716-4B4C-9B8D-8B3F39C4428D}"/>
    <cellStyle name="Normal 12 7 3 2 9" xfId="42949" xr:uid="{648A83B6-B03D-437A-AD21-F6A2473F1B1B}"/>
    <cellStyle name="Normal 12 7 3 3" xfId="5539" xr:uid="{0ACC779F-3C5F-40D7-96F8-49B92B5547FF}"/>
    <cellStyle name="Normal 12 7 3 3 10" xfId="58333" xr:uid="{3AD87558-A798-447E-BF3C-D354F02F5236}"/>
    <cellStyle name="Normal 12 7 3 3 2" xfId="5540" xr:uid="{EA192AEF-E4F9-4242-809F-B267E9FA7F0D}"/>
    <cellStyle name="Normal 12 7 3 3 2 2" xfId="13051" xr:uid="{C669CADB-B795-4054-821D-5452E8275349}"/>
    <cellStyle name="Normal 12 7 3 3 2 2 2" xfId="28027" xr:uid="{9C6ABDC6-7024-4499-8CB5-9E194921366B}"/>
    <cellStyle name="Normal 12 7 3 3 2 3" xfId="20539" xr:uid="{374B5CDE-9015-4183-BFB6-3F9DAFFD7C6A}"/>
    <cellStyle name="Normal 12 7 3 3 2 4" xfId="33409" xr:uid="{76B907A5-8A76-4F0B-B398-2DE898F1D283}"/>
    <cellStyle name="Normal 12 7 3 3 2 5" xfId="42958" xr:uid="{81738ED5-BA89-479D-958B-3FA193E36E16}"/>
    <cellStyle name="Normal 12 7 3 3 2 6" xfId="50844" xr:uid="{A6677DEF-7EDB-4FC4-B251-62836560EECE}"/>
    <cellStyle name="Normal 12 7 3 3 2 7" xfId="58334" xr:uid="{6A1DE90C-C4F6-43BF-9CF5-C185495696AD}"/>
    <cellStyle name="Normal 12 7 3 3 3" xfId="5541" xr:uid="{00895915-E56B-43BC-9B72-19972F529298}"/>
    <cellStyle name="Normal 12 7 3 3 3 2" xfId="13052" xr:uid="{03E50BFE-23F0-4F87-94D4-4573279D2980}"/>
    <cellStyle name="Normal 12 7 3 3 3 2 2" xfId="28028" xr:uid="{15797E16-AFC6-4823-8577-9FB9E0B8EB29}"/>
    <cellStyle name="Normal 12 7 3 3 3 3" xfId="20540" xr:uid="{F3ADD70D-32E8-47E2-888B-84D14F0DFE30}"/>
    <cellStyle name="Normal 12 7 3 3 3 4" xfId="35254" xr:uid="{32558633-07A0-47E1-B928-AB856AA2B318}"/>
    <cellStyle name="Normal 12 7 3 3 3 5" xfId="42959" xr:uid="{F601F044-3C88-4844-8778-BE034A786E46}"/>
    <cellStyle name="Normal 12 7 3 3 3 6" xfId="50845" xr:uid="{637CBA30-C357-4FF4-BD47-A4B2DED15CFB}"/>
    <cellStyle name="Normal 12 7 3 3 3 7" xfId="58335" xr:uid="{58BA8D5A-698A-498B-B9A4-23A42CC257D0}"/>
    <cellStyle name="Normal 12 7 3 3 4" xfId="5542" xr:uid="{694AC114-FB61-48A3-AABA-FF71C1D1E169}"/>
    <cellStyle name="Normal 12 7 3 3 4 2" xfId="13053" xr:uid="{7BD58B82-081E-47EA-83C3-0937AAAAC727}"/>
    <cellStyle name="Normal 12 7 3 3 4 2 2" xfId="28029" xr:uid="{4616AEFB-CB9A-4CF4-8DEB-5DB75A2E3364}"/>
    <cellStyle name="Normal 12 7 3 3 4 3" xfId="20541" xr:uid="{190718EC-A1B2-4349-904A-EDB9B153A505}"/>
    <cellStyle name="Normal 12 7 3 3 4 4" xfId="37097" xr:uid="{120E445A-0D0D-4227-9A5F-9187E195842B}"/>
    <cellStyle name="Normal 12 7 3 3 4 5" xfId="42960" xr:uid="{1737C4EE-CF53-4C04-9D8A-D39FA5900504}"/>
    <cellStyle name="Normal 12 7 3 3 4 6" xfId="50846" xr:uid="{F4024D11-25E3-4396-B508-F2F037193DC3}"/>
    <cellStyle name="Normal 12 7 3 3 4 7" xfId="58336" xr:uid="{27208BBD-C8E4-41FA-881C-FC326907E18C}"/>
    <cellStyle name="Normal 12 7 3 3 5" xfId="13050" xr:uid="{A92B0C1F-6A19-4E06-898B-0DE6B57A7642}"/>
    <cellStyle name="Normal 12 7 3 3 5 2" xfId="28026" xr:uid="{32052633-0288-45A3-8B71-0BEB5FEBF305}"/>
    <cellStyle name="Normal 12 7 3 3 6" xfId="20538" xr:uid="{EA19E264-30D8-4DDE-BF04-252EF4984B4E}"/>
    <cellStyle name="Normal 12 7 3 3 7" xfId="31767" xr:uid="{75359AFA-BD21-4AFD-85DD-8B1F79830AD9}"/>
    <cellStyle name="Normal 12 7 3 3 8" xfId="42957" xr:uid="{2FCC72FF-9561-468F-95F1-DAD54628C4E1}"/>
    <cellStyle name="Normal 12 7 3 3 9" xfId="50843" xr:uid="{EE6AD037-2327-4BC3-A09D-A072D4032346}"/>
    <cellStyle name="Normal 12 7 3 4" xfId="5543" xr:uid="{DDC4884C-AC7D-40AB-B34C-7E3E9A57D09E}"/>
    <cellStyle name="Normal 12 7 3 4 2" xfId="13054" xr:uid="{2BAD683F-36CB-48B9-B4CD-8ADF88D85A04}"/>
    <cellStyle name="Normal 12 7 3 4 2 2" xfId="28030" xr:uid="{0EFEEEC4-B892-46F4-A686-0690C3BCEB69}"/>
    <cellStyle name="Normal 12 7 3 4 3" xfId="20542" xr:uid="{1353BFE5-3DF7-4E7A-8C76-AE2D1A836030}"/>
    <cellStyle name="Normal 12 7 3 4 4" xfId="33406" xr:uid="{5CDFB27D-21BD-4292-A5B5-806F18FA2C7C}"/>
    <cellStyle name="Normal 12 7 3 4 5" xfId="42961" xr:uid="{057F4D88-2A4D-4414-B1BD-7FD15FAF3653}"/>
    <cellStyle name="Normal 12 7 3 4 6" xfId="50847" xr:uid="{4D3D2F45-04A1-4D00-AB15-F3A023712B2F}"/>
    <cellStyle name="Normal 12 7 3 4 7" xfId="58337" xr:uid="{C4F51BAD-6127-44A1-A5ED-A6821786F3E2}"/>
    <cellStyle name="Normal 12 7 3 5" xfId="5544" xr:uid="{C31EF1AD-AE65-413E-A08C-8328A4A6A90E}"/>
    <cellStyle name="Normal 12 7 3 5 2" xfId="13055" xr:uid="{85B9B74B-DAF9-4B4F-8D85-254BD58E31AF}"/>
    <cellStyle name="Normal 12 7 3 5 2 2" xfId="28031" xr:uid="{A0CC49BD-54BF-40EC-A7EC-BCCCCE406BFE}"/>
    <cellStyle name="Normal 12 7 3 5 3" xfId="20543" xr:uid="{54EC083E-8CD0-42FB-9F30-59A916E13A6D}"/>
    <cellStyle name="Normal 12 7 3 5 4" xfId="35251" xr:uid="{171BB500-84DB-43D5-A22E-6A9EE07FDE79}"/>
    <cellStyle name="Normal 12 7 3 5 5" xfId="42962" xr:uid="{7BD0E566-7F20-4BAF-981F-1ED36F1D668A}"/>
    <cellStyle name="Normal 12 7 3 5 6" xfId="50848" xr:uid="{891E0F5E-3BB2-475F-B37B-6CE935E9793B}"/>
    <cellStyle name="Normal 12 7 3 5 7" xfId="58338" xr:uid="{17A21BF5-7A8F-494B-8E27-75E223B92C72}"/>
    <cellStyle name="Normal 12 7 3 6" xfId="5545" xr:uid="{F3C3FF51-63C6-48D6-9F07-B18945BF23BC}"/>
    <cellStyle name="Normal 12 7 3 6 2" xfId="13056" xr:uid="{8D346734-B62E-4E16-8A21-9A34C1A2545F}"/>
    <cellStyle name="Normal 12 7 3 6 2 2" xfId="28032" xr:uid="{F8214B70-7702-49C5-852D-464E38839144}"/>
    <cellStyle name="Normal 12 7 3 6 3" xfId="20544" xr:uid="{280019CD-6EB0-4ECC-B9C0-ADF4B90369A5}"/>
    <cellStyle name="Normal 12 7 3 6 4" xfId="37094" xr:uid="{9C092D88-0728-4FA7-8C4C-76974EEC4E08}"/>
    <cellStyle name="Normal 12 7 3 6 5" xfId="42963" xr:uid="{552A371D-BD21-41A0-B732-77ECF24A4F6F}"/>
    <cellStyle name="Normal 12 7 3 6 6" xfId="50849" xr:uid="{FA49395A-FAAF-443A-BDA3-F4AAAB62082E}"/>
    <cellStyle name="Normal 12 7 3 6 7" xfId="58339" xr:uid="{9CAC9E4A-A614-4C98-8D87-23B2988C5F3B}"/>
    <cellStyle name="Normal 12 7 3 7" xfId="13041" xr:uid="{B70A2A59-6E85-4093-85C3-5624FD460458}"/>
    <cellStyle name="Normal 12 7 3 7 2" xfId="28017" xr:uid="{D7DADFE2-8AFB-4A5C-8F93-72CFB6D87DEF}"/>
    <cellStyle name="Normal 12 7 3 8" xfId="20529" xr:uid="{119BC45C-1D31-4926-B65B-08B069D0E73F}"/>
    <cellStyle name="Normal 12 7 3 9" xfId="30512" xr:uid="{3BECBFB7-425C-4B6B-BB6D-8E82F815DBC8}"/>
    <cellStyle name="Normal 12 7 4" xfId="5546" xr:uid="{10210A28-AA70-42EF-891C-2DD19A57FD28}"/>
    <cellStyle name="Normal 12 7 4 10" xfId="42964" xr:uid="{A94531F5-D634-4337-8584-569C227AF1A4}"/>
    <cellStyle name="Normal 12 7 4 11" xfId="50850" xr:uid="{B79667F1-5062-4016-BA4F-D71A191347E2}"/>
    <cellStyle name="Normal 12 7 4 12" xfId="58340" xr:uid="{98C46D34-D47B-4A51-912E-95FCFC4599DF}"/>
    <cellStyle name="Normal 12 7 4 2" xfId="5547" xr:uid="{8045B5A3-2B23-40CC-8503-205B180916F6}"/>
    <cellStyle name="Normal 12 7 4 2 10" xfId="50851" xr:uid="{4B3C10D5-490F-406B-89FF-D6382F2B317C}"/>
    <cellStyle name="Normal 12 7 4 2 11" xfId="58341" xr:uid="{53DD0C91-2DD5-4630-A14B-39B74C12AB7E}"/>
    <cellStyle name="Normal 12 7 4 2 2" xfId="5548" xr:uid="{72AC5BE8-58D2-4A96-9AC8-26F2A41F8620}"/>
    <cellStyle name="Normal 12 7 4 2 2 10" xfId="58342" xr:uid="{5048A42D-97F2-4548-8CF0-505C3F9044DC}"/>
    <cellStyle name="Normal 12 7 4 2 2 2" xfId="5549" xr:uid="{527865B1-ADA8-4CE9-ADA2-01F413992D17}"/>
    <cellStyle name="Normal 12 7 4 2 2 2 2" xfId="13060" xr:uid="{5700658B-2E53-4341-8337-40D21FD6FA0B}"/>
    <cellStyle name="Normal 12 7 4 2 2 2 2 2" xfId="28036" xr:uid="{4486A0C2-E4D3-4796-990B-FB74486366EF}"/>
    <cellStyle name="Normal 12 7 4 2 2 2 3" xfId="20548" xr:uid="{F031A600-AF12-4166-9FD7-C57A0DEE4E4F}"/>
    <cellStyle name="Normal 12 7 4 2 2 2 4" xfId="33412" xr:uid="{B9BF8263-6928-4D60-A54F-D345C802B1B6}"/>
    <cellStyle name="Normal 12 7 4 2 2 2 5" xfId="42967" xr:uid="{7730226D-CCB8-415E-BFF3-77D815CC8B74}"/>
    <cellStyle name="Normal 12 7 4 2 2 2 6" xfId="50853" xr:uid="{D005D026-DC3A-47FD-8D6A-465E24C3252E}"/>
    <cellStyle name="Normal 12 7 4 2 2 2 7" xfId="58343" xr:uid="{82298864-2009-43C1-A598-5903BBA81FDC}"/>
    <cellStyle name="Normal 12 7 4 2 2 3" xfId="5550" xr:uid="{187B9802-191D-4820-8EE9-0CFABB9FC789}"/>
    <cellStyle name="Normal 12 7 4 2 2 3 2" xfId="13061" xr:uid="{4FCA9017-A127-43B0-B3AF-1EACED50F286}"/>
    <cellStyle name="Normal 12 7 4 2 2 3 2 2" xfId="28037" xr:uid="{EF2651D5-9E63-4337-B53A-0DB1A792B549}"/>
    <cellStyle name="Normal 12 7 4 2 2 3 3" xfId="20549" xr:uid="{20F0EFB7-397E-49A7-B011-2D4A1F377508}"/>
    <cellStyle name="Normal 12 7 4 2 2 3 4" xfId="35257" xr:uid="{980BD175-DEAA-406E-BE69-3D02D895CB37}"/>
    <cellStyle name="Normal 12 7 4 2 2 3 5" xfId="42968" xr:uid="{09DA6192-4D23-43BD-A6DB-E493694CE300}"/>
    <cellStyle name="Normal 12 7 4 2 2 3 6" xfId="50854" xr:uid="{5F5A421C-AC06-42EF-959D-8A495C9413C5}"/>
    <cellStyle name="Normal 12 7 4 2 2 3 7" xfId="58344" xr:uid="{66A8E523-F237-4D45-A502-05271C503FC0}"/>
    <cellStyle name="Normal 12 7 4 2 2 4" xfId="5551" xr:uid="{9DDDA4D9-A11C-482A-B2BA-F5A79E718AD0}"/>
    <cellStyle name="Normal 12 7 4 2 2 4 2" xfId="13062" xr:uid="{1302EDE3-8939-4903-9647-5C63D4C9AAE5}"/>
    <cellStyle name="Normal 12 7 4 2 2 4 2 2" xfId="28038" xr:uid="{9FD2CA50-7AC6-4069-B262-E2F04FC06D9F}"/>
    <cellStyle name="Normal 12 7 4 2 2 4 3" xfId="20550" xr:uid="{79105C9B-9518-4156-83FB-F00A470E0403}"/>
    <cellStyle name="Normal 12 7 4 2 2 4 4" xfId="37100" xr:uid="{76C6BD95-CF19-4D51-A55A-7BFD7736E53C}"/>
    <cellStyle name="Normal 12 7 4 2 2 4 5" xfId="42969" xr:uid="{508B58ED-E6BF-4652-B1A1-F04D4CDF2C26}"/>
    <cellStyle name="Normal 12 7 4 2 2 4 6" xfId="50855" xr:uid="{17289AFC-1514-4247-BAFE-B86434D9CA6A}"/>
    <cellStyle name="Normal 12 7 4 2 2 4 7" xfId="58345" xr:uid="{DE3BC02C-6A82-4829-92F0-5475F55F9DFB}"/>
    <cellStyle name="Normal 12 7 4 2 2 5" xfId="13059" xr:uid="{9541A73D-D06E-4D2A-A520-7AF934745119}"/>
    <cellStyle name="Normal 12 7 4 2 2 5 2" xfId="28035" xr:uid="{BCC5F930-2ADF-4556-92A0-9A4A96BD8B26}"/>
    <cellStyle name="Normal 12 7 4 2 2 6" xfId="20547" xr:uid="{BB0C03CA-DFB4-4947-AC67-3F2A7729FA70}"/>
    <cellStyle name="Normal 12 7 4 2 2 7" xfId="31770" xr:uid="{0AB35F5E-62A9-4813-9E58-C209F09816E3}"/>
    <cellStyle name="Normal 12 7 4 2 2 8" xfId="42966" xr:uid="{676AC758-0BEC-4C09-85C1-E3C2C3FDEE58}"/>
    <cellStyle name="Normal 12 7 4 2 2 9" xfId="50852" xr:uid="{AF85847D-96D0-4A90-B152-D7BF9A6FBD3F}"/>
    <cellStyle name="Normal 12 7 4 2 3" xfId="5552" xr:uid="{E3F47847-1F78-463A-B628-C4674C7D8AD3}"/>
    <cellStyle name="Normal 12 7 4 2 3 2" xfId="13063" xr:uid="{0CCB0114-7F03-441A-A262-2B9B16778F9B}"/>
    <cellStyle name="Normal 12 7 4 2 3 2 2" xfId="28039" xr:uid="{106D07E2-CAF3-478C-BE0C-058EDDAE3D1D}"/>
    <cellStyle name="Normal 12 7 4 2 3 3" xfId="20551" xr:uid="{31219595-4A9E-4527-BF6E-97167F0CE2BE}"/>
    <cellStyle name="Normal 12 7 4 2 3 4" xfId="33411" xr:uid="{C0606E1C-F3BF-4F23-97BD-A7C2D09454E5}"/>
    <cellStyle name="Normal 12 7 4 2 3 5" xfId="42970" xr:uid="{AEE2740D-196C-4BBF-92B2-A4F66AC6279B}"/>
    <cellStyle name="Normal 12 7 4 2 3 6" xfId="50856" xr:uid="{675CC75C-E19C-4D9F-A0E0-B181EA07A54D}"/>
    <cellStyle name="Normal 12 7 4 2 3 7" xfId="58346" xr:uid="{C3D22102-3736-4401-A03A-1A350728220D}"/>
    <cellStyle name="Normal 12 7 4 2 4" xfId="5553" xr:uid="{A3527DB9-F6E3-4AEA-9C74-94B8FD5FB050}"/>
    <cellStyle name="Normal 12 7 4 2 4 2" xfId="13064" xr:uid="{C0532BC2-3FAB-4471-942F-8FEEA7A43DEE}"/>
    <cellStyle name="Normal 12 7 4 2 4 2 2" xfId="28040" xr:uid="{43B22AB7-5EB2-44CB-9B7A-BA8EBBA8A954}"/>
    <cellStyle name="Normal 12 7 4 2 4 3" xfId="20552" xr:uid="{36E49B16-3881-4C23-A455-2A9E616FF093}"/>
    <cellStyle name="Normal 12 7 4 2 4 4" xfId="35256" xr:uid="{C37032D3-0042-41BF-9F3A-87A640081343}"/>
    <cellStyle name="Normal 12 7 4 2 4 5" xfId="42971" xr:uid="{5F83AC3E-77C7-4F0D-AD22-794E4B2F3FB5}"/>
    <cellStyle name="Normal 12 7 4 2 4 6" xfId="50857" xr:uid="{15BC0D3F-9A8E-4F73-BFDA-FDFF912D97C9}"/>
    <cellStyle name="Normal 12 7 4 2 4 7" xfId="58347" xr:uid="{1C9DAF41-7482-4F6A-9078-3258BBD1DACE}"/>
    <cellStyle name="Normal 12 7 4 2 5" xfId="5554" xr:uid="{6EDEBA71-D246-4359-AD9F-5F904CA527E2}"/>
    <cellStyle name="Normal 12 7 4 2 5 2" xfId="13065" xr:uid="{A32123E3-766D-4345-8810-3F9617FAA807}"/>
    <cellStyle name="Normal 12 7 4 2 5 2 2" xfId="28041" xr:uid="{3B65FF5B-3FD2-45B5-96C9-FFC0C3B4D4A7}"/>
    <cellStyle name="Normal 12 7 4 2 5 3" xfId="20553" xr:uid="{081009DA-2C63-4043-AF9D-4E7FA3ECCE1A}"/>
    <cellStyle name="Normal 12 7 4 2 5 4" xfId="37099" xr:uid="{80D1E5CB-A2C6-4414-A00A-A8B19B3BD83F}"/>
    <cellStyle name="Normal 12 7 4 2 5 5" xfId="42972" xr:uid="{6B83B936-CB45-447D-A1CA-BD3E52DD4ACF}"/>
    <cellStyle name="Normal 12 7 4 2 5 6" xfId="50858" xr:uid="{03EA9603-765C-4C48-A708-86E138A57163}"/>
    <cellStyle name="Normal 12 7 4 2 5 7" xfId="58348" xr:uid="{65651E0E-3D3C-4087-B998-C38F3E1D43CF}"/>
    <cellStyle name="Normal 12 7 4 2 6" xfId="13058" xr:uid="{C58B1332-5F88-477C-ACFE-3BA774CF7C21}"/>
    <cellStyle name="Normal 12 7 4 2 6 2" xfId="28034" xr:uid="{873A010D-63B0-4E7A-9906-D61DC1D2DE67}"/>
    <cellStyle name="Normal 12 7 4 2 7" xfId="20546" xr:uid="{ABB16353-4600-4D20-AD0E-D9AA264B4D88}"/>
    <cellStyle name="Normal 12 7 4 2 8" xfId="31000" xr:uid="{AF4BC9F4-E457-4F3D-93B9-2642E6404837}"/>
    <cellStyle name="Normal 12 7 4 2 9" xfId="42965" xr:uid="{03DC93C5-CA4F-4E6B-9FC6-9E632628232E}"/>
    <cellStyle name="Normal 12 7 4 3" xfId="5555" xr:uid="{5222A929-9A64-4867-817E-0C6A35BCCB67}"/>
    <cellStyle name="Normal 12 7 4 3 10" xfId="58349" xr:uid="{20CFCA41-A8E1-4DC9-B09F-209B1A0FF99A}"/>
    <cellStyle name="Normal 12 7 4 3 2" xfId="5556" xr:uid="{F0CD14F1-C428-447C-9255-7FB70930D34B}"/>
    <cellStyle name="Normal 12 7 4 3 2 2" xfId="13067" xr:uid="{4650FAA3-1A6E-49FC-BCE6-FC702B6A015B}"/>
    <cellStyle name="Normal 12 7 4 3 2 2 2" xfId="28043" xr:uid="{EDE459F4-BBF0-4E05-980B-96105A905F34}"/>
    <cellStyle name="Normal 12 7 4 3 2 3" xfId="20555" xr:uid="{45066EA9-5A60-4DB6-A92C-DA2835314DE2}"/>
    <cellStyle name="Normal 12 7 4 3 2 4" xfId="33413" xr:uid="{E02C5D49-B85A-4CEA-B93D-C978B09C7271}"/>
    <cellStyle name="Normal 12 7 4 3 2 5" xfId="42974" xr:uid="{BFB2E212-93AE-49E1-996A-EE5742E53477}"/>
    <cellStyle name="Normal 12 7 4 3 2 6" xfId="50860" xr:uid="{B3B4224D-5474-433F-8E96-2C97ED1C1B19}"/>
    <cellStyle name="Normal 12 7 4 3 2 7" xfId="58350" xr:uid="{18B98719-020C-4B77-844A-94DE6F24BCC1}"/>
    <cellStyle name="Normal 12 7 4 3 3" xfId="5557" xr:uid="{DC2B6E82-BA76-4B7D-AAC4-9B163B62FB21}"/>
    <cellStyle name="Normal 12 7 4 3 3 2" xfId="13068" xr:uid="{EE743066-DE23-4DB4-BF39-BA3244993623}"/>
    <cellStyle name="Normal 12 7 4 3 3 2 2" xfId="28044" xr:uid="{5055D77A-6C9C-4F7A-A2CE-8EC5181730BB}"/>
    <cellStyle name="Normal 12 7 4 3 3 3" xfId="20556" xr:uid="{E08193F6-9191-46E1-A7F6-D52B121C646E}"/>
    <cellStyle name="Normal 12 7 4 3 3 4" xfId="35258" xr:uid="{22A5DB40-BBED-4918-AF3B-132A9D22BCF1}"/>
    <cellStyle name="Normal 12 7 4 3 3 5" xfId="42975" xr:uid="{A32A0E56-229B-423E-A9CC-5A3B23F43FA5}"/>
    <cellStyle name="Normal 12 7 4 3 3 6" xfId="50861" xr:uid="{05C48FF8-8A0D-4785-ADBE-88BEC659FFF2}"/>
    <cellStyle name="Normal 12 7 4 3 3 7" xfId="58351" xr:uid="{CE5C2AE6-2370-49CC-946C-F18B265BF2A3}"/>
    <cellStyle name="Normal 12 7 4 3 4" xfId="5558" xr:uid="{C63BE593-DEA7-4BDB-97A4-7FE6010FE289}"/>
    <cellStyle name="Normal 12 7 4 3 4 2" xfId="13069" xr:uid="{4673AD2D-EE29-4BB8-A358-F9740162B357}"/>
    <cellStyle name="Normal 12 7 4 3 4 2 2" xfId="28045" xr:uid="{2503E62A-B583-4271-9EC2-E5FDB0F681F1}"/>
    <cellStyle name="Normal 12 7 4 3 4 3" xfId="20557" xr:uid="{BB459424-2FEA-4E52-9B8C-E993D243AEE9}"/>
    <cellStyle name="Normal 12 7 4 3 4 4" xfId="37101" xr:uid="{3775D50C-DD49-4CEC-A2E3-E42CEA8433CF}"/>
    <cellStyle name="Normal 12 7 4 3 4 5" xfId="42976" xr:uid="{423E129F-9FC3-41A2-8EE7-C306C4DF7870}"/>
    <cellStyle name="Normal 12 7 4 3 4 6" xfId="50862" xr:uid="{1C173533-A60E-4B10-9130-3FF6FD38795A}"/>
    <cellStyle name="Normal 12 7 4 3 4 7" xfId="58352" xr:uid="{70363E58-733D-4153-BF32-C02E7298B1CE}"/>
    <cellStyle name="Normal 12 7 4 3 5" xfId="13066" xr:uid="{A5905C03-0E82-41AA-AB63-D2849AAE5095}"/>
    <cellStyle name="Normal 12 7 4 3 5 2" xfId="28042" xr:uid="{820D4A75-BECE-421F-99F7-334686F90795}"/>
    <cellStyle name="Normal 12 7 4 3 6" xfId="20554" xr:uid="{30122E8A-8081-409F-A792-7B374A50A8B5}"/>
    <cellStyle name="Normal 12 7 4 3 7" xfId="31769" xr:uid="{B226E22F-67BD-4C94-9BBA-FD0D0EDB34A7}"/>
    <cellStyle name="Normal 12 7 4 3 8" xfId="42973" xr:uid="{A5574DBF-693A-4871-930C-5D48E81EE5AF}"/>
    <cellStyle name="Normal 12 7 4 3 9" xfId="50859" xr:uid="{2DCE758D-839B-454A-8D99-9EEAAD4BD242}"/>
    <cellStyle name="Normal 12 7 4 4" xfId="5559" xr:uid="{4A013C28-51A8-45E0-893C-7284D38E8F73}"/>
    <cellStyle name="Normal 12 7 4 4 2" xfId="13070" xr:uid="{50708BE2-0C3B-444E-A130-89B474E685F8}"/>
    <cellStyle name="Normal 12 7 4 4 2 2" xfId="28046" xr:uid="{131AA875-1EDB-4F8E-A65E-42F0ED001D5F}"/>
    <cellStyle name="Normal 12 7 4 4 3" xfId="20558" xr:uid="{82CEE1EA-60D4-41DC-89A0-F8A8926B88CA}"/>
    <cellStyle name="Normal 12 7 4 4 4" xfId="33410" xr:uid="{99D92ACC-981E-4B61-93F5-B4DF83AEC9D8}"/>
    <cellStyle name="Normal 12 7 4 4 5" xfId="42977" xr:uid="{42033A35-2DF8-4AC0-B8BF-1E90DC0B5579}"/>
    <cellStyle name="Normal 12 7 4 4 6" xfId="50863" xr:uid="{D8A2DE1F-5FF0-4AD5-897E-64DB5A51030F}"/>
    <cellStyle name="Normal 12 7 4 4 7" xfId="58353" xr:uid="{82E3D4FC-EE3F-42E2-A8DA-308DAA67F509}"/>
    <cellStyle name="Normal 12 7 4 5" xfId="5560" xr:uid="{F2F0C68C-C632-45AD-8F65-9B44E5920A97}"/>
    <cellStyle name="Normal 12 7 4 5 2" xfId="13071" xr:uid="{33D62974-EF00-4F89-BED1-EF70010C8844}"/>
    <cellStyle name="Normal 12 7 4 5 2 2" xfId="28047" xr:uid="{00FC7A0F-A4E3-4009-A47B-9C2B81942CFB}"/>
    <cellStyle name="Normal 12 7 4 5 3" xfId="20559" xr:uid="{AF47F2E2-B79B-4D53-9BDB-2C18872CF701}"/>
    <cellStyle name="Normal 12 7 4 5 4" xfId="35255" xr:uid="{21C2125F-61AE-48DB-86CC-5DEF6DCE1D8B}"/>
    <cellStyle name="Normal 12 7 4 5 5" xfId="42978" xr:uid="{572781B1-B3A4-47B3-BE88-2213BD7D3AAF}"/>
    <cellStyle name="Normal 12 7 4 5 6" xfId="50864" xr:uid="{82A6E6D0-4B25-40D0-8E1B-1A475F512754}"/>
    <cellStyle name="Normal 12 7 4 5 7" xfId="58354" xr:uid="{B13732EE-1B9D-4AB3-994C-B62C66C60603}"/>
    <cellStyle name="Normal 12 7 4 6" xfId="5561" xr:uid="{D462B7E9-E768-4C32-ADB2-434A2716F439}"/>
    <cellStyle name="Normal 12 7 4 6 2" xfId="13072" xr:uid="{E4A1481F-DE68-4A98-9493-D64CD9459108}"/>
    <cellStyle name="Normal 12 7 4 6 2 2" xfId="28048" xr:uid="{CA861150-D0B5-4566-8962-4C9C31668139}"/>
    <cellStyle name="Normal 12 7 4 6 3" xfId="20560" xr:uid="{E3C4499E-87F5-4B83-A60D-65EB1C33F44A}"/>
    <cellStyle name="Normal 12 7 4 6 4" xfId="37098" xr:uid="{60194369-7F77-4506-8ECB-6EA1B35C4968}"/>
    <cellStyle name="Normal 12 7 4 6 5" xfId="42979" xr:uid="{839ABFC0-B8A4-45CE-AAF5-D8ABB2F75441}"/>
    <cellStyle name="Normal 12 7 4 6 6" xfId="50865" xr:uid="{A2206140-5EAE-4787-B917-B9B648BD7938}"/>
    <cellStyle name="Normal 12 7 4 6 7" xfId="58355" xr:uid="{3D8D85C5-8D82-4CEF-8C61-1C0067010EFD}"/>
    <cellStyle name="Normal 12 7 4 7" xfId="13057" xr:uid="{44A2D21F-84E8-4890-A76A-0EE636DC9798}"/>
    <cellStyle name="Normal 12 7 4 7 2" xfId="28033" xr:uid="{3BCE75A5-9094-49D3-AA5A-284795B70B64}"/>
    <cellStyle name="Normal 12 7 4 8" xfId="20545" xr:uid="{9498CE30-A02C-4D39-B746-66DDBDB72E36}"/>
    <cellStyle name="Normal 12 7 4 9" xfId="30597" xr:uid="{60B2D2ED-DE47-43C2-BC41-68C788434649}"/>
    <cellStyle name="Normal 12 7 5" xfId="5562" xr:uid="{1E7E8BB3-8F8D-49BF-B0CD-980746712492}"/>
    <cellStyle name="Normal 12 7 5 10" xfId="50866" xr:uid="{A1D4C695-ECB3-4263-8ACB-CB8F3C3C253B}"/>
    <cellStyle name="Normal 12 7 5 11" xfId="58356" xr:uid="{2DF30655-2900-4DF1-BC97-797017C84CBD}"/>
    <cellStyle name="Normal 12 7 5 2" xfId="5563" xr:uid="{1DB83ABE-F8D4-485C-87D6-B681C55E51AE}"/>
    <cellStyle name="Normal 12 7 5 2 10" xfId="58357" xr:uid="{8B8198EE-465B-4751-9479-B73FD1AABAF3}"/>
    <cellStyle name="Normal 12 7 5 2 2" xfId="5564" xr:uid="{4F26B611-ED4E-4C94-9650-E0744290625F}"/>
    <cellStyle name="Normal 12 7 5 2 2 2" xfId="13075" xr:uid="{E191E8AA-94DA-49BD-B30C-EDD1C6AA9587}"/>
    <cellStyle name="Normal 12 7 5 2 2 2 2" xfId="28051" xr:uid="{B276EA14-DCFA-465E-8828-C1F59F2C0576}"/>
    <cellStyle name="Normal 12 7 5 2 2 3" xfId="20563" xr:uid="{E93AC342-43E6-4A5F-B8ED-C945E497F591}"/>
    <cellStyle name="Normal 12 7 5 2 2 4" xfId="33415" xr:uid="{D6D82944-5387-4681-A439-42B8585BCC51}"/>
    <cellStyle name="Normal 12 7 5 2 2 5" xfId="42982" xr:uid="{5F2C6B5E-93A4-49DB-8A93-B2FBF1070DD7}"/>
    <cellStyle name="Normal 12 7 5 2 2 6" xfId="50868" xr:uid="{B00D0A9B-6B4C-472F-A780-C61BF17EA337}"/>
    <cellStyle name="Normal 12 7 5 2 2 7" xfId="58358" xr:uid="{C1B9CC92-5913-4B6A-A112-6EDCCA349585}"/>
    <cellStyle name="Normal 12 7 5 2 3" xfId="5565" xr:uid="{E4A10C79-BBC3-4640-94B1-70A4F8E50136}"/>
    <cellStyle name="Normal 12 7 5 2 3 2" xfId="13076" xr:uid="{C89232CA-9615-4CAE-857B-4F38F5E08C5A}"/>
    <cellStyle name="Normal 12 7 5 2 3 2 2" xfId="28052" xr:uid="{8889E421-50A6-491F-A3A5-6CF519823FE9}"/>
    <cellStyle name="Normal 12 7 5 2 3 3" xfId="20564" xr:uid="{2C247717-0339-49F8-B1D3-432DCB53FCF9}"/>
    <cellStyle name="Normal 12 7 5 2 3 4" xfId="35260" xr:uid="{44F16E25-1674-4E4F-9304-C51730AFE13A}"/>
    <cellStyle name="Normal 12 7 5 2 3 5" xfId="42983" xr:uid="{4904DFCC-4BBF-4D97-B295-E823763C7589}"/>
    <cellStyle name="Normal 12 7 5 2 3 6" xfId="50869" xr:uid="{14019BC1-BA60-4C1E-96A7-0B5951F3D06A}"/>
    <cellStyle name="Normal 12 7 5 2 3 7" xfId="58359" xr:uid="{118CE994-8B52-4B08-AAE5-98B0A210309C}"/>
    <cellStyle name="Normal 12 7 5 2 4" xfId="5566" xr:uid="{FC29BDF0-1DE7-4F25-98B5-B4E0C1CE9DB4}"/>
    <cellStyle name="Normal 12 7 5 2 4 2" xfId="13077" xr:uid="{3E1CE163-6706-495E-90D2-4231ADE9CDBB}"/>
    <cellStyle name="Normal 12 7 5 2 4 2 2" xfId="28053" xr:uid="{A5190610-930E-42C7-943E-67BE343B29BC}"/>
    <cellStyle name="Normal 12 7 5 2 4 3" xfId="20565" xr:uid="{2E10B400-93EA-4869-B27B-568F128B8B4B}"/>
    <cellStyle name="Normal 12 7 5 2 4 4" xfId="37103" xr:uid="{D70F192D-3A6D-44A9-B5B7-3017F2D37863}"/>
    <cellStyle name="Normal 12 7 5 2 4 5" xfId="42984" xr:uid="{16D9812C-AD5A-4F29-A006-FE11BBC6900F}"/>
    <cellStyle name="Normal 12 7 5 2 4 6" xfId="50870" xr:uid="{AB3FE856-9E89-4881-A57B-CCFF95B5DE75}"/>
    <cellStyle name="Normal 12 7 5 2 4 7" xfId="58360" xr:uid="{DBA37249-35CB-478B-B4EE-D38E4736B8FD}"/>
    <cellStyle name="Normal 12 7 5 2 5" xfId="13074" xr:uid="{B79E9256-3497-4EEA-ADF8-EC9980B77187}"/>
    <cellStyle name="Normal 12 7 5 2 5 2" xfId="28050" xr:uid="{A1D01353-BF1E-4C97-835D-B08DF781D479}"/>
    <cellStyle name="Normal 12 7 5 2 6" xfId="20562" xr:uid="{7EA8E8D8-EF84-4D9C-835F-7D7886DABFA4}"/>
    <cellStyle name="Normal 12 7 5 2 7" xfId="31771" xr:uid="{45F95CD3-3EF8-4C10-808E-55085BA47914}"/>
    <cellStyle name="Normal 12 7 5 2 8" xfId="42981" xr:uid="{C32C2C89-6CCA-4C23-B17F-EA3460C8639F}"/>
    <cellStyle name="Normal 12 7 5 2 9" xfId="50867" xr:uid="{2A97C40A-ED30-4576-A935-E007A166705D}"/>
    <cellStyle name="Normal 12 7 5 3" xfId="5567" xr:uid="{AF103CB3-A9A4-4340-99C8-F09B276D8E43}"/>
    <cellStyle name="Normal 12 7 5 3 2" xfId="13078" xr:uid="{49738811-0ED5-4404-B5A7-7ECDDC48D593}"/>
    <cellStyle name="Normal 12 7 5 3 2 2" xfId="28054" xr:uid="{E8538058-5540-417A-9C54-BD5D32A48AE6}"/>
    <cellStyle name="Normal 12 7 5 3 3" xfId="20566" xr:uid="{00EFE636-C4F1-4164-B7BC-99D4FD02D0CA}"/>
    <cellStyle name="Normal 12 7 5 3 4" xfId="33414" xr:uid="{07682F1D-EFA2-4C86-ACE6-54AF35A2E10E}"/>
    <cellStyle name="Normal 12 7 5 3 5" xfId="42985" xr:uid="{8CEF5E99-57DA-4D2D-84AE-430189A99736}"/>
    <cellStyle name="Normal 12 7 5 3 6" xfId="50871" xr:uid="{89043B92-3796-46E0-A54D-74A2A29565E9}"/>
    <cellStyle name="Normal 12 7 5 3 7" xfId="58361" xr:uid="{B813491C-E829-44DB-8C77-FB47768AEC20}"/>
    <cellStyle name="Normal 12 7 5 4" xfId="5568" xr:uid="{C750ADEB-F1CE-4832-B03F-458D6E959696}"/>
    <cellStyle name="Normal 12 7 5 4 2" xfId="13079" xr:uid="{63B5A56E-8DD5-4F44-AA03-9BCB56B709C7}"/>
    <cellStyle name="Normal 12 7 5 4 2 2" xfId="28055" xr:uid="{7A3F670F-0F41-4550-B3E8-288D159488CD}"/>
    <cellStyle name="Normal 12 7 5 4 3" xfId="20567" xr:uid="{8F8F3C6A-82EB-4458-9326-B929D3D0924C}"/>
    <cellStyle name="Normal 12 7 5 4 4" xfId="35259" xr:uid="{B8352966-7A9C-4F7F-A20E-186A5B341DA4}"/>
    <cellStyle name="Normal 12 7 5 4 5" xfId="42986" xr:uid="{8556152C-47A5-4F04-B955-2684CB9F5DBF}"/>
    <cellStyle name="Normal 12 7 5 4 6" xfId="50872" xr:uid="{2D0152C4-95D9-4565-A73B-F4EB00D67CE3}"/>
    <cellStyle name="Normal 12 7 5 4 7" xfId="58362" xr:uid="{7E0EE6A0-53F5-432E-8FCE-F6F267A1D8EC}"/>
    <cellStyle name="Normal 12 7 5 5" xfId="5569" xr:uid="{A88AEF04-EC81-4827-AFC3-B7D58996B465}"/>
    <cellStyle name="Normal 12 7 5 5 2" xfId="13080" xr:uid="{ABC10E6B-8B67-47D9-B4B8-C705A0C3B185}"/>
    <cellStyle name="Normal 12 7 5 5 2 2" xfId="28056" xr:uid="{CDCF9065-29CB-44C5-8017-A66884CC88B7}"/>
    <cellStyle name="Normal 12 7 5 5 3" xfId="20568" xr:uid="{0BF372A8-1619-4A39-B5A3-57B4538C3015}"/>
    <cellStyle name="Normal 12 7 5 5 4" xfId="37102" xr:uid="{E8265724-CEA7-479E-8F09-077F8AFDC880}"/>
    <cellStyle name="Normal 12 7 5 5 5" xfId="42987" xr:uid="{C1D3AE0C-B0B5-4BA8-908A-72BFCBBB259B}"/>
    <cellStyle name="Normal 12 7 5 5 6" xfId="50873" xr:uid="{40F6A8A9-7F51-438C-AFD5-AA6152E1FD6C}"/>
    <cellStyle name="Normal 12 7 5 5 7" xfId="58363" xr:uid="{E8ED89EC-85EA-48DA-8CEF-5134FA47B8F4}"/>
    <cellStyle name="Normal 12 7 5 6" xfId="13073" xr:uid="{220E128D-1087-4A25-BB9E-9F19FB741EE0}"/>
    <cellStyle name="Normal 12 7 5 6 2" xfId="28049" xr:uid="{50B01AD5-44DA-4780-B917-7A8CB1AE931B}"/>
    <cellStyle name="Normal 12 7 5 7" xfId="20561" xr:uid="{EC4F1112-87AB-4532-A1DC-6741ED06FBE6}"/>
    <cellStyle name="Normal 12 7 5 8" xfId="30713" xr:uid="{CE0D8654-2706-413A-8A28-54FBB8A80FE9}"/>
    <cellStyle name="Normal 12 7 5 9" xfId="42980" xr:uid="{4C41ED98-D977-44FD-ABFD-9803ACB92B69}"/>
    <cellStyle name="Normal 12 7 6" xfId="5570" xr:uid="{212BEC44-49BF-4CBB-BFF9-FCECEC98D087}"/>
    <cellStyle name="Normal 12 7 6 10" xfId="50874" xr:uid="{62F1500B-F52C-46DD-8050-588CD0A654FC}"/>
    <cellStyle name="Normal 12 7 6 11" xfId="58364" xr:uid="{19653AA8-A23E-4321-9936-0219077A0F4B}"/>
    <cellStyle name="Normal 12 7 6 2" xfId="5571" xr:uid="{E3C04467-685C-4AD7-826B-68EB866CC315}"/>
    <cellStyle name="Normal 12 7 6 2 10" xfId="58365" xr:uid="{0D96275A-4410-4AA1-A64B-9AC67BFFA2ED}"/>
    <cellStyle name="Normal 12 7 6 2 2" xfId="5572" xr:uid="{5920F71A-6D78-4210-9FE7-2F202393115B}"/>
    <cellStyle name="Normal 12 7 6 2 2 2" xfId="13083" xr:uid="{0B0C96ED-F63E-4C13-A762-6661F095B401}"/>
    <cellStyle name="Normal 12 7 6 2 2 2 2" xfId="28059" xr:uid="{CE7D18A7-6DF9-4BEC-9F38-CC625803BCAA}"/>
    <cellStyle name="Normal 12 7 6 2 2 3" xfId="20571" xr:uid="{8E2C9FB6-A206-4FE1-A27F-AE8FB89DA42B}"/>
    <cellStyle name="Normal 12 7 6 2 2 4" xfId="33417" xr:uid="{96E92444-6A92-49E3-89D5-683B00597AA4}"/>
    <cellStyle name="Normal 12 7 6 2 2 5" xfId="42990" xr:uid="{5A028053-E473-494C-8613-8286FF828AF1}"/>
    <cellStyle name="Normal 12 7 6 2 2 6" xfId="50876" xr:uid="{5837C0CD-26D3-4118-BBCF-6E61230A9C6E}"/>
    <cellStyle name="Normal 12 7 6 2 2 7" xfId="58366" xr:uid="{A829C594-ED8E-4805-B9ED-897CA0999C0D}"/>
    <cellStyle name="Normal 12 7 6 2 3" xfId="5573" xr:uid="{AE5E3C0C-528B-4BA8-B898-1BD485044A3E}"/>
    <cellStyle name="Normal 12 7 6 2 3 2" xfId="13084" xr:uid="{3012337C-0D92-465C-AB63-75DB6ABDBDA6}"/>
    <cellStyle name="Normal 12 7 6 2 3 2 2" xfId="28060" xr:uid="{5DC4C43B-C0A6-4C7F-A3FA-0F8E2F719AAB}"/>
    <cellStyle name="Normal 12 7 6 2 3 3" xfId="20572" xr:uid="{5368B632-E31C-4C62-8F2A-DDFADE8742B2}"/>
    <cellStyle name="Normal 12 7 6 2 3 4" xfId="35262" xr:uid="{FF384A0F-EF52-4B33-A664-67D44F0C5A18}"/>
    <cellStyle name="Normal 12 7 6 2 3 5" xfId="42991" xr:uid="{4A1C05D6-6E71-431E-ADF4-3CC0FCBC2524}"/>
    <cellStyle name="Normal 12 7 6 2 3 6" xfId="50877" xr:uid="{6730D0F5-A255-4139-9D26-66D083D9221E}"/>
    <cellStyle name="Normal 12 7 6 2 3 7" xfId="58367" xr:uid="{73B9038E-4A26-41B1-ABB3-5E3CC7CD830A}"/>
    <cellStyle name="Normal 12 7 6 2 4" xfId="5574" xr:uid="{59C1FE28-B761-4315-960B-C4F925A50A70}"/>
    <cellStyle name="Normal 12 7 6 2 4 2" xfId="13085" xr:uid="{AADC58DB-1B5F-4FC1-8675-D074423AC946}"/>
    <cellStyle name="Normal 12 7 6 2 4 2 2" xfId="28061" xr:uid="{2DE28E3A-882A-4EBD-80F0-EC5C12C7CB16}"/>
    <cellStyle name="Normal 12 7 6 2 4 3" xfId="20573" xr:uid="{3357E4B9-C9CD-4F28-84D2-78A9273E74E0}"/>
    <cellStyle name="Normal 12 7 6 2 4 4" xfId="37105" xr:uid="{B233A033-8A36-42C1-95EA-803A05F15B9B}"/>
    <cellStyle name="Normal 12 7 6 2 4 5" xfId="42992" xr:uid="{F0C55C7D-AD02-48E4-87F4-EA0A5E6802F6}"/>
    <cellStyle name="Normal 12 7 6 2 4 6" xfId="50878" xr:uid="{DABD63C3-09DD-47B8-930B-E18E759034D9}"/>
    <cellStyle name="Normal 12 7 6 2 4 7" xfId="58368" xr:uid="{F3EC604C-0CFD-4DAF-8D76-BCC6E19AE7D2}"/>
    <cellStyle name="Normal 12 7 6 2 5" xfId="13082" xr:uid="{9A4876B1-204C-4993-BE5A-6819AC97B1E1}"/>
    <cellStyle name="Normal 12 7 6 2 5 2" xfId="28058" xr:uid="{86316694-A222-4A34-A424-96037D53D5F9}"/>
    <cellStyle name="Normal 12 7 6 2 6" xfId="20570" xr:uid="{6E7548DA-F50F-4AC9-A2FA-6617E9B7F76F}"/>
    <cellStyle name="Normal 12 7 6 2 7" xfId="31772" xr:uid="{5C79A053-3CD8-45A9-A51B-CA5291B3E1CB}"/>
    <cellStyle name="Normal 12 7 6 2 8" xfId="42989" xr:uid="{5DAB736D-5967-45F3-AAF8-E97CD95FE068}"/>
    <cellStyle name="Normal 12 7 6 2 9" xfId="50875" xr:uid="{CA356982-710C-4C27-867B-E39276FA3DC9}"/>
    <cellStyle name="Normal 12 7 6 3" xfId="5575" xr:uid="{F23E10A9-809C-423E-8048-5BDD726CBCB4}"/>
    <cellStyle name="Normal 12 7 6 3 2" xfId="13086" xr:uid="{F9043253-48AB-4E80-8B69-899FCF0C3B92}"/>
    <cellStyle name="Normal 12 7 6 3 2 2" xfId="28062" xr:uid="{6BA4AC44-5401-40A9-866B-B153455A8111}"/>
    <cellStyle name="Normal 12 7 6 3 3" xfId="20574" xr:uid="{16EEA35E-79CE-420E-8F93-3727A49413BC}"/>
    <cellStyle name="Normal 12 7 6 3 4" xfId="33416" xr:uid="{25D42AD0-FCA8-4FAA-ADD7-992E2C81C2FE}"/>
    <cellStyle name="Normal 12 7 6 3 5" xfId="42993" xr:uid="{2005D0A0-F618-4DCC-8AD6-A73C6752D9D5}"/>
    <cellStyle name="Normal 12 7 6 3 6" xfId="50879" xr:uid="{D9106A39-D32A-486D-A534-75553A06A331}"/>
    <cellStyle name="Normal 12 7 6 3 7" xfId="58369" xr:uid="{1C76D8A7-F634-4174-957C-ED63E312794F}"/>
    <cellStyle name="Normal 12 7 6 4" xfId="5576" xr:uid="{5EEDF89D-DE47-4750-8581-1E341C902F9E}"/>
    <cellStyle name="Normal 12 7 6 4 2" xfId="13087" xr:uid="{A14CBB48-676A-490D-8C5C-1FDD319C06C9}"/>
    <cellStyle name="Normal 12 7 6 4 2 2" xfId="28063" xr:uid="{721C3D8A-0CAC-43F9-8B00-2CB838045562}"/>
    <cellStyle name="Normal 12 7 6 4 3" xfId="20575" xr:uid="{C6E7BFF6-A2C5-4EB3-AED2-699F9CD57FF4}"/>
    <cellStyle name="Normal 12 7 6 4 4" xfId="35261" xr:uid="{01218972-8E4A-4F99-8E5B-F24E3209E304}"/>
    <cellStyle name="Normal 12 7 6 4 5" xfId="42994" xr:uid="{EE93F509-3441-4881-B6C5-54052A5E9FE0}"/>
    <cellStyle name="Normal 12 7 6 4 6" xfId="50880" xr:uid="{156EC9FB-B8C7-4C9C-98F1-B3BFB398F543}"/>
    <cellStyle name="Normal 12 7 6 4 7" xfId="58370" xr:uid="{5CF5C854-A59C-4AFF-967B-FCFC0D93F599}"/>
    <cellStyle name="Normal 12 7 6 5" xfId="5577" xr:uid="{EC6349D0-00FF-4090-B320-E5A98EAE7424}"/>
    <cellStyle name="Normal 12 7 6 5 2" xfId="13088" xr:uid="{E8E1E254-9030-45E1-AA43-B6F8C19D2DAA}"/>
    <cellStyle name="Normal 12 7 6 5 2 2" xfId="28064" xr:uid="{096844B7-5429-4DB5-9BE5-CE6285050BCA}"/>
    <cellStyle name="Normal 12 7 6 5 3" xfId="20576" xr:uid="{6D1837D3-B55B-45BB-9FFF-0BD536C37BE1}"/>
    <cellStyle name="Normal 12 7 6 5 4" xfId="37104" xr:uid="{10EE8570-3E87-46A9-A1E0-2320EFB1399E}"/>
    <cellStyle name="Normal 12 7 6 5 5" xfId="42995" xr:uid="{7FFF86F1-BE29-4F93-A033-3BA7B8DEEA65}"/>
    <cellStyle name="Normal 12 7 6 5 6" xfId="50881" xr:uid="{E642D022-CFF7-4F11-B396-A527497F8CCF}"/>
    <cellStyle name="Normal 12 7 6 5 7" xfId="58371" xr:uid="{007AE6CB-6EE7-4046-A9FC-5CEA060991C3}"/>
    <cellStyle name="Normal 12 7 6 6" xfId="13081" xr:uid="{261FFF25-5700-4B04-AB1A-0BAAAACD59B5}"/>
    <cellStyle name="Normal 12 7 6 6 2" xfId="28057" xr:uid="{7F947FEF-F497-4245-892B-80E4C9165324}"/>
    <cellStyle name="Normal 12 7 6 7" xfId="20569" xr:uid="{BA35CBB7-AD20-4967-B32A-8BEEEAEC4B63}"/>
    <cellStyle name="Normal 12 7 6 8" xfId="30996" xr:uid="{7082EA42-F407-40A5-9F16-B0B87BA325DB}"/>
    <cellStyle name="Normal 12 7 6 9" xfId="42988" xr:uid="{9673E4D2-0E97-4FF7-B8A1-4823432AE6C3}"/>
    <cellStyle name="Normal 12 7 7" xfId="5578" xr:uid="{665C4A30-04D2-4EF1-A685-2EBB56127D12}"/>
    <cellStyle name="Normal 12 7 7 10" xfId="58372" xr:uid="{9FCC2CBA-92BD-4D6B-986E-3EAE121454E4}"/>
    <cellStyle name="Normal 12 7 7 2" xfId="5579" xr:uid="{1D8FEA5F-9CDC-4ACF-B3F1-5A338301D73A}"/>
    <cellStyle name="Normal 12 7 7 2 2" xfId="13090" xr:uid="{E319FE29-779F-4318-8986-A32ED965B920}"/>
    <cellStyle name="Normal 12 7 7 2 2 2" xfId="28066" xr:uid="{DF19B324-47EB-4D7D-A124-CC7FECB97C80}"/>
    <cellStyle name="Normal 12 7 7 2 3" xfId="20578" xr:uid="{EBFA22B2-5B5E-46DB-A75F-B7169304B98C}"/>
    <cellStyle name="Normal 12 7 7 2 4" xfId="33418" xr:uid="{BC5FEC87-6FBB-44E6-BD14-8D2913C75566}"/>
    <cellStyle name="Normal 12 7 7 2 5" xfId="42997" xr:uid="{2B46FF86-421E-45EF-ADD4-2CB666B958FB}"/>
    <cellStyle name="Normal 12 7 7 2 6" xfId="50883" xr:uid="{99E11CD9-2127-4ABC-99A4-A3C7ED6D446C}"/>
    <cellStyle name="Normal 12 7 7 2 7" xfId="58373" xr:uid="{7AA7CE8E-BB70-4450-9E0A-E0699D9E2608}"/>
    <cellStyle name="Normal 12 7 7 3" xfId="5580" xr:uid="{5FD14188-128F-4F6F-990F-1FA4092CD8A1}"/>
    <cellStyle name="Normal 12 7 7 3 2" xfId="13091" xr:uid="{A3BBEF9F-BF33-4C95-8953-FBEE6F3E1F8E}"/>
    <cellStyle name="Normal 12 7 7 3 2 2" xfId="28067" xr:uid="{C9F56EF5-A622-44F0-8723-84F864553591}"/>
    <cellStyle name="Normal 12 7 7 3 3" xfId="20579" xr:uid="{7B55D555-B2BB-4AB3-BAAA-468D2F3E49FE}"/>
    <cellStyle name="Normal 12 7 7 3 4" xfId="35263" xr:uid="{ACC86FA9-A2B1-4506-814E-9C7B75A8B853}"/>
    <cellStyle name="Normal 12 7 7 3 5" xfId="42998" xr:uid="{887F2A8F-0B73-4EB0-8737-5F482DC75872}"/>
    <cellStyle name="Normal 12 7 7 3 6" xfId="50884" xr:uid="{7A4A6E18-FE83-49F6-A7EA-3BB791F87BCA}"/>
    <cellStyle name="Normal 12 7 7 3 7" xfId="58374" xr:uid="{ABADD440-2928-428A-8EAA-B96F037E3738}"/>
    <cellStyle name="Normal 12 7 7 4" xfId="5581" xr:uid="{B4DC0751-4367-4711-846F-1CF4AD1FE64B}"/>
    <cellStyle name="Normal 12 7 7 4 2" xfId="13092" xr:uid="{844CEF67-3E08-4F06-BB4D-CA1BB6DE7332}"/>
    <cellStyle name="Normal 12 7 7 4 2 2" xfId="28068" xr:uid="{7E267D11-652F-4A4A-833B-853886B8A844}"/>
    <cellStyle name="Normal 12 7 7 4 3" xfId="20580" xr:uid="{17A941FB-C842-4A71-953C-BE53EDEBE1A0}"/>
    <cellStyle name="Normal 12 7 7 4 4" xfId="37106" xr:uid="{0241DF82-57C1-4C0E-90C1-BA4B738680A4}"/>
    <cellStyle name="Normal 12 7 7 4 5" xfId="42999" xr:uid="{2D4FF886-7A14-4DCD-8D0F-DF0986C9D7BD}"/>
    <cellStyle name="Normal 12 7 7 4 6" xfId="50885" xr:uid="{E6006630-F37C-4084-BCC3-B4AAA7CD0098}"/>
    <cellStyle name="Normal 12 7 7 4 7" xfId="58375" xr:uid="{A2A8DA59-1DFF-4C27-8C50-F18F4DDEEAEE}"/>
    <cellStyle name="Normal 12 7 7 5" xfId="13089" xr:uid="{AD930EB6-4559-44C8-AB68-7F75E7B36968}"/>
    <cellStyle name="Normal 12 7 7 5 2" xfId="28065" xr:uid="{ED85DD9B-0A51-49D0-904A-48D2BE6714BE}"/>
    <cellStyle name="Normal 12 7 7 6" xfId="20577" xr:uid="{774D0EBD-8A23-4BBE-882E-5CFBB7D5501D}"/>
    <cellStyle name="Normal 12 7 7 7" xfId="31761" xr:uid="{56DA9DFF-1ED2-46D2-8E6E-1D95CBE0B593}"/>
    <cellStyle name="Normal 12 7 7 8" xfId="42996" xr:uid="{DE6784E9-A8DE-415C-9778-3BBE3C3A4D31}"/>
    <cellStyle name="Normal 12 7 7 9" xfId="50882" xr:uid="{227588BC-B64F-4FD4-AB62-187A99CE552E}"/>
    <cellStyle name="Normal 12 7 8" xfId="5582" xr:uid="{3D6AD585-0F3B-4F52-A816-26BFE322443B}"/>
    <cellStyle name="Normal 12 7 8 2" xfId="13093" xr:uid="{1A129BBA-1343-45F9-853B-912DC9D40E85}"/>
    <cellStyle name="Normal 12 7 8 2 2" xfId="28069" xr:uid="{A5FBBF20-FDD7-4DC4-9FAE-A6B09D83CF7C}"/>
    <cellStyle name="Normal 12 7 8 3" xfId="20581" xr:uid="{84522651-C385-43A0-8074-A534BA1447D5}"/>
    <cellStyle name="Normal 12 7 8 4" xfId="33395" xr:uid="{872E3BA7-750A-402D-9CF4-522D2CFC06FF}"/>
    <cellStyle name="Normal 12 7 8 5" xfId="43000" xr:uid="{0D4EE03F-B263-45E2-A17E-1EC7F8BDD771}"/>
    <cellStyle name="Normal 12 7 8 6" xfId="50886" xr:uid="{63ACACE1-4D4D-4FE4-8FD1-C04C51094BA3}"/>
    <cellStyle name="Normal 12 7 8 7" xfId="58376" xr:uid="{14214605-E07B-4C04-92B5-1A31DC64F0B2}"/>
    <cellStyle name="Normal 12 7 9" xfId="5583" xr:uid="{092ABD9D-FFA5-4F35-85C7-7683A7A9F088}"/>
    <cellStyle name="Normal 12 7 9 2" xfId="13094" xr:uid="{A50A1752-17E3-4B5B-9F0A-23337F15F5C2}"/>
    <cellStyle name="Normal 12 7 9 2 2" xfId="28070" xr:uid="{53F0695B-9742-4C61-B2FE-84B607A20E16}"/>
    <cellStyle name="Normal 12 7 9 3" xfId="20582" xr:uid="{3B6FCB71-FCFB-4548-8CF3-9ABD33B162FA}"/>
    <cellStyle name="Normal 12 7 9 4" xfId="35240" xr:uid="{2DC74A0F-2E65-4A3F-AFAA-C4D7065E68A6}"/>
    <cellStyle name="Normal 12 7 9 5" xfId="43001" xr:uid="{37BBCF9C-34D0-4B27-8395-9B5DED44AEB5}"/>
    <cellStyle name="Normal 12 7 9 6" xfId="50887" xr:uid="{D26660B2-CF78-4464-8B6F-DF5A94FA617D}"/>
    <cellStyle name="Normal 12 7 9 7" xfId="58377" xr:uid="{4273280D-3C24-4AAE-BA40-F7EAF5B50860}"/>
    <cellStyle name="Normal 12 8" xfId="5584" xr:uid="{C0ED598E-C2AC-4FB6-B18E-C8E650AA7640}"/>
    <cellStyle name="Normal 12 8 10" xfId="20583" xr:uid="{463BFF47-3C53-41E6-8FBF-3A04724F13C9}"/>
    <cellStyle name="Normal 12 8 11" xfId="30347" xr:uid="{4929C149-923B-4BE0-8069-AEE3DD8BC83F}"/>
    <cellStyle name="Normal 12 8 12" xfId="43002" xr:uid="{FC623753-1B70-47CC-A35F-C9BFAA9DADAB}"/>
    <cellStyle name="Normal 12 8 13" xfId="50888" xr:uid="{6B5E7FC8-4173-48F8-9CA3-8CC19691E6AD}"/>
    <cellStyle name="Normal 12 8 14" xfId="58378" xr:uid="{D4B5AFBF-DABC-40FD-A2B0-DC676970CD6D}"/>
    <cellStyle name="Normal 12 8 2" xfId="5585" xr:uid="{23B2A52A-3371-4690-BC7F-29155C99CEC5}"/>
    <cellStyle name="Normal 12 8 2 10" xfId="43003" xr:uid="{98AB3919-010C-4FA5-B169-54E9E1873B29}"/>
    <cellStyle name="Normal 12 8 2 11" xfId="50889" xr:uid="{EA46B6D6-A17C-4CE8-9BA5-FB573AB1EBFF}"/>
    <cellStyle name="Normal 12 8 2 12" xfId="58379" xr:uid="{87CC838A-2434-4928-AFC6-FA0614DB59A3}"/>
    <cellStyle name="Normal 12 8 2 2" xfId="5586" xr:uid="{F23957DE-F3A5-4753-B242-6DC2BC174D14}"/>
    <cellStyle name="Normal 12 8 2 2 10" xfId="50890" xr:uid="{DC905C7C-F779-4359-BAD5-FE2308DD5A82}"/>
    <cellStyle name="Normal 12 8 2 2 11" xfId="58380" xr:uid="{9FC83E86-EFAE-4B38-BEA4-EAB24FC49A29}"/>
    <cellStyle name="Normal 12 8 2 2 2" xfId="5587" xr:uid="{CACFEE60-6E07-4E5B-89F0-3FB5C41285DD}"/>
    <cellStyle name="Normal 12 8 2 2 2 10" xfId="58381" xr:uid="{E841C77C-03BE-4B9C-99AA-7FE091F77740}"/>
    <cellStyle name="Normal 12 8 2 2 2 2" xfId="5588" xr:uid="{BA5DF9FB-2864-492F-BB8D-17C83B5D5C01}"/>
    <cellStyle name="Normal 12 8 2 2 2 2 2" xfId="13099" xr:uid="{C513C0A9-5525-41F6-8696-F1845AB3CEE2}"/>
    <cellStyle name="Normal 12 8 2 2 2 2 2 2" xfId="28075" xr:uid="{7040B81C-8744-4D66-BA35-A686A2AFB415}"/>
    <cellStyle name="Normal 12 8 2 2 2 2 3" xfId="20587" xr:uid="{8733CAF4-C409-454C-84D5-75FE679D514F}"/>
    <cellStyle name="Normal 12 8 2 2 2 2 4" xfId="33422" xr:uid="{FD0AD9B3-FE48-4ADE-A661-C1AB4EA524A8}"/>
    <cellStyle name="Normal 12 8 2 2 2 2 5" xfId="43006" xr:uid="{569E2480-BE62-4313-852A-6A6BBA63C0BE}"/>
    <cellStyle name="Normal 12 8 2 2 2 2 6" xfId="50892" xr:uid="{1BDED7C3-948A-49A1-8652-C3C52B1B015B}"/>
    <cellStyle name="Normal 12 8 2 2 2 2 7" xfId="58382" xr:uid="{C8103C2D-D7C9-4615-9B5A-B0B713225EBE}"/>
    <cellStyle name="Normal 12 8 2 2 2 3" xfId="5589" xr:uid="{90F72C6C-2F28-4765-886A-7F81CA1E1E65}"/>
    <cellStyle name="Normal 12 8 2 2 2 3 2" xfId="13100" xr:uid="{59A430BE-5813-4C25-85CD-A2D34A1A09FB}"/>
    <cellStyle name="Normal 12 8 2 2 2 3 2 2" xfId="28076" xr:uid="{36E5AEA2-E193-4FA6-B6EC-2F583B467079}"/>
    <cellStyle name="Normal 12 8 2 2 2 3 3" xfId="20588" xr:uid="{5AA8144C-20D7-488A-ACE9-BD207AE17B71}"/>
    <cellStyle name="Normal 12 8 2 2 2 3 4" xfId="35267" xr:uid="{4E6D47C6-B8FB-4858-BAF5-BBFA731523B3}"/>
    <cellStyle name="Normal 12 8 2 2 2 3 5" xfId="43007" xr:uid="{71FD939F-F685-4ED1-A1E7-416C9EA235CB}"/>
    <cellStyle name="Normal 12 8 2 2 2 3 6" xfId="50893" xr:uid="{58BD028C-7795-41D4-96B3-1549DB0B8664}"/>
    <cellStyle name="Normal 12 8 2 2 2 3 7" xfId="58383" xr:uid="{B39B5907-9955-44F6-A825-D3B11DE2E587}"/>
    <cellStyle name="Normal 12 8 2 2 2 4" xfId="5590" xr:uid="{E4A17B55-8876-479A-92F9-2A1E1425731D}"/>
    <cellStyle name="Normal 12 8 2 2 2 4 2" xfId="13101" xr:uid="{75FA2DD6-BDBD-4462-924C-1CC447CCBA53}"/>
    <cellStyle name="Normal 12 8 2 2 2 4 2 2" xfId="28077" xr:uid="{C0032FBB-38BD-44DF-9C88-C22A94407C4B}"/>
    <cellStyle name="Normal 12 8 2 2 2 4 3" xfId="20589" xr:uid="{B1540939-1BFE-4256-AE7C-4BFCF9FCBA48}"/>
    <cellStyle name="Normal 12 8 2 2 2 4 4" xfId="37110" xr:uid="{CF9057C2-EE3B-4849-BD4B-94D1153627B3}"/>
    <cellStyle name="Normal 12 8 2 2 2 4 5" xfId="43008" xr:uid="{7B02EFF9-2F4A-4D12-8373-41860D69F3A0}"/>
    <cellStyle name="Normal 12 8 2 2 2 4 6" xfId="50894" xr:uid="{F11E13F2-5563-4C56-97B4-A4818AB1F010}"/>
    <cellStyle name="Normal 12 8 2 2 2 4 7" xfId="58384" xr:uid="{0E931B52-957A-4B83-99AE-311A827047D3}"/>
    <cellStyle name="Normal 12 8 2 2 2 5" xfId="13098" xr:uid="{E3181806-247C-461D-B1A1-3EBF96CE33AE}"/>
    <cellStyle name="Normal 12 8 2 2 2 5 2" xfId="28074" xr:uid="{EF9BDDEF-4B9A-4739-8526-5A9E2D4AF046}"/>
    <cellStyle name="Normal 12 8 2 2 2 6" xfId="20586" xr:uid="{1B25A020-4963-43C6-B50E-A870FD86582C}"/>
    <cellStyle name="Normal 12 8 2 2 2 7" xfId="31775" xr:uid="{188C0AAB-6B3C-4F58-820B-AF7B47B241AB}"/>
    <cellStyle name="Normal 12 8 2 2 2 8" xfId="43005" xr:uid="{5A4001DD-15AB-42AD-9735-F202FD32118E}"/>
    <cellStyle name="Normal 12 8 2 2 2 9" xfId="50891" xr:uid="{F8F6F1EE-1BC1-49BF-9E08-C2CBA884AF7E}"/>
    <cellStyle name="Normal 12 8 2 2 3" xfId="5591" xr:uid="{C32B4DEE-6E9A-4A78-BCC4-AED4EDAE92DC}"/>
    <cellStyle name="Normal 12 8 2 2 3 2" xfId="13102" xr:uid="{7363A885-4D09-4D28-8829-2EDB3292657E}"/>
    <cellStyle name="Normal 12 8 2 2 3 2 2" xfId="28078" xr:uid="{F5D0AFF9-50CE-4333-A29D-1938DE5DC61E}"/>
    <cellStyle name="Normal 12 8 2 2 3 3" xfId="20590" xr:uid="{E2A0B209-5F50-4F42-BB84-FB107DBB14A3}"/>
    <cellStyle name="Normal 12 8 2 2 3 4" xfId="33421" xr:uid="{82D4DACA-1FE9-41F2-ADD9-0CF73A4AE27B}"/>
    <cellStyle name="Normal 12 8 2 2 3 5" xfId="43009" xr:uid="{AD320978-74F2-4B14-B3D1-A76213E63920}"/>
    <cellStyle name="Normal 12 8 2 2 3 6" xfId="50895" xr:uid="{5412CFDD-8F62-4B95-B201-8A662C8D4F4C}"/>
    <cellStyle name="Normal 12 8 2 2 3 7" xfId="58385" xr:uid="{4DE9B5E4-4D02-4BBB-AC9A-B9D1A2A17E6A}"/>
    <cellStyle name="Normal 12 8 2 2 4" xfId="5592" xr:uid="{8CE889A6-C158-46B2-B438-56120FDCA409}"/>
    <cellStyle name="Normal 12 8 2 2 4 2" xfId="13103" xr:uid="{34C9B342-CABE-413C-B31C-547362078F06}"/>
    <cellStyle name="Normal 12 8 2 2 4 2 2" xfId="28079" xr:uid="{86E62C92-C336-48CB-8425-D7713D5DA29B}"/>
    <cellStyle name="Normal 12 8 2 2 4 3" xfId="20591" xr:uid="{BDFA3902-4527-49FD-B9E0-2B86806CF70C}"/>
    <cellStyle name="Normal 12 8 2 2 4 4" xfId="35266" xr:uid="{27134B99-266D-439A-BD36-1C78E821E6E6}"/>
    <cellStyle name="Normal 12 8 2 2 4 5" xfId="43010" xr:uid="{D4FD909B-C1EF-4CF9-8A1C-EA915EF5A350}"/>
    <cellStyle name="Normal 12 8 2 2 4 6" xfId="50896" xr:uid="{895C3BA9-8F40-4ECA-8589-9C15FF389E57}"/>
    <cellStyle name="Normal 12 8 2 2 4 7" xfId="58386" xr:uid="{25DD0F4D-688A-448D-99F5-8EB3BAC6FA27}"/>
    <cellStyle name="Normal 12 8 2 2 5" xfId="5593" xr:uid="{3534EA56-BA1B-4E57-A5B2-3EB5EEC44434}"/>
    <cellStyle name="Normal 12 8 2 2 5 2" xfId="13104" xr:uid="{86B578BC-9EA7-4B5C-A398-2B9C297F635B}"/>
    <cellStyle name="Normal 12 8 2 2 5 2 2" xfId="28080" xr:uid="{2C36711C-1D01-423B-A2F1-10D22E1F657A}"/>
    <cellStyle name="Normal 12 8 2 2 5 3" xfId="20592" xr:uid="{EE4AD92B-451A-4577-9822-9B80AF63F626}"/>
    <cellStyle name="Normal 12 8 2 2 5 4" xfId="37109" xr:uid="{7469E5D4-B426-4AD1-B75E-C4B63C3411F4}"/>
    <cellStyle name="Normal 12 8 2 2 5 5" xfId="43011" xr:uid="{F78BB87D-EBA5-4082-BCDE-25820188CDFE}"/>
    <cellStyle name="Normal 12 8 2 2 5 6" xfId="50897" xr:uid="{F1335D61-2351-431C-BDF2-9459A2606B26}"/>
    <cellStyle name="Normal 12 8 2 2 5 7" xfId="58387" xr:uid="{EA4F4D17-7A50-4D07-9570-4A1359095024}"/>
    <cellStyle name="Normal 12 8 2 2 6" xfId="13097" xr:uid="{41413D70-FF01-4383-AE33-677F5954B69B}"/>
    <cellStyle name="Normal 12 8 2 2 6 2" xfId="28073" xr:uid="{66FD3471-EBB1-4292-9592-E4ACEBD34CE7}"/>
    <cellStyle name="Normal 12 8 2 2 7" xfId="20585" xr:uid="{EA85B838-9406-4232-8C4E-5BB93AA7529F}"/>
    <cellStyle name="Normal 12 8 2 2 8" xfId="31002" xr:uid="{608B60A7-67E3-49DD-AD89-E94D4D9F51F1}"/>
    <cellStyle name="Normal 12 8 2 2 9" xfId="43004" xr:uid="{BA6F0668-1856-4670-A1F0-DEBB6FBB08B7}"/>
    <cellStyle name="Normal 12 8 2 3" xfId="5594" xr:uid="{C7BB18C8-1B8A-4AEC-AD11-13F60D71D187}"/>
    <cellStyle name="Normal 12 8 2 3 10" xfId="58388" xr:uid="{0CE0203D-853B-4FD2-8CBE-F16CBE60A2D8}"/>
    <cellStyle name="Normal 12 8 2 3 2" xfId="5595" xr:uid="{F0788E09-284C-40CB-A54E-A08C6AE35D36}"/>
    <cellStyle name="Normal 12 8 2 3 2 2" xfId="13106" xr:uid="{EF280EFD-D9DE-475B-A34B-C492C3CBF867}"/>
    <cellStyle name="Normal 12 8 2 3 2 2 2" xfId="28082" xr:uid="{E3F9315E-D617-41BB-8210-D1839BEBFABB}"/>
    <cellStyle name="Normal 12 8 2 3 2 3" xfId="20594" xr:uid="{11598985-335F-46E4-B144-EEA32C9970BB}"/>
    <cellStyle name="Normal 12 8 2 3 2 4" xfId="33423" xr:uid="{1B4DE55D-932F-4811-83D1-14407EA8FA81}"/>
    <cellStyle name="Normal 12 8 2 3 2 5" xfId="43013" xr:uid="{18E07F9C-5915-4F8F-9F6A-55DFFFCE38A9}"/>
    <cellStyle name="Normal 12 8 2 3 2 6" xfId="50899" xr:uid="{B8E06F85-3D42-451D-B47C-E99D36B8C4A5}"/>
    <cellStyle name="Normal 12 8 2 3 2 7" xfId="58389" xr:uid="{66B59C18-21A7-4FD4-A100-7C8CBAD59ACE}"/>
    <cellStyle name="Normal 12 8 2 3 3" xfId="5596" xr:uid="{F533301D-6980-41A5-911A-9CBC38749AA1}"/>
    <cellStyle name="Normal 12 8 2 3 3 2" xfId="13107" xr:uid="{367E7B21-1E17-4367-B0BD-BDAE09D30C9C}"/>
    <cellStyle name="Normal 12 8 2 3 3 2 2" xfId="28083" xr:uid="{5823EBE7-709E-4C9D-AFC8-07785239D4F0}"/>
    <cellStyle name="Normal 12 8 2 3 3 3" xfId="20595" xr:uid="{1E133E33-935F-4780-8776-CC150A44CFCF}"/>
    <cellStyle name="Normal 12 8 2 3 3 4" xfId="35268" xr:uid="{38EC16DE-3A1D-41D2-B715-3BA5009E2C07}"/>
    <cellStyle name="Normal 12 8 2 3 3 5" xfId="43014" xr:uid="{22858159-4B9B-4280-A6B0-2F5E688AC733}"/>
    <cellStyle name="Normal 12 8 2 3 3 6" xfId="50900" xr:uid="{E1B25202-07C0-457C-917B-DDCBF2203775}"/>
    <cellStyle name="Normal 12 8 2 3 3 7" xfId="58390" xr:uid="{DB71BE7B-ACBC-4FC9-BCF7-7DB2E8952229}"/>
    <cellStyle name="Normal 12 8 2 3 4" xfId="5597" xr:uid="{3062BEB4-D69A-4757-8BA3-CCFC6DA05F1B}"/>
    <cellStyle name="Normal 12 8 2 3 4 2" xfId="13108" xr:uid="{0F71791F-2412-43D8-94F1-05D6F197DC5C}"/>
    <cellStyle name="Normal 12 8 2 3 4 2 2" xfId="28084" xr:uid="{55A25D3E-DC00-4106-82D4-D36905900FCC}"/>
    <cellStyle name="Normal 12 8 2 3 4 3" xfId="20596" xr:uid="{EE6EEF70-1F5F-4885-830D-FEAC430849F2}"/>
    <cellStyle name="Normal 12 8 2 3 4 4" xfId="37111" xr:uid="{C4FFC4DF-6B96-421F-8ACD-3D5E169A6C62}"/>
    <cellStyle name="Normal 12 8 2 3 4 5" xfId="43015" xr:uid="{075538F7-C3E3-45E6-A37A-CD63C8D06982}"/>
    <cellStyle name="Normal 12 8 2 3 4 6" xfId="50901" xr:uid="{89A6655E-3C28-4EF5-AB20-0DC420DE5A85}"/>
    <cellStyle name="Normal 12 8 2 3 4 7" xfId="58391" xr:uid="{B6F2A7E3-5A4C-4921-95B5-F236EC476ECB}"/>
    <cellStyle name="Normal 12 8 2 3 5" xfId="13105" xr:uid="{34BEC093-AEC8-4232-BDFA-A8BDBF32B747}"/>
    <cellStyle name="Normal 12 8 2 3 5 2" xfId="28081" xr:uid="{389237B4-0599-4656-AD2B-FF5ED9B4A371}"/>
    <cellStyle name="Normal 12 8 2 3 6" xfId="20593" xr:uid="{BFF7EB91-B238-49D6-94D1-6F0E8C176B88}"/>
    <cellStyle name="Normal 12 8 2 3 7" xfId="31774" xr:uid="{B0779951-48A4-43E6-A50B-03BB686DE1A6}"/>
    <cellStyle name="Normal 12 8 2 3 8" xfId="43012" xr:uid="{5480C8C5-2E2E-4BE3-94F3-AD4998CC19FD}"/>
    <cellStyle name="Normal 12 8 2 3 9" xfId="50898" xr:uid="{03AE5C9D-3930-4A7C-91F3-350F97BFAA20}"/>
    <cellStyle name="Normal 12 8 2 4" xfId="5598" xr:uid="{BACE2B17-3D33-4E3D-96D2-3E6330E8D5AA}"/>
    <cellStyle name="Normal 12 8 2 4 2" xfId="13109" xr:uid="{FAD762A4-1903-4AE8-9ECA-EC4FDC89B3FD}"/>
    <cellStyle name="Normal 12 8 2 4 2 2" xfId="28085" xr:uid="{6AEED7E8-5281-45FF-95BD-70CE4FD86104}"/>
    <cellStyle name="Normal 12 8 2 4 3" xfId="20597" xr:uid="{3D2466D0-E8DE-4AC3-9AA6-5A89B9AA9D49}"/>
    <cellStyle name="Normal 12 8 2 4 4" xfId="33420" xr:uid="{50424356-8C6F-4575-9532-6B4274FC2F14}"/>
    <cellStyle name="Normal 12 8 2 4 5" xfId="43016" xr:uid="{865ED28E-4FCB-4A37-AB2F-8D3CA1D8D7B9}"/>
    <cellStyle name="Normal 12 8 2 4 6" xfId="50902" xr:uid="{06EB4F04-7F3B-4D4B-A268-115F300F06E1}"/>
    <cellStyle name="Normal 12 8 2 4 7" xfId="58392" xr:uid="{B4667BFE-57C9-419C-929D-F1115E71AE68}"/>
    <cellStyle name="Normal 12 8 2 5" xfId="5599" xr:uid="{EED6BBE7-65D7-485F-B6F2-242CA7B4ED26}"/>
    <cellStyle name="Normal 12 8 2 5 2" xfId="13110" xr:uid="{F0F896D2-7245-4225-90E2-C9E01805175B}"/>
    <cellStyle name="Normal 12 8 2 5 2 2" xfId="28086" xr:uid="{93158AA1-A316-45BA-917C-A19BA323D6B3}"/>
    <cellStyle name="Normal 12 8 2 5 3" xfId="20598" xr:uid="{4C1F2ECA-A032-4E6F-BD0E-22BD422D42DA}"/>
    <cellStyle name="Normal 12 8 2 5 4" xfId="35265" xr:uid="{E710B94D-057C-4E1D-8E29-442E15649537}"/>
    <cellStyle name="Normal 12 8 2 5 5" xfId="43017" xr:uid="{ADF59B22-28BE-41EF-B174-629C239001F1}"/>
    <cellStyle name="Normal 12 8 2 5 6" xfId="50903" xr:uid="{1608052A-ADA0-43AD-B232-E66E8BAD20EF}"/>
    <cellStyle name="Normal 12 8 2 5 7" xfId="58393" xr:uid="{3FCF3945-13A6-49B8-8101-ED6B79BB8192}"/>
    <cellStyle name="Normal 12 8 2 6" xfId="5600" xr:uid="{08B4985B-9F2F-4323-A9F3-69F1FA02233A}"/>
    <cellStyle name="Normal 12 8 2 6 2" xfId="13111" xr:uid="{1C785E6F-D031-485D-8353-E9C93D91F5D8}"/>
    <cellStyle name="Normal 12 8 2 6 2 2" xfId="28087" xr:uid="{EC1510BF-366B-403B-A3F9-231CC09BCFD9}"/>
    <cellStyle name="Normal 12 8 2 6 3" xfId="20599" xr:uid="{6A22DAE1-B2A5-470A-A968-ED6ACBF8437F}"/>
    <cellStyle name="Normal 12 8 2 6 4" xfId="37108" xr:uid="{82E0399B-CB9A-4DAC-869A-C20773305710}"/>
    <cellStyle name="Normal 12 8 2 6 5" xfId="43018" xr:uid="{112FFDE7-8B67-44FB-9477-3556CEF438AA}"/>
    <cellStyle name="Normal 12 8 2 6 6" xfId="50904" xr:uid="{E61B950E-66C1-4C4A-9E29-F4AE4EEEE60A}"/>
    <cellStyle name="Normal 12 8 2 6 7" xfId="58394" xr:uid="{165557DB-CA82-4887-95B5-908531B46C0F}"/>
    <cellStyle name="Normal 12 8 2 7" xfId="13096" xr:uid="{16897086-BD3D-4ACB-9E24-94C02BED05D1}"/>
    <cellStyle name="Normal 12 8 2 7 2" xfId="28072" xr:uid="{BBF04BF3-BD0B-4C87-B3CA-FE4830A37E42}"/>
    <cellStyle name="Normal 12 8 2 8" xfId="20584" xr:uid="{034B7DE7-FCEE-4FC5-A01F-ECE7F736B1D4}"/>
    <cellStyle name="Normal 12 8 2 9" xfId="30514" xr:uid="{14553274-9750-4C21-98C8-360E972CA82C}"/>
    <cellStyle name="Normal 12 8 3" xfId="5601" xr:uid="{A92EF946-6324-4B17-8430-98679C57B4A8}"/>
    <cellStyle name="Normal 12 8 3 10" xfId="50905" xr:uid="{3F9D9661-BC2A-4444-A7DB-ADF90A49C5F3}"/>
    <cellStyle name="Normal 12 8 3 11" xfId="58395" xr:uid="{9CAB1FE3-EE07-4235-BBDC-E0EF055C5E0A}"/>
    <cellStyle name="Normal 12 8 3 2" xfId="5602" xr:uid="{0D67CD55-133A-494A-B882-7EBAF9D2F0C3}"/>
    <cellStyle name="Normal 12 8 3 2 10" xfId="58396" xr:uid="{B6C1458C-D3CC-4CE6-90ED-68AA58CE4903}"/>
    <cellStyle name="Normal 12 8 3 2 2" xfId="5603" xr:uid="{FAB9C5F6-0023-4919-BB6D-71A6E178E760}"/>
    <cellStyle name="Normal 12 8 3 2 2 2" xfId="13114" xr:uid="{F34FD2D0-8DC2-4B6D-896D-24946878BBDF}"/>
    <cellStyle name="Normal 12 8 3 2 2 2 2" xfId="28090" xr:uid="{40217A28-63F0-40C0-B11E-04E3BE2BB4A7}"/>
    <cellStyle name="Normal 12 8 3 2 2 3" xfId="20602" xr:uid="{412B6ED9-6427-4CAF-8AF7-E45CD541779D}"/>
    <cellStyle name="Normal 12 8 3 2 2 4" xfId="33425" xr:uid="{41B33CD7-8E5F-415B-AFA8-F7E0BABE5CBC}"/>
    <cellStyle name="Normal 12 8 3 2 2 5" xfId="43021" xr:uid="{B04F6270-8C71-40E7-BEA7-AB137A727DCB}"/>
    <cellStyle name="Normal 12 8 3 2 2 6" xfId="50907" xr:uid="{B7F1F833-1506-4ADA-AA6F-5C77C038DA15}"/>
    <cellStyle name="Normal 12 8 3 2 2 7" xfId="58397" xr:uid="{893ED11B-C1BC-4AFE-BC9C-CD13DFDCDE34}"/>
    <cellStyle name="Normal 12 8 3 2 3" xfId="5604" xr:uid="{4209DB84-8698-40C9-9D77-78CAFBEC4A32}"/>
    <cellStyle name="Normal 12 8 3 2 3 2" xfId="13115" xr:uid="{470C52F9-738A-4F52-9205-32C7BAE8BD29}"/>
    <cellStyle name="Normal 12 8 3 2 3 2 2" xfId="28091" xr:uid="{2AB35A09-F599-4BD9-8E7F-945ED3221F45}"/>
    <cellStyle name="Normal 12 8 3 2 3 3" xfId="20603" xr:uid="{A163C139-7929-4954-B093-B302382B4C2E}"/>
    <cellStyle name="Normal 12 8 3 2 3 4" xfId="35270" xr:uid="{B9AB2E04-8744-46DC-8DFA-41C77BCE85A6}"/>
    <cellStyle name="Normal 12 8 3 2 3 5" xfId="43022" xr:uid="{5F273F8C-D398-4ABB-A920-E187E1AD7665}"/>
    <cellStyle name="Normal 12 8 3 2 3 6" xfId="50908" xr:uid="{AFE2220E-5ACC-4A2B-9F77-40D9D9B94D0A}"/>
    <cellStyle name="Normal 12 8 3 2 3 7" xfId="58398" xr:uid="{13717D26-4007-4219-838B-88ECDA615AB4}"/>
    <cellStyle name="Normal 12 8 3 2 4" xfId="5605" xr:uid="{0165E830-58EB-4FC7-999C-41B4AD642DFF}"/>
    <cellStyle name="Normal 12 8 3 2 4 2" xfId="13116" xr:uid="{7422BDC6-69CB-4530-B077-AE1F38441523}"/>
    <cellStyle name="Normal 12 8 3 2 4 2 2" xfId="28092" xr:uid="{C4A1F0B7-E263-4B9D-82FA-80523ADF5754}"/>
    <cellStyle name="Normal 12 8 3 2 4 3" xfId="20604" xr:uid="{ABEBD6D0-A1AF-434C-B79A-67C0DB5D67C6}"/>
    <cellStyle name="Normal 12 8 3 2 4 4" xfId="37113" xr:uid="{6EEFED1E-88E5-47B3-9E8B-A6FD009CFBD2}"/>
    <cellStyle name="Normal 12 8 3 2 4 5" xfId="43023" xr:uid="{DD374BF6-E0EE-482A-9F9B-D4D584BD4D7E}"/>
    <cellStyle name="Normal 12 8 3 2 4 6" xfId="50909" xr:uid="{0099F3A8-30B6-447B-B1D4-3EF376897701}"/>
    <cellStyle name="Normal 12 8 3 2 4 7" xfId="58399" xr:uid="{5BCD8386-C1C6-4EE8-B504-E7B64899A5F1}"/>
    <cellStyle name="Normal 12 8 3 2 5" xfId="13113" xr:uid="{94234AD1-15C5-4B57-AD9B-93385953CE53}"/>
    <cellStyle name="Normal 12 8 3 2 5 2" xfId="28089" xr:uid="{63419863-C5AF-403B-B218-D2F183F502A9}"/>
    <cellStyle name="Normal 12 8 3 2 6" xfId="20601" xr:uid="{62D20139-43C8-4CC6-80BC-E8B3099E0172}"/>
    <cellStyle name="Normal 12 8 3 2 7" xfId="31776" xr:uid="{32B18D46-29B6-4ECE-BCBE-94C4D7D9BAF8}"/>
    <cellStyle name="Normal 12 8 3 2 8" xfId="43020" xr:uid="{6F77EEA8-A99E-4629-A1D2-685D950A4D06}"/>
    <cellStyle name="Normal 12 8 3 2 9" xfId="50906" xr:uid="{8FD6904A-5B19-47D5-951B-404050D9828D}"/>
    <cellStyle name="Normal 12 8 3 3" xfId="5606" xr:uid="{F5B3A27B-584F-477A-A23D-DE49342EB1F3}"/>
    <cellStyle name="Normal 12 8 3 3 2" xfId="13117" xr:uid="{DE804AFE-C68D-4D02-A73C-4AC203D5C82E}"/>
    <cellStyle name="Normal 12 8 3 3 2 2" xfId="28093" xr:uid="{1745968E-852D-4407-A883-67788A4F9A48}"/>
    <cellStyle name="Normal 12 8 3 3 3" xfId="20605" xr:uid="{6BFF4E73-CC76-44C3-B99B-02B0E1ADD048}"/>
    <cellStyle name="Normal 12 8 3 3 4" xfId="33424" xr:uid="{51E78C61-4F9E-411F-A6BB-AC581ECDA8FB}"/>
    <cellStyle name="Normal 12 8 3 3 5" xfId="43024" xr:uid="{D4150275-9494-4BAE-A1B0-4E3FD15BDE7E}"/>
    <cellStyle name="Normal 12 8 3 3 6" xfId="50910" xr:uid="{6CF1DEEF-CF86-4516-96E9-B1ACFB364AF8}"/>
    <cellStyle name="Normal 12 8 3 3 7" xfId="58400" xr:uid="{20878A55-4413-4387-8EC0-6961522AB54B}"/>
    <cellStyle name="Normal 12 8 3 4" xfId="5607" xr:uid="{B36EF50D-18F9-4698-B377-507F5CA2861E}"/>
    <cellStyle name="Normal 12 8 3 4 2" xfId="13118" xr:uid="{0E508892-EA5B-4A93-AF0E-811D51FE94B3}"/>
    <cellStyle name="Normal 12 8 3 4 2 2" xfId="28094" xr:uid="{5094E2C2-5BD4-4EBA-976A-7AACBACEA8E1}"/>
    <cellStyle name="Normal 12 8 3 4 3" xfId="20606" xr:uid="{11D3C1A7-FB99-4CF9-8DAC-9F557DD2D8F4}"/>
    <cellStyle name="Normal 12 8 3 4 4" xfId="35269" xr:uid="{45BD92F8-A035-4E4F-ABC0-412AF004C1C0}"/>
    <cellStyle name="Normal 12 8 3 4 5" xfId="43025" xr:uid="{E04E2265-901F-4834-82A2-30E406D6D944}"/>
    <cellStyle name="Normal 12 8 3 4 6" xfId="50911" xr:uid="{9A024758-58E2-49B8-BCBD-814B5539869D}"/>
    <cellStyle name="Normal 12 8 3 4 7" xfId="58401" xr:uid="{CF5F35E7-AC08-44A5-8039-43601C08DDE0}"/>
    <cellStyle name="Normal 12 8 3 5" xfId="5608" xr:uid="{04FCA8FC-6B91-4A59-BB5F-E697F84A1294}"/>
    <cellStyle name="Normal 12 8 3 5 2" xfId="13119" xr:uid="{EDD86A88-0DEC-4E3C-A68D-7FE1E5CFF442}"/>
    <cellStyle name="Normal 12 8 3 5 2 2" xfId="28095" xr:uid="{EF533640-AE92-4C8E-9357-82FF78D60337}"/>
    <cellStyle name="Normal 12 8 3 5 3" xfId="20607" xr:uid="{1FE2971D-A0B6-40F0-BD0A-DD9D78CF9A86}"/>
    <cellStyle name="Normal 12 8 3 5 4" xfId="37112" xr:uid="{C11853CC-BACC-429D-BECF-A4A37ECB0855}"/>
    <cellStyle name="Normal 12 8 3 5 5" xfId="43026" xr:uid="{92852715-7685-4E71-940D-775AA60F5CE9}"/>
    <cellStyle name="Normal 12 8 3 5 6" xfId="50912" xr:uid="{51517960-BF89-4B2D-980C-685BF850BAB3}"/>
    <cellStyle name="Normal 12 8 3 5 7" xfId="58402" xr:uid="{3F3C1D5A-5649-4A66-B0AE-006DC01F1C88}"/>
    <cellStyle name="Normal 12 8 3 6" xfId="13112" xr:uid="{C5CEA13C-E4EE-44B5-9632-E6C7F62F3240}"/>
    <cellStyle name="Normal 12 8 3 6 2" xfId="28088" xr:uid="{D6581FCE-D0B4-4A98-8634-026140910C69}"/>
    <cellStyle name="Normal 12 8 3 7" xfId="20600" xr:uid="{27007999-54CF-4E45-A1EA-8085CCA36BE5}"/>
    <cellStyle name="Normal 12 8 3 8" xfId="30715" xr:uid="{02156CF9-6A42-4F0D-878C-9B2D5FD12F99}"/>
    <cellStyle name="Normal 12 8 3 9" xfId="43019" xr:uid="{AD58DE2C-0B18-490C-A754-F79594B3D1EA}"/>
    <cellStyle name="Normal 12 8 4" xfId="5609" xr:uid="{0CD01170-6A0A-451C-90C6-110DB593C388}"/>
    <cellStyle name="Normal 12 8 4 10" xfId="50913" xr:uid="{522E4797-901D-4B6E-97AA-624D331A35DE}"/>
    <cellStyle name="Normal 12 8 4 11" xfId="58403" xr:uid="{02BCE17C-4F2C-4F89-BC8D-B4C1496A4A1E}"/>
    <cellStyle name="Normal 12 8 4 2" xfId="5610" xr:uid="{D28319F6-E2FC-46E0-951D-9BA5B931BE15}"/>
    <cellStyle name="Normal 12 8 4 2 10" xfId="58404" xr:uid="{B7E723A1-ACD8-414A-8CD9-6F2A1D730D0D}"/>
    <cellStyle name="Normal 12 8 4 2 2" xfId="5611" xr:uid="{3F0F0082-5388-47A5-81CA-BF22583EDF80}"/>
    <cellStyle name="Normal 12 8 4 2 2 2" xfId="13122" xr:uid="{544212FC-A328-484B-92FC-1826169CD8DC}"/>
    <cellStyle name="Normal 12 8 4 2 2 2 2" xfId="28098" xr:uid="{7F5D844E-29E0-4681-BFB1-1B6757FBFC97}"/>
    <cellStyle name="Normal 12 8 4 2 2 3" xfId="20610" xr:uid="{95D7CA80-927C-49F9-97BA-4F0F41A91C64}"/>
    <cellStyle name="Normal 12 8 4 2 2 4" xfId="33427" xr:uid="{E07608D5-08B7-40CD-95EF-BEC4C7C955D7}"/>
    <cellStyle name="Normal 12 8 4 2 2 5" xfId="43029" xr:uid="{4F3C08D6-19DE-4908-A9B1-95DA7A3EDA59}"/>
    <cellStyle name="Normal 12 8 4 2 2 6" xfId="50915" xr:uid="{93974538-8325-4C1E-A700-A512DDE53ABD}"/>
    <cellStyle name="Normal 12 8 4 2 2 7" xfId="58405" xr:uid="{0BCCF828-B80B-43C4-980C-4A971A0D2417}"/>
    <cellStyle name="Normal 12 8 4 2 3" xfId="5612" xr:uid="{FBF45ED1-CD38-4219-8F92-BF9B22322CEC}"/>
    <cellStyle name="Normal 12 8 4 2 3 2" xfId="13123" xr:uid="{0C2A848B-DCA8-4846-9D42-5F8554AF5004}"/>
    <cellStyle name="Normal 12 8 4 2 3 2 2" xfId="28099" xr:uid="{5617BC24-67D5-4268-97AD-A39964B3F664}"/>
    <cellStyle name="Normal 12 8 4 2 3 3" xfId="20611" xr:uid="{333874CA-E96B-4268-859F-F8A8556E90C1}"/>
    <cellStyle name="Normal 12 8 4 2 3 4" xfId="35272" xr:uid="{46CE72CE-D7DD-4BA8-A954-C53B65E02F36}"/>
    <cellStyle name="Normal 12 8 4 2 3 5" xfId="43030" xr:uid="{D4CD2A91-B771-4F6B-B5C6-564F8A331913}"/>
    <cellStyle name="Normal 12 8 4 2 3 6" xfId="50916" xr:uid="{EE210650-9A4A-4D27-B1DA-F8ED6A6BC8F9}"/>
    <cellStyle name="Normal 12 8 4 2 3 7" xfId="58406" xr:uid="{40834A9E-DAAF-4FB5-9989-50261DA2B809}"/>
    <cellStyle name="Normal 12 8 4 2 4" xfId="5613" xr:uid="{DCBBF5BE-F7FE-4633-AEEA-62702F670E33}"/>
    <cellStyle name="Normal 12 8 4 2 4 2" xfId="13124" xr:uid="{549B3C1F-ED68-4AC1-9EF3-80F00550D88D}"/>
    <cellStyle name="Normal 12 8 4 2 4 2 2" xfId="28100" xr:uid="{0918E08C-96B0-45BA-8B78-BD2621D43E40}"/>
    <cellStyle name="Normal 12 8 4 2 4 3" xfId="20612" xr:uid="{A2923683-0ABC-420E-905B-3EB7D25A025E}"/>
    <cellStyle name="Normal 12 8 4 2 4 4" xfId="37115" xr:uid="{8C3EDAB2-B1EA-44D9-8025-D34395E4A5DE}"/>
    <cellStyle name="Normal 12 8 4 2 4 5" xfId="43031" xr:uid="{9FB17D88-DDD6-450E-8E49-51A301EE2C21}"/>
    <cellStyle name="Normal 12 8 4 2 4 6" xfId="50917" xr:uid="{027B3BE0-1733-45B1-9736-8DB665A48F0D}"/>
    <cellStyle name="Normal 12 8 4 2 4 7" xfId="58407" xr:uid="{78AAE4A3-1013-4C2A-A2A3-BA4B349C90A1}"/>
    <cellStyle name="Normal 12 8 4 2 5" xfId="13121" xr:uid="{28A4E73A-E2A8-4B23-B9EE-E87327E85FCA}"/>
    <cellStyle name="Normal 12 8 4 2 5 2" xfId="28097" xr:uid="{A6455662-C2FB-4CFE-BFE7-5DA6F7F739F7}"/>
    <cellStyle name="Normal 12 8 4 2 6" xfId="20609" xr:uid="{7696D8BB-8004-4AA6-AF73-66279B5BFB88}"/>
    <cellStyle name="Normal 12 8 4 2 7" xfId="31777" xr:uid="{36DEF1D5-88BA-4F33-91E6-5D4833ACB532}"/>
    <cellStyle name="Normal 12 8 4 2 8" xfId="43028" xr:uid="{EC12357F-C93C-4AFA-ABD0-B97130B73BFF}"/>
    <cellStyle name="Normal 12 8 4 2 9" xfId="50914" xr:uid="{044E3379-5147-4F63-A60D-31687725CFE6}"/>
    <cellStyle name="Normal 12 8 4 3" xfId="5614" xr:uid="{B3E626FF-A4C9-4D81-9ADF-C56F8116656C}"/>
    <cellStyle name="Normal 12 8 4 3 2" xfId="13125" xr:uid="{964031BF-FE4D-41D8-AC2A-304D657755A5}"/>
    <cellStyle name="Normal 12 8 4 3 2 2" xfId="28101" xr:uid="{EF8F1E2C-C615-4A7F-92F3-214EB0709B39}"/>
    <cellStyle name="Normal 12 8 4 3 3" xfId="20613" xr:uid="{935833FB-E9C7-4CC6-A263-21C18F8F9CBA}"/>
    <cellStyle name="Normal 12 8 4 3 4" xfId="33426" xr:uid="{FE870C2B-8F55-4809-B63F-8FBD16A1AAD3}"/>
    <cellStyle name="Normal 12 8 4 3 5" xfId="43032" xr:uid="{7B274707-F1D0-458F-9E66-1F6A793E2C3A}"/>
    <cellStyle name="Normal 12 8 4 3 6" xfId="50918" xr:uid="{F1CE2F8B-12CF-4A19-B2E7-7CCE8D29B24F}"/>
    <cellStyle name="Normal 12 8 4 3 7" xfId="58408" xr:uid="{C6E4D6F4-ADFD-4BD1-B196-1F0EFEF8968C}"/>
    <cellStyle name="Normal 12 8 4 4" xfId="5615" xr:uid="{C419DEE6-9D9E-4EB2-BB7F-FEF337E47017}"/>
    <cellStyle name="Normal 12 8 4 4 2" xfId="13126" xr:uid="{4AC5C9F5-427E-4F98-AAAE-A87CFFBFE85F}"/>
    <cellStyle name="Normal 12 8 4 4 2 2" xfId="28102" xr:uid="{61FA0BFD-F3CD-4668-87A0-5EDFC5B7E101}"/>
    <cellStyle name="Normal 12 8 4 4 3" xfId="20614" xr:uid="{CBD851F1-B47A-4206-A426-9979A8D20556}"/>
    <cellStyle name="Normal 12 8 4 4 4" xfId="35271" xr:uid="{4146ED50-15C3-49EA-8F2A-C7AEA60F9D01}"/>
    <cellStyle name="Normal 12 8 4 4 5" xfId="43033" xr:uid="{A7EEC65C-9EA3-4EB3-8BEB-5E36B3F5EE53}"/>
    <cellStyle name="Normal 12 8 4 4 6" xfId="50919" xr:uid="{80B5EFBC-AD55-497A-93FF-E6DFFCA78072}"/>
    <cellStyle name="Normal 12 8 4 4 7" xfId="58409" xr:uid="{6FA8ECDB-D4EF-401D-A66D-C4FF81DD9189}"/>
    <cellStyle name="Normal 12 8 4 5" xfId="5616" xr:uid="{EEA0B205-4FD3-43CA-BAEE-98D1D37C2FEF}"/>
    <cellStyle name="Normal 12 8 4 5 2" xfId="13127" xr:uid="{2604042C-E48E-466F-A632-32E1041E7E29}"/>
    <cellStyle name="Normal 12 8 4 5 2 2" xfId="28103" xr:uid="{D6307E5C-71CC-4340-9DE1-4CFDC5D168AD}"/>
    <cellStyle name="Normal 12 8 4 5 3" xfId="20615" xr:uid="{E0891224-9419-402A-8374-D04A182AD81C}"/>
    <cellStyle name="Normal 12 8 4 5 4" xfId="37114" xr:uid="{72108B87-0703-4419-88C3-B4EE38AFCC06}"/>
    <cellStyle name="Normal 12 8 4 5 5" xfId="43034" xr:uid="{09376784-62F1-43E9-8281-C7ABAD8C1B5D}"/>
    <cellStyle name="Normal 12 8 4 5 6" xfId="50920" xr:uid="{C828A65B-936B-4BEC-B5EF-E877A7F3649B}"/>
    <cellStyle name="Normal 12 8 4 5 7" xfId="58410" xr:uid="{0D245CFC-AD50-4740-B727-25975EA7942C}"/>
    <cellStyle name="Normal 12 8 4 6" xfId="13120" xr:uid="{B2FC96CE-3F3D-4B77-8775-6254EDC64F0A}"/>
    <cellStyle name="Normal 12 8 4 6 2" xfId="28096" xr:uid="{D9F1E96F-CD89-4E01-A1C5-40FBB3E86762}"/>
    <cellStyle name="Normal 12 8 4 7" xfId="20608" xr:uid="{807A6387-F657-43EF-9202-DA3292421E7F}"/>
    <cellStyle name="Normal 12 8 4 8" xfId="31001" xr:uid="{453E1090-01C9-4CA9-B69F-A6EF8A07E5ED}"/>
    <cellStyle name="Normal 12 8 4 9" xfId="43027" xr:uid="{9BB727C1-E77D-4612-A12F-3BCF4395FF2C}"/>
    <cellStyle name="Normal 12 8 5" xfId="5617" xr:uid="{83B8D394-D01D-450A-AA2E-49BCF6EC1E2C}"/>
    <cellStyle name="Normal 12 8 5 10" xfId="58411" xr:uid="{410C0865-194E-4338-A1F4-C6491C598A09}"/>
    <cellStyle name="Normal 12 8 5 2" xfId="5618" xr:uid="{52C014E6-7D4F-4FD5-9597-2F7BB416805A}"/>
    <cellStyle name="Normal 12 8 5 2 2" xfId="13129" xr:uid="{5FA91372-58BA-498E-BF6E-7448D825943B}"/>
    <cellStyle name="Normal 12 8 5 2 2 2" xfId="28105" xr:uid="{85F7D39D-440C-42E7-A75F-9A73191FC1A1}"/>
    <cellStyle name="Normal 12 8 5 2 3" xfId="20617" xr:uid="{50B2472E-D4E3-4493-BA4A-3C965DF6D8C7}"/>
    <cellStyle name="Normal 12 8 5 2 4" xfId="33428" xr:uid="{4B677E71-7DA8-4F84-A1CE-37EF48553C3C}"/>
    <cellStyle name="Normal 12 8 5 2 5" xfId="43036" xr:uid="{42CC2402-B5BD-4744-9C44-5B7393BFC598}"/>
    <cellStyle name="Normal 12 8 5 2 6" xfId="50922" xr:uid="{16F56E33-AB6D-4792-AC7F-E9FA6F434AE7}"/>
    <cellStyle name="Normal 12 8 5 2 7" xfId="58412" xr:uid="{86932EC9-562E-4530-B9B8-E8C7F67D52C0}"/>
    <cellStyle name="Normal 12 8 5 3" xfId="5619" xr:uid="{476416A1-F077-4B29-A77F-3542B57C21EE}"/>
    <cellStyle name="Normal 12 8 5 3 2" xfId="13130" xr:uid="{A3045A5B-7D2D-44AC-BD6C-E26067CC53B9}"/>
    <cellStyle name="Normal 12 8 5 3 2 2" xfId="28106" xr:uid="{58996A32-D278-4DE7-88F4-662F639B1284}"/>
    <cellStyle name="Normal 12 8 5 3 3" xfId="20618" xr:uid="{D6FF949E-1355-4E1B-8AAF-13C86940E9D7}"/>
    <cellStyle name="Normal 12 8 5 3 4" xfId="35273" xr:uid="{FB25FCD1-5625-49EE-BD46-212DAC82867F}"/>
    <cellStyle name="Normal 12 8 5 3 5" xfId="43037" xr:uid="{7C4FF33F-602B-4CCB-867B-B59D1BF920AC}"/>
    <cellStyle name="Normal 12 8 5 3 6" xfId="50923" xr:uid="{313C604E-5B65-46A9-9366-D3C94727119F}"/>
    <cellStyle name="Normal 12 8 5 3 7" xfId="58413" xr:uid="{2ADB8B34-4AB1-44D1-9C2E-A5854E961077}"/>
    <cellStyle name="Normal 12 8 5 4" xfId="5620" xr:uid="{35EE8CBF-7BF4-441D-95A5-B85DEF44E047}"/>
    <cellStyle name="Normal 12 8 5 4 2" xfId="13131" xr:uid="{9A10328C-12F0-46E2-BA8D-EED8DE6F42F5}"/>
    <cellStyle name="Normal 12 8 5 4 2 2" xfId="28107" xr:uid="{021F91AE-5EC9-4C2D-BC6D-91109A427F55}"/>
    <cellStyle name="Normal 12 8 5 4 3" xfId="20619" xr:uid="{71FA4802-1916-4993-BB05-B39C6CAB0EEE}"/>
    <cellStyle name="Normal 12 8 5 4 4" xfId="37116" xr:uid="{00B5D4AF-199D-453D-80F6-8BE1E844AA89}"/>
    <cellStyle name="Normal 12 8 5 4 5" xfId="43038" xr:uid="{C671FADA-6C57-46EC-AD2B-5B9B7B6CF264}"/>
    <cellStyle name="Normal 12 8 5 4 6" xfId="50924" xr:uid="{DBB94A40-6902-46E1-8553-5B4266B9E679}"/>
    <cellStyle name="Normal 12 8 5 4 7" xfId="58414" xr:uid="{469DCB2B-8767-4818-8E32-A625D3360C1F}"/>
    <cellStyle name="Normal 12 8 5 5" xfId="13128" xr:uid="{99634240-3406-49D0-883C-D297DE561549}"/>
    <cellStyle name="Normal 12 8 5 5 2" xfId="28104" xr:uid="{F5428D54-A865-4218-80E5-65F236156A2A}"/>
    <cellStyle name="Normal 12 8 5 6" xfId="20616" xr:uid="{0543A6BC-C191-4F96-8F3B-D6430D07AB04}"/>
    <cellStyle name="Normal 12 8 5 7" xfId="31773" xr:uid="{1B7CE221-E787-434C-9C03-6EB99F461172}"/>
    <cellStyle name="Normal 12 8 5 8" xfId="43035" xr:uid="{A87A95A6-8E08-4E56-BD30-2F4E64F7FC43}"/>
    <cellStyle name="Normal 12 8 5 9" xfId="50921" xr:uid="{FD2DCE15-6915-4A48-B74F-D0E45760E1B8}"/>
    <cellStyle name="Normal 12 8 6" xfId="5621" xr:uid="{D8270B58-D6D0-4687-BDA8-5EE4D09053F3}"/>
    <cellStyle name="Normal 12 8 6 2" xfId="13132" xr:uid="{5488BBA8-B3E6-447D-A1BC-D971DCDD466D}"/>
    <cellStyle name="Normal 12 8 6 2 2" xfId="28108" xr:uid="{5A0FCFCB-16DA-43BE-860E-0B8D77EA9890}"/>
    <cellStyle name="Normal 12 8 6 3" xfId="20620" xr:uid="{5644C8F5-8024-4011-B79E-F17B6FFF8773}"/>
    <cellStyle name="Normal 12 8 6 4" xfId="33419" xr:uid="{BD13EC18-91E1-431F-A71E-D4A4B5DC8A07}"/>
    <cellStyle name="Normal 12 8 6 5" xfId="43039" xr:uid="{E669FE4E-8074-41C5-9300-A77A88975D76}"/>
    <cellStyle name="Normal 12 8 6 6" xfId="50925" xr:uid="{2C90C96A-A0D0-4598-A81D-1160FFD9A7C9}"/>
    <cellStyle name="Normal 12 8 6 7" xfId="58415" xr:uid="{FC9A5C81-0928-45A5-9815-1BCB92FC1598}"/>
    <cellStyle name="Normal 12 8 7" xfId="5622" xr:uid="{EB75B6CD-CF72-4A0D-9C3B-46A6E2382169}"/>
    <cellStyle name="Normal 12 8 7 2" xfId="13133" xr:uid="{E9E9859F-A013-4589-B4C2-D866CAE21014}"/>
    <cellStyle name="Normal 12 8 7 2 2" xfId="28109" xr:uid="{B17EFB93-97E8-41F0-9365-CBAC4513946D}"/>
    <cellStyle name="Normal 12 8 7 3" xfId="20621" xr:uid="{F021DA6B-5F8C-42F1-8400-05713DE468CA}"/>
    <cellStyle name="Normal 12 8 7 4" xfId="35264" xr:uid="{2E7668D8-5C37-4ED1-9122-29A961A71A19}"/>
    <cellStyle name="Normal 12 8 7 5" xfId="43040" xr:uid="{4F7FE7C4-F73E-4F3B-BB7F-90C472630051}"/>
    <cellStyle name="Normal 12 8 7 6" xfId="50926" xr:uid="{11A828C7-03A2-4DD8-B014-D4C3F357D8D7}"/>
    <cellStyle name="Normal 12 8 7 7" xfId="58416" xr:uid="{4AE15AC6-FFB4-4EDE-99DE-DC3840157E46}"/>
    <cellStyle name="Normal 12 8 8" xfId="5623" xr:uid="{F0DE1255-E383-4732-8402-BB3106ED663D}"/>
    <cellStyle name="Normal 12 8 8 2" xfId="13134" xr:uid="{93537D1A-20B6-41FE-91A1-66F0C05B2AF7}"/>
    <cellStyle name="Normal 12 8 8 2 2" xfId="28110" xr:uid="{E8C50FAB-9899-4E91-BFBC-AAF6CE8FDF65}"/>
    <cellStyle name="Normal 12 8 8 3" xfId="20622" xr:uid="{C59246A7-E945-416A-BD90-190D0FA08D0C}"/>
    <cellStyle name="Normal 12 8 8 4" xfId="37107" xr:uid="{B53A6F91-E7C6-4FE5-9ED9-7A068749F63A}"/>
    <cellStyle name="Normal 12 8 8 5" xfId="43041" xr:uid="{6B8FCB12-9D0F-483E-9542-5910CF2E26AD}"/>
    <cellStyle name="Normal 12 8 8 6" xfId="50927" xr:uid="{B4090DEB-ABD6-477A-8842-58F3B7F7CAE3}"/>
    <cellStyle name="Normal 12 8 8 7" xfId="58417" xr:uid="{97B0BCFD-732B-4E9C-89FC-8D2E3C13C6B2}"/>
    <cellStyle name="Normal 12 8 9" xfId="13095" xr:uid="{349FD0CC-5AC6-411A-832D-503EB5C3F649}"/>
    <cellStyle name="Normal 12 8 9 2" xfId="28071" xr:uid="{41D68FAE-5563-404B-8AEB-2D9B872CEFCC}"/>
    <cellStyle name="Normal 12 9" xfId="5624" xr:uid="{43ADBF6F-EBD6-4410-8E53-A5B1C0D46A40}"/>
    <cellStyle name="Normal 12 9 10" xfId="43042" xr:uid="{B3F90B71-0CCE-4B97-9406-3C42E286E31C}"/>
    <cellStyle name="Normal 12 9 11" xfId="50928" xr:uid="{98E0A3C5-036A-48D3-B62D-EEB6B111032B}"/>
    <cellStyle name="Normal 12 9 12" xfId="58418" xr:uid="{3E70582E-522F-4974-8266-8CBFDB701C66}"/>
    <cellStyle name="Normal 12 9 2" xfId="5625" xr:uid="{20A12F0A-9969-4327-ABE3-D73E13ECBC8E}"/>
    <cellStyle name="Normal 12 9 2 10" xfId="50929" xr:uid="{D18D16F9-751D-4C9E-A1B3-D3491482F47C}"/>
    <cellStyle name="Normal 12 9 2 11" xfId="58419" xr:uid="{4E3FAE73-C41E-4512-9009-645028938BC3}"/>
    <cellStyle name="Normal 12 9 2 2" xfId="5626" xr:uid="{ECEE8AF4-95EC-4D92-887A-91A14991F5AE}"/>
    <cellStyle name="Normal 12 9 2 2 10" xfId="58420" xr:uid="{44D1D0EB-045E-4132-99A9-C6B58A6F4F7D}"/>
    <cellStyle name="Normal 12 9 2 2 2" xfId="5627" xr:uid="{B122396F-BD5F-4862-82E2-F946D2EC2760}"/>
    <cellStyle name="Normal 12 9 2 2 2 2" xfId="13138" xr:uid="{5A29CBCB-9314-4B7F-BCDD-4020CB02DB9F}"/>
    <cellStyle name="Normal 12 9 2 2 2 2 2" xfId="28114" xr:uid="{35F2E70C-C0B6-4955-A023-A0F1BCDA945D}"/>
    <cellStyle name="Normal 12 9 2 2 2 3" xfId="20626" xr:uid="{E5BE6EE6-EDC6-49C8-9CF9-ECCE93A93A73}"/>
    <cellStyle name="Normal 12 9 2 2 2 4" xfId="33431" xr:uid="{C940A57B-62FF-4773-964B-658A8D42309A}"/>
    <cellStyle name="Normal 12 9 2 2 2 5" xfId="43045" xr:uid="{B4F6173F-CE3A-41AB-9310-BE5B511DBE4D}"/>
    <cellStyle name="Normal 12 9 2 2 2 6" xfId="50931" xr:uid="{34D81E6F-1403-43AA-BC34-088B861A767B}"/>
    <cellStyle name="Normal 12 9 2 2 2 7" xfId="58421" xr:uid="{A3968A13-54A4-424B-8582-231115B95389}"/>
    <cellStyle name="Normal 12 9 2 2 3" xfId="5628" xr:uid="{21B494D4-7861-4E28-B0A7-171105637DE9}"/>
    <cellStyle name="Normal 12 9 2 2 3 2" xfId="13139" xr:uid="{545636E2-DA92-42D5-B10D-69535D555B1F}"/>
    <cellStyle name="Normal 12 9 2 2 3 2 2" xfId="28115" xr:uid="{863981F0-9D0C-4A7D-8F24-EA3274537284}"/>
    <cellStyle name="Normal 12 9 2 2 3 3" xfId="20627" xr:uid="{D811472D-67BA-4948-B289-29DB91B84EBF}"/>
    <cellStyle name="Normal 12 9 2 2 3 4" xfId="35276" xr:uid="{220AE8B3-4B73-4821-8718-93AD5536E109}"/>
    <cellStyle name="Normal 12 9 2 2 3 5" xfId="43046" xr:uid="{B2BD0187-74DC-430A-8C7F-5ABDD8D3CCA2}"/>
    <cellStyle name="Normal 12 9 2 2 3 6" xfId="50932" xr:uid="{D3D2EE86-7FA5-41B0-9539-1DEF95602012}"/>
    <cellStyle name="Normal 12 9 2 2 3 7" xfId="58422" xr:uid="{E0CD634D-7B56-4FCF-AAA7-FD165EBE7999}"/>
    <cellStyle name="Normal 12 9 2 2 4" xfId="5629" xr:uid="{41616F49-4689-42DC-AB8F-06DF804849CF}"/>
    <cellStyle name="Normal 12 9 2 2 4 2" xfId="13140" xr:uid="{DC1BC4AA-98DA-4AB4-86E8-5BAB506EC8DD}"/>
    <cellStyle name="Normal 12 9 2 2 4 2 2" xfId="28116" xr:uid="{5D1A1045-435A-4FD1-8316-B5BC38D8BD79}"/>
    <cellStyle name="Normal 12 9 2 2 4 3" xfId="20628" xr:uid="{F3CB2556-8FEA-46F6-B22B-64FC48A8DE8D}"/>
    <cellStyle name="Normal 12 9 2 2 4 4" xfId="37119" xr:uid="{0EC860AB-ABF5-41B8-BF7A-20346A796B6F}"/>
    <cellStyle name="Normal 12 9 2 2 4 5" xfId="43047" xr:uid="{D9EF1E67-D27D-402A-AF2C-2D756B027FE7}"/>
    <cellStyle name="Normal 12 9 2 2 4 6" xfId="50933" xr:uid="{44EC1088-DAD8-405F-9111-2A05C0F7B478}"/>
    <cellStyle name="Normal 12 9 2 2 4 7" xfId="58423" xr:uid="{A4865BA6-DCF9-46E8-B0E0-CDBA5E2F0FFC}"/>
    <cellStyle name="Normal 12 9 2 2 5" xfId="13137" xr:uid="{EE14BF47-98BF-4907-8B2F-5DDFD48CD977}"/>
    <cellStyle name="Normal 12 9 2 2 5 2" xfId="28113" xr:uid="{0CBD22FB-F30C-4810-9F7E-3CDF27D9551A}"/>
    <cellStyle name="Normal 12 9 2 2 6" xfId="20625" xr:uid="{32169327-A722-43EA-B319-D97D427B50EB}"/>
    <cellStyle name="Normal 12 9 2 2 7" xfId="31779" xr:uid="{2195C0FD-E64F-4454-BA5A-B9F2745067CA}"/>
    <cellStyle name="Normal 12 9 2 2 8" xfId="43044" xr:uid="{E4053331-FC60-44B7-BEA1-BE3A6A49E706}"/>
    <cellStyle name="Normal 12 9 2 2 9" xfId="50930" xr:uid="{46954B5E-DB44-4D2F-8A2B-4935651743CE}"/>
    <cellStyle name="Normal 12 9 2 3" xfId="5630" xr:uid="{48A0947B-B724-477D-B4FC-B93538068796}"/>
    <cellStyle name="Normal 12 9 2 3 2" xfId="13141" xr:uid="{7FCB4435-BBB8-46E3-8D4A-CC4A64E82F52}"/>
    <cellStyle name="Normal 12 9 2 3 2 2" xfId="28117" xr:uid="{643E38D6-89B8-4B8A-AE7E-7EE3FE3058E7}"/>
    <cellStyle name="Normal 12 9 2 3 3" xfId="20629" xr:uid="{D0A1C7F2-E886-47FE-AAC9-60E39BE65671}"/>
    <cellStyle name="Normal 12 9 2 3 4" xfId="33430" xr:uid="{5E79F39F-70CB-4B7E-AB0F-D536FE4B5704}"/>
    <cellStyle name="Normal 12 9 2 3 5" xfId="43048" xr:uid="{071D709E-9D61-45AB-8D35-C0CA8416DE63}"/>
    <cellStyle name="Normal 12 9 2 3 6" xfId="50934" xr:uid="{A76939BE-8D72-46EF-9241-E08569934FE1}"/>
    <cellStyle name="Normal 12 9 2 3 7" xfId="58424" xr:uid="{51D6E7FF-3DBC-4EF8-9EA1-365EF1D7D29D}"/>
    <cellStyle name="Normal 12 9 2 4" xfId="5631" xr:uid="{75647A8A-0F85-455E-9079-A67B85621AE6}"/>
    <cellStyle name="Normal 12 9 2 4 2" xfId="13142" xr:uid="{573FAEF4-7E31-4E29-A601-5A5DE67084EF}"/>
    <cellStyle name="Normal 12 9 2 4 2 2" xfId="28118" xr:uid="{232F0BBA-F733-4948-BF8F-BC34569EBBFB}"/>
    <cellStyle name="Normal 12 9 2 4 3" xfId="20630" xr:uid="{7CB86030-3AF2-4C68-98EC-78D26CF848A9}"/>
    <cellStyle name="Normal 12 9 2 4 4" xfId="35275" xr:uid="{1FD70095-4CA9-489F-A1F2-9103C2C70677}"/>
    <cellStyle name="Normal 12 9 2 4 5" xfId="43049" xr:uid="{3CD99B42-4B71-401E-8884-0B1E430E10C4}"/>
    <cellStyle name="Normal 12 9 2 4 6" xfId="50935" xr:uid="{52303851-A664-4814-B729-806EA35AE8F8}"/>
    <cellStyle name="Normal 12 9 2 4 7" xfId="58425" xr:uid="{D3B777CE-8718-4F20-B405-6EBAEA4477E7}"/>
    <cellStyle name="Normal 12 9 2 5" xfId="5632" xr:uid="{3E938812-15CB-43DE-ADCB-E6132F2F70A4}"/>
    <cellStyle name="Normal 12 9 2 5 2" xfId="13143" xr:uid="{1FCD0138-530E-4852-8356-34253FDEDDBA}"/>
    <cellStyle name="Normal 12 9 2 5 2 2" xfId="28119" xr:uid="{883C39F2-059B-4940-AB8D-A8E43A7DAD65}"/>
    <cellStyle name="Normal 12 9 2 5 3" xfId="20631" xr:uid="{6EE503FA-FD30-4169-A716-13DBEB5A5A34}"/>
    <cellStyle name="Normal 12 9 2 5 4" xfId="37118" xr:uid="{763A80E0-608E-4231-A544-5CF5E2BD5E9A}"/>
    <cellStyle name="Normal 12 9 2 5 5" xfId="43050" xr:uid="{69F4FF5F-214F-4D6B-A501-2C901FB6D3E1}"/>
    <cellStyle name="Normal 12 9 2 5 6" xfId="50936" xr:uid="{BBA51286-A3B6-43E8-819E-146EBEA995AB}"/>
    <cellStyle name="Normal 12 9 2 5 7" xfId="58426" xr:uid="{B89DDDEC-7502-41A5-8FB4-99C4B70AA572}"/>
    <cellStyle name="Normal 12 9 2 6" xfId="13136" xr:uid="{7108CA32-C4ED-4CE7-B06F-0C7773B0ADDE}"/>
    <cellStyle name="Normal 12 9 2 6 2" xfId="28112" xr:uid="{2C15FACA-B028-4CEE-B73F-4AF3DE94CF57}"/>
    <cellStyle name="Normal 12 9 2 7" xfId="20624" xr:uid="{23BBCEAA-59F1-4314-B9EF-CD35F5F4987E}"/>
    <cellStyle name="Normal 12 9 2 8" xfId="31003" xr:uid="{CD411439-0AD8-4B8B-B20D-DE2D414E507F}"/>
    <cellStyle name="Normal 12 9 2 9" xfId="43043" xr:uid="{A7A2FD6D-63A3-4B41-B143-C8F0BFD92132}"/>
    <cellStyle name="Normal 12 9 3" xfId="5633" xr:uid="{4732AF71-036D-4D38-AD46-38F3C0626E1F}"/>
    <cellStyle name="Normal 12 9 3 10" xfId="58427" xr:uid="{03029C7F-B65B-4EEC-9EA2-2BB14C89D9DB}"/>
    <cellStyle name="Normal 12 9 3 2" xfId="5634" xr:uid="{B2EE916D-7B0F-4384-881E-FC77752AD621}"/>
    <cellStyle name="Normal 12 9 3 2 2" xfId="13145" xr:uid="{0421EDFC-0F7C-4E2B-B88F-2FCD7D4B93C7}"/>
    <cellStyle name="Normal 12 9 3 2 2 2" xfId="28121" xr:uid="{56CFE581-83F0-48BC-93EE-04A71F64684C}"/>
    <cellStyle name="Normal 12 9 3 2 3" xfId="20633" xr:uid="{F71F7B89-3513-45E8-9AFE-1DB957C54B28}"/>
    <cellStyle name="Normal 12 9 3 2 4" xfId="33432" xr:uid="{FFE2258A-E2F0-462D-AFE3-FF3C2DBACA98}"/>
    <cellStyle name="Normal 12 9 3 2 5" xfId="43052" xr:uid="{B252D4F4-144D-4943-B1B2-8540E27E34C1}"/>
    <cellStyle name="Normal 12 9 3 2 6" xfId="50938" xr:uid="{43251751-1F6D-4A93-A0CB-DDE0F140FB28}"/>
    <cellStyle name="Normal 12 9 3 2 7" xfId="58428" xr:uid="{351FDC39-D9EA-484C-AA19-46F638F6F14F}"/>
    <cellStyle name="Normal 12 9 3 3" xfId="5635" xr:uid="{7304475F-33D7-40DC-BCC7-E9EEE8C81DF8}"/>
    <cellStyle name="Normal 12 9 3 3 2" xfId="13146" xr:uid="{AB4F7E59-0F46-40C5-BDAB-DEAE8818F3C8}"/>
    <cellStyle name="Normal 12 9 3 3 2 2" xfId="28122" xr:uid="{10EF6A83-8A69-446F-AC1C-9128A3E3D2EF}"/>
    <cellStyle name="Normal 12 9 3 3 3" xfId="20634" xr:uid="{3E7AE8F4-C38B-4A61-BD4C-BE3210F71382}"/>
    <cellStyle name="Normal 12 9 3 3 4" xfId="35277" xr:uid="{7136E31A-5222-479F-9DD8-61526B1267F8}"/>
    <cellStyle name="Normal 12 9 3 3 5" xfId="43053" xr:uid="{A722951A-B81C-44D9-B619-C090E434939B}"/>
    <cellStyle name="Normal 12 9 3 3 6" xfId="50939" xr:uid="{2D724139-9158-46E7-AAC8-9569246A2AA8}"/>
    <cellStyle name="Normal 12 9 3 3 7" xfId="58429" xr:uid="{CA916081-A9EA-4F95-A5CF-51145672E044}"/>
    <cellStyle name="Normal 12 9 3 4" xfId="5636" xr:uid="{112B3776-4E3F-4123-A057-F41EA552A071}"/>
    <cellStyle name="Normal 12 9 3 4 2" xfId="13147" xr:uid="{450B1A49-04F7-4D2E-9AC0-17ACC9CD2ECD}"/>
    <cellStyle name="Normal 12 9 3 4 2 2" xfId="28123" xr:uid="{941F82C0-40A5-41EB-A973-CCD7C533B8FD}"/>
    <cellStyle name="Normal 12 9 3 4 3" xfId="20635" xr:uid="{E0BBD383-6178-446E-910E-04E205D655C5}"/>
    <cellStyle name="Normal 12 9 3 4 4" xfId="37120" xr:uid="{433D3EB4-933B-4EE1-85E0-B5B3ADC82BFD}"/>
    <cellStyle name="Normal 12 9 3 4 5" xfId="43054" xr:uid="{DD9AE682-6DBE-40CC-B3D9-F8F3364BB8C4}"/>
    <cellStyle name="Normal 12 9 3 4 6" xfId="50940" xr:uid="{5790F4AB-4A1E-408B-80EB-E9C77BB837C2}"/>
    <cellStyle name="Normal 12 9 3 4 7" xfId="58430" xr:uid="{E17406E7-9AB8-40CB-BDD0-363576B33CEC}"/>
    <cellStyle name="Normal 12 9 3 5" xfId="13144" xr:uid="{618CC868-3003-464B-841F-25D25F5CD8CA}"/>
    <cellStyle name="Normal 12 9 3 5 2" xfId="28120" xr:uid="{09FF75CC-C970-4C65-A682-2A716930C8FA}"/>
    <cellStyle name="Normal 12 9 3 6" xfId="20632" xr:uid="{46DD6FF2-F0BE-4A86-ADC6-B1E192D219B2}"/>
    <cellStyle name="Normal 12 9 3 7" xfId="31778" xr:uid="{812FEA6E-4DB4-4A5F-AD91-9B5B189DD34F}"/>
    <cellStyle name="Normal 12 9 3 8" xfId="43051" xr:uid="{B24B65FC-8D8B-42C3-9998-1C60EEA80E73}"/>
    <cellStyle name="Normal 12 9 3 9" xfId="50937" xr:uid="{A6EBBAF9-DDDD-448F-8EA7-F151F34ACABE}"/>
    <cellStyle name="Normal 12 9 4" xfId="5637" xr:uid="{C913CCA8-72B5-44DC-AC8C-9E14E6766554}"/>
    <cellStyle name="Normal 12 9 4 2" xfId="13148" xr:uid="{07B1AD4C-87D8-44B2-8F4B-D376BF78E398}"/>
    <cellStyle name="Normal 12 9 4 2 2" xfId="28124" xr:uid="{0B7C0CB7-0E50-4BB0-9810-2930A9912D7F}"/>
    <cellStyle name="Normal 12 9 4 3" xfId="20636" xr:uid="{BB83CE3F-F06A-40A5-A9EB-91A748ADFE1F}"/>
    <cellStyle name="Normal 12 9 4 4" xfId="33429" xr:uid="{CC8C5DFA-DE52-41D8-8DFA-337F20DA3370}"/>
    <cellStyle name="Normal 12 9 4 5" xfId="43055" xr:uid="{DDA07CDF-334F-45F2-BC23-77C30E79BA82}"/>
    <cellStyle name="Normal 12 9 4 6" xfId="50941" xr:uid="{E2E1D2A1-D030-41C9-BE48-6DD2DA3A8638}"/>
    <cellStyle name="Normal 12 9 4 7" xfId="58431" xr:uid="{D0083EBC-E1E5-433E-A014-F637D2B34526}"/>
    <cellStyle name="Normal 12 9 5" xfId="5638" xr:uid="{EF4A01B9-8E8E-4550-AFED-3E3DD429A4F9}"/>
    <cellStyle name="Normal 12 9 5 2" xfId="13149" xr:uid="{FA8AC9CC-0AC7-4F82-921C-E7910A9A024B}"/>
    <cellStyle name="Normal 12 9 5 2 2" xfId="28125" xr:uid="{59F93E0F-D22A-45DB-BE61-6F8A5CEBEED5}"/>
    <cellStyle name="Normal 12 9 5 3" xfId="20637" xr:uid="{8F653D0D-98B8-4631-9E07-FADBA1D1D513}"/>
    <cellStyle name="Normal 12 9 5 4" xfId="35274" xr:uid="{4C90BB99-D575-43BC-844D-95966173E195}"/>
    <cellStyle name="Normal 12 9 5 5" xfId="43056" xr:uid="{F65D3F3E-E5C3-4B17-A4CF-4AC98FED9D99}"/>
    <cellStyle name="Normal 12 9 5 6" xfId="50942" xr:uid="{8A3670DB-6FFD-42BE-878C-48F28B8368CB}"/>
    <cellStyle name="Normal 12 9 5 7" xfId="58432" xr:uid="{C5BF7290-CA70-4497-8280-704EEEC0E320}"/>
    <cellStyle name="Normal 12 9 6" xfId="5639" xr:uid="{E5EC0A0B-7757-4D83-859D-46524E0BCAC3}"/>
    <cellStyle name="Normal 12 9 6 2" xfId="13150" xr:uid="{F1F543E3-029C-4462-A0EF-842CE0C9C928}"/>
    <cellStyle name="Normal 12 9 6 2 2" xfId="28126" xr:uid="{1102B103-E45F-4172-B07E-8FFA0889B617}"/>
    <cellStyle name="Normal 12 9 6 3" xfId="20638" xr:uid="{D2462357-CB1A-4D5B-82AE-169F1891042C}"/>
    <cellStyle name="Normal 12 9 6 4" xfId="37117" xr:uid="{6BC10BEE-8251-4725-AFA0-70007CA8D529}"/>
    <cellStyle name="Normal 12 9 6 5" xfId="43057" xr:uid="{23808E4F-9869-42CF-814A-F6F6471A9BCD}"/>
    <cellStyle name="Normal 12 9 6 6" xfId="50943" xr:uid="{B280F9B0-3F71-4F46-967A-0750D728A5B9}"/>
    <cellStyle name="Normal 12 9 6 7" xfId="58433" xr:uid="{27ECF768-7E37-46EC-B70E-C978F31E2D79}"/>
    <cellStyle name="Normal 12 9 7" xfId="13135" xr:uid="{F24BD92D-AA02-4F5A-9375-0937D87BE1EA}"/>
    <cellStyle name="Normal 12 9 7 2" xfId="28111" xr:uid="{29753054-3AD2-4DC6-BEA0-14C7A9E81BAC}"/>
    <cellStyle name="Normal 12 9 8" xfId="20623" xr:uid="{E4124F6C-A23F-43C2-84A3-C8796F2FF660}"/>
    <cellStyle name="Normal 12 9 9" xfId="30493" xr:uid="{5FC25162-41E4-4E0E-A662-143B4BCAD6DF}"/>
    <cellStyle name="Normal 13" xfId="378" xr:uid="{8FF23F00-4F77-4CD0-AA9B-5D229810AB28}"/>
    <cellStyle name="Normal 13 10" xfId="5640" xr:uid="{95F3D74D-FDDA-4BA9-9042-1F86E494FFFC}"/>
    <cellStyle name="Normal 13 10 2" xfId="13151" xr:uid="{C2CF8C82-550F-4B9C-8BB2-769EC6A61204}"/>
    <cellStyle name="Normal 13 10 2 2" xfId="28127" xr:uid="{CBDE9E9B-9FD0-44C7-A05A-4852AF102A43}"/>
    <cellStyle name="Normal 13 10 3" xfId="20639" xr:uid="{B61D0DAF-4A70-42A7-A697-3FBCBED00632}"/>
    <cellStyle name="Normal 13 10 4" xfId="37121" xr:uid="{D5A19766-ABA3-463C-8EE5-C9332D082631}"/>
    <cellStyle name="Normal 13 10 5" xfId="43058" xr:uid="{CE3A8C32-18B3-4E7E-A5D6-132ED05E7E62}"/>
    <cellStyle name="Normal 13 10 6" xfId="50944" xr:uid="{D3088DBF-D25F-447B-82EB-C9702A575746}"/>
    <cellStyle name="Normal 13 10 7" xfId="58434" xr:uid="{4C6A0C21-3755-4896-9D89-A3EDB923453A}"/>
    <cellStyle name="Normal 13 11" xfId="7918" xr:uid="{36355C73-BADE-42C0-BBCD-3335D24DF77E}"/>
    <cellStyle name="Normal 13 11 2" xfId="22895" xr:uid="{F792C74F-C8FA-4671-B26D-B12E7BC0A0FA}"/>
    <cellStyle name="Normal 13 12" xfId="15407" xr:uid="{19F7A41B-8931-4D5C-B079-4B83B15BACE4}"/>
    <cellStyle name="Normal 13 13" xfId="30309" xr:uid="{E391BFAF-5CFF-423E-A8D9-3613C9AD3539}"/>
    <cellStyle name="Normal 13 14" xfId="37826" xr:uid="{A171C6C2-0F92-4B3F-8B54-05080CD2936D}"/>
    <cellStyle name="Normal 13 15" xfId="45314" xr:uid="{ABD271C1-5733-4ABC-8D33-909D64EBE83F}"/>
    <cellStyle name="Normal 13 16" xfId="45437" xr:uid="{27491BA0-2D1B-47E3-A773-E45C418C9AC9}"/>
    <cellStyle name="Normal 13 17" xfId="45560" xr:uid="{1D9221E6-8A5F-4F6C-9906-C89B41A58299}"/>
    <cellStyle name="Normal 13 18" xfId="45709" xr:uid="{85813B04-6C1D-4556-90D4-D0C515A3F18C}"/>
    <cellStyle name="Normal 13 19" xfId="53202" xr:uid="{206397CF-B785-4C9D-9C0A-EBD183078D1D}"/>
    <cellStyle name="Normal 13 2" xfId="5641" xr:uid="{593244B2-2E77-4344-A0C5-F827951B44F6}"/>
    <cellStyle name="Normal 13 2 10" xfId="20640" xr:uid="{A057C0D0-0A81-40EC-BF59-89D00317B607}"/>
    <cellStyle name="Normal 13 2 11" xfId="30380" xr:uid="{F1C9DDB7-27DD-4D02-9D5A-5EAB99EBD9AB}"/>
    <cellStyle name="Normal 13 2 12" xfId="43059" xr:uid="{CCC57333-49E7-41FE-A880-FE3A0B5DE9BF}"/>
    <cellStyle name="Normal 13 2 13" xfId="50945" xr:uid="{5E8E0879-8269-4EB3-BDCE-DC0BB0CBE6EB}"/>
    <cellStyle name="Normal 13 2 14" xfId="58435" xr:uid="{7534F597-2DC8-4EF6-8A11-4FE87A46BAF2}"/>
    <cellStyle name="Normal 13 2 2" xfId="5642" xr:uid="{C4A563B6-CCA8-4121-A38B-2370960A825C}"/>
    <cellStyle name="Normal 13 2 2 10" xfId="43060" xr:uid="{3BD3EE0B-DE12-4701-A026-543B1700C1E7}"/>
    <cellStyle name="Normal 13 2 2 11" xfId="50946" xr:uid="{E6E80FE9-E109-48DE-B029-34B96E4971D5}"/>
    <cellStyle name="Normal 13 2 2 12" xfId="58436" xr:uid="{71233A37-584A-4118-90CA-769277EC786F}"/>
    <cellStyle name="Normal 13 2 2 2" xfId="5643" xr:uid="{9BB7A35D-F635-4680-8A97-A97B7F76202A}"/>
    <cellStyle name="Normal 13 2 2 2 10" xfId="50947" xr:uid="{0FA1BD84-A0D1-435A-925A-0A30722DC3ED}"/>
    <cellStyle name="Normal 13 2 2 2 11" xfId="58437" xr:uid="{BB08A7FC-85D7-4C8E-A7AF-EE1B6D515394}"/>
    <cellStyle name="Normal 13 2 2 2 2" xfId="5644" xr:uid="{40D80358-EFEB-4093-8F64-EE2D73402065}"/>
    <cellStyle name="Normal 13 2 2 2 2 10" xfId="58438" xr:uid="{A24D524B-5882-447B-95CE-B1D6879E22E7}"/>
    <cellStyle name="Normal 13 2 2 2 2 2" xfId="5645" xr:uid="{48C95651-8906-4445-9C14-E1FBD5EAF69E}"/>
    <cellStyle name="Normal 13 2 2 2 2 2 2" xfId="13156" xr:uid="{BC3CB372-BC57-42C2-96DE-C2CBF07D8038}"/>
    <cellStyle name="Normal 13 2 2 2 2 2 2 2" xfId="28132" xr:uid="{144F2B58-BBEC-4F30-8E7E-3393F5B447BD}"/>
    <cellStyle name="Normal 13 2 2 2 2 2 3" xfId="20644" xr:uid="{F754B403-9C0E-4A1D-9350-574B3B9B4B97}"/>
    <cellStyle name="Normal 13 2 2 2 2 2 4" xfId="33437" xr:uid="{4DB1FF5B-9E3D-4709-A001-1F0B42E972E4}"/>
    <cellStyle name="Normal 13 2 2 2 2 2 5" xfId="43063" xr:uid="{2A445816-FEF7-4C8B-9999-686276B29E06}"/>
    <cellStyle name="Normal 13 2 2 2 2 2 6" xfId="50949" xr:uid="{E01164A3-7FD4-4E4D-AAA7-637DD808D030}"/>
    <cellStyle name="Normal 13 2 2 2 2 2 7" xfId="58439" xr:uid="{12FA2533-6DCC-4FD5-8FE3-B4CDBA31AC56}"/>
    <cellStyle name="Normal 13 2 2 2 2 3" xfId="5646" xr:uid="{033C0AAD-04F3-4A10-A073-E45E912DD95E}"/>
    <cellStyle name="Normal 13 2 2 2 2 3 2" xfId="13157" xr:uid="{FB71C2C6-C964-44A5-A44B-F681A834DE5B}"/>
    <cellStyle name="Normal 13 2 2 2 2 3 2 2" xfId="28133" xr:uid="{9D756E65-8CA7-44C9-B39A-3021A878C754}"/>
    <cellStyle name="Normal 13 2 2 2 2 3 3" xfId="20645" xr:uid="{D49C7A2D-3D33-4D92-AE42-0458C18A5D46}"/>
    <cellStyle name="Normal 13 2 2 2 2 3 4" xfId="35282" xr:uid="{3B713677-CB44-45B8-8D4E-A78CF47FEB12}"/>
    <cellStyle name="Normal 13 2 2 2 2 3 5" xfId="43064" xr:uid="{3F44F098-2A0E-49F9-AAFA-6455B0489C3D}"/>
    <cellStyle name="Normal 13 2 2 2 2 3 6" xfId="50950" xr:uid="{82CB06A0-35C0-4AA6-9F97-4E8407FCF2CF}"/>
    <cellStyle name="Normal 13 2 2 2 2 3 7" xfId="58440" xr:uid="{F2E66CC6-E481-49F8-8914-2A506E739AED}"/>
    <cellStyle name="Normal 13 2 2 2 2 4" xfId="5647" xr:uid="{03EBE8FC-20DD-45B4-9155-060007C61F93}"/>
    <cellStyle name="Normal 13 2 2 2 2 4 2" xfId="13158" xr:uid="{6BC5015F-CBB6-4A8D-8837-5362A41FC694}"/>
    <cellStyle name="Normal 13 2 2 2 2 4 2 2" xfId="28134" xr:uid="{C7A0873D-7704-4951-BD5E-8D419FDB07E7}"/>
    <cellStyle name="Normal 13 2 2 2 2 4 3" xfId="20646" xr:uid="{7AA7A9E9-A9AA-4F0E-826B-5BAC126013C7}"/>
    <cellStyle name="Normal 13 2 2 2 2 4 4" xfId="37125" xr:uid="{D63AA682-E133-4033-9A5B-5BFA39D8334E}"/>
    <cellStyle name="Normal 13 2 2 2 2 4 5" xfId="43065" xr:uid="{0C8DADF5-09B9-4D59-A1A1-D1527569EC0F}"/>
    <cellStyle name="Normal 13 2 2 2 2 4 6" xfId="50951" xr:uid="{8A33C5D6-9886-487A-BF98-00660C9AD075}"/>
    <cellStyle name="Normal 13 2 2 2 2 4 7" xfId="58441" xr:uid="{9B16C244-73A9-4E32-9EA8-148E4D4EF450}"/>
    <cellStyle name="Normal 13 2 2 2 2 5" xfId="13155" xr:uid="{1D93DC51-F578-448A-80F6-EFF556ADD286}"/>
    <cellStyle name="Normal 13 2 2 2 2 5 2" xfId="28131" xr:uid="{69AE16E5-5034-43A5-BAB4-FF122ECB9830}"/>
    <cellStyle name="Normal 13 2 2 2 2 6" xfId="20643" xr:uid="{7DAADC95-2024-424B-9A45-3E3F07C3C7E5}"/>
    <cellStyle name="Normal 13 2 2 2 2 7" xfId="31783" xr:uid="{DBE71538-4FBB-4472-AE92-8D0920160630}"/>
    <cellStyle name="Normal 13 2 2 2 2 8" xfId="43062" xr:uid="{15716442-7FD5-4201-93D9-3FC57A5C5E7B}"/>
    <cellStyle name="Normal 13 2 2 2 2 9" xfId="50948" xr:uid="{958C27F9-F706-4105-B7A9-BB46F91C6127}"/>
    <cellStyle name="Normal 13 2 2 2 3" xfId="5648" xr:uid="{0CE208AD-1825-4CAC-A97C-D84E2F19B867}"/>
    <cellStyle name="Normal 13 2 2 2 3 2" xfId="13159" xr:uid="{C3DBA346-E208-4DB1-B835-29713B29EFE4}"/>
    <cellStyle name="Normal 13 2 2 2 3 2 2" xfId="28135" xr:uid="{BDD641D5-D067-4A06-BEE8-F6016EB63D74}"/>
    <cellStyle name="Normal 13 2 2 2 3 3" xfId="20647" xr:uid="{F79687A7-D745-4238-BD1C-F786C58261D8}"/>
    <cellStyle name="Normal 13 2 2 2 3 4" xfId="33436" xr:uid="{62E1F0E0-C10F-4D84-91D6-84B81C3E2A78}"/>
    <cellStyle name="Normal 13 2 2 2 3 5" xfId="43066" xr:uid="{D1622630-F7D1-4201-B608-25979CB1280C}"/>
    <cellStyle name="Normal 13 2 2 2 3 6" xfId="50952" xr:uid="{D78E246D-9F37-47C6-8C8B-EDC5E0488F1D}"/>
    <cellStyle name="Normal 13 2 2 2 3 7" xfId="58442" xr:uid="{10BB5441-47D4-4F1B-B5B6-689C090D10D4}"/>
    <cellStyle name="Normal 13 2 2 2 4" xfId="5649" xr:uid="{6FF0550C-054C-4F34-A9E6-A5D8A80FE551}"/>
    <cellStyle name="Normal 13 2 2 2 4 2" xfId="13160" xr:uid="{D4272135-43BD-458D-9975-49786FB70FBD}"/>
    <cellStyle name="Normal 13 2 2 2 4 2 2" xfId="28136" xr:uid="{D6C8BDBD-C6DD-41C0-922B-AE2E711653B4}"/>
    <cellStyle name="Normal 13 2 2 2 4 3" xfId="20648" xr:uid="{F5B82DC1-5293-48A0-8357-3605521F7E09}"/>
    <cellStyle name="Normal 13 2 2 2 4 4" xfId="35281" xr:uid="{D37E8423-F4CB-4502-93EA-DBAC617EFC34}"/>
    <cellStyle name="Normal 13 2 2 2 4 5" xfId="43067" xr:uid="{33F4200E-9B3D-40AA-8461-5C67B55F6987}"/>
    <cellStyle name="Normal 13 2 2 2 4 6" xfId="50953" xr:uid="{9F4391F8-8C40-4414-A566-722C9C723995}"/>
    <cellStyle name="Normal 13 2 2 2 4 7" xfId="58443" xr:uid="{101A7677-4B21-422D-A7D7-14745782457A}"/>
    <cellStyle name="Normal 13 2 2 2 5" xfId="5650" xr:uid="{67D33235-C5B9-4937-BCC8-B4F56CC3F6C0}"/>
    <cellStyle name="Normal 13 2 2 2 5 2" xfId="13161" xr:uid="{35BA4DD3-0934-4376-9367-FD17179D5926}"/>
    <cellStyle name="Normal 13 2 2 2 5 2 2" xfId="28137" xr:uid="{42F26AC8-8EC8-4655-A238-6D2E5F814E19}"/>
    <cellStyle name="Normal 13 2 2 2 5 3" xfId="20649" xr:uid="{680C3FD7-3A05-4737-8E48-517CA29B7E95}"/>
    <cellStyle name="Normal 13 2 2 2 5 4" xfId="37124" xr:uid="{D3B8590C-0AC1-4D90-BEB1-671B03C753B8}"/>
    <cellStyle name="Normal 13 2 2 2 5 5" xfId="43068" xr:uid="{5A09ABE1-09D2-48D9-A6F8-9A0CEECB8975}"/>
    <cellStyle name="Normal 13 2 2 2 5 6" xfId="50954" xr:uid="{C1F3CCE0-9924-4936-830F-33C9DC498D1D}"/>
    <cellStyle name="Normal 13 2 2 2 5 7" xfId="58444" xr:uid="{5A086157-B0DC-4D30-AF56-E13C7B2387C3}"/>
    <cellStyle name="Normal 13 2 2 2 6" xfId="13154" xr:uid="{396BD789-5254-407A-BB8D-160D5638C5A2}"/>
    <cellStyle name="Normal 13 2 2 2 6 2" xfId="28130" xr:uid="{6BB485B0-8D2E-4416-BE02-9837A7BF449B}"/>
    <cellStyle name="Normal 13 2 2 2 7" xfId="20642" xr:uid="{37E002D4-943A-47F8-A341-A356C1E0AB92}"/>
    <cellStyle name="Normal 13 2 2 2 8" xfId="31006" xr:uid="{D6D24E21-89DE-4A1D-A21E-7B64663BFEE6}"/>
    <cellStyle name="Normal 13 2 2 2 9" xfId="43061" xr:uid="{4B25544C-EECE-46B3-8F2A-AA07F7A3A091}"/>
    <cellStyle name="Normal 13 2 2 3" xfId="5651" xr:uid="{35969C91-23E6-4262-AD69-5FF6B79EEA63}"/>
    <cellStyle name="Normal 13 2 2 3 10" xfId="58445" xr:uid="{BF4A0562-4409-40EF-9457-401E58FAFE0D}"/>
    <cellStyle name="Normal 13 2 2 3 2" xfId="5652" xr:uid="{B5F922F5-2254-4F5E-A10A-8A994074ED2A}"/>
    <cellStyle name="Normal 13 2 2 3 2 2" xfId="13163" xr:uid="{852FDCF8-54D0-463B-97CB-3A1172B316C4}"/>
    <cellStyle name="Normal 13 2 2 3 2 2 2" xfId="28139" xr:uid="{A872E077-76B6-4B90-8762-FFEF50470A13}"/>
    <cellStyle name="Normal 13 2 2 3 2 3" xfId="20651" xr:uid="{099DF788-6755-4EA5-A30E-7AB7E1A5F08C}"/>
    <cellStyle name="Normal 13 2 2 3 2 4" xfId="33438" xr:uid="{A2C36752-4434-4FC3-B9F8-387277F4838A}"/>
    <cellStyle name="Normal 13 2 2 3 2 5" xfId="43070" xr:uid="{9A6DF1A6-CC82-4E6B-9FD3-9F96D125EC08}"/>
    <cellStyle name="Normal 13 2 2 3 2 6" xfId="50956" xr:uid="{05F4D3DA-58A6-44EA-B45F-9899A8D1A216}"/>
    <cellStyle name="Normal 13 2 2 3 2 7" xfId="58446" xr:uid="{CE1005EF-1EE2-4BBF-A3D7-FA6D526DE1E1}"/>
    <cellStyle name="Normal 13 2 2 3 3" xfId="5653" xr:uid="{DB06AB4F-4447-4165-9E6E-5C9F8565A114}"/>
    <cellStyle name="Normal 13 2 2 3 3 2" xfId="13164" xr:uid="{8F03214E-2702-4B4B-B443-1857A2EFC39C}"/>
    <cellStyle name="Normal 13 2 2 3 3 2 2" xfId="28140" xr:uid="{F276CB37-D762-43C3-B878-6FABA653716B}"/>
    <cellStyle name="Normal 13 2 2 3 3 3" xfId="20652" xr:uid="{45AD9629-745A-4C5C-BD86-166D32E45D20}"/>
    <cellStyle name="Normal 13 2 2 3 3 4" xfId="35283" xr:uid="{8075D149-D901-45D9-9B0E-0E6ED2C16B99}"/>
    <cellStyle name="Normal 13 2 2 3 3 5" xfId="43071" xr:uid="{62C32C6F-CE28-426F-877F-86405FA52B45}"/>
    <cellStyle name="Normal 13 2 2 3 3 6" xfId="50957" xr:uid="{053213AA-DA16-46A8-B8D6-FAC59271114A}"/>
    <cellStyle name="Normal 13 2 2 3 3 7" xfId="58447" xr:uid="{B15E67C9-AD39-4AA6-890B-B982A4B5879B}"/>
    <cellStyle name="Normal 13 2 2 3 4" xfId="5654" xr:uid="{F7AEBC18-00B9-4DF4-9ED6-21D8838EB66B}"/>
    <cellStyle name="Normal 13 2 2 3 4 2" xfId="13165" xr:uid="{6111F13C-AED1-4E33-9BF8-348FDB92E328}"/>
    <cellStyle name="Normal 13 2 2 3 4 2 2" xfId="28141" xr:uid="{8A6E7511-7376-4184-8275-5C803AB9DF7D}"/>
    <cellStyle name="Normal 13 2 2 3 4 3" xfId="20653" xr:uid="{56CCFC86-B364-468C-9B27-DF3B0F9C93C6}"/>
    <cellStyle name="Normal 13 2 2 3 4 4" xfId="37126" xr:uid="{F2BC81C3-03A4-467F-AF5F-201792888208}"/>
    <cellStyle name="Normal 13 2 2 3 4 5" xfId="43072" xr:uid="{E08147A7-ADFF-451B-AEFD-677F8D8474A2}"/>
    <cellStyle name="Normal 13 2 2 3 4 6" xfId="50958" xr:uid="{EECFF98A-4E9E-49F4-8FA1-06FE4C311586}"/>
    <cellStyle name="Normal 13 2 2 3 4 7" xfId="58448" xr:uid="{5F08043D-0A7F-4EFB-8881-4756C60F1887}"/>
    <cellStyle name="Normal 13 2 2 3 5" xfId="13162" xr:uid="{BCD9DE2E-286E-4B6F-AB10-210C1FDE5A7A}"/>
    <cellStyle name="Normal 13 2 2 3 5 2" xfId="28138" xr:uid="{5D3A0F8B-62C5-4B03-990B-C863B53A2A9B}"/>
    <cellStyle name="Normal 13 2 2 3 6" xfId="20650" xr:uid="{99C99FF4-0E1F-417F-A43E-E79BEAD56E50}"/>
    <cellStyle name="Normal 13 2 2 3 7" xfId="31782" xr:uid="{DAFE563F-C909-4862-A651-8C4DCEABFF86}"/>
    <cellStyle name="Normal 13 2 2 3 8" xfId="43069" xr:uid="{5ECD8D53-EB0F-4AA9-AED0-8EA7CC9284C2}"/>
    <cellStyle name="Normal 13 2 2 3 9" xfId="50955" xr:uid="{BF437ED2-2ADF-4960-880A-FE83FEF009AA}"/>
    <cellStyle name="Normal 13 2 2 4" xfId="5655" xr:uid="{95E85F17-5E14-4011-8C0A-DB59CA92C043}"/>
    <cellStyle name="Normal 13 2 2 4 2" xfId="13166" xr:uid="{20543798-49D1-4DD7-9B1F-777A4FB3BE21}"/>
    <cellStyle name="Normal 13 2 2 4 2 2" xfId="28142" xr:uid="{0D6EDDBB-2789-47B6-A442-92A025F530A0}"/>
    <cellStyle name="Normal 13 2 2 4 3" xfId="20654" xr:uid="{93F5FFE7-B8F0-4D65-A19C-FED899B887D7}"/>
    <cellStyle name="Normal 13 2 2 4 4" xfId="33435" xr:uid="{E78C99CA-EA96-4B26-AE41-E2FEB7FD5A3A}"/>
    <cellStyle name="Normal 13 2 2 4 5" xfId="43073" xr:uid="{A2039360-A559-4F03-B881-3586F7A742EA}"/>
    <cellStyle name="Normal 13 2 2 4 6" xfId="50959" xr:uid="{815071BC-A93E-4DA6-9801-CAEAD788DE28}"/>
    <cellStyle name="Normal 13 2 2 4 7" xfId="58449" xr:uid="{1A0B5824-EE96-4E96-AD6E-17F94FCC048E}"/>
    <cellStyle name="Normal 13 2 2 5" xfId="5656" xr:uid="{3FA0D6BE-67BF-4FB3-812F-F80A332EAC1D}"/>
    <cellStyle name="Normal 13 2 2 5 2" xfId="13167" xr:uid="{6BD4C002-53C9-44CF-B4DF-081BCDAFBA00}"/>
    <cellStyle name="Normal 13 2 2 5 2 2" xfId="28143" xr:uid="{44F14698-DF53-46D0-B017-B78D626D1858}"/>
    <cellStyle name="Normal 13 2 2 5 3" xfId="20655" xr:uid="{66BFD039-665B-4CD7-A8B2-5F4B3909B6F1}"/>
    <cellStyle name="Normal 13 2 2 5 4" xfId="35280" xr:uid="{6401F279-7324-4F93-A52C-5BFF1F3FFFB4}"/>
    <cellStyle name="Normal 13 2 2 5 5" xfId="43074" xr:uid="{9B7ED1E7-B799-44FD-9478-09087CB1A20C}"/>
    <cellStyle name="Normal 13 2 2 5 6" xfId="50960" xr:uid="{98377ABA-EAB3-4A13-96D2-45309994AB0C}"/>
    <cellStyle name="Normal 13 2 2 5 7" xfId="58450" xr:uid="{16414EF2-9A14-4805-99C9-EB270940C4D8}"/>
    <cellStyle name="Normal 13 2 2 6" xfId="5657" xr:uid="{5A5FC0BA-8F6B-4A5E-B028-D7D8C97EA47C}"/>
    <cellStyle name="Normal 13 2 2 6 2" xfId="13168" xr:uid="{1E5C020A-0D8A-4A78-A89B-7D92857E8B6B}"/>
    <cellStyle name="Normal 13 2 2 6 2 2" xfId="28144" xr:uid="{1828BAC1-30D6-4300-BD83-E6500DF213B6}"/>
    <cellStyle name="Normal 13 2 2 6 3" xfId="20656" xr:uid="{F3F395A9-3C6D-4D9F-A520-73D351E6A22F}"/>
    <cellStyle name="Normal 13 2 2 6 4" xfId="37123" xr:uid="{6AAB8CDB-224D-4D90-BEBE-490A4D90F26E}"/>
    <cellStyle name="Normal 13 2 2 6 5" xfId="43075" xr:uid="{E35C1789-6241-454D-8096-D6049E4B8698}"/>
    <cellStyle name="Normal 13 2 2 6 6" xfId="50961" xr:uid="{268DCCFB-E032-48B1-AF32-FFA4CB0F1AAF}"/>
    <cellStyle name="Normal 13 2 2 6 7" xfId="58451" xr:uid="{461AF1CE-5AB2-45D1-8107-B117F23B018C}"/>
    <cellStyle name="Normal 13 2 2 7" xfId="13153" xr:uid="{8A4120AB-1AEA-4074-AF2A-0D676DEC1E72}"/>
    <cellStyle name="Normal 13 2 2 7 2" xfId="28129" xr:uid="{7621440A-3153-4BB6-9F6E-6B313F118D44}"/>
    <cellStyle name="Normal 13 2 2 8" xfId="20641" xr:uid="{20AE10FD-3B4B-445C-BFAD-8805C28FC0C1}"/>
    <cellStyle name="Normal 13 2 2 9" xfId="30516" xr:uid="{8B43C5EB-EEBF-4E33-9E7A-11B121138AB6}"/>
    <cellStyle name="Normal 13 2 3" xfId="5658" xr:uid="{73ED6536-7021-4BA5-8452-F6809A68B170}"/>
    <cellStyle name="Normal 13 2 3 10" xfId="50962" xr:uid="{0E23D749-472D-4266-87F8-8EC42AB4A4EC}"/>
    <cellStyle name="Normal 13 2 3 11" xfId="58452" xr:uid="{81C0EBCB-48A3-410F-8106-CAF3215908A7}"/>
    <cellStyle name="Normal 13 2 3 2" xfId="5659" xr:uid="{DA14860D-6FBE-4970-8402-E70CD9E3FC27}"/>
    <cellStyle name="Normal 13 2 3 2 10" xfId="58453" xr:uid="{20FCBE03-1D70-4E60-91C6-721B63521CD7}"/>
    <cellStyle name="Normal 13 2 3 2 2" xfId="5660" xr:uid="{1FF812C1-3BCE-40F5-B913-E2322B90204C}"/>
    <cellStyle name="Normal 13 2 3 2 2 2" xfId="13171" xr:uid="{4848A3AB-287D-43BF-AD5B-54F6E344C07E}"/>
    <cellStyle name="Normal 13 2 3 2 2 2 2" xfId="28147" xr:uid="{21AAA1BB-CBF7-4B7F-BC4E-5C588DC75088}"/>
    <cellStyle name="Normal 13 2 3 2 2 3" xfId="20659" xr:uid="{715895B3-EB53-4D9D-B317-FC695B16B6C3}"/>
    <cellStyle name="Normal 13 2 3 2 2 4" xfId="33440" xr:uid="{28F2D1BF-8F72-474F-9976-712C30770814}"/>
    <cellStyle name="Normal 13 2 3 2 2 5" xfId="43078" xr:uid="{9BED9FF3-B7F8-424E-AA62-6D950FFCDAC4}"/>
    <cellStyle name="Normal 13 2 3 2 2 6" xfId="50964" xr:uid="{5E43E46D-DA26-4F71-9D12-8C8A3A3AFDA3}"/>
    <cellStyle name="Normal 13 2 3 2 2 7" xfId="58454" xr:uid="{B4A4C29B-68AE-4455-B2FC-15F50FE99D5E}"/>
    <cellStyle name="Normal 13 2 3 2 3" xfId="5661" xr:uid="{73E3CCE2-A000-43FD-BF1F-67FCB1935513}"/>
    <cellStyle name="Normal 13 2 3 2 3 2" xfId="13172" xr:uid="{28A8C3E9-E037-428D-AC52-C8BE61B255F0}"/>
    <cellStyle name="Normal 13 2 3 2 3 2 2" xfId="28148" xr:uid="{942302E8-B01A-469B-A5F8-94D1D2693C4E}"/>
    <cellStyle name="Normal 13 2 3 2 3 3" xfId="20660" xr:uid="{63FAC978-359B-46E8-A204-7CE61C98384C}"/>
    <cellStyle name="Normal 13 2 3 2 3 4" xfId="35285" xr:uid="{4D535BA6-DD83-49E9-8A42-5624AAA80ED2}"/>
    <cellStyle name="Normal 13 2 3 2 3 5" xfId="43079" xr:uid="{6681FBAC-839D-4A85-BE37-13A8661ABA9A}"/>
    <cellStyle name="Normal 13 2 3 2 3 6" xfId="50965" xr:uid="{6A4701CB-6425-4EF4-96CC-5FCE71EB43E2}"/>
    <cellStyle name="Normal 13 2 3 2 3 7" xfId="58455" xr:uid="{E882E5E8-2E77-45CE-A905-E7D6AEA0B51F}"/>
    <cellStyle name="Normal 13 2 3 2 4" xfId="5662" xr:uid="{EEC1CC7E-E0A1-4A99-9E27-A918ED971899}"/>
    <cellStyle name="Normal 13 2 3 2 4 2" xfId="13173" xr:uid="{EF08989D-1F41-4ADE-8F98-8F44E84CEA22}"/>
    <cellStyle name="Normal 13 2 3 2 4 2 2" xfId="28149" xr:uid="{EC4B1F94-A0EA-4211-9001-36FCAAA7CF1E}"/>
    <cellStyle name="Normal 13 2 3 2 4 3" xfId="20661" xr:uid="{04B4B773-5A0C-4424-9317-CC71F9D3F094}"/>
    <cellStyle name="Normal 13 2 3 2 4 4" xfId="37128" xr:uid="{C0DDB5A0-1DA4-4742-BBD1-5C8FD51E9DA9}"/>
    <cellStyle name="Normal 13 2 3 2 4 5" xfId="43080" xr:uid="{EAE5427E-97F6-4AB2-9AFE-63A86D2CCCE0}"/>
    <cellStyle name="Normal 13 2 3 2 4 6" xfId="50966" xr:uid="{70A01821-977B-4CDD-AD3C-C9CB13B550C3}"/>
    <cellStyle name="Normal 13 2 3 2 4 7" xfId="58456" xr:uid="{F327DCB3-BCC5-4699-BE76-8E654B93CCC0}"/>
    <cellStyle name="Normal 13 2 3 2 5" xfId="13170" xr:uid="{9AA0787C-4A19-4DA5-99BC-EF7172A92408}"/>
    <cellStyle name="Normal 13 2 3 2 5 2" xfId="28146" xr:uid="{35AC6857-D093-42F5-AFAE-C7027AA27A1A}"/>
    <cellStyle name="Normal 13 2 3 2 6" xfId="20658" xr:uid="{2884E3B6-3A16-465C-9290-621ECA6667D9}"/>
    <cellStyle name="Normal 13 2 3 2 7" xfId="31784" xr:uid="{C8885662-EB23-4447-A10D-6AC57348AED3}"/>
    <cellStyle name="Normal 13 2 3 2 8" xfId="43077" xr:uid="{1F1D9E99-363B-4BAC-819B-8DA574D4CE79}"/>
    <cellStyle name="Normal 13 2 3 2 9" xfId="50963" xr:uid="{30D6F4FF-F682-4F79-BAB9-70C3C022C785}"/>
    <cellStyle name="Normal 13 2 3 3" xfId="5663" xr:uid="{605EEB24-1711-413A-A907-ABA36E22F6EA}"/>
    <cellStyle name="Normal 13 2 3 3 2" xfId="13174" xr:uid="{9EB38FD8-1543-4917-B133-84376B27D57F}"/>
    <cellStyle name="Normal 13 2 3 3 2 2" xfId="28150" xr:uid="{2C3A8923-BE06-43E6-AC54-3E3202FA8B21}"/>
    <cellStyle name="Normal 13 2 3 3 3" xfId="20662" xr:uid="{AE3D793B-4039-4502-8BAC-98DD13F67CC3}"/>
    <cellStyle name="Normal 13 2 3 3 4" xfId="33439" xr:uid="{BBC39B6E-7640-4852-9083-ACE7C0B5D48F}"/>
    <cellStyle name="Normal 13 2 3 3 5" xfId="43081" xr:uid="{093B203E-D4D2-4CD4-9CC5-0BDF1DB3F3B4}"/>
    <cellStyle name="Normal 13 2 3 3 6" xfId="50967" xr:uid="{191DFFE0-FDDA-4309-8FE4-987628C98F51}"/>
    <cellStyle name="Normal 13 2 3 3 7" xfId="58457" xr:uid="{285D9320-1144-456D-BA02-F7782DA3ABC2}"/>
    <cellStyle name="Normal 13 2 3 4" xfId="5664" xr:uid="{53FFEAED-BED8-4BF6-AA2B-8C8C9CE523DD}"/>
    <cellStyle name="Normal 13 2 3 4 2" xfId="13175" xr:uid="{C95F336C-2D02-49DC-B097-3F57F6354B19}"/>
    <cellStyle name="Normal 13 2 3 4 2 2" xfId="28151" xr:uid="{C8321535-E5E0-4979-B76A-507421FD6E31}"/>
    <cellStyle name="Normal 13 2 3 4 3" xfId="20663" xr:uid="{F3B6E48D-3167-4204-9EA6-0F7E7B2D3B27}"/>
    <cellStyle name="Normal 13 2 3 4 4" xfId="35284" xr:uid="{0D6FCA69-11C6-489F-BD05-96CBF73D0450}"/>
    <cellStyle name="Normal 13 2 3 4 5" xfId="43082" xr:uid="{658AFA44-AB16-48CE-BC29-959570CB7C7D}"/>
    <cellStyle name="Normal 13 2 3 4 6" xfId="50968" xr:uid="{FC368809-4BD6-4F63-B92F-97DA6672A511}"/>
    <cellStyle name="Normal 13 2 3 4 7" xfId="58458" xr:uid="{0C3D8B60-D183-48A2-A40C-F6F786DD1723}"/>
    <cellStyle name="Normal 13 2 3 5" xfId="5665" xr:uid="{2E9F06D9-EFA5-4CDB-B721-9F940A9E99AB}"/>
    <cellStyle name="Normal 13 2 3 5 2" xfId="13176" xr:uid="{379B5C81-BC92-455B-BAC5-A8C4CF4BBB9F}"/>
    <cellStyle name="Normal 13 2 3 5 2 2" xfId="28152" xr:uid="{E0482FCA-1A16-4E8B-A361-E81E52315C41}"/>
    <cellStyle name="Normal 13 2 3 5 3" xfId="20664" xr:uid="{4E68E23C-BAE7-4065-A258-D1E2A8070423}"/>
    <cellStyle name="Normal 13 2 3 5 4" xfId="37127" xr:uid="{362E31B9-B963-4497-AFDD-B54F6A5508B6}"/>
    <cellStyle name="Normal 13 2 3 5 5" xfId="43083" xr:uid="{6D1A07A3-EB45-4FD7-B90E-2D6188A32A32}"/>
    <cellStyle name="Normal 13 2 3 5 6" xfId="50969" xr:uid="{21B66A4D-C536-4884-B211-30EAC044B253}"/>
    <cellStyle name="Normal 13 2 3 5 7" xfId="58459" xr:uid="{F3C249A5-2DC3-417E-82DB-AA56F11D62E7}"/>
    <cellStyle name="Normal 13 2 3 6" xfId="13169" xr:uid="{D25C91D4-C9F2-48CB-94A2-DD7C51930DF5}"/>
    <cellStyle name="Normal 13 2 3 6 2" xfId="28145" xr:uid="{C6FD4F70-4DCC-4208-9D3E-1A8E4FA4CD38}"/>
    <cellStyle name="Normal 13 2 3 7" xfId="20657" xr:uid="{27933111-3D03-4E96-9934-73D7AD1F128F}"/>
    <cellStyle name="Normal 13 2 3 8" xfId="30717" xr:uid="{F1B58DA2-E2FC-4BE6-AC24-551C942F833D}"/>
    <cellStyle name="Normal 13 2 3 9" xfId="43076" xr:uid="{91D37F54-758E-486D-A671-B2C00110B79D}"/>
    <cellStyle name="Normal 13 2 4" xfId="5666" xr:uid="{7D1BD30C-2A82-4B64-A7CB-6ACEA3CAC17D}"/>
    <cellStyle name="Normal 13 2 4 10" xfId="50970" xr:uid="{3DB9D2D7-6060-42BA-860C-6EEFA0CED9C4}"/>
    <cellStyle name="Normal 13 2 4 11" xfId="58460" xr:uid="{61E95D99-3D5D-4AAF-B8E4-2A06279DBEF9}"/>
    <cellStyle name="Normal 13 2 4 2" xfId="5667" xr:uid="{793AFA43-3643-458E-9CEA-34B166A7B6C6}"/>
    <cellStyle name="Normal 13 2 4 2 10" xfId="58461" xr:uid="{8B85B65A-91DC-4D3F-B462-AEFC31CC82D0}"/>
    <cellStyle name="Normal 13 2 4 2 2" xfId="5668" xr:uid="{9B5DCF91-B958-4C6F-9422-AB5FB3FE3D46}"/>
    <cellStyle name="Normal 13 2 4 2 2 2" xfId="13179" xr:uid="{F28D0825-B2AE-4AC3-ABF3-0D9812E05C00}"/>
    <cellStyle name="Normal 13 2 4 2 2 2 2" xfId="28155" xr:uid="{0065BB8F-0C3A-40EB-AAF6-6CB4F4A58F6A}"/>
    <cellStyle name="Normal 13 2 4 2 2 3" xfId="20667" xr:uid="{19A1B723-9231-4B10-AAC3-68B9456195E0}"/>
    <cellStyle name="Normal 13 2 4 2 2 4" xfId="33442" xr:uid="{DCAA49F0-2B11-4CAB-A45E-4DDBEA8D7376}"/>
    <cellStyle name="Normal 13 2 4 2 2 5" xfId="43086" xr:uid="{E048036F-4DB0-4857-A8CC-388A53D1895D}"/>
    <cellStyle name="Normal 13 2 4 2 2 6" xfId="50972" xr:uid="{AD42F0D5-8698-4C7E-B400-D0F8245BBF0A}"/>
    <cellStyle name="Normal 13 2 4 2 2 7" xfId="58462" xr:uid="{D43C3CFC-8ECD-48F8-A486-16571A3449E6}"/>
    <cellStyle name="Normal 13 2 4 2 3" xfId="5669" xr:uid="{4F218029-761B-4B58-8D15-92BBA7F692B9}"/>
    <cellStyle name="Normal 13 2 4 2 3 2" xfId="13180" xr:uid="{A10AD33B-1CCC-4405-932B-3B0796EED9BF}"/>
    <cellStyle name="Normal 13 2 4 2 3 2 2" xfId="28156" xr:uid="{6947C4FA-7532-4402-82CA-0222B93FEC93}"/>
    <cellStyle name="Normal 13 2 4 2 3 3" xfId="20668" xr:uid="{8F7589CA-DDC6-41B5-B10A-41EECA1A51B5}"/>
    <cellStyle name="Normal 13 2 4 2 3 4" xfId="35287" xr:uid="{56AD0629-26FA-4732-84A8-7F6ADF6F863F}"/>
    <cellStyle name="Normal 13 2 4 2 3 5" xfId="43087" xr:uid="{63B4B4E5-73F8-480C-AB88-B79A4A3CF640}"/>
    <cellStyle name="Normal 13 2 4 2 3 6" xfId="50973" xr:uid="{37DBF71B-8796-432E-A0FA-7672B064385D}"/>
    <cellStyle name="Normal 13 2 4 2 3 7" xfId="58463" xr:uid="{B27CC14F-694B-4532-9790-8F08AD41A4A1}"/>
    <cellStyle name="Normal 13 2 4 2 4" xfId="5670" xr:uid="{6DF51489-DB2F-4538-96D6-296FB15301DF}"/>
    <cellStyle name="Normal 13 2 4 2 4 2" xfId="13181" xr:uid="{77CA243B-1D32-4712-98C5-B9FB9072D9AD}"/>
    <cellStyle name="Normal 13 2 4 2 4 2 2" xfId="28157" xr:uid="{23D408FA-B2E5-4122-9C11-7EEEE52B59AF}"/>
    <cellStyle name="Normal 13 2 4 2 4 3" xfId="20669" xr:uid="{0E2537A8-22A3-4EAE-A65C-24DE4F27ED98}"/>
    <cellStyle name="Normal 13 2 4 2 4 4" xfId="37130" xr:uid="{D1B7AA9A-4C3E-4090-AEB7-A420E21ADA21}"/>
    <cellStyle name="Normal 13 2 4 2 4 5" xfId="43088" xr:uid="{DEC3868D-B78A-4C64-B7D7-2D9333095A71}"/>
    <cellStyle name="Normal 13 2 4 2 4 6" xfId="50974" xr:uid="{71ECCAD3-A5EE-4669-8FE1-993D36CA9AE9}"/>
    <cellStyle name="Normal 13 2 4 2 4 7" xfId="58464" xr:uid="{8902ABE4-CF2C-4B9D-A3CE-EA61F72AEBA7}"/>
    <cellStyle name="Normal 13 2 4 2 5" xfId="13178" xr:uid="{28883407-771B-4578-8A1E-17C46C65F082}"/>
    <cellStyle name="Normal 13 2 4 2 5 2" xfId="28154" xr:uid="{ECA85DBF-DF2C-4AA4-9B81-FF8F6F9D71D3}"/>
    <cellStyle name="Normal 13 2 4 2 6" xfId="20666" xr:uid="{6C59FF7D-B2AE-4EC4-960B-0F2958EB504B}"/>
    <cellStyle name="Normal 13 2 4 2 7" xfId="31785" xr:uid="{05ED4FBC-350E-4FBD-B93F-7E49BCE2AD84}"/>
    <cellStyle name="Normal 13 2 4 2 8" xfId="43085" xr:uid="{5AB0AEDA-9F97-41E7-B198-EE9C2BCD22F7}"/>
    <cellStyle name="Normal 13 2 4 2 9" xfId="50971" xr:uid="{47AB209F-063F-4169-9D86-845AC727449A}"/>
    <cellStyle name="Normal 13 2 4 3" xfId="5671" xr:uid="{B6EED708-772C-445C-AA33-97DED055FC44}"/>
    <cellStyle name="Normal 13 2 4 3 2" xfId="13182" xr:uid="{F2F4C551-58E8-4827-9B4A-DE8A1C1BF67D}"/>
    <cellStyle name="Normal 13 2 4 3 2 2" xfId="28158" xr:uid="{39D615F3-4932-4BEE-928F-F57AA0163140}"/>
    <cellStyle name="Normal 13 2 4 3 3" xfId="20670" xr:uid="{6BCC5AFA-11C3-4079-8766-523D9823612A}"/>
    <cellStyle name="Normal 13 2 4 3 4" xfId="33441" xr:uid="{06E7E394-A7CE-47D0-AB61-2CE8E80F0121}"/>
    <cellStyle name="Normal 13 2 4 3 5" xfId="43089" xr:uid="{1A122382-B351-4711-8F91-163039EA4020}"/>
    <cellStyle name="Normal 13 2 4 3 6" xfId="50975" xr:uid="{43EE0D41-4643-495C-9CE2-A61B168C4913}"/>
    <cellStyle name="Normal 13 2 4 3 7" xfId="58465" xr:uid="{42C23D34-B58E-4FD0-8EE3-1EC585C00EEF}"/>
    <cellStyle name="Normal 13 2 4 4" xfId="5672" xr:uid="{30E4741F-9A38-49B3-A997-702D8B1B213C}"/>
    <cellStyle name="Normal 13 2 4 4 2" xfId="13183" xr:uid="{CD12C6D2-EAC3-432A-AF1F-13907006F992}"/>
    <cellStyle name="Normal 13 2 4 4 2 2" xfId="28159" xr:uid="{8C5A1CAF-AF18-4958-A952-FA1711113A56}"/>
    <cellStyle name="Normal 13 2 4 4 3" xfId="20671" xr:uid="{2684E8FD-F014-48DE-95DF-C76BD580321A}"/>
    <cellStyle name="Normal 13 2 4 4 4" xfId="35286" xr:uid="{4A2C4F57-F409-4C7A-B3BE-65F6DD8C259D}"/>
    <cellStyle name="Normal 13 2 4 4 5" xfId="43090" xr:uid="{4E27819B-875A-4BDD-ADAD-18F573DBDF55}"/>
    <cellStyle name="Normal 13 2 4 4 6" xfId="50976" xr:uid="{0BFD3FA7-9306-4F8A-8780-20070513CC64}"/>
    <cellStyle name="Normal 13 2 4 4 7" xfId="58466" xr:uid="{62226197-637D-44D0-A628-EEC915868CA4}"/>
    <cellStyle name="Normal 13 2 4 5" xfId="5673" xr:uid="{1255D1E4-6566-4D13-99B6-39476BC67A7D}"/>
    <cellStyle name="Normal 13 2 4 5 2" xfId="13184" xr:uid="{322796BD-4178-4AC4-84B5-AFE132144398}"/>
    <cellStyle name="Normal 13 2 4 5 2 2" xfId="28160" xr:uid="{0DE4C98B-88B9-4C1C-B902-6504419FD080}"/>
    <cellStyle name="Normal 13 2 4 5 3" xfId="20672" xr:uid="{4A581426-8E07-48DB-B10F-BEF89AD0CF70}"/>
    <cellStyle name="Normal 13 2 4 5 4" xfId="37129" xr:uid="{02CDC135-1828-427C-8FE6-05A26ECAD78B}"/>
    <cellStyle name="Normal 13 2 4 5 5" xfId="43091" xr:uid="{6D072578-1A1B-44E4-9BDD-5E7395DCA72F}"/>
    <cellStyle name="Normal 13 2 4 5 6" xfId="50977" xr:uid="{B1342A35-4466-4E05-8E43-E0CF7AF94656}"/>
    <cellStyle name="Normal 13 2 4 5 7" xfId="58467" xr:uid="{4BED2893-5C24-411F-B2AF-6C35A6FFF474}"/>
    <cellStyle name="Normal 13 2 4 6" xfId="13177" xr:uid="{78B0350C-640E-4BF0-8B8E-714BA2F5601D}"/>
    <cellStyle name="Normal 13 2 4 6 2" xfId="28153" xr:uid="{E5A5A2AF-1A39-40EA-AF58-37C70E835100}"/>
    <cellStyle name="Normal 13 2 4 7" xfId="20665" xr:uid="{ADCA9290-3D49-4EDC-B3E1-63BFB3C64546}"/>
    <cellStyle name="Normal 13 2 4 8" xfId="31005" xr:uid="{30302D8D-A180-466C-AB75-8C7628E2D138}"/>
    <cellStyle name="Normal 13 2 4 9" xfId="43084" xr:uid="{3168B248-80D6-4598-8D83-B326A5F96F86}"/>
    <cellStyle name="Normal 13 2 5" xfId="5674" xr:uid="{DDF46228-2DE6-446F-A48B-237BBBDCABE4}"/>
    <cellStyle name="Normal 13 2 5 10" xfId="58468" xr:uid="{C6CDA9D2-7456-4126-89AC-830BE772E6F0}"/>
    <cellStyle name="Normal 13 2 5 2" xfId="5675" xr:uid="{28B985DF-67D5-4DAB-A4EA-EC4975487926}"/>
    <cellStyle name="Normal 13 2 5 2 2" xfId="13186" xr:uid="{800A6F86-15E2-47DA-BAB6-5BD381CD6FCE}"/>
    <cellStyle name="Normal 13 2 5 2 2 2" xfId="28162" xr:uid="{A5D7D24B-3A07-40C5-AA98-1CFF67652CA8}"/>
    <cellStyle name="Normal 13 2 5 2 3" xfId="20674" xr:uid="{23150A12-60D7-429C-8863-2D222E94D575}"/>
    <cellStyle name="Normal 13 2 5 2 4" xfId="33443" xr:uid="{22BFD4B9-7BDB-44D5-BD3A-9B9374E4C2BD}"/>
    <cellStyle name="Normal 13 2 5 2 5" xfId="43093" xr:uid="{49D59B7C-E07C-48D7-8822-B2809905D03A}"/>
    <cellStyle name="Normal 13 2 5 2 6" xfId="50979" xr:uid="{58C6497F-E07B-446F-9F32-FF307A0516D5}"/>
    <cellStyle name="Normal 13 2 5 2 7" xfId="58469" xr:uid="{8EF9777B-4294-4EF9-9105-9DEB836BCF58}"/>
    <cellStyle name="Normal 13 2 5 3" xfId="5676" xr:uid="{953A97DA-8FAC-40A3-9ED4-1A5A22FF2412}"/>
    <cellStyle name="Normal 13 2 5 3 2" xfId="13187" xr:uid="{D96B53C8-A760-46C2-B400-C4A975F8A034}"/>
    <cellStyle name="Normal 13 2 5 3 2 2" xfId="28163" xr:uid="{29BA51AF-79B1-4349-BA59-660094A1A57E}"/>
    <cellStyle name="Normal 13 2 5 3 3" xfId="20675" xr:uid="{AAFE1C25-34BB-467A-AC49-9A7C2C84D48F}"/>
    <cellStyle name="Normal 13 2 5 3 4" xfId="35288" xr:uid="{B4D0DEDE-2BFA-419D-BF0A-308D5C01D90A}"/>
    <cellStyle name="Normal 13 2 5 3 5" xfId="43094" xr:uid="{715A12FD-9A2F-4327-99D2-BFA3B8C4AC2A}"/>
    <cellStyle name="Normal 13 2 5 3 6" xfId="50980" xr:uid="{ABAB09B3-03C2-4517-AD43-FC2E0494D159}"/>
    <cellStyle name="Normal 13 2 5 3 7" xfId="58470" xr:uid="{BCA5F584-46DA-4F4D-AA7D-8FD549077116}"/>
    <cellStyle name="Normal 13 2 5 4" xfId="5677" xr:uid="{472E7189-D1AB-464C-AA01-55BC8A87CAEE}"/>
    <cellStyle name="Normal 13 2 5 4 2" xfId="13188" xr:uid="{D7C1DA3D-3DDA-4CE5-ABF1-B78E183D6B57}"/>
    <cellStyle name="Normal 13 2 5 4 2 2" xfId="28164" xr:uid="{6D5187B5-3790-488D-9F0A-B21ADED8140A}"/>
    <cellStyle name="Normal 13 2 5 4 3" xfId="20676" xr:uid="{4BF3AB66-0379-42AB-8691-8BED3681340B}"/>
    <cellStyle name="Normal 13 2 5 4 4" xfId="37131" xr:uid="{12E1F329-2927-4A82-A8B0-25AC8A5C9C71}"/>
    <cellStyle name="Normal 13 2 5 4 5" xfId="43095" xr:uid="{0F9C12D6-01D1-435C-8EF3-12E115E201FC}"/>
    <cellStyle name="Normal 13 2 5 4 6" xfId="50981" xr:uid="{FC66D5A1-514F-46BF-977A-03B05A5F9362}"/>
    <cellStyle name="Normal 13 2 5 4 7" xfId="58471" xr:uid="{22FF85B9-DFC8-4C0D-B2FE-DEF154709DE0}"/>
    <cellStyle name="Normal 13 2 5 5" xfId="13185" xr:uid="{59EE5539-AB87-40C7-AF55-669D1B06A2A7}"/>
    <cellStyle name="Normal 13 2 5 5 2" xfId="28161" xr:uid="{535ED5ED-C7AC-49C0-9294-834FD7E4F5BC}"/>
    <cellStyle name="Normal 13 2 5 6" xfId="20673" xr:uid="{8EE370FD-DFB0-41A2-A217-873AB2AE316D}"/>
    <cellStyle name="Normal 13 2 5 7" xfId="31781" xr:uid="{ABF82D2B-A840-4A39-834C-8E1C6F8D91EF}"/>
    <cellStyle name="Normal 13 2 5 8" xfId="43092" xr:uid="{2852108F-DFB3-4A79-9E76-3076B4862933}"/>
    <cellStyle name="Normal 13 2 5 9" xfId="50978" xr:uid="{1BD5FDC3-B21A-489A-9DDF-E3336D9346F7}"/>
    <cellStyle name="Normal 13 2 6" xfId="5678" xr:uid="{218E4479-8739-4CAB-8D08-8CF6647E3A29}"/>
    <cellStyle name="Normal 13 2 6 2" xfId="13189" xr:uid="{798007FB-A304-40DF-94ED-3885201A016D}"/>
    <cellStyle name="Normal 13 2 6 2 2" xfId="28165" xr:uid="{B2EBB54B-617E-4CEB-BCAB-9EF741679714}"/>
    <cellStyle name="Normal 13 2 6 3" xfId="20677" xr:uid="{34F9D5C5-0BB8-44DD-A40F-0B6CE0E8E890}"/>
    <cellStyle name="Normal 13 2 6 4" xfId="33434" xr:uid="{58B547A4-0274-4947-8E16-0AE041991BAB}"/>
    <cellStyle name="Normal 13 2 6 5" xfId="43096" xr:uid="{BC433017-BB5A-4976-A6B6-5AA082C25AD1}"/>
    <cellStyle name="Normal 13 2 6 6" xfId="50982" xr:uid="{1B6CB749-51F8-4B32-9A73-A61C48972FB9}"/>
    <cellStyle name="Normal 13 2 6 7" xfId="58472" xr:uid="{E2047A11-D89B-4767-903C-D0355288D100}"/>
    <cellStyle name="Normal 13 2 7" xfId="5679" xr:uid="{F0ACABF5-5F38-4120-ABE5-FFF9AAC8C351}"/>
    <cellStyle name="Normal 13 2 7 2" xfId="13190" xr:uid="{CAFB2647-68BC-4C46-9B3D-94D2E2AC7EBA}"/>
    <cellStyle name="Normal 13 2 7 2 2" xfId="28166" xr:uid="{9DB0A478-DF86-47C7-83DC-DBB2CAC70B79}"/>
    <cellStyle name="Normal 13 2 7 3" xfId="20678" xr:uid="{4A30B159-6614-452A-AAF6-43AC2DD495CB}"/>
    <cellStyle name="Normal 13 2 7 4" xfId="35279" xr:uid="{B06B2298-4B61-4F9A-91AE-769A98A92228}"/>
    <cellStyle name="Normal 13 2 7 5" xfId="43097" xr:uid="{3EF494CA-D56D-4D72-9E00-B25174100763}"/>
    <cellStyle name="Normal 13 2 7 6" xfId="50983" xr:uid="{2AD29FFF-A0F3-41CE-B697-EB4AEAF04F95}"/>
    <cellStyle name="Normal 13 2 7 7" xfId="58473" xr:uid="{FFD07212-1BC9-41B7-8FA9-64785240D8AD}"/>
    <cellStyle name="Normal 13 2 8" xfId="5680" xr:uid="{FD45AB2F-F49B-4E32-B984-D0362F4438F6}"/>
    <cellStyle name="Normal 13 2 8 2" xfId="13191" xr:uid="{31BEBD54-F6D5-45EC-845A-0A8D7AAFE787}"/>
    <cellStyle name="Normal 13 2 8 2 2" xfId="28167" xr:uid="{F7D33A93-E905-449D-A18C-BDF7F5DC73A8}"/>
    <cellStyle name="Normal 13 2 8 3" xfId="20679" xr:uid="{57E943AB-DF6F-4891-8164-7E4AF59B1006}"/>
    <cellStyle name="Normal 13 2 8 4" xfId="37122" xr:uid="{BE68EBF2-18B8-4B61-AF2C-3C254526854A}"/>
    <cellStyle name="Normal 13 2 8 5" xfId="43098" xr:uid="{C8560839-B7EE-4728-82AC-AB65F9656F8F}"/>
    <cellStyle name="Normal 13 2 8 6" xfId="50984" xr:uid="{57DBE06D-ED01-4315-8065-AF7E1F921C46}"/>
    <cellStyle name="Normal 13 2 8 7" xfId="58474" xr:uid="{8CF6CC31-A7EC-406F-BDC6-890E83863015}"/>
    <cellStyle name="Normal 13 2 9" xfId="13152" xr:uid="{35B9FF15-DC92-4A06-B1DD-66BB625D8371}"/>
    <cellStyle name="Normal 13 2 9 2" xfId="28128" xr:uid="{D7D7E7BD-6BD8-466A-86AC-49FE4E53ABED}"/>
    <cellStyle name="Normal 13 3" xfId="5681" xr:uid="{308FF850-3824-48D8-BC4B-C4B0C30C09C9}"/>
    <cellStyle name="Normal 13 3 10" xfId="43099" xr:uid="{1F7809A6-3588-49D6-9E17-1AC54776336C}"/>
    <cellStyle name="Normal 13 3 11" xfId="50985" xr:uid="{38F51B7F-C2DB-44F6-A46D-3182DE3C0F5A}"/>
    <cellStyle name="Normal 13 3 12" xfId="58475" xr:uid="{63E22A0B-1FD0-447F-818B-5CFB1E08D28C}"/>
    <cellStyle name="Normal 13 3 2" xfId="5682" xr:uid="{DB582B5C-D944-4648-994F-6E03D81DB681}"/>
    <cellStyle name="Normal 13 3 2 10" xfId="50986" xr:uid="{F373ABFA-E73A-4AFF-A138-68062A068028}"/>
    <cellStyle name="Normal 13 3 2 11" xfId="58476" xr:uid="{10250A68-4A31-4ACD-9E7F-657B74604BAE}"/>
    <cellStyle name="Normal 13 3 2 2" xfId="5683" xr:uid="{6DA548F5-7246-4D3C-B570-4E9CE8D6C0BF}"/>
    <cellStyle name="Normal 13 3 2 2 10" xfId="58477" xr:uid="{29DD7EDF-842B-4F68-986B-0A1B5AE6CA28}"/>
    <cellStyle name="Normal 13 3 2 2 2" xfId="5684" xr:uid="{5B5BACCA-8EEC-489D-B8E1-D8620593DBAC}"/>
    <cellStyle name="Normal 13 3 2 2 2 2" xfId="13195" xr:uid="{B258274D-A57B-4842-A29F-74F83A406481}"/>
    <cellStyle name="Normal 13 3 2 2 2 2 2" xfId="28171" xr:uid="{70EF00A0-55BC-48F0-A463-C587E5FB1E9D}"/>
    <cellStyle name="Normal 13 3 2 2 2 3" xfId="20683" xr:uid="{30E0B1CA-06E7-4805-8362-9D56DBCF9488}"/>
    <cellStyle name="Normal 13 3 2 2 2 4" xfId="33446" xr:uid="{D4133213-F9FA-41F1-87A0-A32B49DD6700}"/>
    <cellStyle name="Normal 13 3 2 2 2 5" xfId="43102" xr:uid="{E9EC516E-0638-438C-8B99-75C0BB36CB9D}"/>
    <cellStyle name="Normal 13 3 2 2 2 6" xfId="50988" xr:uid="{9E07942B-8E61-4191-95D1-84E9A5973B9C}"/>
    <cellStyle name="Normal 13 3 2 2 2 7" xfId="58478" xr:uid="{E8128879-04AB-4643-9EE8-3FFB594AF284}"/>
    <cellStyle name="Normal 13 3 2 2 3" xfId="5685" xr:uid="{95721A44-12EE-40C9-9C0E-98CAA68B7EED}"/>
    <cellStyle name="Normal 13 3 2 2 3 2" xfId="13196" xr:uid="{D7EBC264-E730-4933-9FF0-C0A0F9E1D236}"/>
    <cellStyle name="Normal 13 3 2 2 3 2 2" xfId="28172" xr:uid="{773D8D5C-10A2-4CEE-A1CE-522CCBD302D5}"/>
    <cellStyle name="Normal 13 3 2 2 3 3" xfId="20684" xr:uid="{1B002E2A-4C2C-4AED-B6CD-4A4F40EC997F}"/>
    <cellStyle name="Normal 13 3 2 2 3 4" xfId="35291" xr:uid="{0E79A0E4-51AC-4A52-BE8C-75CF46936447}"/>
    <cellStyle name="Normal 13 3 2 2 3 5" xfId="43103" xr:uid="{C9F68205-6FDF-429A-B712-3652340C668F}"/>
    <cellStyle name="Normal 13 3 2 2 3 6" xfId="50989" xr:uid="{480FF40D-72C1-4FC5-8C2B-F4C53E8732A8}"/>
    <cellStyle name="Normal 13 3 2 2 3 7" xfId="58479" xr:uid="{DFA28783-C3AB-4234-B0AB-B6AA6C83E892}"/>
    <cellStyle name="Normal 13 3 2 2 4" xfId="5686" xr:uid="{BC939D8D-08A2-4509-8B9C-72CC36058960}"/>
    <cellStyle name="Normal 13 3 2 2 4 2" xfId="13197" xr:uid="{9AFE5258-E424-4017-8100-668D3F86A406}"/>
    <cellStyle name="Normal 13 3 2 2 4 2 2" xfId="28173" xr:uid="{99ECC3F1-4196-46C6-B9DB-D48707E35DF5}"/>
    <cellStyle name="Normal 13 3 2 2 4 3" xfId="20685" xr:uid="{88117A4B-66A2-479F-BE7E-DA61544A87C4}"/>
    <cellStyle name="Normal 13 3 2 2 4 4" xfId="37134" xr:uid="{49DAC993-8CFF-4986-B326-26438441D32C}"/>
    <cellStyle name="Normal 13 3 2 2 4 5" xfId="43104" xr:uid="{1739FDC0-46F3-4A69-93D0-9F0AC727770C}"/>
    <cellStyle name="Normal 13 3 2 2 4 6" xfId="50990" xr:uid="{119A4B3C-46CC-470A-B0F6-3808F1411BCD}"/>
    <cellStyle name="Normal 13 3 2 2 4 7" xfId="58480" xr:uid="{D6180838-2619-43E4-8D6A-2311C4A839E0}"/>
    <cellStyle name="Normal 13 3 2 2 5" xfId="13194" xr:uid="{2C5DBF74-ECCA-41FC-8550-F9C498DCFD93}"/>
    <cellStyle name="Normal 13 3 2 2 5 2" xfId="28170" xr:uid="{8D8224B6-D79C-4860-9DBE-24C85E30579B}"/>
    <cellStyle name="Normal 13 3 2 2 6" xfId="20682" xr:uid="{1697B41E-6F19-4613-B9C7-FC2A1DCA7F14}"/>
    <cellStyle name="Normal 13 3 2 2 7" xfId="31787" xr:uid="{0FDD6875-F013-4620-A28A-95F7987CC830}"/>
    <cellStyle name="Normal 13 3 2 2 8" xfId="43101" xr:uid="{B4157513-4307-47F0-9288-937F3E663A75}"/>
    <cellStyle name="Normal 13 3 2 2 9" xfId="50987" xr:uid="{C56C6EB2-5A9C-420B-8452-5A78DDA38426}"/>
    <cellStyle name="Normal 13 3 2 3" xfId="5687" xr:uid="{30D73660-FC23-48E2-9722-58345AA0EF42}"/>
    <cellStyle name="Normal 13 3 2 3 2" xfId="13198" xr:uid="{F19E4918-AE54-490C-B197-C3D573EDFD8A}"/>
    <cellStyle name="Normal 13 3 2 3 2 2" xfId="28174" xr:uid="{57B13874-6AF0-4FC6-B57F-1ECD3C2E616D}"/>
    <cellStyle name="Normal 13 3 2 3 3" xfId="20686" xr:uid="{EAD8DC2B-EB71-447A-87CA-B7C294A3A1A3}"/>
    <cellStyle name="Normal 13 3 2 3 4" xfId="33445" xr:uid="{6444E8A9-A4EE-4C9B-BC06-1097F3FA049B}"/>
    <cellStyle name="Normal 13 3 2 3 5" xfId="43105" xr:uid="{59A66DA6-C947-4FD7-9D97-DB8001BDAF53}"/>
    <cellStyle name="Normal 13 3 2 3 6" xfId="50991" xr:uid="{912056C7-1CD2-4D1A-AC6B-DC6373182816}"/>
    <cellStyle name="Normal 13 3 2 3 7" xfId="58481" xr:uid="{79DA4A6A-A230-4DAF-9C38-C2DD75710084}"/>
    <cellStyle name="Normal 13 3 2 4" xfId="5688" xr:uid="{270E6D26-1134-42D2-AB46-9226CF0D551C}"/>
    <cellStyle name="Normal 13 3 2 4 2" xfId="13199" xr:uid="{E9A4C201-037A-4FD9-9369-1204A1BE2F1B}"/>
    <cellStyle name="Normal 13 3 2 4 2 2" xfId="28175" xr:uid="{C849A452-7AE4-481E-871B-1AFE8D644F9D}"/>
    <cellStyle name="Normal 13 3 2 4 3" xfId="20687" xr:uid="{927A42C6-9C0F-4175-90AD-68FD08B637B7}"/>
    <cellStyle name="Normal 13 3 2 4 4" xfId="35290" xr:uid="{8C077C16-9302-4FC6-8732-EB3C25FAAEB8}"/>
    <cellStyle name="Normal 13 3 2 4 5" xfId="43106" xr:uid="{3DECE9D9-4A74-4C8E-831D-C32D74E61671}"/>
    <cellStyle name="Normal 13 3 2 4 6" xfId="50992" xr:uid="{DE5710E9-A343-4ADE-91EE-4A501FC5E28B}"/>
    <cellStyle name="Normal 13 3 2 4 7" xfId="58482" xr:uid="{C72B1FE6-22C9-4139-8CFC-75391372DBBE}"/>
    <cellStyle name="Normal 13 3 2 5" xfId="5689" xr:uid="{616A96CC-C7CF-4039-9D6E-A24C69F5D7C8}"/>
    <cellStyle name="Normal 13 3 2 5 2" xfId="13200" xr:uid="{8B5302D0-469C-423B-B510-C78D0710379F}"/>
    <cellStyle name="Normal 13 3 2 5 2 2" xfId="28176" xr:uid="{52F21B03-161E-4436-B329-2B45169AD7A3}"/>
    <cellStyle name="Normal 13 3 2 5 3" xfId="20688" xr:uid="{12FC018B-B246-4CD3-A524-8976A74F1A25}"/>
    <cellStyle name="Normal 13 3 2 5 4" xfId="37133" xr:uid="{C7894628-D234-48FB-B864-28F83D643C74}"/>
    <cellStyle name="Normal 13 3 2 5 5" xfId="43107" xr:uid="{112D4023-07DC-40A8-A246-3D35398F7B0A}"/>
    <cellStyle name="Normal 13 3 2 5 6" xfId="50993" xr:uid="{748ACD2A-AE52-4F6B-BD76-28D4DFF523AB}"/>
    <cellStyle name="Normal 13 3 2 5 7" xfId="58483" xr:uid="{8BA188E7-C73F-4415-8E4A-D125B8B85671}"/>
    <cellStyle name="Normal 13 3 2 6" xfId="13193" xr:uid="{CD25F9EB-9A27-4682-9F74-A8783A56645A}"/>
    <cellStyle name="Normal 13 3 2 6 2" xfId="28169" xr:uid="{AEFA3353-D4E5-4B59-B6BD-84E943493BCA}"/>
    <cellStyle name="Normal 13 3 2 7" xfId="20681" xr:uid="{88DC0ABA-A15F-4F7C-8EBC-D6077DADE52A}"/>
    <cellStyle name="Normal 13 3 2 8" xfId="31007" xr:uid="{34FA4715-E699-4BC7-BEE5-01B6A34EC990}"/>
    <cellStyle name="Normal 13 3 2 9" xfId="43100" xr:uid="{1E438040-1D59-439C-9822-6B38FB199BA4}"/>
    <cellStyle name="Normal 13 3 3" xfId="5690" xr:uid="{4B0B3C8D-E39D-40A3-BEE8-6DF9C981BAC3}"/>
    <cellStyle name="Normal 13 3 3 10" xfId="58484" xr:uid="{97AE3AA4-BC85-4204-BF7B-D0C0C2C6FCC4}"/>
    <cellStyle name="Normal 13 3 3 2" xfId="5691" xr:uid="{CDC00A48-9145-496F-B785-2C5977EFD838}"/>
    <cellStyle name="Normal 13 3 3 2 2" xfId="13202" xr:uid="{B4C4BBC3-3B3E-47E9-985B-A3D468408493}"/>
    <cellStyle name="Normal 13 3 3 2 2 2" xfId="28178" xr:uid="{2B678DF8-FD8B-4283-8EBC-FB0E5DAC4276}"/>
    <cellStyle name="Normal 13 3 3 2 3" xfId="20690" xr:uid="{F7BD4998-BADA-4C2A-935B-3C13AFC1D69A}"/>
    <cellStyle name="Normal 13 3 3 2 4" xfId="33447" xr:uid="{83C32BF9-7DFC-488C-BA0D-5B34A457493E}"/>
    <cellStyle name="Normal 13 3 3 2 5" xfId="43109" xr:uid="{63A94565-37E3-4B86-857F-5FB4C466D0F4}"/>
    <cellStyle name="Normal 13 3 3 2 6" xfId="50995" xr:uid="{D2979402-2383-4A7B-B6F2-C37BC6F166F3}"/>
    <cellStyle name="Normal 13 3 3 2 7" xfId="58485" xr:uid="{04F435D1-CB25-449A-ABD2-5B28BD3F431D}"/>
    <cellStyle name="Normal 13 3 3 3" xfId="5692" xr:uid="{54BFE71A-0E0F-472A-955A-AB435B35C7CC}"/>
    <cellStyle name="Normal 13 3 3 3 2" xfId="13203" xr:uid="{7F473269-B90A-450E-BDF2-343D5223ECA6}"/>
    <cellStyle name="Normal 13 3 3 3 2 2" xfId="28179" xr:uid="{EB5E395D-D79E-4F45-925E-F728FF40D786}"/>
    <cellStyle name="Normal 13 3 3 3 3" xfId="20691" xr:uid="{70C5C73D-C2A4-4EF8-96FB-CACF358FDEA1}"/>
    <cellStyle name="Normal 13 3 3 3 4" xfId="35292" xr:uid="{5DE33512-9936-48BA-BEAE-378DF513057A}"/>
    <cellStyle name="Normal 13 3 3 3 5" xfId="43110" xr:uid="{C479C27C-8288-4866-935C-1200529934EA}"/>
    <cellStyle name="Normal 13 3 3 3 6" xfId="50996" xr:uid="{2E6CBA4A-48A3-4E83-86A0-673A13BB1FE7}"/>
    <cellStyle name="Normal 13 3 3 3 7" xfId="58486" xr:uid="{AADAA621-DC3B-434E-A59B-F1D984407CB2}"/>
    <cellStyle name="Normal 13 3 3 4" xfId="5693" xr:uid="{1EA36062-84EA-4178-94D0-3A6C61E25CA5}"/>
    <cellStyle name="Normal 13 3 3 4 2" xfId="13204" xr:uid="{97535BC1-C9B8-4522-A2F0-CCA288516CCE}"/>
    <cellStyle name="Normal 13 3 3 4 2 2" xfId="28180" xr:uid="{6645460A-A342-4E5D-8D58-EFE17B3F5C18}"/>
    <cellStyle name="Normal 13 3 3 4 3" xfId="20692" xr:uid="{D1CB9611-07D3-40C0-A480-12DF3D4305DC}"/>
    <cellStyle name="Normal 13 3 3 4 4" xfId="37135" xr:uid="{D249A88B-0EF8-4C68-80DD-194691689EE8}"/>
    <cellStyle name="Normal 13 3 3 4 5" xfId="43111" xr:uid="{F9CA0B1E-B7F3-46D2-B7FD-202A6E9E5D0A}"/>
    <cellStyle name="Normal 13 3 3 4 6" xfId="50997" xr:uid="{D2F651E3-1F49-49E2-B7A2-F54B32D4C59D}"/>
    <cellStyle name="Normal 13 3 3 4 7" xfId="58487" xr:uid="{82F313F9-7942-4CD3-A35B-AAB2AC52C6E4}"/>
    <cellStyle name="Normal 13 3 3 5" xfId="13201" xr:uid="{BBC47F1E-7DDD-4D22-84A0-E12231A241A4}"/>
    <cellStyle name="Normal 13 3 3 5 2" xfId="28177" xr:uid="{1602003C-9AFC-4183-A78B-D1F04D54906A}"/>
    <cellStyle name="Normal 13 3 3 6" xfId="20689" xr:uid="{0862AF76-B618-4867-8E57-97F51C9E19C3}"/>
    <cellStyle name="Normal 13 3 3 7" xfId="31786" xr:uid="{588429CB-4AB6-49BC-8B50-42DD202446ED}"/>
    <cellStyle name="Normal 13 3 3 8" xfId="43108" xr:uid="{E9A264F9-0188-4D18-B0DA-98089AF879D0}"/>
    <cellStyle name="Normal 13 3 3 9" xfId="50994" xr:uid="{2C906BA2-1707-4538-AF9A-0E0CDE04750C}"/>
    <cellStyle name="Normal 13 3 4" xfId="5694" xr:uid="{5F9D0FA2-6545-48CA-8319-55438CDAD57F}"/>
    <cellStyle name="Normal 13 3 4 2" xfId="13205" xr:uid="{2F972984-8124-410D-A1C3-4D675B13AFBE}"/>
    <cellStyle name="Normal 13 3 4 2 2" xfId="28181" xr:uid="{43A0C347-5A98-4FF7-8A6F-B72FE5172C60}"/>
    <cellStyle name="Normal 13 3 4 3" xfId="20693" xr:uid="{52EAF6D4-3331-47A4-98A8-19DE2CBDF9E4}"/>
    <cellStyle name="Normal 13 3 4 4" xfId="33444" xr:uid="{10561798-2EE9-470E-9887-F04C070E03D2}"/>
    <cellStyle name="Normal 13 3 4 5" xfId="43112" xr:uid="{72EA1068-130A-4449-A9BC-06A0FBF853A9}"/>
    <cellStyle name="Normal 13 3 4 6" xfId="50998" xr:uid="{937660FD-0237-4CEA-BF47-BA50B495DAB2}"/>
    <cellStyle name="Normal 13 3 4 7" xfId="58488" xr:uid="{9560C707-0B6D-4249-B896-2D215EC8887F}"/>
    <cellStyle name="Normal 13 3 5" xfId="5695" xr:uid="{E8C4DCC3-B3F5-44E5-AA1C-63301995E756}"/>
    <cellStyle name="Normal 13 3 5 2" xfId="13206" xr:uid="{7CC35114-AAB1-41A6-BB5B-E7EE6402FC93}"/>
    <cellStyle name="Normal 13 3 5 2 2" xfId="28182" xr:uid="{A5A986FD-8771-4007-8A03-B9E45F9146F0}"/>
    <cellStyle name="Normal 13 3 5 3" xfId="20694" xr:uid="{18D134EF-72BA-491C-B962-88DC4C212980}"/>
    <cellStyle name="Normal 13 3 5 4" xfId="35289" xr:uid="{D15B9BC7-5883-4CDF-91D6-4C7A684CAAEB}"/>
    <cellStyle name="Normal 13 3 5 5" xfId="43113" xr:uid="{0BBA6050-3A4E-4F2D-99FB-19143050A313}"/>
    <cellStyle name="Normal 13 3 5 6" xfId="50999" xr:uid="{BAC98183-1141-4D6B-8655-0AACCEDF1C8E}"/>
    <cellStyle name="Normal 13 3 5 7" xfId="58489" xr:uid="{646C9EFF-5D0F-4C3F-AF47-114EE104F9D0}"/>
    <cellStyle name="Normal 13 3 6" xfId="5696" xr:uid="{427BE0C8-6A3C-4BF0-8A4E-8D355C66CA57}"/>
    <cellStyle name="Normal 13 3 6 2" xfId="13207" xr:uid="{205052DA-B09D-4F9B-8488-FD05E80CFF73}"/>
    <cellStyle name="Normal 13 3 6 2 2" xfId="28183" xr:uid="{2DB9D6BA-0B2C-4C30-B6E3-0A4264576B24}"/>
    <cellStyle name="Normal 13 3 6 3" xfId="20695" xr:uid="{63889A61-4919-4389-92F8-491D62A76E91}"/>
    <cellStyle name="Normal 13 3 6 4" xfId="37132" xr:uid="{066A6FED-70F0-43CE-99A3-097EB402E071}"/>
    <cellStyle name="Normal 13 3 6 5" xfId="43114" xr:uid="{E58EAB2E-B4FC-428E-B4D0-B88A84D65D42}"/>
    <cellStyle name="Normal 13 3 6 6" xfId="51000" xr:uid="{B05BB729-D143-45DE-B984-1EA0134C2172}"/>
    <cellStyle name="Normal 13 3 6 7" xfId="58490" xr:uid="{EF3F1194-6338-4CE7-B959-4E1AD66290D9}"/>
    <cellStyle name="Normal 13 3 7" xfId="13192" xr:uid="{A05EF692-4549-4DCB-9527-63C24711BDA4}"/>
    <cellStyle name="Normal 13 3 7 2" xfId="28168" xr:uid="{F0013B6C-0BDA-4B33-9349-C00B0AD90EB0}"/>
    <cellStyle name="Normal 13 3 8" xfId="20680" xr:uid="{262FB68D-87C6-47F1-9FF5-99A00D4A1239}"/>
    <cellStyle name="Normal 13 3 9" xfId="30515" xr:uid="{23A6DA1F-AF07-49CE-885F-15565ED42BE6}"/>
    <cellStyle name="Normal 13 4" xfId="5697" xr:uid="{6FC663E3-CD3A-456A-872D-0261D033CDEA}"/>
    <cellStyle name="Normal 13 4 10" xfId="43115" xr:uid="{D28CD054-C745-40E8-B729-15D44C0BEC13}"/>
    <cellStyle name="Normal 13 4 11" xfId="51001" xr:uid="{70289A2A-DCAD-4489-8511-75B5C1F0E0A3}"/>
    <cellStyle name="Normal 13 4 12" xfId="58491" xr:uid="{BA7D6A45-2804-4510-9F65-EDBFECC1FA5C}"/>
    <cellStyle name="Normal 13 4 2" xfId="5698" xr:uid="{BEA06D62-4F78-4A37-A4B2-34248A0001D3}"/>
    <cellStyle name="Normal 13 4 2 10" xfId="51002" xr:uid="{086C2EF5-799C-463B-9BCE-67CF67559F86}"/>
    <cellStyle name="Normal 13 4 2 11" xfId="58492" xr:uid="{73F50250-D0BF-4D55-B32E-1EAF832BF201}"/>
    <cellStyle name="Normal 13 4 2 2" xfId="5699" xr:uid="{358F53D1-1095-4C2B-9EDE-B6ADE384DB92}"/>
    <cellStyle name="Normal 13 4 2 2 10" xfId="58493" xr:uid="{7D394B3C-CF81-431E-AD60-AB4A16721A93}"/>
    <cellStyle name="Normal 13 4 2 2 2" xfId="5700" xr:uid="{BEAA5530-086C-44B1-A68F-0FA302C3B197}"/>
    <cellStyle name="Normal 13 4 2 2 2 2" xfId="13211" xr:uid="{08E3B0BD-EB57-4468-A73C-B71A1BDDD67F}"/>
    <cellStyle name="Normal 13 4 2 2 2 2 2" xfId="28187" xr:uid="{F929A749-1E02-4EC0-877C-AE2810BBC585}"/>
    <cellStyle name="Normal 13 4 2 2 2 3" xfId="20699" xr:uid="{AB53D252-8DDB-4E58-BA62-86B3E3A20936}"/>
    <cellStyle name="Normal 13 4 2 2 2 4" xfId="33450" xr:uid="{14D99678-591E-4B6C-86D9-25F42FC446FD}"/>
    <cellStyle name="Normal 13 4 2 2 2 5" xfId="43118" xr:uid="{44266A12-F5CB-4D3B-B8E3-03B9EED4017E}"/>
    <cellStyle name="Normal 13 4 2 2 2 6" xfId="51004" xr:uid="{4037F87D-69EF-4EFD-92E1-20DEBE431AD7}"/>
    <cellStyle name="Normal 13 4 2 2 2 7" xfId="58494" xr:uid="{F69FF600-DC91-47F7-97C1-3B3E030D155B}"/>
    <cellStyle name="Normal 13 4 2 2 3" xfId="5701" xr:uid="{2FCCFF20-1D73-4262-AA21-ADEA8CDA0D9D}"/>
    <cellStyle name="Normal 13 4 2 2 3 2" xfId="13212" xr:uid="{1B7CAA38-9A87-4EC1-977C-989A30C030C3}"/>
    <cellStyle name="Normal 13 4 2 2 3 2 2" xfId="28188" xr:uid="{1D733646-EB9C-40BC-82E8-0412F693910F}"/>
    <cellStyle name="Normal 13 4 2 2 3 3" xfId="20700" xr:uid="{7FC6D1C9-6463-4DB1-B18D-BF86B55AD3E1}"/>
    <cellStyle name="Normal 13 4 2 2 3 4" xfId="35295" xr:uid="{E1677411-6CAF-4DE2-9C18-9A10B6FB0DA7}"/>
    <cellStyle name="Normal 13 4 2 2 3 5" xfId="43119" xr:uid="{BE315972-0FAD-412B-8CB7-C61B1A28381B}"/>
    <cellStyle name="Normal 13 4 2 2 3 6" xfId="51005" xr:uid="{7F42227F-7EA6-4294-A9F5-F23405B5161D}"/>
    <cellStyle name="Normal 13 4 2 2 3 7" xfId="58495" xr:uid="{E525ED7A-4912-4628-BCB5-CBDE64F04C9C}"/>
    <cellStyle name="Normal 13 4 2 2 4" xfId="5702" xr:uid="{BB8D0A36-AB55-4492-8711-180838F827D8}"/>
    <cellStyle name="Normal 13 4 2 2 4 2" xfId="13213" xr:uid="{8EF0B9EF-F084-45A0-9515-2F72EC3D2D88}"/>
    <cellStyle name="Normal 13 4 2 2 4 2 2" xfId="28189" xr:uid="{281D0F6F-5C3D-4BA4-9838-FD8E0A136700}"/>
    <cellStyle name="Normal 13 4 2 2 4 3" xfId="20701" xr:uid="{9584A87C-74F9-4515-9072-92515A6A19C7}"/>
    <cellStyle name="Normal 13 4 2 2 4 4" xfId="37138" xr:uid="{47A893D5-CDEE-4306-B2FE-D98D1B8B0940}"/>
    <cellStyle name="Normal 13 4 2 2 4 5" xfId="43120" xr:uid="{CDCDD4D1-8E20-41B6-AB19-F9F9254F2095}"/>
    <cellStyle name="Normal 13 4 2 2 4 6" xfId="51006" xr:uid="{46769BE0-E3C8-4801-A857-8061AF78F2A4}"/>
    <cellStyle name="Normal 13 4 2 2 4 7" xfId="58496" xr:uid="{8CCCA583-5B5F-47A6-8CDD-F0E5A7D00209}"/>
    <cellStyle name="Normal 13 4 2 2 5" xfId="13210" xr:uid="{C5DBF32D-C680-482F-B4DF-AE02DAF69B0C}"/>
    <cellStyle name="Normal 13 4 2 2 5 2" xfId="28186" xr:uid="{CB90CB37-79A4-48B3-8454-F2EDDC57E90B}"/>
    <cellStyle name="Normal 13 4 2 2 6" xfId="20698" xr:uid="{11CEA402-CF8A-44A0-883A-55B8AF17F25B}"/>
    <cellStyle name="Normal 13 4 2 2 7" xfId="31789" xr:uid="{A51E5304-A534-489E-AC9C-E36C6319611B}"/>
    <cellStyle name="Normal 13 4 2 2 8" xfId="43117" xr:uid="{C30F33E8-EEA6-4A15-9BBB-F2F8B3CE4980}"/>
    <cellStyle name="Normal 13 4 2 2 9" xfId="51003" xr:uid="{D6C6EB77-72AA-4CF4-83B6-FF3DD375C00C}"/>
    <cellStyle name="Normal 13 4 2 3" xfId="5703" xr:uid="{7884E886-F5C5-4303-BC5B-8C437806D2F3}"/>
    <cellStyle name="Normal 13 4 2 3 2" xfId="13214" xr:uid="{22362786-BA09-4160-BC71-9ED64BDA9336}"/>
    <cellStyle name="Normal 13 4 2 3 2 2" xfId="28190" xr:uid="{8E252434-8B50-49C4-9D84-A4E939FC7EE7}"/>
    <cellStyle name="Normal 13 4 2 3 3" xfId="20702" xr:uid="{E5123B62-1393-4AE7-A1BF-E4E6440DCAD1}"/>
    <cellStyle name="Normal 13 4 2 3 4" xfId="33449" xr:uid="{2DC741C3-0C77-4338-A48E-70A64F9B4016}"/>
    <cellStyle name="Normal 13 4 2 3 5" xfId="43121" xr:uid="{8AAEB763-B4ED-45EE-9553-670CCCBB66ED}"/>
    <cellStyle name="Normal 13 4 2 3 6" xfId="51007" xr:uid="{5AF7F720-6EB9-4A3D-A78C-C66D3850F68A}"/>
    <cellStyle name="Normal 13 4 2 3 7" xfId="58497" xr:uid="{4694DEBD-6581-4319-BDC5-451CC8A49A12}"/>
    <cellStyle name="Normal 13 4 2 4" xfId="5704" xr:uid="{FCBFBAF6-A596-4A8E-A944-9705524D72B6}"/>
    <cellStyle name="Normal 13 4 2 4 2" xfId="13215" xr:uid="{9A54E151-74AF-4B5D-BB18-A868E45C9F45}"/>
    <cellStyle name="Normal 13 4 2 4 2 2" xfId="28191" xr:uid="{9C6E120B-7FD7-49D5-B885-7DC4E6CE0E3A}"/>
    <cellStyle name="Normal 13 4 2 4 3" xfId="20703" xr:uid="{0DE7F873-1501-4CF6-84A0-3D81A656AE36}"/>
    <cellStyle name="Normal 13 4 2 4 4" xfId="35294" xr:uid="{4C23C55B-C963-4CC5-89BF-8599F174A449}"/>
    <cellStyle name="Normal 13 4 2 4 5" xfId="43122" xr:uid="{AF9A59A7-2120-4A0B-B55E-2CFFCE7F4219}"/>
    <cellStyle name="Normal 13 4 2 4 6" xfId="51008" xr:uid="{3BF563FC-585C-4CB3-B8F7-E9E2B5975A9F}"/>
    <cellStyle name="Normal 13 4 2 4 7" xfId="58498" xr:uid="{5E4774F9-3C30-4C82-B5CA-18E9916155CC}"/>
    <cellStyle name="Normal 13 4 2 5" xfId="5705" xr:uid="{A8106EA3-666A-4C7D-844A-F8E0BAEAB2F6}"/>
    <cellStyle name="Normal 13 4 2 5 2" xfId="13216" xr:uid="{31A09B1E-C042-46D9-8A3C-3E6F7B223619}"/>
    <cellStyle name="Normal 13 4 2 5 2 2" xfId="28192" xr:uid="{13DB7F17-4A8C-4E5B-A518-A1F0E1D60F4F}"/>
    <cellStyle name="Normal 13 4 2 5 3" xfId="20704" xr:uid="{10B6DB1E-5360-438E-AAF5-9E42513CDE94}"/>
    <cellStyle name="Normal 13 4 2 5 4" xfId="37137" xr:uid="{D5767CCA-D86A-4C2F-893A-58A7E391EC40}"/>
    <cellStyle name="Normal 13 4 2 5 5" xfId="43123" xr:uid="{69935ECE-88DD-4691-90B3-E684C420B0AE}"/>
    <cellStyle name="Normal 13 4 2 5 6" xfId="51009" xr:uid="{203F7B1A-7B0F-4D6F-B767-A1BEA18B92AD}"/>
    <cellStyle name="Normal 13 4 2 5 7" xfId="58499" xr:uid="{3C5F6B63-6716-4E8B-8419-972FB56D026D}"/>
    <cellStyle name="Normal 13 4 2 6" xfId="13209" xr:uid="{ED21974B-0393-4618-B022-5BE62DFA4AFB}"/>
    <cellStyle name="Normal 13 4 2 6 2" xfId="28185" xr:uid="{DE313E94-9144-4074-80B9-B7721EA92F40}"/>
    <cellStyle name="Normal 13 4 2 7" xfId="20697" xr:uid="{A6AE0F86-5E5E-4367-B1A2-DAD11FD4D9A0}"/>
    <cellStyle name="Normal 13 4 2 8" xfId="31008" xr:uid="{E2FB4B3C-06DE-4E0C-B2B8-FF9423355DB9}"/>
    <cellStyle name="Normal 13 4 2 9" xfId="43116" xr:uid="{351051B7-95B0-4600-B3E2-36232813C895}"/>
    <cellStyle name="Normal 13 4 3" xfId="5706" xr:uid="{73B51D5B-A5CE-42EF-8075-BF44B68F38AB}"/>
    <cellStyle name="Normal 13 4 3 10" xfId="58500" xr:uid="{82CFC91F-D061-432E-A7A6-79AA3DBB5DC8}"/>
    <cellStyle name="Normal 13 4 3 2" xfId="5707" xr:uid="{562E1718-3871-4D13-952F-6C90DFCF4018}"/>
    <cellStyle name="Normal 13 4 3 2 2" xfId="13218" xr:uid="{39EBAD6E-7102-4966-90D8-EEE4E9B9C781}"/>
    <cellStyle name="Normal 13 4 3 2 2 2" xfId="28194" xr:uid="{0C6A7787-2BCA-4FE9-AEF0-B3FD4F56A103}"/>
    <cellStyle name="Normal 13 4 3 2 3" xfId="20706" xr:uid="{54831143-21E3-4901-BA44-6FA5C7FC7B59}"/>
    <cellStyle name="Normal 13 4 3 2 4" xfId="33451" xr:uid="{BED64538-996B-4074-861F-474980127758}"/>
    <cellStyle name="Normal 13 4 3 2 5" xfId="43125" xr:uid="{25B6BCA8-A803-434A-9B8B-D05AF49EE017}"/>
    <cellStyle name="Normal 13 4 3 2 6" xfId="51011" xr:uid="{62C82EB6-8C15-4442-BADF-B79FA909CF0B}"/>
    <cellStyle name="Normal 13 4 3 2 7" xfId="58501" xr:uid="{4E20FB1B-F518-47C9-B85D-3D9970B95EDB}"/>
    <cellStyle name="Normal 13 4 3 3" xfId="5708" xr:uid="{F4DF2186-6FA9-41A7-9A27-0AC8A3438778}"/>
    <cellStyle name="Normal 13 4 3 3 2" xfId="13219" xr:uid="{F94B1753-57E2-4F0F-ABBA-96E5915722C7}"/>
    <cellStyle name="Normal 13 4 3 3 2 2" xfId="28195" xr:uid="{B095CEA3-1975-42C7-B5DE-70CF0C7970E6}"/>
    <cellStyle name="Normal 13 4 3 3 3" xfId="20707" xr:uid="{A4D24C90-7B85-4E48-AC2F-03E622928A93}"/>
    <cellStyle name="Normal 13 4 3 3 4" xfId="35296" xr:uid="{4166BE12-2E29-4B38-8187-BF3A32A5FA6A}"/>
    <cellStyle name="Normal 13 4 3 3 5" xfId="43126" xr:uid="{93FCC540-D481-43B7-882E-ADBCCD117F13}"/>
    <cellStyle name="Normal 13 4 3 3 6" xfId="51012" xr:uid="{DB2DEBA8-2C7D-4360-8C65-2460809D6822}"/>
    <cellStyle name="Normal 13 4 3 3 7" xfId="58502" xr:uid="{169BB5BC-371E-4E50-B698-B464765A9C76}"/>
    <cellStyle name="Normal 13 4 3 4" xfId="5709" xr:uid="{3CE0B96E-D675-4300-B189-3C10FA4F7857}"/>
    <cellStyle name="Normal 13 4 3 4 2" xfId="13220" xr:uid="{3A29C316-6D7D-498C-A1A2-50038619FC84}"/>
    <cellStyle name="Normal 13 4 3 4 2 2" xfId="28196" xr:uid="{07C094B6-DD73-424D-8A79-3ED807BF682F}"/>
    <cellStyle name="Normal 13 4 3 4 3" xfId="20708" xr:uid="{A92C0BCD-FCC7-4C67-A2C2-5C0BA091DCB9}"/>
    <cellStyle name="Normal 13 4 3 4 4" xfId="37139" xr:uid="{48A2CB41-592A-4CBD-B998-D3ADBA534279}"/>
    <cellStyle name="Normal 13 4 3 4 5" xfId="43127" xr:uid="{09CF1464-949D-47E8-8ED0-150501760116}"/>
    <cellStyle name="Normal 13 4 3 4 6" xfId="51013" xr:uid="{230348BF-0A0E-4BC1-895B-4EE9A4B9A027}"/>
    <cellStyle name="Normal 13 4 3 4 7" xfId="58503" xr:uid="{58DCA5D6-57D4-42EE-A033-40411B3D48BB}"/>
    <cellStyle name="Normal 13 4 3 5" xfId="13217" xr:uid="{C690F994-3D55-413E-82B3-0F909B55988F}"/>
    <cellStyle name="Normal 13 4 3 5 2" xfId="28193" xr:uid="{4D6D6DDA-9556-4CF6-9F07-1C5D7102DFD9}"/>
    <cellStyle name="Normal 13 4 3 6" xfId="20705" xr:uid="{B0E8ACF3-FA3D-49DB-8928-79F9298BBA0E}"/>
    <cellStyle name="Normal 13 4 3 7" xfId="31788" xr:uid="{09A4016C-F875-46C3-AC22-2C3D6E00A140}"/>
    <cellStyle name="Normal 13 4 3 8" xfId="43124" xr:uid="{AB0D8BFA-A0F8-4459-A6E7-C1C336765DF6}"/>
    <cellStyle name="Normal 13 4 3 9" xfId="51010" xr:uid="{8A3042C5-B0AC-4403-AEB1-6FDD31D90097}"/>
    <cellStyle name="Normal 13 4 4" xfId="5710" xr:uid="{C108482F-51AC-4622-BBD0-71458464E6A4}"/>
    <cellStyle name="Normal 13 4 4 2" xfId="13221" xr:uid="{2EE71FAB-F48F-4AD9-8A25-5F825B83DFA4}"/>
    <cellStyle name="Normal 13 4 4 2 2" xfId="28197" xr:uid="{8540D5F7-5656-4EB6-80EF-14BA33CF7D7C}"/>
    <cellStyle name="Normal 13 4 4 3" xfId="20709" xr:uid="{B525D4F2-3B96-4326-AFF2-FE78968225FF}"/>
    <cellStyle name="Normal 13 4 4 4" xfId="33448" xr:uid="{A433780C-C31C-4D4E-8487-D085072B0173}"/>
    <cellStyle name="Normal 13 4 4 5" xfId="43128" xr:uid="{B1CC9869-183F-42A4-877B-8708F8024E37}"/>
    <cellStyle name="Normal 13 4 4 6" xfId="51014" xr:uid="{1780BB49-8103-4177-A146-9033E0A30891}"/>
    <cellStyle name="Normal 13 4 4 7" xfId="58504" xr:uid="{0211CD10-1A32-4B07-9688-7EFD32909853}"/>
    <cellStyle name="Normal 13 4 5" xfId="5711" xr:uid="{A1FB22EF-34EF-490D-A3E7-43AFD0CBEDE4}"/>
    <cellStyle name="Normal 13 4 5 2" xfId="13222" xr:uid="{263F90AE-4E08-4D7A-83C4-581488E6470E}"/>
    <cellStyle name="Normal 13 4 5 2 2" xfId="28198" xr:uid="{578C7C2C-CC89-481B-B560-7B98FADC461D}"/>
    <cellStyle name="Normal 13 4 5 3" xfId="20710" xr:uid="{5065A4E1-7A51-46FE-94E8-7E3D7A18EBC1}"/>
    <cellStyle name="Normal 13 4 5 4" xfId="35293" xr:uid="{786F3DC1-0E05-4123-9540-2F2AB2D5C262}"/>
    <cellStyle name="Normal 13 4 5 5" xfId="43129" xr:uid="{0A999B7C-C4F9-482B-92CC-B9F3A31A988F}"/>
    <cellStyle name="Normal 13 4 5 6" xfId="51015" xr:uid="{2EB313C7-4C99-4337-B207-7F599DF38241}"/>
    <cellStyle name="Normal 13 4 5 7" xfId="58505" xr:uid="{B0B2BCA8-178E-4F60-9818-E88D9CBCFF98}"/>
    <cellStyle name="Normal 13 4 6" xfId="5712" xr:uid="{BC32D60A-169B-404D-B6E9-9527210B76C5}"/>
    <cellStyle name="Normal 13 4 6 2" xfId="13223" xr:uid="{03CFF822-6CF2-42C2-AECB-22BE749CA294}"/>
    <cellStyle name="Normal 13 4 6 2 2" xfId="28199" xr:uid="{D918804F-3EF1-46F7-8E3C-C8EA5F481241}"/>
    <cellStyle name="Normal 13 4 6 3" xfId="20711" xr:uid="{9C85151B-ADF3-46B3-AA6C-84DAE1CAD605}"/>
    <cellStyle name="Normal 13 4 6 4" xfId="37136" xr:uid="{0E669F7A-2DE5-4F2A-B59C-653C2E6F292F}"/>
    <cellStyle name="Normal 13 4 6 5" xfId="43130" xr:uid="{1345FD4B-B18C-4A31-8A3A-1C8A952CD9D9}"/>
    <cellStyle name="Normal 13 4 6 6" xfId="51016" xr:uid="{A58677E6-2EE5-432B-AB02-F6388A792DA8}"/>
    <cellStyle name="Normal 13 4 6 7" xfId="58506" xr:uid="{F7DDEDC1-B6BC-4063-BF7E-83D2D38F9F16}"/>
    <cellStyle name="Normal 13 4 7" xfId="13208" xr:uid="{9BEA6195-8A17-4988-8FD0-75BFB9BE2BE5}"/>
    <cellStyle name="Normal 13 4 7 2" xfId="28184" xr:uid="{242B8247-4848-4DDD-B8BD-21707CA1A813}"/>
    <cellStyle name="Normal 13 4 8" xfId="20696" xr:uid="{27B98A9E-A014-401C-A38C-4E2138F5F79E}"/>
    <cellStyle name="Normal 13 4 9" xfId="30598" xr:uid="{621066B6-63AB-474F-B6CC-F6C24C8AAE2D}"/>
    <cellStyle name="Normal 13 5" xfId="5713" xr:uid="{BFE26100-8603-49B5-BEE8-F6EB40F23666}"/>
    <cellStyle name="Normal 13 5 10" xfId="51017" xr:uid="{18A9B73C-08BA-43F5-846F-859AEC059EB9}"/>
    <cellStyle name="Normal 13 5 11" xfId="58507" xr:uid="{4DA48F9F-1646-4366-A476-E7DB30E5D049}"/>
    <cellStyle name="Normal 13 5 2" xfId="5714" xr:uid="{C4DA54C8-9B7D-4ED6-8DF9-832C7F1A04EE}"/>
    <cellStyle name="Normal 13 5 2 10" xfId="58508" xr:uid="{97DB66C3-0D00-4824-B0CA-A40224712DED}"/>
    <cellStyle name="Normal 13 5 2 2" xfId="5715" xr:uid="{CCFCF262-1EC9-4B1C-B93C-6925116889DF}"/>
    <cellStyle name="Normal 13 5 2 2 2" xfId="13226" xr:uid="{09499727-2AE4-4D3D-8158-6FC7A8249434}"/>
    <cellStyle name="Normal 13 5 2 2 2 2" xfId="28202" xr:uid="{6DEABA5E-7486-4F53-9192-ED51956CDB52}"/>
    <cellStyle name="Normal 13 5 2 2 3" xfId="20714" xr:uid="{221E78AC-F7FF-447F-B898-C2E3006F161D}"/>
    <cellStyle name="Normal 13 5 2 2 4" xfId="33453" xr:uid="{18ED0E19-4422-4A77-8481-10B7B58B9A95}"/>
    <cellStyle name="Normal 13 5 2 2 5" xfId="43133" xr:uid="{CF125D05-721F-42EA-BAE9-0DCE0EC640E4}"/>
    <cellStyle name="Normal 13 5 2 2 6" xfId="51019" xr:uid="{128426E2-D0EC-46F5-834E-47A2D68D9E66}"/>
    <cellStyle name="Normal 13 5 2 2 7" xfId="58509" xr:uid="{60899BE1-D696-49AA-B7DC-B5719D4B2D86}"/>
    <cellStyle name="Normal 13 5 2 3" xfId="5716" xr:uid="{53DEA7DF-7F9E-49E2-8B49-A1787722B412}"/>
    <cellStyle name="Normal 13 5 2 3 2" xfId="13227" xr:uid="{28A6E098-303E-4A93-9375-080EBBB42D05}"/>
    <cellStyle name="Normal 13 5 2 3 2 2" xfId="28203" xr:uid="{95BBA939-61FC-4279-812B-DD3F696047EA}"/>
    <cellStyle name="Normal 13 5 2 3 3" xfId="20715" xr:uid="{CF94B563-589D-4758-B807-E70A90F8803A}"/>
    <cellStyle name="Normal 13 5 2 3 4" xfId="35298" xr:uid="{677A72AA-FF1D-45AD-AAE1-F6192B0B6963}"/>
    <cellStyle name="Normal 13 5 2 3 5" xfId="43134" xr:uid="{B972AB18-0EA5-4596-ACE2-37F82F8859D5}"/>
    <cellStyle name="Normal 13 5 2 3 6" xfId="51020" xr:uid="{D1E3094E-A5D6-4B75-A75C-F2F95F1CBD36}"/>
    <cellStyle name="Normal 13 5 2 3 7" xfId="58510" xr:uid="{C94CD6A3-8892-40BA-A1EE-D8055AE69CEF}"/>
    <cellStyle name="Normal 13 5 2 4" xfId="5717" xr:uid="{9FA860FA-9D50-43CF-9CF1-7CD4AA320F88}"/>
    <cellStyle name="Normal 13 5 2 4 2" xfId="13228" xr:uid="{06283C9D-2B56-4352-8113-F56D97D40103}"/>
    <cellStyle name="Normal 13 5 2 4 2 2" xfId="28204" xr:uid="{02EFE62C-7F86-49BD-BF99-43B8FDB11949}"/>
    <cellStyle name="Normal 13 5 2 4 3" xfId="20716" xr:uid="{0FF3DCEC-2BD6-4A1E-89A6-58A10D23B172}"/>
    <cellStyle name="Normal 13 5 2 4 4" xfId="37141" xr:uid="{FF0CDB15-B8DF-4F5D-86A6-8D49314CB128}"/>
    <cellStyle name="Normal 13 5 2 4 5" xfId="43135" xr:uid="{709D8B9E-A715-43AB-8183-8C139271D5E5}"/>
    <cellStyle name="Normal 13 5 2 4 6" xfId="51021" xr:uid="{B0B13B6B-E412-4959-A99C-18DE80D0A6F3}"/>
    <cellStyle name="Normal 13 5 2 4 7" xfId="58511" xr:uid="{F15EBB5E-9201-4C50-A0EB-B2FAE11323EC}"/>
    <cellStyle name="Normal 13 5 2 5" xfId="13225" xr:uid="{823AB7BE-4374-4FFB-9F94-4D88A46850B9}"/>
    <cellStyle name="Normal 13 5 2 5 2" xfId="28201" xr:uid="{ACCF785F-9CC8-4CA8-BA09-DFD385122FB0}"/>
    <cellStyle name="Normal 13 5 2 6" xfId="20713" xr:uid="{381CC14E-7A8F-4CC5-BBB9-288BB98ADCD5}"/>
    <cellStyle name="Normal 13 5 2 7" xfId="31790" xr:uid="{3AAD83F3-06FE-412E-897B-766AAEF5906A}"/>
    <cellStyle name="Normal 13 5 2 8" xfId="43132" xr:uid="{A4A1476C-1701-4C34-9847-227B20B2BD14}"/>
    <cellStyle name="Normal 13 5 2 9" xfId="51018" xr:uid="{57743F4F-48B7-45F8-90C4-F371D3DC9DBF}"/>
    <cellStyle name="Normal 13 5 3" xfId="5718" xr:uid="{A8C24274-BA40-4457-8BCE-BE6244FB5688}"/>
    <cellStyle name="Normal 13 5 3 2" xfId="13229" xr:uid="{55F59402-DC4F-4368-B2D5-4F8B2B9B4E7F}"/>
    <cellStyle name="Normal 13 5 3 2 2" xfId="28205" xr:uid="{59599C1E-1BC1-420A-AA66-B7D95F8B38BD}"/>
    <cellStyle name="Normal 13 5 3 3" xfId="20717" xr:uid="{793C8ACE-E09F-42C3-8989-891153C5C425}"/>
    <cellStyle name="Normal 13 5 3 4" xfId="33452" xr:uid="{B2EB7C30-1816-4122-937E-99CB5D868854}"/>
    <cellStyle name="Normal 13 5 3 5" xfId="43136" xr:uid="{0BBACDFA-09E0-4476-9BD7-ABF915B89EFC}"/>
    <cellStyle name="Normal 13 5 3 6" xfId="51022" xr:uid="{9E5A86E1-DDB0-4389-BE9C-C099380270BE}"/>
    <cellStyle name="Normal 13 5 3 7" xfId="58512" xr:uid="{05A2B81C-B616-4E6C-9A1C-1AA0BCB48974}"/>
    <cellStyle name="Normal 13 5 4" xfId="5719" xr:uid="{1753301C-2ADD-4D75-98EC-EF8E36550EBD}"/>
    <cellStyle name="Normal 13 5 4 2" xfId="13230" xr:uid="{6B480A77-8966-41F1-B62A-4F73D56CD126}"/>
    <cellStyle name="Normal 13 5 4 2 2" xfId="28206" xr:uid="{EFD2EDAB-6758-4F2F-8A48-8CD75742C427}"/>
    <cellStyle name="Normal 13 5 4 3" xfId="20718" xr:uid="{49DFF05A-9F7D-4AEB-B4F8-BBF60008EB61}"/>
    <cellStyle name="Normal 13 5 4 4" xfId="35297" xr:uid="{AF8F85C8-3D59-445E-968F-C5C01BED2BE5}"/>
    <cellStyle name="Normal 13 5 4 5" xfId="43137" xr:uid="{FA4215A4-2371-4E80-8265-55578F14FB28}"/>
    <cellStyle name="Normal 13 5 4 6" xfId="51023" xr:uid="{0F572F0D-D3B7-490B-9120-B2952D636EEC}"/>
    <cellStyle name="Normal 13 5 4 7" xfId="58513" xr:uid="{EB3241B3-1D2D-4FFC-87CE-72044A36C0F6}"/>
    <cellStyle name="Normal 13 5 5" xfId="5720" xr:uid="{BEDEBF83-CF6A-432A-B6EF-4FBE11CFFADF}"/>
    <cellStyle name="Normal 13 5 5 2" xfId="13231" xr:uid="{4569C346-0AF2-465B-A623-72B15AF6A811}"/>
    <cellStyle name="Normal 13 5 5 2 2" xfId="28207" xr:uid="{96DD3E1E-AC72-47A8-A947-6A7D77BAB435}"/>
    <cellStyle name="Normal 13 5 5 3" xfId="20719" xr:uid="{A92374CC-5C88-47A3-9DE8-2BF1946FBB02}"/>
    <cellStyle name="Normal 13 5 5 4" xfId="37140" xr:uid="{60F68989-ABA0-4883-9283-590C074C1C37}"/>
    <cellStyle name="Normal 13 5 5 5" xfId="43138" xr:uid="{B1695569-5C60-4BD2-B836-8424BE0A7126}"/>
    <cellStyle name="Normal 13 5 5 6" xfId="51024" xr:uid="{B44A6C19-634E-4A09-92F0-5BF7217C41DC}"/>
    <cellStyle name="Normal 13 5 5 7" xfId="58514" xr:uid="{3313DFDC-C278-4643-86D8-C8CD9838EF87}"/>
    <cellStyle name="Normal 13 5 6" xfId="13224" xr:uid="{416BB710-FEEB-4121-B803-FD4E456F48E7}"/>
    <cellStyle name="Normal 13 5 6 2" xfId="28200" xr:uid="{9FA7DDC6-237F-4593-B866-284ED8D17810}"/>
    <cellStyle name="Normal 13 5 7" xfId="20712" xr:uid="{7A18A7E5-221B-4859-9A0D-FE50A04AA25C}"/>
    <cellStyle name="Normal 13 5 8" xfId="30716" xr:uid="{EC9E4AEB-8E0E-411D-91D2-65EA646AA22B}"/>
    <cellStyle name="Normal 13 5 9" xfId="43131" xr:uid="{AABBC81C-E1CF-4CB7-BE11-076A2931F805}"/>
    <cellStyle name="Normal 13 6" xfId="5721" xr:uid="{0F8EA52C-F843-4AB4-8DF2-911C7F1DD963}"/>
    <cellStyle name="Normal 13 6 10" xfId="51025" xr:uid="{3AEB0323-874C-41CE-A317-5C7CFAEDA0B7}"/>
    <cellStyle name="Normal 13 6 11" xfId="58515" xr:uid="{91D70367-417D-40C3-BD06-AC3C612CE6FB}"/>
    <cellStyle name="Normal 13 6 2" xfId="5722" xr:uid="{0F561217-D6C2-4853-9881-60883896A88B}"/>
    <cellStyle name="Normal 13 6 2 10" xfId="58516" xr:uid="{6018E94C-FEC1-43C3-AC36-31B6D9A1AA32}"/>
    <cellStyle name="Normal 13 6 2 2" xfId="5723" xr:uid="{AC2E38FC-E97C-4810-B081-989CAF5F0625}"/>
    <cellStyle name="Normal 13 6 2 2 2" xfId="13234" xr:uid="{96D2BBCB-DDDD-40D2-9387-6CE850989732}"/>
    <cellStyle name="Normal 13 6 2 2 2 2" xfId="28210" xr:uid="{DFCD75E6-EB39-4EE7-ABF4-D45CBDA3355B}"/>
    <cellStyle name="Normal 13 6 2 2 3" xfId="20722" xr:uid="{D35970EC-88A7-4D84-922D-D490467D5E87}"/>
    <cellStyle name="Normal 13 6 2 2 4" xfId="33455" xr:uid="{74974193-2320-4B77-97BA-203E4ADD42AD}"/>
    <cellStyle name="Normal 13 6 2 2 5" xfId="43141" xr:uid="{CCA211DB-E805-4B1F-A67E-CB62E72E3327}"/>
    <cellStyle name="Normal 13 6 2 2 6" xfId="51027" xr:uid="{680F5AB8-A218-4720-8AE5-933CE162244E}"/>
    <cellStyle name="Normal 13 6 2 2 7" xfId="58517" xr:uid="{BF7DEDE9-54B2-48D7-9330-D6F02A654366}"/>
    <cellStyle name="Normal 13 6 2 3" xfId="5724" xr:uid="{6D1C77CD-CD9E-46A0-B4A3-E4D81634356E}"/>
    <cellStyle name="Normal 13 6 2 3 2" xfId="13235" xr:uid="{87921EAC-98A0-4700-957F-BC0E10E3670C}"/>
    <cellStyle name="Normal 13 6 2 3 2 2" xfId="28211" xr:uid="{C6C677AF-73E2-4A57-98DC-0D0411B65516}"/>
    <cellStyle name="Normal 13 6 2 3 3" xfId="20723" xr:uid="{C1718D1D-5DEA-4AA8-9551-C786929912C7}"/>
    <cellStyle name="Normal 13 6 2 3 4" xfId="35300" xr:uid="{6BD96A8B-BF98-4178-9001-9C555BFE5BE3}"/>
    <cellStyle name="Normal 13 6 2 3 5" xfId="43142" xr:uid="{30ADDFD3-1E4D-4C1B-A5D9-BB08A13C2D98}"/>
    <cellStyle name="Normal 13 6 2 3 6" xfId="51028" xr:uid="{FA06C658-BA2F-404D-9704-41004D0F87CB}"/>
    <cellStyle name="Normal 13 6 2 3 7" xfId="58518" xr:uid="{6B61E9E9-9318-41AA-BE51-3A6DBA0054E9}"/>
    <cellStyle name="Normal 13 6 2 4" xfId="5725" xr:uid="{83BCFD73-95F5-4132-A7EE-32CE94807F6B}"/>
    <cellStyle name="Normal 13 6 2 4 2" xfId="13236" xr:uid="{8207C205-83E0-4291-BB19-0AB02097DF67}"/>
    <cellStyle name="Normal 13 6 2 4 2 2" xfId="28212" xr:uid="{BAFC48A0-1D86-428C-A33E-69292D91FD1D}"/>
    <cellStyle name="Normal 13 6 2 4 3" xfId="20724" xr:uid="{409FC3D3-8ABD-441A-93A5-B2791F6C5FEB}"/>
    <cellStyle name="Normal 13 6 2 4 4" xfId="37143" xr:uid="{6D90BC6C-B80A-4715-86EA-848302257AFD}"/>
    <cellStyle name="Normal 13 6 2 4 5" xfId="43143" xr:uid="{16878EC7-05C9-4303-AD14-1EC194B01317}"/>
    <cellStyle name="Normal 13 6 2 4 6" xfId="51029" xr:uid="{2A0BA011-4C37-4CAF-B2E9-25D4C5890EE8}"/>
    <cellStyle name="Normal 13 6 2 4 7" xfId="58519" xr:uid="{96CE6579-238B-453E-8F31-A6292D42B954}"/>
    <cellStyle name="Normal 13 6 2 5" xfId="13233" xr:uid="{C8A1A104-022E-4C13-9D8C-10098B0DEF83}"/>
    <cellStyle name="Normal 13 6 2 5 2" xfId="28209" xr:uid="{F76B0AFC-62C6-4B90-955F-9FB8A79C1394}"/>
    <cellStyle name="Normal 13 6 2 6" xfId="20721" xr:uid="{F08F9F8D-88B8-432B-B64A-0B17AE60F966}"/>
    <cellStyle name="Normal 13 6 2 7" xfId="31791" xr:uid="{DAC39327-7A24-43EC-9640-40A3BCA75DA1}"/>
    <cellStyle name="Normal 13 6 2 8" xfId="43140" xr:uid="{5A98835D-F48C-409B-82D5-1F34623470E7}"/>
    <cellStyle name="Normal 13 6 2 9" xfId="51026" xr:uid="{91F303F8-9A29-4033-BA43-BCD28DE5DC2C}"/>
    <cellStyle name="Normal 13 6 3" xfId="5726" xr:uid="{E48D3D3E-F0B4-48D6-AD03-AEBBDCF3EA91}"/>
    <cellStyle name="Normal 13 6 3 2" xfId="13237" xr:uid="{F76B88FC-C244-461A-B1D1-254EAE37EBC6}"/>
    <cellStyle name="Normal 13 6 3 2 2" xfId="28213" xr:uid="{FEA12851-A1C3-444D-915F-4F453BC19EF5}"/>
    <cellStyle name="Normal 13 6 3 3" xfId="20725" xr:uid="{BF9614DB-0737-4F10-8663-683FA391502D}"/>
    <cellStyle name="Normal 13 6 3 4" xfId="33454" xr:uid="{15AE6A9C-16D5-4698-B551-623CB48FB6E3}"/>
    <cellStyle name="Normal 13 6 3 5" xfId="43144" xr:uid="{F1450FF6-71FF-462C-8681-0A8F0AB44D6B}"/>
    <cellStyle name="Normal 13 6 3 6" xfId="51030" xr:uid="{9916E3A0-5578-4BB2-A213-679808448978}"/>
    <cellStyle name="Normal 13 6 3 7" xfId="58520" xr:uid="{F1156125-797D-44BF-B4D4-4BC70F30D540}"/>
    <cellStyle name="Normal 13 6 4" xfId="5727" xr:uid="{FA98815A-1B1B-470B-B920-4055A40FB581}"/>
    <cellStyle name="Normal 13 6 4 2" xfId="13238" xr:uid="{7E5147E5-FEB2-4EDE-89EE-2A40DCAF5FFB}"/>
    <cellStyle name="Normal 13 6 4 2 2" xfId="28214" xr:uid="{3BD11DF0-909A-4965-BE3E-D87F7327DA0D}"/>
    <cellStyle name="Normal 13 6 4 3" xfId="20726" xr:uid="{58BDECB5-0287-4F44-B6AC-80AA32802205}"/>
    <cellStyle name="Normal 13 6 4 4" xfId="35299" xr:uid="{F06B2894-DD78-47D5-A02D-42BCDEC9DD9C}"/>
    <cellStyle name="Normal 13 6 4 5" xfId="43145" xr:uid="{87FE0D0C-8AFA-4927-8124-CE6FD2630FD2}"/>
    <cellStyle name="Normal 13 6 4 6" xfId="51031" xr:uid="{B2EA2AD3-2065-4D2E-8BB8-A64E4A47CBC6}"/>
    <cellStyle name="Normal 13 6 4 7" xfId="58521" xr:uid="{12D59891-4134-4321-A3F2-1F5CE3B9503B}"/>
    <cellStyle name="Normal 13 6 5" xfId="5728" xr:uid="{F5878B1E-0983-4338-8C1E-32B9BB143690}"/>
    <cellStyle name="Normal 13 6 5 2" xfId="13239" xr:uid="{F96EE176-71BE-4772-9F67-A03C2406D8D6}"/>
    <cellStyle name="Normal 13 6 5 2 2" xfId="28215" xr:uid="{123ED980-C9E9-408A-8C97-A83B65DE5D95}"/>
    <cellStyle name="Normal 13 6 5 3" xfId="20727" xr:uid="{629315F0-43CF-4829-992A-A9CD34A3B87C}"/>
    <cellStyle name="Normal 13 6 5 4" xfId="37142" xr:uid="{F472B3AB-9B8F-44C0-86CD-E015754B933F}"/>
    <cellStyle name="Normal 13 6 5 5" xfId="43146" xr:uid="{4D425142-E7AF-4E2C-BECC-41F4AE1C406D}"/>
    <cellStyle name="Normal 13 6 5 6" xfId="51032" xr:uid="{1FB88B42-BAA9-41A7-9935-2033AEA8F641}"/>
    <cellStyle name="Normal 13 6 5 7" xfId="58522" xr:uid="{F4926E47-117B-4ED8-B108-3408CE1ABFDF}"/>
    <cellStyle name="Normal 13 6 6" xfId="13232" xr:uid="{578D470C-A92C-48F4-B00A-BF48CE3B8488}"/>
    <cellStyle name="Normal 13 6 6 2" xfId="28208" xr:uid="{0EFD4B07-C36A-4622-B01B-192B3E2F78B9}"/>
    <cellStyle name="Normal 13 6 7" xfId="20720" xr:uid="{128B8D54-7C4E-40B8-8E91-56906DE3A7AD}"/>
    <cellStyle name="Normal 13 6 8" xfId="31004" xr:uid="{663694BA-2A85-45DC-A289-9E4957241DE1}"/>
    <cellStyle name="Normal 13 6 9" xfId="43139" xr:uid="{107D2522-833D-45AA-B972-9129B1D0E5D1}"/>
    <cellStyle name="Normal 13 7" xfId="5729" xr:uid="{16ED6296-885F-4265-95BB-3FD8144E9A43}"/>
    <cellStyle name="Normal 13 7 10" xfId="58523" xr:uid="{B4A2339E-1EE9-4C47-B357-A8EB67870C58}"/>
    <cellStyle name="Normal 13 7 2" xfId="5730" xr:uid="{603DBFBD-155A-4853-AE85-63E1379CC345}"/>
    <cellStyle name="Normal 13 7 2 2" xfId="13241" xr:uid="{02120B1F-B96C-4991-A18B-57841D9DC7F6}"/>
    <cellStyle name="Normal 13 7 2 2 2" xfId="28217" xr:uid="{A7F68CCB-83DC-483E-9673-D3853026C8DA}"/>
    <cellStyle name="Normal 13 7 2 3" xfId="20729" xr:uid="{BBDD4334-51DF-48FA-AE63-A5DAD7DD2038}"/>
    <cellStyle name="Normal 13 7 2 4" xfId="33456" xr:uid="{F4F00849-119E-4CCC-90CC-E341AAB05E71}"/>
    <cellStyle name="Normal 13 7 2 5" xfId="43148" xr:uid="{BAEB8045-B5A4-47B0-9E0B-D3F5AAE7ABD5}"/>
    <cellStyle name="Normal 13 7 2 6" xfId="51034" xr:uid="{8F0075AC-3203-4212-B51B-CD01C34B39D8}"/>
    <cellStyle name="Normal 13 7 2 7" xfId="58524" xr:uid="{C5FA4085-5773-4896-9A88-DB1266131BDD}"/>
    <cellStyle name="Normal 13 7 3" xfId="5731" xr:uid="{E7C430ED-AF0F-47B0-8F8B-70EF74062702}"/>
    <cellStyle name="Normal 13 7 3 2" xfId="13242" xr:uid="{36ECB8AD-0D8A-48F9-8BA1-4707407A6D80}"/>
    <cellStyle name="Normal 13 7 3 2 2" xfId="28218" xr:uid="{7D8D282A-59A0-4004-A902-8718B473873F}"/>
    <cellStyle name="Normal 13 7 3 3" xfId="20730" xr:uid="{B4203F3D-E301-4DB3-B576-CB9B2F2E9199}"/>
    <cellStyle name="Normal 13 7 3 4" xfId="35301" xr:uid="{98AA250D-CEAE-4AB1-8942-717CA45C4996}"/>
    <cellStyle name="Normal 13 7 3 5" xfId="43149" xr:uid="{6829E914-A463-45A1-9DC1-847119A935AE}"/>
    <cellStyle name="Normal 13 7 3 6" xfId="51035" xr:uid="{8C1D96B4-1741-4A63-A683-54A49C4542EB}"/>
    <cellStyle name="Normal 13 7 3 7" xfId="58525" xr:uid="{DA006E89-41D0-4B5E-841D-218654C5F803}"/>
    <cellStyle name="Normal 13 7 4" xfId="5732" xr:uid="{0BC3FE21-762D-484F-983B-FA894091A588}"/>
    <cellStyle name="Normal 13 7 4 2" xfId="13243" xr:uid="{AC7B3DDC-8766-4466-B073-94CFC846031C}"/>
    <cellStyle name="Normal 13 7 4 2 2" xfId="28219" xr:uid="{C9E5AA72-A30B-464B-A4D0-01201B1FD0E0}"/>
    <cellStyle name="Normal 13 7 4 3" xfId="20731" xr:uid="{BB6A4BDB-CA82-40DC-A244-600AA8D562FE}"/>
    <cellStyle name="Normal 13 7 4 4" xfId="37144" xr:uid="{F6BBA631-66E0-417E-B6DB-601689E80E37}"/>
    <cellStyle name="Normal 13 7 4 5" xfId="43150" xr:uid="{21CA7B2B-4704-437F-B220-4A0A8DEED856}"/>
    <cellStyle name="Normal 13 7 4 6" xfId="51036" xr:uid="{1F07E503-7C67-46DC-A488-9EA44F5ABFB9}"/>
    <cellStyle name="Normal 13 7 4 7" xfId="58526" xr:uid="{2D5F24E3-ABA7-4FC1-9A7C-6B51EBEBFA34}"/>
    <cellStyle name="Normal 13 7 5" xfId="13240" xr:uid="{C75D76B0-2178-42B5-A762-48450A3127C4}"/>
    <cellStyle name="Normal 13 7 5 2" xfId="28216" xr:uid="{823FB951-16E2-411D-9963-9A8362CEC386}"/>
    <cellStyle name="Normal 13 7 6" xfId="20728" xr:uid="{824A01D6-505A-4D08-B3A8-56951B6DF2C0}"/>
    <cellStyle name="Normal 13 7 7" xfId="31780" xr:uid="{A14C9AAA-599B-4DFC-A7DC-C0680A2EAFFA}"/>
    <cellStyle name="Normal 13 7 8" xfId="43147" xr:uid="{5CAE1531-CD3E-4A17-B264-83EEAA693C12}"/>
    <cellStyle name="Normal 13 7 9" xfId="51033" xr:uid="{9FCD1E3A-E4A2-41CB-9746-A3800E37BF33}"/>
    <cellStyle name="Normal 13 8" xfId="5733" xr:uid="{114FAD7D-98DB-461F-8A0C-F7DAC67957FF}"/>
    <cellStyle name="Normal 13 8 2" xfId="13244" xr:uid="{268441E0-258A-451E-AE53-F045C2B41F72}"/>
    <cellStyle name="Normal 13 8 2 2" xfId="28220" xr:uid="{7E6F6ED3-C79C-477B-BFC9-7CCC11A84974}"/>
    <cellStyle name="Normal 13 8 3" xfId="20732" xr:uid="{0DB97B12-AEEF-40CB-A316-28B59192D7FF}"/>
    <cellStyle name="Normal 13 8 4" xfId="33433" xr:uid="{3F6A9D41-E9F0-42AC-9EE9-DAC3158E19EA}"/>
    <cellStyle name="Normal 13 8 5" xfId="43151" xr:uid="{007D7F9F-38BE-46E8-BD1F-7DFC04B71F7D}"/>
    <cellStyle name="Normal 13 8 6" xfId="51037" xr:uid="{F39E2A05-FA89-4017-9D10-43F228E448A8}"/>
    <cellStyle name="Normal 13 8 7" xfId="58527" xr:uid="{1441C40F-930B-4612-B3CA-25CF66C855E7}"/>
    <cellStyle name="Normal 13 9" xfId="5734" xr:uid="{89EC8ED0-BBB8-413E-8121-113985E08D24}"/>
    <cellStyle name="Normal 13 9 2" xfId="13245" xr:uid="{1F48D30A-F292-4C37-84F4-FA1235A0F39E}"/>
    <cellStyle name="Normal 13 9 2 2" xfId="28221" xr:uid="{1D583D6C-0048-411C-8646-5EAC6CC3054A}"/>
    <cellStyle name="Normal 13 9 3" xfId="20733" xr:uid="{B7BB81CF-BC4A-4224-8614-01846C87283D}"/>
    <cellStyle name="Normal 13 9 4" xfId="35278" xr:uid="{03009E26-4033-4FD3-939B-AAC81C8E2E89}"/>
    <cellStyle name="Normal 13 9 5" xfId="43152" xr:uid="{2BF83E6F-5DBC-4AEE-9A6C-D132DDCA2B56}"/>
    <cellStyle name="Normal 13 9 6" xfId="51038" xr:uid="{5A127D51-6501-4274-8B39-4497088F5D5F}"/>
    <cellStyle name="Normal 13 9 7" xfId="58528" xr:uid="{8E5C93D8-0D37-43AE-BE7E-68F4C4A27050}"/>
    <cellStyle name="Normal 14" xfId="5735" xr:uid="{C85412D7-6303-4BC1-B7A5-37739793EC21}"/>
    <cellStyle name="Normal 14 10" xfId="5736" xr:uid="{1C774CB7-ED6B-43EF-84F3-6A07D13FF4AA}"/>
    <cellStyle name="Normal 14 10 2" xfId="13247" xr:uid="{171B1132-E153-413B-B659-70A3DDD10308}"/>
    <cellStyle name="Normal 14 10 2 2" xfId="28223" xr:uid="{10815642-5054-477A-B67C-5756D995F443}"/>
    <cellStyle name="Normal 14 10 3" xfId="20735" xr:uid="{EE264D81-1156-4767-8730-5B3703AEC148}"/>
    <cellStyle name="Normal 14 10 4" xfId="37145" xr:uid="{4C4A187A-502B-4214-B87C-8EDDA5AF2AEA}"/>
    <cellStyle name="Normal 14 10 5" xfId="43154" xr:uid="{624A3B23-AD03-4B62-B818-DC5E0A94BDFD}"/>
    <cellStyle name="Normal 14 10 6" xfId="51040" xr:uid="{B1B72C5C-7E39-48B6-A938-1D5651FD8DC2}"/>
    <cellStyle name="Normal 14 10 7" xfId="58530" xr:uid="{FA651F3D-BACA-4CE8-8BAF-965522A3D418}"/>
    <cellStyle name="Normal 14 11" xfId="13246" xr:uid="{EAFD5B14-B2E9-44CB-B794-0D6B5145A60F}"/>
    <cellStyle name="Normal 14 11 2" xfId="28222" xr:uid="{67B2E5A9-43DC-4264-9662-A927326B0CC9}"/>
    <cellStyle name="Normal 14 12" xfId="20734" xr:uid="{7C68EAC6-28BD-45BD-AB0C-6A5F9BD40EB8}"/>
    <cellStyle name="Normal 14 13" xfId="30314" xr:uid="{F6CC0184-CB39-42F2-A783-2BB82A3D5D63}"/>
    <cellStyle name="Normal 14 14" xfId="43153" xr:uid="{B256FFCC-50BC-4CD7-8D99-EA103C10190A}"/>
    <cellStyle name="Normal 14 15" xfId="51039" xr:uid="{712D59D6-5ECA-48E6-B53F-FD4CB4E1BD06}"/>
    <cellStyle name="Normal 14 16" xfId="58529" xr:uid="{73566731-D72E-40E8-A154-F4518B9575DE}"/>
    <cellStyle name="Normal 14 2" xfId="5737" xr:uid="{9CA1D78D-E470-4840-8616-6BBFEBDFF104}"/>
    <cellStyle name="Normal 14 2 10" xfId="20736" xr:uid="{413FBA1F-F0E1-4CA5-ABD1-0FD935770BD4}"/>
    <cellStyle name="Normal 14 2 11" xfId="30384" xr:uid="{A711AFB1-0E88-42D7-8D6F-0114EF06900C}"/>
    <cellStyle name="Normal 14 2 12" xfId="43155" xr:uid="{1111E1F9-99D2-4161-BB49-AF03E9A1E396}"/>
    <cellStyle name="Normal 14 2 13" xfId="51041" xr:uid="{E6EC4853-437D-4C71-9CED-90AEE9CE0C6D}"/>
    <cellStyle name="Normal 14 2 14" xfId="58531" xr:uid="{2D77F063-0CE6-47D1-B748-E17EFA61C00C}"/>
    <cellStyle name="Normal 14 2 2" xfId="5738" xr:uid="{79A59B9D-4C17-493B-9E11-A90781A1B4D2}"/>
    <cellStyle name="Normal 14 2 2 10" xfId="43156" xr:uid="{60B212AE-F1B7-4AA9-97E0-1BC1428ED9C2}"/>
    <cellStyle name="Normal 14 2 2 11" xfId="51042" xr:uid="{3526EDCE-4705-423C-8510-814EF88A4E6B}"/>
    <cellStyle name="Normal 14 2 2 12" xfId="58532" xr:uid="{2254752C-C7F8-4331-AFE3-136315FC0FC8}"/>
    <cellStyle name="Normal 14 2 2 2" xfId="5739" xr:uid="{3AD9D324-A0FC-453A-ACE3-43CBE969C44E}"/>
    <cellStyle name="Normal 14 2 2 2 10" xfId="51043" xr:uid="{E74358D1-A2E1-4C32-860F-258DCCA2D688}"/>
    <cellStyle name="Normal 14 2 2 2 11" xfId="58533" xr:uid="{ED905FD5-A2C0-40AC-B8EA-E7F50E4CAA26}"/>
    <cellStyle name="Normal 14 2 2 2 2" xfId="5740" xr:uid="{0DBA7194-4218-4D6F-AE89-7DF186C067DD}"/>
    <cellStyle name="Normal 14 2 2 2 2 10" xfId="58534" xr:uid="{1B3AC32C-B72A-4E14-9AF8-0F8D1ED5FF6F}"/>
    <cellStyle name="Normal 14 2 2 2 2 2" xfId="5741" xr:uid="{7B41EB96-BABE-4746-94B4-F84F316F683A}"/>
    <cellStyle name="Normal 14 2 2 2 2 2 2" xfId="13252" xr:uid="{05283BDF-6DBC-4882-BF2D-E420AE84556F}"/>
    <cellStyle name="Normal 14 2 2 2 2 2 2 2" xfId="28228" xr:uid="{AB801D33-20A7-4525-A66E-2B5638598309}"/>
    <cellStyle name="Normal 14 2 2 2 2 2 3" xfId="20740" xr:uid="{D93E7170-5889-4AEC-BCC6-0E5EB9E39252}"/>
    <cellStyle name="Normal 14 2 2 2 2 2 4" xfId="33461" xr:uid="{B6D0284C-1DF1-4DDC-9730-7F323E971028}"/>
    <cellStyle name="Normal 14 2 2 2 2 2 5" xfId="43159" xr:uid="{EBD3B1AB-1930-47DD-B5B4-DB14DDC88A21}"/>
    <cellStyle name="Normal 14 2 2 2 2 2 6" xfId="51045" xr:uid="{F6AFFCD3-12FE-424F-87E8-46F025E89669}"/>
    <cellStyle name="Normal 14 2 2 2 2 2 7" xfId="58535" xr:uid="{7C9CA846-3DFE-48B1-9347-77E5265F4B7A}"/>
    <cellStyle name="Normal 14 2 2 2 2 3" xfId="5742" xr:uid="{24EF7E8C-C9B1-4216-A829-3942009A24B0}"/>
    <cellStyle name="Normal 14 2 2 2 2 3 2" xfId="13253" xr:uid="{7D42E703-6818-4333-ABA3-6D3446EABC03}"/>
    <cellStyle name="Normal 14 2 2 2 2 3 2 2" xfId="28229" xr:uid="{87124055-A37A-4FE6-A128-876A8B725967}"/>
    <cellStyle name="Normal 14 2 2 2 2 3 3" xfId="20741" xr:uid="{E2265D5F-1BAC-4538-817F-6B50750D0009}"/>
    <cellStyle name="Normal 14 2 2 2 2 3 4" xfId="35306" xr:uid="{F56CF70A-1187-4BE6-BE70-7F553A163E80}"/>
    <cellStyle name="Normal 14 2 2 2 2 3 5" xfId="43160" xr:uid="{6B68C9C8-22DE-4310-AE68-F55CBD65211D}"/>
    <cellStyle name="Normal 14 2 2 2 2 3 6" xfId="51046" xr:uid="{4784D36D-D227-485F-9622-A3914B772356}"/>
    <cellStyle name="Normal 14 2 2 2 2 3 7" xfId="58536" xr:uid="{8EC8F482-2CF8-4793-9441-7194A4F83FD6}"/>
    <cellStyle name="Normal 14 2 2 2 2 4" xfId="5743" xr:uid="{A08723E7-E866-4CEA-861B-8BB7F9D07607}"/>
    <cellStyle name="Normal 14 2 2 2 2 4 2" xfId="13254" xr:uid="{6D795A1A-A484-4740-B583-0533D2256DF6}"/>
    <cellStyle name="Normal 14 2 2 2 2 4 2 2" xfId="28230" xr:uid="{B3FBA480-107D-4154-99C0-55125E639890}"/>
    <cellStyle name="Normal 14 2 2 2 2 4 3" xfId="20742" xr:uid="{90B62CB5-0DDB-4EC1-8171-E0AE009CD6C2}"/>
    <cellStyle name="Normal 14 2 2 2 2 4 4" xfId="37149" xr:uid="{A0D070B5-3D8D-4C32-99CC-46963A67F99E}"/>
    <cellStyle name="Normal 14 2 2 2 2 4 5" xfId="43161" xr:uid="{D72E4442-6536-4CF0-BAE9-6DAFA1C2A386}"/>
    <cellStyle name="Normal 14 2 2 2 2 4 6" xfId="51047" xr:uid="{B4C49A7C-8B73-46B9-8D91-66F701C13FE6}"/>
    <cellStyle name="Normal 14 2 2 2 2 4 7" xfId="58537" xr:uid="{7837737F-C7AA-4807-974F-17172D6EF6C4}"/>
    <cellStyle name="Normal 14 2 2 2 2 5" xfId="13251" xr:uid="{E33503D4-5F0F-4A58-9475-201EC1730C94}"/>
    <cellStyle name="Normal 14 2 2 2 2 5 2" xfId="28227" xr:uid="{BE81B0CB-3138-4B8A-B28A-8BBFDD614554}"/>
    <cellStyle name="Normal 14 2 2 2 2 6" xfId="20739" xr:uid="{515A36F4-8805-4D16-A92C-369D3C69B795}"/>
    <cellStyle name="Normal 14 2 2 2 2 7" xfId="31795" xr:uid="{DAC82D27-F3EB-4A01-854C-FD4F4DD99988}"/>
    <cellStyle name="Normal 14 2 2 2 2 8" xfId="43158" xr:uid="{C6265025-1B45-4434-ADF3-CD0D95334CCC}"/>
    <cellStyle name="Normal 14 2 2 2 2 9" xfId="51044" xr:uid="{EC42E63B-F389-4BB1-8909-62AD31346203}"/>
    <cellStyle name="Normal 14 2 2 2 3" xfId="5744" xr:uid="{066D2E1F-3C28-4842-BB30-8AC7A6ACB5A2}"/>
    <cellStyle name="Normal 14 2 2 2 3 2" xfId="13255" xr:uid="{44A89895-FE20-4387-B85B-93F8331245BC}"/>
    <cellStyle name="Normal 14 2 2 2 3 2 2" xfId="28231" xr:uid="{50DC4DF3-FDEE-4476-86A8-E33D9C34AC9A}"/>
    <cellStyle name="Normal 14 2 2 2 3 3" xfId="20743" xr:uid="{668892EB-35EC-49BD-812D-16FB44BCF80B}"/>
    <cellStyle name="Normal 14 2 2 2 3 4" xfId="33460" xr:uid="{56DFE5FA-9CAD-4F1D-A0D2-66058724C955}"/>
    <cellStyle name="Normal 14 2 2 2 3 5" xfId="43162" xr:uid="{FCEFE8C0-BE0E-4753-9C87-517892D7C8EF}"/>
    <cellStyle name="Normal 14 2 2 2 3 6" xfId="51048" xr:uid="{2FB6C7E0-90DF-4525-A423-D650D0C7B5B7}"/>
    <cellStyle name="Normal 14 2 2 2 3 7" xfId="58538" xr:uid="{D83155CC-309A-417E-AE59-A161865FF340}"/>
    <cellStyle name="Normal 14 2 2 2 4" xfId="5745" xr:uid="{72C0121C-ED1A-4589-BDE1-464FE918B6BF}"/>
    <cellStyle name="Normal 14 2 2 2 4 2" xfId="13256" xr:uid="{0632978C-0E4A-4478-8201-A538FC60314F}"/>
    <cellStyle name="Normal 14 2 2 2 4 2 2" xfId="28232" xr:uid="{4D976CE2-8B6C-41B8-94E4-FB0A884C06FA}"/>
    <cellStyle name="Normal 14 2 2 2 4 3" xfId="20744" xr:uid="{4610FCEE-A349-4180-B733-6143F8922CC4}"/>
    <cellStyle name="Normal 14 2 2 2 4 4" xfId="35305" xr:uid="{B454F78A-BED9-45BB-AD47-FAC0F760BE62}"/>
    <cellStyle name="Normal 14 2 2 2 4 5" xfId="43163" xr:uid="{0C06C13C-B27A-486D-AD23-DDD1698DBCA1}"/>
    <cellStyle name="Normal 14 2 2 2 4 6" xfId="51049" xr:uid="{2CBE57AF-52BC-4BBF-8E0F-B40766D93FC7}"/>
    <cellStyle name="Normal 14 2 2 2 4 7" xfId="58539" xr:uid="{1BCC76A6-323C-4BE9-AACC-2CC8CC232DB1}"/>
    <cellStyle name="Normal 14 2 2 2 5" xfId="5746" xr:uid="{9E7CAEEE-6577-42E1-94CD-64904418AF63}"/>
    <cellStyle name="Normal 14 2 2 2 5 2" xfId="13257" xr:uid="{2CD7CC0C-09BA-4CC0-A5B7-CF0E647AE090}"/>
    <cellStyle name="Normal 14 2 2 2 5 2 2" xfId="28233" xr:uid="{9A9F3ACC-08B8-4201-9F0B-7EEA092A1EA8}"/>
    <cellStyle name="Normal 14 2 2 2 5 3" xfId="20745" xr:uid="{5A0F056B-921D-486F-967A-40EFF8692FB9}"/>
    <cellStyle name="Normal 14 2 2 2 5 4" xfId="37148" xr:uid="{81A5C55B-F765-4F03-958E-E01292CF0497}"/>
    <cellStyle name="Normal 14 2 2 2 5 5" xfId="43164" xr:uid="{229FCC43-31FB-4D28-AA9E-DE217F9EB96A}"/>
    <cellStyle name="Normal 14 2 2 2 5 6" xfId="51050" xr:uid="{412CEED3-9A00-4F22-A859-6F5FB4397B35}"/>
    <cellStyle name="Normal 14 2 2 2 5 7" xfId="58540" xr:uid="{EF071D0C-15F9-42AC-8DB7-810FAA1090F0}"/>
    <cellStyle name="Normal 14 2 2 2 6" xfId="13250" xr:uid="{66F20087-AA43-4810-9E84-ECEBE81208A4}"/>
    <cellStyle name="Normal 14 2 2 2 6 2" xfId="28226" xr:uid="{78627579-13ED-4DD0-B0F9-0EE2ADD6EA03}"/>
    <cellStyle name="Normal 14 2 2 2 7" xfId="20738" xr:uid="{884013A1-931E-4982-B8A9-04FF95C62F82}"/>
    <cellStyle name="Normal 14 2 2 2 8" xfId="31011" xr:uid="{2D4F27A8-0ADA-463F-AA69-632867EBEFCA}"/>
    <cellStyle name="Normal 14 2 2 2 9" xfId="43157" xr:uid="{89138772-57E7-42F8-83D1-8EA4DE3C466B}"/>
    <cellStyle name="Normal 14 2 2 3" xfId="5747" xr:uid="{2B42A104-DACF-4E21-8B85-BF21394D17D4}"/>
    <cellStyle name="Normal 14 2 2 3 10" xfId="58541" xr:uid="{FA07E1A8-E55A-4608-A2CF-AFA82924FD94}"/>
    <cellStyle name="Normal 14 2 2 3 2" xfId="5748" xr:uid="{082153D2-2A53-4C3F-9642-215DA726934D}"/>
    <cellStyle name="Normal 14 2 2 3 2 2" xfId="13259" xr:uid="{F2064EF4-F41D-4313-B106-E001F8BD95D1}"/>
    <cellStyle name="Normal 14 2 2 3 2 2 2" xfId="28235" xr:uid="{97115C5D-099D-4BBB-B65B-6049B96416E7}"/>
    <cellStyle name="Normal 14 2 2 3 2 3" xfId="20747" xr:uid="{BA17A672-11EE-478A-BB03-7D77B1352C15}"/>
    <cellStyle name="Normal 14 2 2 3 2 4" xfId="33462" xr:uid="{6BC32ECC-5D52-4CBC-952B-6842E81EC463}"/>
    <cellStyle name="Normal 14 2 2 3 2 5" xfId="43166" xr:uid="{824F1A15-EB99-46C1-8224-197158143F29}"/>
    <cellStyle name="Normal 14 2 2 3 2 6" xfId="51052" xr:uid="{B6270AD4-7124-4466-81AF-8C5138DCF095}"/>
    <cellStyle name="Normal 14 2 2 3 2 7" xfId="58542" xr:uid="{1DBFDFEC-F1DC-406F-874C-70DF27AB0EAF}"/>
    <cellStyle name="Normal 14 2 2 3 3" xfId="5749" xr:uid="{351DFAC4-7830-4233-B7ED-589960027986}"/>
    <cellStyle name="Normal 14 2 2 3 3 2" xfId="13260" xr:uid="{FB1CF8ED-F6DA-4FB9-A078-AE848DEFAE2A}"/>
    <cellStyle name="Normal 14 2 2 3 3 2 2" xfId="28236" xr:uid="{08B2FBBB-0EC5-482C-B109-166560F16464}"/>
    <cellStyle name="Normal 14 2 2 3 3 3" xfId="20748" xr:uid="{57F90373-CBF1-49F3-B12C-F39707686E36}"/>
    <cellStyle name="Normal 14 2 2 3 3 4" xfId="35307" xr:uid="{4CF1C9E8-0BF1-472C-BA51-CB5597CA31CF}"/>
    <cellStyle name="Normal 14 2 2 3 3 5" xfId="43167" xr:uid="{93859102-3854-4C97-9A7E-3B66EB05E2CE}"/>
    <cellStyle name="Normal 14 2 2 3 3 6" xfId="51053" xr:uid="{9980D332-FED4-4B87-8B48-E404BA2E68C2}"/>
    <cellStyle name="Normal 14 2 2 3 3 7" xfId="58543" xr:uid="{53CE2383-D8A2-49FD-BC75-57C08C7ACB84}"/>
    <cellStyle name="Normal 14 2 2 3 4" xfId="5750" xr:uid="{8D9B59A2-EC55-4FA9-ACB1-E782F4E5A84F}"/>
    <cellStyle name="Normal 14 2 2 3 4 2" xfId="13261" xr:uid="{DDA1D831-0CD3-45FA-AACD-C4A678599903}"/>
    <cellStyle name="Normal 14 2 2 3 4 2 2" xfId="28237" xr:uid="{016ECEC2-8C90-497F-85D6-CDEF31A83A0C}"/>
    <cellStyle name="Normal 14 2 2 3 4 3" xfId="20749" xr:uid="{95B4B3BB-C4A0-4FBD-AACA-167DC05D7430}"/>
    <cellStyle name="Normal 14 2 2 3 4 4" xfId="37150" xr:uid="{AD9142AA-0C72-42C4-B74C-5340C648CEFB}"/>
    <cellStyle name="Normal 14 2 2 3 4 5" xfId="43168" xr:uid="{6689E424-91F1-4ED6-AA06-17A0EC4FB76B}"/>
    <cellStyle name="Normal 14 2 2 3 4 6" xfId="51054" xr:uid="{EBCC5E4A-1DBA-4348-84F2-43FA05341FB9}"/>
    <cellStyle name="Normal 14 2 2 3 4 7" xfId="58544" xr:uid="{011E643D-E063-4D8D-810E-1745C11AC871}"/>
    <cellStyle name="Normal 14 2 2 3 5" xfId="13258" xr:uid="{65696BA1-0CB6-4F37-BFA8-8713F114E18A}"/>
    <cellStyle name="Normal 14 2 2 3 5 2" xfId="28234" xr:uid="{8011159F-359E-4B73-B95B-B2A8D7B75CFA}"/>
    <cellStyle name="Normal 14 2 2 3 6" xfId="20746" xr:uid="{58933143-4102-4DEA-800E-41196CD79CAC}"/>
    <cellStyle name="Normal 14 2 2 3 7" xfId="31794" xr:uid="{ABCFB20E-0F39-47EF-8E27-9842E87598FB}"/>
    <cellStyle name="Normal 14 2 2 3 8" xfId="43165" xr:uid="{7272391E-E637-46EF-B798-54C51B40EACE}"/>
    <cellStyle name="Normal 14 2 2 3 9" xfId="51051" xr:uid="{A12A20E7-1155-45DB-8113-3DD84EEC2EC6}"/>
    <cellStyle name="Normal 14 2 2 4" xfId="5751" xr:uid="{3B04FC84-6283-490C-9D09-68324A7DD940}"/>
    <cellStyle name="Normal 14 2 2 4 2" xfId="13262" xr:uid="{8CC83EB7-2136-459B-9B17-7FE202EDECF4}"/>
    <cellStyle name="Normal 14 2 2 4 2 2" xfId="28238" xr:uid="{65CBF8A1-5C7E-413F-8EB2-147FD9718FCF}"/>
    <cellStyle name="Normal 14 2 2 4 3" xfId="20750" xr:uid="{4806B51C-BD95-4F11-9C08-CC80A2B05456}"/>
    <cellStyle name="Normal 14 2 2 4 4" xfId="33459" xr:uid="{A90A8802-C5E6-4E0B-90DE-CD614B7D592E}"/>
    <cellStyle name="Normal 14 2 2 4 5" xfId="43169" xr:uid="{EFF24120-FCC2-435C-8D37-999622BF1BBE}"/>
    <cellStyle name="Normal 14 2 2 4 6" xfId="51055" xr:uid="{46D02FDC-7A69-4074-9E2C-65DC6BD72FB5}"/>
    <cellStyle name="Normal 14 2 2 4 7" xfId="58545" xr:uid="{DA3F094C-2361-4CD6-B6A0-41117DE2AE3D}"/>
    <cellStyle name="Normal 14 2 2 5" xfId="5752" xr:uid="{F94DEDB5-F02B-4F75-B469-5A871F973D37}"/>
    <cellStyle name="Normal 14 2 2 5 2" xfId="13263" xr:uid="{49B9EC96-3463-4681-B5CE-E845D446F5CD}"/>
    <cellStyle name="Normal 14 2 2 5 2 2" xfId="28239" xr:uid="{8EAF30E4-24FB-4BC5-B368-DCFB9427C6B6}"/>
    <cellStyle name="Normal 14 2 2 5 3" xfId="20751" xr:uid="{F6ACA83E-CEF4-4FB4-9DEB-61E190456718}"/>
    <cellStyle name="Normal 14 2 2 5 4" xfId="35304" xr:uid="{6F13D366-E8A4-464C-BDCE-C560B1F66253}"/>
    <cellStyle name="Normal 14 2 2 5 5" xfId="43170" xr:uid="{59FC1B5A-CAD3-425B-9F11-B4C127017D49}"/>
    <cellStyle name="Normal 14 2 2 5 6" xfId="51056" xr:uid="{313AC465-B917-4FA2-AFD4-FE949896689A}"/>
    <cellStyle name="Normal 14 2 2 5 7" xfId="58546" xr:uid="{5E10E4A8-7070-45A4-A3AE-707B6F81DF49}"/>
    <cellStyle name="Normal 14 2 2 6" xfId="5753" xr:uid="{28E7CABC-E56F-4F9F-9235-9B3B91AD25FE}"/>
    <cellStyle name="Normal 14 2 2 6 2" xfId="13264" xr:uid="{0701C8CA-E5D7-4F8C-9CA7-4ED390A88A27}"/>
    <cellStyle name="Normal 14 2 2 6 2 2" xfId="28240" xr:uid="{244164F8-B78E-4937-AD79-43B2F87B3A44}"/>
    <cellStyle name="Normal 14 2 2 6 3" xfId="20752" xr:uid="{E8C098D9-FDCC-43D8-A510-DEF4C1A003B4}"/>
    <cellStyle name="Normal 14 2 2 6 4" xfId="37147" xr:uid="{53BAB419-99A8-4E23-AD28-645914C96E6F}"/>
    <cellStyle name="Normal 14 2 2 6 5" xfId="43171" xr:uid="{D399CCF8-E7A5-4E92-858B-A6106F71508A}"/>
    <cellStyle name="Normal 14 2 2 6 6" xfId="51057" xr:uid="{F38DAEA4-0853-48C4-87F6-D940451E3C90}"/>
    <cellStyle name="Normal 14 2 2 6 7" xfId="58547" xr:uid="{4DD48F38-17BC-4B48-9891-D1831BF4D297}"/>
    <cellStyle name="Normal 14 2 2 7" xfId="13249" xr:uid="{86B29D22-F60B-45A4-86D7-6C0C89237C5B}"/>
    <cellStyle name="Normal 14 2 2 7 2" xfId="28225" xr:uid="{013B0DC8-5282-4327-9ED7-2992680E1E11}"/>
    <cellStyle name="Normal 14 2 2 8" xfId="20737" xr:uid="{CA380524-3482-4A4A-B27F-B67B29F0F9DD}"/>
    <cellStyle name="Normal 14 2 2 9" xfId="30518" xr:uid="{98C957B0-3D4D-46F2-99D4-AC036B3A4AA1}"/>
    <cellStyle name="Normal 14 2 3" xfId="5754" xr:uid="{0E5D890C-0881-4EC7-9DF2-18A41A7FD397}"/>
    <cellStyle name="Normal 14 2 3 10" xfId="51058" xr:uid="{3B92C2EE-CCF2-4435-899C-83D34A71BF3E}"/>
    <cellStyle name="Normal 14 2 3 11" xfId="58548" xr:uid="{8C6E46BA-772D-4460-AE6F-3BCF80EA1DA1}"/>
    <cellStyle name="Normal 14 2 3 2" xfId="5755" xr:uid="{B5B539E4-AF67-4431-A75B-1533C457E186}"/>
    <cellStyle name="Normal 14 2 3 2 10" xfId="58549" xr:uid="{6A5D4822-AB93-4E67-932B-74087B89D0D0}"/>
    <cellStyle name="Normal 14 2 3 2 2" xfId="5756" xr:uid="{5FF5827D-2ECC-4DD7-8B47-6CF1A0419202}"/>
    <cellStyle name="Normal 14 2 3 2 2 2" xfId="13267" xr:uid="{FCA43D24-CC6F-430C-8F34-CD7A602271E9}"/>
    <cellStyle name="Normal 14 2 3 2 2 2 2" xfId="28243" xr:uid="{40FA854E-7D1E-453B-92C2-0A8732CC5DD1}"/>
    <cellStyle name="Normal 14 2 3 2 2 3" xfId="20755" xr:uid="{F66E4960-1135-4FF6-89CD-6A6FE67C9981}"/>
    <cellStyle name="Normal 14 2 3 2 2 4" xfId="33464" xr:uid="{8E75CCDF-C52F-4D46-8E84-4C36AEB2CAB0}"/>
    <cellStyle name="Normal 14 2 3 2 2 5" xfId="43174" xr:uid="{FBC5DFD1-4A35-4184-ABE7-4CF7985422EE}"/>
    <cellStyle name="Normal 14 2 3 2 2 6" xfId="51060" xr:uid="{DA572988-9F5D-4C6C-8B7F-F31A68A8928B}"/>
    <cellStyle name="Normal 14 2 3 2 2 7" xfId="58550" xr:uid="{36F9E5D8-A1C4-4EEA-BAC0-372D6DCFF098}"/>
    <cellStyle name="Normal 14 2 3 2 3" xfId="5757" xr:uid="{07CF2C92-101C-4109-90BC-D34C95BCD141}"/>
    <cellStyle name="Normal 14 2 3 2 3 2" xfId="13268" xr:uid="{31EF72C6-F840-4335-ABA6-E788EB5EAE66}"/>
    <cellStyle name="Normal 14 2 3 2 3 2 2" xfId="28244" xr:uid="{1FF91D5B-0743-4FC6-8792-FB107BF037CA}"/>
    <cellStyle name="Normal 14 2 3 2 3 3" xfId="20756" xr:uid="{A196C2D0-8CCD-474E-A338-10E87BBB6BD9}"/>
    <cellStyle name="Normal 14 2 3 2 3 4" xfId="35309" xr:uid="{83874FCC-C844-460F-BD65-34FDB570EC39}"/>
    <cellStyle name="Normal 14 2 3 2 3 5" xfId="43175" xr:uid="{CB9FB170-5024-4B5E-806F-C0DDE5CEBFDB}"/>
    <cellStyle name="Normal 14 2 3 2 3 6" xfId="51061" xr:uid="{4CD1EE63-E891-4342-B5F5-4A7A6F123AE5}"/>
    <cellStyle name="Normal 14 2 3 2 3 7" xfId="58551" xr:uid="{9499676E-4BAA-4552-A0E4-A40E4EA15EBB}"/>
    <cellStyle name="Normal 14 2 3 2 4" xfId="5758" xr:uid="{E01A1224-102D-45CC-9C9F-5BACEAEC028B}"/>
    <cellStyle name="Normal 14 2 3 2 4 2" xfId="13269" xr:uid="{643E63F7-1456-49DA-90EA-F6B09AC31CA3}"/>
    <cellStyle name="Normal 14 2 3 2 4 2 2" xfId="28245" xr:uid="{6B065309-4447-4D21-B8D4-C9983D30CF5A}"/>
    <cellStyle name="Normal 14 2 3 2 4 3" xfId="20757" xr:uid="{17F991D2-4BC0-4E39-A354-C6D2A1DD94EA}"/>
    <cellStyle name="Normal 14 2 3 2 4 4" xfId="37152" xr:uid="{0B6D0CC4-A602-4033-8A19-3D40D0EAEFFA}"/>
    <cellStyle name="Normal 14 2 3 2 4 5" xfId="43176" xr:uid="{23497195-05AE-40ED-9593-41436EFF8037}"/>
    <cellStyle name="Normal 14 2 3 2 4 6" xfId="51062" xr:uid="{415D4E43-B136-4CBA-96A3-B2D2E9BB3B11}"/>
    <cellStyle name="Normal 14 2 3 2 4 7" xfId="58552" xr:uid="{51F29B9E-4B9A-447E-847D-15E643905210}"/>
    <cellStyle name="Normal 14 2 3 2 5" xfId="13266" xr:uid="{4F1B8B84-C203-4F19-AFA0-C2D79B0DC31D}"/>
    <cellStyle name="Normal 14 2 3 2 5 2" xfId="28242" xr:uid="{91BEEF15-C69A-478D-B6B9-B64C20C7D13B}"/>
    <cellStyle name="Normal 14 2 3 2 6" xfId="20754" xr:uid="{04E31DA9-2227-4032-9860-25A783007447}"/>
    <cellStyle name="Normal 14 2 3 2 7" xfId="31796" xr:uid="{95E372D8-CCE7-4BE3-8407-202D933387ED}"/>
    <cellStyle name="Normal 14 2 3 2 8" xfId="43173" xr:uid="{740AF807-A199-4512-9922-2AC382427A0F}"/>
    <cellStyle name="Normal 14 2 3 2 9" xfId="51059" xr:uid="{62896734-D065-4B17-9703-46B7AC3ED6C1}"/>
    <cellStyle name="Normal 14 2 3 3" xfId="5759" xr:uid="{B2A8E1B3-B391-42B4-9FF2-4C0258DA2A9D}"/>
    <cellStyle name="Normal 14 2 3 3 2" xfId="13270" xr:uid="{7B95C48E-FEAB-4E97-AC39-5A412C767D20}"/>
    <cellStyle name="Normal 14 2 3 3 2 2" xfId="28246" xr:uid="{7FFE7E61-C280-4FEB-9C65-615596CE73BC}"/>
    <cellStyle name="Normal 14 2 3 3 3" xfId="20758" xr:uid="{89001218-405A-4307-99F0-576A5CCC6B90}"/>
    <cellStyle name="Normal 14 2 3 3 4" xfId="33463" xr:uid="{4FD48E8D-3330-4AF0-8C35-718796CF8E23}"/>
    <cellStyle name="Normal 14 2 3 3 5" xfId="43177" xr:uid="{DF5D1068-4C48-43DA-B0DA-93D05C786AC2}"/>
    <cellStyle name="Normal 14 2 3 3 6" xfId="51063" xr:uid="{6032765A-39E2-4916-9CF3-D515F06C0B42}"/>
    <cellStyle name="Normal 14 2 3 3 7" xfId="58553" xr:uid="{F3FBF288-8C14-4048-B04F-6792DBA80F7B}"/>
    <cellStyle name="Normal 14 2 3 4" xfId="5760" xr:uid="{B51EFEFD-67CA-4F1A-A36E-C097C415877E}"/>
    <cellStyle name="Normal 14 2 3 4 2" xfId="13271" xr:uid="{C4AA06CA-65C1-40A1-A9B1-67BA47843E2B}"/>
    <cellStyle name="Normal 14 2 3 4 2 2" xfId="28247" xr:uid="{F48DFA0B-36A5-4EBC-B324-DF83088EFD8F}"/>
    <cellStyle name="Normal 14 2 3 4 3" xfId="20759" xr:uid="{A54CAE38-72EB-4922-B5A0-440EB6677A8C}"/>
    <cellStyle name="Normal 14 2 3 4 4" xfId="35308" xr:uid="{18763DC7-6B8C-4C59-B3CF-260B98AFE2B6}"/>
    <cellStyle name="Normal 14 2 3 4 5" xfId="43178" xr:uid="{4E527654-1A9C-448F-8AC5-E524FC7336D5}"/>
    <cellStyle name="Normal 14 2 3 4 6" xfId="51064" xr:uid="{DA08DEF9-60BC-43C6-95E7-094EF49E3A2A}"/>
    <cellStyle name="Normal 14 2 3 4 7" xfId="58554" xr:uid="{7972A0AA-C2BB-4BEC-ABB6-1B9D90D37640}"/>
    <cellStyle name="Normal 14 2 3 5" xfId="5761" xr:uid="{1909BFAE-69A8-4915-954C-8D6C065190AC}"/>
    <cellStyle name="Normal 14 2 3 5 2" xfId="13272" xr:uid="{429DC8CE-188A-4910-9668-519EFC74A9D0}"/>
    <cellStyle name="Normal 14 2 3 5 2 2" xfId="28248" xr:uid="{B3C8814C-A0BF-4CEA-A8FF-8C75409A6BF4}"/>
    <cellStyle name="Normal 14 2 3 5 3" xfId="20760" xr:uid="{533F5FC8-7E40-4315-8D5B-970A6A86EDAA}"/>
    <cellStyle name="Normal 14 2 3 5 4" xfId="37151" xr:uid="{2DCEAC8F-0479-4769-BCFC-D65548A3CA6F}"/>
    <cellStyle name="Normal 14 2 3 5 5" xfId="43179" xr:uid="{56DABDC3-7D52-4EDA-B876-1BEB2FA04107}"/>
    <cellStyle name="Normal 14 2 3 5 6" xfId="51065" xr:uid="{FD91221D-682D-4F2F-B4C9-DB013E819A31}"/>
    <cellStyle name="Normal 14 2 3 5 7" xfId="58555" xr:uid="{AB76734E-1CB5-4AB9-A081-9E02789F1598}"/>
    <cellStyle name="Normal 14 2 3 6" xfId="13265" xr:uid="{00CFCECC-E105-4939-9444-84322F251BFA}"/>
    <cellStyle name="Normal 14 2 3 6 2" xfId="28241" xr:uid="{9C1F41DA-FC29-4BF6-B0AF-374C243340A0}"/>
    <cellStyle name="Normal 14 2 3 7" xfId="20753" xr:uid="{DC7F526D-5AE4-46DB-BEF9-FB123D0DBD5C}"/>
    <cellStyle name="Normal 14 2 3 8" xfId="30719" xr:uid="{7B17EEBB-734E-4A00-B43D-0049F74E78E8}"/>
    <cellStyle name="Normal 14 2 3 9" xfId="43172" xr:uid="{6EE001FA-DC46-470E-BE18-12FE3150E957}"/>
    <cellStyle name="Normal 14 2 4" xfId="5762" xr:uid="{718F0AEB-093D-4298-9176-469190AE4635}"/>
    <cellStyle name="Normal 14 2 4 10" xfId="51066" xr:uid="{9138EF92-A6AE-413F-98F7-3EC6B755F858}"/>
    <cellStyle name="Normal 14 2 4 11" xfId="58556" xr:uid="{37BCEF4F-736F-4185-98F6-D4771ED2E543}"/>
    <cellStyle name="Normal 14 2 4 2" xfId="5763" xr:uid="{4453EADB-E469-4C65-B207-E36C5870BA29}"/>
    <cellStyle name="Normal 14 2 4 2 10" xfId="58557" xr:uid="{59C45A93-E992-4BF2-BF86-CA11869113AB}"/>
    <cellStyle name="Normal 14 2 4 2 2" xfId="5764" xr:uid="{D481C229-7032-43C4-84C6-E8D9FE7E0B45}"/>
    <cellStyle name="Normal 14 2 4 2 2 2" xfId="13275" xr:uid="{984814C4-A627-4653-B7F0-E08ABC8F3F0F}"/>
    <cellStyle name="Normal 14 2 4 2 2 2 2" xfId="28251" xr:uid="{369EAD4E-D5D5-4D79-A32D-DBFDA9518301}"/>
    <cellStyle name="Normal 14 2 4 2 2 3" xfId="20763" xr:uid="{9D38AC18-9854-488F-B3FA-095DF2359E8C}"/>
    <cellStyle name="Normal 14 2 4 2 2 4" xfId="33466" xr:uid="{816108D6-0DFF-4A8E-B73C-086453B5EE74}"/>
    <cellStyle name="Normal 14 2 4 2 2 5" xfId="43182" xr:uid="{8F4D234E-DE06-42AE-BD67-F5096D1C6452}"/>
    <cellStyle name="Normal 14 2 4 2 2 6" xfId="51068" xr:uid="{37E81ED3-6DF7-4115-8037-7BA3320ED8B1}"/>
    <cellStyle name="Normal 14 2 4 2 2 7" xfId="58558" xr:uid="{C9E299EB-8CF1-4980-B7AA-2AACBADE6ED7}"/>
    <cellStyle name="Normal 14 2 4 2 3" xfId="5765" xr:uid="{2043076B-DEBA-4792-94F9-8FC12A96AB25}"/>
    <cellStyle name="Normal 14 2 4 2 3 2" xfId="13276" xr:uid="{29FED4A8-B0E6-4419-8F35-A74294D1C197}"/>
    <cellStyle name="Normal 14 2 4 2 3 2 2" xfId="28252" xr:uid="{3B7757DB-2EBE-4C13-94B7-D0003F9BE805}"/>
    <cellStyle name="Normal 14 2 4 2 3 3" xfId="20764" xr:uid="{657328A5-B831-43BB-A862-6CDB0673F434}"/>
    <cellStyle name="Normal 14 2 4 2 3 4" xfId="35311" xr:uid="{506613CE-4792-4348-B9BE-8B4741D0CC56}"/>
    <cellStyle name="Normal 14 2 4 2 3 5" xfId="43183" xr:uid="{87AFCE24-036D-43D3-985D-7735C3F4C99E}"/>
    <cellStyle name="Normal 14 2 4 2 3 6" xfId="51069" xr:uid="{39790998-BBA7-49B3-811E-798EAB0F5FE8}"/>
    <cellStyle name="Normal 14 2 4 2 3 7" xfId="58559" xr:uid="{BA5ED67A-E862-4DF0-BC95-8584815BB176}"/>
    <cellStyle name="Normal 14 2 4 2 4" xfId="5766" xr:uid="{2D6B64F5-7284-4DC5-97F3-A854791378B9}"/>
    <cellStyle name="Normal 14 2 4 2 4 2" xfId="13277" xr:uid="{63CFAFAD-26E8-49B7-971E-C8BBAB113935}"/>
    <cellStyle name="Normal 14 2 4 2 4 2 2" xfId="28253" xr:uid="{F91CBE1B-253D-4F37-B43E-07BB4EE7C39A}"/>
    <cellStyle name="Normal 14 2 4 2 4 3" xfId="20765" xr:uid="{07AACB61-A751-4EA4-BF29-5C9522369245}"/>
    <cellStyle name="Normal 14 2 4 2 4 4" xfId="37154" xr:uid="{31DAB334-BFA4-4873-B091-65B74B54D4A3}"/>
    <cellStyle name="Normal 14 2 4 2 4 5" xfId="43184" xr:uid="{E6867260-BC36-46B7-B31F-EEBEA2C3101E}"/>
    <cellStyle name="Normal 14 2 4 2 4 6" xfId="51070" xr:uid="{B6A1346C-A24E-446C-A81F-AD1FB360E183}"/>
    <cellStyle name="Normal 14 2 4 2 4 7" xfId="58560" xr:uid="{7C7CD061-59BB-4DEA-BAB9-8BDE0B377151}"/>
    <cellStyle name="Normal 14 2 4 2 5" xfId="13274" xr:uid="{87A1E8A2-ADC4-4539-A803-A13111D4894F}"/>
    <cellStyle name="Normal 14 2 4 2 5 2" xfId="28250" xr:uid="{D7965555-89EA-424C-8407-ED99E4DB9074}"/>
    <cellStyle name="Normal 14 2 4 2 6" xfId="20762" xr:uid="{54ECD996-B333-4BDD-BFBE-AB32436557EA}"/>
    <cellStyle name="Normal 14 2 4 2 7" xfId="31797" xr:uid="{75CB784C-A2ED-4376-A184-A8CE7321C133}"/>
    <cellStyle name="Normal 14 2 4 2 8" xfId="43181" xr:uid="{F3795FC0-FAE8-4E6D-954C-E96D4181FEC8}"/>
    <cellStyle name="Normal 14 2 4 2 9" xfId="51067" xr:uid="{EEA59E0F-4058-4DFA-99F1-E87E1C4EC6D9}"/>
    <cellStyle name="Normal 14 2 4 3" xfId="5767" xr:uid="{EC6AEBDD-CA8A-46C5-B37E-FB310178F563}"/>
    <cellStyle name="Normal 14 2 4 3 2" xfId="13278" xr:uid="{47930EF3-FA5C-49AF-90BD-7C2AC496C356}"/>
    <cellStyle name="Normal 14 2 4 3 2 2" xfId="28254" xr:uid="{774DECF3-C554-48AE-B17F-4C451876FE44}"/>
    <cellStyle name="Normal 14 2 4 3 3" xfId="20766" xr:uid="{64EE5404-D669-408D-9CEF-9706D96E221C}"/>
    <cellStyle name="Normal 14 2 4 3 4" xfId="33465" xr:uid="{D62D695E-FFC6-49CE-BA36-D94AE257727B}"/>
    <cellStyle name="Normal 14 2 4 3 5" xfId="43185" xr:uid="{191C7A5F-02A0-493F-91DA-BB36A31FB0B9}"/>
    <cellStyle name="Normal 14 2 4 3 6" xfId="51071" xr:uid="{89360DDC-3B8D-44A9-92EF-93C3284D16FD}"/>
    <cellStyle name="Normal 14 2 4 3 7" xfId="58561" xr:uid="{67D3F531-947C-4A7A-9F91-E756D9F6CCDD}"/>
    <cellStyle name="Normal 14 2 4 4" xfId="5768" xr:uid="{5C4FB7BE-FF14-4433-B0C5-B95DA1E36D7C}"/>
    <cellStyle name="Normal 14 2 4 4 2" xfId="13279" xr:uid="{96D9201E-1186-4394-AEBF-0EC6E1F81D9D}"/>
    <cellStyle name="Normal 14 2 4 4 2 2" xfId="28255" xr:uid="{34E5FA59-BB06-48D1-A193-1325C67328CE}"/>
    <cellStyle name="Normal 14 2 4 4 3" xfId="20767" xr:uid="{04BBF62D-699A-483D-AAB6-94F4E63C8A6B}"/>
    <cellStyle name="Normal 14 2 4 4 4" xfId="35310" xr:uid="{6982D03B-A69D-4D22-8102-B886BB3B409A}"/>
    <cellStyle name="Normal 14 2 4 4 5" xfId="43186" xr:uid="{D682251D-49AB-49D8-8184-249D78B91AFA}"/>
    <cellStyle name="Normal 14 2 4 4 6" xfId="51072" xr:uid="{A7659AF3-68A5-426F-9114-0FBC8E5D18C0}"/>
    <cellStyle name="Normal 14 2 4 4 7" xfId="58562" xr:uid="{E891095E-2417-43FC-8CFA-F86B91E0F361}"/>
    <cellStyle name="Normal 14 2 4 5" xfId="5769" xr:uid="{8E9C1E1E-EFA7-48A7-81CF-5B52478F8868}"/>
    <cellStyle name="Normal 14 2 4 5 2" xfId="13280" xr:uid="{96E8FE5D-084B-46EA-960B-B8347A4AC7BD}"/>
    <cellStyle name="Normal 14 2 4 5 2 2" xfId="28256" xr:uid="{FE273CBA-77EE-4EF2-BE65-2D994A0E8A6A}"/>
    <cellStyle name="Normal 14 2 4 5 3" xfId="20768" xr:uid="{B6A14D3C-F0B0-4590-9CB1-039827CB9C3B}"/>
    <cellStyle name="Normal 14 2 4 5 4" xfId="37153" xr:uid="{F91F6F98-4B9E-43A7-8B82-F76B89EAF8D7}"/>
    <cellStyle name="Normal 14 2 4 5 5" xfId="43187" xr:uid="{3429619E-95FE-4867-8FE2-F747C3CD85E3}"/>
    <cellStyle name="Normal 14 2 4 5 6" xfId="51073" xr:uid="{B1D0E2DE-C7A3-4D03-9236-4DCAFD4252EE}"/>
    <cellStyle name="Normal 14 2 4 5 7" xfId="58563" xr:uid="{E03EB9DD-F9E6-40D9-8754-20032A2A1B6F}"/>
    <cellStyle name="Normal 14 2 4 6" xfId="13273" xr:uid="{CB662238-1F0F-4A7F-93CD-E08241B7FEED}"/>
    <cellStyle name="Normal 14 2 4 6 2" xfId="28249" xr:uid="{289D51EB-E55E-49B8-87B6-C0D73E2C9772}"/>
    <cellStyle name="Normal 14 2 4 7" xfId="20761" xr:uid="{DD876897-C88D-4FCD-9CAC-AB0936A36A68}"/>
    <cellStyle name="Normal 14 2 4 8" xfId="31010" xr:uid="{695F9E4A-A645-4493-AAA5-E02C84B292AB}"/>
    <cellStyle name="Normal 14 2 4 9" xfId="43180" xr:uid="{4FF48418-A83C-471D-8423-D5A476982F48}"/>
    <cellStyle name="Normal 14 2 5" xfId="5770" xr:uid="{BAEEBD6B-F273-49DB-9855-8ACCD4FF0503}"/>
    <cellStyle name="Normal 14 2 5 10" xfId="58564" xr:uid="{50C53B6B-C8E4-47F1-8CB8-3350851918BB}"/>
    <cellStyle name="Normal 14 2 5 2" xfId="5771" xr:uid="{3D76AEFF-C894-4739-8C0B-742F15827C3A}"/>
    <cellStyle name="Normal 14 2 5 2 2" xfId="13282" xr:uid="{6590C293-6557-4452-902F-C0AA414B67F9}"/>
    <cellStyle name="Normal 14 2 5 2 2 2" xfId="28258" xr:uid="{7C362C28-F9C7-4E5A-90AC-D3F280F93605}"/>
    <cellStyle name="Normal 14 2 5 2 3" xfId="20770" xr:uid="{76B4C4ED-4CFC-4165-B21E-F91AF4098EC4}"/>
    <cellStyle name="Normal 14 2 5 2 4" xfId="33467" xr:uid="{4DBDE2BE-7190-47ED-A3E9-B01C7C2C98E2}"/>
    <cellStyle name="Normal 14 2 5 2 5" xfId="43189" xr:uid="{4FE92A7B-D04C-4AF9-9ECC-B19EC5565023}"/>
    <cellStyle name="Normal 14 2 5 2 6" xfId="51075" xr:uid="{45F9C7A1-2982-4676-9537-7BC3ABB4A071}"/>
    <cellStyle name="Normal 14 2 5 2 7" xfId="58565" xr:uid="{4E0567F1-0A0F-4CFE-A346-47CDA2E1D810}"/>
    <cellStyle name="Normal 14 2 5 3" xfId="5772" xr:uid="{76931D43-3F62-4DCD-8036-F5442C45BE3F}"/>
    <cellStyle name="Normal 14 2 5 3 2" xfId="13283" xr:uid="{34D64276-9FC4-4727-9990-492225C79662}"/>
    <cellStyle name="Normal 14 2 5 3 2 2" xfId="28259" xr:uid="{92F6C09A-A006-45B0-88CE-6FE280FD6220}"/>
    <cellStyle name="Normal 14 2 5 3 3" xfId="20771" xr:uid="{C694AEC5-B00C-4EE9-B83C-8F8E3231E6D0}"/>
    <cellStyle name="Normal 14 2 5 3 4" xfId="35312" xr:uid="{62401D6C-8AAF-4EFD-A68E-B370318D6277}"/>
    <cellStyle name="Normal 14 2 5 3 5" xfId="43190" xr:uid="{AA76A141-DFFC-4682-86FA-D49339968B6D}"/>
    <cellStyle name="Normal 14 2 5 3 6" xfId="51076" xr:uid="{6D6F430F-449E-45AA-BFEC-0C2A53379F4B}"/>
    <cellStyle name="Normal 14 2 5 3 7" xfId="58566" xr:uid="{856C7E00-2CE2-42D6-9E20-6A510A1186D5}"/>
    <cellStyle name="Normal 14 2 5 4" xfId="5773" xr:uid="{80A532DA-8A25-40D0-99C8-82F50C6C8C6A}"/>
    <cellStyle name="Normal 14 2 5 4 2" xfId="13284" xr:uid="{1228BF28-3D5D-4746-9523-A23559FC271E}"/>
    <cellStyle name="Normal 14 2 5 4 2 2" xfId="28260" xr:uid="{30CB09A7-AC25-49D2-974D-34126F6692A3}"/>
    <cellStyle name="Normal 14 2 5 4 3" xfId="20772" xr:uid="{6D31FCA2-DC4A-4515-AFCF-00BC5ACA5D4A}"/>
    <cellStyle name="Normal 14 2 5 4 4" xfId="37155" xr:uid="{7194CBF9-92E7-4E9F-8426-D14AF6E87F23}"/>
    <cellStyle name="Normal 14 2 5 4 5" xfId="43191" xr:uid="{4910BD36-DFA4-488F-B58A-5775762E5676}"/>
    <cellStyle name="Normal 14 2 5 4 6" xfId="51077" xr:uid="{12832426-65CF-47B0-B9B0-A416E7CD2DC9}"/>
    <cellStyle name="Normal 14 2 5 4 7" xfId="58567" xr:uid="{D12C2754-8202-44FD-907B-EE0358EBC54B}"/>
    <cellStyle name="Normal 14 2 5 5" xfId="13281" xr:uid="{7E163A04-D053-4634-8CD3-DF3A41BD0F2C}"/>
    <cellStyle name="Normal 14 2 5 5 2" xfId="28257" xr:uid="{A6CA9CB1-20FA-41F3-9E91-E67772A732D0}"/>
    <cellStyle name="Normal 14 2 5 6" xfId="20769" xr:uid="{32310C66-45DA-4F8E-9114-ADD2F5787B0D}"/>
    <cellStyle name="Normal 14 2 5 7" xfId="31793" xr:uid="{0776201B-E571-427C-981A-D734F6972423}"/>
    <cellStyle name="Normal 14 2 5 8" xfId="43188" xr:uid="{77392063-4136-44F1-9F25-07892C783CED}"/>
    <cellStyle name="Normal 14 2 5 9" xfId="51074" xr:uid="{63984A13-AF12-4303-86B7-06E9B2359DA5}"/>
    <cellStyle name="Normal 14 2 6" xfId="5774" xr:uid="{B2D557A8-73C1-493E-AAC8-5CB84047E9E4}"/>
    <cellStyle name="Normal 14 2 6 2" xfId="13285" xr:uid="{7E9EC73D-8442-4B78-9955-81B2D0668C18}"/>
    <cellStyle name="Normal 14 2 6 2 2" xfId="28261" xr:uid="{5D53C8A2-6AB3-4EE5-80EB-BB27699AF825}"/>
    <cellStyle name="Normal 14 2 6 3" xfId="20773" xr:uid="{F0E05C94-6A85-4DBD-9535-AB316DFC1C3C}"/>
    <cellStyle name="Normal 14 2 6 4" xfId="33458" xr:uid="{AF502F3A-FBC3-4C59-9EF9-27982066DD5E}"/>
    <cellStyle name="Normal 14 2 6 5" xfId="43192" xr:uid="{BAD7C48C-F4E2-4378-B825-716B3A088418}"/>
    <cellStyle name="Normal 14 2 6 6" xfId="51078" xr:uid="{BB93AF1D-FE14-4A13-915C-041185F4C8E7}"/>
    <cellStyle name="Normal 14 2 6 7" xfId="58568" xr:uid="{51E56BE4-9045-4E59-AB13-AEA20ECB13B9}"/>
    <cellStyle name="Normal 14 2 7" xfId="5775" xr:uid="{6165CF1A-50B2-456F-AA01-70BB2426C175}"/>
    <cellStyle name="Normal 14 2 7 2" xfId="13286" xr:uid="{6B639F39-3C84-44CD-9AA7-036AB6E0BFA1}"/>
    <cellStyle name="Normal 14 2 7 2 2" xfId="28262" xr:uid="{C357FA8A-C53D-49ED-AC33-6D4B944DBA2A}"/>
    <cellStyle name="Normal 14 2 7 3" xfId="20774" xr:uid="{400C7C9B-718B-4B43-8B8D-6ABE2DB788DB}"/>
    <cellStyle name="Normal 14 2 7 4" xfId="35303" xr:uid="{80819D0D-CA19-4401-B67F-E9E1C3A06EC0}"/>
    <cellStyle name="Normal 14 2 7 5" xfId="43193" xr:uid="{F09736CC-E114-4956-ADF2-821FA96691BA}"/>
    <cellStyle name="Normal 14 2 7 6" xfId="51079" xr:uid="{217FEF85-8FEC-4965-8633-28A0B1585F4E}"/>
    <cellStyle name="Normal 14 2 7 7" xfId="58569" xr:uid="{35A3CB06-2DD1-43CE-85A1-6EB14CEF7689}"/>
    <cellStyle name="Normal 14 2 8" xfId="5776" xr:uid="{02C779DE-61CF-441B-99E5-632B1F79A3BA}"/>
    <cellStyle name="Normal 14 2 8 2" xfId="13287" xr:uid="{8717155D-D0FA-4F46-9A71-C120F44378C5}"/>
    <cellStyle name="Normal 14 2 8 2 2" xfId="28263" xr:uid="{9D32BC6B-AEE8-4FFE-91DD-F8B3180FC333}"/>
    <cellStyle name="Normal 14 2 8 3" xfId="20775" xr:uid="{6CD652EA-AE07-44FC-8C05-C4CF1C96B0FA}"/>
    <cellStyle name="Normal 14 2 8 4" xfId="37146" xr:uid="{B51B2D50-5BEE-4113-A044-BFBE8B58570B}"/>
    <cellStyle name="Normal 14 2 8 5" xfId="43194" xr:uid="{13ABD4B5-762B-4601-934E-F713A8E51BFE}"/>
    <cellStyle name="Normal 14 2 8 6" xfId="51080" xr:uid="{D8137174-DCF7-434B-AD8A-5ECE235916BB}"/>
    <cellStyle name="Normal 14 2 8 7" xfId="58570" xr:uid="{43D07094-C761-487D-90F9-057990A1B563}"/>
    <cellStyle name="Normal 14 2 9" xfId="13248" xr:uid="{A2741E3F-A5F0-4AAF-958C-56E964ED50CC}"/>
    <cellStyle name="Normal 14 2 9 2" xfId="28224" xr:uid="{5CB6EBD8-C435-42E0-AA76-55F3A140AB27}"/>
    <cellStyle name="Normal 14 3" xfId="5777" xr:uid="{4A1A67DB-A6F6-495C-BC50-E173E01B341F}"/>
    <cellStyle name="Normal 14 3 10" xfId="43195" xr:uid="{45411359-F23C-44EF-90F5-263656163D0C}"/>
    <cellStyle name="Normal 14 3 11" xfId="51081" xr:uid="{A8218937-E5F3-4999-B87B-7B87F5DEC8B0}"/>
    <cellStyle name="Normal 14 3 12" xfId="58571" xr:uid="{EC70EED3-850B-41F6-843E-9FE565EA0CED}"/>
    <cellStyle name="Normal 14 3 2" xfId="5778" xr:uid="{FA98EEC1-167A-4E71-B248-220A06C73C37}"/>
    <cellStyle name="Normal 14 3 2 10" xfId="51082" xr:uid="{CD141F7F-73D2-4E79-AB3C-571DA1A5B2BF}"/>
    <cellStyle name="Normal 14 3 2 11" xfId="58572" xr:uid="{E2B51B1B-01D4-4FBD-84DD-2FF816F78AFE}"/>
    <cellStyle name="Normal 14 3 2 2" xfId="5779" xr:uid="{EBBDFBEB-2BE2-499D-9B31-F3107006CCAA}"/>
    <cellStyle name="Normal 14 3 2 2 10" xfId="58573" xr:uid="{5314B9A8-5B1C-42E2-83FA-66C22F2BF7B9}"/>
    <cellStyle name="Normal 14 3 2 2 2" xfId="5780" xr:uid="{99806169-542B-4EE0-94E7-54577E8380CD}"/>
    <cellStyle name="Normal 14 3 2 2 2 2" xfId="13291" xr:uid="{F2800D54-0F83-42EB-8F33-395EEF35E880}"/>
    <cellStyle name="Normal 14 3 2 2 2 2 2" xfId="28267" xr:uid="{AA566F2F-FA1C-4C7F-B4BD-B1A0912D1F0E}"/>
    <cellStyle name="Normal 14 3 2 2 2 3" xfId="20779" xr:uid="{302823B9-7163-490C-A4A9-8BD7E1311295}"/>
    <cellStyle name="Normal 14 3 2 2 2 4" xfId="33470" xr:uid="{9F6E7410-34A5-4225-8044-E241A9471C1C}"/>
    <cellStyle name="Normal 14 3 2 2 2 5" xfId="43198" xr:uid="{B9A47DAA-3B7B-4728-AC41-864824657F27}"/>
    <cellStyle name="Normal 14 3 2 2 2 6" xfId="51084" xr:uid="{5A6C7C36-2040-4A3C-84DF-FE1330C1178C}"/>
    <cellStyle name="Normal 14 3 2 2 2 7" xfId="58574" xr:uid="{A9624800-9CF8-44C9-BFC1-E7BC608F316A}"/>
    <cellStyle name="Normal 14 3 2 2 3" xfId="5781" xr:uid="{7B5C53CC-B2DD-42C2-B0FF-340621309778}"/>
    <cellStyle name="Normal 14 3 2 2 3 2" xfId="13292" xr:uid="{8E31C01A-7A12-40D0-8CF7-ABF7F9C96776}"/>
    <cellStyle name="Normal 14 3 2 2 3 2 2" xfId="28268" xr:uid="{AB942BF0-718E-40E6-A2D2-6B8E133C89C5}"/>
    <cellStyle name="Normal 14 3 2 2 3 3" xfId="20780" xr:uid="{31A48062-A6C5-490A-B9D2-72F889632C83}"/>
    <cellStyle name="Normal 14 3 2 2 3 4" xfId="35315" xr:uid="{E2427E18-71A5-4B61-A7A1-5D6764A156B1}"/>
    <cellStyle name="Normal 14 3 2 2 3 5" xfId="43199" xr:uid="{FDBB1F85-1A6E-4FAC-A908-74B75C847C99}"/>
    <cellStyle name="Normal 14 3 2 2 3 6" xfId="51085" xr:uid="{112F7F8B-3BF7-4F9F-9D9A-037C7A61362C}"/>
    <cellStyle name="Normal 14 3 2 2 3 7" xfId="58575" xr:uid="{6B341326-8506-4F95-AA3A-8C17C4502BF0}"/>
    <cellStyle name="Normal 14 3 2 2 4" xfId="5782" xr:uid="{E47631E2-6EDF-48CD-BB37-7E9139D2958E}"/>
    <cellStyle name="Normal 14 3 2 2 4 2" xfId="13293" xr:uid="{A5F81481-9B0B-4788-A4D5-2F6893990E7A}"/>
    <cellStyle name="Normal 14 3 2 2 4 2 2" xfId="28269" xr:uid="{19B7DE51-052F-4BA2-8681-2F4B671A8AC3}"/>
    <cellStyle name="Normal 14 3 2 2 4 3" xfId="20781" xr:uid="{56A2C017-D609-4948-BE51-CF008A39B752}"/>
    <cellStyle name="Normal 14 3 2 2 4 4" xfId="37158" xr:uid="{250BAC08-1F35-4749-B4CE-A7388EA04E82}"/>
    <cellStyle name="Normal 14 3 2 2 4 5" xfId="43200" xr:uid="{CC3730F3-F9DE-480D-A81C-D70E540BEEA0}"/>
    <cellStyle name="Normal 14 3 2 2 4 6" xfId="51086" xr:uid="{BB69F3F2-2C0B-4968-AC55-078698E38760}"/>
    <cellStyle name="Normal 14 3 2 2 4 7" xfId="58576" xr:uid="{42B1B332-4AE2-4FD9-97C7-C0FE072E86DD}"/>
    <cellStyle name="Normal 14 3 2 2 5" xfId="13290" xr:uid="{0BFA458E-6716-4741-B311-264E1EB1836B}"/>
    <cellStyle name="Normal 14 3 2 2 5 2" xfId="28266" xr:uid="{A0DBA5F5-15EE-4AFD-86F0-D0C20B69F08F}"/>
    <cellStyle name="Normal 14 3 2 2 6" xfId="20778" xr:uid="{42F5074A-1751-44C8-A9A8-51E7941F2C8D}"/>
    <cellStyle name="Normal 14 3 2 2 7" xfId="31799" xr:uid="{0ECD105F-632D-432A-836D-8B2B7D06D978}"/>
    <cellStyle name="Normal 14 3 2 2 8" xfId="43197" xr:uid="{FBF74E65-AA21-4841-A81C-3EC812A24508}"/>
    <cellStyle name="Normal 14 3 2 2 9" xfId="51083" xr:uid="{BF9CDD85-2206-4DF8-B0CD-091AE38CFB4C}"/>
    <cellStyle name="Normal 14 3 2 3" xfId="5783" xr:uid="{ABF069FD-C10D-42A1-8C75-70B110D4B1D0}"/>
    <cellStyle name="Normal 14 3 2 3 2" xfId="13294" xr:uid="{88C4E94E-8505-4A32-96C7-C2A69D11096A}"/>
    <cellStyle name="Normal 14 3 2 3 2 2" xfId="28270" xr:uid="{051CC321-4B1E-496A-B895-916AE4A09A0F}"/>
    <cellStyle name="Normal 14 3 2 3 3" xfId="20782" xr:uid="{2F6FBAAF-DDF7-44C1-B278-5EE16A155EC0}"/>
    <cellStyle name="Normal 14 3 2 3 4" xfId="33469" xr:uid="{598B812F-E2A5-4BD4-B2A1-1E678410911A}"/>
    <cellStyle name="Normal 14 3 2 3 5" xfId="43201" xr:uid="{B021F7FE-3D5E-4C7B-A6BB-72E064C16279}"/>
    <cellStyle name="Normal 14 3 2 3 6" xfId="51087" xr:uid="{016F1DAF-5C3D-4E0E-BCD7-572074FE0114}"/>
    <cellStyle name="Normal 14 3 2 3 7" xfId="58577" xr:uid="{22FB3944-EE36-4991-81BC-2ACB32066968}"/>
    <cellStyle name="Normal 14 3 2 4" xfId="5784" xr:uid="{35B9FC78-72CB-4B17-AFBD-C6B9F0765306}"/>
    <cellStyle name="Normal 14 3 2 4 2" xfId="13295" xr:uid="{D4147859-F043-4FB4-907C-7E1E8F864DB3}"/>
    <cellStyle name="Normal 14 3 2 4 2 2" xfId="28271" xr:uid="{2684ACD9-6EFB-4E97-8DBD-4CEB75380F8D}"/>
    <cellStyle name="Normal 14 3 2 4 3" xfId="20783" xr:uid="{76645856-0E77-408B-AA53-B84592C3E173}"/>
    <cellStyle name="Normal 14 3 2 4 4" xfId="35314" xr:uid="{C68FA2DF-3578-4912-BBF6-BDEE2556F208}"/>
    <cellStyle name="Normal 14 3 2 4 5" xfId="43202" xr:uid="{CE9B198F-98E5-4278-BF14-BAC7588DD855}"/>
    <cellStyle name="Normal 14 3 2 4 6" xfId="51088" xr:uid="{262C0ECD-A3AD-472F-BB3D-82BD240544F2}"/>
    <cellStyle name="Normal 14 3 2 4 7" xfId="58578" xr:uid="{C3C428F1-16EE-48EB-8EFE-B6495FC5A962}"/>
    <cellStyle name="Normal 14 3 2 5" xfId="5785" xr:uid="{82BFBC1F-3C86-45A5-9EFC-C544A715FFAD}"/>
    <cellStyle name="Normal 14 3 2 5 2" xfId="13296" xr:uid="{61018B81-0EC1-48C6-93AC-7F9E33FACCF0}"/>
    <cellStyle name="Normal 14 3 2 5 2 2" xfId="28272" xr:uid="{ED834910-FB12-47AD-9175-0001E974921D}"/>
    <cellStyle name="Normal 14 3 2 5 3" xfId="20784" xr:uid="{196C5FCC-0286-4F63-924C-D0FE0501777F}"/>
    <cellStyle name="Normal 14 3 2 5 4" xfId="37157" xr:uid="{E8B11DAF-9768-4BDC-A045-F825B9F5C39A}"/>
    <cellStyle name="Normal 14 3 2 5 5" xfId="43203" xr:uid="{E8D76436-7430-4216-AC09-F27890B75A27}"/>
    <cellStyle name="Normal 14 3 2 5 6" xfId="51089" xr:uid="{49D713DE-FA51-4B2A-A5B3-BBFC9BDD95E8}"/>
    <cellStyle name="Normal 14 3 2 5 7" xfId="58579" xr:uid="{00221709-3DBF-40D1-A97A-19701E63A4D0}"/>
    <cellStyle name="Normal 14 3 2 6" xfId="13289" xr:uid="{514B0388-6E26-41CC-BBF6-749A1AB84BDC}"/>
    <cellStyle name="Normal 14 3 2 6 2" xfId="28265" xr:uid="{B056D5CD-0DC2-4118-97D9-3ACD883C4D24}"/>
    <cellStyle name="Normal 14 3 2 7" xfId="20777" xr:uid="{D40CB1DD-3BFC-4D7A-8DF9-2237DABE1BA4}"/>
    <cellStyle name="Normal 14 3 2 8" xfId="31012" xr:uid="{4DD689E0-38CD-4B88-9C6C-2E4BEDF58C2E}"/>
    <cellStyle name="Normal 14 3 2 9" xfId="43196" xr:uid="{99F382C2-6DAA-4A7D-B1BF-D4A5E665D6FA}"/>
    <cellStyle name="Normal 14 3 3" xfId="5786" xr:uid="{06BA17CC-7B4C-45FD-B0FD-81F221518E8C}"/>
    <cellStyle name="Normal 14 3 3 10" xfId="58580" xr:uid="{EB9CA125-6981-4438-8444-8634DDDA0C45}"/>
    <cellStyle name="Normal 14 3 3 2" xfId="5787" xr:uid="{2A920E8D-0D45-4990-AD4D-FB3F42D499DD}"/>
    <cellStyle name="Normal 14 3 3 2 2" xfId="13298" xr:uid="{F189CA79-43B0-497F-8912-137944A79C44}"/>
    <cellStyle name="Normal 14 3 3 2 2 2" xfId="28274" xr:uid="{E300AE22-DE71-4DFE-910F-79FF3D4403C3}"/>
    <cellStyle name="Normal 14 3 3 2 3" xfId="20786" xr:uid="{BFCF3005-1F7A-494D-9681-1A4A3CF87D10}"/>
    <cellStyle name="Normal 14 3 3 2 4" xfId="33471" xr:uid="{B2B87FED-71AA-41A8-A398-91E590780EB3}"/>
    <cellStyle name="Normal 14 3 3 2 5" xfId="43205" xr:uid="{AD5B1048-D3B3-481B-B636-BAEA6120DC7F}"/>
    <cellStyle name="Normal 14 3 3 2 6" xfId="51091" xr:uid="{6B0A84F0-0BDB-4466-B638-D1B5474137B6}"/>
    <cellStyle name="Normal 14 3 3 2 7" xfId="58581" xr:uid="{FEE14B71-D7AE-49E9-B190-EB7C6C51FB86}"/>
    <cellStyle name="Normal 14 3 3 3" xfId="5788" xr:uid="{F45092F4-DCDC-42B7-A7BB-56436A1932B2}"/>
    <cellStyle name="Normal 14 3 3 3 2" xfId="13299" xr:uid="{B723D525-B423-4194-8D4D-BF94CCB8C2C9}"/>
    <cellStyle name="Normal 14 3 3 3 2 2" xfId="28275" xr:uid="{4EE369CF-7A56-4229-BD34-E258251E2198}"/>
    <cellStyle name="Normal 14 3 3 3 3" xfId="20787" xr:uid="{98840CB7-C283-426E-9300-161731B5CACF}"/>
    <cellStyle name="Normal 14 3 3 3 4" xfId="35316" xr:uid="{8FE8E1DF-9AA4-4411-9289-339118E4393D}"/>
    <cellStyle name="Normal 14 3 3 3 5" xfId="43206" xr:uid="{DD9D806B-991B-4989-9DD1-D1C615D28D9A}"/>
    <cellStyle name="Normal 14 3 3 3 6" xfId="51092" xr:uid="{B7B2A00E-E2C7-468C-9B01-931E3B3B20F7}"/>
    <cellStyle name="Normal 14 3 3 3 7" xfId="58582" xr:uid="{91DA073C-7AED-4115-8F90-95AF72914922}"/>
    <cellStyle name="Normal 14 3 3 4" xfId="5789" xr:uid="{22C30F9B-6273-4C4F-ACAB-FBCA3382292F}"/>
    <cellStyle name="Normal 14 3 3 4 2" xfId="13300" xr:uid="{C219980D-0492-44B2-A9BF-FC8AB4C16CB8}"/>
    <cellStyle name="Normal 14 3 3 4 2 2" xfId="28276" xr:uid="{29F53B59-0241-4461-8A0F-5F3CC8FAC546}"/>
    <cellStyle name="Normal 14 3 3 4 3" xfId="20788" xr:uid="{A763C0C4-0223-4065-8BEF-AB198AEF2DEC}"/>
    <cellStyle name="Normal 14 3 3 4 4" xfId="37159" xr:uid="{C22EC5B0-418B-4CD7-B64A-D35CE575A3AF}"/>
    <cellStyle name="Normal 14 3 3 4 5" xfId="43207" xr:uid="{43DCEF09-AD30-44E1-AE03-9566887128CC}"/>
    <cellStyle name="Normal 14 3 3 4 6" xfId="51093" xr:uid="{CC48606E-F2DD-49BA-A154-6FF1782134EF}"/>
    <cellStyle name="Normal 14 3 3 4 7" xfId="58583" xr:uid="{2470FDFA-91B7-44C1-974F-AA917A0657F6}"/>
    <cellStyle name="Normal 14 3 3 5" xfId="13297" xr:uid="{A152A7DA-F778-4A64-8038-69EB3903D8ED}"/>
    <cellStyle name="Normal 14 3 3 5 2" xfId="28273" xr:uid="{F4587803-4653-4927-B67E-A48CF513648B}"/>
    <cellStyle name="Normal 14 3 3 6" xfId="20785" xr:uid="{88214D0A-5B24-48D3-8651-76319B991DEF}"/>
    <cellStyle name="Normal 14 3 3 7" xfId="31798" xr:uid="{D7F0DD8F-D420-45E9-BDE7-878986DB566F}"/>
    <cellStyle name="Normal 14 3 3 8" xfId="43204" xr:uid="{4FFF3D8D-DC63-40BB-AD64-3CF880F03628}"/>
    <cellStyle name="Normal 14 3 3 9" xfId="51090" xr:uid="{5440A27B-EE46-4335-93C9-DE97EB698355}"/>
    <cellStyle name="Normal 14 3 4" xfId="5790" xr:uid="{3BFD85AC-A801-41BE-A429-794518F1291C}"/>
    <cellStyle name="Normal 14 3 4 2" xfId="13301" xr:uid="{6B2D7035-3D0C-4354-8983-79F9A4E55F44}"/>
    <cellStyle name="Normal 14 3 4 2 2" xfId="28277" xr:uid="{9079AD6E-3797-40D5-BA46-323BE43BEFF6}"/>
    <cellStyle name="Normal 14 3 4 3" xfId="20789" xr:uid="{7E4833B2-81F7-4679-8896-DF803ACEAFD1}"/>
    <cellStyle name="Normal 14 3 4 4" xfId="33468" xr:uid="{882C7A7E-50E4-404F-8108-EB1D913E712A}"/>
    <cellStyle name="Normal 14 3 4 5" xfId="43208" xr:uid="{A3BBEAF4-2C8B-4B10-B283-A607B1DE3B96}"/>
    <cellStyle name="Normal 14 3 4 6" xfId="51094" xr:uid="{0D7D95E8-4DD3-4B50-BA01-8D0DB38B5865}"/>
    <cellStyle name="Normal 14 3 4 7" xfId="58584" xr:uid="{0BDF1D1A-CBC2-4697-9A5D-29D54A999ACA}"/>
    <cellStyle name="Normal 14 3 5" xfId="5791" xr:uid="{7B83B569-609A-4656-BA35-52FB17E7831C}"/>
    <cellStyle name="Normal 14 3 5 2" xfId="13302" xr:uid="{F8A8FEA6-9A4E-473E-B45B-21A3664E765E}"/>
    <cellStyle name="Normal 14 3 5 2 2" xfId="28278" xr:uid="{B92B2AE1-F432-4D75-9FE6-F8A16D9A115E}"/>
    <cellStyle name="Normal 14 3 5 3" xfId="20790" xr:uid="{C3959B7A-B6B2-40F8-B629-69BA67BA511E}"/>
    <cellStyle name="Normal 14 3 5 4" xfId="35313" xr:uid="{74FFCB71-5949-4971-A6B2-A8578806DB3F}"/>
    <cellStyle name="Normal 14 3 5 5" xfId="43209" xr:uid="{DA8B910A-3F85-4149-8145-3741EB1B487C}"/>
    <cellStyle name="Normal 14 3 5 6" xfId="51095" xr:uid="{08161C1D-651C-43AB-8144-CE7954E0BA98}"/>
    <cellStyle name="Normal 14 3 5 7" xfId="58585" xr:uid="{2CE2F184-3C2A-47B8-9D4E-009B33185DAE}"/>
    <cellStyle name="Normal 14 3 6" xfId="5792" xr:uid="{BB15FF13-A013-4EC1-8C19-F2C1B52D3BFA}"/>
    <cellStyle name="Normal 14 3 6 2" xfId="13303" xr:uid="{AC2E0107-43FA-4EE0-9BDC-629D39512A08}"/>
    <cellStyle name="Normal 14 3 6 2 2" xfId="28279" xr:uid="{5CE4701E-6117-4F60-B248-3A581C1AABF7}"/>
    <cellStyle name="Normal 14 3 6 3" xfId="20791" xr:uid="{A82C48D2-B388-4AC6-9DF0-A47EA216CCAA}"/>
    <cellStyle name="Normal 14 3 6 4" xfId="37156" xr:uid="{D4D777AE-E6ED-4FDE-B5B0-B12E206367B4}"/>
    <cellStyle name="Normal 14 3 6 5" xfId="43210" xr:uid="{F4EF8389-4888-4214-8143-1488FC8EC918}"/>
    <cellStyle name="Normal 14 3 6 6" xfId="51096" xr:uid="{3565C6F5-F7EA-4B48-8B0B-A79E22CD7943}"/>
    <cellStyle name="Normal 14 3 6 7" xfId="58586" xr:uid="{3A3522F0-2E78-4BD1-B615-6FD414B6819F}"/>
    <cellStyle name="Normal 14 3 7" xfId="13288" xr:uid="{D8112E50-F3A4-400A-9B02-486E9BD88D72}"/>
    <cellStyle name="Normal 14 3 7 2" xfId="28264" xr:uid="{3F6AC0B8-57D7-4796-A9EB-4DD801B45E66}"/>
    <cellStyle name="Normal 14 3 8" xfId="20776" xr:uid="{295B80CE-906D-486E-B5CC-5A2B0B120FA8}"/>
    <cellStyle name="Normal 14 3 9" xfId="30517" xr:uid="{7240FB12-71A7-4646-9B4D-D55735C0409D}"/>
    <cellStyle name="Normal 14 4" xfId="5793" xr:uid="{AFAB724F-5080-4B2A-B8A5-6A9A6814C636}"/>
    <cellStyle name="Normal 14 4 10" xfId="43211" xr:uid="{6D1F203E-8AA5-4C74-8083-BD7B1D8CE2EF}"/>
    <cellStyle name="Normal 14 4 11" xfId="51097" xr:uid="{30CD7009-FFE1-43E7-88DD-152665AFF572}"/>
    <cellStyle name="Normal 14 4 12" xfId="58587" xr:uid="{A6D34990-4C4F-4073-96CA-A58CDA50CBC3}"/>
    <cellStyle name="Normal 14 4 2" xfId="5794" xr:uid="{1AA71220-8932-4F8A-A223-498A05D671D2}"/>
    <cellStyle name="Normal 14 4 2 10" xfId="51098" xr:uid="{DA4EEEC8-281B-47CE-A85F-674FB7DB5559}"/>
    <cellStyle name="Normal 14 4 2 11" xfId="58588" xr:uid="{62952A64-C0BF-47F8-A465-C73FD1508760}"/>
    <cellStyle name="Normal 14 4 2 2" xfId="5795" xr:uid="{ED0BCE36-B8A9-4171-8973-B3F04EE49A1E}"/>
    <cellStyle name="Normal 14 4 2 2 10" xfId="58589" xr:uid="{F32327FA-BD5C-4D40-B283-186F27F3262D}"/>
    <cellStyle name="Normal 14 4 2 2 2" xfId="5796" xr:uid="{DBFE3253-5B6A-4750-9DA3-6514CBE65FAB}"/>
    <cellStyle name="Normal 14 4 2 2 2 2" xfId="13307" xr:uid="{84CBE90F-5ACA-4B73-8EAB-483F589CCDBE}"/>
    <cellStyle name="Normal 14 4 2 2 2 2 2" xfId="28283" xr:uid="{24439A9C-F099-4F9D-84B0-B90BA1B5ADCA}"/>
    <cellStyle name="Normal 14 4 2 2 2 3" xfId="20795" xr:uid="{11679BA0-E8EA-4A0A-B96B-BAD7E0A768A1}"/>
    <cellStyle name="Normal 14 4 2 2 2 4" xfId="33474" xr:uid="{A80B8B85-A9A1-4FB6-97C0-F01A676ADC44}"/>
    <cellStyle name="Normal 14 4 2 2 2 5" xfId="43214" xr:uid="{482E9102-5A7D-4B2E-B41B-1FE84EB05FDF}"/>
    <cellStyle name="Normal 14 4 2 2 2 6" xfId="51100" xr:uid="{FDF2B188-8E94-47FA-9233-6BBAA9112890}"/>
    <cellStyle name="Normal 14 4 2 2 2 7" xfId="58590" xr:uid="{BA28EA40-2A62-4E35-9398-F858838156C5}"/>
    <cellStyle name="Normal 14 4 2 2 3" xfId="5797" xr:uid="{B8D2962C-AEA6-4E48-8551-AAA0562D8A30}"/>
    <cellStyle name="Normal 14 4 2 2 3 2" xfId="13308" xr:uid="{1DA79A4F-F728-456A-B8A2-393410D8F00A}"/>
    <cellStyle name="Normal 14 4 2 2 3 2 2" xfId="28284" xr:uid="{4FC965FE-2FE2-4C5C-A000-EA241D9FFD5A}"/>
    <cellStyle name="Normal 14 4 2 2 3 3" xfId="20796" xr:uid="{348C9690-20C6-48CB-A28A-3EF88D843B49}"/>
    <cellStyle name="Normal 14 4 2 2 3 4" xfId="35319" xr:uid="{51334BBB-504D-4A72-83E4-77AD8C33AAB9}"/>
    <cellStyle name="Normal 14 4 2 2 3 5" xfId="43215" xr:uid="{757BB3C0-3F89-4D32-9911-F1EDFEECFCFB}"/>
    <cellStyle name="Normal 14 4 2 2 3 6" xfId="51101" xr:uid="{1EF1DB4D-F6A0-413E-A919-E6A543B3587E}"/>
    <cellStyle name="Normal 14 4 2 2 3 7" xfId="58591" xr:uid="{CB52DB6E-9E1D-4C18-84D0-8C194C003559}"/>
    <cellStyle name="Normal 14 4 2 2 4" xfId="5798" xr:uid="{5D0184C2-1568-48B6-80DD-43390C12CAB9}"/>
    <cellStyle name="Normal 14 4 2 2 4 2" xfId="13309" xr:uid="{DDACD6B0-B2F9-490F-AFF3-E8DA040EE249}"/>
    <cellStyle name="Normal 14 4 2 2 4 2 2" xfId="28285" xr:uid="{952397B4-180A-4A1E-BCD2-FAE3905F2E93}"/>
    <cellStyle name="Normal 14 4 2 2 4 3" xfId="20797" xr:uid="{6F05771E-5AB2-4437-8FEB-DA4019E5FE23}"/>
    <cellStyle name="Normal 14 4 2 2 4 4" xfId="37162" xr:uid="{01666FB2-305D-4615-AE24-D4A7CFA551EB}"/>
    <cellStyle name="Normal 14 4 2 2 4 5" xfId="43216" xr:uid="{F040E4F3-F522-44E3-9431-15FA65291E3B}"/>
    <cellStyle name="Normal 14 4 2 2 4 6" xfId="51102" xr:uid="{8689817D-4481-4923-8A52-EDD68F42F2C2}"/>
    <cellStyle name="Normal 14 4 2 2 4 7" xfId="58592" xr:uid="{2A3AC7EF-A6D5-4816-A3D0-CBB15C1A80D0}"/>
    <cellStyle name="Normal 14 4 2 2 5" xfId="13306" xr:uid="{4AB423CA-7A85-4387-A2C8-B2321D3AA6B5}"/>
    <cellStyle name="Normal 14 4 2 2 5 2" xfId="28282" xr:uid="{C247E0BA-8B90-4DEB-AC60-2B8B4E257BCD}"/>
    <cellStyle name="Normal 14 4 2 2 6" xfId="20794" xr:uid="{9043D7C9-D47A-473B-975A-1E9D0E8C59F6}"/>
    <cellStyle name="Normal 14 4 2 2 7" xfId="31801" xr:uid="{66B03FB8-71DF-4151-8992-0A0AF06FF1B0}"/>
    <cellStyle name="Normal 14 4 2 2 8" xfId="43213" xr:uid="{D0B08E02-A724-432D-AB4E-BE9EC0DDBD04}"/>
    <cellStyle name="Normal 14 4 2 2 9" xfId="51099" xr:uid="{E4792C2E-5E3A-4200-93F6-C6A386C18E10}"/>
    <cellStyle name="Normal 14 4 2 3" xfId="5799" xr:uid="{C7669624-82E7-43EE-9D2C-7DE37B24CAA2}"/>
    <cellStyle name="Normal 14 4 2 3 2" xfId="13310" xr:uid="{12B46238-EDB5-43EF-A0E4-CB6F54A5BB35}"/>
    <cellStyle name="Normal 14 4 2 3 2 2" xfId="28286" xr:uid="{861E6208-4C4A-44FC-9732-5014D16C461A}"/>
    <cellStyle name="Normal 14 4 2 3 3" xfId="20798" xr:uid="{7D3B30E4-49D5-4E7A-BA8C-AD7F838B31B3}"/>
    <cellStyle name="Normal 14 4 2 3 4" xfId="33473" xr:uid="{3CBD3060-F53A-4BDE-B7A5-DBD65598AFAB}"/>
    <cellStyle name="Normal 14 4 2 3 5" xfId="43217" xr:uid="{EF2D112D-D703-4E68-B9D1-4E8F510C008C}"/>
    <cellStyle name="Normal 14 4 2 3 6" xfId="51103" xr:uid="{694CB1F3-0A0E-4843-8AD8-FC551262EC9E}"/>
    <cellStyle name="Normal 14 4 2 3 7" xfId="58593" xr:uid="{DA5F0AAD-7F1B-47CF-950C-3EBD857D9B88}"/>
    <cellStyle name="Normal 14 4 2 4" xfId="5800" xr:uid="{EF333AE0-99A6-4ECA-85C0-AFBAA2E14858}"/>
    <cellStyle name="Normal 14 4 2 4 2" xfId="13311" xr:uid="{0DB07588-844F-40D5-97B0-3F33B563A72A}"/>
    <cellStyle name="Normal 14 4 2 4 2 2" xfId="28287" xr:uid="{5626AD58-EE74-47B9-830F-D745ACF56566}"/>
    <cellStyle name="Normal 14 4 2 4 3" xfId="20799" xr:uid="{B7D7232A-36F0-459B-812E-9BCBD40CD191}"/>
    <cellStyle name="Normal 14 4 2 4 4" xfId="35318" xr:uid="{5F09CE8F-25D9-4D51-8B78-FED3458239E0}"/>
    <cellStyle name="Normal 14 4 2 4 5" xfId="43218" xr:uid="{99DFC6F2-4648-4054-A8F8-D29C30B4D12D}"/>
    <cellStyle name="Normal 14 4 2 4 6" xfId="51104" xr:uid="{F6D4CD4D-A8C7-4192-AE63-9B73D91F071E}"/>
    <cellStyle name="Normal 14 4 2 4 7" xfId="58594" xr:uid="{66430F8E-9A22-4E98-96CC-F8B3BC98B303}"/>
    <cellStyle name="Normal 14 4 2 5" xfId="5801" xr:uid="{53CF0953-5F31-41FF-B195-85ABD04FD6BC}"/>
    <cellStyle name="Normal 14 4 2 5 2" xfId="13312" xr:uid="{C6ED5075-DC62-4A77-A7F6-DF3F7AEC5F1D}"/>
    <cellStyle name="Normal 14 4 2 5 2 2" xfId="28288" xr:uid="{206CE83D-ED4A-42F9-B48A-53271566726B}"/>
    <cellStyle name="Normal 14 4 2 5 3" xfId="20800" xr:uid="{88969A64-06B5-4807-9100-C26247F0A119}"/>
    <cellStyle name="Normal 14 4 2 5 4" xfId="37161" xr:uid="{3D5A2F70-0050-4E00-9C28-90BC76C639EA}"/>
    <cellStyle name="Normal 14 4 2 5 5" xfId="43219" xr:uid="{9AED8F38-E830-4E50-B3D4-8323F0CB6B6E}"/>
    <cellStyle name="Normal 14 4 2 5 6" xfId="51105" xr:uid="{3579E512-06B2-4AB8-9C16-7CD3A8763961}"/>
    <cellStyle name="Normal 14 4 2 5 7" xfId="58595" xr:uid="{A58A701D-ADD9-4F08-804B-E89D95647565}"/>
    <cellStyle name="Normal 14 4 2 6" xfId="13305" xr:uid="{2C063350-05CA-48EE-BB40-72C26A3BC67A}"/>
    <cellStyle name="Normal 14 4 2 6 2" xfId="28281" xr:uid="{D5AEE223-822E-4481-A65A-AA4F9C18BD89}"/>
    <cellStyle name="Normal 14 4 2 7" xfId="20793" xr:uid="{AEBD4D47-4903-4020-A06E-ECDB7A7B79B1}"/>
    <cellStyle name="Normal 14 4 2 8" xfId="31013" xr:uid="{4799D092-1648-4472-BE5F-8F6FF73EDD21}"/>
    <cellStyle name="Normal 14 4 2 9" xfId="43212" xr:uid="{641F2073-67BC-4447-A0AC-80C29D25D6ED}"/>
    <cellStyle name="Normal 14 4 3" xfId="5802" xr:uid="{09F0519B-F790-4262-B9F7-210833580C12}"/>
    <cellStyle name="Normal 14 4 3 10" xfId="58596" xr:uid="{5640B581-8A0B-4858-9944-959AA41AE71A}"/>
    <cellStyle name="Normal 14 4 3 2" xfId="5803" xr:uid="{4FA25F6D-FEC7-4C13-9210-F8D51DC73AD9}"/>
    <cellStyle name="Normal 14 4 3 2 2" xfId="13314" xr:uid="{F48D834A-A3F2-48A5-AD79-151C243DF92B}"/>
    <cellStyle name="Normal 14 4 3 2 2 2" xfId="28290" xr:uid="{0DC64D91-C28E-409C-A24C-7FABC6C37B43}"/>
    <cellStyle name="Normal 14 4 3 2 3" xfId="20802" xr:uid="{C198978D-1DDF-424A-99C9-90FFD19C0DE2}"/>
    <cellStyle name="Normal 14 4 3 2 4" xfId="33475" xr:uid="{AB99E697-E9B5-43F3-A230-1E1431CE6F87}"/>
    <cellStyle name="Normal 14 4 3 2 5" xfId="43221" xr:uid="{65A3540A-9DC5-46DD-86AA-0E6EA1EB57BF}"/>
    <cellStyle name="Normal 14 4 3 2 6" xfId="51107" xr:uid="{0BC78B26-CE7C-4AC9-AF82-2AA87ACEEE34}"/>
    <cellStyle name="Normal 14 4 3 2 7" xfId="58597" xr:uid="{002CDB57-7846-44B1-ADB4-B5B2C6932522}"/>
    <cellStyle name="Normal 14 4 3 3" xfId="5804" xr:uid="{7B439E2B-F86E-4001-A007-A9557FB1A7A5}"/>
    <cellStyle name="Normal 14 4 3 3 2" xfId="13315" xr:uid="{181D51D9-A489-48F6-99BE-7F943E1802CB}"/>
    <cellStyle name="Normal 14 4 3 3 2 2" xfId="28291" xr:uid="{DE1600AF-547E-46BD-882F-0EF7F38FD85B}"/>
    <cellStyle name="Normal 14 4 3 3 3" xfId="20803" xr:uid="{C0D5B8AE-103D-44CB-8FD4-C6288C5E6720}"/>
    <cellStyle name="Normal 14 4 3 3 4" xfId="35320" xr:uid="{58D282F2-BC7D-43FA-9223-B65B274B6522}"/>
    <cellStyle name="Normal 14 4 3 3 5" xfId="43222" xr:uid="{809D7AD8-DD18-4926-BB26-3BF0999073DE}"/>
    <cellStyle name="Normal 14 4 3 3 6" xfId="51108" xr:uid="{014E4535-0A42-4605-8E7F-11F0E7DDCFB7}"/>
    <cellStyle name="Normal 14 4 3 3 7" xfId="58598" xr:uid="{B3E3F7A1-00AA-4023-AA27-5EE4184CDEA2}"/>
    <cellStyle name="Normal 14 4 3 4" xfId="5805" xr:uid="{E068DCFC-F9EF-45F4-973F-8BF17C5F7CE1}"/>
    <cellStyle name="Normal 14 4 3 4 2" xfId="13316" xr:uid="{2BB49857-962B-4104-BD2D-BAC3501CDF28}"/>
    <cellStyle name="Normal 14 4 3 4 2 2" xfId="28292" xr:uid="{E1390A80-E3F7-4F7A-99F1-D4BDD082B39B}"/>
    <cellStyle name="Normal 14 4 3 4 3" xfId="20804" xr:uid="{4155A8B5-4C03-4860-B884-75531DC6FD28}"/>
    <cellStyle name="Normal 14 4 3 4 4" xfId="37163" xr:uid="{59C71A5A-64A5-4C64-B270-8AAE68AD295C}"/>
    <cellStyle name="Normal 14 4 3 4 5" xfId="43223" xr:uid="{2D3ED883-70CF-403C-857D-334CCCC64B52}"/>
    <cellStyle name="Normal 14 4 3 4 6" xfId="51109" xr:uid="{2FEEBDE9-D947-499B-BE3F-B9B59379D8AE}"/>
    <cellStyle name="Normal 14 4 3 4 7" xfId="58599" xr:uid="{569B2E0D-962A-4394-B68D-769908E1F9ED}"/>
    <cellStyle name="Normal 14 4 3 5" xfId="13313" xr:uid="{EAFCC7AB-E5A8-4235-80DD-78D7F85FEDB1}"/>
    <cellStyle name="Normal 14 4 3 5 2" xfId="28289" xr:uid="{87CDAE1A-719F-4B50-A0D5-14DFA4F52E5F}"/>
    <cellStyle name="Normal 14 4 3 6" xfId="20801" xr:uid="{59CF7434-451F-4E06-809A-FC9A591B9A20}"/>
    <cellStyle name="Normal 14 4 3 7" xfId="31800" xr:uid="{AF56852F-906D-4535-A1B5-DEA96D9B62B4}"/>
    <cellStyle name="Normal 14 4 3 8" xfId="43220" xr:uid="{0E2BD86E-DEE4-4110-8E12-DEF695CFE57B}"/>
    <cellStyle name="Normal 14 4 3 9" xfId="51106" xr:uid="{4943BCC2-122F-4924-AF4C-2E6BFA2FD873}"/>
    <cellStyle name="Normal 14 4 4" xfId="5806" xr:uid="{B02A3606-0218-4779-837B-2946619529A2}"/>
    <cellStyle name="Normal 14 4 4 2" xfId="13317" xr:uid="{79A2FECD-02F8-4BF5-BC57-8B64C9BE25BD}"/>
    <cellStyle name="Normal 14 4 4 2 2" xfId="28293" xr:uid="{CD1A54C4-762E-43E5-944D-1126EE36DD81}"/>
    <cellStyle name="Normal 14 4 4 3" xfId="20805" xr:uid="{AD7CDDA6-F222-4E1C-9776-11969C938EFA}"/>
    <cellStyle name="Normal 14 4 4 4" xfId="33472" xr:uid="{2BF65F97-9DD3-47F2-99B0-7065940D3DEF}"/>
    <cellStyle name="Normal 14 4 4 5" xfId="43224" xr:uid="{530904AE-0B7D-4AC9-BABD-BFFB54BFF86D}"/>
    <cellStyle name="Normal 14 4 4 6" xfId="51110" xr:uid="{F842EDC3-EE70-4616-A104-37037508E809}"/>
    <cellStyle name="Normal 14 4 4 7" xfId="58600" xr:uid="{A32BFEFD-A30E-42F6-8A40-74D6235CEBCA}"/>
    <cellStyle name="Normal 14 4 5" xfId="5807" xr:uid="{586DD558-A54B-46B0-A899-2318BA923F84}"/>
    <cellStyle name="Normal 14 4 5 2" xfId="13318" xr:uid="{DC70DD7F-BF59-482D-B269-D439DAC11AFA}"/>
    <cellStyle name="Normal 14 4 5 2 2" xfId="28294" xr:uid="{BD04FE09-A4EF-458E-A5AF-2973F94A0E16}"/>
    <cellStyle name="Normal 14 4 5 3" xfId="20806" xr:uid="{D04D58F9-ED82-404B-9922-E7B7AA691C37}"/>
    <cellStyle name="Normal 14 4 5 4" xfId="35317" xr:uid="{A6C367B8-8B91-4B82-A62F-9A5B70B8A2FC}"/>
    <cellStyle name="Normal 14 4 5 5" xfId="43225" xr:uid="{149FE5C0-3E9B-4FA1-8418-63E639CF8193}"/>
    <cellStyle name="Normal 14 4 5 6" xfId="51111" xr:uid="{9C74D213-E7F3-4C0C-A2CD-76994C7A038B}"/>
    <cellStyle name="Normal 14 4 5 7" xfId="58601" xr:uid="{FF84A74F-FB99-4BEE-9DD5-261BFC3D1935}"/>
    <cellStyle name="Normal 14 4 6" xfId="5808" xr:uid="{BFE647CF-4016-4ADE-94F0-7902F34DD7D4}"/>
    <cellStyle name="Normal 14 4 6 2" xfId="13319" xr:uid="{7E258CFF-11A2-448B-8862-1E3A1432438A}"/>
    <cellStyle name="Normal 14 4 6 2 2" xfId="28295" xr:uid="{E634CE3D-ADDF-4EA6-81FF-A131C63B60FD}"/>
    <cellStyle name="Normal 14 4 6 3" xfId="20807" xr:uid="{38295118-1960-4AD2-987E-48CCD6A3AEF2}"/>
    <cellStyle name="Normal 14 4 6 4" xfId="37160" xr:uid="{7DB56C86-D060-4B87-B5DB-1B2A5D933D54}"/>
    <cellStyle name="Normal 14 4 6 5" xfId="43226" xr:uid="{20542832-CACB-427E-BF66-EAE1C6988ED5}"/>
    <cellStyle name="Normal 14 4 6 6" xfId="51112" xr:uid="{9C30FD7E-ADCC-487F-B576-DFC336D3F597}"/>
    <cellStyle name="Normal 14 4 6 7" xfId="58602" xr:uid="{7A565A85-1597-4BCD-84EC-B7866D829D33}"/>
    <cellStyle name="Normal 14 4 7" xfId="13304" xr:uid="{9E2B8E68-00F7-4998-B50B-78C4E6D2FFFD}"/>
    <cellStyle name="Normal 14 4 7 2" xfId="28280" xr:uid="{E777AD62-859F-4D1C-AD03-1AF311B026B5}"/>
    <cellStyle name="Normal 14 4 8" xfId="20792" xr:uid="{F1E05426-F289-4121-8182-1EC34F640FC1}"/>
    <cellStyle name="Normal 14 4 9" xfId="30599" xr:uid="{BEB40BC9-3C7F-45CB-8190-FEB2E88122A8}"/>
    <cellStyle name="Normal 14 5" xfId="5809" xr:uid="{532A8695-35B9-4DAA-A473-3428E2DE3842}"/>
    <cellStyle name="Normal 14 5 10" xfId="51113" xr:uid="{4FF8A5DE-4259-4887-89F4-6F6FF12FB949}"/>
    <cellStyle name="Normal 14 5 11" xfId="58603" xr:uid="{11D590D8-580B-4115-A182-A2550CA4E3C7}"/>
    <cellStyle name="Normal 14 5 2" xfId="5810" xr:uid="{55AEBA22-9D7D-458E-B804-9378027E0FF8}"/>
    <cellStyle name="Normal 14 5 2 10" xfId="58604" xr:uid="{02FA86A0-A86D-4F22-B31F-98A4B988465B}"/>
    <cellStyle name="Normal 14 5 2 2" xfId="5811" xr:uid="{7D96560E-B94D-4E3F-B0A6-A578B5FA00C9}"/>
    <cellStyle name="Normal 14 5 2 2 2" xfId="13322" xr:uid="{C86CF05C-2686-4D4D-AA62-F4EAB81A45ED}"/>
    <cellStyle name="Normal 14 5 2 2 2 2" xfId="28298" xr:uid="{3E4868A6-2977-4134-9465-F4F6A29B012A}"/>
    <cellStyle name="Normal 14 5 2 2 3" xfId="20810" xr:uid="{E992B91C-E8D8-4AB6-8D42-492E92CC7102}"/>
    <cellStyle name="Normal 14 5 2 2 4" xfId="33477" xr:uid="{BD642222-6413-4451-87AB-23E78ED5EF43}"/>
    <cellStyle name="Normal 14 5 2 2 5" xfId="43229" xr:uid="{5580D9FC-60E0-4DBD-9116-9934DD0EF07D}"/>
    <cellStyle name="Normal 14 5 2 2 6" xfId="51115" xr:uid="{69336F48-25D0-4E52-BBC2-4407DF015509}"/>
    <cellStyle name="Normal 14 5 2 2 7" xfId="58605" xr:uid="{E2B918E2-2BD8-4058-8CA3-2482D4001025}"/>
    <cellStyle name="Normal 14 5 2 3" xfId="5812" xr:uid="{B6C26242-8679-46BD-B064-B531C356D51C}"/>
    <cellStyle name="Normal 14 5 2 3 2" xfId="13323" xr:uid="{88EA0A74-606B-44D5-A0AE-25BC68B2AE8A}"/>
    <cellStyle name="Normal 14 5 2 3 2 2" xfId="28299" xr:uid="{F9FCF66D-502E-41B0-9F03-C4C79EE3943C}"/>
    <cellStyle name="Normal 14 5 2 3 3" xfId="20811" xr:uid="{FD526FCE-BCEE-4D49-94A1-2F76B4A52E54}"/>
    <cellStyle name="Normal 14 5 2 3 4" xfId="35322" xr:uid="{8F917C32-4E08-4274-91CF-4B50661BC335}"/>
    <cellStyle name="Normal 14 5 2 3 5" xfId="43230" xr:uid="{85221A6A-64AC-4C3F-A99A-3A5A6919C40E}"/>
    <cellStyle name="Normal 14 5 2 3 6" xfId="51116" xr:uid="{59BE053B-15C9-4028-862B-AE829E09BE64}"/>
    <cellStyle name="Normal 14 5 2 3 7" xfId="58606" xr:uid="{5C2AA04D-DBE7-41AB-9677-40D03973BD5E}"/>
    <cellStyle name="Normal 14 5 2 4" xfId="5813" xr:uid="{00E654D9-A0C9-4757-B7AA-61EFFE763ACA}"/>
    <cellStyle name="Normal 14 5 2 4 2" xfId="13324" xr:uid="{1836A3B6-FFAA-40C4-8A04-F63948E65D8F}"/>
    <cellStyle name="Normal 14 5 2 4 2 2" xfId="28300" xr:uid="{BE65386D-6B7A-4D5C-BD98-8A8B3CB999C8}"/>
    <cellStyle name="Normal 14 5 2 4 3" xfId="20812" xr:uid="{8C562031-EC7B-4BE8-B9B8-62C1BC7F981E}"/>
    <cellStyle name="Normal 14 5 2 4 4" xfId="37165" xr:uid="{1738F339-3F10-4208-948F-715170592B12}"/>
    <cellStyle name="Normal 14 5 2 4 5" xfId="43231" xr:uid="{A9F5DB4A-10BA-40FE-B165-56CBA107EBD9}"/>
    <cellStyle name="Normal 14 5 2 4 6" xfId="51117" xr:uid="{34D5B347-F86A-4986-AC7E-46CE89842CD0}"/>
    <cellStyle name="Normal 14 5 2 4 7" xfId="58607" xr:uid="{475FE5CA-36A3-4F82-9412-660D1E078138}"/>
    <cellStyle name="Normal 14 5 2 5" xfId="13321" xr:uid="{8E51C2D4-70C8-4FCD-9BBB-64B45B76EC62}"/>
    <cellStyle name="Normal 14 5 2 5 2" xfId="28297" xr:uid="{0A615E53-034C-47BF-9EDD-B9F4414621EF}"/>
    <cellStyle name="Normal 14 5 2 6" xfId="20809" xr:uid="{6993DBB9-FCBB-496D-8B03-6FEAE2843402}"/>
    <cellStyle name="Normal 14 5 2 7" xfId="31802" xr:uid="{C68F65DF-FB86-48A5-8AE7-443050AFAF64}"/>
    <cellStyle name="Normal 14 5 2 8" xfId="43228" xr:uid="{32A8FD2E-4569-4216-852F-D7252DBB2223}"/>
    <cellStyle name="Normal 14 5 2 9" xfId="51114" xr:uid="{80A04B07-75C5-460C-B5A0-61CD488E4BD8}"/>
    <cellStyle name="Normal 14 5 3" xfId="5814" xr:uid="{06CD681D-C669-4BB4-AE82-D35BFA297C2C}"/>
    <cellStyle name="Normal 14 5 3 2" xfId="13325" xr:uid="{BC5C0F41-4D08-47F4-9D91-BC719895A183}"/>
    <cellStyle name="Normal 14 5 3 2 2" xfId="28301" xr:uid="{8024A4CE-C0F6-40F3-A366-8AB3A96C4AC8}"/>
    <cellStyle name="Normal 14 5 3 3" xfId="20813" xr:uid="{6FD80B6A-1DFC-4E2B-82CE-0B53A5C2D9CB}"/>
    <cellStyle name="Normal 14 5 3 4" xfId="33476" xr:uid="{4CDB1FFD-47B3-4ADB-9D1F-416E3E17F0EC}"/>
    <cellStyle name="Normal 14 5 3 5" xfId="43232" xr:uid="{BEA7F19D-E982-4AE8-BC71-8347C2FCD172}"/>
    <cellStyle name="Normal 14 5 3 6" xfId="51118" xr:uid="{18221280-ECE1-418B-AACE-BAEC3C5CDF09}"/>
    <cellStyle name="Normal 14 5 3 7" xfId="58608" xr:uid="{0CCEA139-1B7D-47CA-8671-517DA2AF9E82}"/>
    <cellStyle name="Normal 14 5 4" xfId="5815" xr:uid="{90130274-E523-422F-B8AB-B73DE6813400}"/>
    <cellStyle name="Normal 14 5 4 2" xfId="13326" xr:uid="{FA5EF107-B671-4693-95AC-B37C62324AB4}"/>
    <cellStyle name="Normal 14 5 4 2 2" xfId="28302" xr:uid="{80332A4A-4CF2-4C67-A211-C73F91BD46E4}"/>
    <cellStyle name="Normal 14 5 4 3" xfId="20814" xr:uid="{6BD3041D-1CDC-487F-A884-030A69916BB7}"/>
    <cellStyle name="Normal 14 5 4 4" xfId="35321" xr:uid="{115ADD4B-FDBB-476A-801E-58C9659C0551}"/>
    <cellStyle name="Normal 14 5 4 5" xfId="43233" xr:uid="{DB535E88-7C64-4654-B391-5BD334DEA704}"/>
    <cellStyle name="Normal 14 5 4 6" xfId="51119" xr:uid="{F3EE360A-9D5F-4FF6-AAB5-23D2209ACBAC}"/>
    <cellStyle name="Normal 14 5 4 7" xfId="58609" xr:uid="{E6A9B051-B75C-4138-83A9-8F4F6CC8CEB9}"/>
    <cellStyle name="Normal 14 5 5" xfId="5816" xr:uid="{24DF37CB-E250-4161-ADDF-03F9C080D1D3}"/>
    <cellStyle name="Normal 14 5 5 2" xfId="13327" xr:uid="{A2A455DF-1770-4C0E-8EBF-A5CC2E2CDFBE}"/>
    <cellStyle name="Normal 14 5 5 2 2" xfId="28303" xr:uid="{B6DA3284-C72D-4E82-814A-DA87CA0A6195}"/>
    <cellStyle name="Normal 14 5 5 3" xfId="20815" xr:uid="{E11848B5-29C4-49E1-8BEF-D931993ED9D0}"/>
    <cellStyle name="Normal 14 5 5 4" xfId="37164" xr:uid="{C24F8810-41BF-4F22-BDFF-3847DE35FE77}"/>
    <cellStyle name="Normal 14 5 5 5" xfId="43234" xr:uid="{EA9B18B1-0074-4382-B56D-94C24399D4E0}"/>
    <cellStyle name="Normal 14 5 5 6" xfId="51120" xr:uid="{4A1C32CD-D7C8-4E5D-AAB5-5C797713FFB0}"/>
    <cellStyle name="Normal 14 5 5 7" xfId="58610" xr:uid="{AFF606C6-5BFD-4BD5-B5A6-4DB8330D4951}"/>
    <cellStyle name="Normal 14 5 6" xfId="13320" xr:uid="{9E1BA500-65A1-413F-B489-2320D2816AF7}"/>
    <cellStyle name="Normal 14 5 6 2" xfId="28296" xr:uid="{BFEB53C5-94A2-4598-BFE6-5061DB95C5CC}"/>
    <cellStyle name="Normal 14 5 7" xfId="20808" xr:uid="{65082DDC-CBE5-4DE1-A664-9226755B257D}"/>
    <cellStyle name="Normal 14 5 8" xfId="30718" xr:uid="{AC47B087-3EB2-4E15-B374-A785E6FBA187}"/>
    <cellStyle name="Normal 14 5 9" xfId="43227" xr:uid="{450D7F34-729F-4E0B-B40E-CEE11CDC307E}"/>
    <cellStyle name="Normal 14 6" xfId="5817" xr:uid="{CF8D205A-EF50-4F4B-9B4E-53E781EE8665}"/>
    <cellStyle name="Normal 14 6 10" xfId="51121" xr:uid="{15125470-E343-4938-94B6-49C9D6A503AE}"/>
    <cellStyle name="Normal 14 6 11" xfId="58611" xr:uid="{679A7F9B-2CEB-49A3-B9C0-2A78E0B75D45}"/>
    <cellStyle name="Normal 14 6 2" xfId="5818" xr:uid="{8FFA96BE-31D1-4640-ABD9-99640998EFD4}"/>
    <cellStyle name="Normal 14 6 2 10" xfId="58612" xr:uid="{5A363015-4C4D-4E1C-A300-6071DB003E08}"/>
    <cellStyle name="Normal 14 6 2 2" xfId="5819" xr:uid="{E4B6EE25-579D-48CB-B598-266B20C99AA9}"/>
    <cellStyle name="Normal 14 6 2 2 2" xfId="13330" xr:uid="{A72A8219-D172-4A1E-A805-7036382EEE76}"/>
    <cellStyle name="Normal 14 6 2 2 2 2" xfId="28306" xr:uid="{4E7B05B7-69A3-4003-89FC-D03F549AF8DC}"/>
    <cellStyle name="Normal 14 6 2 2 3" xfId="20818" xr:uid="{FE466CBD-C419-4EBB-9330-7193922D78BF}"/>
    <cellStyle name="Normal 14 6 2 2 4" xfId="33479" xr:uid="{8D345F12-6E88-4245-B9DF-452CFBA5FAE3}"/>
    <cellStyle name="Normal 14 6 2 2 5" xfId="43237" xr:uid="{8E825F1E-F47A-45E9-B228-E13F53CD7A9A}"/>
    <cellStyle name="Normal 14 6 2 2 6" xfId="51123" xr:uid="{50780813-834C-4CAF-B5B1-C281E1A7A9E0}"/>
    <cellStyle name="Normal 14 6 2 2 7" xfId="58613" xr:uid="{614094CD-9F94-470B-A47D-FC7EBA96FF9A}"/>
    <cellStyle name="Normal 14 6 2 3" xfId="5820" xr:uid="{24DDE447-DA59-43B7-9CB7-BBB808F776CA}"/>
    <cellStyle name="Normal 14 6 2 3 2" xfId="13331" xr:uid="{55910946-66AB-46E9-923C-A48911FC4716}"/>
    <cellStyle name="Normal 14 6 2 3 2 2" xfId="28307" xr:uid="{451D1A0F-0E43-43EA-9C1B-60D1C81AB6F6}"/>
    <cellStyle name="Normal 14 6 2 3 3" xfId="20819" xr:uid="{AFFEC174-C814-4A44-9744-2D7B73BA353D}"/>
    <cellStyle name="Normal 14 6 2 3 4" xfId="35324" xr:uid="{47C584EC-E28D-4A8B-8FA4-2F7004BCE1E6}"/>
    <cellStyle name="Normal 14 6 2 3 5" xfId="43238" xr:uid="{C17CE382-6F95-462E-AAE7-EF38EA33F45C}"/>
    <cellStyle name="Normal 14 6 2 3 6" xfId="51124" xr:uid="{28E3CF74-2321-4A43-BE5D-4C298AAE463E}"/>
    <cellStyle name="Normal 14 6 2 3 7" xfId="58614" xr:uid="{807556DF-56BB-45FE-90D4-D12BC037E258}"/>
    <cellStyle name="Normal 14 6 2 4" xfId="5821" xr:uid="{587C06D6-A5CA-4035-9B99-FC1AA2F97173}"/>
    <cellStyle name="Normal 14 6 2 4 2" xfId="13332" xr:uid="{153F1B13-7C52-4ED6-A938-990CD7A77525}"/>
    <cellStyle name="Normal 14 6 2 4 2 2" xfId="28308" xr:uid="{76A5DD42-D0DE-454E-B824-59C342232342}"/>
    <cellStyle name="Normal 14 6 2 4 3" xfId="20820" xr:uid="{EC126057-75A4-43C5-9973-8C25A1B49432}"/>
    <cellStyle name="Normal 14 6 2 4 4" xfId="37167" xr:uid="{35480BF2-291E-42F9-AB6E-DBF2089C7520}"/>
    <cellStyle name="Normal 14 6 2 4 5" xfId="43239" xr:uid="{63F28B1A-3064-47EB-A38D-D193416D39BE}"/>
    <cellStyle name="Normal 14 6 2 4 6" xfId="51125" xr:uid="{163AB4D1-4B03-4015-BBCA-C6D775242391}"/>
    <cellStyle name="Normal 14 6 2 4 7" xfId="58615" xr:uid="{8ECDB765-5C98-47CB-B654-5835739C5437}"/>
    <cellStyle name="Normal 14 6 2 5" xfId="13329" xr:uid="{073BE28D-C87A-4B80-B4C6-653603EA1CFE}"/>
    <cellStyle name="Normal 14 6 2 5 2" xfId="28305" xr:uid="{32E06D15-5DF2-4BD9-85E3-F0AF3F8F0853}"/>
    <cellStyle name="Normal 14 6 2 6" xfId="20817" xr:uid="{28B9E1FC-2708-4B5C-88F0-ACAD8E2A79C7}"/>
    <cellStyle name="Normal 14 6 2 7" xfId="31803" xr:uid="{B772EA08-3860-4A70-99C2-A8B3827A4D60}"/>
    <cellStyle name="Normal 14 6 2 8" xfId="43236" xr:uid="{AF4EDD29-BD5B-4494-A416-00AED7E4C91F}"/>
    <cellStyle name="Normal 14 6 2 9" xfId="51122" xr:uid="{3CF74E68-814F-4CDF-87C2-6F17792EEB58}"/>
    <cellStyle name="Normal 14 6 3" xfId="5822" xr:uid="{677F4525-7525-4E41-A042-823AD0C249BA}"/>
    <cellStyle name="Normal 14 6 3 2" xfId="13333" xr:uid="{4320C4AD-BC7A-43CF-8FA5-5905E21D7E00}"/>
    <cellStyle name="Normal 14 6 3 2 2" xfId="28309" xr:uid="{71CCF3C8-929F-44AA-969A-57EF70450D41}"/>
    <cellStyle name="Normal 14 6 3 3" xfId="20821" xr:uid="{48E6DC8E-D3F0-458B-800D-757B90D9B31E}"/>
    <cellStyle name="Normal 14 6 3 4" xfId="33478" xr:uid="{6EA69EE3-2596-4E19-BDC3-173B1455F865}"/>
    <cellStyle name="Normal 14 6 3 5" xfId="43240" xr:uid="{3F1AA83D-E0D3-4B60-BC2D-DA83B20AB5C1}"/>
    <cellStyle name="Normal 14 6 3 6" xfId="51126" xr:uid="{248E1D53-9AAB-4276-99F5-E225EA8E1FE1}"/>
    <cellStyle name="Normal 14 6 3 7" xfId="58616" xr:uid="{EABD023E-5BB5-4841-BD9D-AE05F60C4363}"/>
    <cellStyle name="Normal 14 6 4" xfId="5823" xr:uid="{BB34103F-1FCC-4E45-B1B2-D8D45CED3D9B}"/>
    <cellStyle name="Normal 14 6 4 2" xfId="13334" xr:uid="{4CA792B6-F921-488B-933B-B95C0D00BA2B}"/>
    <cellStyle name="Normal 14 6 4 2 2" xfId="28310" xr:uid="{0DFDC1E3-912C-4723-95D1-D691A11623F4}"/>
    <cellStyle name="Normal 14 6 4 3" xfId="20822" xr:uid="{8585B697-4405-46DD-937E-1D14D26F05D0}"/>
    <cellStyle name="Normal 14 6 4 4" xfId="35323" xr:uid="{BEFC23AD-4E61-4EBC-A43F-8E711B4DAE44}"/>
    <cellStyle name="Normal 14 6 4 5" xfId="43241" xr:uid="{4D42C320-7057-4A1B-AB2E-730E6B823DC6}"/>
    <cellStyle name="Normal 14 6 4 6" xfId="51127" xr:uid="{84BA2C68-7B8C-4C71-BE20-759AF10F0EB4}"/>
    <cellStyle name="Normal 14 6 4 7" xfId="58617" xr:uid="{D80CE8C1-60DA-4632-89A0-28D6072DD71E}"/>
    <cellStyle name="Normal 14 6 5" xfId="5824" xr:uid="{C69E0305-EAE5-4974-86DF-030D84775BE6}"/>
    <cellStyle name="Normal 14 6 5 2" xfId="13335" xr:uid="{66E84C3C-4CFB-4207-82D3-2306056A56DD}"/>
    <cellStyle name="Normal 14 6 5 2 2" xfId="28311" xr:uid="{DEB745A7-18A3-429C-BB1C-47A537589E9B}"/>
    <cellStyle name="Normal 14 6 5 3" xfId="20823" xr:uid="{0F00847F-63DF-4D7B-86CD-56886A89C7F5}"/>
    <cellStyle name="Normal 14 6 5 4" xfId="37166" xr:uid="{94CAB5AB-2D7C-4D00-91B6-68FF0800DB36}"/>
    <cellStyle name="Normal 14 6 5 5" xfId="43242" xr:uid="{22C04E55-F228-4506-A111-9C2F0B849C70}"/>
    <cellStyle name="Normal 14 6 5 6" xfId="51128" xr:uid="{BDE9F794-BA32-4BA3-B637-01BAFEF1D56B}"/>
    <cellStyle name="Normal 14 6 5 7" xfId="58618" xr:uid="{D145FD7D-1E20-4998-A7AB-12111432967F}"/>
    <cellStyle name="Normal 14 6 6" xfId="13328" xr:uid="{CC236B09-3291-4C54-A15E-4C708552FC14}"/>
    <cellStyle name="Normal 14 6 6 2" xfId="28304" xr:uid="{BFEB9378-33A5-456D-AB6F-A98E4E5EB6FE}"/>
    <cellStyle name="Normal 14 6 7" xfId="20816" xr:uid="{ADA6D246-0354-4639-B607-38F6DE582B4D}"/>
    <cellStyle name="Normal 14 6 8" xfId="31009" xr:uid="{6F7946CC-48A0-447E-A453-1C32FD2B0489}"/>
    <cellStyle name="Normal 14 6 9" xfId="43235" xr:uid="{C810228E-B0EC-4CF4-96D9-6B08D3A82976}"/>
    <cellStyle name="Normal 14 7" xfId="5825" xr:uid="{DA41246E-C935-45DD-8C2A-AED687C108E8}"/>
    <cellStyle name="Normal 14 7 10" xfId="58619" xr:uid="{538F42FC-DADA-4C7C-A703-FCAD352FEDBC}"/>
    <cellStyle name="Normal 14 7 2" xfId="5826" xr:uid="{93608B33-6CBB-4ECE-93A1-73BE49A94981}"/>
    <cellStyle name="Normal 14 7 2 2" xfId="13337" xr:uid="{FC7317E9-8FAB-489E-8020-B8EB4DEC3CFD}"/>
    <cellStyle name="Normal 14 7 2 2 2" xfId="28313" xr:uid="{9EB0EF36-E069-4C21-A38B-61170564299E}"/>
    <cellStyle name="Normal 14 7 2 3" xfId="20825" xr:uid="{DCC02EFA-8006-4397-9A34-7346CEABB19D}"/>
    <cellStyle name="Normal 14 7 2 4" xfId="33480" xr:uid="{3DF26F60-40B2-4B4C-B3B5-98637943C63F}"/>
    <cellStyle name="Normal 14 7 2 5" xfId="43244" xr:uid="{626396B5-903E-499D-A298-2448674341DF}"/>
    <cellStyle name="Normal 14 7 2 6" xfId="51130" xr:uid="{1E99F375-C441-4C8C-A9D7-95B93324E6D7}"/>
    <cellStyle name="Normal 14 7 2 7" xfId="58620" xr:uid="{C331DD02-CF32-4DC7-8417-FF5C50EA8D45}"/>
    <cellStyle name="Normal 14 7 3" xfId="5827" xr:uid="{A4AEFC7F-7303-4D53-8608-0BE19F023560}"/>
    <cellStyle name="Normal 14 7 3 2" xfId="13338" xr:uid="{CEFCA477-4466-4EC5-9B8C-C2A9CABD0A49}"/>
    <cellStyle name="Normal 14 7 3 2 2" xfId="28314" xr:uid="{C1DCDFF8-D72E-4526-954B-745126D51939}"/>
    <cellStyle name="Normal 14 7 3 3" xfId="20826" xr:uid="{B1EC0B70-3050-47AA-B6F6-BCAD24B182D7}"/>
    <cellStyle name="Normal 14 7 3 4" xfId="35325" xr:uid="{7DFE1F2C-B5EE-41F8-B301-F4D1ED2529EB}"/>
    <cellStyle name="Normal 14 7 3 5" xfId="43245" xr:uid="{7C89A0EC-6EAB-4073-9437-DFA5D4DDFADD}"/>
    <cellStyle name="Normal 14 7 3 6" xfId="51131" xr:uid="{F4DE6DB7-000B-4118-B197-0DAC655705DF}"/>
    <cellStyle name="Normal 14 7 3 7" xfId="58621" xr:uid="{5EE87995-73D8-41C7-AC65-F05DB5EFA567}"/>
    <cellStyle name="Normal 14 7 4" xfId="5828" xr:uid="{F8BF4C7B-8CFC-4AEC-8DAC-BFCD5FEE63B3}"/>
    <cellStyle name="Normal 14 7 4 2" xfId="13339" xr:uid="{BB25030E-D267-4F8C-9FA9-A6441479D231}"/>
    <cellStyle name="Normal 14 7 4 2 2" xfId="28315" xr:uid="{F5B9DBCB-3366-4420-A964-FA52E2D6854D}"/>
    <cellStyle name="Normal 14 7 4 3" xfId="20827" xr:uid="{F6EEE0A1-DBBF-4CE2-A7CF-509E30325D45}"/>
    <cellStyle name="Normal 14 7 4 4" xfId="37168" xr:uid="{23607DD0-B7C3-4D5D-9DB0-D0560F5A76EE}"/>
    <cellStyle name="Normal 14 7 4 5" xfId="43246" xr:uid="{0FCEB9B1-5230-4BE2-B20F-D25CAB1C0705}"/>
    <cellStyle name="Normal 14 7 4 6" xfId="51132" xr:uid="{321AB472-A530-4526-8683-812739686057}"/>
    <cellStyle name="Normal 14 7 4 7" xfId="58622" xr:uid="{1D271D9D-45F6-4367-A086-235BF024A724}"/>
    <cellStyle name="Normal 14 7 5" xfId="13336" xr:uid="{BB2575F8-A7B4-4014-9800-F67E9349C59C}"/>
    <cellStyle name="Normal 14 7 5 2" xfId="28312" xr:uid="{917E99A0-32B3-41CA-801D-F2B219D47DC0}"/>
    <cellStyle name="Normal 14 7 6" xfId="20824" xr:uid="{EFFC87DF-6ED3-4A2E-BFEB-267AEC58F96A}"/>
    <cellStyle name="Normal 14 7 7" xfId="31792" xr:uid="{F3B20090-F654-4101-A851-17BEE8C002C9}"/>
    <cellStyle name="Normal 14 7 8" xfId="43243" xr:uid="{14F56F52-0EBA-46C3-A289-7BB565BB474C}"/>
    <cellStyle name="Normal 14 7 9" xfId="51129" xr:uid="{4E156C2E-5A30-46D4-A11F-E9D0DE997F85}"/>
    <cellStyle name="Normal 14 8" xfId="5829" xr:uid="{2CBE0F40-AB21-42BE-A761-006857DD80AB}"/>
    <cellStyle name="Normal 14 8 2" xfId="13340" xr:uid="{103DAA9D-3DDE-4BF1-8DE7-3757E3E25B7E}"/>
    <cellStyle name="Normal 14 8 2 2" xfId="28316" xr:uid="{5B04FE3B-D37D-4979-B11F-9F0B76758424}"/>
    <cellStyle name="Normal 14 8 3" xfId="20828" xr:uid="{04C9BA0D-105E-43D0-9B73-6DC41EC57F7F}"/>
    <cellStyle name="Normal 14 8 4" xfId="33457" xr:uid="{436A8A75-E12E-4E88-A31A-C1B830970F42}"/>
    <cellStyle name="Normal 14 8 5" xfId="43247" xr:uid="{B22C8E6F-5D65-4A20-94DA-940B40FE30B6}"/>
    <cellStyle name="Normal 14 8 6" xfId="51133" xr:uid="{DDD284ED-AB6D-46BB-BA6D-487FC322C471}"/>
    <cellStyle name="Normal 14 8 7" xfId="58623" xr:uid="{D4153AE3-33D0-48C9-BD5C-39B0C67B5D3D}"/>
    <cellStyle name="Normal 14 9" xfId="5830" xr:uid="{A4E6E5C5-52A0-4B1D-BEA7-FCE5C97F47B4}"/>
    <cellStyle name="Normal 14 9 2" xfId="13341" xr:uid="{39806AE5-BAC6-409A-87D3-6B8D35D4A844}"/>
    <cellStyle name="Normal 14 9 2 2" xfId="28317" xr:uid="{29AA690E-EE41-4DC6-959E-0714D2580FB9}"/>
    <cellStyle name="Normal 14 9 3" xfId="20829" xr:uid="{55DDE45D-4AD4-42DB-B5DC-D90711864C4B}"/>
    <cellStyle name="Normal 14 9 4" xfId="35302" xr:uid="{86EFF068-B4CD-4B7A-9099-EAA452814F5E}"/>
    <cellStyle name="Normal 14 9 5" xfId="43248" xr:uid="{0057B618-1A28-447B-B621-3C40183B974D}"/>
    <cellStyle name="Normal 14 9 6" xfId="51134" xr:uid="{692E1767-76D6-4836-9E06-ACE96782EEDC}"/>
    <cellStyle name="Normal 14 9 7" xfId="58624" xr:uid="{D220CC32-FE3F-4F85-A15E-A92A77631DE9}"/>
    <cellStyle name="Normal 15" xfId="321" xr:uid="{CA5314CB-692A-46D0-942A-C9CEFE4C89D6}"/>
    <cellStyle name="Normal 16" xfId="5831" xr:uid="{FE3E81D5-FC2B-426C-BE7C-942E447B37B9}"/>
    <cellStyle name="Normal 16 10" xfId="20830" xr:uid="{FA01DB0B-5C1D-4FC6-AEEC-E612E17DEB3E}"/>
    <cellStyle name="Normal 16 11" xfId="30343" xr:uid="{BDE7D58C-8672-45B3-BD7E-688E971A5C10}"/>
    <cellStyle name="Normal 16 12" xfId="43249" xr:uid="{D5724F82-0488-47D8-BEE9-A613FF0BF9A4}"/>
    <cellStyle name="Normal 16 13" xfId="51135" xr:uid="{6DE4C2DA-13DB-4A6F-83FE-7FB7C770C790}"/>
    <cellStyle name="Normal 16 14" xfId="58625" xr:uid="{D62957D9-5800-436B-9130-EE6533B85119}"/>
    <cellStyle name="Normal 16 2" xfId="5832" xr:uid="{024054AF-2D6C-4460-A7E2-64E6EB038044}"/>
    <cellStyle name="Normal 16 2 10" xfId="43250" xr:uid="{C2E0E206-594F-4E22-B1E4-83D28ECB347D}"/>
    <cellStyle name="Normal 16 2 11" xfId="51136" xr:uid="{AA9D95F7-4EA3-4AF3-B100-BF2F3320B755}"/>
    <cellStyle name="Normal 16 2 12" xfId="58626" xr:uid="{C107E9E8-0D26-4EC3-9061-9CA88CBA6DB8}"/>
    <cellStyle name="Normal 16 2 2" xfId="5833" xr:uid="{C4846264-697B-4208-92BA-8FD5408F987F}"/>
    <cellStyle name="Normal 16 2 2 10" xfId="51137" xr:uid="{E8241E28-E921-49BD-9EFC-0DC42C799CA0}"/>
    <cellStyle name="Normal 16 2 2 11" xfId="58627" xr:uid="{4777D340-EEB8-4E64-A044-4F511E9BA517}"/>
    <cellStyle name="Normal 16 2 2 2" xfId="5834" xr:uid="{7F8D067B-2E8A-4CBD-A637-B05C0E5FB412}"/>
    <cellStyle name="Normal 16 2 2 2 10" xfId="58628" xr:uid="{1CAC1B7F-50AD-4DFE-9D03-81FDA91394CB}"/>
    <cellStyle name="Normal 16 2 2 2 2" xfId="5835" xr:uid="{DA395D0E-78F1-44F3-AF3E-94D4A0F1468C}"/>
    <cellStyle name="Normal 16 2 2 2 2 2" xfId="13346" xr:uid="{66A18B9D-4AF2-429B-9E1E-765366877CD7}"/>
    <cellStyle name="Normal 16 2 2 2 2 2 2" xfId="28322" xr:uid="{E6F011FE-D89C-4E0F-AAE5-4DF05214FC7C}"/>
    <cellStyle name="Normal 16 2 2 2 2 3" xfId="20834" xr:uid="{028EA718-186D-4064-8CB3-1665B8CC9FAB}"/>
    <cellStyle name="Normal 16 2 2 2 2 4" xfId="33484" xr:uid="{87A6E794-326F-4656-B597-3A418B01E870}"/>
    <cellStyle name="Normal 16 2 2 2 2 5" xfId="43253" xr:uid="{28FAEB28-89C1-47AF-9E70-B08AF0BEC3C1}"/>
    <cellStyle name="Normal 16 2 2 2 2 6" xfId="51139" xr:uid="{92F29FD8-1468-4811-A2AD-39D7BB1D1466}"/>
    <cellStyle name="Normal 16 2 2 2 2 7" xfId="58629" xr:uid="{D1FA2305-9B3E-4CF7-84C4-F401A0D1E074}"/>
    <cellStyle name="Normal 16 2 2 2 3" xfId="5836" xr:uid="{5918771C-C28E-4E41-B864-2010C271221B}"/>
    <cellStyle name="Normal 16 2 2 2 3 2" xfId="13347" xr:uid="{44626C28-ED72-4991-9832-42DD26ABEB44}"/>
    <cellStyle name="Normal 16 2 2 2 3 2 2" xfId="28323" xr:uid="{813B0828-151D-4893-956A-7C8A8C509A20}"/>
    <cellStyle name="Normal 16 2 2 2 3 3" xfId="20835" xr:uid="{12F93259-F947-4568-A06F-D49F7673559C}"/>
    <cellStyle name="Normal 16 2 2 2 3 4" xfId="35329" xr:uid="{6C3DF7F0-B4B1-4A1F-ADAC-987C67BC2EA3}"/>
    <cellStyle name="Normal 16 2 2 2 3 5" xfId="43254" xr:uid="{BFBC6B30-D854-431F-92A0-05420CD73D32}"/>
    <cellStyle name="Normal 16 2 2 2 3 6" xfId="51140" xr:uid="{F8B6A82D-B142-4182-AE75-1610C88D2B0F}"/>
    <cellStyle name="Normal 16 2 2 2 3 7" xfId="58630" xr:uid="{0D90F76A-90E3-4DB7-B59B-E21BE27A861F}"/>
    <cellStyle name="Normal 16 2 2 2 4" xfId="5837" xr:uid="{BFC4461A-C578-40EB-9ABD-405C538D3CDB}"/>
    <cellStyle name="Normal 16 2 2 2 4 2" xfId="13348" xr:uid="{946DF282-88A3-4A14-808F-9B2EF151AD03}"/>
    <cellStyle name="Normal 16 2 2 2 4 2 2" xfId="28324" xr:uid="{621DEE3D-9A47-4679-A245-E48C4F9A866C}"/>
    <cellStyle name="Normal 16 2 2 2 4 3" xfId="20836" xr:uid="{DC722B0E-A250-4701-9C87-5334519DCBD7}"/>
    <cellStyle name="Normal 16 2 2 2 4 4" xfId="37172" xr:uid="{5F81BE95-9A43-46E0-AE38-3158F42C6A11}"/>
    <cellStyle name="Normal 16 2 2 2 4 5" xfId="43255" xr:uid="{FCDC255C-E879-443A-9AB3-4FE94808B1F6}"/>
    <cellStyle name="Normal 16 2 2 2 4 6" xfId="51141" xr:uid="{346C6D43-F7ED-497E-9CF1-6A64830E08F0}"/>
    <cellStyle name="Normal 16 2 2 2 4 7" xfId="58631" xr:uid="{F9A5AFCF-DE35-48FD-9AC5-F7AF8C561292}"/>
    <cellStyle name="Normal 16 2 2 2 5" xfId="13345" xr:uid="{626EB748-8E9A-4BDF-BB95-48A2990184D5}"/>
    <cellStyle name="Normal 16 2 2 2 5 2" xfId="28321" xr:uid="{C02B006B-E295-4CC3-8028-7232ADD12C93}"/>
    <cellStyle name="Normal 16 2 2 2 6" xfId="20833" xr:uid="{DECD8EE9-C204-43CD-8881-0FA9EAA63599}"/>
    <cellStyle name="Normal 16 2 2 2 7" xfId="31806" xr:uid="{E500F904-1E66-445C-9407-E1D7B58B2B40}"/>
    <cellStyle name="Normal 16 2 2 2 8" xfId="43252" xr:uid="{6E05CCB3-75A6-4D3B-A5F4-E7BA8757E4D7}"/>
    <cellStyle name="Normal 16 2 2 2 9" xfId="51138" xr:uid="{8E55F09C-0CFD-49A4-BB05-D4E18AC909D8}"/>
    <cellStyle name="Normal 16 2 2 3" xfId="5838" xr:uid="{5BF8DD09-CB34-49DB-BE75-7BC575B610F2}"/>
    <cellStyle name="Normal 16 2 2 3 2" xfId="13349" xr:uid="{01E8718F-A98C-4D62-BEE4-CCCD9B323ADD}"/>
    <cellStyle name="Normal 16 2 2 3 2 2" xfId="28325" xr:uid="{069CF992-4C92-44B4-B202-98D714D045CE}"/>
    <cellStyle name="Normal 16 2 2 3 3" xfId="20837" xr:uid="{6E4C31CD-AC8D-4DC7-9595-9DC1D8DB6F95}"/>
    <cellStyle name="Normal 16 2 2 3 4" xfId="33483" xr:uid="{352DB082-9874-4E9B-BD3F-F788E47C2A64}"/>
    <cellStyle name="Normal 16 2 2 3 5" xfId="43256" xr:uid="{76F30B0B-C0B7-4D38-A033-52F27786E2F3}"/>
    <cellStyle name="Normal 16 2 2 3 6" xfId="51142" xr:uid="{3631F040-1521-450F-8832-8724EB605F0D}"/>
    <cellStyle name="Normal 16 2 2 3 7" xfId="58632" xr:uid="{2D5CCB0E-37D4-492D-A973-268A21B233DA}"/>
    <cellStyle name="Normal 16 2 2 4" xfId="5839" xr:uid="{E072879B-D0E2-41DE-A8DA-FB0F4F6C2746}"/>
    <cellStyle name="Normal 16 2 2 4 2" xfId="13350" xr:uid="{DF9777C7-970F-4666-9443-79E4CC37C8CF}"/>
    <cellStyle name="Normal 16 2 2 4 2 2" xfId="28326" xr:uid="{79A6A113-875A-425D-937B-9CE62584A335}"/>
    <cellStyle name="Normal 16 2 2 4 3" xfId="20838" xr:uid="{14096992-E31D-4912-A866-154EC26A4BD0}"/>
    <cellStyle name="Normal 16 2 2 4 4" xfId="35328" xr:uid="{30009C0B-7A2D-4A8C-AC71-5C6AD7260C84}"/>
    <cellStyle name="Normal 16 2 2 4 5" xfId="43257" xr:uid="{0BA272A4-FB04-4692-8C13-14CA3F75EA4B}"/>
    <cellStyle name="Normal 16 2 2 4 6" xfId="51143" xr:uid="{0910BFE6-2B68-41D2-A9F9-F91B0E901743}"/>
    <cellStyle name="Normal 16 2 2 4 7" xfId="58633" xr:uid="{8E36F01E-3B6C-4C03-85F1-BAE7818D4B85}"/>
    <cellStyle name="Normal 16 2 2 5" xfId="5840" xr:uid="{755C5CE8-07EF-4D15-8E29-35DD1B179230}"/>
    <cellStyle name="Normal 16 2 2 5 2" xfId="13351" xr:uid="{76E76040-3A9D-42BC-AE7A-5B5C56F1BFCA}"/>
    <cellStyle name="Normal 16 2 2 5 2 2" xfId="28327" xr:uid="{CF2DA7AF-3DAD-4B2C-BAB3-0D6C9FE3EE0E}"/>
    <cellStyle name="Normal 16 2 2 5 3" xfId="20839" xr:uid="{315C3658-3B79-463B-A034-D0BA1AA9230B}"/>
    <cellStyle name="Normal 16 2 2 5 4" xfId="37171" xr:uid="{D00DE820-0B6B-4E9D-B4A7-3DE0A0C8FB4B}"/>
    <cellStyle name="Normal 16 2 2 5 5" xfId="43258" xr:uid="{E64C18E3-4611-4F4B-8A3F-4066DF35FE41}"/>
    <cellStyle name="Normal 16 2 2 5 6" xfId="51144" xr:uid="{0B8F5A58-5872-45B4-9347-33903E69DB78}"/>
    <cellStyle name="Normal 16 2 2 5 7" xfId="58634" xr:uid="{AAD40932-EC93-44EE-B449-7B779EAEF8DD}"/>
    <cellStyle name="Normal 16 2 2 6" xfId="13344" xr:uid="{45294B04-59CB-4E65-AB5E-C9315E6AE2F9}"/>
    <cellStyle name="Normal 16 2 2 6 2" xfId="28320" xr:uid="{21BBFE9E-159E-42DD-A1D3-25E283E30C3B}"/>
    <cellStyle name="Normal 16 2 2 7" xfId="20832" xr:uid="{CC237450-FD77-4095-AA08-5761FDDA1019}"/>
    <cellStyle name="Normal 16 2 2 8" xfId="31015" xr:uid="{3B12A179-566E-4E4A-9900-9F0AF1C3487B}"/>
    <cellStyle name="Normal 16 2 2 9" xfId="43251" xr:uid="{0A9B04D2-EEE7-414C-9F03-0F68482E34BA}"/>
    <cellStyle name="Normal 16 2 3" xfId="5841" xr:uid="{4A9A530C-2FE5-4129-9EB8-AE5B8076C452}"/>
    <cellStyle name="Normal 16 2 3 10" xfId="58635" xr:uid="{5553525B-407D-4BA8-AF39-25033415DE31}"/>
    <cellStyle name="Normal 16 2 3 2" xfId="5842" xr:uid="{57FF160D-2A5F-41C5-9DC4-16D25323C06F}"/>
    <cellStyle name="Normal 16 2 3 2 2" xfId="13353" xr:uid="{65F1813D-708C-4FEF-B5FB-ED13D7D6FC54}"/>
    <cellStyle name="Normal 16 2 3 2 2 2" xfId="28329" xr:uid="{6223FE1A-67D1-41D1-A22F-594E63D2309C}"/>
    <cellStyle name="Normal 16 2 3 2 3" xfId="20841" xr:uid="{6621F7E1-FED7-45AB-98BA-49E4E8DC161B}"/>
    <cellStyle name="Normal 16 2 3 2 4" xfId="33485" xr:uid="{CDB88105-EC98-444B-8E01-D0B72E381518}"/>
    <cellStyle name="Normal 16 2 3 2 5" xfId="43260" xr:uid="{BEEDCBBD-42FE-4DB8-AB2C-2D2D65B1389C}"/>
    <cellStyle name="Normal 16 2 3 2 6" xfId="51146" xr:uid="{8FAA0B5C-A2AD-42BD-B63F-42F94801BD26}"/>
    <cellStyle name="Normal 16 2 3 2 7" xfId="58636" xr:uid="{A94E3440-530D-4E33-B37C-5BB4FF7FBE26}"/>
    <cellStyle name="Normal 16 2 3 3" xfId="5843" xr:uid="{EE361789-D09B-463C-8398-573C0AFB7918}"/>
    <cellStyle name="Normal 16 2 3 3 2" xfId="13354" xr:uid="{75441519-FC5D-4E56-9C96-BD35D9846819}"/>
    <cellStyle name="Normal 16 2 3 3 2 2" xfId="28330" xr:uid="{0A6FEEA2-2105-4F4D-B501-A1C9DDC80FC2}"/>
    <cellStyle name="Normal 16 2 3 3 3" xfId="20842" xr:uid="{2791C1A1-CBAA-4166-8A79-62E05F6F17CF}"/>
    <cellStyle name="Normal 16 2 3 3 4" xfId="35330" xr:uid="{1F035CED-F5D1-4E8C-A435-022B22329CA8}"/>
    <cellStyle name="Normal 16 2 3 3 5" xfId="43261" xr:uid="{3BCB8B01-3BA7-4C48-9F94-D5AE7D81CA4B}"/>
    <cellStyle name="Normal 16 2 3 3 6" xfId="51147" xr:uid="{4ADD928E-344D-4894-B132-3642C0FE6EF1}"/>
    <cellStyle name="Normal 16 2 3 3 7" xfId="58637" xr:uid="{E5086D61-9B5C-4CE8-9199-BE0344BB7B89}"/>
    <cellStyle name="Normal 16 2 3 4" xfId="5844" xr:uid="{13E3E99C-2266-42CA-A4FC-5750E589AC30}"/>
    <cellStyle name="Normal 16 2 3 4 2" xfId="13355" xr:uid="{EC190EE3-EA6B-4816-A1DC-3C5EE4CEFA43}"/>
    <cellStyle name="Normal 16 2 3 4 2 2" xfId="28331" xr:uid="{A3AC7737-D167-4699-BF83-8C5C9392BE0E}"/>
    <cellStyle name="Normal 16 2 3 4 3" xfId="20843" xr:uid="{84DF2EB0-8493-4CF8-B79D-605146CA885B}"/>
    <cellStyle name="Normal 16 2 3 4 4" xfId="37173" xr:uid="{28F6E3E1-DFE2-4E8A-93DF-1B01739AF248}"/>
    <cellStyle name="Normal 16 2 3 4 5" xfId="43262" xr:uid="{E348BABF-302A-4896-9A9D-B161B8864EA6}"/>
    <cellStyle name="Normal 16 2 3 4 6" xfId="51148" xr:uid="{136F635A-7737-44F1-8AE8-EB760F963D00}"/>
    <cellStyle name="Normal 16 2 3 4 7" xfId="58638" xr:uid="{8E81B0C7-7B18-497A-AC61-03C4726EA2B7}"/>
    <cellStyle name="Normal 16 2 3 5" xfId="13352" xr:uid="{712F2CF9-5457-42DA-BECD-6173494F7B69}"/>
    <cellStyle name="Normal 16 2 3 5 2" xfId="28328" xr:uid="{FD67674E-1E82-4844-8DD0-7332C58394AC}"/>
    <cellStyle name="Normal 16 2 3 6" xfId="20840" xr:uid="{0C1BC58C-34E9-432D-A383-3C21157AE5F3}"/>
    <cellStyle name="Normal 16 2 3 7" xfId="31805" xr:uid="{3082EFD7-3354-4157-A178-9E700C51F0DA}"/>
    <cellStyle name="Normal 16 2 3 8" xfId="43259" xr:uid="{CD38BA82-4130-4300-8EE2-861114FA04BC}"/>
    <cellStyle name="Normal 16 2 3 9" xfId="51145" xr:uid="{8B31422D-29A2-465B-A19A-5D8CF8D9F9BD}"/>
    <cellStyle name="Normal 16 2 4" xfId="5845" xr:uid="{2FF9DCBA-7ED6-463C-9073-4EAC479D24F9}"/>
    <cellStyle name="Normal 16 2 4 2" xfId="13356" xr:uid="{696BF3E2-D1DA-41B0-83C2-6D378D5F5483}"/>
    <cellStyle name="Normal 16 2 4 2 2" xfId="28332" xr:uid="{FF190774-BC80-4AA6-BC48-6B66E2789400}"/>
    <cellStyle name="Normal 16 2 4 3" xfId="20844" xr:uid="{DAC17FDD-8417-4CE3-BB8D-F7324A63164E}"/>
    <cellStyle name="Normal 16 2 4 4" xfId="33482" xr:uid="{F9808DA5-D3A0-45F4-9D33-009375537830}"/>
    <cellStyle name="Normal 16 2 4 5" xfId="43263" xr:uid="{819F6A98-F2C1-4F74-91E1-D85CC61B4FB1}"/>
    <cellStyle name="Normal 16 2 4 6" xfId="51149" xr:uid="{C1089053-36A4-400B-87D1-C9FA9CD2D8F9}"/>
    <cellStyle name="Normal 16 2 4 7" xfId="58639" xr:uid="{CA69491A-A999-4525-ACCB-FF94F6D4EB69}"/>
    <cellStyle name="Normal 16 2 5" xfId="5846" xr:uid="{DC0A46FA-D410-45DA-BC56-F934EF2FF0E0}"/>
    <cellStyle name="Normal 16 2 5 2" xfId="13357" xr:uid="{E942DA66-0044-4E97-BB36-C5F9DE2162DD}"/>
    <cellStyle name="Normal 16 2 5 2 2" xfId="28333" xr:uid="{4EB2AD46-07CD-420D-884F-1B2A896E1D80}"/>
    <cellStyle name="Normal 16 2 5 3" xfId="20845" xr:uid="{392AEB42-0235-4966-82D9-A633323A5106}"/>
    <cellStyle name="Normal 16 2 5 4" xfId="35327" xr:uid="{02DAF674-F507-4995-859F-542E18FE5993}"/>
    <cellStyle name="Normal 16 2 5 5" xfId="43264" xr:uid="{9F4434AD-E7D6-4534-A3EE-EB1584150291}"/>
    <cellStyle name="Normal 16 2 5 6" xfId="51150" xr:uid="{07B8D533-3C13-4EF0-A1E0-82A89A1CDDD6}"/>
    <cellStyle name="Normal 16 2 5 7" xfId="58640" xr:uid="{441FD9C7-C2EC-4501-AF40-273AD87BAF26}"/>
    <cellStyle name="Normal 16 2 6" xfId="5847" xr:uid="{2BD6E26E-C7CC-4B01-8DC8-7752791FE3CF}"/>
    <cellStyle name="Normal 16 2 6 2" xfId="13358" xr:uid="{2DE4EC88-C66F-4F49-A815-0CCDA0F23A89}"/>
    <cellStyle name="Normal 16 2 6 2 2" xfId="28334" xr:uid="{4637907D-E286-4188-9A75-7204484689A2}"/>
    <cellStyle name="Normal 16 2 6 3" xfId="20846" xr:uid="{7E5B047F-A5C9-4779-BCCA-708342A2A2FA}"/>
    <cellStyle name="Normal 16 2 6 4" xfId="37170" xr:uid="{EB710E5D-A11E-4D9A-ABC6-19C8CED4C30D}"/>
    <cellStyle name="Normal 16 2 6 5" xfId="43265" xr:uid="{40310F4A-34F0-4FD4-B7F2-418B8DBD34B9}"/>
    <cellStyle name="Normal 16 2 6 6" xfId="51151" xr:uid="{CBB48D99-C377-4BBD-AA8C-F1F9EC32976B}"/>
    <cellStyle name="Normal 16 2 6 7" xfId="58641" xr:uid="{6BB64EED-2307-4269-8C47-88D0F534539E}"/>
    <cellStyle name="Normal 16 2 7" xfId="13343" xr:uid="{257849C7-9032-47FB-BE7D-E62C9FB7744E}"/>
    <cellStyle name="Normal 16 2 7 2" xfId="28319" xr:uid="{1C4C3A98-8D7A-474F-98A2-29249AA4F7FC}"/>
    <cellStyle name="Normal 16 2 8" xfId="20831" xr:uid="{F4337DC2-F9A9-432B-BCCB-F035105F38C6}"/>
    <cellStyle name="Normal 16 2 9" xfId="30519" xr:uid="{02234D2D-7A18-4D8E-ACA8-82D09A8C13C2}"/>
    <cellStyle name="Normal 16 3" xfId="5848" xr:uid="{12EA00B2-F6AE-4365-A368-ED8F89027D6D}"/>
    <cellStyle name="Normal 16 3 10" xfId="51152" xr:uid="{E8E99EB6-16FF-4B04-945A-A4FA1A5CA94F}"/>
    <cellStyle name="Normal 16 3 11" xfId="58642" xr:uid="{AC396FA3-0497-4C6A-8E0F-4487C3F74445}"/>
    <cellStyle name="Normal 16 3 2" xfId="5849" xr:uid="{1CFA1A8B-B77E-4D87-B928-C89FE4F4284C}"/>
    <cellStyle name="Normal 16 3 2 10" xfId="58643" xr:uid="{AE755598-A646-4C53-8D40-4EB6DFCCD899}"/>
    <cellStyle name="Normal 16 3 2 2" xfId="5850" xr:uid="{8EEE4B98-683C-4A53-8D50-5F23AA5B838B}"/>
    <cellStyle name="Normal 16 3 2 2 2" xfId="13361" xr:uid="{3F605A01-4A68-4EE3-BEF6-14D32BFBB14B}"/>
    <cellStyle name="Normal 16 3 2 2 2 2" xfId="28337" xr:uid="{77DDB35D-583D-4E0F-8B66-F40131D72385}"/>
    <cellStyle name="Normal 16 3 2 2 3" xfId="20849" xr:uid="{12AC5763-42F3-498A-BB4C-03DB19CB6D8A}"/>
    <cellStyle name="Normal 16 3 2 2 4" xfId="33487" xr:uid="{91E59128-E94F-4D9E-909E-304705202316}"/>
    <cellStyle name="Normal 16 3 2 2 5" xfId="43268" xr:uid="{3D207AB9-7402-498F-B8EE-2D7C64C190E0}"/>
    <cellStyle name="Normal 16 3 2 2 6" xfId="51154" xr:uid="{A07FECBF-69FF-438C-BD36-72A81A54BE7A}"/>
    <cellStyle name="Normal 16 3 2 2 7" xfId="58644" xr:uid="{35FE4455-D4F0-4FCB-9B8D-03DAA2135919}"/>
    <cellStyle name="Normal 16 3 2 3" xfId="5851" xr:uid="{81023EFE-D716-4F59-B711-3F180EA98418}"/>
    <cellStyle name="Normal 16 3 2 3 2" xfId="13362" xr:uid="{032F718E-20E4-4546-9470-EFCA0F71095F}"/>
    <cellStyle name="Normal 16 3 2 3 2 2" xfId="28338" xr:uid="{C96AD0F3-F06B-4D89-9AA0-C65B4562BA79}"/>
    <cellStyle name="Normal 16 3 2 3 3" xfId="20850" xr:uid="{4F17F0B1-E477-4C0F-A7A6-631CF7E1AA5B}"/>
    <cellStyle name="Normal 16 3 2 3 4" xfId="35332" xr:uid="{F38AEC49-3ACD-4205-95CB-ED7C39EA1F98}"/>
    <cellStyle name="Normal 16 3 2 3 5" xfId="43269" xr:uid="{60B5EA66-B0E1-4F8F-A5A4-B94784E00BD1}"/>
    <cellStyle name="Normal 16 3 2 3 6" xfId="51155" xr:uid="{9CFBB5D3-8CBA-4525-BB11-630BA919422F}"/>
    <cellStyle name="Normal 16 3 2 3 7" xfId="58645" xr:uid="{C204A4EC-87BB-4A04-93E0-3CAD0AB5518C}"/>
    <cellStyle name="Normal 16 3 2 4" xfId="5852" xr:uid="{EE374E53-2073-4EB2-90D9-D1AF3A572F0E}"/>
    <cellStyle name="Normal 16 3 2 4 2" xfId="13363" xr:uid="{C1C1AA77-3F7F-4EEE-AF9E-85BE7D558BD9}"/>
    <cellStyle name="Normal 16 3 2 4 2 2" xfId="28339" xr:uid="{4013545E-6918-4001-9F9F-1414FC0A1599}"/>
    <cellStyle name="Normal 16 3 2 4 3" xfId="20851" xr:uid="{8C8A177B-21EE-498A-96C0-16E9074DFC22}"/>
    <cellStyle name="Normal 16 3 2 4 4" xfId="37175" xr:uid="{193587B6-F009-4FC3-B6D5-71B69E3880FC}"/>
    <cellStyle name="Normal 16 3 2 4 5" xfId="43270" xr:uid="{9CA6711A-1238-4461-8333-BB1E8B7ED1FB}"/>
    <cellStyle name="Normal 16 3 2 4 6" xfId="51156" xr:uid="{35B8DC6A-0A19-4532-94A6-ACA20EC64C91}"/>
    <cellStyle name="Normal 16 3 2 4 7" xfId="58646" xr:uid="{CBCE8A28-5F94-4AB3-8EF7-4885455B3C68}"/>
    <cellStyle name="Normal 16 3 2 5" xfId="13360" xr:uid="{0FCB996D-607C-4A43-B49B-835A87C6EC7F}"/>
    <cellStyle name="Normal 16 3 2 5 2" xfId="28336" xr:uid="{74E663AF-311F-4739-811C-ADE6E1F4CFC1}"/>
    <cellStyle name="Normal 16 3 2 6" xfId="20848" xr:uid="{31F85C14-97BC-4F84-BB33-05D8197473DA}"/>
    <cellStyle name="Normal 16 3 2 7" xfId="31807" xr:uid="{539F1963-CF9A-46FD-88E2-2F2F22F47D61}"/>
    <cellStyle name="Normal 16 3 2 8" xfId="43267" xr:uid="{CE9C29D3-B75C-40C9-8F63-AAE29E0E4FD3}"/>
    <cellStyle name="Normal 16 3 2 9" xfId="51153" xr:uid="{8A743551-1BB2-4585-8162-470D6F6D1A34}"/>
    <cellStyle name="Normal 16 3 3" xfId="5853" xr:uid="{745871BC-4FC9-4B5E-8111-190B966310C2}"/>
    <cellStyle name="Normal 16 3 3 2" xfId="13364" xr:uid="{F5476105-3E55-42AE-B6B6-F507211B71E5}"/>
    <cellStyle name="Normal 16 3 3 2 2" xfId="28340" xr:uid="{7BC04976-F150-4E8D-B275-78B3634A12CF}"/>
    <cellStyle name="Normal 16 3 3 3" xfId="20852" xr:uid="{AF706939-DB9C-4881-B265-E087DE70D9DF}"/>
    <cellStyle name="Normal 16 3 3 4" xfId="33486" xr:uid="{1B14C46D-9E6D-4F0D-A193-1C8AC2966084}"/>
    <cellStyle name="Normal 16 3 3 5" xfId="43271" xr:uid="{FD5900CD-3B08-47AB-AC03-EE057F5B0461}"/>
    <cellStyle name="Normal 16 3 3 6" xfId="51157" xr:uid="{6FC08457-891F-45F0-83EA-9E0F8FF85EC7}"/>
    <cellStyle name="Normal 16 3 3 7" xfId="58647" xr:uid="{D2AC2E22-5E2C-4ECE-80BB-097645F0DAEF}"/>
    <cellStyle name="Normal 16 3 4" xfId="5854" xr:uid="{D0B5D088-1642-416A-A6D5-4FFA070984B7}"/>
    <cellStyle name="Normal 16 3 4 2" xfId="13365" xr:uid="{F2C0B71C-C25F-4296-8AF6-9A2A179D2270}"/>
    <cellStyle name="Normal 16 3 4 2 2" xfId="28341" xr:uid="{5A055247-3BC9-44EB-9CD6-C90C5571F718}"/>
    <cellStyle name="Normal 16 3 4 3" xfId="20853" xr:uid="{9D82EB50-8316-4F55-A168-27E63F257117}"/>
    <cellStyle name="Normal 16 3 4 4" xfId="35331" xr:uid="{D313F51A-D269-4501-9242-3AB56B5AE685}"/>
    <cellStyle name="Normal 16 3 4 5" xfId="43272" xr:uid="{7270D4C4-8B0F-4F6C-ADC9-ECBAA804FCF4}"/>
    <cellStyle name="Normal 16 3 4 6" xfId="51158" xr:uid="{A22591F9-8128-4096-9F77-C67D5875CA5E}"/>
    <cellStyle name="Normal 16 3 4 7" xfId="58648" xr:uid="{BE130CC1-CE6A-4A5F-A959-C727DA423BA4}"/>
    <cellStyle name="Normal 16 3 5" xfId="5855" xr:uid="{05209131-8B30-4F2D-88BA-3055BEC6D011}"/>
    <cellStyle name="Normal 16 3 5 2" xfId="13366" xr:uid="{2FD830E1-CDD7-45D6-876A-81A010DF20DD}"/>
    <cellStyle name="Normal 16 3 5 2 2" xfId="28342" xr:uid="{8F631DE0-47AC-4B1A-A062-2277D7E7DD9C}"/>
    <cellStyle name="Normal 16 3 5 3" xfId="20854" xr:uid="{3F987967-4101-46F7-8D39-F30F832E295F}"/>
    <cellStyle name="Normal 16 3 5 4" xfId="37174" xr:uid="{234E2AA3-0223-4CB0-A813-8B0411ED6BED}"/>
    <cellStyle name="Normal 16 3 5 5" xfId="43273" xr:uid="{D254E0FE-1D1D-4350-8037-7966EBB0C749}"/>
    <cellStyle name="Normal 16 3 5 6" xfId="51159" xr:uid="{7F3E76E1-CE49-4399-A0E8-A0CB1128A074}"/>
    <cellStyle name="Normal 16 3 5 7" xfId="58649" xr:uid="{4B1DA129-0E54-41F2-9841-194B3514A70F}"/>
    <cellStyle name="Normal 16 3 6" xfId="13359" xr:uid="{15DA56B2-EAF9-496C-9108-1D4841914776}"/>
    <cellStyle name="Normal 16 3 6 2" xfId="28335" xr:uid="{516932EA-4195-4684-928E-C42730B92AEE}"/>
    <cellStyle name="Normal 16 3 7" xfId="20847" xr:uid="{A68D77A9-99B9-46D1-8D05-71931E0047D2}"/>
    <cellStyle name="Normal 16 3 8" xfId="30720" xr:uid="{B0E37EBD-3B4C-4B4A-8062-0C216D703A62}"/>
    <cellStyle name="Normal 16 3 9" xfId="43266" xr:uid="{EE8F508D-A836-4566-AF78-02685C2A7936}"/>
    <cellStyle name="Normal 16 4" xfId="5856" xr:uid="{41E565DC-A981-4030-933B-C544A0D8A608}"/>
    <cellStyle name="Normal 16 4 10" xfId="51160" xr:uid="{721310BD-A949-4E42-B65B-63011727C052}"/>
    <cellStyle name="Normal 16 4 11" xfId="58650" xr:uid="{371331EF-2AB5-44C9-8633-E571F5DB148A}"/>
    <cellStyle name="Normal 16 4 2" xfId="5857" xr:uid="{5EF73F77-73DC-4A99-9548-A7E42E6ADD22}"/>
    <cellStyle name="Normal 16 4 2 10" xfId="58651" xr:uid="{9E30837F-CB71-4965-AE17-2541542EDC5D}"/>
    <cellStyle name="Normal 16 4 2 2" xfId="5858" xr:uid="{1BA1C058-BE2F-4335-AB24-3D2E12DCBE53}"/>
    <cellStyle name="Normal 16 4 2 2 2" xfId="13369" xr:uid="{8FAC87CF-FEDB-434B-BEEB-B04DEE67BF40}"/>
    <cellStyle name="Normal 16 4 2 2 2 2" xfId="28345" xr:uid="{8CCDF798-08D0-4AD2-9889-D1C0B17C2943}"/>
    <cellStyle name="Normal 16 4 2 2 3" xfId="20857" xr:uid="{66A05754-8055-4429-8019-9933B3D4BC8C}"/>
    <cellStyle name="Normal 16 4 2 2 4" xfId="33489" xr:uid="{FB6A5B82-95B7-4F0F-83CA-DDE665E1CBEF}"/>
    <cellStyle name="Normal 16 4 2 2 5" xfId="43276" xr:uid="{99E204A4-AFC3-4CCA-8658-787EE7476FBE}"/>
    <cellStyle name="Normal 16 4 2 2 6" xfId="51162" xr:uid="{CC22691E-1038-44BD-B278-B4F94A617AF3}"/>
    <cellStyle name="Normal 16 4 2 2 7" xfId="58652" xr:uid="{06C84DE1-0AF4-4B99-869D-2F02B997F2DC}"/>
    <cellStyle name="Normal 16 4 2 3" xfId="5859" xr:uid="{6B5A676D-29C9-4EE0-80F8-A6CD9E90B775}"/>
    <cellStyle name="Normal 16 4 2 3 2" xfId="13370" xr:uid="{660A62A0-CDA1-401E-9663-6A6C9D31F475}"/>
    <cellStyle name="Normal 16 4 2 3 2 2" xfId="28346" xr:uid="{008813DF-AEDE-40DD-84F8-779EE4658FC8}"/>
    <cellStyle name="Normal 16 4 2 3 3" xfId="20858" xr:uid="{C55C655E-11F6-4C31-905E-A3023E7066EE}"/>
    <cellStyle name="Normal 16 4 2 3 4" xfId="35334" xr:uid="{7E54C4DB-A2F8-44DD-B89E-51ED6973AAE0}"/>
    <cellStyle name="Normal 16 4 2 3 5" xfId="43277" xr:uid="{C8356F4D-7C77-4812-97C3-5163F9E77DA0}"/>
    <cellStyle name="Normal 16 4 2 3 6" xfId="51163" xr:uid="{514391F7-C800-487C-88DF-D9366ED9C92B}"/>
    <cellStyle name="Normal 16 4 2 3 7" xfId="58653" xr:uid="{740C820F-D01A-4A13-BAAC-86FD625E7D96}"/>
    <cellStyle name="Normal 16 4 2 4" xfId="5860" xr:uid="{2D1AB8AE-9B45-4605-BA7B-AEBD1FF719CB}"/>
    <cellStyle name="Normal 16 4 2 4 2" xfId="13371" xr:uid="{7CCDFA10-9280-473F-9A71-93D26F342541}"/>
    <cellStyle name="Normal 16 4 2 4 2 2" xfId="28347" xr:uid="{333969C1-786A-4E9D-947D-14858624F79C}"/>
    <cellStyle name="Normal 16 4 2 4 3" xfId="20859" xr:uid="{ADF63100-64E9-42A3-B152-CE536881F7E3}"/>
    <cellStyle name="Normal 16 4 2 4 4" xfId="37177" xr:uid="{557F180E-2FE2-4440-9D87-59BFE8F1DEBC}"/>
    <cellStyle name="Normal 16 4 2 4 5" xfId="43278" xr:uid="{760D7A11-8BA7-4A08-8A88-662283FA9B5D}"/>
    <cellStyle name="Normal 16 4 2 4 6" xfId="51164" xr:uid="{7077BE75-1493-49D8-B9B5-77A91B4CCF27}"/>
    <cellStyle name="Normal 16 4 2 4 7" xfId="58654" xr:uid="{1D260D79-6AA4-4927-A51A-24C96A0E5D61}"/>
    <cellStyle name="Normal 16 4 2 5" xfId="13368" xr:uid="{66FEFC41-7B1A-415B-939F-7E3305486DA3}"/>
    <cellStyle name="Normal 16 4 2 5 2" xfId="28344" xr:uid="{4D51E49A-54D1-4D42-974E-C890D2B4684E}"/>
    <cellStyle name="Normal 16 4 2 6" xfId="20856" xr:uid="{C39DBAFD-5351-4523-904C-E40D2722F592}"/>
    <cellStyle name="Normal 16 4 2 7" xfId="31808" xr:uid="{0A3C8E86-AFD1-4381-9FA2-BCEA2F545F19}"/>
    <cellStyle name="Normal 16 4 2 8" xfId="43275" xr:uid="{9E44CB14-EC37-4962-8E5B-06F951CEDF09}"/>
    <cellStyle name="Normal 16 4 2 9" xfId="51161" xr:uid="{1817C852-E9E8-4A89-8118-720C9C0EB796}"/>
    <cellStyle name="Normal 16 4 3" xfId="5861" xr:uid="{7311CC95-1291-426B-AB48-8A6712B19028}"/>
    <cellStyle name="Normal 16 4 3 2" xfId="13372" xr:uid="{D9AFF0A8-A3F3-4825-8B31-022352C29AA2}"/>
    <cellStyle name="Normal 16 4 3 2 2" xfId="28348" xr:uid="{9D661A69-B7AF-45D4-9335-595E0E246193}"/>
    <cellStyle name="Normal 16 4 3 3" xfId="20860" xr:uid="{2E2B6E4E-1872-42A4-816E-9898BC72C2CC}"/>
    <cellStyle name="Normal 16 4 3 4" xfId="33488" xr:uid="{B5C100A1-E820-452C-8806-45BB8C3A8CD3}"/>
    <cellStyle name="Normal 16 4 3 5" xfId="43279" xr:uid="{4F457318-F413-4F33-9CBB-4835FB9374C2}"/>
    <cellStyle name="Normal 16 4 3 6" xfId="51165" xr:uid="{6C9DD104-5F79-4461-8B4B-979984D532F1}"/>
    <cellStyle name="Normal 16 4 3 7" xfId="58655" xr:uid="{5936D5DD-F091-4CE5-861A-46D7F5BD6C12}"/>
    <cellStyle name="Normal 16 4 4" xfId="5862" xr:uid="{731FD35F-24CA-44F2-B21E-FFA2C91AF3BB}"/>
    <cellStyle name="Normal 16 4 4 2" xfId="13373" xr:uid="{965C6037-44FA-4EE8-93FA-0FA6D376E6CE}"/>
    <cellStyle name="Normal 16 4 4 2 2" xfId="28349" xr:uid="{1B987BF7-9000-41FF-A34A-0820D7FBA3EB}"/>
    <cellStyle name="Normal 16 4 4 3" xfId="20861" xr:uid="{BBADF28B-99A0-402D-98C7-D6B12D9DF3AC}"/>
    <cellStyle name="Normal 16 4 4 4" xfId="35333" xr:uid="{4A98F526-9EC5-4175-A139-0B9F502283AA}"/>
    <cellStyle name="Normal 16 4 4 5" xfId="43280" xr:uid="{E095CAA7-17EF-4150-AE27-CC7B25C3C56D}"/>
    <cellStyle name="Normal 16 4 4 6" xfId="51166" xr:uid="{732E7062-6BD9-4CE5-8C9B-43E0DB0DAFEC}"/>
    <cellStyle name="Normal 16 4 4 7" xfId="58656" xr:uid="{FAF7698C-0F95-402B-A150-151C74DF37E1}"/>
    <cellStyle name="Normal 16 4 5" xfId="5863" xr:uid="{7BDEF571-6D9B-40A7-A788-9E6B9BFEB46F}"/>
    <cellStyle name="Normal 16 4 5 2" xfId="13374" xr:uid="{73FA3B94-C1D7-41B3-8629-3EE9F2B1878C}"/>
    <cellStyle name="Normal 16 4 5 2 2" xfId="28350" xr:uid="{54B19501-F654-4DFA-9473-8526180F52D9}"/>
    <cellStyle name="Normal 16 4 5 3" xfId="20862" xr:uid="{4DAAA449-ED9B-4308-B94A-53C843B4DB4D}"/>
    <cellStyle name="Normal 16 4 5 4" xfId="37176" xr:uid="{931DA1B9-EEF1-4A45-B5F1-DDA9D1852431}"/>
    <cellStyle name="Normal 16 4 5 5" xfId="43281" xr:uid="{CC9D4468-0135-4C07-87BF-8EA6251D7E69}"/>
    <cellStyle name="Normal 16 4 5 6" xfId="51167" xr:uid="{08FD1698-EF71-477B-BC59-936CA8F5E7C2}"/>
    <cellStyle name="Normal 16 4 5 7" xfId="58657" xr:uid="{5353C20D-0EE4-453A-A49F-65806F7298E1}"/>
    <cellStyle name="Normal 16 4 6" xfId="13367" xr:uid="{166CE0EF-08AB-43B9-906D-E1930A3B58FC}"/>
    <cellStyle name="Normal 16 4 6 2" xfId="28343" xr:uid="{81111F23-64BC-4885-A1AF-7AF3352B6919}"/>
    <cellStyle name="Normal 16 4 7" xfId="20855" xr:uid="{5D05F2D1-B36F-4AA5-8162-CEB7CC65C261}"/>
    <cellStyle name="Normal 16 4 8" xfId="31014" xr:uid="{6F102F47-5CA0-4592-940F-17229AFB0F70}"/>
    <cellStyle name="Normal 16 4 9" xfId="43274" xr:uid="{FAD1277A-5BAB-4391-8B67-83F7757BB42C}"/>
    <cellStyle name="Normal 16 5" xfId="5864" xr:uid="{58F1F9A9-12C3-4A83-B905-8DBA261AE284}"/>
    <cellStyle name="Normal 16 5 10" xfId="58658" xr:uid="{28C482D6-4000-40D5-9AB6-11B5C80C2A24}"/>
    <cellStyle name="Normal 16 5 2" xfId="5865" xr:uid="{C23F0D71-157D-4635-B8E3-4DEA2C1B6A04}"/>
    <cellStyle name="Normal 16 5 2 2" xfId="13376" xr:uid="{F6C4A67C-03E6-4894-AFEF-7DAEB4A5B3F6}"/>
    <cellStyle name="Normal 16 5 2 2 2" xfId="28352" xr:uid="{2F22B0D8-D4FE-4B68-AB7B-712F6EA1F777}"/>
    <cellStyle name="Normal 16 5 2 3" xfId="20864" xr:uid="{68838F28-29ED-4C60-B37A-D4881F8AD3A4}"/>
    <cellStyle name="Normal 16 5 2 4" xfId="33490" xr:uid="{D8C31E42-4BC0-4C40-A975-45305F7A5B56}"/>
    <cellStyle name="Normal 16 5 2 5" xfId="43283" xr:uid="{350A541D-DAFE-40E1-9960-3402EDDD7EFD}"/>
    <cellStyle name="Normal 16 5 2 6" xfId="51169" xr:uid="{73F45415-CEEC-4657-81B7-D78EE1769F5E}"/>
    <cellStyle name="Normal 16 5 2 7" xfId="58659" xr:uid="{61685E48-3FBD-4CA6-A3F2-B607A33845E3}"/>
    <cellStyle name="Normal 16 5 3" xfId="5866" xr:uid="{D3A0D3C9-C2D6-40D9-9EDA-FABC957E9803}"/>
    <cellStyle name="Normal 16 5 3 2" xfId="13377" xr:uid="{7A1A0EEB-B232-44BC-AC93-EBF635D5D0B1}"/>
    <cellStyle name="Normal 16 5 3 2 2" xfId="28353" xr:uid="{EF1C9B88-4D1B-430E-B9D7-ECC97C4E12F5}"/>
    <cellStyle name="Normal 16 5 3 3" xfId="20865" xr:uid="{21DC9160-D60F-4FD0-B9BC-16F048A6CCFB}"/>
    <cellStyle name="Normal 16 5 3 4" xfId="35335" xr:uid="{D421FFEA-3397-4C2C-A324-1D622B5C8B3D}"/>
    <cellStyle name="Normal 16 5 3 5" xfId="43284" xr:uid="{0C6931C3-35D7-437D-B78E-23CAF6F380D2}"/>
    <cellStyle name="Normal 16 5 3 6" xfId="51170" xr:uid="{35D36AF3-B18B-47C7-8ACD-641685B8FF27}"/>
    <cellStyle name="Normal 16 5 3 7" xfId="58660" xr:uid="{821D3D90-B35C-433B-BCE9-04020FE8C6EE}"/>
    <cellStyle name="Normal 16 5 4" xfId="5867" xr:uid="{1813690F-89D9-4FA9-8831-BFA4EE70B1C3}"/>
    <cellStyle name="Normal 16 5 4 2" xfId="13378" xr:uid="{F5B8F521-1CE6-4D32-8831-4BCDF4118B84}"/>
    <cellStyle name="Normal 16 5 4 2 2" xfId="28354" xr:uid="{2120F401-1EF5-4C73-BD3E-5F8A56F6E468}"/>
    <cellStyle name="Normal 16 5 4 3" xfId="20866" xr:uid="{C4A07BE6-9082-4C95-B234-FF82599A4D3F}"/>
    <cellStyle name="Normal 16 5 4 4" xfId="37178" xr:uid="{79900529-C063-448A-BD4D-49C4C628394B}"/>
    <cellStyle name="Normal 16 5 4 5" xfId="43285" xr:uid="{5CB9C72F-80AB-4FB8-9450-8CCEC42BF473}"/>
    <cellStyle name="Normal 16 5 4 6" xfId="51171" xr:uid="{C377B703-9C80-45C2-96C6-9254BBB132EF}"/>
    <cellStyle name="Normal 16 5 4 7" xfId="58661" xr:uid="{46115762-5EDA-4DAE-AD8F-9F9FB26BBAF9}"/>
    <cellStyle name="Normal 16 5 5" xfId="13375" xr:uid="{B009C91F-EE56-4B53-8E12-B5F289E1EBD7}"/>
    <cellStyle name="Normal 16 5 5 2" xfId="28351" xr:uid="{50889AC2-2B6E-4938-AC02-78E141D4097E}"/>
    <cellStyle name="Normal 16 5 6" xfId="20863" xr:uid="{1EB7628B-AC2A-401F-A7C4-4AEBEAD5B0ED}"/>
    <cellStyle name="Normal 16 5 7" xfId="31804" xr:uid="{2A1F889A-F9EE-4104-8433-7E4615DAC08B}"/>
    <cellStyle name="Normal 16 5 8" xfId="43282" xr:uid="{1F0D9FE6-FB1D-4A3F-A2A8-C577C5EE6AA7}"/>
    <cellStyle name="Normal 16 5 9" xfId="51168" xr:uid="{26D47B68-5BF2-405D-B1E2-D769D5CB52F1}"/>
    <cellStyle name="Normal 16 6" xfId="5868" xr:uid="{894AC3B5-C643-43D4-8A09-4A416FB26202}"/>
    <cellStyle name="Normal 16 6 2" xfId="13379" xr:uid="{16203C8E-CBDF-4145-861D-117C6C626745}"/>
    <cellStyle name="Normal 16 6 2 2" xfId="28355" xr:uid="{EFB0078B-EC10-47FB-9B19-695ACF92C5BD}"/>
    <cellStyle name="Normal 16 6 3" xfId="20867" xr:uid="{11E20522-F7B8-4519-B7E5-8F1CF8007B63}"/>
    <cellStyle name="Normal 16 6 4" xfId="33481" xr:uid="{38443715-F325-4FF8-B3B0-7773ADE2A4F0}"/>
    <cellStyle name="Normal 16 6 5" xfId="43286" xr:uid="{A37F43DE-FF99-4962-B36A-1A10AAB31128}"/>
    <cellStyle name="Normal 16 6 6" xfId="51172" xr:uid="{1519270E-0540-49B5-900E-5DD0B3DBE76B}"/>
    <cellStyle name="Normal 16 6 7" xfId="58662" xr:uid="{C6CE69FA-8367-4395-BAC1-99A4D0674A75}"/>
    <cellStyle name="Normal 16 7" xfId="5869" xr:uid="{FD5E6699-A631-4931-87D8-3B5F5A0BEDB9}"/>
    <cellStyle name="Normal 16 7 2" xfId="13380" xr:uid="{A179AF89-740D-4987-A96C-DBAD886A0663}"/>
    <cellStyle name="Normal 16 7 2 2" xfId="28356" xr:uid="{350EA3F1-7E77-44E7-9288-AA703B7167D9}"/>
    <cellStyle name="Normal 16 7 3" xfId="20868" xr:uid="{B659CB85-D3A0-4184-8559-903CE5F77EBD}"/>
    <cellStyle name="Normal 16 7 4" xfId="35326" xr:uid="{0ED6643A-C6F0-45F6-82C8-19946A6D8146}"/>
    <cellStyle name="Normal 16 7 5" xfId="43287" xr:uid="{D07E90A9-5F27-418A-AB59-DBB5E0235BDF}"/>
    <cellStyle name="Normal 16 7 6" xfId="51173" xr:uid="{AE3FFE64-D106-475F-A5EF-539383F7FBCC}"/>
    <cellStyle name="Normal 16 7 7" xfId="58663" xr:uid="{204D95C3-E1DF-4122-AA45-76B085A253CC}"/>
    <cellStyle name="Normal 16 8" xfId="5870" xr:uid="{787BE383-B5B7-4363-8E63-D3B4BBDC4607}"/>
    <cellStyle name="Normal 16 8 2" xfId="13381" xr:uid="{78497786-D21E-4759-A676-D4BBBF3B1F10}"/>
    <cellStyle name="Normal 16 8 2 2" xfId="28357" xr:uid="{783D6572-0423-448D-96F9-E14F27E0EA76}"/>
    <cellStyle name="Normal 16 8 3" xfId="20869" xr:uid="{6728B700-21FA-4B89-930B-5946274764AD}"/>
    <cellStyle name="Normal 16 8 4" xfId="37169" xr:uid="{A72E5D54-908A-4CD9-8C39-4F0B00617D71}"/>
    <cellStyle name="Normal 16 8 5" xfId="43288" xr:uid="{B612D65F-D5AD-410C-BAE1-60148023B45C}"/>
    <cellStyle name="Normal 16 8 6" xfId="51174" xr:uid="{95C0CA0B-2C07-4946-AA3F-EA66068E4651}"/>
    <cellStyle name="Normal 16 8 7" xfId="58664" xr:uid="{3618C05D-4F2E-49DC-93D7-F8F8B1C17566}"/>
    <cellStyle name="Normal 16 9" xfId="13342" xr:uid="{C516FA06-9650-48D3-BDF6-48E5A2EB041E}"/>
    <cellStyle name="Normal 16 9 2" xfId="28318" xr:uid="{640519A9-6F0B-4329-A4E7-C739FF4B1450}"/>
    <cellStyle name="Normal 17" xfId="5871" xr:uid="{E84B400D-E5C5-48AE-BBCA-04B01AFFA5B6}"/>
    <cellStyle name="Normal 17 10" xfId="43289" xr:uid="{5D6B5617-9672-462C-BD5B-83D2DD2BEFCA}"/>
    <cellStyle name="Normal 17 11" xfId="51175" xr:uid="{B17EEE8E-40A1-424E-B4B5-7A0D5F3201DF}"/>
    <cellStyle name="Normal 17 12" xfId="58665" xr:uid="{EDEA915E-385B-448E-BF7A-492949DDE9EF}"/>
    <cellStyle name="Normal 17 2" xfId="5872" xr:uid="{DE7E0A52-1899-4BFC-9501-904A69AFA09F}"/>
    <cellStyle name="Normal 17 2 10" xfId="51176" xr:uid="{44C354C9-EFBD-40AA-B6D1-A098AC448038}"/>
    <cellStyle name="Normal 17 2 11" xfId="58666" xr:uid="{354AEA81-E682-47AD-B6B1-FFDC9739D05E}"/>
    <cellStyle name="Normal 17 2 2" xfId="5873" xr:uid="{4FE05C7A-D71B-40A0-80C8-C9C8F91EA705}"/>
    <cellStyle name="Normal 17 2 2 10" xfId="58667" xr:uid="{BF13F85A-5936-4CAC-8BCD-CE05919F8C9A}"/>
    <cellStyle name="Normal 17 2 2 2" xfId="5874" xr:uid="{CC9E24AC-9ACD-44B7-82AD-D7611237A73C}"/>
    <cellStyle name="Normal 17 2 2 2 2" xfId="13385" xr:uid="{2909C5F6-F390-4B9A-995A-427718699BE3}"/>
    <cellStyle name="Normal 17 2 2 2 2 2" xfId="28361" xr:uid="{7B86F50A-7BA9-4C66-A4AD-0A569B945331}"/>
    <cellStyle name="Normal 17 2 2 2 3" xfId="20873" xr:uid="{C7C5AB3C-452F-431B-A0AF-B4985C2E0A74}"/>
    <cellStyle name="Normal 17 2 2 2 4" xfId="33493" xr:uid="{DAA855E1-B18D-4A2B-88A3-BF638631A82E}"/>
    <cellStyle name="Normal 17 2 2 2 5" xfId="43292" xr:uid="{0BC4778A-E9DF-4D05-A013-AEFE88BE1BCA}"/>
    <cellStyle name="Normal 17 2 2 2 6" xfId="51178" xr:uid="{C4635B71-2B2D-44C3-BD11-640A194B78D5}"/>
    <cellStyle name="Normal 17 2 2 2 7" xfId="58668" xr:uid="{701FA28C-BE7A-4E7F-A914-E62A3C8A78FD}"/>
    <cellStyle name="Normal 17 2 2 3" xfId="5875" xr:uid="{61258708-2298-4229-BF9F-8171B089F377}"/>
    <cellStyle name="Normal 17 2 2 3 2" xfId="13386" xr:uid="{D5F53D8A-4113-4402-AD60-01F8BAAC1666}"/>
    <cellStyle name="Normal 17 2 2 3 2 2" xfId="28362" xr:uid="{3B4A8C3E-91FB-4F06-BE30-9A6BA216E840}"/>
    <cellStyle name="Normal 17 2 2 3 3" xfId="20874" xr:uid="{BD5C9712-3B62-4EAB-8D01-C2346765234A}"/>
    <cellStyle name="Normal 17 2 2 3 4" xfId="35338" xr:uid="{98B19C91-5235-45C5-A815-8D78755EC0F2}"/>
    <cellStyle name="Normal 17 2 2 3 5" xfId="43293" xr:uid="{5ECB9811-94FE-4ACA-B54C-F0E868298D48}"/>
    <cellStyle name="Normal 17 2 2 3 6" xfId="51179" xr:uid="{7CCFF84D-946D-420C-971A-082E598E0E8F}"/>
    <cellStyle name="Normal 17 2 2 3 7" xfId="58669" xr:uid="{06443317-DD31-48DD-B526-4A8AB6D8D77A}"/>
    <cellStyle name="Normal 17 2 2 4" xfId="5876" xr:uid="{6080847D-5D13-45DC-AFA2-1EC7AA2727A4}"/>
    <cellStyle name="Normal 17 2 2 4 2" xfId="13387" xr:uid="{14B5E4F2-E517-4226-B5E3-FABC5D348E75}"/>
    <cellStyle name="Normal 17 2 2 4 2 2" xfId="28363" xr:uid="{FAF7B08F-4EF5-4BA9-B8FF-E8E18E90D169}"/>
    <cellStyle name="Normal 17 2 2 4 3" xfId="20875" xr:uid="{93E3EFA5-7FFC-4810-988C-FD3F5EC8E592}"/>
    <cellStyle name="Normal 17 2 2 4 4" xfId="37181" xr:uid="{E7932252-AF09-408E-B515-BA2B4808BF2C}"/>
    <cellStyle name="Normal 17 2 2 4 5" xfId="43294" xr:uid="{81110CE7-A352-4E9A-B8B8-0012A9DA7707}"/>
    <cellStyle name="Normal 17 2 2 4 6" xfId="51180" xr:uid="{D2ED730D-2D2E-4951-B697-F159FE4FF305}"/>
    <cellStyle name="Normal 17 2 2 4 7" xfId="58670" xr:uid="{72D315EA-6B4E-4D1D-AD8E-D9B7DB2164B2}"/>
    <cellStyle name="Normal 17 2 2 5" xfId="13384" xr:uid="{EA856CC4-D372-46F3-87D9-A3C15D8E44BC}"/>
    <cellStyle name="Normal 17 2 2 5 2" xfId="28360" xr:uid="{71F2C507-5F1A-486A-B450-58D36624FB71}"/>
    <cellStyle name="Normal 17 2 2 6" xfId="20872" xr:uid="{A785D244-8FE0-41E4-9B2D-4B6A90D57F64}"/>
    <cellStyle name="Normal 17 2 2 7" xfId="31810" xr:uid="{D90E9DC6-1E1C-4F45-8995-041834E85889}"/>
    <cellStyle name="Normal 17 2 2 8" xfId="43291" xr:uid="{F7FD42B0-D451-4180-A407-25DFE7BFA259}"/>
    <cellStyle name="Normal 17 2 2 9" xfId="51177" xr:uid="{AB2B0E42-A3CE-4BEF-88EE-C04F6F30C11B}"/>
    <cellStyle name="Normal 17 2 3" xfId="5877" xr:uid="{284FCE00-493D-46A8-BB73-C4FFDE9EE365}"/>
    <cellStyle name="Normal 17 2 3 2" xfId="13388" xr:uid="{31048385-E878-4F03-BFFB-99C6D1D7A69F}"/>
    <cellStyle name="Normal 17 2 3 2 2" xfId="28364" xr:uid="{ED92572B-DB0A-496B-B878-0B092B68D1DD}"/>
    <cellStyle name="Normal 17 2 3 3" xfId="20876" xr:uid="{BE641CD9-ECA0-49BC-AE29-BB875E5E14A3}"/>
    <cellStyle name="Normal 17 2 3 4" xfId="33492" xr:uid="{427F9EAC-6055-40EB-8AA9-DC3580598FD0}"/>
    <cellStyle name="Normal 17 2 3 5" xfId="43295" xr:uid="{76009C15-542D-4A92-8B68-0BF5023198EE}"/>
    <cellStyle name="Normal 17 2 3 6" xfId="51181" xr:uid="{C28665D7-BFB3-486E-A10B-1DC957248706}"/>
    <cellStyle name="Normal 17 2 3 7" xfId="58671" xr:uid="{652497A5-05C8-431F-AFE3-24DB3C0AA44F}"/>
    <cellStyle name="Normal 17 2 4" xfId="5878" xr:uid="{26B226C8-EB41-4841-8DC4-7B9EACFD73D2}"/>
    <cellStyle name="Normal 17 2 4 2" xfId="13389" xr:uid="{AFF84588-74FD-4782-86C1-9BE69955E77F}"/>
    <cellStyle name="Normal 17 2 4 2 2" xfId="28365" xr:uid="{3C6AA020-7F3E-45DF-B303-A014E6AA506E}"/>
    <cellStyle name="Normal 17 2 4 3" xfId="20877" xr:uid="{9C9C5937-B6FE-465C-A4CE-FFE50AAE03C3}"/>
    <cellStyle name="Normal 17 2 4 4" xfId="35337" xr:uid="{53E14DB8-A580-481F-9584-981BE0FD352D}"/>
    <cellStyle name="Normal 17 2 4 5" xfId="43296" xr:uid="{9EC53585-3C1A-41C6-A74E-2F2C34842D1E}"/>
    <cellStyle name="Normal 17 2 4 6" xfId="51182" xr:uid="{FBF4BA65-C957-420F-AEDC-B7BE3CD0ED6E}"/>
    <cellStyle name="Normal 17 2 4 7" xfId="58672" xr:uid="{5E2F2DC5-ACAE-4FF1-9CD1-A33C23E69F9B}"/>
    <cellStyle name="Normal 17 2 5" xfId="5879" xr:uid="{81978505-4D49-4276-B038-1833C8E753FF}"/>
    <cellStyle name="Normal 17 2 5 2" xfId="13390" xr:uid="{03B6FF68-C77C-448C-9F63-B450C4DDA348}"/>
    <cellStyle name="Normal 17 2 5 2 2" xfId="28366" xr:uid="{36AA9BCB-FD48-4581-9F00-5658D5A67492}"/>
    <cellStyle name="Normal 17 2 5 3" xfId="20878" xr:uid="{3B32F0E4-990A-44BA-B27D-8C38B9ED4925}"/>
    <cellStyle name="Normal 17 2 5 4" xfId="37180" xr:uid="{DD2303E0-D4B8-49F5-B68D-CA7B6DACC766}"/>
    <cellStyle name="Normal 17 2 5 5" xfId="43297" xr:uid="{36D1BDC2-31DA-4C99-9A4A-8F6FAE096F57}"/>
    <cellStyle name="Normal 17 2 5 6" xfId="51183" xr:uid="{F4300FBB-C034-45FF-A6D1-05CDDF3B4345}"/>
    <cellStyle name="Normal 17 2 5 7" xfId="58673" xr:uid="{01124C50-650B-4DA2-9678-3C4E5C628694}"/>
    <cellStyle name="Normal 17 2 6" xfId="13383" xr:uid="{A0468E64-25BB-44E0-B7E8-3DCD913A4425}"/>
    <cellStyle name="Normal 17 2 6 2" xfId="28359" xr:uid="{05342E8B-DAF6-4CDA-AAA4-0450AA1956AD}"/>
    <cellStyle name="Normal 17 2 7" xfId="20871" xr:uid="{05ED16E0-D499-412E-914A-5B4B50CFBBF1}"/>
    <cellStyle name="Normal 17 2 8" xfId="31016" xr:uid="{A083404D-C691-4CB8-96FE-3AD59A265B05}"/>
    <cellStyle name="Normal 17 2 9" xfId="43290" xr:uid="{D3527953-112B-4C12-8456-37031DC67836}"/>
    <cellStyle name="Normal 17 3" xfId="5880" xr:uid="{456112DA-468A-4178-8FD1-CD8EA1D1E774}"/>
    <cellStyle name="Normal 17 3 10" xfId="58674" xr:uid="{AB8FD966-A014-4A09-AC54-6C6699404F3B}"/>
    <cellStyle name="Normal 17 3 2" xfId="5881" xr:uid="{96453A0B-6EEB-45FC-AB27-ECDF433C3BF0}"/>
    <cellStyle name="Normal 17 3 2 2" xfId="13392" xr:uid="{8CC14B3A-D597-4E35-B965-899F5036E600}"/>
    <cellStyle name="Normal 17 3 2 2 2" xfId="28368" xr:uid="{2286B40F-6961-466A-85CF-C18111FA01D3}"/>
    <cellStyle name="Normal 17 3 2 3" xfId="20880" xr:uid="{9FA3E388-FC79-42DF-82F5-50CAD3414258}"/>
    <cellStyle name="Normal 17 3 2 4" xfId="33494" xr:uid="{A9A7FD39-7CF0-482A-9286-94BA479DE8E6}"/>
    <cellStyle name="Normal 17 3 2 5" xfId="43299" xr:uid="{731B22A9-6B54-4414-B9B6-72B5BB8FDC71}"/>
    <cellStyle name="Normal 17 3 2 6" xfId="51185" xr:uid="{036C6976-95F9-4159-9046-CFEEC786DB75}"/>
    <cellStyle name="Normal 17 3 2 7" xfId="58675" xr:uid="{3F988A62-8E88-4210-B57A-A2C49565FBAB}"/>
    <cellStyle name="Normal 17 3 3" xfId="5882" xr:uid="{EFD9DD46-D922-4844-BA89-D998A941E764}"/>
    <cellStyle name="Normal 17 3 3 2" xfId="13393" xr:uid="{1D475BB8-9F37-443C-BC0B-B993400DA628}"/>
    <cellStyle name="Normal 17 3 3 2 2" xfId="28369" xr:uid="{4AF74531-2F81-4EE6-8BDA-04B55D071469}"/>
    <cellStyle name="Normal 17 3 3 3" xfId="20881" xr:uid="{E91D063C-D6B1-4653-B9B5-7894970DFEC1}"/>
    <cellStyle name="Normal 17 3 3 4" xfId="35339" xr:uid="{AA8436D6-3F9E-4D18-9A2E-F9CBE7ECFF71}"/>
    <cellStyle name="Normal 17 3 3 5" xfId="43300" xr:uid="{FCC3743F-A6CA-4DC5-9205-7D5BD30F256D}"/>
    <cellStyle name="Normal 17 3 3 6" xfId="51186" xr:uid="{47F0C3CD-9B62-46CD-8ABA-D8960FB71866}"/>
    <cellStyle name="Normal 17 3 3 7" xfId="58676" xr:uid="{916856C3-B33B-4D16-B49F-06F2F37C0F03}"/>
    <cellStyle name="Normal 17 3 4" xfId="5883" xr:uid="{987CC605-575F-4502-A760-D7678B622CC0}"/>
    <cellStyle name="Normal 17 3 4 2" xfId="13394" xr:uid="{BEB4AF1E-C587-43D8-8F65-ECF9383289EC}"/>
    <cellStyle name="Normal 17 3 4 2 2" xfId="28370" xr:uid="{7BB15AC7-56C1-490D-BEFA-9E160E7F9B1E}"/>
    <cellStyle name="Normal 17 3 4 3" xfId="20882" xr:uid="{7D2C0CD4-569C-409B-8F06-1A0408E8FB73}"/>
    <cellStyle name="Normal 17 3 4 4" xfId="37182" xr:uid="{7AEB3099-F680-4AD2-9BD5-3AD13268C961}"/>
    <cellStyle name="Normal 17 3 4 5" xfId="43301" xr:uid="{6659690F-CF29-4074-A1C8-B8FDC0E1F7E9}"/>
    <cellStyle name="Normal 17 3 4 6" xfId="51187" xr:uid="{8E5F4CAA-1EFC-4221-9086-8191DF3122C6}"/>
    <cellStyle name="Normal 17 3 4 7" xfId="58677" xr:uid="{7AF82DA6-DE38-48BB-B92A-D84096567D3A}"/>
    <cellStyle name="Normal 17 3 5" xfId="13391" xr:uid="{136F87A7-03DA-46B7-A737-AABE2FBDB3B0}"/>
    <cellStyle name="Normal 17 3 5 2" xfId="28367" xr:uid="{CA525752-04DC-404E-BE5D-0E8CA877B0A5}"/>
    <cellStyle name="Normal 17 3 6" xfId="20879" xr:uid="{35F9498F-DB92-4087-8AEE-A83ED47037C8}"/>
    <cellStyle name="Normal 17 3 7" xfId="31809" xr:uid="{AA225DEB-083A-4B9A-9219-EADB1D6F998C}"/>
    <cellStyle name="Normal 17 3 8" xfId="43298" xr:uid="{530AD2B8-984A-4DBE-9293-BC3F7800D949}"/>
    <cellStyle name="Normal 17 3 9" xfId="51184" xr:uid="{456655BB-4833-4F69-9CFF-B4C01093032E}"/>
    <cellStyle name="Normal 17 4" xfId="5884" xr:uid="{0AAF4940-8D65-44F9-A903-6BA21069DB3F}"/>
    <cellStyle name="Normal 17 4 2" xfId="13395" xr:uid="{F25DBBA3-DA7F-4BE9-94C4-4B0EA9FB35BC}"/>
    <cellStyle name="Normal 17 4 2 2" xfId="28371" xr:uid="{41FB91ED-B7DD-4B68-AC35-4000B2F4553C}"/>
    <cellStyle name="Normal 17 4 3" xfId="20883" xr:uid="{95512D43-E1DD-49D7-BD87-EC145F388535}"/>
    <cellStyle name="Normal 17 4 4" xfId="33491" xr:uid="{5DA6EE76-D4AD-4B8F-8162-5E3B76C9A71D}"/>
    <cellStyle name="Normal 17 4 5" xfId="43302" xr:uid="{28E99064-2221-4268-9194-4288AD1DA317}"/>
    <cellStyle name="Normal 17 4 6" xfId="51188" xr:uid="{4BCDFDF4-3B04-4CBC-AD48-E3F893E7E708}"/>
    <cellStyle name="Normal 17 4 7" xfId="58678" xr:uid="{80C5669D-2CAC-47C5-8F0B-47A24426A251}"/>
    <cellStyle name="Normal 17 5" xfId="5885" xr:uid="{2D96AD40-07DC-471E-B6BE-4745B892AFDB}"/>
    <cellStyle name="Normal 17 5 2" xfId="13396" xr:uid="{19B7FA5A-DD8F-4EB4-8957-43A4923F9649}"/>
    <cellStyle name="Normal 17 5 2 2" xfId="28372" xr:uid="{6FA8EAA5-28C9-4996-831B-7D59FA5B3B48}"/>
    <cellStyle name="Normal 17 5 3" xfId="20884" xr:uid="{0374DA63-4509-49D5-B5B3-F460DCBA5DA1}"/>
    <cellStyle name="Normal 17 5 4" xfId="35336" xr:uid="{067F210A-B7F6-43CB-B080-0AAD513DA373}"/>
    <cellStyle name="Normal 17 5 5" xfId="43303" xr:uid="{10C58067-1C3B-4681-80E5-DBEA3791E28C}"/>
    <cellStyle name="Normal 17 5 6" xfId="51189" xr:uid="{812BE0C9-1226-4211-8C17-A1783A7DEA9B}"/>
    <cellStyle name="Normal 17 5 7" xfId="58679" xr:uid="{7CC056C5-E915-49E1-BD07-9F956CBFC47C}"/>
    <cellStyle name="Normal 17 6" xfId="5886" xr:uid="{4FDB1B15-0AA4-4505-8724-7532578F757D}"/>
    <cellStyle name="Normal 17 6 2" xfId="13397" xr:uid="{D6E4B79D-3B05-467C-B164-0C9956811210}"/>
    <cellStyle name="Normal 17 6 2 2" xfId="28373" xr:uid="{2F794970-7DEC-4B01-95EC-5AB8D0E9ABDE}"/>
    <cellStyle name="Normal 17 6 3" xfId="20885" xr:uid="{1DDA34FF-E9F2-4418-B826-8DA1479F6D11}"/>
    <cellStyle name="Normal 17 6 4" xfId="37179" xr:uid="{6114FE1F-B779-4C2D-A5D4-A3BA2D32B1CB}"/>
    <cellStyle name="Normal 17 6 5" xfId="43304" xr:uid="{FE6B9A70-F2F1-4390-AE86-27986344D91D}"/>
    <cellStyle name="Normal 17 6 6" xfId="51190" xr:uid="{7C522463-AF02-45C8-BF40-F87918021A8D}"/>
    <cellStyle name="Normal 17 6 7" xfId="58680" xr:uid="{E9A2CCB3-935B-431B-B506-6AD0401CA2BD}"/>
    <cellStyle name="Normal 17 7" xfId="13382" xr:uid="{78CC813F-EBEB-4CAA-8A4E-3D707D8A0801}"/>
    <cellStyle name="Normal 17 7 2" xfId="28358" xr:uid="{361BD16E-02A2-4B44-99CE-1B4C796F70F8}"/>
    <cellStyle name="Normal 17 8" xfId="20870" xr:uid="{11E5E926-0459-42ED-9EE3-2300DE2AD6B1}"/>
    <cellStyle name="Normal 17 9" xfId="30412" xr:uid="{C069FF06-C3FA-4E3D-A184-139E96A80148}"/>
    <cellStyle name="Normal 18" xfId="5887" xr:uid="{834D9D06-5B72-4A86-8ED5-105D07854A81}"/>
    <cellStyle name="Normal 18 10" xfId="43305" xr:uid="{B8C5DF6A-F487-45A7-A0D5-327CFB4BEF74}"/>
    <cellStyle name="Normal 18 11" xfId="51191" xr:uid="{33C84161-06B5-4265-96CE-61DFD01E3BE3}"/>
    <cellStyle name="Normal 18 12" xfId="58681" xr:uid="{DC2F5658-B3D6-4396-80D4-42CD2F02101E}"/>
    <cellStyle name="Normal 18 2" xfId="5888" xr:uid="{329A9947-4378-42EB-9D04-B8D79A505451}"/>
    <cellStyle name="Normal 18 2 10" xfId="51192" xr:uid="{9EAB6C1F-6B8B-40CF-ADF5-926FA8976B05}"/>
    <cellStyle name="Normal 18 2 11" xfId="58682" xr:uid="{EF6CCF44-5E96-489B-9E0C-6B256F6FC94E}"/>
    <cellStyle name="Normal 18 2 2" xfId="5889" xr:uid="{604376C0-8526-4B7B-8BCF-C7CEFF8F11FC}"/>
    <cellStyle name="Normal 18 2 2 10" xfId="58683" xr:uid="{DDF34DA4-1461-45D9-B040-EA5407408B8E}"/>
    <cellStyle name="Normal 18 2 2 2" xfId="5890" xr:uid="{4514223D-BBE4-4070-ADAD-D2D4E1C1DED5}"/>
    <cellStyle name="Normal 18 2 2 2 2" xfId="13401" xr:uid="{362B9DA5-3022-4650-A8BA-0DDD89B49850}"/>
    <cellStyle name="Normal 18 2 2 2 2 2" xfId="28377" xr:uid="{44C7F1CC-6E6C-40C4-8470-7B557B684F87}"/>
    <cellStyle name="Normal 18 2 2 2 3" xfId="20889" xr:uid="{88EEEEA5-B275-4C83-9EA8-BB392CB7BDA1}"/>
    <cellStyle name="Normal 18 2 2 2 4" xfId="33497" xr:uid="{ECECADFD-92C8-4BC8-AA44-5C7B26732D97}"/>
    <cellStyle name="Normal 18 2 2 2 5" xfId="43308" xr:uid="{DE8A6ADD-59E7-416E-97C0-92AE4DC83902}"/>
    <cellStyle name="Normal 18 2 2 2 6" xfId="51194" xr:uid="{C7A39089-E081-4035-9E98-ADCA6F8595D3}"/>
    <cellStyle name="Normal 18 2 2 2 7" xfId="58684" xr:uid="{BB355675-5D6B-4C9E-AB26-658BEAE2C40E}"/>
    <cellStyle name="Normal 18 2 2 3" xfId="5891" xr:uid="{FCB91183-0E4D-4D88-A561-E55853092375}"/>
    <cellStyle name="Normal 18 2 2 3 2" xfId="13402" xr:uid="{D8761BB6-633D-4C7C-B2F0-508F3D90D120}"/>
    <cellStyle name="Normal 18 2 2 3 2 2" xfId="28378" xr:uid="{F00367F3-3CBE-46CC-BD01-295991DA045D}"/>
    <cellStyle name="Normal 18 2 2 3 3" xfId="20890" xr:uid="{8BBA5E91-57A7-4009-9AD6-CAB1A74CDFBE}"/>
    <cellStyle name="Normal 18 2 2 3 4" xfId="35342" xr:uid="{61BD011A-45A1-4A04-8DD2-38249A87894D}"/>
    <cellStyle name="Normal 18 2 2 3 5" xfId="43309" xr:uid="{20E3A3DF-1E18-4060-AEA6-38E26BC5CED1}"/>
    <cellStyle name="Normal 18 2 2 3 6" xfId="51195" xr:uid="{7A903E8B-B493-42FA-BD00-330AF848F55F}"/>
    <cellStyle name="Normal 18 2 2 3 7" xfId="58685" xr:uid="{102C29BF-D94B-4AFC-8EC2-77CDD00BDF08}"/>
    <cellStyle name="Normal 18 2 2 4" xfId="5892" xr:uid="{FF4DEC19-E71B-47FD-A041-65221244260F}"/>
    <cellStyle name="Normal 18 2 2 4 2" xfId="13403" xr:uid="{C9BC2BB3-ABB0-4FC0-A610-BA920FFDBFA0}"/>
    <cellStyle name="Normal 18 2 2 4 2 2" xfId="28379" xr:uid="{2432432C-7DD9-4FEB-BD03-27CE2BF3470C}"/>
    <cellStyle name="Normal 18 2 2 4 3" xfId="20891" xr:uid="{F69297A3-5CFF-418B-A93A-92C8EE641AD3}"/>
    <cellStyle name="Normal 18 2 2 4 4" xfId="37185" xr:uid="{58E8B843-517A-4EFA-B396-E2C93A792FF1}"/>
    <cellStyle name="Normal 18 2 2 4 5" xfId="43310" xr:uid="{E79FCBF3-4E55-4CC4-92EF-908E6C59B148}"/>
    <cellStyle name="Normal 18 2 2 4 6" xfId="51196" xr:uid="{F500FFCC-506B-4D31-9823-63F35F2D8B21}"/>
    <cellStyle name="Normal 18 2 2 4 7" xfId="58686" xr:uid="{0FA4E2A6-40E5-42BD-9A9A-50B9F44A9DEB}"/>
    <cellStyle name="Normal 18 2 2 5" xfId="13400" xr:uid="{5C10A657-5E3D-49B3-88BF-2A7C7A686909}"/>
    <cellStyle name="Normal 18 2 2 5 2" xfId="28376" xr:uid="{7099494F-5855-4764-8A54-178C397F3339}"/>
    <cellStyle name="Normal 18 2 2 6" xfId="20888" xr:uid="{94943BF5-5D7C-4227-917D-B450C2A7D86D}"/>
    <cellStyle name="Normal 18 2 2 7" xfId="31812" xr:uid="{A44B53BF-216D-4946-8BFA-0D461887F835}"/>
    <cellStyle name="Normal 18 2 2 8" xfId="43307" xr:uid="{547227FA-7784-4198-85B9-C68CA987AEC6}"/>
    <cellStyle name="Normal 18 2 2 9" xfId="51193" xr:uid="{D354A189-DB26-45C2-B044-7E021950151B}"/>
    <cellStyle name="Normal 18 2 3" xfId="5893" xr:uid="{F3FF01E6-AD17-42E8-84D5-46D9678B197C}"/>
    <cellStyle name="Normal 18 2 3 2" xfId="13404" xr:uid="{0D547043-DD5E-4FDE-A5B9-7C1B27DD147D}"/>
    <cellStyle name="Normal 18 2 3 2 2" xfId="28380" xr:uid="{FBC6C40C-5BB0-41DB-B271-BD8C8F1A1296}"/>
    <cellStyle name="Normal 18 2 3 3" xfId="20892" xr:uid="{0529378A-EE85-4AC1-B7A4-9AA54148967C}"/>
    <cellStyle name="Normal 18 2 3 4" xfId="33496" xr:uid="{5C262F3A-9537-4AD8-B2B8-3F292D864F93}"/>
    <cellStyle name="Normal 18 2 3 5" xfId="43311" xr:uid="{D3EE2FF9-E659-4988-81B7-8334CC27F208}"/>
    <cellStyle name="Normal 18 2 3 6" xfId="51197" xr:uid="{5677EC10-6AE3-48B1-B434-F9675D04DE83}"/>
    <cellStyle name="Normal 18 2 3 7" xfId="58687" xr:uid="{DCDA83B1-5D97-4FEC-8023-1A883CF114F3}"/>
    <cellStyle name="Normal 18 2 4" xfId="5894" xr:uid="{FDBF3F74-CB92-4859-815D-69D54C3FA102}"/>
    <cellStyle name="Normal 18 2 4 2" xfId="13405" xr:uid="{727A102E-00E7-4007-9827-20F47C72DE8C}"/>
    <cellStyle name="Normal 18 2 4 2 2" xfId="28381" xr:uid="{2EE1B4E2-D16B-4C76-A41C-8E27FEEAB15B}"/>
    <cellStyle name="Normal 18 2 4 3" xfId="20893" xr:uid="{EA6ABDC8-495C-4DA9-9A45-E0544AF9BBEF}"/>
    <cellStyle name="Normal 18 2 4 4" xfId="35341" xr:uid="{97E73593-0C87-4AD3-BCC1-82E84DCB1767}"/>
    <cellStyle name="Normal 18 2 4 5" xfId="43312" xr:uid="{D6F5BF0F-016D-463E-8FBF-BE828DF826B2}"/>
    <cellStyle name="Normal 18 2 4 6" xfId="51198" xr:uid="{C12D5AEF-6490-4CA6-B608-A6671671C025}"/>
    <cellStyle name="Normal 18 2 4 7" xfId="58688" xr:uid="{7ACFA808-F49E-4466-A8FD-A119A78C870E}"/>
    <cellStyle name="Normal 18 2 5" xfId="5895" xr:uid="{BBE3C50C-ED66-45A1-B6D9-6CAB3BE14490}"/>
    <cellStyle name="Normal 18 2 5 2" xfId="13406" xr:uid="{FD670A95-45B9-4F3F-8D9B-6E5013E0248E}"/>
    <cellStyle name="Normal 18 2 5 2 2" xfId="28382" xr:uid="{F3606AD8-0A73-4E1D-BD46-86EFD1B2FB0F}"/>
    <cellStyle name="Normal 18 2 5 3" xfId="20894" xr:uid="{BCF52C90-1A74-4D6A-A2C1-F2BA147E4696}"/>
    <cellStyle name="Normal 18 2 5 4" xfId="37184" xr:uid="{DA048B30-98BE-4586-9D16-D5E6C7BD8CAD}"/>
    <cellStyle name="Normal 18 2 5 5" xfId="43313" xr:uid="{B5C3200C-B999-43AB-9399-4CDE52C31098}"/>
    <cellStyle name="Normal 18 2 5 6" xfId="51199" xr:uid="{9EDAD01B-B20F-4127-B4CF-846D17F6DB5C}"/>
    <cellStyle name="Normal 18 2 5 7" xfId="58689" xr:uid="{2DA1F51C-CA6A-465B-A5A7-8A68EB1D77BD}"/>
    <cellStyle name="Normal 18 2 6" xfId="13399" xr:uid="{EBC4E3B8-05CD-47E1-A8FC-6A37230F9DCD}"/>
    <cellStyle name="Normal 18 2 6 2" xfId="28375" xr:uid="{C9E23103-B6C7-4E04-9C1D-3E2B2F82992C}"/>
    <cellStyle name="Normal 18 2 7" xfId="20887" xr:uid="{DBC029E7-BEFF-4422-801E-7FFFDCE473AC}"/>
    <cellStyle name="Normal 18 2 8" xfId="31083" xr:uid="{EB88D33A-7204-46CA-A268-20BBDFFB9862}"/>
    <cellStyle name="Normal 18 2 9" xfId="43306" xr:uid="{4AE0791C-648F-4D04-9E17-30CEB4BBFC62}"/>
    <cellStyle name="Normal 18 3" xfId="5896" xr:uid="{450D561A-CC93-40F8-952C-169433E10296}"/>
    <cellStyle name="Normal 18 3 10" xfId="58690" xr:uid="{2A81AE5A-D5B8-4323-9820-FB40C8CCCD40}"/>
    <cellStyle name="Normal 18 3 2" xfId="5897" xr:uid="{560E6AE1-5FD7-453F-B284-99A9E704B7FA}"/>
    <cellStyle name="Normal 18 3 2 2" xfId="13408" xr:uid="{ED262F0F-5BBD-4E2F-A031-6D0A413E3E36}"/>
    <cellStyle name="Normal 18 3 2 2 2" xfId="28384" xr:uid="{556F51D5-43ED-4542-9A8B-9C9F2A22EE9C}"/>
    <cellStyle name="Normal 18 3 2 3" xfId="20896" xr:uid="{5B54CFCD-00E0-4B52-818F-C39B0F228146}"/>
    <cellStyle name="Normal 18 3 2 4" xfId="33498" xr:uid="{881DDEB8-34E6-4031-94C5-E5FC3B743D68}"/>
    <cellStyle name="Normal 18 3 2 5" xfId="43315" xr:uid="{412FE61C-CC73-463E-960D-D8C1ECBD21E1}"/>
    <cellStyle name="Normal 18 3 2 6" xfId="51201" xr:uid="{CB290156-06A2-4818-8297-2F921295934E}"/>
    <cellStyle name="Normal 18 3 2 7" xfId="58691" xr:uid="{26D4BE7B-96BA-4E2A-A263-CA402B4BCAE4}"/>
    <cellStyle name="Normal 18 3 3" xfId="5898" xr:uid="{2E7334BC-B589-4990-B5B4-E5C54869F493}"/>
    <cellStyle name="Normal 18 3 3 2" xfId="13409" xr:uid="{9333BA68-B388-49DB-BEFF-5D07B7D19BC8}"/>
    <cellStyle name="Normal 18 3 3 2 2" xfId="28385" xr:uid="{A4A8A138-FECE-4674-9B2F-1F58E56C8ACF}"/>
    <cellStyle name="Normal 18 3 3 3" xfId="20897" xr:uid="{5FB525E3-E5BB-4986-91B6-DA443E98A0D5}"/>
    <cellStyle name="Normal 18 3 3 4" xfId="35343" xr:uid="{568CDCCB-757F-4E57-99D5-0EBB8607DE21}"/>
    <cellStyle name="Normal 18 3 3 5" xfId="43316" xr:uid="{127B3CFD-4BB9-451B-8A11-F3AC57CDD878}"/>
    <cellStyle name="Normal 18 3 3 6" xfId="51202" xr:uid="{7111FEC9-7840-46DF-93A9-801B73070D15}"/>
    <cellStyle name="Normal 18 3 3 7" xfId="58692" xr:uid="{BFD35D7B-2FF6-4C0D-B086-126E2C57DADD}"/>
    <cellStyle name="Normal 18 3 4" xfId="5899" xr:uid="{116E4AC7-2471-4A2C-9A7D-4C887EEB633A}"/>
    <cellStyle name="Normal 18 3 4 2" xfId="13410" xr:uid="{E9705077-5026-4CD9-B56A-7759DB428E4C}"/>
    <cellStyle name="Normal 18 3 4 2 2" xfId="28386" xr:uid="{520A3A60-658A-4883-9853-6E80CC5F809D}"/>
    <cellStyle name="Normal 18 3 4 3" xfId="20898" xr:uid="{B529292D-953E-47AF-A0DC-707D6C3A90B4}"/>
    <cellStyle name="Normal 18 3 4 4" xfId="37186" xr:uid="{B780F44E-F95A-431F-83B9-6C8C305FFAA1}"/>
    <cellStyle name="Normal 18 3 4 5" xfId="43317" xr:uid="{D55A26B5-D80C-4E65-9D44-CEAC2922C8E8}"/>
    <cellStyle name="Normal 18 3 4 6" xfId="51203" xr:uid="{4A176D02-81D5-4FC4-968F-AB933421777C}"/>
    <cellStyle name="Normal 18 3 4 7" xfId="58693" xr:uid="{B9415AF2-6086-43D4-8C6D-10CDCBD1DE46}"/>
    <cellStyle name="Normal 18 3 5" xfId="13407" xr:uid="{0E9D8D04-CF6A-4F3A-AC7A-CE39D24F9574}"/>
    <cellStyle name="Normal 18 3 5 2" xfId="28383" xr:uid="{13ADC9E6-E229-475F-B313-3A9C312793E5}"/>
    <cellStyle name="Normal 18 3 6" xfId="20895" xr:uid="{38FFC3D8-9AAF-4CC8-98BF-5CC17B684813}"/>
    <cellStyle name="Normal 18 3 7" xfId="31811" xr:uid="{F04AD211-1290-4E3F-93EB-80D2E885DBBE}"/>
    <cellStyle name="Normal 18 3 8" xfId="43314" xr:uid="{79CA6300-68C6-4230-825A-85439B6C60BE}"/>
    <cellStyle name="Normal 18 3 9" xfId="51200" xr:uid="{875DAFCB-5D4D-4662-88CB-A919F6432B53}"/>
    <cellStyle name="Normal 18 4" xfId="5900" xr:uid="{347B9BB5-6727-4D03-A770-D7F0F2A52FF3}"/>
    <cellStyle name="Normal 18 4 2" xfId="13411" xr:uid="{C287E4FE-E745-473E-94EE-8FF5012DBD26}"/>
    <cellStyle name="Normal 18 4 2 2" xfId="28387" xr:uid="{53BC0946-98AB-44BA-9CB9-F454098F80FB}"/>
    <cellStyle name="Normal 18 4 3" xfId="20899" xr:uid="{C49A4E79-E9F6-4C90-A2E7-2CA734101FFD}"/>
    <cellStyle name="Normal 18 4 4" xfId="33495" xr:uid="{A6844665-ABB9-4F8C-A22D-407F4DCB8B81}"/>
    <cellStyle name="Normal 18 4 5" xfId="43318" xr:uid="{513A7C07-7B45-4BAA-BEC0-37D445792211}"/>
    <cellStyle name="Normal 18 4 6" xfId="51204" xr:uid="{9779E2C8-FF53-49F9-BD04-D58072B4826E}"/>
    <cellStyle name="Normal 18 4 7" xfId="58694" xr:uid="{9F597D30-834B-48DF-8551-D9312618E3AE}"/>
    <cellStyle name="Normal 18 5" xfId="5901" xr:uid="{F8AE13D4-130C-4AAE-94F8-90727D26A5B8}"/>
    <cellStyle name="Normal 18 5 2" xfId="13412" xr:uid="{FB5F8322-09A3-4D09-BECC-CE48C88EEB36}"/>
    <cellStyle name="Normal 18 5 2 2" xfId="28388" xr:uid="{01796FC0-8AA2-49D9-809C-4382B38BA43B}"/>
    <cellStyle name="Normal 18 5 3" xfId="20900" xr:uid="{7B0E4ECF-47A2-41EB-A23D-17D41564EF9A}"/>
    <cellStyle name="Normal 18 5 4" xfId="35340" xr:uid="{49D4F991-BB30-47D9-AE1E-43272566F52A}"/>
    <cellStyle name="Normal 18 5 5" xfId="43319" xr:uid="{25A7F013-2068-4BF9-A659-6D4FDA41C188}"/>
    <cellStyle name="Normal 18 5 6" xfId="51205" xr:uid="{77BF7A72-BD0D-4C12-A7AC-299B8B9606DB}"/>
    <cellStyle name="Normal 18 5 7" xfId="58695" xr:uid="{6AEA7FCE-5AF6-40BE-A2B2-92F714386DF9}"/>
    <cellStyle name="Normal 18 6" xfId="5902" xr:uid="{0E694BD1-99F9-45D9-BD72-0700BB44EFA3}"/>
    <cellStyle name="Normal 18 6 2" xfId="13413" xr:uid="{E5692575-53BE-4550-B373-75A47F356B7C}"/>
    <cellStyle name="Normal 18 6 2 2" xfId="28389" xr:uid="{D8E0E175-D09C-4BBC-854C-1040041FAF19}"/>
    <cellStyle name="Normal 18 6 3" xfId="20901" xr:uid="{4AA8109B-BE34-4FC9-A4A6-3DA5654ED976}"/>
    <cellStyle name="Normal 18 6 4" xfId="37183" xr:uid="{7CB806AF-88D2-402D-8689-5D792D242B39}"/>
    <cellStyle name="Normal 18 6 5" xfId="43320" xr:uid="{D52C21D4-20D5-400F-A696-338C2D236931}"/>
    <cellStyle name="Normal 18 6 6" xfId="51206" xr:uid="{9232CCFC-2690-4A25-9839-473B988AA288}"/>
    <cellStyle name="Normal 18 6 7" xfId="58696" xr:uid="{B328871A-DC09-488A-805C-97FC89770360}"/>
    <cellStyle name="Normal 18 7" xfId="13398" xr:uid="{472F9A47-B63D-4E6B-A7A3-4E7E9A43EDF0}"/>
    <cellStyle name="Normal 18 7 2" xfId="28374" xr:uid="{6EB3A828-B59D-4A7A-9564-8F5D58790355}"/>
    <cellStyle name="Normal 18 8" xfId="20886" xr:uid="{9A545E4E-F47E-4C65-9ADD-D0E030092BBA}"/>
    <cellStyle name="Normal 18 9" xfId="30613" xr:uid="{9F56DFA0-E8DF-4923-BF36-C805C8E76BAB}"/>
    <cellStyle name="Normal 19" xfId="5903" xr:uid="{49184603-903E-47E8-A670-D661551D0C51}"/>
    <cellStyle name="Normal 19 10" xfId="51207" xr:uid="{7AE69FCF-42A8-43D7-85A1-8182E79DD12A}"/>
    <cellStyle name="Normal 19 11" xfId="58697" xr:uid="{6B2E4725-C42E-41D8-88F0-9EE9F8064B29}"/>
    <cellStyle name="Normal 19 2" xfId="5904" xr:uid="{7A54CF8A-AE2D-49D2-9B55-6BB578D2D987}"/>
    <cellStyle name="Normal 19 2 10" xfId="58698" xr:uid="{339D759B-A84B-4F49-A5D2-35BB43217DD3}"/>
    <cellStyle name="Normal 19 2 2" xfId="5905" xr:uid="{EA5481F9-B1F5-467C-A34E-3744838D81EF}"/>
    <cellStyle name="Normal 19 2 2 2" xfId="13416" xr:uid="{0362F391-8C87-4BE4-A6F7-059073C18365}"/>
    <cellStyle name="Normal 19 2 2 2 2" xfId="28392" xr:uid="{237101F6-38BE-4E4A-AFF5-1DEB621105D5}"/>
    <cellStyle name="Normal 19 2 2 3" xfId="20904" xr:uid="{B24D4C8C-F0F9-4A7B-B941-AC3807C659B0}"/>
    <cellStyle name="Normal 19 2 2 4" xfId="33500" xr:uid="{B189E7F0-2C56-4246-AD84-86A16389C09C}"/>
    <cellStyle name="Normal 19 2 2 5" xfId="43323" xr:uid="{35205D99-CB9B-427A-85E6-01D8407240A9}"/>
    <cellStyle name="Normal 19 2 2 6" xfId="51209" xr:uid="{2C26259E-996B-4BD1-8777-44C119459DEF}"/>
    <cellStyle name="Normal 19 2 2 7" xfId="58699" xr:uid="{9B8DE23E-DC3C-4DAD-B599-3A5197AD1452}"/>
    <cellStyle name="Normal 19 2 3" xfId="5906" xr:uid="{A087A465-CC30-4A13-8B94-776F6DACC4A1}"/>
    <cellStyle name="Normal 19 2 3 2" xfId="13417" xr:uid="{6B294C7F-41D7-4308-8569-41BAC0960DD7}"/>
    <cellStyle name="Normal 19 2 3 2 2" xfId="28393" xr:uid="{719EABF5-C18F-4C42-86E4-17F7D46F66F0}"/>
    <cellStyle name="Normal 19 2 3 3" xfId="20905" xr:uid="{7DB7AA37-00DB-42BF-9E6C-AC7F5292B635}"/>
    <cellStyle name="Normal 19 2 3 4" xfId="35345" xr:uid="{2897FAA3-AAF3-4B9D-B0DF-9D10C08A642A}"/>
    <cellStyle name="Normal 19 2 3 5" xfId="43324" xr:uid="{436617DF-CCA7-403C-B172-987F9CF267D3}"/>
    <cellStyle name="Normal 19 2 3 6" xfId="51210" xr:uid="{3E3B932D-258F-480C-9294-C5A1DCF5959D}"/>
    <cellStyle name="Normal 19 2 3 7" xfId="58700" xr:uid="{5E7AA2AA-D2F1-401E-8E83-666E1814E160}"/>
    <cellStyle name="Normal 19 2 4" xfId="5907" xr:uid="{D24BA045-361F-4E1C-9B07-BB4A390E8E3A}"/>
    <cellStyle name="Normal 19 2 4 2" xfId="13418" xr:uid="{AC0C223C-39B6-449F-94F9-A6C73CB9A87A}"/>
    <cellStyle name="Normal 19 2 4 2 2" xfId="28394" xr:uid="{B3A55108-7452-44CD-9872-EEB7E6C4565C}"/>
    <cellStyle name="Normal 19 2 4 3" xfId="20906" xr:uid="{CFCB3D4F-5E73-4E3B-8542-10FC47F8611A}"/>
    <cellStyle name="Normal 19 2 4 4" xfId="37188" xr:uid="{4AEF496E-1E75-4D96-9055-E8CF830A0EDB}"/>
    <cellStyle name="Normal 19 2 4 5" xfId="43325" xr:uid="{48DEE810-685F-4B97-9C17-800950EEED1C}"/>
    <cellStyle name="Normal 19 2 4 6" xfId="51211" xr:uid="{7A95557F-5199-4CB4-A0B0-0F56512A7D50}"/>
    <cellStyle name="Normal 19 2 4 7" xfId="58701" xr:uid="{508597CC-FF3A-4789-8C53-B526A90B3610}"/>
    <cellStyle name="Normal 19 2 5" xfId="13415" xr:uid="{35A9FABB-6432-4A7A-9608-42B65DCF5E2B}"/>
    <cellStyle name="Normal 19 2 5 2" xfId="28391" xr:uid="{B1862A61-0922-4B1A-85F9-7413CC79861F}"/>
    <cellStyle name="Normal 19 2 6" xfId="20903" xr:uid="{AF7E12C9-35E2-45BD-8158-D8CE7F0AC813}"/>
    <cellStyle name="Normal 19 2 7" xfId="31813" xr:uid="{A16FED96-C4BB-4E74-A83D-23A5CF22734C}"/>
    <cellStyle name="Normal 19 2 8" xfId="43322" xr:uid="{A7B3F8E3-9C6D-4F43-8105-571C9CD67191}"/>
    <cellStyle name="Normal 19 2 9" xfId="51208" xr:uid="{D48E06BE-0E45-4FEC-87AD-04A22EE64E2C}"/>
    <cellStyle name="Normal 19 3" xfId="5908" xr:uid="{76699EA6-6271-4314-9F9B-4976D2EE2C86}"/>
    <cellStyle name="Normal 19 3 2" xfId="13419" xr:uid="{E8BDA5F4-81D0-4662-955E-9F3C7A675C1D}"/>
    <cellStyle name="Normal 19 3 2 2" xfId="28395" xr:uid="{2C00A5B0-7BCA-4EB1-9037-B00353B2EE15}"/>
    <cellStyle name="Normal 19 3 3" xfId="20907" xr:uid="{252DE9E3-09D7-4996-A42C-56A484820B6A}"/>
    <cellStyle name="Normal 19 3 4" xfId="33499" xr:uid="{C1092070-CCF9-4B78-8C5F-E3F8625095F4}"/>
    <cellStyle name="Normal 19 3 5" xfId="43326" xr:uid="{43A3F517-D350-4283-A01A-79D5E61B1F6E}"/>
    <cellStyle name="Normal 19 3 6" xfId="51212" xr:uid="{37F1D67E-DFC3-4EC7-A049-2BA37E786977}"/>
    <cellStyle name="Normal 19 3 7" xfId="58702" xr:uid="{9D9BFEC7-C899-496B-A0DA-15601F40FBF6}"/>
    <cellStyle name="Normal 19 4" xfId="5909" xr:uid="{4DCDCDB3-6115-49F3-B2F3-DBB6D577B254}"/>
    <cellStyle name="Normal 19 4 2" xfId="13420" xr:uid="{FE9814F8-0D70-489D-8FBE-65EEF06E139E}"/>
    <cellStyle name="Normal 19 4 2 2" xfId="28396" xr:uid="{F8A12667-5B5D-4110-94D0-2C96ABA84CD4}"/>
    <cellStyle name="Normal 19 4 3" xfId="20908" xr:uid="{EE04BC02-23C2-4268-A678-FB779F5B5276}"/>
    <cellStyle name="Normal 19 4 4" xfId="35344" xr:uid="{CC525190-48BA-409D-B95C-3B2272D4745D}"/>
    <cellStyle name="Normal 19 4 5" xfId="43327" xr:uid="{8FECB2CC-A613-4772-A5FA-5EC490DFF4B5}"/>
    <cellStyle name="Normal 19 4 6" xfId="51213" xr:uid="{87C98840-6282-4F5C-80B8-94258DF58989}"/>
    <cellStyle name="Normal 19 4 7" xfId="58703" xr:uid="{ED1E3F5E-E06B-4C9F-BA20-00C433A0D873}"/>
    <cellStyle name="Normal 19 5" xfId="5910" xr:uid="{7B7E791D-8C43-4426-8FE1-C161328A833F}"/>
    <cellStyle name="Normal 19 5 2" xfId="13421" xr:uid="{02CDAF2D-C98F-49C0-B50A-34617BC58DA3}"/>
    <cellStyle name="Normal 19 5 2 2" xfId="28397" xr:uid="{9497AD62-346C-4418-A711-A87FF3F71CD6}"/>
    <cellStyle name="Normal 19 5 3" xfId="20909" xr:uid="{D9218F43-053A-479F-A883-196FF900002C}"/>
    <cellStyle name="Normal 19 5 4" xfId="37187" xr:uid="{92C65884-7FB4-4391-87C0-635BBF730F95}"/>
    <cellStyle name="Normal 19 5 5" xfId="43328" xr:uid="{EBC03A08-5BD2-40FD-A7B0-6F8B1870900D}"/>
    <cellStyle name="Normal 19 5 6" xfId="51214" xr:uid="{F8BD27DE-94E9-4794-8BD2-2722F2921556}"/>
    <cellStyle name="Normal 19 5 7" xfId="58704" xr:uid="{8439F55D-37B1-4072-A319-A3EECC9E1389}"/>
    <cellStyle name="Normal 19 6" xfId="13414" xr:uid="{B6721BBE-AEB5-402A-9A1D-FD2FDE3BA22C}"/>
    <cellStyle name="Normal 19 6 2" xfId="28390" xr:uid="{491990F8-E226-4689-B427-FB31CF06F40D}"/>
    <cellStyle name="Normal 19 7" xfId="20902" xr:uid="{2F8280F6-2D3F-4991-8BF4-A22BEE827CDB}"/>
    <cellStyle name="Normal 19 8" xfId="31086" xr:uid="{52B8ECD6-67F5-4A3C-8F2B-ED876EE88D84}"/>
    <cellStyle name="Normal 19 9" xfId="43321" xr:uid="{27B8E3FC-F515-4F30-B26D-F3A63320F44E}"/>
    <cellStyle name="Normal 2" xfId="7" xr:uid="{6FBF3753-06B5-429D-A9F2-CD95C5921290}"/>
    <cellStyle name="Normal 2 2" xfId="125" xr:uid="{8E02562C-0DF4-40ED-92C6-67F982440B5F}"/>
    <cellStyle name="Normal 2 2 2" xfId="116" xr:uid="{8258709D-DA81-4026-955C-508060268866}"/>
    <cellStyle name="Normal 2 2 3" xfId="4" xr:uid="{37723068-90CC-4C9C-AF53-0091A0C4ABFF}"/>
    <cellStyle name="Normal 2 3" xfId="67" xr:uid="{B8A6F51A-80D6-4E30-A0CD-3862FD4BE08F}"/>
    <cellStyle name="Normal 2 3 2" xfId="289" xr:uid="{2880E3D8-C4ED-4955-8709-F44AD69F155A}"/>
    <cellStyle name="Normal 2 3 2 10" xfId="37742" xr:uid="{97FAD646-E2C7-40DA-8EFE-82BA5FA0566B}"/>
    <cellStyle name="Normal 2 3 2 11" xfId="45230" xr:uid="{9616DC1B-89B3-4385-B58C-665C1E8CA64C}"/>
    <cellStyle name="Normal 2 3 2 12" xfId="45353" xr:uid="{49CF1EBC-0F57-41F0-A687-1652B69C3377}"/>
    <cellStyle name="Normal 2 3 2 13" xfId="45476" xr:uid="{69FB2B2A-45A7-4BC3-8CE2-6D4AFED09B60}"/>
    <cellStyle name="Normal 2 3 2 14" xfId="45625" xr:uid="{0D4C85DC-EDDB-43A0-8CAA-05511DF8420C}"/>
    <cellStyle name="Normal 2 3 2 15" xfId="53118" xr:uid="{3C715DC5-354A-4FBD-8A8C-51F1031BB79B}"/>
    <cellStyle name="Normal 2 3 2 2" xfId="350" xr:uid="{92DC4A44-7E4B-4417-A6B1-404DED17788B}"/>
    <cellStyle name="Normal 2 3 2 2 10" xfId="45286" xr:uid="{2BE81D7E-8D15-4E74-A2C1-374F395568BE}"/>
    <cellStyle name="Normal 2 3 2 2 11" xfId="45409" xr:uid="{E5E17BF5-A723-4E36-8863-4B5A0F8C752F}"/>
    <cellStyle name="Normal 2 3 2 2 12" xfId="45532" xr:uid="{F18E3B75-3885-4282-A36A-E211C733FCC4}"/>
    <cellStyle name="Normal 2 3 2 2 13" xfId="45681" xr:uid="{A0D313BD-F72C-4B4E-9F5B-73225AB8CD64}"/>
    <cellStyle name="Normal 2 3 2 2 14" xfId="53174" xr:uid="{62ACB1AD-F466-4E1E-86D3-EDF104F8C351}"/>
    <cellStyle name="Normal 2 3 2 2 2" xfId="5911" xr:uid="{23C1FAF7-C2B7-4FCA-A849-14CF69E3A1CB}"/>
    <cellStyle name="Normal 2 3 2 2 2 10" xfId="58705" xr:uid="{EC39DC85-C808-4063-8AAC-157C08814EEC}"/>
    <cellStyle name="Normal 2 3 2 2 2 2" xfId="5912" xr:uid="{CAEE86CA-4E1A-4111-9A45-02C105E9C04D}"/>
    <cellStyle name="Normal 2 3 2 2 2 2 2" xfId="13423" xr:uid="{C077FAC0-A5CC-4712-BCA9-761A2D84545B}"/>
    <cellStyle name="Normal 2 3 2 2 2 2 2 2" xfId="28399" xr:uid="{A7695015-9ED3-4D7D-A1D3-FBEA6E1FA741}"/>
    <cellStyle name="Normal 2 3 2 2 2 2 3" xfId="20911" xr:uid="{875BEC38-1A22-481B-9BBD-4BB87DBED59B}"/>
    <cellStyle name="Normal 2 3 2 2 2 2 4" xfId="33502" xr:uid="{50408219-B2B2-4265-A30D-2900C1DA9A38}"/>
    <cellStyle name="Normal 2 3 2 2 2 2 5" xfId="43330" xr:uid="{5CEF9965-C7AE-465C-9A06-D39AC0C3900D}"/>
    <cellStyle name="Normal 2 3 2 2 2 2 6" xfId="51216" xr:uid="{BEDD7DE4-FD0E-4364-95E2-030B63F1FFF4}"/>
    <cellStyle name="Normal 2 3 2 2 2 2 7" xfId="58706" xr:uid="{99284CAE-B175-4C6D-B57C-52E0A0956C3B}"/>
    <cellStyle name="Normal 2 3 2 2 2 3" xfId="5913" xr:uid="{DDB054CD-0599-497B-93E7-D80F3A27D93B}"/>
    <cellStyle name="Normal 2 3 2 2 2 3 2" xfId="13424" xr:uid="{28808110-C210-4152-9D7E-D00EC86031EC}"/>
    <cellStyle name="Normal 2 3 2 2 2 3 2 2" xfId="28400" xr:uid="{49B672C1-35D2-4C59-9D16-BADC3860CCE3}"/>
    <cellStyle name="Normal 2 3 2 2 2 3 3" xfId="20912" xr:uid="{78ECE64A-C28C-4F5A-9282-EEEE32D2BCB6}"/>
    <cellStyle name="Normal 2 3 2 2 2 3 4" xfId="35347" xr:uid="{6E994B4E-1330-4306-80D8-7B0C9393186C}"/>
    <cellStyle name="Normal 2 3 2 2 2 3 5" xfId="43331" xr:uid="{B221546B-12EE-4E4B-8A6E-CC8F3F96BE56}"/>
    <cellStyle name="Normal 2 3 2 2 2 3 6" xfId="51217" xr:uid="{C1BDAF02-3AEF-4E90-B6DD-F2FC57DEE3E5}"/>
    <cellStyle name="Normal 2 3 2 2 2 3 7" xfId="58707" xr:uid="{CEC1AE9F-7F09-4B32-AAD3-51FB3FE66D50}"/>
    <cellStyle name="Normal 2 3 2 2 2 4" xfId="5914" xr:uid="{09D29A31-177F-443A-AB74-57E5F7250258}"/>
    <cellStyle name="Normal 2 3 2 2 2 4 2" xfId="13425" xr:uid="{2F35E0A0-F8A3-43DA-9F2B-B1CA57C9F25E}"/>
    <cellStyle name="Normal 2 3 2 2 2 4 2 2" xfId="28401" xr:uid="{9DAAFF46-3199-4C5C-86C0-EAB36B54650C}"/>
    <cellStyle name="Normal 2 3 2 2 2 4 3" xfId="20913" xr:uid="{74A1004E-8E7A-4775-898B-8927B58B4EF1}"/>
    <cellStyle name="Normal 2 3 2 2 2 4 4" xfId="37190" xr:uid="{E90A4816-1D73-4E62-8078-014CFB172B67}"/>
    <cellStyle name="Normal 2 3 2 2 2 4 5" xfId="43332" xr:uid="{E5D116D9-ED00-46C9-8B71-FF957B31873F}"/>
    <cellStyle name="Normal 2 3 2 2 2 4 6" xfId="51218" xr:uid="{96C14A68-D6B8-47D4-8C5B-FA9273DF77B6}"/>
    <cellStyle name="Normal 2 3 2 2 2 4 7" xfId="58708" xr:uid="{1B2B1740-B486-4F10-8E74-6AD0332E60DF}"/>
    <cellStyle name="Normal 2 3 2 2 2 5" xfId="13422" xr:uid="{9BDDB197-7F87-4B67-B1E4-1DB54C8D48DC}"/>
    <cellStyle name="Normal 2 3 2 2 2 5 2" xfId="28398" xr:uid="{E373FC13-FC7A-4209-ABEC-071161515C99}"/>
    <cellStyle name="Normal 2 3 2 2 2 6" xfId="20910" xr:uid="{DB2C1EEF-D69B-4331-94F7-58626A0A9530}"/>
    <cellStyle name="Normal 2 3 2 2 2 7" xfId="31814" xr:uid="{42498DF0-C24A-4364-964F-47EC0CC32796}"/>
    <cellStyle name="Normal 2 3 2 2 2 8" xfId="43329" xr:uid="{0AC5EB02-73A4-4F81-B34F-C8AF9D521E48}"/>
    <cellStyle name="Normal 2 3 2 2 2 9" xfId="51215" xr:uid="{0E405559-9CEA-4000-B2CC-1C540C66E445}"/>
    <cellStyle name="Normal 2 3 2 2 3" xfId="5915" xr:uid="{CAB30035-00BB-4CD4-B955-A6EEAF1A6455}"/>
    <cellStyle name="Normal 2 3 2 2 3 2" xfId="13426" xr:uid="{8AAB5096-077C-48A3-ADC8-29734294A432}"/>
    <cellStyle name="Normal 2 3 2 2 3 2 2" xfId="28402" xr:uid="{D23CD111-F2E7-452A-8513-3B717E090217}"/>
    <cellStyle name="Normal 2 3 2 2 3 3" xfId="20914" xr:uid="{24DF5C38-9B71-4E5F-8084-82B9ADDB95AD}"/>
    <cellStyle name="Normal 2 3 2 2 3 4" xfId="33501" xr:uid="{21FDB50B-CC21-4133-8F44-4D420BA5F6DF}"/>
    <cellStyle name="Normal 2 3 2 2 3 5" xfId="43333" xr:uid="{49B3AB9E-CC3F-4577-BCCF-A1D08CEB4A92}"/>
    <cellStyle name="Normal 2 3 2 2 3 6" xfId="51219" xr:uid="{7B175D11-DACE-4A01-9E23-A980056F5DED}"/>
    <cellStyle name="Normal 2 3 2 2 3 7" xfId="58709" xr:uid="{7941A386-F009-41B7-95F3-22EA2DABB76F}"/>
    <cellStyle name="Normal 2 3 2 2 4" xfId="5916" xr:uid="{0A725DE2-E601-4B61-B785-B7787B8C65B9}"/>
    <cellStyle name="Normal 2 3 2 2 4 2" xfId="13427" xr:uid="{76D7FB34-6C21-4736-92C6-304F210DB867}"/>
    <cellStyle name="Normal 2 3 2 2 4 2 2" xfId="28403" xr:uid="{79E12D87-55CC-4FBE-A7D2-7C67FA5E14BE}"/>
    <cellStyle name="Normal 2 3 2 2 4 3" xfId="20915" xr:uid="{D3992555-4AC7-4B4E-B317-56B7A3BD3CB1}"/>
    <cellStyle name="Normal 2 3 2 2 4 4" xfId="35346" xr:uid="{D8196AB4-F0E5-4149-87A4-04B850B4D7E6}"/>
    <cellStyle name="Normal 2 3 2 2 4 5" xfId="43334" xr:uid="{EF932B70-E4C7-4685-A579-51DA241FB17A}"/>
    <cellStyle name="Normal 2 3 2 2 4 6" xfId="51220" xr:uid="{280A13E2-EA9C-49D0-8472-A793C0949C27}"/>
    <cellStyle name="Normal 2 3 2 2 4 7" xfId="58710" xr:uid="{90B2198D-E092-465E-B446-A2498C328D8B}"/>
    <cellStyle name="Normal 2 3 2 2 5" xfId="5917" xr:uid="{BF84D2DC-58F7-4764-B6BD-13FCD4FF19CE}"/>
    <cellStyle name="Normal 2 3 2 2 5 2" xfId="13428" xr:uid="{86A9AA6B-0B94-47C7-9719-DF280A5DC3F0}"/>
    <cellStyle name="Normal 2 3 2 2 5 2 2" xfId="28404" xr:uid="{A2072D23-8CA1-408F-97FE-48FE96D8584A}"/>
    <cellStyle name="Normal 2 3 2 2 5 3" xfId="20916" xr:uid="{F116F638-E75A-460C-A405-A93C3D16AB2D}"/>
    <cellStyle name="Normal 2 3 2 2 5 4" xfId="37189" xr:uid="{F73719DF-870E-4B2B-9F1B-A7DE86699984}"/>
    <cellStyle name="Normal 2 3 2 2 5 5" xfId="43335" xr:uid="{7239BE99-0084-4B52-A0BA-409FDD94D591}"/>
    <cellStyle name="Normal 2 3 2 2 5 6" xfId="51221" xr:uid="{10EE7BEE-3DD2-47F2-BF12-F2863D3569EB}"/>
    <cellStyle name="Normal 2 3 2 2 5 7" xfId="58711" xr:uid="{56721E67-2F21-4892-BB6A-54132293C1D6}"/>
    <cellStyle name="Normal 2 3 2 2 6" xfId="7890" xr:uid="{88690E0C-DBF0-4BE7-89C8-F861E596A46E}"/>
    <cellStyle name="Normal 2 3 2 2 6 2" xfId="22867" xr:uid="{A0609B6B-786D-4EAA-A2B1-7F63DABD4FC3}"/>
    <cellStyle name="Normal 2 3 2 2 7" xfId="15379" xr:uid="{C7509EA9-6544-40F0-B1B0-7DC4DF56F7C1}"/>
    <cellStyle name="Normal 2 3 2 2 8" xfId="31117" xr:uid="{1DA48934-FF0D-4458-9417-2598ACF44D5F}"/>
    <cellStyle name="Normal 2 3 2 2 9" xfId="37798" xr:uid="{20A761D9-94F8-43AE-BDF6-43E394B66CF5}"/>
    <cellStyle name="Normal 2 3 2 3" xfId="5918" xr:uid="{2DCA93CD-A5DA-4781-81FE-CD8FEAC779AD}"/>
    <cellStyle name="Normal 2 3 2 3 10" xfId="58712" xr:uid="{1FAABDCA-A8BC-402A-9E4E-5F52B839814E}"/>
    <cellStyle name="Normal 2 3 2 3 2" xfId="5919" xr:uid="{DA2DCE19-929B-4F59-A126-F6CB8FE51030}"/>
    <cellStyle name="Normal 2 3 2 3 2 2" xfId="13430" xr:uid="{3887F042-D5C2-415F-9FCF-49C37275C569}"/>
    <cellStyle name="Normal 2 3 2 3 2 2 2" xfId="28406" xr:uid="{34F556D0-1C66-4AAD-A428-A46042F5949A}"/>
    <cellStyle name="Normal 2 3 2 3 2 3" xfId="20918" xr:uid="{1F85F693-40A8-49A8-AFFE-0354F544C1F0}"/>
    <cellStyle name="Normal 2 3 2 3 2 4" xfId="33503" xr:uid="{D48065FB-B261-4DB9-90F1-A1913184A587}"/>
    <cellStyle name="Normal 2 3 2 3 2 5" xfId="43337" xr:uid="{D02AFC44-4696-4F2F-929B-043D10396A2B}"/>
    <cellStyle name="Normal 2 3 2 3 2 6" xfId="51223" xr:uid="{7AA6EB8B-AE3D-4D67-ADFA-5C2F2AE08A98}"/>
    <cellStyle name="Normal 2 3 2 3 2 7" xfId="58713" xr:uid="{31FE7DCC-7B8D-41D2-BFEC-C57E1C5DFBB5}"/>
    <cellStyle name="Normal 2 3 2 3 3" xfId="5920" xr:uid="{E2A3FA90-3162-42B9-8702-FD461694E11F}"/>
    <cellStyle name="Normal 2 3 2 3 3 2" xfId="13431" xr:uid="{21A6B2AC-8B8A-4429-ADC2-A60366173341}"/>
    <cellStyle name="Normal 2 3 2 3 3 2 2" xfId="28407" xr:uid="{5BFE9C7D-9D12-452D-BEFA-50F6577CA397}"/>
    <cellStyle name="Normal 2 3 2 3 3 3" xfId="20919" xr:uid="{E5A439DD-5E60-43FD-AC42-EFD912116B36}"/>
    <cellStyle name="Normal 2 3 2 3 3 4" xfId="35348" xr:uid="{39A31446-F9C7-4350-98E8-189225F6F5E9}"/>
    <cellStyle name="Normal 2 3 2 3 3 5" xfId="43338" xr:uid="{89B2E9DB-2B34-4F02-BE83-2059C97382AB}"/>
    <cellStyle name="Normal 2 3 2 3 3 6" xfId="51224" xr:uid="{8E0738E0-8FAA-4F68-A998-91E8483F9F4D}"/>
    <cellStyle name="Normal 2 3 2 3 3 7" xfId="58714" xr:uid="{BB2C5A35-4244-4CAF-BD72-46DB844984C2}"/>
    <cellStyle name="Normal 2 3 2 3 4" xfId="5921" xr:uid="{6D30008B-C546-4C7B-893C-E6048832CA23}"/>
    <cellStyle name="Normal 2 3 2 3 4 2" xfId="13432" xr:uid="{8002901D-F4BB-4CB2-83F2-28A5093ACB8D}"/>
    <cellStyle name="Normal 2 3 2 3 4 2 2" xfId="28408" xr:uid="{EE0C7F2B-C89C-47E4-B81F-FFA7D528DEA1}"/>
    <cellStyle name="Normal 2 3 2 3 4 3" xfId="20920" xr:uid="{2BBD0E0B-11A7-4D83-8485-480CAC349EB9}"/>
    <cellStyle name="Normal 2 3 2 3 4 4" xfId="37191" xr:uid="{B7762D27-8AA4-4AB6-AFA1-356D238E7ECC}"/>
    <cellStyle name="Normal 2 3 2 3 4 5" xfId="43339" xr:uid="{A446EBBF-9428-4C8D-8DD8-2F7B6F43E7F3}"/>
    <cellStyle name="Normal 2 3 2 3 4 6" xfId="51225" xr:uid="{A8434FBA-B19A-4E9D-BFD3-6AFC96914E24}"/>
    <cellStyle name="Normal 2 3 2 3 4 7" xfId="58715" xr:uid="{46D8B119-A7F5-44C8-B6D2-FB748F1616A6}"/>
    <cellStyle name="Normal 2 3 2 3 5" xfId="13429" xr:uid="{5196C66E-F692-487B-B74B-6FCC1E0494A0}"/>
    <cellStyle name="Normal 2 3 2 3 5 2" xfId="28405" xr:uid="{BCEAC226-804C-497B-B42A-62B6BCE566A1}"/>
    <cellStyle name="Normal 2 3 2 3 6" xfId="20917" xr:uid="{9A16E2B9-CE96-4B8D-A5A2-E5ECD245D89A}"/>
    <cellStyle name="Normal 2 3 2 3 7" xfId="32038" xr:uid="{2A9CA9B8-A69E-4FAD-BB31-6AFEB25A52F0}"/>
    <cellStyle name="Normal 2 3 2 3 8" xfId="43336" xr:uid="{5C165FFC-1736-45BE-8476-F8DB7214242A}"/>
    <cellStyle name="Normal 2 3 2 3 9" xfId="51222" xr:uid="{E302CE80-DA55-43C0-AF8D-195A8F331FF7}"/>
    <cellStyle name="Normal 2 3 2 4" xfId="5922" xr:uid="{69CECE2C-F403-4047-B486-ECE3953914CB}"/>
    <cellStyle name="Normal 2 3 2 4 10" xfId="58716" xr:uid="{A0E4DBE4-DF29-46C2-BAFD-998C92D66CFD}"/>
    <cellStyle name="Normal 2 3 2 4 2" xfId="5923" xr:uid="{F1183E22-4BBA-4641-AAC4-388B03CA7424}"/>
    <cellStyle name="Normal 2 3 2 4 2 2" xfId="13434" xr:uid="{E4E7887C-2BDC-4D9E-B76C-852EC3796333}"/>
    <cellStyle name="Normal 2 3 2 4 2 2 2" xfId="28410" xr:uid="{05AA7234-C15F-4DCB-9751-BB92A5BF5DA0}"/>
    <cellStyle name="Normal 2 3 2 4 2 3" xfId="20922" xr:uid="{C84CC4B0-69F2-4A0C-9970-3EEA8636B21C}"/>
    <cellStyle name="Normal 2 3 2 4 2 4" xfId="33504" xr:uid="{B1B620FF-280C-4ADA-8E2C-AE29711BA6AA}"/>
    <cellStyle name="Normal 2 3 2 4 2 5" xfId="43341" xr:uid="{B6C01673-E7DC-450D-8329-944F55C7F6F0}"/>
    <cellStyle name="Normal 2 3 2 4 2 6" xfId="51227" xr:uid="{51B965B7-781C-4E1C-9D41-BB5FE88D8AF8}"/>
    <cellStyle name="Normal 2 3 2 4 2 7" xfId="58717" xr:uid="{E280CCDE-E496-49D0-81AC-0CD6F740E9E5}"/>
    <cellStyle name="Normal 2 3 2 4 3" xfId="5924" xr:uid="{B76ABB38-5EFC-4B7E-A78E-718746EA91D3}"/>
    <cellStyle name="Normal 2 3 2 4 3 2" xfId="13435" xr:uid="{A5F53E44-4549-4971-8A79-FEF11B921C63}"/>
    <cellStyle name="Normal 2 3 2 4 3 2 2" xfId="28411" xr:uid="{73E6F0F6-429C-4BB0-A6B0-58ECADB369EA}"/>
    <cellStyle name="Normal 2 3 2 4 3 3" xfId="20923" xr:uid="{49430DDB-5335-4429-A5D8-2814A9C5E40E}"/>
    <cellStyle name="Normal 2 3 2 4 3 4" xfId="35349" xr:uid="{B72C2D11-B086-4EC0-8AFE-2239ACD7C355}"/>
    <cellStyle name="Normal 2 3 2 4 3 5" xfId="43342" xr:uid="{451C46C4-1D63-49C2-9341-8CDA38A67B5B}"/>
    <cellStyle name="Normal 2 3 2 4 3 6" xfId="51228" xr:uid="{88763C5B-2611-4360-986A-8291E8C3CF57}"/>
    <cellStyle name="Normal 2 3 2 4 3 7" xfId="58718" xr:uid="{73AEBB27-C142-4056-BDD8-B51D1A677C0D}"/>
    <cellStyle name="Normal 2 3 2 4 4" xfId="5925" xr:uid="{A03314E7-C630-4EB9-955E-F2DFA08B341E}"/>
    <cellStyle name="Normal 2 3 2 4 4 2" xfId="13436" xr:uid="{59C45350-C76E-4272-A461-5A6333B5C1A1}"/>
    <cellStyle name="Normal 2 3 2 4 4 2 2" xfId="28412" xr:uid="{B573C5CE-7208-4262-9836-2F865B0BF158}"/>
    <cellStyle name="Normal 2 3 2 4 4 3" xfId="20924" xr:uid="{9A11CAE3-5834-472F-BBDF-CFF6F43B24B2}"/>
    <cellStyle name="Normal 2 3 2 4 4 4" xfId="37192" xr:uid="{7478BF37-A9E8-418D-B66E-7C4A01B5A0C1}"/>
    <cellStyle name="Normal 2 3 2 4 4 5" xfId="43343" xr:uid="{DBDCCD68-8ADE-4D77-A2CC-D4F07EC78457}"/>
    <cellStyle name="Normal 2 3 2 4 4 6" xfId="51229" xr:uid="{18C6E1FC-F7D1-4E27-BE0F-864F780F91BB}"/>
    <cellStyle name="Normal 2 3 2 4 4 7" xfId="58719" xr:uid="{D61EBCC6-76C3-4D48-BAFF-3C51E9FDE971}"/>
    <cellStyle name="Normal 2 3 2 4 5" xfId="13433" xr:uid="{FCE0ADFA-3D7E-443C-97D5-BE390382B929}"/>
    <cellStyle name="Normal 2 3 2 4 5 2" xfId="28409" xr:uid="{6DEE2B53-1156-435B-87BE-8D22EE05E5D3}"/>
    <cellStyle name="Normal 2 3 2 4 6" xfId="20921" xr:uid="{E1627519-5DF7-400B-8089-AFA8FB2ACE7E}"/>
    <cellStyle name="Normal 2 3 2 4 7" xfId="32093" xr:uid="{901D0EB1-B856-4BF1-B547-2450A4B1E317}"/>
    <cellStyle name="Normal 2 3 2 4 8" xfId="43340" xr:uid="{F1DA8D69-7217-40EF-88CF-D74905BE900B}"/>
    <cellStyle name="Normal 2 3 2 4 9" xfId="51226" xr:uid="{40A26006-8887-4B93-8AB4-3ED9F2C03F08}"/>
    <cellStyle name="Normal 2 3 2 5" xfId="5926" xr:uid="{F5C35AA3-80B0-4CD9-B298-B07CA4A2D1DC}"/>
    <cellStyle name="Normal 2 3 2 5 2" xfId="13437" xr:uid="{0DA5609D-E911-49D8-9975-A84A0FB8506E}"/>
    <cellStyle name="Normal 2 3 2 5 2 2" xfId="28413" xr:uid="{A7D59B9D-C7D4-49E9-A1AC-C36D5995C3BE}"/>
    <cellStyle name="Normal 2 3 2 5 3" xfId="20925" xr:uid="{30E8B3D5-6D31-45B1-B261-376B647A387B}"/>
    <cellStyle name="Normal 2 3 2 5 4" xfId="37682" xr:uid="{E83BEAE8-8797-4433-A949-8E9F53BF868D}"/>
    <cellStyle name="Normal 2 3 2 5 5" xfId="43344" xr:uid="{4D284909-D3F5-4801-AA7F-87147A58121F}"/>
    <cellStyle name="Normal 2 3 2 5 6" xfId="51230" xr:uid="{6821DDCD-B062-43ED-BD48-EF7E0268B002}"/>
    <cellStyle name="Normal 2 3 2 5 7" xfId="58720" xr:uid="{F02DBC0D-FCE4-47A4-8807-58BA9D064136}"/>
    <cellStyle name="Normal 2 3 2 6" xfId="7779" xr:uid="{F391BD03-C129-47E3-A754-5B65C3D2F457}"/>
    <cellStyle name="Normal 2 3 2 6 2" xfId="15268" xr:uid="{691411FB-65EB-40BC-AFBD-B5EC546AC51C}"/>
    <cellStyle name="Normal 2 3 2 6 2 2" xfId="30244" xr:uid="{1E71B448-A4C1-4A7B-866E-36F3E3E844CD}"/>
    <cellStyle name="Normal 2 3 2 6 3" xfId="22756" xr:uid="{9DF562BF-455D-4516-B43A-32CD7F40A5D6}"/>
    <cellStyle name="Normal 2 3 2 6 4" xfId="45175" xr:uid="{315AD31C-3D07-4617-B270-1D13B19825F1}"/>
    <cellStyle name="Normal 2 3 2 6 5" xfId="53063" xr:uid="{EF1DC964-9020-4328-B31A-F612FCB2233B}"/>
    <cellStyle name="Normal 2 3 2 6 6" xfId="60551" xr:uid="{9296E87E-5A03-48E3-8FE4-8854336ED545}"/>
    <cellStyle name="Normal 2 3 2 7" xfId="7834" xr:uid="{4D56F07B-EC86-4FD7-A337-0D880B3E74AB}"/>
    <cellStyle name="Normal 2 3 2 7 2" xfId="22811" xr:uid="{0CEB87E6-F5AE-4987-ACCF-F8B8DE87AEEE}"/>
    <cellStyle name="Normal 2 3 2 8" xfId="15323" xr:uid="{B4150B15-6A27-4160-A898-0BD04159F276}"/>
    <cellStyle name="Normal 2 3 2 9" xfId="30318" xr:uid="{7B33F5EA-5FA3-495E-9125-782B8836B6DB}"/>
    <cellStyle name="Normal 2 3 3" xfId="307" xr:uid="{C6A5FDE6-D207-405D-BF3C-4B8A5B278BD8}"/>
    <cellStyle name="Normal 2 3 3 10" xfId="7849" xr:uid="{E01A652B-F050-4F72-BAD1-3D9799E52CD7}"/>
    <cellStyle name="Normal 2 3 3 10 2" xfId="22826" xr:uid="{555E270A-9642-4ABC-A46E-122A5CA4D2CB}"/>
    <cellStyle name="Normal 2 3 3 11" xfId="15338" xr:uid="{9EFBFCD2-B619-442B-A62B-2C429686C054}"/>
    <cellStyle name="Normal 2 3 3 12" xfId="31132" xr:uid="{D924F418-F885-4ED3-A3DC-7B9C8FC01E3F}"/>
    <cellStyle name="Normal 2 3 3 13" xfId="37757" xr:uid="{595549F1-CED0-4B0C-9B4C-8BA318C05F5C}"/>
    <cellStyle name="Normal 2 3 3 14" xfId="45245" xr:uid="{8B49C6E8-1142-40EC-B8FB-A3C29772DEE6}"/>
    <cellStyle name="Normal 2 3 3 15" xfId="45368" xr:uid="{9EFF1BB6-8C1D-425A-A817-C7269BFA0FD6}"/>
    <cellStyle name="Normal 2 3 3 16" xfId="45491" xr:uid="{7EF1E8AA-7E0F-4DD5-AC4D-216EE7EF3338}"/>
    <cellStyle name="Normal 2 3 3 17" xfId="45640" xr:uid="{EF042611-C498-4F53-A95D-4877063B4995}"/>
    <cellStyle name="Normal 2 3 3 18" xfId="53133" xr:uid="{65A80B97-8F7C-4D1E-9337-865828B04068}"/>
    <cellStyle name="Normal 2 3 3 2" xfId="365" xr:uid="{8DDE565A-0DCF-47F6-924F-A900D4FC26B8}"/>
    <cellStyle name="Normal 2 3 3 2 10" xfId="45424" xr:uid="{248A3940-1C63-4144-B89A-87AE0F50B641}"/>
    <cellStyle name="Normal 2 3 3 2 11" xfId="45547" xr:uid="{F9F48A15-343C-4C5E-A145-743B1818621A}"/>
    <cellStyle name="Normal 2 3 3 2 12" xfId="45696" xr:uid="{788E774B-BA82-4CD7-BA70-0842DB85C347}"/>
    <cellStyle name="Normal 2 3 3 2 13" xfId="53189" xr:uid="{C0974542-A376-4058-9E39-2E8029E1210F}"/>
    <cellStyle name="Normal 2 3 3 2 2" xfId="5927" xr:uid="{6D2348E8-F88C-41E9-A0F7-EA4421C04178}"/>
    <cellStyle name="Normal 2 3 3 2 2 2" xfId="13438" xr:uid="{70CCDFCC-E166-405B-AA0D-5A091BA212DD}"/>
    <cellStyle name="Normal 2 3 3 2 2 2 2" xfId="28414" xr:uid="{575341CF-11F0-4181-A7C9-B5AC39040E3B}"/>
    <cellStyle name="Normal 2 3 3 2 2 3" xfId="20926" xr:uid="{C6885BA7-2358-4D8A-871A-E6DDE3CAAAC8}"/>
    <cellStyle name="Normal 2 3 3 2 2 4" xfId="33506" xr:uid="{8162071E-DD6F-495D-9C47-E30CD802E486}"/>
    <cellStyle name="Normal 2 3 3 2 2 5" xfId="43345" xr:uid="{66182133-C13D-4E7B-8B3C-0F7E49B6E90C}"/>
    <cellStyle name="Normal 2 3 3 2 2 6" xfId="51231" xr:uid="{E9F9D48A-3583-4713-9413-2AA7BBC540CA}"/>
    <cellStyle name="Normal 2 3 3 2 2 7" xfId="58721" xr:uid="{5A0B1063-BB41-449E-AADF-8740E703DE28}"/>
    <cellStyle name="Normal 2 3 3 2 3" xfId="5928" xr:uid="{BEC70783-A7F1-4A90-9FE1-2C801630692D}"/>
    <cellStyle name="Normal 2 3 3 2 3 2" xfId="13439" xr:uid="{30F88C59-CD6F-4BD4-BE6D-4016E69EFA3F}"/>
    <cellStyle name="Normal 2 3 3 2 3 2 2" xfId="28415" xr:uid="{0216255C-0AA5-4B72-950F-C616A86ABC38}"/>
    <cellStyle name="Normal 2 3 3 2 3 3" xfId="20927" xr:uid="{66EEE36D-5D9E-46CC-8332-153ED1D4EF27}"/>
    <cellStyle name="Normal 2 3 3 2 3 4" xfId="35351" xr:uid="{D723357B-B129-4B25-9E50-0C2D371AEA14}"/>
    <cellStyle name="Normal 2 3 3 2 3 5" xfId="43346" xr:uid="{8523D71F-464A-45E4-B2C8-22166EECA2EB}"/>
    <cellStyle name="Normal 2 3 3 2 3 6" xfId="51232" xr:uid="{37D48984-FBFF-4704-A53B-6DC5327E0E5D}"/>
    <cellStyle name="Normal 2 3 3 2 3 7" xfId="58722" xr:uid="{D00C897E-D2D0-4E5F-90DC-29A46DB7F561}"/>
    <cellStyle name="Normal 2 3 3 2 4" xfId="5929" xr:uid="{C7579D2F-3EA0-471E-9427-C0399D36584D}"/>
    <cellStyle name="Normal 2 3 3 2 4 2" xfId="13440" xr:uid="{09F14875-0663-44CF-B131-F0C193E71129}"/>
    <cellStyle name="Normal 2 3 3 2 4 2 2" xfId="28416" xr:uid="{ED4C5AA2-079C-4ACD-B6FD-665A9FCE076C}"/>
    <cellStyle name="Normal 2 3 3 2 4 3" xfId="20928" xr:uid="{C79266B4-BD40-47E8-8BEE-01EBBD2A7719}"/>
    <cellStyle name="Normal 2 3 3 2 4 4" xfId="37194" xr:uid="{3DB5DEDE-1010-4020-8497-8257642AD8B9}"/>
    <cellStyle name="Normal 2 3 3 2 4 5" xfId="43347" xr:uid="{972A37E4-8CEC-4CF2-9835-A4B8EBAAAA65}"/>
    <cellStyle name="Normal 2 3 3 2 4 6" xfId="51233" xr:uid="{B4758C27-3602-4035-B59D-C6DDBEB2DA9C}"/>
    <cellStyle name="Normal 2 3 3 2 4 7" xfId="58723" xr:uid="{C45B176C-B1EE-4CFD-870E-D3DA96ADF716}"/>
    <cellStyle name="Normal 2 3 3 2 5" xfId="7905" xr:uid="{DC82692B-26DF-4BA1-B678-0D9D90EB121A}"/>
    <cellStyle name="Normal 2 3 3 2 5 2" xfId="22882" xr:uid="{2139D1BB-29BA-4BB9-9DB2-7046C9EDE089}"/>
    <cellStyle name="Normal 2 3 3 2 6" xfId="15394" xr:uid="{5777AFBD-F177-454F-A4CB-A67DB0705CEF}"/>
    <cellStyle name="Normal 2 3 3 2 7" xfId="31815" xr:uid="{859B7801-5139-4940-ADEB-F2155D766416}"/>
    <cellStyle name="Normal 2 3 3 2 8" xfId="37813" xr:uid="{42EDDF57-095D-4142-9190-6E9F641E1183}"/>
    <cellStyle name="Normal 2 3 3 2 9" xfId="45301" xr:uid="{16335EE4-034B-447B-9905-19FC5339CA99}"/>
    <cellStyle name="Normal 2 3 3 3" xfId="5930" xr:uid="{A2798084-015D-43B6-9501-A3C5BDB84BD8}"/>
    <cellStyle name="Normal 2 3 3 3 10" xfId="58724" xr:uid="{4D3F046F-F755-420C-8C3D-794FE54EAA56}"/>
    <cellStyle name="Normal 2 3 3 3 2" xfId="5931" xr:uid="{49FCED9A-717D-44B6-8212-BECF3C3A54E9}"/>
    <cellStyle name="Normal 2 3 3 3 2 2" xfId="13442" xr:uid="{E4310A27-9E77-448F-855D-FF739BA956C6}"/>
    <cellStyle name="Normal 2 3 3 3 2 2 2" xfId="28418" xr:uid="{CDA4120C-2993-4B52-8E65-AB0E24EE0511}"/>
    <cellStyle name="Normal 2 3 3 3 2 3" xfId="20930" xr:uid="{ED90F245-9A21-4597-96FF-454026507439}"/>
    <cellStyle name="Normal 2 3 3 3 2 4" xfId="33507" xr:uid="{8FB974CA-58AB-429B-9A69-8154E9587248}"/>
    <cellStyle name="Normal 2 3 3 3 2 5" xfId="43349" xr:uid="{38C6798D-6786-4AC3-951F-C2DD9E77DAA8}"/>
    <cellStyle name="Normal 2 3 3 3 2 6" xfId="51235" xr:uid="{36973F86-A121-4C4E-8E87-F9F6716E51C5}"/>
    <cellStyle name="Normal 2 3 3 3 2 7" xfId="58725" xr:uid="{11365E7E-390E-4041-8A7A-70C69C4A77DB}"/>
    <cellStyle name="Normal 2 3 3 3 3" xfId="5932" xr:uid="{ED53FFBB-B7D2-48FE-B9B0-9759F1272290}"/>
    <cellStyle name="Normal 2 3 3 3 3 2" xfId="13443" xr:uid="{7652A654-0045-40C7-AFEC-8FBF295AB34E}"/>
    <cellStyle name="Normal 2 3 3 3 3 2 2" xfId="28419" xr:uid="{274CE322-CBF7-4F67-A684-280694ECEB96}"/>
    <cellStyle name="Normal 2 3 3 3 3 3" xfId="20931" xr:uid="{65DD4027-B588-4E05-A695-180359FE5048}"/>
    <cellStyle name="Normal 2 3 3 3 3 4" xfId="35352" xr:uid="{F8C78A9B-ED80-4769-A8B2-CC9E5705D542}"/>
    <cellStyle name="Normal 2 3 3 3 3 5" xfId="43350" xr:uid="{10690231-ED24-4138-8F7B-811AEB0F1D0D}"/>
    <cellStyle name="Normal 2 3 3 3 3 6" xfId="51236" xr:uid="{3B86D4A9-533E-4E57-B3F3-4C57C66F0ED0}"/>
    <cellStyle name="Normal 2 3 3 3 3 7" xfId="58726" xr:uid="{A4397A46-731D-47CF-8017-92FAFEBBC0CF}"/>
    <cellStyle name="Normal 2 3 3 3 4" xfId="5933" xr:uid="{719D0B54-B273-4F88-8DA0-5891F2AD662C}"/>
    <cellStyle name="Normal 2 3 3 3 4 2" xfId="13444" xr:uid="{1A03E21A-8743-45B2-AC97-7586CBB843C7}"/>
    <cellStyle name="Normal 2 3 3 3 4 2 2" xfId="28420" xr:uid="{2FEAC7C2-B398-49CC-9AEC-0A54545E3E1E}"/>
    <cellStyle name="Normal 2 3 3 3 4 3" xfId="20932" xr:uid="{9D53E704-0B2D-4597-84B8-FA0E4020021D}"/>
    <cellStyle name="Normal 2 3 3 3 4 4" xfId="37195" xr:uid="{49D14382-11A4-43B1-B325-7523727F5A0F}"/>
    <cellStyle name="Normal 2 3 3 3 4 5" xfId="43351" xr:uid="{56DD9DCE-112C-434C-B93B-6650623288CD}"/>
    <cellStyle name="Normal 2 3 3 3 4 6" xfId="51237" xr:uid="{38D07885-7F6F-4FBC-B624-AECBD30959B3}"/>
    <cellStyle name="Normal 2 3 3 3 4 7" xfId="58727" xr:uid="{C1F2361B-7818-4A23-B435-58E0F01EBE86}"/>
    <cellStyle name="Normal 2 3 3 3 5" xfId="13441" xr:uid="{53435C58-1F09-4F13-9223-435709C15CF2}"/>
    <cellStyle name="Normal 2 3 3 3 5 2" xfId="28417" xr:uid="{23466962-9C39-49C2-8205-295BDEB28897}"/>
    <cellStyle name="Normal 2 3 3 3 6" xfId="20929" xr:uid="{602244CA-5B30-4A41-8904-C8BCCFA53102}"/>
    <cellStyle name="Normal 2 3 3 3 7" xfId="32053" xr:uid="{1A4BFA3C-79E8-413C-8794-F684A3098D1E}"/>
    <cellStyle name="Normal 2 3 3 3 8" xfId="43348" xr:uid="{E3CECCF7-1AFA-4A2B-93AA-4DC5C87F17D1}"/>
    <cellStyle name="Normal 2 3 3 3 9" xfId="51234" xr:uid="{612C2DD7-15F1-4F03-B15A-B07FA96518A5}"/>
    <cellStyle name="Normal 2 3 3 4" xfId="5934" xr:uid="{AD62717E-01A8-419C-BAE1-C90DE31F202F}"/>
    <cellStyle name="Normal 2 3 3 4 10" xfId="58728" xr:uid="{2BD7D091-D5A2-4B6C-A07D-3FC1B9470F0B}"/>
    <cellStyle name="Normal 2 3 3 4 2" xfId="5935" xr:uid="{E92A279C-D398-495E-9CB6-8A7661AFBBF0}"/>
    <cellStyle name="Normal 2 3 3 4 2 2" xfId="13446" xr:uid="{A35E4D95-22A8-499B-BA38-4950FA326CA9}"/>
    <cellStyle name="Normal 2 3 3 4 2 2 2" xfId="28422" xr:uid="{6FE47753-C654-4B1C-8155-03AEA9B4661F}"/>
    <cellStyle name="Normal 2 3 3 4 2 3" xfId="20934" xr:uid="{0716742F-6E75-4DBF-B1C5-A2D2078C907A}"/>
    <cellStyle name="Normal 2 3 3 4 2 4" xfId="33508" xr:uid="{F3DF2A6D-020B-4E0B-B985-EDAEA737B3DB}"/>
    <cellStyle name="Normal 2 3 3 4 2 5" xfId="43353" xr:uid="{6358A50F-D76B-4FC3-BB3F-72B692EA1DE4}"/>
    <cellStyle name="Normal 2 3 3 4 2 6" xfId="51239" xr:uid="{67E1898E-84B3-4719-B4C8-14B120ACCD09}"/>
    <cellStyle name="Normal 2 3 3 4 2 7" xfId="58729" xr:uid="{1A723536-CCD1-4D11-AC8B-4B9DAE14EC7C}"/>
    <cellStyle name="Normal 2 3 3 4 3" xfId="5936" xr:uid="{647D35E5-4AA0-4377-821B-898E5778FC4E}"/>
    <cellStyle name="Normal 2 3 3 4 3 2" xfId="13447" xr:uid="{54D85552-A13A-4953-BDB1-DB49847AF17E}"/>
    <cellStyle name="Normal 2 3 3 4 3 2 2" xfId="28423" xr:uid="{9301AD3E-E8F4-4519-840C-CD8C55C4110A}"/>
    <cellStyle name="Normal 2 3 3 4 3 3" xfId="20935" xr:uid="{D53BA49F-9B12-425D-BAEF-76BB15B45219}"/>
    <cellStyle name="Normal 2 3 3 4 3 4" xfId="35353" xr:uid="{FA70F105-E024-4F5E-BDC8-01E04C1F7BA2}"/>
    <cellStyle name="Normal 2 3 3 4 3 5" xfId="43354" xr:uid="{C8DD76F6-F8F7-4AFF-96F7-EAE033317F15}"/>
    <cellStyle name="Normal 2 3 3 4 3 6" xfId="51240" xr:uid="{23000125-351D-4098-AB0F-26F736B8D763}"/>
    <cellStyle name="Normal 2 3 3 4 3 7" xfId="58730" xr:uid="{67AB180C-BDCF-4150-BD6A-C20C3DAA135D}"/>
    <cellStyle name="Normal 2 3 3 4 4" xfId="5937" xr:uid="{9F97D9FC-5279-4796-A5F2-1A95549C7261}"/>
    <cellStyle name="Normal 2 3 3 4 4 2" xfId="13448" xr:uid="{0DA68BC0-1581-4FD0-B8BF-74739CF02D1F}"/>
    <cellStyle name="Normal 2 3 3 4 4 2 2" xfId="28424" xr:uid="{96C66FB5-D5C0-4BBC-91B0-5B16EF37AA46}"/>
    <cellStyle name="Normal 2 3 3 4 4 3" xfId="20936" xr:uid="{6CC57962-54CB-4FDF-B371-744A11AA84ED}"/>
    <cellStyle name="Normal 2 3 3 4 4 4" xfId="37196" xr:uid="{EC059AF3-F5B7-42C8-8521-50B1EA89CF60}"/>
    <cellStyle name="Normal 2 3 3 4 4 5" xfId="43355" xr:uid="{503E15CA-2DFC-4E44-83EA-5EA22BFD9D88}"/>
    <cellStyle name="Normal 2 3 3 4 4 6" xfId="51241" xr:uid="{03D6B482-EA82-42E4-8638-0FA586BC1727}"/>
    <cellStyle name="Normal 2 3 3 4 4 7" xfId="58731" xr:uid="{E0A08BE6-EA2A-4D56-A1B1-F8DBFBCC9C01}"/>
    <cellStyle name="Normal 2 3 3 4 5" xfId="13445" xr:uid="{1B143330-59FA-4754-8DAB-BD6971C08219}"/>
    <cellStyle name="Normal 2 3 3 4 5 2" xfId="28421" xr:uid="{A37FD855-65CD-44D8-96FC-5C290E3CCAE4}"/>
    <cellStyle name="Normal 2 3 3 4 6" xfId="20933" xr:uid="{8A9F99A7-6222-4BC2-A5F7-A77DA345119C}"/>
    <cellStyle name="Normal 2 3 3 4 7" xfId="32108" xr:uid="{2AB7FC47-7A5F-4C05-911A-2C36A973C8DE}"/>
    <cellStyle name="Normal 2 3 3 4 8" xfId="43352" xr:uid="{69F016C2-8E45-4A15-8B59-250B65EA998C}"/>
    <cellStyle name="Normal 2 3 3 4 9" xfId="51238" xr:uid="{2D52FE75-248E-4BCB-B93D-D684D7F15A9B}"/>
    <cellStyle name="Normal 2 3 3 5" xfId="5938" xr:uid="{B72FAD7D-59EA-43F1-B374-B30EE6C6DEA9}"/>
    <cellStyle name="Normal 2 3 3 5 2" xfId="13449" xr:uid="{8518DBC2-15D8-454B-9E7F-DDE75784C315}"/>
    <cellStyle name="Normal 2 3 3 5 2 2" xfId="28425" xr:uid="{5E1CA75B-1A58-4772-9614-4EFD982EE1F5}"/>
    <cellStyle name="Normal 2 3 3 5 3" xfId="20937" xr:uid="{E2881B61-89FA-40A8-A974-5155E9C164CA}"/>
    <cellStyle name="Normal 2 3 3 5 4" xfId="33505" xr:uid="{D7922C7A-F32A-41F7-B5FE-1C7A3FCF7D1A}"/>
    <cellStyle name="Normal 2 3 3 5 5" xfId="43356" xr:uid="{100C810B-8FF3-477B-B185-22A37ED689BC}"/>
    <cellStyle name="Normal 2 3 3 5 6" xfId="51242" xr:uid="{5D8E5C1D-B136-489E-8EB8-61C7741B79A9}"/>
    <cellStyle name="Normal 2 3 3 5 7" xfId="58732" xr:uid="{8CE6016F-8D8C-454B-BE26-4A8DC89911EA}"/>
    <cellStyle name="Normal 2 3 3 6" xfId="5939" xr:uid="{9F15396B-FC13-4693-912A-2179D992BD50}"/>
    <cellStyle name="Normal 2 3 3 6 2" xfId="13450" xr:uid="{8D880B53-BEA2-403E-971C-C00DFFEDF9C9}"/>
    <cellStyle name="Normal 2 3 3 6 2 2" xfId="28426" xr:uid="{B130100F-ED4E-4308-8CF6-72034E0105BB}"/>
    <cellStyle name="Normal 2 3 3 6 3" xfId="20938" xr:uid="{70246079-F5B4-4194-9F5F-F5952C9B50F2}"/>
    <cellStyle name="Normal 2 3 3 6 4" xfId="35350" xr:uid="{B60F99C9-4E75-4A36-AFC5-85D96388D028}"/>
    <cellStyle name="Normal 2 3 3 6 5" xfId="43357" xr:uid="{7327E4BD-97D7-448F-A896-1C9149058E65}"/>
    <cellStyle name="Normal 2 3 3 6 6" xfId="51243" xr:uid="{ABC98D9A-9717-4B85-8D97-A8AFCFDC2136}"/>
    <cellStyle name="Normal 2 3 3 6 7" xfId="58733" xr:uid="{FDE904B4-723E-4EFB-A78E-F25EF17E50ED}"/>
    <cellStyle name="Normal 2 3 3 7" xfId="5940" xr:uid="{E5827B7F-3E35-4BD8-BAEF-8E4B468C555E}"/>
    <cellStyle name="Normal 2 3 3 7 2" xfId="13451" xr:uid="{DD6EBF25-4B32-4616-8752-143634AAE8E3}"/>
    <cellStyle name="Normal 2 3 3 7 2 2" xfId="28427" xr:uid="{AFEF4D71-24ED-4370-BE23-E1BD6222600A}"/>
    <cellStyle name="Normal 2 3 3 7 3" xfId="20939" xr:uid="{72C05121-77CF-47A7-9854-0E2C67A1BB3D}"/>
    <cellStyle name="Normal 2 3 3 7 4" xfId="37193" xr:uid="{9541F8DE-E9E0-4191-BC9C-ADF0D7A42B7B}"/>
    <cellStyle name="Normal 2 3 3 7 5" xfId="43358" xr:uid="{EE701F4D-81C2-4465-9968-1A089104D864}"/>
    <cellStyle name="Normal 2 3 3 7 6" xfId="51244" xr:uid="{6DCAEE91-45E3-456F-856C-FB3E5F1493B8}"/>
    <cellStyle name="Normal 2 3 3 7 7" xfId="58734" xr:uid="{8FFD2CCD-54FC-4EE2-BB6B-74914F4C4218}"/>
    <cellStyle name="Normal 2 3 3 8" xfId="5941" xr:uid="{5F34895A-3BFD-401C-BC4F-DAF4B1B20F9F}"/>
    <cellStyle name="Normal 2 3 3 8 2" xfId="13452" xr:uid="{40F645E1-9556-4274-B139-9DB6D300614E}"/>
    <cellStyle name="Normal 2 3 3 8 2 2" xfId="28428" xr:uid="{F5E099C4-899F-438C-867F-F2E612D0A7A9}"/>
    <cellStyle name="Normal 2 3 3 8 3" xfId="20940" xr:uid="{340F70D0-A614-4385-8407-3CBD20ABF5E9}"/>
    <cellStyle name="Normal 2 3 3 8 4" xfId="37697" xr:uid="{0B1CD979-DB8E-41DA-8434-0AE9A573D5FA}"/>
    <cellStyle name="Normal 2 3 3 8 5" xfId="43359" xr:uid="{A5587965-26F0-4778-9D31-6D17B1AFFB77}"/>
    <cellStyle name="Normal 2 3 3 8 6" xfId="51245" xr:uid="{AD196593-893C-463F-A1F1-F66F4118C69E}"/>
    <cellStyle name="Normal 2 3 3 8 7" xfId="58735" xr:uid="{1DD0D764-DCE9-4F1C-A6FD-0011B4ED21EE}"/>
    <cellStyle name="Normal 2 3 3 9" xfId="7794" xr:uid="{6F37F51F-FBDB-44BF-A28B-768EC2F3205B}"/>
    <cellStyle name="Normal 2 3 3 9 2" xfId="15283" xr:uid="{F9A7D6C4-F812-43E4-8D57-FC0B454281F8}"/>
    <cellStyle name="Normal 2 3 3 9 2 2" xfId="30259" xr:uid="{663F6549-0C25-42A4-AEC5-0BB6EBC3666F}"/>
    <cellStyle name="Normal 2 3 3 9 3" xfId="22771" xr:uid="{CF415BF1-3393-49E4-8332-6887C3E88C75}"/>
    <cellStyle name="Normal 2 3 3 9 4" xfId="45190" xr:uid="{EECDBA04-66F7-4F64-8335-48CB896DB250}"/>
    <cellStyle name="Normal 2 3 3 9 5" xfId="53078" xr:uid="{EB640034-C698-4985-B0CE-06492E3A630B}"/>
    <cellStyle name="Normal 2 3 3 9 6" xfId="60566" xr:uid="{50516ADB-0BE9-4D69-B92E-25F9BDF6F934}"/>
    <cellStyle name="Normal 2 3 4" xfId="317" xr:uid="{998DD55C-7000-4A00-A862-230598C1123C}"/>
    <cellStyle name="Normal 2 3 4 10" xfId="7858" xr:uid="{296A6550-5662-4F62-A586-4D509174FB47}"/>
    <cellStyle name="Normal 2 3 4 10 2" xfId="22835" xr:uid="{2E5D2611-B832-47BD-B691-76F81AB05E26}"/>
    <cellStyle name="Normal 2 3 4 11" xfId="15347" xr:uid="{7B2DB667-3AED-44D2-821A-DB7136C447D7}"/>
    <cellStyle name="Normal 2 3 4 12" xfId="31141" xr:uid="{EE68C161-432C-4502-9831-D510368E75CF}"/>
    <cellStyle name="Normal 2 3 4 13" xfId="37766" xr:uid="{C573ABE3-3012-426C-86A7-CC398D806B7B}"/>
    <cellStyle name="Normal 2 3 4 14" xfId="45254" xr:uid="{71E05627-6D71-4E7E-8A8E-37AA3E89AB76}"/>
    <cellStyle name="Normal 2 3 4 15" xfId="45377" xr:uid="{89A72CDD-B105-4BB6-80A0-47DF4E6E5134}"/>
    <cellStyle name="Normal 2 3 4 16" xfId="45500" xr:uid="{AC5FD610-41D0-4CB5-9272-570E5376B66B}"/>
    <cellStyle name="Normal 2 3 4 17" xfId="45649" xr:uid="{8B0DAB96-AA06-4E16-9F98-570FE430CDEE}"/>
    <cellStyle name="Normal 2 3 4 18" xfId="53142" xr:uid="{839096D2-F2B9-4B01-9A82-816623C30E78}"/>
    <cellStyle name="Normal 2 3 4 2" xfId="374" xr:uid="{A30F62B9-DA1C-4DF4-B087-DAAD2FE2BB3C}"/>
    <cellStyle name="Normal 2 3 4 2 10" xfId="45433" xr:uid="{C1A5F5EC-90CB-48AC-B32F-DD5D48025526}"/>
    <cellStyle name="Normal 2 3 4 2 11" xfId="45556" xr:uid="{7407A8B3-8934-40D6-9910-2B40723B0561}"/>
    <cellStyle name="Normal 2 3 4 2 12" xfId="45705" xr:uid="{480166C6-46FF-4C87-AD54-516DF5816BA6}"/>
    <cellStyle name="Normal 2 3 4 2 13" xfId="53198" xr:uid="{D74DAA33-C145-4DF9-ACE7-7F8101B9E651}"/>
    <cellStyle name="Normal 2 3 4 2 2" xfId="5942" xr:uid="{28B1A60F-7672-4175-86D6-050846B2A527}"/>
    <cellStyle name="Normal 2 3 4 2 2 2" xfId="13453" xr:uid="{7DA47692-99B7-4C45-B83B-B0A3DE8C7708}"/>
    <cellStyle name="Normal 2 3 4 2 2 2 2" xfId="28429" xr:uid="{C95EF1C2-D97A-4658-9DB0-53A19F90D400}"/>
    <cellStyle name="Normal 2 3 4 2 2 3" xfId="20941" xr:uid="{12A14847-5873-42D7-AC8D-AAC066303400}"/>
    <cellStyle name="Normal 2 3 4 2 2 4" xfId="33510" xr:uid="{4A72064B-9198-4717-BE50-981A541FA47D}"/>
    <cellStyle name="Normal 2 3 4 2 2 5" xfId="43360" xr:uid="{50C0EB30-8199-4332-9AE4-26378FAC1A6A}"/>
    <cellStyle name="Normal 2 3 4 2 2 6" xfId="51246" xr:uid="{CBE1C287-A34B-46EA-8F08-426B6F495450}"/>
    <cellStyle name="Normal 2 3 4 2 2 7" xfId="58736" xr:uid="{3C869F77-DBAD-4AEA-ACCA-28A234559722}"/>
    <cellStyle name="Normal 2 3 4 2 3" xfId="5943" xr:uid="{1BE77F87-EDC8-4F25-B0CD-A487B3E3F02C}"/>
    <cellStyle name="Normal 2 3 4 2 3 2" xfId="13454" xr:uid="{7C9E85D6-A104-4F8D-9137-820AD4ABDE12}"/>
    <cellStyle name="Normal 2 3 4 2 3 2 2" xfId="28430" xr:uid="{EAAF12F7-17C0-4D4A-9FB4-E6F7A6453994}"/>
    <cellStyle name="Normal 2 3 4 2 3 3" xfId="20942" xr:uid="{1F84E103-30DD-4012-AC3E-83C42F869AEF}"/>
    <cellStyle name="Normal 2 3 4 2 3 4" xfId="35355" xr:uid="{C770730B-1570-4D3E-9117-1A3B1F76CCC1}"/>
    <cellStyle name="Normal 2 3 4 2 3 5" xfId="43361" xr:uid="{DF4AA142-A377-414B-AB91-AEF3831657F4}"/>
    <cellStyle name="Normal 2 3 4 2 3 6" xfId="51247" xr:uid="{56EF7422-B00C-4DB9-9E8E-308A3E3B918E}"/>
    <cellStyle name="Normal 2 3 4 2 3 7" xfId="58737" xr:uid="{58D9754A-5C9A-4F98-A9A2-A6DBF5F0EFA1}"/>
    <cellStyle name="Normal 2 3 4 2 4" xfId="5944" xr:uid="{D648E4F2-DD2F-4569-B99B-14DE0D9A1C07}"/>
    <cellStyle name="Normal 2 3 4 2 4 2" xfId="13455" xr:uid="{E1AD9673-F8B0-4207-B836-5FDB3C4E8A71}"/>
    <cellStyle name="Normal 2 3 4 2 4 2 2" xfId="28431" xr:uid="{5453DA43-5CFA-4B11-B044-F50EBF74A46C}"/>
    <cellStyle name="Normal 2 3 4 2 4 3" xfId="20943" xr:uid="{24D5C008-D510-4E93-9317-2D7BD4224272}"/>
    <cellStyle name="Normal 2 3 4 2 4 4" xfId="37198" xr:uid="{E35439A7-65F9-4DF0-B7E9-BD4CC9838ED4}"/>
    <cellStyle name="Normal 2 3 4 2 4 5" xfId="43362" xr:uid="{D09DA6EC-CED0-47C4-981F-D58D06FCD59F}"/>
    <cellStyle name="Normal 2 3 4 2 4 6" xfId="51248" xr:uid="{409306C3-9EEE-4967-B43F-5EA39A369B35}"/>
    <cellStyle name="Normal 2 3 4 2 4 7" xfId="58738" xr:uid="{CD6B3AFD-162B-42E1-A24E-5F21EC921179}"/>
    <cellStyle name="Normal 2 3 4 2 5" xfId="7914" xr:uid="{2FF10587-1A96-4DC5-829B-6473477A1B60}"/>
    <cellStyle name="Normal 2 3 4 2 5 2" xfId="22891" xr:uid="{2D45AAB5-725D-4BFD-8DE6-12CFA6FCBC38}"/>
    <cellStyle name="Normal 2 3 4 2 6" xfId="15403" xr:uid="{4B796946-BB13-4BEC-8E17-F56D74B25D71}"/>
    <cellStyle name="Normal 2 3 4 2 7" xfId="31816" xr:uid="{87545CD8-0CDD-49DE-94AF-9D1C8C2205B9}"/>
    <cellStyle name="Normal 2 3 4 2 8" xfId="37822" xr:uid="{B3ABCAA2-58B0-4212-9414-57380A1C5754}"/>
    <cellStyle name="Normal 2 3 4 2 9" xfId="45310" xr:uid="{3F2A4777-9F32-482E-AC73-2B43BFD87A2D}"/>
    <cellStyle name="Normal 2 3 4 3" xfId="5945" xr:uid="{8EDF402C-22A5-485A-AD0C-55F37C59C83E}"/>
    <cellStyle name="Normal 2 3 4 3 10" xfId="58739" xr:uid="{C98AB377-DF23-423C-B554-417B7C7FD124}"/>
    <cellStyle name="Normal 2 3 4 3 2" xfId="5946" xr:uid="{12C94550-8F09-437B-9094-6F57983AE7FB}"/>
    <cellStyle name="Normal 2 3 4 3 2 2" xfId="13457" xr:uid="{C6278AED-0094-4D9B-90BD-74960D29175C}"/>
    <cellStyle name="Normal 2 3 4 3 2 2 2" xfId="28433" xr:uid="{BDA82FF0-85BE-4717-8092-78EC88AEA224}"/>
    <cellStyle name="Normal 2 3 4 3 2 3" xfId="20945" xr:uid="{F515D3BD-5459-4AED-B294-DCCCCBFD02BB}"/>
    <cellStyle name="Normal 2 3 4 3 2 4" xfId="33511" xr:uid="{6F151EFE-3ADF-4282-B81F-92D4635D4F0D}"/>
    <cellStyle name="Normal 2 3 4 3 2 5" xfId="43364" xr:uid="{3FD0567A-2415-4138-A13C-A9C5EE2D059E}"/>
    <cellStyle name="Normal 2 3 4 3 2 6" xfId="51250" xr:uid="{2CA66365-3AAE-4F84-B50A-CBD2E38896B8}"/>
    <cellStyle name="Normal 2 3 4 3 2 7" xfId="58740" xr:uid="{04E32AE2-D27A-4AE5-876D-E4566F007747}"/>
    <cellStyle name="Normal 2 3 4 3 3" xfId="5947" xr:uid="{BFDA2099-E1B3-4AA2-8063-82481AF9845D}"/>
    <cellStyle name="Normal 2 3 4 3 3 2" xfId="13458" xr:uid="{3165EC3B-E471-40F1-8E49-0C7F58832414}"/>
    <cellStyle name="Normal 2 3 4 3 3 2 2" xfId="28434" xr:uid="{A6F29E8B-BFC0-4A6F-A506-4E013F0884E0}"/>
    <cellStyle name="Normal 2 3 4 3 3 3" xfId="20946" xr:uid="{40DF47FB-71FC-4E83-A28C-9593BBC7DF56}"/>
    <cellStyle name="Normal 2 3 4 3 3 4" xfId="35356" xr:uid="{07EA2550-1E8D-491A-807B-4FE806CD9282}"/>
    <cellStyle name="Normal 2 3 4 3 3 5" xfId="43365" xr:uid="{4B493A4C-2EA8-468B-A91F-3F6D826ACB3E}"/>
    <cellStyle name="Normal 2 3 4 3 3 6" xfId="51251" xr:uid="{6B9BC6BB-A8C6-4141-BC13-595E573C1E84}"/>
    <cellStyle name="Normal 2 3 4 3 3 7" xfId="58741" xr:uid="{138C3011-6150-4A0F-B4AB-BC4F4C682F9E}"/>
    <cellStyle name="Normal 2 3 4 3 4" xfId="5948" xr:uid="{AF059DE1-78F4-4651-9BDF-3712C17F2EC0}"/>
    <cellStyle name="Normal 2 3 4 3 4 2" xfId="13459" xr:uid="{93A2596E-DAF8-45A4-8D56-57F6E42A8B53}"/>
    <cellStyle name="Normal 2 3 4 3 4 2 2" xfId="28435" xr:uid="{C0FB3B6B-3C3C-4F60-A428-45C672B748AA}"/>
    <cellStyle name="Normal 2 3 4 3 4 3" xfId="20947" xr:uid="{AA1ADB1E-FDF7-43B6-836A-E7B7085DB61F}"/>
    <cellStyle name="Normal 2 3 4 3 4 4" xfId="37199" xr:uid="{5A267C30-819A-465B-A2D3-0222C72C78F6}"/>
    <cellStyle name="Normal 2 3 4 3 4 5" xfId="43366" xr:uid="{31553A94-E9A8-4B89-A9DC-4928C709A19E}"/>
    <cellStyle name="Normal 2 3 4 3 4 6" xfId="51252" xr:uid="{4BC97749-3D49-4509-80F8-6CAB136B45DD}"/>
    <cellStyle name="Normal 2 3 4 3 4 7" xfId="58742" xr:uid="{901639B7-38E3-444F-8DB7-E3BA61C5CFF1}"/>
    <cellStyle name="Normal 2 3 4 3 5" xfId="13456" xr:uid="{629FA2D9-EB80-4EC1-8A2A-75B1D367639B}"/>
    <cellStyle name="Normal 2 3 4 3 5 2" xfId="28432" xr:uid="{F71FFECB-1685-4D15-BB3F-57C604822A1C}"/>
    <cellStyle name="Normal 2 3 4 3 6" xfId="20944" xr:uid="{497CC774-14B7-4DBC-BE11-C3F3387D3595}"/>
    <cellStyle name="Normal 2 3 4 3 7" xfId="32062" xr:uid="{1E428E2F-A6DD-46ED-9C9D-CE3E2435742D}"/>
    <cellStyle name="Normal 2 3 4 3 8" xfId="43363" xr:uid="{02967F52-0329-4327-95DC-B53C068ED4DE}"/>
    <cellStyle name="Normal 2 3 4 3 9" xfId="51249" xr:uid="{C822D69C-CEAD-4FAA-9F91-0E9E6BE72E6D}"/>
    <cellStyle name="Normal 2 3 4 4" xfId="5949" xr:uid="{9DFD8F0C-35BB-47C9-9541-68C811FCD1F2}"/>
    <cellStyle name="Normal 2 3 4 4 10" xfId="58743" xr:uid="{1DA47201-C2B8-4053-8BBE-B6E33D84B646}"/>
    <cellStyle name="Normal 2 3 4 4 2" xfId="5950" xr:uid="{27EE1E3F-AA87-4D91-880F-721F3AC9FC58}"/>
    <cellStyle name="Normal 2 3 4 4 2 2" xfId="13461" xr:uid="{8B947E1A-39C3-4019-BF7E-B37C36D94642}"/>
    <cellStyle name="Normal 2 3 4 4 2 2 2" xfId="28437" xr:uid="{40BB9675-BC9B-4EBE-B019-C5C492B68270}"/>
    <cellStyle name="Normal 2 3 4 4 2 3" xfId="20949" xr:uid="{AA4B3ECC-6970-477F-AFFC-72266AE50310}"/>
    <cellStyle name="Normal 2 3 4 4 2 4" xfId="33512" xr:uid="{3DA81F2F-F9AE-4811-A428-28F675F335DE}"/>
    <cellStyle name="Normal 2 3 4 4 2 5" xfId="43368" xr:uid="{373F176B-AD5F-4E96-85BA-FC67993ACD85}"/>
    <cellStyle name="Normal 2 3 4 4 2 6" xfId="51254" xr:uid="{683D3347-1B13-4B7D-B2D9-A0D9FA5EB98C}"/>
    <cellStyle name="Normal 2 3 4 4 2 7" xfId="58744" xr:uid="{EFB433C4-2264-449A-AA6D-B83FA86B74A3}"/>
    <cellStyle name="Normal 2 3 4 4 3" xfId="5951" xr:uid="{4C79A56C-4683-4C12-9853-FDA320B7F696}"/>
    <cellStyle name="Normal 2 3 4 4 3 2" xfId="13462" xr:uid="{074BC3C8-C146-46C4-92D0-8C2A381116FA}"/>
    <cellStyle name="Normal 2 3 4 4 3 2 2" xfId="28438" xr:uid="{A825DEFB-7FDE-4B60-82B7-4FBEF72E37D3}"/>
    <cellStyle name="Normal 2 3 4 4 3 3" xfId="20950" xr:uid="{4FCD1902-DFB9-479B-8711-E768543940C7}"/>
    <cellStyle name="Normal 2 3 4 4 3 4" xfId="35357" xr:uid="{1AD27002-431B-4327-8A35-681BD57FE837}"/>
    <cellStyle name="Normal 2 3 4 4 3 5" xfId="43369" xr:uid="{D1CE2F3B-6DBB-415E-B87D-822690CF9350}"/>
    <cellStyle name="Normal 2 3 4 4 3 6" xfId="51255" xr:uid="{3A9CC01B-A8DE-4BBD-B295-6CE1AABFA356}"/>
    <cellStyle name="Normal 2 3 4 4 3 7" xfId="58745" xr:uid="{CE2FBD25-0195-46C7-93BF-8EB30933C868}"/>
    <cellStyle name="Normal 2 3 4 4 4" xfId="5952" xr:uid="{0D1EC029-236B-45C9-AA8B-20A43ACCF65F}"/>
    <cellStyle name="Normal 2 3 4 4 4 2" xfId="13463" xr:uid="{65CFE24A-65E1-430E-B7EE-6EDB3AC7E25E}"/>
    <cellStyle name="Normal 2 3 4 4 4 2 2" xfId="28439" xr:uid="{6C7E5921-F4CA-4890-897A-C3BFCC3F8E50}"/>
    <cellStyle name="Normal 2 3 4 4 4 3" xfId="20951" xr:uid="{E3A0CC2D-03A5-42B0-891F-82427E798071}"/>
    <cellStyle name="Normal 2 3 4 4 4 4" xfId="37200" xr:uid="{9AF37A0A-E61D-407F-98E7-FC02F8F50C6D}"/>
    <cellStyle name="Normal 2 3 4 4 4 5" xfId="43370" xr:uid="{F747974D-36E3-4AB5-AA28-1D472A79593C}"/>
    <cellStyle name="Normal 2 3 4 4 4 6" xfId="51256" xr:uid="{65D4D7CA-1742-4DE9-AD95-97E23F78BA8E}"/>
    <cellStyle name="Normal 2 3 4 4 4 7" xfId="58746" xr:uid="{44156331-A2D8-4264-B866-4E8DF54E2A54}"/>
    <cellStyle name="Normal 2 3 4 4 5" xfId="13460" xr:uid="{8D3B40E3-F1D3-4B4F-B9C6-8C6E66035918}"/>
    <cellStyle name="Normal 2 3 4 4 5 2" xfId="28436" xr:uid="{AD96F330-6FC3-4470-AC63-25C34A9A1C3E}"/>
    <cellStyle name="Normal 2 3 4 4 6" xfId="20948" xr:uid="{DA0D6FF7-BE2B-49E3-98B2-6DDEB335D6F2}"/>
    <cellStyle name="Normal 2 3 4 4 7" xfId="32117" xr:uid="{1E94432D-3292-44A9-90FA-44794F742769}"/>
    <cellStyle name="Normal 2 3 4 4 8" xfId="43367" xr:uid="{79E3320E-B36F-4011-BA43-9D8F2E87B59F}"/>
    <cellStyle name="Normal 2 3 4 4 9" xfId="51253" xr:uid="{AA825B0C-28A1-4DB5-B85A-0C65123A5798}"/>
    <cellStyle name="Normal 2 3 4 5" xfId="5953" xr:uid="{F2EC2881-2467-423F-94F1-9E68A1799022}"/>
    <cellStyle name="Normal 2 3 4 5 2" xfId="13464" xr:uid="{A3E4035E-7833-41A5-9CB7-EA77D0845A27}"/>
    <cellStyle name="Normal 2 3 4 5 2 2" xfId="28440" xr:uid="{54EB4027-D01E-4EFC-B3BF-4705C9F71FC3}"/>
    <cellStyle name="Normal 2 3 4 5 3" xfId="20952" xr:uid="{670BAA37-E669-4638-B2FD-E99E89637E8B}"/>
    <cellStyle name="Normal 2 3 4 5 4" xfId="33509" xr:uid="{09A98B0E-4101-4F87-96FE-AB7065107AF8}"/>
    <cellStyle name="Normal 2 3 4 5 5" xfId="43371" xr:uid="{554357E2-D38B-418F-8179-A425A37ABD23}"/>
    <cellStyle name="Normal 2 3 4 5 6" xfId="51257" xr:uid="{438B1861-F710-452B-ACC3-D0D142C03874}"/>
    <cellStyle name="Normal 2 3 4 5 7" xfId="58747" xr:uid="{F610F655-5F2B-459F-AEBE-7FBA9C30296D}"/>
    <cellStyle name="Normal 2 3 4 6" xfId="5954" xr:uid="{D9F4B513-D9B3-4B05-B870-C4F5AEE9F995}"/>
    <cellStyle name="Normal 2 3 4 6 2" xfId="13465" xr:uid="{419203A3-395F-40E5-9F61-B7CEB7DBBC48}"/>
    <cellStyle name="Normal 2 3 4 6 2 2" xfId="28441" xr:uid="{9A5D24E4-FB66-4E49-9CD9-8B07CE299B03}"/>
    <cellStyle name="Normal 2 3 4 6 3" xfId="20953" xr:uid="{23C26601-FB9E-47E0-8153-BA0F1976F71C}"/>
    <cellStyle name="Normal 2 3 4 6 4" xfId="35354" xr:uid="{060974BA-E179-4A0E-9829-1911CC78F24C}"/>
    <cellStyle name="Normal 2 3 4 6 5" xfId="43372" xr:uid="{F7598376-912D-49B3-9BE4-A9E5633F2955}"/>
    <cellStyle name="Normal 2 3 4 6 6" xfId="51258" xr:uid="{C0400B5A-4563-48C9-BCC7-6CD13C750921}"/>
    <cellStyle name="Normal 2 3 4 6 7" xfId="58748" xr:uid="{9637252A-9ABF-447D-BD91-D326721957F5}"/>
    <cellStyle name="Normal 2 3 4 7" xfId="5955" xr:uid="{7311FFCD-9A4C-463D-9B4A-2BFCB93A14A2}"/>
    <cellStyle name="Normal 2 3 4 7 2" xfId="13466" xr:uid="{EC162518-0915-4F49-996B-375BC1EA7CD0}"/>
    <cellStyle name="Normal 2 3 4 7 2 2" xfId="28442" xr:uid="{2BCD26BF-24FB-4335-B633-7AF38E3C656C}"/>
    <cellStyle name="Normal 2 3 4 7 3" xfId="20954" xr:uid="{6658C0C1-66CB-4EE8-8F83-DDA837AF3E6B}"/>
    <cellStyle name="Normal 2 3 4 7 4" xfId="37197" xr:uid="{C1B07F98-56B9-434F-A710-212ED9C98A02}"/>
    <cellStyle name="Normal 2 3 4 7 5" xfId="43373" xr:uid="{D821ADD6-E2D7-4F82-AF4C-8C14BE1CC8C3}"/>
    <cellStyle name="Normal 2 3 4 7 6" xfId="51259" xr:uid="{224A294E-D7D0-4963-A976-3AACE696B76B}"/>
    <cellStyle name="Normal 2 3 4 7 7" xfId="58749" xr:uid="{F8028A2B-22B9-4E23-AB52-6A5AF438DE59}"/>
    <cellStyle name="Normal 2 3 4 8" xfId="5956" xr:uid="{7DC5B2A4-9893-456F-ABBF-1F8B243DC9D6}"/>
    <cellStyle name="Normal 2 3 4 8 2" xfId="13467" xr:uid="{6751EEFE-3B22-479B-AB69-F0C8FED7F0C3}"/>
    <cellStyle name="Normal 2 3 4 8 2 2" xfId="28443" xr:uid="{CCBEA326-6DCA-4733-9CDA-E003F049B94E}"/>
    <cellStyle name="Normal 2 3 4 8 3" xfId="20955" xr:uid="{825A5CAA-235B-4C30-BE5C-B74967545FDE}"/>
    <cellStyle name="Normal 2 3 4 8 4" xfId="37706" xr:uid="{79DFD1E1-E727-4CE2-AF95-DAA470B88AFB}"/>
    <cellStyle name="Normal 2 3 4 8 5" xfId="43374" xr:uid="{E9BD8684-A3EB-454F-A080-FC95B2F15E30}"/>
    <cellStyle name="Normal 2 3 4 8 6" xfId="51260" xr:uid="{FAA96EA1-E973-40F6-9C58-8F53EB5BECA7}"/>
    <cellStyle name="Normal 2 3 4 8 7" xfId="58750" xr:uid="{20B6A0DE-B645-4A03-A218-248723E061BC}"/>
    <cellStyle name="Normal 2 3 4 9" xfId="7803" xr:uid="{7F767298-7832-45F5-BEB7-D0B732A94EFF}"/>
    <cellStyle name="Normal 2 3 4 9 2" xfId="15292" xr:uid="{1A5B04C0-350F-41CD-A99D-68315DB1A546}"/>
    <cellStyle name="Normal 2 3 4 9 2 2" xfId="30268" xr:uid="{7630F418-C906-4C36-B2B3-3C5F1F2D4B3A}"/>
    <cellStyle name="Normal 2 3 4 9 3" xfId="22780" xr:uid="{82E2A856-7927-47D8-A7B3-31881F468336}"/>
    <cellStyle name="Normal 2 3 4 9 4" xfId="45199" xr:uid="{3E76951B-BBF5-497E-A0C1-E7056F72246B}"/>
    <cellStyle name="Normal 2 3 4 9 5" xfId="53087" xr:uid="{AD390B0C-CB73-4A05-BC7C-00AB80EA5347}"/>
    <cellStyle name="Normal 2 3 4 9 6" xfId="60575" xr:uid="{E19714B7-96EF-4A8B-8C9A-34A33563149A}"/>
    <cellStyle name="Normal 2 3 5" xfId="386" xr:uid="{64C707FB-5BF2-4A18-B16E-6E86C9815AEE}"/>
    <cellStyle name="Normal 2 3 5 2" xfId="7926" xr:uid="{B2CB7E30-F29E-4530-BDF0-FDB6F395B3AD}"/>
    <cellStyle name="Normal 2 3 5 2 2" xfId="22903" xr:uid="{A51CB1B1-F42C-4F05-9359-3BE4E50314E9}"/>
    <cellStyle name="Normal 2 3 5 3" xfId="15415" xr:uid="{B3F96AC5-5F93-49DD-8D56-A60132EC73A3}"/>
    <cellStyle name="Normal 2 3 5 4" xfId="37834" xr:uid="{387D8BFA-ABEF-4A62-AEEE-CF5930C5D221}"/>
    <cellStyle name="Normal 2 3 5 5" xfId="45322" xr:uid="{DEAC95F3-34FB-468E-AC4F-2981C0099511}"/>
    <cellStyle name="Normal 2 3 5 6" xfId="45445" xr:uid="{6D2497E6-A84B-4235-95EA-73FBA1BC7732}"/>
    <cellStyle name="Normal 2 3 5 7" xfId="45568" xr:uid="{2358C410-EBF6-4B6D-BB34-CF829FF58D16}"/>
    <cellStyle name="Normal 2 3 5 8" xfId="45717" xr:uid="{BAAAAB05-D91E-48C7-878B-99FFD70ED8C2}"/>
    <cellStyle name="Normal 2 3 5 9" xfId="53210" xr:uid="{B57BEF7C-6E89-4BCC-ADC4-D9E33D0B0D6E}"/>
    <cellStyle name="Normal 2 4" xfId="234" xr:uid="{9A2CCE24-5DB6-4121-B361-98EFE96B3307}"/>
    <cellStyle name="Normal 2 4 2" xfId="291" xr:uid="{03154AF9-7D76-4D64-9137-AB9FC930D39E}"/>
    <cellStyle name="Normal 2 4 2 10" xfId="7835" xr:uid="{BC440722-AFBE-4D4C-A19C-C5B185033666}"/>
    <cellStyle name="Normal 2 4 2 10 2" xfId="22812" xr:uid="{4E502628-6B42-47D7-A2C2-79966918F70B}"/>
    <cellStyle name="Normal 2 4 2 11" xfId="15324" xr:uid="{1D3BFA63-0F03-4521-9719-2DBA93A53349}"/>
    <cellStyle name="Normal 2 4 2 12" xfId="31118" xr:uid="{4793638A-BAC6-4E2E-A90D-3F22F5227519}"/>
    <cellStyle name="Normal 2 4 2 13" xfId="37743" xr:uid="{32598D9E-4369-433B-B287-82D9043A30AF}"/>
    <cellStyle name="Normal 2 4 2 14" xfId="45231" xr:uid="{957F311E-1BCB-41F4-9E9B-65973EF9B489}"/>
    <cellStyle name="Normal 2 4 2 15" xfId="45354" xr:uid="{3488805F-E5DC-49EC-B5DC-D67B3ACC59FC}"/>
    <cellStyle name="Normal 2 4 2 16" xfId="45477" xr:uid="{9932CBA6-5808-4AA7-8FD9-3DECD77D5F6C}"/>
    <cellStyle name="Normal 2 4 2 17" xfId="45626" xr:uid="{90674657-71AE-4745-A6E3-AF770987A329}"/>
    <cellStyle name="Normal 2 4 2 18" xfId="53119" xr:uid="{D28445A1-9134-4739-B2CD-D7F636CF6B88}"/>
    <cellStyle name="Normal 2 4 2 2" xfId="351" xr:uid="{521EF6A2-3D5D-4A40-808E-EB4587D9124C}"/>
    <cellStyle name="Normal 2 4 2 2 10" xfId="45410" xr:uid="{33E28EDE-AA30-4D5F-9000-19557D18B1EB}"/>
    <cellStyle name="Normal 2 4 2 2 11" xfId="45533" xr:uid="{2531DB50-576D-4476-AEB0-F111E3253D9D}"/>
    <cellStyle name="Normal 2 4 2 2 12" xfId="45682" xr:uid="{6B2CB17E-3A72-40E3-B5D0-B9776CFF31D4}"/>
    <cellStyle name="Normal 2 4 2 2 13" xfId="53175" xr:uid="{DC4D7946-C468-4259-A77D-9C342657B641}"/>
    <cellStyle name="Normal 2 4 2 2 2" xfId="5957" xr:uid="{811788C8-4BA5-452B-B2F1-E4B6522D869A}"/>
    <cellStyle name="Normal 2 4 2 2 2 2" xfId="13468" xr:uid="{FF5E355E-5855-4F87-8104-8BF730A4BA11}"/>
    <cellStyle name="Normal 2 4 2 2 2 2 2" xfId="28444" xr:uid="{B01A8E41-857D-4597-AC60-40B05706F7CA}"/>
    <cellStyle name="Normal 2 4 2 2 2 3" xfId="20956" xr:uid="{15DBD315-C2CC-4FD4-9A99-84BF174F171D}"/>
    <cellStyle name="Normal 2 4 2 2 2 4" xfId="33514" xr:uid="{0BFA7A6C-879F-4413-9947-6AF0D9E1AF12}"/>
    <cellStyle name="Normal 2 4 2 2 2 5" xfId="43375" xr:uid="{76E46B1F-DEA9-43C1-8D2F-524F87BE5678}"/>
    <cellStyle name="Normal 2 4 2 2 2 6" xfId="51261" xr:uid="{2B44E25D-5AC4-4D93-8F34-A9CF114B254E}"/>
    <cellStyle name="Normal 2 4 2 2 2 7" xfId="58751" xr:uid="{44144E83-81E7-45E8-9182-EEEF58124E3D}"/>
    <cellStyle name="Normal 2 4 2 2 3" xfId="5958" xr:uid="{7C61F6ED-B073-47EB-8577-78C6989895A7}"/>
    <cellStyle name="Normal 2 4 2 2 3 2" xfId="13469" xr:uid="{58D38099-A0C7-4D10-B7B2-79B69ADD02FE}"/>
    <cellStyle name="Normal 2 4 2 2 3 2 2" xfId="28445" xr:uid="{BB81D925-AC52-4F26-8A0C-8EF0F1CBA329}"/>
    <cellStyle name="Normal 2 4 2 2 3 3" xfId="20957" xr:uid="{D62C8004-0A03-42BB-85B9-9A6FE1D08C4E}"/>
    <cellStyle name="Normal 2 4 2 2 3 4" xfId="35359" xr:uid="{888C9AD2-33CE-4DA5-BFBA-6D321972EFFF}"/>
    <cellStyle name="Normal 2 4 2 2 3 5" xfId="43376" xr:uid="{9F7F8009-678D-4223-9BCF-6E52D84E69BE}"/>
    <cellStyle name="Normal 2 4 2 2 3 6" xfId="51262" xr:uid="{F708D69B-410F-4C75-ACA7-FBF272930190}"/>
    <cellStyle name="Normal 2 4 2 2 3 7" xfId="58752" xr:uid="{AD33221D-FBD2-4DFC-84E6-2D2BD106F209}"/>
    <cellStyle name="Normal 2 4 2 2 4" xfId="5959" xr:uid="{3EEC481B-8D4D-41F3-9F5D-FD1B9FD378C7}"/>
    <cellStyle name="Normal 2 4 2 2 4 2" xfId="13470" xr:uid="{DDC1CC01-6F34-477B-9AF5-0D18EBFE627B}"/>
    <cellStyle name="Normal 2 4 2 2 4 2 2" xfId="28446" xr:uid="{F7735C42-459A-4C47-9063-BB169A68CD09}"/>
    <cellStyle name="Normal 2 4 2 2 4 3" xfId="20958" xr:uid="{25C0236D-4EA5-4B82-B031-BB4D088D3484}"/>
    <cellStyle name="Normal 2 4 2 2 4 4" xfId="37202" xr:uid="{2D78486A-FF26-49C6-93F6-3F3B297ACEA1}"/>
    <cellStyle name="Normal 2 4 2 2 4 5" xfId="43377" xr:uid="{06459715-DD93-4F98-AF09-65F6D44527E2}"/>
    <cellStyle name="Normal 2 4 2 2 4 6" xfId="51263" xr:uid="{0F999E15-C9A0-4C44-801C-0BACB9B803AB}"/>
    <cellStyle name="Normal 2 4 2 2 4 7" xfId="58753" xr:uid="{B3E949AA-92A8-4635-94F0-A18298173865}"/>
    <cellStyle name="Normal 2 4 2 2 5" xfId="7891" xr:uid="{D9A221FD-0989-47F8-B1EF-31E63569D507}"/>
    <cellStyle name="Normal 2 4 2 2 5 2" xfId="22868" xr:uid="{5EBD9FDD-19F8-43E4-A3A8-85473FE1E61F}"/>
    <cellStyle name="Normal 2 4 2 2 6" xfId="15380" xr:uid="{B7BF5583-70B1-44E3-A33E-5D774309599B}"/>
    <cellStyle name="Normal 2 4 2 2 7" xfId="31817" xr:uid="{250647CB-5C4E-4708-9756-9150062732AA}"/>
    <cellStyle name="Normal 2 4 2 2 8" xfId="37799" xr:uid="{F1D0A57A-DA79-4FD2-82CA-F5446D250BC0}"/>
    <cellStyle name="Normal 2 4 2 2 9" xfId="45287" xr:uid="{2C29DF29-E7FB-439E-B548-BEBDCEFD1CED}"/>
    <cellStyle name="Normal 2 4 2 3" xfId="5960" xr:uid="{AB385ED8-0CEC-46A6-ABBE-49AA81815EF9}"/>
    <cellStyle name="Normal 2 4 2 3 10" xfId="58754" xr:uid="{8C4C31F0-78E5-47E1-B603-0EE4E55DCE3E}"/>
    <cellStyle name="Normal 2 4 2 3 2" xfId="5961" xr:uid="{477B7D34-DABC-4900-9066-260E63FF79C1}"/>
    <cellStyle name="Normal 2 4 2 3 2 2" xfId="13472" xr:uid="{367C5724-2AF1-45B8-8800-CD48039A9923}"/>
    <cellStyle name="Normal 2 4 2 3 2 2 2" xfId="28448" xr:uid="{C60655FB-CB4C-4DDF-B313-5F425CB7897E}"/>
    <cellStyle name="Normal 2 4 2 3 2 3" xfId="20960" xr:uid="{C696309A-286B-4366-AED7-333B9BEDC037}"/>
    <cellStyle name="Normal 2 4 2 3 2 4" xfId="33515" xr:uid="{BC1039FF-848F-4583-AFE4-0DEA95553461}"/>
    <cellStyle name="Normal 2 4 2 3 2 5" xfId="43379" xr:uid="{6AB339D2-89B7-4EC2-A2AE-6F2C0B2EA5BA}"/>
    <cellStyle name="Normal 2 4 2 3 2 6" xfId="51265" xr:uid="{0B70D54D-9A07-4A8F-B840-9EC1955E8C0C}"/>
    <cellStyle name="Normal 2 4 2 3 2 7" xfId="58755" xr:uid="{FFD9BBE9-E240-46FB-963A-39E3DF910E52}"/>
    <cellStyle name="Normal 2 4 2 3 3" xfId="5962" xr:uid="{4E3184F1-4A9D-4CE1-BDA3-618365FA72D9}"/>
    <cellStyle name="Normal 2 4 2 3 3 2" xfId="13473" xr:uid="{5146925C-C7C6-4B97-8475-69A44CF3F0DD}"/>
    <cellStyle name="Normal 2 4 2 3 3 2 2" xfId="28449" xr:uid="{F8D22D83-3826-4808-9D3E-9210666E8C39}"/>
    <cellStyle name="Normal 2 4 2 3 3 3" xfId="20961" xr:uid="{9C4F546C-06FF-4BC8-8C1F-766AF25F0F8D}"/>
    <cellStyle name="Normal 2 4 2 3 3 4" xfId="35360" xr:uid="{5DBEED2B-28DF-4E6F-A250-EA4A9FDB8FAA}"/>
    <cellStyle name="Normal 2 4 2 3 3 5" xfId="43380" xr:uid="{870C9656-7EA7-486B-98C3-F498EC7B8CD3}"/>
    <cellStyle name="Normal 2 4 2 3 3 6" xfId="51266" xr:uid="{0C6C88BA-F6A9-4EEA-87EE-57ADB542B2FE}"/>
    <cellStyle name="Normal 2 4 2 3 3 7" xfId="58756" xr:uid="{41220F3A-65A4-4437-B538-8BA85C4ABB38}"/>
    <cellStyle name="Normal 2 4 2 3 4" xfId="5963" xr:uid="{7878234E-2E9C-48C1-AC15-9CA49D62D2A7}"/>
    <cellStyle name="Normal 2 4 2 3 4 2" xfId="13474" xr:uid="{F6F647E5-9AC9-4155-B4DE-D4D04B40B137}"/>
    <cellStyle name="Normal 2 4 2 3 4 2 2" xfId="28450" xr:uid="{FA094EE5-F8BE-4F8A-BD4D-9CF138ED8D9A}"/>
    <cellStyle name="Normal 2 4 2 3 4 3" xfId="20962" xr:uid="{D7500357-1367-424C-9232-3999FC109252}"/>
    <cellStyle name="Normal 2 4 2 3 4 4" xfId="37203" xr:uid="{7E71E814-A2B5-4911-8A0F-1087EF4E948C}"/>
    <cellStyle name="Normal 2 4 2 3 4 5" xfId="43381" xr:uid="{3A895A03-3196-462D-BD03-4E2E1CDAB098}"/>
    <cellStyle name="Normal 2 4 2 3 4 6" xfId="51267" xr:uid="{4C3AC7B1-E6F7-4914-9C50-51637D8766A2}"/>
    <cellStyle name="Normal 2 4 2 3 4 7" xfId="58757" xr:uid="{62D85527-148A-449D-A387-62E31FF0E3D1}"/>
    <cellStyle name="Normal 2 4 2 3 5" xfId="13471" xr:uid="{3A813F6B-C89C-4701-97EB-211A4E5E9D2A}"/>
    <cellStyle name="Normal 2 4 2 3 5 2" xfId="28447" xr:uid="{D0E00571-219D-4221-8695-7D7A13BFE133}"/>
    <cellStyle name="Normal 2 4 2 3 6" xfId="20959" xr:uid="{D13EF902-5535-44B6-A6AE-4ABFADDBA606}"/>
    <cellStyle name="Normal 2 4 2 3 7" xfId="32039" xr:uid="{1B85116F-5249-44E3-9203-324515F0D13E}"/>
    <cellStyle name="Normal 2 4 2 3 8" xfId="43378" xr:uid="{F6F1F2C1-B6E1-4AC5-9F1F-77BCC597900A}"/>
    <cellStyle name="Normal 2 4 2 3 9" xfId="51264" xr:uid="{E5DF926C-4554-4B21-B7D0-63F6CCA5D216}"/>
    <cellStyle name="Normal 2 4 2 4" xfId="5964" xr:uid="{BC391618-341C-445D-9715-22DCEA7E1EB9}"/>
    <cellStyle name="Normal 2 4 2 4 10" xfId="58758" xr:uid="{F49AB40D-2F94-40D5-B1C4-86F28F046759}"/>
    <cellStyle name="Normal 2 4 2 4 2" xfId="5965" xr:uid="{05AFAE4E-B5FA-472B-97A5-6378962F1E9E}"/>
    <cellStyle name="Normal 2 4 2 4 2 2" xfId="13476" xr:uid="{C91CEC16-115E-40F4-90F4-4F1DE67D6F25}"/>
    <cellStyle name="Normal 2 4 2 4 2 2 2" xfId="28452" xr:uid="{4ADEACD2-9F72-41B1-8290-1F8F962984EE}"/>
    <cellStyle name="Normal 2 4 2 4 2 3" xfId="20964" xr:uid="{A9F520C1-4D23-4752-A68F-A0A43EDE028C}"/>
    <cellStyle name="Normal 2 4 2 4 2 4" xfId="33516" xr:uid="{AF55611B-31FA-4675-BCCF-993110A5C8D5}"/>
    <cellStyle name="Normal 2 4 2 4 2 5" xfId="43383" xr:uid="{AC886986-A3B0-42F9-B9EC-703EDC9900FB}"/>
    <cellStyle name="Normal 2 4 2 4 2 6" xfId="51269" xr:uid="{F75EC3F2-F767-4012-9502-8333D3B56219}"/>
    <cellStyle name="Normal 2 4 2 4 2 7" xfId="58759" xr:uid="{53D78585-B6FF-45F9-9D12-FE374B5976A3}"/>
    <cellStyle name="Normal 2 4 2 4 3" xfId="5966" xr:uid="{23FF5EA3-7763-4DDF-8BB3-096ED046D565}"/>
    <cellStyle name="Normal 2 4 2 4 3 2" xfId="13477" xr:uid="{AEFF3EFB-6272-4D9E-9461-DA081BC0365F}"/>
    <cellStyle name="Normal 2 4 2 4 3 2 2" xfId="28453" xr:uid="{AA972371-36B9-4179-927F-EEA45F458C16}"/>
    <cellStyle name="Normal 2 4 2 4 3 3" xfId="20965" xr:uid="{AE6AC419-94EF-438E-BC62-750F5656BB1D}"/>
    <cellStyle name="Normal 2 4 2 4 3 4" xfId="35361" xr:uid="{F45F8C5E-FA03-45C5-A76A-29A1D31A5875}"/>
    <cellStyle name="Normal 2 4 2 4 3 5" xfId="43384" xr:uid="{2179978E-4887-4062-925F-769796770BBF}"/>
    <cellStyle name="Normal 2 4 2 4 3 6" xfId="51270" xr:uid="{16C837F5-3701-43C2-9733-0A77ED1B45AE}"/>
    <cellStyle name="Normal 2 4 2 4 3 7" xfId="58760" xr:uid="{B4B46E31-5BA7-4C29-A6E5-74EEC3263089}"/>
    <cellStyle name="Normal 2 4 2 4 4" xfId="5967" xr:uid="{1DD932BA-D997-4B59-89CD-C20F5A85D9A2}"/>
    <cellStyle name="Normal 2 4 2 4 4 2" xfId="13478" xr:uid="{849F7976-C74D-4717-B9EC-9B7192E620A7}"/>
    <cellStyle name="Normal 2 4 2 4 4 2 2" xfId="28454" xr:uid="{CBB9BEC8-F846-4A7C-9A1D-E6A5ECB8284C}"/>
    <cellStyle name="Normal 2 4 2 4 4 3" xfId="20966" xr:uid="{AE7A2725-333D-4E20-B110-F186D20A5E96}"/>
    <cellStyle name="Normal 2 4 2 4 4 4" xfId="37204" xr:uid="{255B9342-9FEE-4FE2-B09A-A8039339D6B2}"/>
    <cellStyle name="Normal 2 4 2 4 4 5" xfId="43385" xr:uid="{432B4824-5923-4E57-89A6-65EFCB8C66DC}"/>
    <cellStyle name="Normal 2 4 2 4 4 6" xfId="51271" xr:uid="{21331D80-6464-42D5-89A7-A27D348ECC09}"/>
    <cellStyle name="Normal 2 4 2 4 4 7" xfId="58761" xr:uid="{79B00BAE-6A0C-45C4-A0EA-962401623B6D}"/>
    <cellStyle name="Normal 2 4 2 4 5" xfId="13475" xr:uid="{D798852A-9735-496A-A356-BC270DFD2C6A}"/>
    <cellStyle name="Normal 2 4 2 4 5 2" xfId="28451" xr:uid="{46F03DED-1690-4C8E-984E-BBD98CAF7290}"/>
    <cellStyle name="Normal 2 4 2 4 6" xfId="20963" xr:uid="{27B85A4B-A016-40C6-8A76-6699798D3015}"/>
    <cellStyle name="Normal 2 4 2 4 7" xfId="32094" xr:uid="{A8F9A45D-A64C-4A47-961F-0E6086E52C25}"/>
    <cellStyle name="Normal 2 4 2 4 8" xfId="43382" xr:uid="{9C59789E-63A4-419D-8E8D-983E07AB8545}"/>
    <cellStyle name="Normal 2 4 2 4 9" xfId="51268" xr:uid="{5EB8DDA7-658C-4B16-9691-9712CE38C07D}"/>
    <cellStyle name="Normal 2 4 2 5" xfId="5968" xr:uid="{CD43A88A-E0C0-4686-8413-C1C37F949D4A}"/>
    <cellStyle name="Normal 2 4 2 5 2" xfId="13479" xr:uid="{B92221C1-FDDB-4D18-8AF2-F1CE9F707734}"/>
    <cellStyle name="Normal 2 4 2 5 2 2" xfId="28455" xr:uid="{466E6CB3-2B84-471F-ADC3-EB2FB5F559DF}"/>
    <cellStyle name="Normal 2 4 2 5 3" xfId="20967" xr:uid="{F5DAC4FC-5DC3-4953-A1A1-6DD3B16133DC}"/>
    <cellStyle name="Normal 2 4 2 5 4" xfId="33513" xr:uid="{1656303C-65A4-4F32-B582-D069B072A4D6}"/>
    <cellStyle name="Normal 2 4 2 5 5" xfId="43386" xr:uid="{1B5BB3B4-A83D-4023-9059-C2B6ABDC1E3C}"/>
    <cellStyle name="Normal 2 4 2 5 6" xfId="51272" xr:uid="{AA944066-7008-467F-A866-CF420C518A88}"/>
    <cellStyle name="Normal 2 4 2 5 7" xfId="58762" xr:uid="{F41DF02D-3C09-47EA-9C2B-8BBC129F64B2}"/>
    <cellStyle name="Normal 2 4 2 6" xfId="5969" xr:uid="{18870EA0-BCDE-4BE6-A22D-13D0C2EF7C08}"/>
    <cellStyle name="Normal 2 4 2 6 2" xfId="13480" xr:uid="{8C00836D-F4E0-4584-8C4C-5F28F1610568}"/>
    <cellStyle name="Normal 2 4 2 6 2 2" xfId="28456" xr:uid="{F822350A-AD96-4640-8369-99033EB8BF6A}"/>
    <cellStyle name="Normal 2 4 2 6 3" xfId="20968" xr:uid="{C482847C-B6D3-4E8F-BCEE-977EC7F0F4A7}"/>
    <cellStyle name="Normal 2 4 2 6 4" xfId="35358" xr:uid="{A2D63D4B-75B1-4B9B-90E3-DC51B8980A23}"/>
    <cellStyle name="Normal 2 4 2 6 5" xfId="43387" xr:uid="{B254D62A-069B-40BA-8DB3-199401780630}"/>
    <cellStyle name="Normal 2 4 2 6 6" xfId="51273" xr:uid="{E9B82B55-1835-463D-BD84-4646C1806F24}"/>
    <cellStyle name="Normal 2 4 2 6 7" xfId="58763" xr:uid="{AB828028-2C1F-46B3-89E8-A15FC10B74CC}"/>
    <cellStyle name="Normal 2 4 2 7" xfId="5970" xr:uid="{4A39363C-2FCE-4CA7-B7C1-DEEAEB8E47AD}"/>
    <cellStyle name="Normal 2 4 2 7 2" xfId="13481" xr:uid="{05F1813C-8CDD-4B3D-8CDE-CA9E624A3097}"/>
    <cellStyle name="Normal 2 4 2 7 2 2" xfId="28457" xr:uid="{EAF7225C-51D9-4F00-8D43-5E6325DB8954}"/>
    <cellStyle name="Normal 2 4 2 7 3" xfId="20969" xr:uid="{39B51F90-88C8-4829-9464-30D17544359B}"/>
    <cellStyle name="Normal 2 4 2 7 4" xfId="37201" xr:uid="{9680FEC1-03CA-4300-BA42-1FA7DC686821}"/>
    <cellStyle name="Normal 2 4 2 7 5" xfId="43388" xr:uid="{3D6BED7F-5955-42C4-87E3-D3AA59A0B5CA}"/>
    <cellStyle name="Normal 2 4 2 7 6" xfId="51274" xr:uid="{017B3BEA-60B8-46C9-8B2A-FD882DAEBEA1}"/>
    <cellStyle name="Normal 2 4 2 7 7" xfId="58764" xr:uid="{ECACBAC1-D3CE-4244-83FC-1952943D6C63}"/>
    <cellStyle name="Normal 2 4 2 8" xfId="5971" xr:uid="{C9653FE6-C351-4682-AD2A-9121C6198D86}"/>
    <cellStyle name="Normal 2 4 2 8 2" xfId="13482" xr:uid="{5A544308-C260-43AF-AD1E-B7CC6867D176}"/>
    <cellStyle name="Normal 2 4 2 8 2 2" xfId="28458" xr:uid="{B682C54B-EE6E-4A3C-BC1B-D858AC8291BF}"/>
    <cellStyle name="Normal 2 4 2 8 3" xfId="20970" xr:uid="{F4D98E03-728F-4B30-A3EF-FA49A125055D}"/>
    <cellStyle name="Normal 2 4 2 8 4" xfId="37683" xr:uid="{D48B2E33-8A3C-49B4-B836-E24F5EA002A0}"/>
    <cellStyle name="Normal 2 4 2 8 5" xfId="43389" xr:uid="{926C24A2-60B0-44C7-BE38-DF8DAB1996C9}"/>
    <cellStyle name="Normal 2 4 2 8 6" xfId="51275" xr:uid="{F06173DA-EE54-4354-891B-0BC548F2BDE7}"/>
    <cellStyle name="Normal 2 4 2 8 7" xfId="58765" xr:uid="{01F7FD5E-78DF-4EC2-AAEB-FECED3A9B712}"/>
    <cellStyle name="Normal 2 4 2 9" xfId="7780" xr:uid="{C265AE62-381C-4A3C-994F-A01A9C93010D}"/>
    <cellStyle name="Normal 2 4 2 9 2" xfId="15269" xr:uid="{F5A9A42A-3821-42F1-BA56-180E6E0FB426}"/>
    <cellStyle name="Normal 2 4 2 9 2 2" xfId="30245" xr:uid="{0C570BB2-4D80-4117-AAE8-736D8CE4EC96}"/>
    <cellStyle name="Normal 2 4 2 9 3" xfId="22757" xr:uid="{A3E66B1E-E835-4D76-828F-327C7A25CE80}"/>
    <cellStyle name="Normal 2 4 2 9 4" xfId="45176" xr:uid="{F5350A6F-BDA0-4D9B-9FA4-A6C695097E37}"/>
    <cellStyle name="Normal 2 4 2 9 5" xfId="53064" xr:uid="{306625AA-DE0C-4D28-B4D2-765D2FACBB9D}"/>
    <cellStyle name="Normal 2 4 2 9 6" xfId="60552" xr:uid="{A37B18CA-3F81-4A46-A843-7C0FF6040CBB}"/>
    <cellStyle name="Normal 2 4 3" xfId="308" xr:uid="{F4ED1024-4A61-48CA-A1F9-E8880CEDF43D}"/>
    <cellStyle name="Normal 2 4 3 10" xfId="7850" xr:uid="{6ADF9DDD-4BCF-4080-8650-950E97AEE45E}"/>
    <cellStyle name="Normal 2 4 3 10 2" xfId="22827" xr:uid="{71A4BDAA-C86D-459C-AD55-4EBE57B8870E}"/>
    <cellStyle name="Normal 2 4 3 11" xfId="15339" xr:uid="{DC3920CA-EC02-4623-85BB-C369BD8DEF56}"/>
    <cellStyle name="Normal 2 4 3 12" xfId="31133" xr:uid="{731F94DF-E5EA-4E2B-A5BF-45651E418AF8}"/>
    <cellStyle name="Normal 2 4 3 13" xfId="37758" xr:uid="{C8BA2D4D-B4E5-4796-A343-D1F286EE0B54}"/>
    <cellStyle name="Normal 2 4 3 14" xfId="45246" xr:uid="{9A71134A-26F8-4277-83E2-7D78211CD76C}"/>
    <cellStyle name="Normal 2 4 3 15" xfId="45369" xr:uid="{D81A0B83-9F02-4AB9-87B0-00D50FF2F770}"/>
    <cellStyle name="Normal 2 4 3 16" xfId="45492" xr:uid="{D9F1DC0E-C334-46E8-9D36-BF1F7BB028DF}"/>
    <cellStyle name="Normal 2 4 3 17" xfId="45641" xr:uid="{010C2344-5D83-440E-B18C-EC0C9DF7F922}"/>
    <cellStyle name="Normal 2 4 3 18" xfId="53134" xr:uid="{A3FCEE9B-5F56-47A0-BD84-96B09A873410}"/>
    <cellStyle name="Normal 2 4 3 2" xfId="366" xr:uid="{4CDF5D48-4E83-44A4-B2E0-BCE08977C30B}"/>
    <cellStyle name="Normal 2 4 3 2 10" xfId="45425" xr:uid="{EA88D7F6-E363-4A01-9869-D51DF1841108}"/>
    <cellStyle name="Normal 2 4 3 2 11" xfId="45548" xr:uid="{967A08BC-2838-4C19-9C34-EA4C5ABCD8C6}"/>
    <cellStyle name="Normal 2 4 3 2 12" xfId="45697" xr:uid="{DE47E530-96B4-44DA-AAF6-E357D4AEBC49}"/>
    <cellStyle name="Normal 2 4 3 2 13" xfId="53190" xr:uid="{DD95BC88-6025-44AC-8151-87F834DFED3A}"/>
    <cellStyle name="Normal 2 4 3 2 2" xfId="5972" xr:uid="{1893F739-EC5A-44F1-A1BB-BCD84FE7D68D}"/>
    <cellStyle name="Normal 2 4 3 2 2 2" xfId="13483" xr:uid="{7A28D180-1CFD-4B90-BAAB-5350E036128E}"/>
    <cellStyle name="Normal 2 4 3 2 2 2 2" xfId="28459" xr:uid="{6C0A102B-95B7-4543-84BC-EC5F5A05423C}"/>
    <cellStyle name="Normal 2 4 3 2 2 3" xfId="20971" xr:uid="{8C75DEAF-E572-4F47-B72B-4CEE33F5AAE6}"/>
    <cellStyle name="Normal 2 4 3 2 2 4" xfId="33518" xr:uid="{CE0BD065-EDC7-4D59-9BF6-9D4394FF8AB6}"/>
    <cellStyle name="Normal 2 4 3 2 2 5" xfId="43390" xr:uid="{61A0F8B0-176B-41E0-B3E4-21EDAC88F784}"/>
    <cellStyle name="Normal 2 4 3 2 2 6" xfId="51276" xr:uid="{04CE696D-6220-42D5-9684-555CF9A51E7C}"/>
    <cellStyle name="Normal 2 4 3 2 2 7" xfId="58766" xr:uid="{0ED9E50A-5589-4DF5-8EA0-847678AB9874}"/>
    <cellStyle name="Normal 2 4 3 2 3" xfId="5973" xr:uid="{0E0A6D23-B15B-496A-AEB9-A33FFAF4C768}"/>
    <cellStyle name="Normal 2 4 3 2 3 2" xfId="13484" xr:uid="{485077D5-A8CD-4B9C-A1C7-DF26B4C63D19}"/>
    <cellStyle name="Normal 2 4 3 2 3 2 2" xfId="28460" xr:uid="{6C021A26-D1E0-46DF-9561-23D3485C7CA1}"/>
    <cellStyle name="Normal 2 4 3 2 3 3" xfId="20972" xr:uid="{54A554A6-8625-43B6-ABF6-D70043D1E4DB}"/>
    <cellStyle name="Normal 2 4 3 2 3 4" xfId="35363" xr:uid="{A117F820-503A-4815-B39B-B37875839EFF}"/>
    <cellStyle name="Normal 2 4 3 2 3 5" xfId="43391" xr:uid="{532139BB-A1F9-4331-872F-A3131E7958E1}"/>
    <cellStyle name="Normal 2 4 3 2 3 6" xfId="51277" xr:uid="{77EC246E-B5CB-4D6A-86CA-E186CAF688F4}"/>
    <cellStyle name="Normal 2 4 3 2 3 7" xfId="58767" xr:uid="{2328FA78-9071-488D-830C-C0A3E518094C}"/>
    <cellStyle name="Normal 2 4 3 2 4" xfId="5974" xr:uid="{139E75B4-2980-4BEB-9595-8DB13B8894C1}"/>
    <cellStyle name="Normal 2 4 3 2 4 2" xfId="13485" xr:uid="{958E996B-ABB0-4E19-8E3A-CEA80C6627AB}"/>
    <cellStyle name="Normal 2 4 3 2 4 2 2" xfId="28461" xr:uid="{D2A24732-A7B4-4E2D-9FF7-7791C9BC8FFB}"/>
    <cellStyle name="Normal 2 4 3 2 4 3" xfId="20973" xr:uid="{DAC42B54-ABDF-492C-9F3E-8C4AB1A2F233}"/>
    <cellStyle name="Normal 2 4 3 2 4 4" xfId="37206" xr:uid="{85DEC8C7-C77F-441A-9B36-FF73DDE4D193}"/>
    <cellStyle name="Normal 2 4 3 2 4 5" xfId="43392" xr:uid="{13739D67-423E-4655-BF1D-910333425907}"/>
    <cellStyle name="Normal 2 4 3 2 4 6" xfId="51278" xr:uid="{1BC29F03-A12E-4639-974A-247BC06850BD}"/>
    <cellStyle name="Normal 2 4 3 2 4 7" xfId="58768" xr:uid="{2552A337-144F-4473-9771-33C3D1AA4BFE}"/>
    <cellStyle name="Normal 2 4 3 2 5" xfId="7906" xr:uid="{70BB0161-CD39-4C20-9C01-A9E5E54832C4}"/>
    <cellStyle name="Normal 2 4 3 2 5 2" xfId="22883" xr:uid="{F59635E8-7EF7-4B70-96F4-BBFDD9CC6C4E}"/>
    <cellStyle name="Normal 2 4 3 2 6" xfId="15395" xr:uid="{3532F2F9-2A22-48D3-B28B-4BE2C4E84A18}"/>
    <cellStyle name="Normal 2 4 3 2 7" xfId="31818" xr:uid="{81FD0A11-F5DB-4A2E-B84C-7B25D326A3C0}"/>
    <cellStyle name="Normal 2 4 3 2 8" xfId="37814" xr:uid="{532D0A95-5440-48C7-8341-AC8255BCEA31}"/>
    <cellStyle name="Normal 2 4 3 2 9" xfId="45302" xr:uid="{4F44EB9E-7008-4A84-910E-E307D482526D}"/>
    <cellStyle name="Normal 2 4 3 3" xfId="5975" xr:uid="{8A7DE024-B056-456E-AE89-41BA3A902DDB}"/>
    <cellStyle name="Normal 2 4 3 3 10" xfId="58769" xr:uid="{717B3C87-839B-400C-8FBC-0E2940146DED}"/>
    <cellStyle name="Normal 2 4 3 3 2" xfId="5976" xr:uid="{950D05D7-C205-4109-AAB6-2549E7CEA2CC}"/>
    <cellStyle name="Normal 2 4 3 3 2 2" xfId="13487" xr:uid="{7525960C-30F4-44FE-BB9A-AA25AA1B4A7D}"/>
    <cellStyle name="Normal 2 4 3 3 2 2 2" xfId="28463" xr:uid="{D4B594FD-97ED-4494-8A24-3F35A74F942B}"/>
    <cellStyle name="Normal 2 4 3 3 2 3" xfId="20975" xr:uid="{105B2D68-252C-488D-A779-8A94EA223A8A}"/>
    <cellStyle name="Normal 2 4 3 3 2 4" xfId="33519" xr:uid="{762395F1-911C-4B2D-A7D4-74B391D6F0BC}"/>
    <cellStyle name="Normal 2 4 3 3 2 5" xfId="43394" xr:uid="{2720E4B9-1889-4E85-B78C-E2BC69C6706E}"/>
    <cellStyle name="Normal 2 4 3 3 2 6" xfId="51280" xr:uid="{60D4DFC4-A284-4099-9258-DE784A15EF4E}"/>
    <cellStyle name="Normal 2 4 3 3 2 7" xfId="58770" xr:uid="{614C3FFF-76F3-4CA3-99EA-76A9104456C5}"/>
    <cellStyle name="Normal 2 4 3 3 3" xfId="5977" xr:uid="{5E734E25-4AFF-4E07-8367-0904C41DBA49}"/>
    <cellStyle name="Normal 2 4 3 3 3 2" xfId="13488" xr:uid="{C02D9299-1916-4126-B05C-14C64E7AE8E3}"/>
    <cellStyle name="Normal 2 4 3 3 3 2 2" xfId="28464" xr:uid="{764E833F-F219-4D9A-8CC2-0935551280D1}"/>
    <cellStyle name="Normal 2 4 3 3 3 3" xfId="20976" xr:uid="{6B00380E-5454-46B0-8088-CD81361A5B25}"/>
    <cellStyle name="Normal 2 4 3 3 3 4" xfId="35364" xr:uid="{261B7785-5949-4346-9F1A-730A2A487265}"/>
    <cellStyle name="Normal 2 4 3 3 3 5" xfId="43395" xr:uid="{7EFCA673-228E-4846-A2B9-2D222A3FDC67}"/>
    <cellStyle name="Normal 2 4 3 3 3 6" xfId="51281" xr:uid="{59976B4A-0A20-41AB-98B2-A4343FAE3D80}"/>
    <cellStyle name="Normal 2 4 3 3 3 7" xfId="58771" xr:uid="{64B55379-E1C9-43F1-B6C3-7D5912172FA8}"/>
    <cellStyle name="Normal 2 4 3 3 4" xfId="5978" xr:uid="{FE988D73-5A9E-4CA5-9DFC-152B97AE70A0}"/>
    <cellStyle name="Normal 2 4 3 3 4 2" xfId="13489" xr:uid="{DB8DB18A-06EB-474D-AB15-A09234C5B496}"/>
    <cellStyle name="Normal 2 4 3 3 4 2 2" xfId="28465" xr:uid="{E654820F-EA0D-4A43-BC87-7A17AB4FED89}"/>
    <cellStyle name="Normal 2 4 3 3 4 3" xfId="20977" xr:uid="{8ABD909B-EF4D-442F-ABF7-0D89895C3812}"/>
    <cellStyle name="Normal 2 4 3 3 4 4" xfId="37207" xr:uid="{99DBAE7D-6FA4-4B9D-B911-E1D7D9328340}"/>
    <cellStyle name="Normal 2 4 3 3 4 5" xfId="43396" xr:uid="{3080B7CD-8901-4052-8B8E-E5461BFD9712}"/>
    <cellStyle name="Normal 2 4 3 3 4 6" xfId="51282" xr:uid="{1213460D-411A-4878-98F5-18B0D219FA79}"/>
    <cellStyle name="Normal 2 4 3 3 4 7" xfId="58772" xr:uid="{4006F5F6-8386-4DC0-8295-B690E32D757A}"/>
    <cellStyle name="Normal 2 4 3 3 5" xfId="13486" xr:uid="{F14611AA-1C94-446C-A5BF-EE07AA5F7753}"/>
    <cellStyle name="Normal 2 4 3 3 5 2" xfId="28462" xr:uid="{BAEF69EF-7AA4-4D27-A12A-C8F8E487D98F}"/>
    <cellStyle name="Normal 2 4 3 3 6" xfId="20974" xr:uid="{427B3464-08D7-4389-8153-F60F6BAC07BA}"/>
    <cellStyle name="Normal 2 4 3 3 7" xfId="32054" xr:uid="{C68F21B2-699E-4C9D-A09E-E817F3F38859}"/>
    <cellStyle name="Normal 2 4 3 3 8" xfId="43393" xr:uid="{A84E030C-70D0-4BC1-92D0-25CD4EEEBB8D}"/>
    <cellStyle name="Normal 2 4 3 3 9" xfId="51279" xr:uid="{5B752B75-4943-4CB7-BDAD-5B2F18428A98}"/>
    <cellStyle name="Normal 2 4 3 4" xfId="5979" xr:uid="{B212880D-3FFC-4B4F-959F-52947A6A9017}"/>
    <cellStyle name="Normal 2 4 3 4 10" xfId="58773" xr:uid="{751BA6BA-0A26-473B-A157-4A7A424D510F}"/>
    <cellStyle name="Normal 2 4 3 4 2" xfId="5980" xr:uid="{151FA500-4A5F-485A-999C-EDA6BE242A44}"/>
    <cellStyle name="Normal 2 4 3 4 2 2" xfId="13491" xr:uid="{A02DF702-9B1C-48E4-8032-145C90DAD23B}"/>
    <cellStyle name="Normal 2 4 3 4 2 2 2" xfId="28467" xr:uid="{D72725E1-A82A-413A-93AF-BD0A2A75ED98}"/>
    <cellStyle name="Normal 2 4 3 4 2 3" xfId="20979" xr:uid="{8751AE3C-34C5-41EB-B49E-8D9B1E63C54F}"/>
    <cellStyle name="Normal 2 4 3 4 2 4" xfId="33520" xr:uid="{22EF628C-7885-4E9A-8B3E-119FBB3B91F9}"/>
    <cellStyle name="Normal 2 4 3 4 2 5" xfId="43398" xr:uid="{DB7BD096-EB32-4D88-9303-3D4E5AD5724D}"/>
    <cellStyle name="Normal 2 4 3 4 2 6" xfId="51284" xr:uid="{E08AFF2B-75AB-46E9-B0B0-DF67E4C86EFA}"/>
    <cellStyle name="Normal 2 4 3 4 2 7" xfId="58774" xr:uid="{D330F6D7-F301-4D5F-82E7-596187381794}"/>
    <cellStyle name="Normal 2 4 3 4 3" xfId="5981" xr:uid="{3737B562-F68A-470F-9254-708656B5BC72}"/>
    <cellStyle name="Normal 2 4 3 4 3 2" xfId="13492" xr:uid="{92519ED9-F4FD-47C9-AE2C-098E1C2FBB4A}"/>
    <cellStyle name="Normal 2 4 3 4 3 2 2" xfId="28468" xr:uid="{353EA706-4B72-4A48-9E31-FC0913617C64}"/>
    <cellStyle name="Normal 2 4 3 4 3 3" xfId="20980" xr:uid="{E405467A-6E4E-4188-A02F-6CDB9E5400A2}"/>
    <cellStyle name="Normal 2 4 3 4 3 4" xfId="35365" xr:uid="{864E8858-9BFC-453A-A1D5-C1E3B904C1F6}"/>
    <cellStyle name="Normal 2 4 3 4 3 5" xfId="43399" xr:uid="{E83A5791-284A-4F1F-B14E-97D671D727D5}"/>
    <cellStyle name="Normal 2 4 3 4 3 6" xfId="51285" xr:uid="{C9A800AF-53D8-4B77-89EC-34E38FDC0DCA}"/>
    <cellStyle name="Normal 2 4 3 4 3 7" xfId="58775" xr:uid="{45F43C40-8B98-43DF-9A1C-9873DE87B57E}"/>
    <cellStyle name="Normal 2 4 3 4 4" xfId="5982" xr:uid="{030D29B0-E903-4C8F-A9F9-CF51A2D3539B}"/>
    <cellStyle name="Normal 2 4 3 4 4 2" xfId="13493" xr:uid="{F270F1C7-A232-4ACC-94D9-FD8CFB108449}"/>
    <cellStyle name="Normal 2 4 3 4 4 2 2" xfId="28469" xr:uid="{0D9655F7-8168-438C-8426-BE188441895D}"/>
    <cellStyle name="Normal 2 4 3 4 4 3" xfId="20981" xr:uid="{E23E3F07-238B-454C-BD00-6318FEB23C12}"/>
    <cellStyle name="Normal 2 4 3 4 4 4" xfId="37208" xr:uid="{D43D66F4-F5FC-435B-B9C3-D31E87E30D37}"/>
    <cellStyle name="Normal 2 4 3 4 4 5" xfId="43400" xr:uid="{879C4C4B-DFCB-4C99-B09C-88BF04231EF2}"/>
    <cellStyle name="Normal 2 4 3 4 4 6" xfId="51286" xr:uid="{2F2F7147-1490-4FE0-9102-39A95F3C8BC5}"/>
    <cellStyle name="Normal 2 4 3 4 4 7" xfId="58776" xr:uid="{1D7C3D7F-F3F4-46F3-AEE9-B233B41DCE90}"/>
    <cellStyle name="Normal 2 4 3 4 5" xfId="13490" xr:uid="{78979364-949A-4BB6-A465-CC4F328C2F45}"/>
    <cellStyle name="Normal 2 4 3 4 5 2" xfId="28466" xr:uid="{78F7438D-EB5D-44C6-A3D2-32B946124CCC}"/>
    <cellStyle name="Normal 2 4 3 4 6" xfId="20978" xr:uid="{A8CF5A29-0937-4246-9DB0-08E64C482B99}"/>
    <cellStyle name="Normal 2 4 3 4 7" xfId="32109" xr:uid="{11077408-0704-44F9-8061-E43D19094C89}"/>
    <cellStyle name="Normal 2 4 3 4 8" xfId="43397" xr:uid="{D451F25C-E2C3-4A40-A134-80B69F3D4C95}"/>
    <cellStyle name="Normal 2 4 3 4 9" xfId="51283" xr:uid="{8427D1CB-14A2-4B43-899F-BCDB3AA10B92}"/>
    <cellStyle name="Normal 2 4 3 5" xfId="5983" xr:uid="{E5BB1F00-B3B2-40CE-8C08-61B4AEDF8E3E}"/>
    <cellStyle name="Normal 2 4 3 5 2" xfId="13494" xr:uid="{F75589AF-0A1A-4F51-8FED-AAF82EB42C18}"/>
    <cellStyle name="Normal 2 4 3 5 2 2" xfId="28470" xr:uid="{D81A9405-C19C-40AF-8AEB-DC6EA0C4C22A}"/>
    <cellStyle name="Normal 2 4 3 5 3" xfId="20982" xr:uid="{42802BD2-C593-4674-B21D-C89AE8740F5D}"/>
    <cellStyle name="Normal 2 4 3 5 4" xfId="33517" xr:uid="{BA8E808B-4904-4C74-B267-A0F3EF89792E}"/>
    <cellStyle name="Normal 2 4 3 5 5" xfId="43401" xr:uid="{842854D5-FCD0-4553-8902-FEA18C858F0A}"/>
    <cellStyle name="Normal 2 4 3 5 6" xfId="51287" xr:uid="{1F46D1E9-CC88-49FA-8692-AE3BB718A871}"/>
    <cellStyle name="Normal 2 4 3 5 7" xfId="58777" xr:uid="{B4AFB9BB-FDA2-44BC-9BC8-DE4AC653358D}"/>
    <cellStyle name="Normal 2 4 3 6" xfId="5984" xr:uid="{5CBA6D6C-7E46-4B74-A1D3-93CB217ADC30}"/>
    <cellStyle name="Normal 2 4 3 6 2" xfId="13495" xr:uid="{68A4110B-4CD4-4D67-A576-C2B9637DEE04}"/>
    <cellStyle name="Normal 2 4 3 6 2 2" xfId="28471" xr:uid="{9915D201-22E9-4CAC-862D-C0FA8DE2079A}"/>
    <cellStyle name="Normal 2 4 3 6 3" xfId="20983" xr:uid="{035B1C20-CBAE-4F5A-8F03-CCFA456B303B}"/>
    <cellStyle name="Normal 2 4 3 6 4" xfId="35362" xr:uid="{EBACBDE8-A93F-4325-B6B3-F6DB50E87789}"/>
    <cellStyle name="Normal 2 4 3 6 5" xfId="43402" xr:uid="{31B228B4-BCD1-49D7-8585-A3D06C960FEA}"/>
    <cellStyle name="Normal 2 4 3 6 6" xfId="51288" xr:uid="{4472ED82-4C66-4AD3-84D2-A51399D92B4B}"/>
    <cellStyle name="Normal 2 4 3 6 7" xfId="58778" xr:uid="{05A79EDA-ECB8-4B4E-AEDE-A00521D9631F}"/>
    <cellStyle name="Normal 2 4 3 7" xfId="5985" xr:uid="{C651AB38-FA6D-4575-B238-112CEAF0CDD2}"/>
    <cellStyle name="Normal 2 4 3 7 2" xfId="13496" xr:uid="{A94F3ED9-E96F-45C9-91C9-20BE85268E36}"/>
    <cellStyle name="Normal 2 4 3 7 2 2" xfId="28472" xr:uid="{B3524053-DCFC-4AC9-BB16-BD30BAF54A74}"/>
    <cellStyle name="Normal 2 4 3 7 3" xfId="20984" xr:uid="{F027F710-93FB-42FB-8298-9840C85364C6}"/>
    <cellStyle name="Normal 2 4 3 7 4" xfId="37205" xr:uid="{65083DA2-5E52-4A37-B7E5-1987B34B06FC}"/>
    <cellStyle name="Normal 2 4 3 7 5" xfId="43403" xr:uid="{3AB11DEF-92D0-4BF1-BB4A-18B7D55C66E0}"/>
    <cellStyle name="Normal 2 4 3 7 6" xfId="51289" xr:uid="{971DB963-71E2-4D6F-B8CF-777257F84643}"/>
    <cellStyle name="Normal 2 4 3 7 7" xfId="58779" xr:uid="{005D7FA4-F643-4475-8D65-711A84A00D2D}"/>
    <cellStyle name="Normal 2 4 3 8" xfId="5986" xr:uid="{8E9E93CB-BF29-473A-AF74-0EC9BE6E3195}"/>
    <cellStyle name="Normal 2 4 3 8 2" xfId="13497" xr:uid="{29952E98-D5A6-48F6-AF91-01639C328A18}"/>
    <cellStyle name="Normal 2 4 3 8 2 2" xfId="28473" xr:uid="{96D58F40-7F67-4402-8C07-7BEE43EE6296}"/>
    <cellStyle name="Normal 2 4 3 8 3" xfId="20985" xr:uid="{558EE54D-94B5-4B30-85C3-1DD1B09B3E5F}"/>
    <cellStyle name="Normal 2 4 3 8 4" xfId="37698" xr:uid="{A8B9D42F-5EB2-4606-B6E1-06CCF38B4FC0}"/>
    <cellStyle name="Normal 2 4 3 8 5" xfId="43404" xr:uid="{5F119E15-EED0-4DF9-98A4-DA26C7B75E8F}"/>
    <cellStyle name="Normal 2 4 3 8 6" xfId="51290" xr:uid="{B621B5E8-99A5-47CD-BC32-2257076D6D8D}"/>
    <cellStyle name="Normal 2 4 3 8 7" xfId="58780" xr:uid="{665C872C-CBD1-4F89-BFFE-32008DCC509E}"/>
    <cellStyle name="Normal 2 4 3 9" xfId="7795" xr:uid="{3FDD792C-BFAF-4A2E-A180-CD4F3F2A8B49}"/>
    <cellStyle name="Normal 2 4 3 9 2" xfId="15284" xr:uid="{522AE899-62C3-488B-A68B-620DF7950AAC}"/>
    <cellStyle name="Normal 2 4 3 9 2 2" xfId="30260" xr:uid="{750500E3-6AE3-49B5-BC7F-BD2FEA7B7B4F}"/>
    <cellStyle name="Normal 2 4 3 9 3" xfId="22772" xr:uid="{BB82752E-D51C-41D8-86D5-9C8F7E866BE1}"/>
    <cellStyle name="Normal 2 4 3 9 4" xfId="45191" xr:uid="{6B015D5D-7A2A-4658-B117-A0EECD86D4F5}"/>
    <cellStyle name="Normal 2 4 3 9 5" xfId="53079" xr:uid="{6A190B7D-6483-48E4-B548-75B9A813F735}"/>
    <cellStyle name="Normal 2 4 3 9 6" xfId="60567" xr:uid="{86326C41-419E-4082-9EE2-6C8FA84A0518}"/>
    <cellStyle name="Normal 2 4 4" xfId="318" xr:uid="{BDEAD170-0D16-409C-847F-61E596E14511}"/>
    <cellStyle name="Normal 2 4 4 10" xfId="7859" xr:uid="{5DB5CD43-B014-4201-8CC5-E59F99B90F36}"/>
    <cellStyle name="Normal 2 4 4 10 2" xfId="22836" xr:uid="{BAA3C181-56F5-41D8-A64B-8B1082A71AB2}"/>
    <cellStyle name="Normal 2 4 4 11" xfId="15348" xr:uid="{F8ED1A9B-9EB1-488D-A9EB-06BD7B59A7AE}"/>
    <cellStyle name="Normal 2 4 4 12" xfId="31142" xr:uid="{D4947084-6DE8-43CB-A786-8805CA54F74F}"/>
    <cellStyle name="Normal 2 4 4 13" xfId="37767" xr:uid="{35511C38-8BE7-4F5C-9FC0-7A479D566713}"/>
    <cellStyle name="Normal 2 4 4 14" xfId="45255" xr:uid="{5B9CD1D4-7847-43BA-B2A1-EB283B0F5175}"/>
    <cellStyle name="Normal 2 4 4 15" xfId="45378" xr:uid="{5596FEDD-AA5E-458E-AA10-6998891952EB}"/>
    <cellStyle name="Normal 2 4 4 16" xfId="45501" xr:uid="{787A1454-2DA3-4D50-AC4C-DADFB21ABEC9}"/>
    <cellStyle name="Normal 2 4 4 17" xfId="45650" xr:uid="{CD0F98E2-2959-44E0-8B11-156977A8CF92}"/>
    <cellStyle name="Normal 2 4 4 18" xfId="53143" xr:uid="{2D4FC170-B0E6-4CB3-99C9-6AA9A4781A3F}"/>
    <cellStyle name="Normal 2 4 4 2" xfId="375" xr:uid="{AC3DD6C3-B192-427F-9B01-FD67C025B79D}"/>
    <cellStyle name="Normal 2 4 4 2 10" xfId="45434" xr:uid="{0ADD0E8B-938D-417D-BE8B-A93E74689310}"/>
    <cellStyle name="Normal 2 4 4 2 11" xfId="45557" xr:uid="{D657D26A-3F1F-419D-8881-8A412EC2971B}"/>
    <cellStyle name="Normal 2 4 4 2 12" xfId="45706" xr:uid="{40F710FF-814B-4C17-A26F-66125FA561D3}"/>
    <cellStyle name="Normal 2 4 4 2 13" xfId="53199" xr:uid="{BCA59672-5A4C-4047-AD8F-518B096D00F5}"/>
    <cellStyle name="Normal 2 4 4 2 2" xfId="5987" xr:uid="{014CFE9B-7069-4401-A8C7-12A3717A8E99}"/>
    <cellStyle name="Normal 2 4 4 2 2 2" xfId="13498" xr:uid="{ECCC31F2-7A08-4773-B025-C6A3EF2FA4CD}"/>
    <cellStyle name="Normal 2 4 4 2 2 2 2" xfId="28474" xr:uid="{3558AF43-57E3-4064-82CC-B8AC6620F0EA}"/>
    <cellStyle name="Normal 2 4 4 2 2 3" xfId="20986" xr:uid="{FB98927E-90A7-44D4-9636-2E8EEE3F03A0}"/>
    <cellStyle name="Normal 2 4 4 2 2 4" xfId="33522" xr:uid="{E0349266-D7EF-497E-A0FC-37E849E59A3F}"/>
    <cellStyle name="Normal 2 4 4 2 2 5" xfId="43405" xr:uid="{0FEBF137-4219-4053-B803-3C5063BA28F0}"/>
    <cellStyle name="Normal 2 4 4 2 2 6" xfId="51291" xr:uid="{ED4E5ECB-439F-446E-AB07-01F1BD7A9C1E}"/>
    <cellStyle name="Normal 2 4 4 2 2 7" xfId="58781" xr:uid="{C113372D-7251-48BD-B8B8-80FA2EB393F3}"/>
    <cellStyle name="Normal 2 4 4 2 3" xfId="5988" xr:uid="{D3297316-CDBB-4134-98C7-99891D51FA41}"/>
    <cellStyle name="Normal 2 4 4 2 3 2" xfId="13499" xr:uid="{A4C0E9C4-BFB9-4F83-9E8B-F63E57980499}"/>
    <cellStyle name="Normal 2 4 4 2 3 2 2" xfId="28475" xr:uid="{064FEDF7-E348-433C-BA32-B7F61DBC625C}"/>
    <cellStyle name="Normal 2 4 4 2 3 3" xfId="20987" xr:uid="{38E4D814-E187-4979-8FE8-CCE110BD23FB}"/>
    <cellStyle name="Normal 2 4 4 2 3 4" xfId="35367" xr:uid="{63C74610-5DB8-422A-80CC-649AE5608BDF}"/>
    <cellStyle name="Normal 2 4 4 2 3 5" xfId="43406" xr:uid="{B020DDB8-7A19-45F5-8EBA-7FC83676157A}"/>
    <cellStyle name="Normal 2 4 4 2 3 6" xfId="51292" xr:uid="{1B631545-7A67-4978-9A4B-82D5EF15F125}"/>
    <cellStyle name="Normal 2 4 4 2 3 7" xfId="58782" xr:uid="{4EA7DB5C-B600-486C-8D36-DCD74F2B404C}"/>
    <cellStyle name="Normal 2 4 4 2 4" xfId="5989" xr:uid="{53495747-DE5D-4E48-9864-D4477D31AEA5}"/>
    <cellStyle name="Normal 2 4 4 2 4 2" xfId="13500" xr:uid="{46EED1C3-7EBA-4E8D-A75F-BBA00DCC8EFC}"/>
    <cellStyle name="Normal 2 4 4 2 4 2 2" xfId="28476" xr:uid="{491223DD-A298-4774-9E4E-0592047B82B1}"/>
    <cellStyle name="Normal 2 4 4 2 4 3" xfId="20988" xr:uid="{2F9C15BF-26A1-42B4-8302-8001ED8EA32B}"/>
    <cellStyle name="Normal 2 4 4 2 4 4" xfId="37210" xr:uid="{81182FC4-47BD-479B-B886-1ED319D5839F}"/>
    <cellStyle name="Normal 2 4 4 2 4 5" xfId="43407" xr:uid="{0BD19BE7-2EF2-4531-AE8F-74AB17781F6C}"/>
    <cellStyle name="Normal 2 4 4 2 4 6" xfId="51293" xr:uid="{A3F987AB-A85F-4949-BBB4-BF1EB11E2721}"/>
    <cellStyle name="Normal 2 4 4 2 4 7" xfId="58783" xr:uid="{2ED3B363-009D-4E6B-8F3F-F1E714F6CAA7}"/>
    <cellStyle name="Normal 2 4 4 2 5" xfId="7915" xr:uid="{F3C334A9-AEA3-444A-9739-7580DD822E26}"/>
    <cellStyle name="Normal 2 4 4 2 5 2" xfId="22892" xr:uid="{8E27306F-93B3-411B-A67A-319AD652DCE2}"/>
    <cellStyle name="Normal 2 4 4 2 6" xfId="15404" xr:uid="{1F5470FA-DCF7-4C2E-981F-30E64531BA9C}"/>
    <cellStyle name="Normal 2 4 4 2 7" xfId="31819" xr:uid="{73C39C05-BE6E-45CD-AAAB-6BA544EA7E68}"/>
    <cellStyle name="Normal 2 4 4 2 8" xfId="37823" xr:uid="{45F99C7B-5E71-4D10-A3B1-782E26354175}"/>
    <cellStyle name="Normal 2 4 4 2 9" xfId="45311" xr:uid="{3F3776ED-D301-49E9-A03E-5032992609CF}"/>
    <cellStyle name="Normal 2 4 4 3" xfId="5990" xr:uid="{275F70A8-6FA1-4188-BCC1-517301CB1FDE}"/>
    <cellStyle name="Normal 2 4 4 3 10" xfId="58784" xr:uid="{E4A41A41-63C3-40CC-8738-24E4E1C3D52F}"/>
    <cellStyle name="Normal 2 4 4 3 2" xfId="5991" xr:uid="{5AF8F555-8752-4438-A5CB-59EB896E9671}"/>
    <cellStyle name="Normal 2 4 4 3 2 2" xfId="13502" xr:uid="{38719E75-DA1C-46CE-BCB8-396185676C3E}"/>
    <cellStyle name="Normal 2 4 4 3 2 2 2" xfId="28478" xr:uid="{FAE10258-A32B-49B5-81DB-5CA832C60832}"/>
    <cellStyle name="Normal 2 4 4 3 2 3" xfId="20990" xr:uid="{C718F666-4BC8-453B-B627-00AFBEA60F80}"/>
    <cellStyle name="Normal 2 4 4 3 2 4" xfId="33523" xr:uid="{78A0B241-3E4E-4E56-B538-DDFE419AF973}"/>
    <cellStyle name="Normal 2 4 4 3 2 5" xfId="43409" xr:uid="{0FB8DCF9-0C29-4E7E-B137-082C4FAC0A7A}"/>
    <cellStyle name="Normal 2 4 4 3 2 6" xfId="51295" xr:uid="{CF3E693D-C5F3-4687-9D34-D1ED4541A476}"/>
    <cellStyle name="Normal 2 4 4 3 2 7" xfId="58785" xr:uid="{F90267C0-B4D1-4768-9E65-1BF0AD5334CB}"/>
    <cellStyle name="Normal 2 4 4 3 3" xfId="5992" xr:uid="{85371686-9FE5-4C8E-A193-A19A811CEF9F}"/>
    <cellStyle name="Normal 2 4 4 3 3 2" xfId="13503" xr:uid="{432A9E45-8A08-4AF1-ABAF-E8BD95960F6F}"/>
    <cellStyle name="Normal 2 4 4 3 3 2 2" xfId="28479" xr:uid="{40E63D3C-9209-4EC8-A06B-4B772BFEEFDD}"/>
    <cellStyle name="Normal 2 4 4 3 3 3" xfId="20991" xr:uid="{B1E1A1BD-B3B7-485F-8659-EC568865CD4C}"/>
    <cellStyle name="Normal 2 4 4 3 3 4" xfId="35368" xr:uid="{BAA03407-2ECB-47B6-809C-1EFFCCCA5185}"/>
    <cellStyle name="Normal 2 4 4 3 3 5" xfId="43410" xr:uid="{952FF893-D2C5-4BC9-8CE4-F2BF115C284B}"/>
    <cellStyle name="Normal 2 4 4 3 3 6" xfId="51296" xr:uid="{E3118C4A-066C-4666-8F31-0DBB4D82E493}"/>
    <cellStyle name="Normal 2 4 4 3 3 7" xfId="58786" xr:uid="{A7A980E3-312E-4DCD-BB47-ECE0028370ED}"/>
    <cellStyle name="Normal 2 4 4 3 4" xfId="5993" xr:uid="{12B7B2A5-9EA9-4851-ACAE-8DBCC5869EDA}"/>
    <cellStyle name="Normal 2 4 4 3 4 2" xfId="13504" xr:uid="{81B844A6-54E4-4593-921E-373A18244754}"/>
    <cellStyle name="Normal 2 4 4 3 4 2 2" xfId="28480" xr:uid="{8AEA0AD4-447C-413B-9134-ED775A886B9B}"/>
    <cellStyle name="Normal 2 4 4 3 4 3" xfId="20992" xr:uid="{835B0FC7-93CA-4BA1-889E-0F8EE1BB6EDA}"/>
    <cellStyle name="Normal 2 4 4 3 4 4" xfId="37211" xr:uid="{505BEA4D-0FAB-456D-B1E9-45C529EB3FFF}"/>
    <cellStyle name="Normal 2 4 4 3 4 5" xfId="43411" xr:uid="{303BBFDF-F078-4B97-9DA7-7B6F1E96AB5D}"/>
    <cellStyle name="Normal 2 4 4 3 4 6" xfId="51297" xr:uid="{0387F4A3-C8B7-4399-AEC4-F0F8D78DE02B}"/>
    <cellStyle name="Normal 2 4 4 3 4 7" xfId="58787" xr:uid="{A4330F5A-C4AC-4343-B848-17FF0FDB5402}"/>
    <cellStyle name="Normal 2 4 4 3 5" xfId="13501" xr:uid="{389A22C8-3D49-4A13-9E12-8F2F2B0A770B}"/>
    <cellStyle name="Normal 2 4 4 3 5 2" xfId="28477" xr:uid="{5E57AAE7-ED6E-4210-AD8F-432AEC81DD09}"/>
    <cellStyle name="Normal 2 4 4 3 6" xfId="20989" xr:uid="{882BFCEB-D19C-41B5-9620-A8310ADFF482}"/>
    <cellStyle name="Normal 2 4 4 3 7" xfId="32063" xr:uid="{4F16E87D-5787-4122-9807-11DC71B4112A}"/>
    <cellStyle name="Normal 2 4 4 3 8" xfId="43408" xr:uid="{0E1A3143-B9C5-4231-A43C-243A98F99FFF}"/>
    <cellStyle name="Normal 2 4 4 3 9" xfId="51294" xr:uid="{9B802E96-F15A-466F-9EF0-686E631B0713}"/>
    <cellStyle name="Normal 2 4 4 4" xfId="5994" xr:uid="{C95D5076-698E-4E1D-8B03-6ADF376F8D13}"/>
    <cellStyle name="Normal 2 4 4 4 10" xfId="58788" xr:uid="{804FFEFC-4746-4929-A4EA-63F985CC475A}"/>
    <cellStyle name="Normal 2 4 4 4 2" xfId="5995" xr:uid="{3CB687D0-5102-4FF1-9EB2-250AD67A3B4D}"/>
    <cellStyle name="Normal 2 4 4 4 2 2" xfId="13506" xr:uid="{28EDBD9D-D8DD-49A0-922E-9758BF1579F2}"/>
    <cellStyle name="Normal 2 4 4 4 2 2 2" xfId="28482" xr:uid="{66E359AD-3034-4AC5-ABC2-E3C6235B4768}"/>
    <cellStyle name="Normal 2 4 4 4 2 3" xfId="20994" xr:uid="{89525EB5-3C88-49BE-9345-D14A42B2A50B}"/>
    <cellStyle name="Normal 2 4 4 4 2 4" xfId="33524" xr:uid="{2899B9CF-A6E5-42F5-9A99-7BCD898CB0C6}"/>
    <cellStyle name="Normal 2 4 4 4 2 5" xfId="43413" xr:uid="{6AB2F8EC-DEDE-46F5-9667-E8EE9183032E}"/>
    <cellStyle name="Normal 2 4 4 4 2 6" xfId="51299" xr:uid="{82244181-4DB4-42BB-993E-A1606380FEA3}"/>
    <cellStyle name="Normal 2 4 4 4 2 7" xfId="58789" xr:uid="{CD4A17FC-B1A2-4FF0-8694-084362436FE4}"/>
    <cellStyle name="Normal 2 4 4 4 3" xfId="5996" xr:uid="{09A2884F-6801-4A35-908E-DCCB796B806D}"/>
    <cellStyle name="Normal 2 4 4 4 3 2" xfId="13507" xr:uid="{25AEF2EB-72BA-4F5D-91A0-42C26B79A61F}"/>
    <cellStyle name="Normal 2 4 4 4 3 2 2" xfId="28483" xr:uid="{8B5017F0-E928-404E-8A56-D58759558BA6}"/>
    <cellStyle name="Normal 2 4 4 4 3 3" xfId="20995" xr:uid="{4D5CF59A-0D81-49C2-A478-0B7B6CD902EB}"/>
    <cellStyle name="Normal 2 4 4 4 3 4" xfId="35369" xr:uid="{1D6C89D2-D0E3-4FF6-A0A7-849DEF3A8E3A}"/>
    <cellStyle name="Normal 2 4 4 4 3 5" xfId="43414" xr:uid="{B6EF7859-920A-4546-8D64-EA6C7B54B203}"/>
    <cellStyle name="Normal 2 4 4 4 3 6" xfId="51300" xr:uid="{78A3012C-95EA-4A76-989E-0B1F21BD4A7A}"/>
    <cellStyle name="Normal 2 4 4 4 3 7" xfId="58790" xr:uid="{7143BCEA-BC06-48D7-B4AC-DD4EB6D023A1}"/>
    <cellStyle name="Normal 2 4 4 4 4" xfId="5997" xr:uid="{906D65CC-DCBE-4A5B-897D-83D1651EA494}"/>
    <cellStyle name="Normal 2 4 4 4 4 2" xfId="13508" xr:uid="{4623ED02-D2E1-4CCA-989E-76319E186A34}"/>
    <cellStyle name="Normal 2 4 4 4 4 2 2" xfId="28484" xr:uid="{7EF722C2-B5FD-4687-B98E-0B78CC33177A}"/>
    <cellStyle name="Normal 2 4 4 4 4 3" xfId="20996" xr:uid="{774FA59B-561D-4C94-9619-F4C79E5144E9}"/>
    <cellStyle name="Normal 2 4 4 4 4 4" xfId="37212" xr:uid="{077DF386-C7CF-414B-B5B5-4E3C6E5EAC9D}"/>
    <cellStyle name="Normal 2 4 4 4 4 5" xfId="43415" xr:uid="{0A698FA3-3DDC-4316-990F-0C884C0BFD31}"/>
    <cellStyle name="Normal 2 4 4 4 4 6" xfId="51301" xr:uid="{EE08B797-C117-40E9-BA12-D3890279D2C0}"/>
    <cellStyle name="Normal 2 4 4 4 4 7" xfId="58791" xr:uid="{88E91BF1-9C89-4C55-9281-E0CD26C3D94F}"/>
    <cellStyle name="Normal 2 4 4 4 5" xfId="13505" xr:uid="{D839BEBC-918A-41B8-BF6B-B1C2DC408170}"/>
    <cellStyle name="Normal 2 4 4 4 5 2" xfId="28481" xr:uid="{C845C4DF-AF5C-48CE-892A-27841A0F69B6}"/>
    <cellStyle name="Normal 2 4 4 4 6" xfId="20993" xr:uid="{508AC4C6-BC4D-4B96-AD17-64C4CFB3F0A9}"/>
    <cellStyle name="Normal 2 4 4 4 7" xfId="32118" xr:uid="{0C33F8F3-A7EE-4E68-BE9A-324B940CD70F}"/>
    <cellStyle name="Normal 2 4 4 4 8" xfId="43412" xr:uid="{91533FD2-A153-4ED9-828E-1DD5797C0124}"/>
    <cellStyle name="Normal 2 4 4 4 9" xfId="51298" xr:uid="{9A574A80-2DA6-4A37-A7CA-DB86CB5CE52D}"/>
    <cellStyle name="Normal 2 4 4 5" xfId="5998" xr:uid="{51119A75-CDA8-4E95-8A26-F42AC3D7A88F}"/>
    <cellStyle name="Normal 2 4 4 5 2" xfId="13509" xr:uid="{77F96ADA-76E9-43AA-AA47-DBD5EABE2FCD}"/>
    <cellStyle name="Normal 2 4 4 5 2 2" xfId="28485" xr:uid="{CFA81F3F-2D3B-48BB-8ED2-3B67450BAFFD}"/>
    <cellStyle name="Normal 2 4 4 5 3" xfId="20997" xr:uid="{1D64E021-6AE9-4B8F-9405-8571B50A43AE}"/>
    <cellStyle name="Normal 2 4 4 5 4" xfId="33521" xr:uid="{7E4D576C-F0FF-4101-909F-F609487C50BD}"/>
    <cellStyle name="Normal 2 4 4 5 5" xfId="43416" xr:uid="{251AF45A-122E-45C7-A8C3-630CBEDDA4F9}"/>
    <cellStyle name="Normal 2 4 4 5 6" xfId="51302" xr:uid="{8809286B-4889-4999-A9D9-C5E5203F7BED}"/>
    <cellStyle name="Normal 2 4 4 5 7" xfId="58792" xr:uid="{F5D08503-033E-47C7-8C0C-45A40173F4F6}"/>
    <cellStyle name="Normal 2 4 4 6" xfId="5999" xr:uid="{50009E10-DC4A-45C9-9651-FD462D0DA6E2}"/>
    <cellStyle name="Normal 2 4 4 6 2" xfId="13510" xr:uid="{077CDCFC-B9B5-4231-B63B-92C8A14E8514}"/>
    <cellStyle name="Normal 2 4 4 6 2 2" xfId="28486" xr:uid="{9F8C0816-D7C7-4EBE-A889-ADB864F9BCDB}"/>
    <cellStyle name="Normal 2 4 4 6 3" xfId="20998" xr:uid="{88C735CC-C7EC-4152-A9C1-6F6928041B39}"/>
    <cellStyle name="Normal 2 4 4 6 4" xfId="35366" xr:uid="{4F4F2136-FB98-4CFF-AE65-D21FDB0E4BD8}"/>
    <cellStyle name="Normal 2 4 4 6 5" xfId="43417" xr:uid="{AB9DE54A-1998-4EF4-8F36-CF6B41C5A877}"/>
    <cellStyle name="Normal 2 4 4 6 6" xfId="51303" xr:uid="{F38C475A-B360-4CFF-ADEA-6E4638CDBE8D}"/>
    <cellStyle name="Normal 2 4 4 6 7" xfId="58793" xr:uid="{A92D2A96-289F-4D43-AAD7-E6D3D1919994}"/>
    <cellStyle name="Normal 2 4 4 7" xfId="6000" xr:uid="{3B112609-0346-4025-A0EC-A671BA4ECCE0}"/>
    <cellStyle name="Normal 2 4 4 7 2" xfId="13511" xr:uid="{DE2CCA4A-F0DF-4E6D-916C-DAFF41A36E98}"/>
    <cellStyle name="Normal 2 4 4 7 2 2" xfId="28487" xr:uid="{B4D6F414-EF00-446D-9213-72599C5A21E4}"/>
    <cellStyle name="Normal 2 4 4 7 3" xfId="20999" xr:uid="{4AEC7959-C9F3-48F8-B43A-9B91848312B1}"/>
    <cellStyle name="Normal 2 4 4 7 4" xfId="37209" xr:uid="{564567EE-2B2C-4E89-8798-6FA4FEDE25C3}"/>
    <cellStyle name="Normal 2 4 4 7 5" xfId="43418" xr:uid="{17A4464F-25F9-4ED7-A1FC-4C2B0904F01A}"/>
    <cellStyle name="Normal 2 4 4 7 6" xfId="51304" xr:uid="{A0C0350E-6D96-473E-A118-C6F36476AC81}"/>
    <cellStyle name="Normal 2 4 4 7 7" xfId="58794" xr:uid="{B8B6D170-E657-4F5B-BF20-FA19C4455285}"/>
    <cellStyle name="Normal 2 4 4 8" xfId="6001" xr:uid="{C1D822E0-19F9-41FA-A8F5-94132EBDFBA2}"/>
    <cellStyle name="Normal 2 4 4 8 2" xfId="13512" xr:uid="{D5213989-2C23-4600-9A54-4B95259B91B3}"/>
    <cellStyle name="Normal 2 4 4 8 2 2" xfId="28488" xr:uid="{7AB0BA0D-9E9E-4C9A-83E6-371DC650ED89}"/>
    <cellStyle name="Normal 2 4 4 8 3" xfId="21000" xr:uid="{C70608D6-BF74-4537-90B4-8AC3EA657067}"/>
    <cellStyle name="Normal 2 4 4 8 4" xfId="37707" xr:uid="{5A0900AD-9D02-49DD-9914-7898A3F05A32}"/>
    <cellStyle name="Normal 2 4 4 8 5" xfId="43419" xr:uid="{8805A090-C193-4625-A377-440B182F3997}"/>
    <cellStyle name="Normal 2 4 4 8 6" xfId="51305" xr:uid="{227ACAD4-EF66-4D86-924D-BFF2DD7C7D02}"/>
    <cellStyle name="Normal 2 4 4 8 7" xfId="58795" xr:uid="{67EA1F67-4C18-4212-AC4A-FDD01934A2A0}"/>
    <cellStyle name="Normal 2 4 4 9" xfId="7804" xr:uid="{A13C6A1A-AFCC-4A84-9DDB-E199084176EC}"/>
    <cellStyle name="Normal 2 4 4 9 2" xfId="15293" xr:uid="{04B80061-B4D5-43FA-B62C-FFBD3882B19A}"/>
    <cellStyle name="Normal 2 4 4 9 2 2" xfId="30269" xr:uid="{87BD7CC6-7031-441D-BB06-FBF595FB4306}"/>
    <cellStyle name="Normal 2 4 4 9 3" xfId="22781" xr:uid="{188EA384-1C6C-475B-BEFB-F226CA10505B}"/>
    <cellStyle name="Normal 2 4 4 9 4" xfId="45200" xr:uid="{254C80E0-1A6A-4ABF-B07D-731E5B93D62A}"/>
    <cellStyle name="Normal 2 4 4 9 5" xfId="53088" xr:uid="{3E38FA22-3DE0-4ACD-8D3A-E9CA26B62940}"/>
    <cellStyle name="Normal 2 4 4 9 6" xfId="60576" xr:uid="{881EBB7A-4C78-4F57-83A6-443A7F4E9B16}"/>
    <cellStyle name="Normal 2 4 5" xfId="387" xr:uid="{EEA837A5-EEE8-4640-B8F5-5C30DE6BBBA0}"/>
    <cellStyle name="Normal 2 4 5 10" xfId="53211" xr:uid="{B8C5652A-7C57-415B-8C07-7D395CF34EAA}"/>
    <cellStyle name="Normal 2 4 5 2" xfId="7927" xr:uid="{0803D8AC-8D73-41A1-A8A7-BED225F861F0}"/>
    <cellStyle name="Normal 2 4 5 2 2" xfId="22904" xr:uid="{320B6B67-3B36-4419-921A-28CEEF8D8B4B}"/>
    <cellStyle name="Normal 2 4 5 3" xfId="15416" xr:uid="{562EC244-2E6C-4B40-834F-F6F74A2ADA05}"/>
    <cellStyle name="Normal 2 4 5 4" xfId="31110" xr:uid="{C05E7E3C-4FE5-41E0-A28F-9D763D47A077}"/>
    <cellStyle name="Normal 2 4 5 5" xfId="37835" xr:uid="{64E7CD53-12FE-49E6-859D-21A536D82C89}"/>
    <cellStyle name="Normal 2 4 5 6" xfId="45323" xr:uid="{DFBF4750-1089-4D3F-9EA1-E8A7B0D5E6CD}"/>
    <cellStyle name="Normal 2 4 5 7" xfId="45446" xr:uid="{814DBB9B-D2B6-4A27-B557-369BC79A09EA}"/>
    <cellStyle name="Normal 2 4 5 8" xfId="45569" xr:uid="{0B2FF795-7E54-4DD4-B9BF-B9017CF6D29B}"/>
    <cellStyle name="Normal 2 4 5 9" xfId="45718" xr:uid="{FF55F28D-FAE7-4911-A082-59DDB4AEFC81}"/>
    <cellStyle name="Normal 2 4 6" xfId="30312" xr:uid="{32C8A555-30D3-4E35-903E-9F2588EF6195}"/>
    <cellStyle name="Normal 2 5" xfId="292" xr:uid="{3FD3837C-E673-448E-947E-3CC762B0FBD5}"/>
    <cellStyle name="Normal 2 5 10" xfId="6002" xr:uid="{9E46B476-1AEB-4CC0-8B47-A08F85E8C08A}"/>
    <cellStyle name="Normal 2 5 10 2" xfId="13513" xr:uid="{948EB32C-294A-4C41-A142-5B7927C7866F}"/>
    <cellStyle name="Normal 2 5 10 2 2" xfId="28489" xr:uid="{4246A6A5-3A65-4B0C-B236-A456CBB4784D}"/>
    <cellStyle name="Normal 2 5 10 3" xfId="21001" xr:uid="{A835C49B-5D90-41B1-B5AC-252B9065BEC3}"/>
    <cellStyle name="Normal 2 5 10 4" xfId="37684" xr:uid="{7E50383D-57BE-4D8A-91D9-753969A1C418}"/>
    <cellStyle name="Normal 2 5 10 5" xfId="43420" xr:uid="{39A1575B-B842-4F3D-9D8C-A979C2DBDDED}"/>
    <cellStyle name="Normal 2 5 10 6" xfId="51306" xr:uid="{9E77F90A-CBD2-4183-97C1-9F88852C97FE}"/>
    <cellStyle name="Normal 2 5 10 7" xfId="58796" xr:uid="{3F01C12D-E3E9-48F7-9190-3E2EC7B2322C}"/>
    <cellStyle name="Normal 2 5 11" xfId="7781" xr:uid="{218173A2-20EA-4F27-950C-27B1E1BB0763}"/>
    <cellStyle name="Normal 2 5 11 2" xfId="15270" xr:uid="{55D432B4-E035-4933-A507-C78359EBD42F}"/>
    <cellStyle name="Normal 2 5 11 2 2" xfId="30246" xr:uid="{91DAE25E-39A7-442E-B438-9E5BED67C8C1}"/>
    <cellStyle name="Normal 2 5 11 3" xfId="22758" xr:uid="{CA6422AB-A342-4505-B3E4-729642EFD1F8}"/>
    <cellStyle name="Normal 2 5 11 4" xfId="45177" xr:uid="{1D0B5843-5EF7-4996-964A-E34CC13C7054}"/>
    <cellStyle name="Normal 2 5 11 5" xfId="53065" xr:uid="{CE96B396-1754-4351-B6E9-82D0608B6432}"/>
    <cellStyle name="Normal 2 5 11 6" xfId="60553" xr:uid="{B80CF0F3-6648-4E56-81FE-9916D3BB681E}"/>
    <cellStyle name="Normal 2 5 12" xfId="7836" xr:uid="{B0B9E2CC-9D5A-43F3-8FA4-DABF59E2B136}"/>
    <cellStyle name="Normal 2 5 12 2" xfId="22813" xr:uid="{5CFBCD82-E37C-4B71-AA3F-B7A89F817B22}"/>
    <cellStyle name="Normal 2 5 13" xfId="15325" xr:uid="{A750F686-FD09-4E14-BBAF-EC52572AF89F}"/>
    <cellStyle name="Normal 2 5 14" xfId="31119" xr:uid="{F71C8037-BE2B-456D-AE10-3DD0B25BC500}"/>
    <cellStyle name="Normal 2 5 15" xfId="37744" xr:uid="{85EC2EF7-FA35-481F-8898-E50AA835B914}"/>
    <cellStyle name="Normal 2 5 16" xfId="45232" xr:uid="{28A56664-065B-49D1-B7C3-FE7E2C5D449A}"/>
    <cellStyle name="Normal 2 5 17" xfId="45355" xr:uid="{4A864233-F3FF-4187-B2A8-A847E7AE4AD3}"/>
    <cellStyle name="Normal 2 5 18" xfId="45478" xr:uid="{5AE172E2-6F3D-46CE-AD94-53DE8FECA3D0}"/>
    <cellStyle name="Normal 2 5 19" xfId="45627" xr:uid="{E891CC96-E590-4255-AD58-8C658FCC75D3}"/>
    <cellStyle name="Normal 2 5 2" xfId="309" xr:uid="{87EE016A-E4CF-4BB9-B281-526A3DAA2F5F}"/>
    <cellStyle name="Normal 2 5 2 10" xfId="7851" xr:uid="{43987D43-0AA0-414A-A6DD-A0CCF93CAF97}"/>
    <cellStyle name="Normal 2 5 2 10 2" xfId="22828" xr:uid="{925837E6-30D8-4229-80BD-A73EACB40F99}"/>
    <cellStyle name="Normal 2 5 2 11" xfId="15340" xr:uid="{57C97F09-FD82-4FDE-AD64-0DBE9B8C48D0}"/>
    <cellStyle name="Normal 2 5 2 12" xfId="31134" xr:uid="{74864572-2A98-4072-9428-C22067A96A4A}"/>
    <cellStyle name="Normal 2 5 2 13" xfId="37759" xr:uid="{F2379FBF-A4AC-4C6B-9F77-F99238F49ACF}"/>
    <cellStyle name="Normal 2 5 2 14" xfId="45247" xr:uid="{88BAB288-BF22-4112-AD61-38AC62FF6965}"/>
    <cellStyle name="Normal 2 5 2 15" xfId="45370" xr:uid="{FBB0A539-5742-4811-B430-ABA7CBC2B323}"/>
    <cellStyle name="Normal 2 5 2 16" xfId="45493" xr:uid="{EDDFDD02-C91B-451F-915F-DABF1F07DB9A}"/>
    <cellStyle name="Normal 2 5 2 17" xfId="45642" xr:uid="{25FD5FEE-FAF9-4E3B-81E9-D7057DB3D3F9}"/>
    <cellStyle name="Normal 2 5 2 18" xfId="53135" xr:uid="{9735A934-D5CE-4E6C-8113-26CB3BD44FFF}"/>
    <cellStyle name="Normal 2 5 2 2" xfId="367" xr:uid="{BBAD5B0D-2558-4F1E-9262-32AE7E5B7ADB}"/>
    <cellStyle name="Normal 2 5 2 2 10" xfId="45426" xr:uid="{E30AF999-BB00-4AED-A760-BCC2E6105E91}"/>
    <cellStyle name="Normal 2 5 2 2 11" xfId="45549" xr:uid="{4A6DDAF5-FC20-4814-B7B2-E5C2ECF44242}"/>
    <cellStyle name="Normal 2 5 2 2 12" xfId="45698" xr:uid="{778232AD-93A2-4359-AB66-0B5BF29E898B}"/>
    <cellStyle name="Normal 2 5 2 2 13" xfId="53191" xr:uid="{F7E254AA-2EE5-4098-AF9D-523E4F843398}"/>
    <cellStyle name="Normal 2 5 2 2 2" xfId="6003" xr:uid="{A2E5D4D0-A0BA-4B3A-98C9-210B3885116D}"/>
    <cellStyle name="Normal 2 5 2 2 2 2" xfId="13514" xr:uid="{0E7E0A0B-4314-4730-A163-CA3E73053588}"/>
    <cellStyle name="Normal 2 5 2 2 2 2 2" xfId="28490" xr:uid="{6FFDEED0-1739-4D93-9683-545EB21BD9B4}"/>
    <cellStyle name="Normal 2 5 2 2 2 3" xfId="21002" xr:uid="{7555BE22-A69F-4E1B-BD62-3E5346085C5D}"/>
    <cellStyle name="Normal 2 5 2 2 2 4" xfId="33527" xr:uid="{BC39332F-5308-41D3-844B-82F40A6E31DD}"/>
    <cellStyle name="Normal 2 5 2 2 2 5" xfId="43421" xr:uid="{2CCA9C31-E88D-4470-A97B-4286E110FEB7}"/>
    <cellStyle name="Normal 2 5 2 2 2 6" xfId="51307" xr:uid="{510285BB-288A-40F7-8305-442AAA6A3C82}"/>
    <cellStyle name="Normal 2 5 2 2 2 7" xfId="58797" xr:uid="{AA46E9DA-DD60-49A2-BEEE-D35F66C61B52}"/>
    <cellStyle name="Normal 2 5 2 2 3" xfId="6004" xr:uid="{83F6E9BD-2770-4223-BE6E-2B52E9D0AF01}"/>
    <cellStyle name="Normal 2 5 2 2 3 2" xfId="13515" xr:uid="{525C05DC-E238-4839-8809-686B2E0183B5}"/>
    <cellStyle name="Normal 2 5 2 2 3 2 2" xfId="28491" xr:uid="{D8550991-79E3-433C-BD09-5864E8782B13}"/>
    <cellStyle name="Normal 2 5 2 2 3 3" xfId="21003" xr:uid="{F40FE0C2-197E-490E-BC08-2335E1132BF6}"/>
    <cellStyle name="Normal 2 5 2 2 3 4" xfId="35372" xr:uid="{2C05180E-CAD3-4180-A1F7-54DD19954802}"/>
    <cellStyle name="Normal 2 5 2 2 3 5" xfId="43422" xr:uid="{F1F91FA5-B9FA-4957-8B0B-DBABE42F7A6B}"/>
    <cellStyle name="Normal 2 5 2 2 3 6" xfId="51308" xr:uid="{725517DB-2F43-4634-96A1-6CB39ADD9CB0}"/>
    <cellStyle name="Normal 2 5 2 2 3 7" xfId="58798" xr:uid="{B84189D2-4958-4C46-8AE5-90AE8E035936}"/>
    <cellStyle name="Normal 2 5 2 2 4" xfId="6005" xr:uid="{EEF29F4A-0D6E-409E-98F8-B4457B8EE49B}"/>
    <cellStyle name="Normal 2 5 2 2 4 2" xfId="13516" xr:uid="{457D4FD8-DC57-4307-A1B8-B976C029DDEF}"/>
    <cellStyle name="Normal 2 5 2 2 4 2 2" xfId="28492" xr:uid="{15FD5F49-4FE0-4924-8918-1FA935290755}"/>
    <cellStyle name="Normal 2 5 2 2 4 3" xfId="21004" xr:uid="{2F2C1E4D-90C6-4A9A-B784-2195C7FAD80E}"/>
    <cellStyle name="Normal 2 5 2 2 4 4" xfId="37215" xr:uid="{BAB55B2C-BCA4-4E0F-9AD7-46D6BE018A04}"/>
    <cellStyle name="Normal 2 5 2 2 4 5" xfId="43423" xr:uid="{A69EA2DB-FDF6-43EF-93BE-69C8B2A8F40B}"/>
    <cellStyle name="Normal 2 5 2 2 4 6" xfId="51309" xr:uid="{B6906CEC-F8CF-4B9A-99B3-AF66D8C933AC}"/>
    <cellStyle name="Normal 2 5 2 2 4 7" xfId="58799" xr:uid="{BD41D776-F8A4-4379-8305-93F03F396302}"/>
    <cellStyle name="Normal 2 5 2 2 5" xfId="7907" xr:uid="{665B49D2-7A27-47EF-95DD-D0083F50415C}"/>
    <cellStyle name="Normal 2 5 2 2 5 2" xfId="22884" xr:uid="{D21E6602-EC19-4DA9-AE47-A3D1652116E5}"/>
    <cellStyle name="Normal 2 5 2 2 6" xfId="15396" xr:uid="{A805FE6F-2459-4E3D-8BB2-98373DA333F4}"/>
    <cellStyle name="Normal 2 5 2 2 7" xfId="31821" xr:uid="{B423AE87-4289-46C9-9B29-6497407611AD}"/>
    <cellStyle name="Normal 2 5 2 2 8" xfId="37815" xr:uid="{7E914E87-7F12-4BAB-B869-EF94C1CA5422}"/>
    <cellStyle name="Normal 2 5 2 2 9" xfId="45303" xr:uid="{ED865D30-4377-48AB-9DB7-D6899E0E8A97}"/>
    <cellStyle name="Normal 2 5 2 3" xfId="6006" xr:uid="{39165EF1-2EFF-465D-BB4D-C038225AA1C3}"/>
    <cellStyle name="Normal 2 5 2 3 10" xfId="58800" xr:uid="{AD52503E-1ED7-4E2D-A3EB-109124B18F72}"/>
    <cellStyle name="Normal 2 5 2 3 2" xfId="6007" xr:uid="{5B94DAE8-9807-40BD-952A-E5E0C2C260D2}"/>
    <cellStyle name="Normal 2 5 2 3 2 2" xfId="13518" xr:uid="{5A5DD8E4-87F2-4A68-8B22-72CC865103CE}"/>
    <cellStyle name="Normal 2 5 2 3 2 2 2" xfId="28494" xr:uid="{96CA1DA9-DB13-4881-B35C-64D8B51D51F2}"/>
    <cellStyle name="Normal 2 5 2 3 2 3" xfId="21006" xr:uid="{524AA2E7-AFF6-4D8B-A079-39B85DF91061}"/>
    <cellStyle name="Normal 2 5 2 3 2 4" xfId="33528" xr:uid="{EC30E19B-0C41-44B4-8301-CB20870FF243}"/>
    <cellStyle name="Normal 2 5 2 3 2 5" xfId="43425" xr:uid="{7675F4B6-583E-495A-A907-229AC9F1346A}"/>
    <cellStyle name="Normal 2 5 2 3 2 6" xfId="51311" xr:uid="{7580B6FA-52AC-4FEC-9E35-C7053019FF6A}"/>
    <cellStyle name="Normal 2 5 2 3 2 7" xfId="58801" xr:uid="{C2BFD2E7-32D8-4A3A-9F81-E1A6D28F3BDE}"/>
    <cellStyle name="Normal 2 5 2 3 3" xfId="6008" xr:uid="{A08FD273-B778-4F44-8A6F-1F2BF7143E55}"/>
    <cellStyle name="Normal 2 5 2 3 3 2" xfId="13519" xr:uid="{93CE6F7B-9D12-4410-BBE7-F0A966DB416E}"/>
    <cellStyle name="Normal 2 5 2 3 3 2 2" xfId="28495" xr:uid="{A4B570BB-751B-4A81-9EFD-53087DBD4E0F}"/>
    <cellStyle name="Normal 2 5 2 3 3 3" xfId="21007" xr:uid="{BDBEBB4C-16AB-499C-839C-63C19C07E13E}"/>
    <cellStyle name="Normal 2 5 2 3 3 4" xfId="35373" xr:uid="{49A26B71-80E9-425F-9F25-A766CB6F82B6}"/>
    <cellStyle name="Normal 2 5 2 3 3 5" xfId="43426" xr:uid="{B1EE51E8-071B-4130-B3C3-B5A40F45046E}"/>
    <cellStyle name="Normal 2 5 2 3 3 6" xfId="51312" xr:uid="{48EC7413-DFFC-4697-A210-FBD3173D4B39}"/>
    <cellStyle name="Normal 2 5 2 3 3 7" xfId="58802" xr:uid="{B3B8CAAD-832B-4537-94B2-26F713C6BABE}"/>
    <cellStyle name="Normal 2 5 2 3 4" xfId="6009" xr:uid="{A333DDA2-C52B-4E57-88BA-6F1C0C7712D1}"/>
    <cellStyle name="Normal 2 5 2 3 4 2" xfId="13520" xr:uid="{3FA8D510-0B3A-48DE-A669-8F321D376176}"/>
    <cellStyle name="Normal 2 5 2 3 4 2 2" xfId="28496" xr:uid="{CD274680-E39A-4C41-9450-133B56AD2B58}"/>
    <cellStyle name="Normal 2 5 2 3 4 3" xfId="21008" xr:uid="{E9796D64-BC73-435D-8E70-FB7B11A814E6}"/>
    <cellStyle name="Normal 2 5 2 3 4 4" xfId="37216" xr:uid="{FA33E52C-0808-4203-939E-32CD6E34F3B4}"/>
    <cellStyle name="Normal 2 5 2 3 4 5" xfId="43427" xr:uid="{1A420A44-72C1-4473-9AB0-93963E637712}"/>
    <cellStyle name="Normal 2 5 2 3 4 6" xfId="51313" xr:uid="{B52E8865-4C7A-4C39-BA39-6A68EF02199D}"/>
    <cellStyle name="Normal 2 5 2 3 4 7" xfId="58803" xr:uid="{1B094978-B5A1-44DB-9CCA-C13577A7A08A}"/>
    <cellStyle name="Normal 2 5 2 3 5" xfId="13517" xr:uid="{5391F1F4-41C9-48BA-B63E-E0B17DFB7A53}"/>
    <cellStyle name="Normal 2 5 2 3 5 2" xfId="28493" xr:uid="{8D4EE420-E00A-41AD-8516-1929A7C677AF}"/>
    <cellStyle name="Normal 2 5 2 3 6" xfId="21005" xr:uid="{8E108B09-2A6C-4723-9C65-EE84246B452B}"/>
    <cellStyle name="Normal 2 5 2 3 7" xfId="32055" xr:uid="{B61ADC94-9D7A-487C-85DE-3D6FD2F05ACC}"/>
    <cellStyle name="Normal 2 5 2 3 8" xfId="43424" xr:uid="{32EF20BE-769F-4F39-8570-A984412FEA46}"/>
    <cellStyle name="Normal 2 5 2 3 9" xfId="51310" xr:uid="{F7EBDD61-F682-4DD0-8EBA-484E57B6D04C}"/>
    <cellStyle name="Normal 2 5 2 4" xfId="6010" xr:uid="{30502782-3458-4CA6-8C8D-9595D779AE14}"/>
    <cellStyle name="Normal 2 5 2 4 10" xfId="58804" xr:uid="{4278CA50-5EA1-4D96-A2C1-42227E93BA13}"/>
    <cellStyle name="Normal 2 5 2 4 2" xfId="6011" xr:uid="{54587E7B-C73D-47DA-B433-B52B1D26AA40}"/>
    <cellStyle name="Normal 2 5 2 4 2 2" xfId="13522" xr:uid="{A839DE46-ADEC-456B-97CB-80E90D5088EC}"/>
    <cellStyle name="Normal 2 5 2 4 2 2 2" xfId="28498" xr:uid="{F895A3CB-CDB5-4F54-AEA5-99B1CEC0EACB}"/>
    <cellStyle name="Normal 2 5 2 4 2 3" xfId="21010" xr:uid="{E900B9B2-5243-4FEC-91F3-A91678FD6B9C}"/>
    <cellStyle name="Normal 2 5 2 4 2 4" xfId="33529" xr:uid="{1E8CCAE3-9E89-468E-ABEA-B6600B162B7F}"/>
    <cellStyle name="Normal 2 5 2 4 2 5" xfId="43429" xr:uid="{0526F719-CBE0-479C-9867-0D1C517B4FBE}"/>
    <cellStyle name="Normal 2 5 2 4 2 6" xfId="51315" xr:uid="{912C198C-C14C-4CA0-BB08-14C7FCC175CF}"/>
    <cellStyle name="Normal 2 5 2 4 2 7" xfId="58805" xr:uid="{1F8EBFA1-8805-44E3-A6A8-06034449E3F9}"/>
    <cellStyle name="Normal 2 5 2 4 3" xfId="6012" xr:uid="{344840C5-7194-4E35-80A1-C8AEB73B8927}"/>
    <cellStyle name="Normal 2 5 2 4 3 2" xfId="13523" xr:uid="{C96B08C4-FBDC-472C-A53E-CD7245057483}"/>
    <cellStyle name="Normal 2 5 2 4 3 2 2" xfId="28499" xr:uid="{9CA14D32-F868-4B32-9672-CE4DB670BBE4}"/>
    <cellStyle name="Normal 2 5 2 4 3 3" xfId="21011" xr:uid="{0ECA68AE-783E-4693-9ADA-18D4E3707196}"/>
    <cellStyle name="Normal 2 5 2 4 3 4" xfId="35374" xr:uid="{AF8E8876-7706-4BBA-B4E3-A5F4D568617E}"/>
    <cellStyle name="Normal 2 5 2 4 3 5" xfId="43430" xr:uid="{29434C64-4BB3-44BE-ACE6-31D4BEA08690}"/>
    <cellStyle name="Normal 2 5 2 4 3 6" xfId="51316" xr:uid="{FB240D4C-E25F-460D-96E0-989C325C1555}"/>
    <cellStyle name="Normal 2 5 2 4 3 7" xfId="58806" xr:uid="{0D200ADF-6238-46FF-8862-38720340EA81}"/>
    <cellStyle name="Normal 2 5 2 4 4" xfId="6013" xr:uid="{CB5EB07B-9248-4C43-AD89-F9FE3FC1A323}"/>
    <cellStyle name="Normal 2 5 2 4 4 2" xfId="13524" xr:uid="{141EE671-FC63-4365-940C-B1CC6A95288E}"/>
    <cellStyle name="Normal 2 5 2 4 4 2 2" xfId="28500" xr:uid="{E884E36C-2527-4A41-AE31-3404CBAC0161}"/>
    <cellStyle name="Normal 2 5 2 4 4 3" xfId="21012" xr:uid="{0E331050-FD43-4CDA-8EDD-266C524687D5}"/>
    <cellStyle name="Normal 2 5 2 4 4 4" xfId="37217" xr:uid="{27A823AD-D936-4AD1-A222-EA6E8F6428F3}"/>
    <cellStyle name="Normal 2 5 2 4 4 5" xfId="43431" xr:uid="{B32DCFE6-4382-4644-9F4F-86391EDA4D19}"/>
    <cellStyle name="Normal 2 5 2 4 4 6" xfId="51317" xr:uid="{38C8C5F3-64D7-45E3-A4EB-BB3A4FD2B29F}"/>
    <cellStyle name="Normal 2 5 2 4 4 7" xfId="58807" xr:uid="{7676838A-B218-4AD2-A3D1-75E3A526B56E}"/>
    <cellStyle name="Normal 2 5 2 4 5" xfId="13521" xr:uid="{22CA50C8-93F9-45B8-B37A-78526A4227B6}"/>
    <cellStyle name="Normal 2 5 2 4 5 2" xfId="28497" xr:uid="{E0EAB98C-151A-4CEB-9378-9B4F9217F530}"/>
    <cellStyle name="Normal 2 5 2 4 6" xfId="21009" xr:uid="{5B85EDBE-8BC7-469E-AC11-E444804FEF5B}"/>
    <cellStyle name="Normal 2 5 2 4 7" xfId="32110" xr:uid="{19703C05-5E9F-4373-872C-241A55189E7A}"/>
    <cellStyle name="Normal 2 5 2 4 8" xfId="43428" xr:uid="{DBF83008-3C16-4278-9647-6AF63375DAF6}"/>
    <cellStyle name="Normal 2 5 2 4 9" xfId="51314" xr:uid="{133622F7-FA3C-4048-8605-23CC044C18A8}"/>
    <cellStyle name="Normal 2 5 2 5" xfId="6014" xr:uid="{A1E5E028-C95E-4DA1-8AA1-164C3D58F26C}"/>
    <cellStyle name="Normal 2 5 2 5 2" xfId="13525" xr:uid="{36856CE7-B5BC-473D-9153-74B00DA17CE1}"/>
    <cellStyle name="Normal 2 5 2 5 2 2" xfId="28501" xr:uid="{F4DB77BA-1335-420B-8EAB-C197B4A61568}"/>
    <cellStyle name="Normal 2 5 2 5 3" xfId="21013" xr:uid="{C9D832E8-AFEB-4C31-9E71-97A41F483198}"/>
    <cellStyle name="Normal 2 5 2 5 4" xfId="33526" xr:uid="{6B197804-1B43-482F-A3D1-F398E7351054}"/>
    <cellStyle name="Normal 2 5 2 5 5" xfId="43432" xr:uid="{D777A7F9-D3CB-4B86-BE34-D3BBFC30C2FC}"/>
    <cellStyle name="Normal 2 5 2 5 6" xfId="51318" xr:uid="{C78679B1-3FAF-487D-AE0B-D4717B5417A5}"/>
    <cellStyle name="Normal 2 5 2 5 7" xfId="58808" xr:uid="{DE3FC362-6EBE-46A9-A765-38479EAD96BB}"/>
    <cellStyle name="Normal 2 5 2 6" xfId="6015" xr:uid="{2D7BEFF0-8A1F-46E3-92BF-10EE3AB56BED}"/>
    <cellStyle name="Normal 2 5 2 6 2" xfId="13526" xr:uid="{B4833526-E99E-4A46-88C0-F97F5A152968}"/>
    <cellStyle name="Normal 2 5 2 6 2 2" xfId="28502" xr:uid="{44894202-D2BF-44DE-8B0E-70FC5DCFC7B2}"/>
    <cellStyle name="Normal 2 5 2 6 3" xfId="21014" xr:uid="{752C58C8-AF49-4632-9F18-AA52F6554D10}"/>
    <cellStyle name="Normal 2 5 2 6 4" xfId="35371" xr:uid="{B4543376-1525-4E52-B6B0-4465E22442DF}"/>
    <cellStyle name="Normal 2 5 2 6 5" xfId="43433" xr:uid="{9A3EB4B7-3541-4A4B-BFEC-6FA180B88FA5}"/>
    <cellStyle name="Normal 2 5 2 6 6" xfId="51319" xr:uid="{54725611-33A8-498C-ACEC-5D45FE5FC003}"/>
    <cellStyle name="Normal 2 5 2 6 7" xfId="58809" xr:uid="{D77BAFB2-90BA-48BA-A60F-0CB6C4F313D6}"/>
    <cellStyle name="Normal 2 5 2 7" xfId="6016" xr:uid="{B162C364-34B2-42E4-B720-4D7198672640}"/>
    <cellStyle name="Normal 2 5 2 7 2" xfId="13527" xr:uid="{2200EDA0-75A7-46EF-A57D-071C56ECA128}"/>
    <cellStyle name="Normal 2 5 2 7 2 2" xfId="28503" xr:uid="{5B809423-A483-48E3-B3C8-C3E9C87F0A7A}"/>
    <cellStyle name="Normal 2 5 2 7 3" xfId="21015" xr:uid="{6168F376-E771-4033-9F52-C0C16AD8E66B}"/>
    <cellStyle name="Normal 2 5 2 7 4" xfId="37214" xr:uid="{7E50B8A5-0C1A-4A75-BB42-844055FDA70F}"/>
    <cellStyle name="Normal 2 5 2 7 5" xfId="43434" xr:uid="{8B51D0D6-3D68-487F-9080-F007E775E341}"/>
    <cellStyle name="Normal 2 5 2 7 6" xfId="51320" xr:uid="{EBADCDBC-A6D1-45D7-9C08-B88F0D71D5AB}"/>
    <cellStyle name="Normal 2 5 2 7 7" xfId="58810" xr:uid="{D83A46FD-418C-44FC-A365-EF611393928E}"/>
    <cellStyle name="Normal 2 5 2 8" xfId="6017" xr:uid="{9C2D146C-0199-4D00-A072-9F558EF70D7B}"/>
    <cellStyle name="Normal 2 5 2 8 2" xfId="13528" xr:uid="{F7DD496E-8106-41D0-9AD3-79F78FF94426}"/>
    <cellStyle name="Normal 2 5 2 8 2 2" xfId="28504" xr:uid="{BE54F42B-503C-4620-B06F-144CE4DB52AC}"/>
    <cellStyle name="Normal 2 5 2 8 3" xfId="21016" xr:uid="{188D1124-788B-42D0-AEE6-EB8E656F4FA4}"/>
    <cellStyle name="Normal 2 5 2 8 4" xfId="37699" xr:uid="{8168F18C-48F3-4D5B-8EBC-93C6FB9386A0}"/>
    <cellStyle name="Normal 2 5 2 8 5" xfId="43435" xr:uid="{DEB91199-CD1D-4EBF-A0F6-B688428B198F}"/>
    <cellStyle name="Normal 2 5 2 8 6" xfId="51321" xr:uid="{72C0AC27-4EA6-4A78-8B3C-915D1418CAE7}"/>
    <cellStyle name="Normal 2 5 2 8 7" xfId="58811" xr:uid="{98BD74E4-7378-47D9-8E2D-28BF72AE7FE8}"/>
    <cellStyle name="Normal 2 5 2 9" xfId="7796" xr:uid="{1E77DD6D-4B2B-48CD-8A41-FA9A5B26DCAF}"/>
    <cellStyle name="Normal 2 5 2 9 2" xfId="15285" xr:uid="{62C8F999-08A1-4F66-B3D2-472AE8DD9060}"/>
    <cellStyle name="Normal 2 5 2 9 2 2" xfId="30261" xr:uid="{8CD3F930-3A3F-4961-9B5D-62908FA8C5EB}"/>
    <cellStyle name="Normal 2 5 2 9 3" xfId="22773" xr:uid="{A27C9539-A31A-4239-B51A-75740CFCBAD0}"/>
    <cellStyle name="Normal 2 5 2 9 4" xfId="45192" xr:uid="{97DD5FF4-14B1-42F5-84A4-B47588EDD7F7}"/>
    <cellStyle name="Normal 2 5 2 9 5" xfId="53080" xr:uid="{FC2CE6A1-63A5-43E3-AE40-93156C3B2200}"/>
    <cellStyle name="Normal 2 5 2 9 6" xfId="60568" xr:uid="{07FDD402-D9AA-4BA0-8791-852C404E0021}"/>
    <cellStyle name="Normal 2 5 20" xfId="53120" xr:uid="{7F22176E-6BBB-4AFD-8338-67F91492872A}"/>
    <cellStyle name="Normal 2 5 3" xfId="319" xr:uid="{FCFC6303-94B5-47C8-8D86-A5CB7CB33D1B}"/>
    <cellStyle name="Normal 2 5 3 10" xfId="7860" xr:uid="{24BE6E91-C4DB-4171-A8E9-E99D11673DAC}"/>
    <cellStyle name="Normal 2 5 3 10 2" xfId="22837" xr:uid="{B532EE11-D691-43E8-BC54-526153589F99}"/>
    <cellStyle name="Normal 2 5 3 11" xfId="15349" xr:uid="{1D31BC39-875C-42EB-85B7-A238BE93B252}"/>
    <cellStyle name="Normal 2 5 3 12" xfId="31143" xr:uid="{D34400AF-9074-42A6-89E7-BC6329E84C4D}"/>
    <cellStyle name="Normal 2 5 3 13" xfId="37768" xr:uid="{9BC0E095-B1B2-4777-B0A7-C021A5D75728}"/>
    <cellStyle name="Normal 2 5 3 14" xfId="45256" xr:uid="{D3E40FC4-937D-49AB-A095-3D7F180060B3}"/>
    <cellStyle name="Normal 2 5 3 15" xfId="45379" xr:uid="{BBBE65CC-8077-400B-B0C7-9664EDC02D41}"/>
    <cellStyle name="Normal 2 5 3 16" xfId="45502" xr:uid="{12794353-6D12-4DA6-BA18-DA23E51D4C64}"/>
    <cellStyle name="Normal 2 5 3 17" xfId="45651" xr:uid="{765A6FFD-835E-4064-AAAD-5E1959DDA708}"/>
    <cellStyle name="Normal 2 5 3 18" xfId="53144" xr:uid="{AA88DED0-786C-4F0F-A911-BE464AF63536}"/>
    <cellStyle name="Normal 2 5 3 2" xfId="376" xr:uid="{C4A3E252-8010-44B4-8D6C-8EAB7AB57A8B}"/>
    <cellStyle name="Normal 2 5 3 2 10" xfId="45435" xr:uid="{71DD1C3F-3676-44E0-B1B8-FA1903218EBC}"/>
    <cellStyle name="Normal 2 5 3 2 11" xfId="45558" xr:uid="{15C0AA1F-B836-4DC9-9B89-4CD92C1BA7A9}"/>
    <cellStyle name="Normal 2 5 3 2 12" xfId="45707" xr:uid="{0345A31C-C02C-470F-9E9E-B66ADC3BEEA5}"/>
    <cellStyle name="Normal 2 5 3 2 13" xfId="53200" xr:uid="{26BCB922-572C-4D49-81ED-18B6D39DDD22}"/>
    <cellStyle name="Normal 2 5 3 2 2" xfId="6018" xr:uid="{C51F8F9F-64E3-4569-95E5-4A5A82915EF9}"/>
    <cellStyle name="Normal 2 5 3 2 2 2" xfId="13529" xr:uid="{C54EE85C-4BA6-4F53-8BFF-4E5B45CE87F8}"/>
    <cellStyle name="Normal 2 5 3 2 2 2 2" xfId="28505" xr:uid="{2022CB07-276C-4492-B898-E597215E5C9C}"/>
    <cellStyle name="Normal 2 5 3 2 2 3" xfId="21017" xr:uid="{1131EC19-F93B-4844-8A88-98F078888A3F}"/>
    <cellStyle name="Normal 2 5 3 2 2 4" xfId="33531" xr:uid="{096A5A62-0ABC-4815-9B8F-54F74606B25A}"/>
    <cellStyle name="Normal 2 5 3 2 2 5" xfId="43436" xr:uid="{1EC0266F-9681-4959-BCF4-313B11AE7714}"/>
    <cellStyle name="Normal 2 5 3 2 2 6" xfId="51322" xr:uid="{8B9F6171-9FF1-412D-A476-C0760362A280}"/>
    <cellStyle name="Normal 2 5 3 2 2 7" xfId="58812" xr:uid="{201DD144-6955-42FA-A4DF-96D37E984369}"/>
    <cellStyle name="Normal 2 5 3 2 3" xfId="6019" xr:uid="{39F0DFDA-0500-47BB-A488-2B28FE0C00D8}"/>
    <cellStyle name="Normal 2 5 3 2 3 2" xfId="13530" xr:uid="{27D4403B-D94E-4974-A9E9-C4706F683281}"/>
    <cellStyle name="Normal 2 5 3 2 3 2 2" xfId="28506" xr:uid="{C263D6B3-C24D-4C95-96DF-2261CAF1ECC9}"/>
    <cellStyle name="Normal 2 5 3 2 3 3" xfId="21018" xr:uid="{DCBAFB36-7ECF-485F-B350-0806AFF2B565}"/>
    <cellStyle name="Normal 2 5 3 2 3 4" xfId="35376" xr:uid="{F6077644-118D-40C8-A0F2-FF19F27C7980}"/>
    <cellStyle name="Normal 2 5 3 2 3 5" xfId="43437" xr:uid="{3FB3139A-41DB-4ADB-9BF3-DEB332C92F8F}"/>
    <cellStyle name="Normal 2 5 3 2 3 6" xfId="51323" xr:uid="{50FD1263-0909-4A37-B8B7-970C9753A188}"/>
    <cellStyle name="Normal 2 5 3 2 3 7" xfId="58813" xr:uid="{F4E1D3DC-11DC-4AF6-BD35-B595CFE16D51}"/>
    <cellStyle name="Normal 2 5 3 2 4" xfId="6020" xr:uid="{E9657B9E-FEA9-4325-9225-398CCCA978B8}"/>
    <cellStyle name="Normal 2 5 3 2 4 2" xfId="13531" xr:uid="{A6012376-BC72-4C44-B3E5-32A2765F54BE}"/>
    <cellStyle name="Normal 2 5 3 2 4 2 2" xfId="28507" xr:uid="{F75C56E7-EC0D-4223-9E06-CE0A03590F9E}"/>
    <cellStyle name="Normal 2 5 3 2 4 3" xfId="21019" xr:uid="{3102A749-F342-4634-BA19-CF4F89EDDCA9}"/>
    <cellStyle name="Normal 2 5 3 2 4 4" xfId="37219" xr:uid="{18F08938-DE6B-4B81-BFDC-81A5FA02C000}"/>
    <cellStyle name="Normal 2 5 3 2 4 5" xfId="43438" xr:uid="{EA58D081-418B-4060-9723-A9570DB32CD8}"/>
    <cellStyle name="Normal 2 5 3 2 4 6" xfId="51324" xr:uid="{77126148-D100-4787-A184-7522C533321E}"/>
    <cellStyle name="Normal 2 5 3 2 4 7" xfId="58814" xr:uid="{AF73C7FE-8C0C-444B-BFD7-5A9FD9E7B941}"/>
    <cellStyle name="Normal 2 5 3 2 5" xfId="7916" xr:uid="{646C1212-F1B2-4D8F-A952-EF86A410D716}"/>
    <cellStyle name="Normal 2 5 3 2 5 2" xfId="22893" xr:uid="{3F8C772B-396E-4B14-8869-E1A8C014C270}"/>
    <cellStyle name="Normal 2 5 3 2 6" xfId="15405" xr:uid="{38BA53A8-17C4-4EA0-853F-EBFE138F039F}"/>
    <cellStyle name="Normal 2 5 3 2 7" xfId="31822" xr:uid="{F74EEF3C-6D7B-4CDB-9EF0-8B61BE784391}"/>
    <cellStyle name="Normal 2 5 3 2 8" xfId="37824" xr:uid="{9D088922-039D-42B7-924A-DA40286198A4}"/>
    <cellStyle name="Normal 2 5 3 2 9" xfId="45312" xr:uid="{89A85D4B-3E02-48E7-8556-ABB18AEF84D0}"/>
    <cellStyle name="Normal 2 5 3 3" xfId="6021" xr:uid="{49631DB3-7070-4502-A50D-9078DD5D22B9}"/>
    <cellStyle name="Normal 2 5 3 3 10" xfId="58815" xr:uid="{FBCE7272-4023-41E9-B5FA-CB30DE84E280}"/>
    <cellStyle name="Normal 2 5 3 3 2" xfId="6022" xr:uid="{C0F05863-7A52-402C-99B6-20F3466BD7E8}"/>
    <cellStyle name="Normal 2 5 3 3 2 2" xfId="13533" xr:uid="{F837D70F-8284-43F4-B7C6-8FE0E54BB28F}"/>
    <cellStyle name="Normal 2 5 3 3 2 2 2" xfId="28509" xr:uid="{48D35F72-74B6-4334-A326-BF019BBC21F3}"/>
    <cellStyle name="Normal 2 5 3 3 2 3" xfId="21021" xr:uid="{77466658-F12E-49CA-8870-67C49AD7AA16}"/>
    <cellStyle name="Normal 2 5 3 3 2 4" xfId="33532" xr:uid="{02A108EF-8A9A-4AE8-A451-0FDA7486B23E}"/>
    <cellStyle name="Normal 2 5 3 3 2 5" xfId="43440" xr:uid="{B8510842-4522-474E-9D14-D6C8F68D8B72}"/>
    <cellStyle name="Normal 2 5 3 3 2 6" xfId="51326" xr:uid="{181FEE4C-F968-423D-B370-60DC7D58087B}"/>
    <cellStyle name="Normal 2 5 3 3 2 7" xfId="58816" xr:uid="{42BF4CA2-0630-47BD-9E8D-9A5DC7B7DDCD}"/>
    <cellStyle name="Normal 2 5 3 3 3" xfId="6023" xr:uid="{20B490BA-655A-4D5E-8870-475B959A5508}"/>
    <cellStyle name="Normal 2 5 3 3 3 2" xfId="13534" xr:uid="{ACEDB130-AA95-412E-82CB-350ADAF1D0AB}"/>
    <cellStyle name="Normal 2 5 3 3 3 2 2" xfId="28510" xr:uid="{26C353A7-FEFC-41E3-B8AD-ABB356474AFE}"/>
    <cellStyle name="Normal 2 5 3 3 3 3" xfId="21022" xr:uid="{2002FF73-2A8A-484F-95A9-323511261147}"/>
    <cellStyle name="Normal 2 5 3 3 3 4" xfId="35377" xr:uid="{CECAF426-B891-4EF6-9A78-5BAA664D50B8}"/>
    <cellStyle name="Normal 2 5 3 3 3 5" xfId="43441" xr:uid="{045E17EC-DBF7-4367-95DC-A850BDAE207E}"/>
    <cellStyle name="Normal 2 5 3 3 3 6" xfId="51327" xr:uid="{D8478DA9-6E00-4F9B-B2C3-2C06D5319781}"/>
    <cellStyle name="Normal 2 5 3 3 3 7" xfId="58817" xr:uid="{F0EA8958-BCA8-47A5-A63C-E0EBADD141C8}"/>
    <cellStyle name="Normal 2 5 3 3 4" xfId="6024" xr:uid="{ED784C49-DD09-4D89-B8BB-0260FBBA6F9A}"/>
    <cellStyle name="Normal 2 5 3 3 4 2" xfId="13535" xr:uid="{A8593C29-E3EB-4059-BC31-A518E6B0373D}"/>
    <cellStyle name="Normal 2 5 3 3 4 2 2" xfId="28511" xr:uid="{41A43F0D-5C98-4A1C-A96F-ED089D6840D1}"/>
    <cellStyle name="Normal 2 5 3 3 4 3" xfId="21023" xr:uid="{67E3B107-CABA-44EC-845E-CD7561AEF37C}"/>
    <cellStyle name="Normal 2 5 3 3 4 4" xfId="37220" xr:uid="{C526FC50-CABE-42F8-9396-2841D263EC30}"/>
    <cellStyle name="Normal 2 5 3 3 4 5" xfId="43442" xr:uid="{1DA90086-4702-4E61-90A3-0DCFCAF2219A}"/>
    <cellStyle name="Normal 2 5 3 3 4 6" xfId="51328" xr:uid="{AD985E97-1221-493D-8EA6-11E3E4EC7C93}"/>
    <cellStyle name="Normal 2 5 3 3 4 7" xfId="58818" xr:uid="{091B0D37-96A4-4F4E-8D63-65A63E0152EC}"/>
    <cellStyle name="Normal 2 5 3 3 5" xfId="13532" xr:uid="{16A19D2F-4A87-4A21-81CD-43FFD3CBC099}"/>
    <cellStyle name="Normal 2 5 3 3 5 2" xfId="28508" xr:uid="{85A56CE3-47B0-488D-8971-E4734DBD7B4F}"/>
    <cellStyle name="Normal 2 5 3 3 6" xfId="21020" xr:uid="{3F33897E-1E0C-46BD-9995-C9C705053A3A}"/>
    <cellStyle name="Normal 2 5 3 3 7" xfId="32064" xr:uid="{6BD6BA18-D767-47F0-929E-055132394184}"/>
    <cellStyle name="Normal 2 5 3 3 8" xfId="43439" xr:uid="{2B6DF915-9D54-439D-B14E-900A2E57368A}"/>
    <cellStyle name="Normal 2 5 3 3 9" xfId="51325" xr:uid="{0981678C-11AE-4C9F-AA78-49C3B9751CD5}"/>
    <cellStyle name="Normal 2 5 3 4" xfId="6025" xr:uid="{071B5F50-033B-42CE-A9EA-640F7945C636}"/>
    <cellStyle name="Normal 2 5 3 4 10" xfId="58819" xr:uid="{70C22221-F3A1-4F4B-8D8B-9B41C5E04DC2}"/>
    <cellStyle name="Normal 2 5 3 4 2" xfId="6026" xr:uid="{BE7675FE-BB35-4AB2-BB0B-72E2493DFB1F}"/>
    <cellStyle name="Normal 2 5 3 4 2 2" xfId="13537" xr:uid="{D00CE1E1-0805-49DE-B733-63613A8516CA}"/>
    <cellStyle name="Normal 2 5 3 4 2 2 2" xfId="28513" xr:uid="{0A321CA4-F51B-49F5-9F93-4E47A316768A}"/>
    <cellStyle name="Normal 2 5 3 4 2 3" xfId="21025" xr:uid="{2FC1B04A-AE7D-4550-A063-312E5A28125E}"/>
    <cellStyle name="Normal 2 5 3 4 2 4" xfId="33533" xr:uid="{355D25BF-BD68-4832-AEA9-96C5C4200E69}"/>
    <cellStyle name="Normal 2 5 3 4 2 5" xfId="43444" xr:uid="{7597B3B3-4D36-4964-8A52-9E438B9E4B93}"/>
    <cellStyle name="Normal 2 5 3 4 2 6" xfId="51330" xr:uid="{8C2CFC2E-ACD8-4FEA-92E7-4FF4F91F5A65}"/>
    <cellStyle name="Normal 2 5 3 4 2 7" xfId="58820" xr:uid="{073D6EA2-9A18-4930-AABC-5A631F9047EB}"/>
    <cellStyle name="Normal 2 5 3 4 3" xfId="6027" xr:uid="{1BF46BE2-1F4E-43C2-AAD2-276F48113F2D}"/>
    <cellStyle name="Normal 2 5 3 4 3 2" xfId="13538" xr:uid="{FC90EB44-4798-483C-93EA-A79AFBD759D1}"/>
    <cellStyle name="Normal 2 5 3 4 3 2 2" xfId="28514" xr:uid="{9C28A4C2-1C34-49E7-8E4B-C7883B85A8E4}"/>
    <cellStyle name="Normal 2 5 3 4 3 3" xfId="21026" xr:uid="{A615CA83-C0AD-41B3-A460-28C8F6D6E844}"/>
    <cellStyle name="Normal 2 5 3 4 3 4" xfId="35378" xr:uid="{01FFD96F-5D82-4C2F-9D97-915335E9DA1F}"/>
    <cellStyle name="Normal 2 5 3 4 3 5" xfId="43445" xr:uid="{A74135E0-23B2-4935-ACEF-00AE737C4883}"/>
    <cellStyle name="Normal 2 5 3 4 3 6" xfId="51331" xr:uid="{1A1FB04F-313E-44F5-BDAE-704ECF90C400}"/>
    <cellStyle name="Normal 2 5 3 4 3 7" xfId="58821" xr:uid="{01F731F5-D665-424B-AC85-ED8D95F15DBA}"/>
    <cellStyle name="Normal 2 5 3 4 4" xfId="6028" xr:uid="{4E41FDA6-FD12-40B9-8DD7-E80C6B7ED158}"/>
    <cellStyle name="Normal 2 5 3 4 4 2" xfId="13539" xr:uid="{FB214ADB-EACF-443B-954C-EBFB5238451C}"/>
    <cellStyle name="Normal 2 5 3 4 4 2 2" xfId="28515" xr:uid="{93269729-366C-4C11-939C-CF95F5E7FDF1}"/>
    <cellStyle name="Normal 2 5 3 4 4 3" xfId="21027" xr:uid="{E38EA34A-1998-4DBC-B51B-D99F5179487D}"/>
    <cellStyle name="Normal 2 5 3 4 4 4" xfId="37221" xr:uid="{5DE4B452-2248-4806-B806-74113C75D9A1}"/>
    <cellStyle name="Normal 2 5 3 4 4 5" xfId="43446" xr:uid="{E2191F49-DE0A-409E-AE2F-1D9DA7E3FECB}"/>
    <cellStyle name="Normal 2 5 3 4 4 6" xfId="51332" xr:uid="{06FC1DA0-9EFD-4F59-8E14-EB3D4916C6B9}"/>
    <cellStyle name="Normal 2 5 3 4 4 7" xfId="58822" xr:uid="{DB5FAD63-DD1B-4976-8CE9-5B843358AD63}"/>
    <cellStyle name="Normal 2 5 3 4 5" xfId="13536" xr:uid="{706618B3-461C-47F9-9DBB-834F65D9F984}"/>
    <cellStyle name="Normal 2 5 3 4 5 2" xfId="28512" xr:uid="{B47FB5BA-56CD-4E98-B7F1-D01C9E5A968C}"/>
    <cellStyle name="Normal 2 5 3 4 6" xfId="21024" xr:uid="{1A7CD3A8-E261-4F28-8275-110397FC22BA}"/>
    <cellStyle name="Normal 2 5 3 4 7" xfId="32119" xr:uid="{4187FB75-B99E-4E17-B93F-B9D40EAF2A28}"/>
    <cellStyle name="Normal 2 5 3 4 8" xfId="43443" xr:uid="{EAE9C0BD-386D-4AB6-9660-7DFAC691589C}"/>
    <cellStyle name="Normal 2 5 3 4 9" xfId="51329" xr:uid="{322E846C-8C26-4505-8529-3C69A9F270B6}"/>
    <cellStyle name="Normal 2 5 3 5" xfId="6029" xr:uid="{364CD103-FAD7-4281-8F5A-E77D5C0B674C}"/>
    <cellStyle name="Normal 2 5 3 5 2" xfId="13540" xr:uid="{4EB125B3-829B-41F4-8E8C-55EB910C4B98}"/>
    <cellStyle name="Normal 2 5 3 5 2 2" xfId="28516" xr:uid="{0091F056-1998-482C-A95F-CB6838BA01A0}"/>
    <cellStyle name="Normal 2 5 3 5 3" xfId="21028" xr:uid="{404E395B-8B18-49D4-9828-CAA72426B6EF}"/>
    <cellStyle name="Normal 2 5 3 5 4" xfId="33530" xr:uid="{947FF814-6751-43D3-96D9-F2AFD839270B}"/>
    <cellStyle name="Normal 2 5 3 5 5" xfId="43447" xr:uid="{8CFEB0D7-4F82-4C5C-872E-2E9EE0C09CE0}"/>
    <cellStyle name="Normal 2 5 3 5 6" xfId="51333" xr:uid="{D83A372D-5F0E-4E07-A529-F41CBF088DDB}"/>
    <cellStyle name="Normal 2 5 3 5 7" xfId="58823" xr:uid="{5E1A6766-4351-49CF-BA7B-4C40D5B03EF8}"/>
    <cellStyle name="Normal 2 5 3 6" xfId="6030" xr:uid="{3F9AAB01-6387-4B56-A4C1-F5E04499273E}"/>
    <cellStyle name="Normal 2 5 3 6 2" xfId="13541" xr:uid="{B136059B-A6E6-4B99-BD6B-ED0BBA1CFF6E}"/>
    <cellStyle name="Normal 2 5 3 6 2 2" xfId="28517" xr:uid="{90EF9E4A-3CCF-4A45-899E-68A6FF9D6347}"/>
    <cellStyle name="Normal 2 5 3 6 3" xfId="21029" xr:uid="{CE547335-6721-4A79-967F-27D48D9C4D2D}"/>
    <cellStyle name="Normal 2 5 3 6 4" xfId="35375" xr:uid="{E4E1AA44-8146-455E-ADD2-44642F1DA487}"/>
    <cellStyle name="Normal 2 5 3 6 5" xfId="43448" xr:uid="{19CE0E08-9CC0-4E82-8FC8-8ED83DAB30AB}"/>
    <cellStyle name="Normal 2 5 3 6 6" xfId="51334" xr:uid="{EF2BF952-193D-4BAB-BB95-0FA0E6A3F096}"/>
    <cellStyle name="Normal 2 5 3 6 7" xfId="58824" xr:uid="{A9FCD897-E0B7-4857-97D8-D967880A6A8B}"/>
    <cellStyle name="Normal 2 5 3 7" xfId="6031" xr:uid="{71FE1528-C55E-4AB8-9710-3C79F7980E3F}"/>
    <cellStyle name="Normal 2 5 3 7 2" xfId="13542" xr:uid="{D0F01EDE-DFEA-42BB-90DA-8B75E92D1DA6}"/>
    <cellStyle name="Normal 2 5 3 7 2 2" xfId="28518" xr:uid="{AD47794C-499D-4B2E-9386-3448E813CA46}"/>
    <cellStyle name="Normal 2 5 3 7 3" xfId="21030" xr:uid="{41A22DE9-0E9F-4C51-BA59-1EEF97297696}"/>
    <cellStyle name="Normal 2 5 3 7 4" xfId="37218" xr:uid="{503DE0E5-01BF-4738-BFF7-62F158620789}"/>
    <cellStyle name="Normal 2 5 3 7 5" xfId="43449" xr:uid="{BC04F2AF-6D03-4F3F-B992-69554543D9E7}"/>
    <cellStyle name="Normal 2 5 3 7 6" xfId="51335" xr:uid="{E5D59E0A-073E-473A-B1D3-F3C762A0F47A}"/>
    <cellStyle name="Normal 2 5 3 7 7" xfId="58825" xr:uid="{946A9C8A-16FD-435F-AA26-27C16670AA5F}"/>
    <cellStyle name="Normal 2 5 3 8" xfId="6032" xr:uid="{7BB1BCD5-587F-4BF1-8A8E-A4412F3FB8D9}"/>
    <cellStyle name="Normal 2 5 3 8 2" xfId="13543" xr:uid="{10B0D40A-9FCD-4DA4-9844-D295BB140EE6}"/>
    <cellStyle name="Normal 2 5 3 8 2 2" xfId="28519" xr:uid="{2E671BB3-0217-4A4B-B41F-C147B6129E1D}"/>
    <cellStyle name="Normal 2 5 3 8 3" xfId="21031" xr:uid="{0470287C-31AA-4D5E-AED1-4164734020A6}"/>
    <cellStyle name="Normal 2 5 3 8 4" xfId="37708" xr:uid="{BF8FCBF3-F6AD-486A-80AE-D7F2ECE2C8E4}"/>
    <cellStyle name="Normal 2 5 3 8 5" xfId="43450" xr:uid="{7F8536BA-0465-46A2-A3F2-0623ECF00B36}"/>
    <cellStyle name="Normal 2 5 3 8 6" xfId="51336" xr:uid="{64E7AF10-E122-481F-9489-AE44DD0AB687}"/>
    <cellStyle name="Normal 2 5 3 8 7" xfId="58826" xr:uid="{9F6B4680-7826-4832-A09B-23EDAA373833}"/>
    <cellStyle name="Normal 2 5 3 9" xfId="7805" xr:uid="{E9A3024F-11A7-4C33-9CD8-E62A33F1ED20}"/>
    <cellStyle name="Normal 2 5 3 9 2" xfId="15294" xr:uid="{96BC1B90-BF4F-4A0B-AE6D-04CFB34F1467}"/>
    <cellStyle name="Normal 2 5 3 9 2 2" xfId="30270" xr:uid="{CEAC9E95-E9EE-49E0-8E7C-DEC0840ABEB5}"/>
    <cellStyle name="Normal 2 5 3 9 3" xfId="22782" xr:uid="{9D23DDA5-BCA1-4E25-A0A8-0E901329018C}"/>
    <cellStyle name="Normal 2 5 3 9 4" xfId="45201" xr:uid="{F29227F0-63EC-4F80-9009-65E7CA1F570E}"/>
    <cellStyle name="Normal 2 5 3 9 5" xfId="53089" xr:uid="{C738F93F-6502-4C71-B1EB-B51B4B36105D}"/>
    <cellStyle name="Normal 2 5 3 9 6" xfId="60577" xr:uid="{CD05E3B8-CDA2-47BF-85AD-0A59AC58ECBA}"/>
    <cellStyle name="Normal 2 5 4" xfId="352" xr:uid="{21CAB147-51C4-4FF0-9CDF-54D52E10F28D}"/>
    <cellStyle name="Normal 2 5 4 10" xfId="45411" xr:uid="{B5EA89C0-8553-48B1-8A33-3E1BEB0CB215}"/>
    <cellStyle name="Normal 2 5 4 11" xfId="45534" xr:uid="{E01D4743-87F4-482D-9920-F20A724ED345}"/>
    <cellStyle name="Normal 2 5 4 12" xfId="45683" xr:uid="{EEE180D8-D1CD-4504-BCAD-C197D51F0359}"/>
    <cellStyle name="Normal 2 5 4 13" xfId="53176" xr:uid="{FBE8215D-5082-47BC-B73C-ECED92000BA3}"/>
    <cellStyle name="Normal 2 5 4 2" xfId="6033" xr:uid="{8BF25DC1-0CE6-4BDA-ADAA-E5F1229A68B8}"/>
    <cellStyle name="Normal 2 5 4 2 2" xfId="13544" xr:uid="{A4FC24C6-5EAB-4E8F-8304-C0232EA8CB52}"/>
    <cellStyle name="Normal 2 5 4 2 2 2" xfId="28520" xr:uid="{209DC37C-3866-4018-915A-E9CEF4F3E2CC}"/>
    <cellStyle name="Normal 2 5 4 2 3" xfId="21032" xr:uid="{1193E501-A63A-4BC1-87F2-D97E106C866C}"/>
    <cellStyle name="Normal 2 5 4 2 4" xfId="33534" xr:uid="{BEFED0B3-2B5A-4AEB-8953-250ECB15197B}"/>
    <cellStyle name="Normal 2 5 4 2 5" xfId="43451" xr:uid="{2AED971B-2C37-44EB-8EAC-F0B2CFD5B292}"/>
    <cellStyle name="Normal 2 5 4 2 6" xfId="51337" xr:uid="{D314CC69-20B1-4187-AA26-3919B7844342}"/>
    <cellStyle name="Normal 2 5 4 2 7" xfId="58827" xr:uid="{157286EE-7C9F-409A-ACEF-CEB6B17A3972}"/>
    <cellStyle name="Normal 2 5 4 3" xfId="6034" xr:uid="{6854C1C9-A35E-419D-84CC-FEE096D42116}"/>
    <cellStyle name="Normal 2 5 4 3 2" xfId="13545" xr:uid="{880687FF-D3E6-496C-A869-733053ED106F}"/>
    <cellStyle name="Normal 2 5 4 3 2 2" xfId="28521" xr:uid="{2FD33B56-79DA-401A-8BEA-01B387094AD5}"/>
    <cellStyle name="Normal 2 5 4 3 3" xfId="21033" xr:uid="{B7E67172-9C37-4791-9565-08558E738681}"/>
    <cellStyle name="Normal 2 5 4 3 4" xfId="35379" xr:uid="{BA5B2383-CBF2-4C4D-985E-2F7EDF80107C}"/>
    <cellStyle name="Normal 2 5 4 3 5" xfId="43452" xr:uid="{265D7C26-CDED-476D-8657-43567453692F}"/>
    <cellStyle name="Normal 2 5 4 3 6" xfId="51338" xr:uid="{6CF3857E-3CAB-42CA-A3AF-A35BA2277485}"/>
    <cellStyle name="Normal 2 5 4 3 7" xfId="58828" xr:uid="{F7A5475C-4730-4865-ABE8-58B0B46C572D}"/>
    <cellStyle name="Normal 2 5 4 4" xfId="6035" xr:uid="{084A977A-F8E3-4326-B468-E7EF5EB04F3A}"/>
    <cellStyle name="Normal 2 5 4 4 2" xfId="13546" xr:uid="{6E37D9B7-E65A-47C4-94B2-776830EE4345}"/>
    <cellStyle name="Normal 2 5 4 4 2 2" xfId="28522" xr:uid="{CA0B6B8C-0F1F-4287-989E-A14FADB56EFF}"/>
    <cellStyle name="Normal 2 5 4 4 3" xfId="21034" xr:uid="{5C02FF4E-99B5-474F-B6AF-290C827DEEEB}"/>
    <cellStyle name="Normal 2 5 4 4 4" xfId="37222" xr:uid="{E4B609DB-410D-496A-A4D8-8245B55BFCB6}"/>
    <cellStyle name="Normal 2 5 4 4 5" xfId="43453" xr:uid="{FFF1256F-52F9-499A-B2F1-9FF5994B7EAD}"/>
    <cellStyle name="Normal 2 5 4 4 6" xfId="51339" xr:uid="{A0D2B728-4ECD-4FD9-92B8-8BF38E36A7D6}"/>
    <cellStyle name="Normal 2 5 4 4 7" xfId="58829" xr:uid="{14A0B896-40B0-4EF4-93B3-4CAC70A5B2F4}"/>
    <cellStyle name="Normal 2 5 4 5" xfId="7892" xr:uid="{E27F0D2E-F6F0-43AC-840D-01DC98B86214}"/>
    <cellStyle name="Normal 2 5 4 5 2" xfId="22869" xr:uid="{6161BAF7-0C15-4E58-9485-E3B17E049C2D}"/>
    <cellStyle name="Normal 2 5 4 6" xfId="15381" xr:uid="{BAC53F2B-BA9D-4950-9DEB-820F4806C46F}"/>
    <cellStyle name="Normal 2 5 4 7" xfId="31820" xr:uid="{A0957A3A-48D8-421B-BF93-562FFA6FE17A}"/>
    <cellStyle name="Normal 2 5 4 8" xfId="37800" xr:uid="{19C1C3BF-F66E-4679-8A08-A40835089556}"/>
    <cellStyle name="Normal 2 5 4 9" xfId="45288" xr:uid="{07712794-DC86-4DD0-ADDA-61A33CDEB4DA}"/>
    <cellStyle name="Normal 2 5 5" xfId="388" xr:uid="{849CBF49-E996-47F9-9D28-82CFA2A4CA0D}"/>
    <cellStyle name="Normal 2 5 5 10" xfId="45447" xr:uid="{C0E155E0-720E-4B7E-AAD5-AE8BF866E20A}"/>
    <cellStyle name="Normal 2 5 5 11" xfId="45570" xr:uid="{5EEF65BE-AB10-4E81-8150-0A55095383D2}"/>
    <cellStyle name="Normal 2 5 5 12" xfId="45719" xr:uid="{E7C36D5D-26AC-4197-8E7C-1E5DB0E02067}"/>
    <cellStyle name="Normal 2 5 5 13" xfId="53212" xr:uid="{4DDA6027-1C8A-4FC6-A37D-98F8AF2B9486}"/>
    <cellStyle name="Normal 2 5 5 2" xfId="6036" xr:uid="{F3862820-1E03-4DE1-AB1D-567298A6ABD2}"/>
    <cellStyle name="Normal 2 5 5 2 2" xfId="13547" xr:uid="{5EB6EC5A-A089-4007-896F-D23D3E085D55}"/>
    <cellStyle name="Normal 2 5 5 2 2 2" xfId="28523" xr:uid="{91450BF1-9507-46ED-89E2-326B140DDAA2}"/>
    <cellStyle name="Normal 2 5 5 2 3" xfId="21035" xr:uid="{FB9AFD22-6753-4F8D-8561-F7A0B51B85C8}"/>
    <cellStyle name="Normal 2 5 5 2 4" xfId="33535" xr:uid="{DA2E860B-83D9-4466-8FEE-7DD2388F5194}"/>
    <cellStyle name="Normal 2 5 5 2 5" xfId="43454" xr:uid="{7C3E7431-13D2-4AC5-85C4-991FD4DE7931}"/>
    <cellStyle name="Normal 2 5 5 2 6" xfId="51340" xr:uid="{A4B8C62B-5A9A-4E3E-911A-4F072E9F0D49}"/>
    <cellStyle name="Normal 2 5 5 2 7" xfId="58830" xr:uid="{F1606B51-F0B9-4F69-B57D-4129057CC67E}"/>
    <cellStyle name="Normal 2 5 5 3" xfId="6037" xr:uid="{C6EF7B32-1F5E-40CF-A3C9-43AE7E0AE750}"/>
    <cellStyle name="Normal 2 5 5 3 2" xfId="13548" xr:uid="{738BD8C8-F634-4126-A7AF-4A0BB06E78A2}"/>
    <cellStyle name="Normal 2 5 5 3 2 2" xfId="28524" xr:uid="{A4C06EC9-C44D-4FCE-BFB1-63A659A53253}"/>
    <cellStyle name="Normal 2 5 5 3 3" xfId="21036" xr:uid="{180B7223-EDFA-4778-B7B3-EEE30BDFE83B}"/>
    <cellStyle name="Normal 2 5 5 3 4" xfId="35380" xr:uid="{26305ED3-6A85-444F-9A40-84494FB584CA}"/>
    <cellStyle name="Normal 2 5 5 3 5" xfId="43455" xr:uid="{89AC4F32-A4DE-4E16-9B28-4DB32F7A8F5D}"/>
    <cellStyle name="Normal 2 5 5 3 6" xfId="51341" xr:uid="{D0D7ACA8-DEB9-4BE9-85F4-0010A8E6A27D}"/>
    <cellStyle name="Normal 2 5 5 3 7" xfId="58831" xr:uid="{2D8E128E-1E5B-4CE1-A516-FBE67F48C769}"/>
    <cellStyle name="Normal 2 5 5 4" xfId="6038" xr:uid="{0F89B53D-05AC-425C-BD72-E6A0A8EC08F0}"/>
    <cellStyle name="Normal 2 5 5 4 2" xfId="13549" xr:uid="{AEAF24F7-4CCC-41B3-B044-410B85917004}"/>
    <cellStyle name="Normal 2 5 5 4 2 2" xfId="28525" xr:uid="{B90C15D2-EFE0-42D5-857B-A53E4858426A}"/>
    <cellStyle name="Normal 2 5 5 4 3" xfId="21037" xr:uid="{47600F23-4488-47DE-8574-E2029C435EE1}"/>
    <cellStyle name="Normal 2 5 5 4 4" xfId="37223" xr:uid="{C00421CA-46A5-45C7-B63C-5F82ED4114D2}"/>
    <cellStyle name="Normal 2 5 5 4 5" xfId="43456" xr:uid="{18DCC1E5-6F16-41BF-8980-BC7DC78C1210}"/>
    <cellStyle name="Normal 2 5 5 4 6" xfId="51342" xr:uid="{D9F1BE7A-85DA-48A9-AA12-BE79D78D9A97}"/>
    <cellStyle name="Normal 2 5 5 4 7" xfId="58832" xr:uid="{A0D75128-BE59-4198-A3A8-B8F908DA117A}"/>
    <cellStyle name="Normal 2 5 5 5" xfId="7928" xr:uid="{CA24C41D-D195-49CE-AC0D-DE2C095FBFE9}"/>
    <cellStyle name="Normal 2 5 5 5 2" xfId="22905" xr:uid="{FC8E7695-4FE5-4130-BE99-99B45DA3499C}"/>
    <cellStyle name="Normal 2 5 5 6" xfId="15417" xr:uid="{76293686-B09D-4745-98DD-6A08D7C4BFCE}"/>
    <cellStyle name="Normal 2 5 5 7" xfId="32040" xr:uid="{489A77F8-4B43-49C6-B984-0CE7B4FD7782}"/>
    <cellStyle name="Normal 2 5 5 8" xfId="37836" xr:uid="{B5D35F03-B7FF-49D4-9D27-4372E55A9406}"/>
    <cellStyle name="Normal 2 5 5 9" xfId="45324" xr:uid="{462787C2-8D33-4A48-AB0F-75A5145343C3}"/>
    <cellStyle name="Normal 2 5 6" xfId="6039" xr:uid="{D38A4769-3BE4-4712-984D-36FBADA6D86E}"/>
    <cellStyle name="Normal 2 5 6 10" xfId="58833" xr:uid="{3ECF1380-F021-4224-8B5C-EB416A4BD796}"/>
    <cellStyle name="Normal 2 5 6 2" xfId="6040" xr:uid="{CBEE8DDB-6D9D-4531-B3F0-89F38E3B295D}"/>
    <cellStyle name="Normal 2 5 6 2 2" xfId="13551" xr:uid="{86123EB1-FD57-487E-8357-D6BF19B86137}"/>
    <cellStyle name="Normal 2 5 6 2 2 2" xfId="28527" xr:uid="{89653E5D-B433-4FCA-B63C-0B368AACD37F}"/>
    <cellStyle name="Normal 2 5 6 2 3" xfId="21039" xr:uid="{4BBC0D1A-7329-452F-8B6B-2FE36E722092}"/>
    <cellStyle name="Normal 2 5 6 2 4" xfId="33536" xr:uid="{35C78F20-116A-407A-92B1-FE103E612623}"/>
    <cellStyle name="Normal 2 5 6 2 5" xfId="43458" xr:uid="{3EC92D02-376D-47D7-8863-6A9569A45ED0}"/>
    <cellStyle name="Normal 2 5 6 2 6" xfId="51344" xr:uid="{015A935C-4063-4184-991C-677DC4D218E0}"/>
    <cellStyle name="Normal 2 5 6 2 7" xfId="58834" xr:uid="{25C7477C-92A4-46D8-81A5-787D29ACE236}"/>
    <cellStyle name="Normal 2 5 6 3" xfId="6041" xr:uid="{825879B0-74A4-423C-ABF1-4BD2FFAA7BBB}"/>
    <cellStyle name="Normal 2 5 6 3 2" xfId="13552" xr:uid="{BD6341E7-4ABA-485B-871D-ACD664A3EAAF}"/>
    <cellStyle name="Normal 2 5 6 3 2 2" xfId="28528" xr:uid="{ABBC6DFC-5376-49E9-A48A-85B6B29E08A6}"/>
    <cellStyle name="Normal 2 5 6 3 3" xfId="21040" xr:uid="{ADEE0D2D-5B5B-406C-B547-91D92ED2B7C0}"/>
    <cellStyle name="Normal 2 5 6 3 4" xfId="35381" xr:uid="{BE5FD0CF-3BAD-43B8-81E6-0147AB37DF5A}"/>
    <cellStyle name="Normal 2 5 6 3 5" xfId="43459" xr:uid="{87552BB1-661C-49D5-BE3A-9923B491D64A}"/>
    <cellStyle name="Normal 2 5 6 3 6" xfId="51345" xr:uid="{4ED7BCFB-7CD2-467B-A99D-0C56517163E7}"/>
    <cellStyle name="Normal 2 5 6 3 7" xfId="58835" xr:uid="{B4529894-FA99-4D69-BE69-8CD706A978BD}"/>
    <cellStyle name="Normal 2 5 6 4" xfId="6042" xr:uid="{710C95AC-0989-44D1-9F98-96352E97AF48}"/>
    <cellStyle name="Normal 2 5 6 4 2" xfId="13553" xr:uid="{B96CBC37-32DA-4620-9120-2C04602E2A22}"/>
    <cellStyle name="Normal 2 5 6 4 2 2" xfId="28529" xr:uid="{2D3E0597-19BE-4957-BD37-A86D49E7341F}"/>
    <cellStyle name="Normal 2 5 6 4 3" xfId="21041" xr:uid="{B72AD0AE-940A-4CEB-A003-CBE80E4EA9DA}"/>
    <cellStyle name="Normal 2 5 6 4 4" xfId="37224" xr:uid="{5AD956B6-3112-444E-9E4C-30D6B78DFD3B}"/>
    <cellStyle name="Normal 2 5 6 4 5" xfId="43460" xr:uid="{536BC37E-630E-4247-BBD5-FA46489A1A62}"/>
    <cellStyle name="Normal 2 5 6 4 6" xfId="51346" xr:uid="{BA6195AB-FF4B-481A-83C4-A7A65C566D38}"/>
    <cellStyle name="Normal 2 5 6 4 7" xfId="58836" xr:uid="{BDC595EB-6DA8-4C34-881A-13E34F4935B0}"/>
    <cellStyle name="Normal 2 5 6 5" xfId="13550" xr:uid="{DDC6EFEF-E23D-4803-AAE5-6B73FC443D73}"/>
    <cellStyle name="Normal 2 5 6 5 2" xfId="28526" xr:uid="{D3D4A292-9423-449D-B51F-C6538FD52B73}"/>
    <cellStyle name="Normal 2 5 6 6" xfId="21038" xr:uid="{521B9651-B153-434A-BA62-D3666D69F3E1}"/>
    <cellStyle name="Normal 2 5 6 7" xfId="32095" xr:uid="{4455E4AA-F4DB-4D24-8C2D-575F7E20946B}"/>
    <cellStyle name="Normal 2 5 6 8" xfId="43457" xr:uid="{AC0EE1E7-DBA3-449A-8594-C34FC05F4E3B}"/>
    <cellStyle name="Normal 2 5 6 9" xfId="51343" xr:uid="{72F82C58-9FBE-4626-BD22-0CC7402B7016}"/>
    <cellStyle name="Normal 2 5 7" xfId="6043" xr:uid="{244FEACC-ADB0-429E-90F4-9EEA346F31C6}"/>
    <cellStyle name="Normal 2 5 7 2" xfId="13554" xr:uid="{8CA6A5E1-07F9-4B2C-9FD4-433F9E24D8E6}"/>
    <cellStyle name="Normal 2 5 7 2 2" xfId="28530" xr:uid="{476A91B2-BE78-49C1-B56B-A7FB4E939D90}"/>
    <cellStyle name="Normal 2 5 7 3" xfId="21042" xr:uid="{DF7E9667-AB7E-423C-8260-B6C20E74475A}"/>
    <cellStyle name="Normal 2 5 7 4" xfId="33525" xr:uid="{E0BEA48E-6749-4535-8C25-B0603C9990AE}"/>
    <cellStyle name="Normal 2 5 7 5" xfId="43461" xr:uid="{330437A0-2E5D-474C-AE68-2EFF3710AA27}"/>
    <cellStyle name="Normal 2 5 7 6" xfId="51347" xr:uid="{6D291401-BABF-4804-8B1D-43F59CB00E76}"/>
    <cellStyle name="Normal 2 5 7 7" xfId="58837" xr:uid="{60B3F245-1F2B-4A9C-9491-FF648A5939C9}"/>
    <cellStyle name="Normal 2 5 8" xfId="6044" xr:uid="{7C364E8D-A37B-4296-AE89-0DB3C57D2014}"/>
    <cellStyle name="Normal 2 5 8 2" xfId="13555" xr:uid="{84C427F9-514E-4C10-A8B4-0B05687CCA9A}"/>
    <cellStyle name="Normal 2 5 8 2 2" xfId="28531" xr:uid="{EAFE1553-2CC3-4E4F-8B55-0EAF247FD66D}"/>
    <cellStyle name="Normal 2 5 8 3" xfId="21043" xr:uid="{B7475415-AD4B-47A0-BD2F-112C83D5CB31}"/>
    <cellStyle name="Normal 2 5 8 4" xfId="35370" xr:uid="{8E2D561E-0800-4A37-B073-7243407D6793}"/>
    <cellStyle name="Normal 2 5 8 5" xfId="43462" xr:uid="{14CA598E-330D-452B-9B94-D7753BE02FCC}"/>
    <cellStyle name="Normal 2 5 8 6" xfId="51348" xr:uid="{69EFF781-F063-4860-A795-D532D8D067DD}"/>
    <cellStyle name="Normal 2 5 8 7" xfId="58838" xr:uid="{551BAEFE-A669-4D13-B303-71A6352DD0FA}"/>
    <cellStyle name="Normal 2 5 9" xfId="6045" xr:uid="{2B514076-4241-4A08-A2AF-320DA1B8F276}"/>
    <cellStyle name="Normal 2 5 9 2" xfId="13556" xr:uid="{13D11D35-A99F-47DE-9D50-9601E8D90482}"/>
    <cellStyle name="Normal 2 5 9 2 2" xfId="28532" xr:uid="{68269C24-9D99-4059-85A8-8C82E44D725D}"/>
    <cellStyle name="Normal 2 5 9 3" xfId="21044" xr:uid="{386862C1-7C6D-4A40-81B7-AFDF04C1E281}"/>
    <cellStyle name="Normal 2 5 9 4" xfId="37213" xr:uid="{10D65632-B985-4A59-9244-2FEF148AC82A}"/>
    <cellStyle name="Normal 2 5 9 5" xfId="43463" xr:uid="{26DA03DE-0A12-4F77-95F2-12B455A1F902}"/>
    <cellStyle name="Normal 2 5 9 6" xfId="51349" xr:uid="{4C711508-8E85-4F76-A8EB-8A32FCE6FF47}"/>
    <cellStyle name="Normal 2 5 9 7" xfId="58839" xr:uid="{CF85046C-36C7-44B9-94F0-4998D6F475FB}"/>
    <cellStyle name="Normal 2 6" xfId="277" xr:uid="{A3A67D10-8E04-4FFA-B804-57E99166A999}"/>
    <cellStyle name="Normal 2 7" xfId="20" xr:uid="{7AC4199C-0C25-40F2-A749-95951019C365}"/>
    <cellStyle name="Normal 20" xfId="6046" xr:uid="{E1B5BC04-813B-4371-83C2-BA322299C36A}"/>
    <cellStyle name="Normal 20 2" xfId="6" xr:uid="{E3D5DA5B-A96B-457D-8DD3-732DF60ECE57}"/>
    <cellStyle name="Normal 21" xfId="6047" xr:uid="{378FEDB9-7D47-42F5-91E4-F3F76B6BC5B3}"/>
    <cellStyle name="Normal 21 10" xfId="58840" xr:uid="{8C0DCEDE-FC91-4C02-A7A1-E462A7D8F15A}"/>
    <cellStyle name="Normal 21 2" xfId="6048" xr:uid="{D101771F-431E-4058-9319-72CC60481834}"/>
    <cellStyle name="Normal 21 2 2" xfId="13558" xr:uid="{A9376A07-E159-4DCD-AC4A-CC575AF900BF}"/>
    <cellStyle name="Normal 21 2 2 2" xfId="28534" xr:uid="{F9169998-8A65-44A4-9257-79AFEA8A11EC}"/>
    <cellStyle name="Normal 21 2 3" xfId="21046" xr:uid="{75BAAB8D-3FE6-41F8-945A-4DF7BA4C0D03}"/>
    <cellStyle name="Normal 21 2 4" xfId="33537" xr:uid="{427E7C9F-5E44-4933-9033-325FB40FBEE6}"/>
    <cellStyle name="Normal 21 2 5" xfId="43465" xr:uid="{568D13E9-A2A2-493F-A466-CE18D5D0200A}"/>
    <cellStyle name="Normal 21 2 6" xfId="51351" xr:uid="{F06053FA-C9F4-4B6A-89F0-8C96A62B1136}"/>
    <cellStyle name="Normal 21 2 7" xfId="58841" xr:uid="{5151249F-A75F-4D66-B07A-5D9D0DFB8900}"/>
    <cellStyle name="Normal 21 3" xfId="6049" xr:uid="{65EDDAA4-E25B-4C84-BDC8-D2110D6C6552}"/>
    <cellStyle name="Normal 21 3 2" xfId="13559" xr:uid="{3A3247D8-0DF8-49D0-8506-A2D4DC03CBC4}"/>
    <cellStyle name="Normal 21 3 2 2" xfId="28535" xr:uid="{DE5DBE5E-8FF6-4E7C-BF5B-D77F653519B5}"/>
    <cellStyle name="Normal 21 3 3" xfId="21047" xr:uid="{48535F5F-D28B-4D44-B0D3-F29F0D6CF710}"/>
    <cellStyle name="Normal 21 3 4" xfId="35382" xr:uid="{A1EA1AF8-F643-4F0C-8E52-B0CDECADD9C5}"/>
    <cellStyle name="Normal 21 3 5" xfId="43466" xr:uid="{580D13B1-46B6-4C79-BD9D-E573B554A8F3}"/>
    <cellStyle name="Normal 21 3 6" xfId="51352" xr:uid="{D35F3E33-5D38-4967-8490-25F2DC2BC6FD}"/>
    <cellStyle name="Normal 21 3 7" xfId="58842" xr:uid="{6F2CD7EA-C6C8-4EF1-94AC-A9BC192692C2}"/>
    <cellStyle name="Normal 21 4" xfId="6050" xr:uid="{D63F0042-479F-4471-94A4-6FD9C8B4C03E}"/>
    <cellStyle name="Normal 21 4 2" xfId="13560" xr:uid="{D2310663-1646-4611-8BCB-B5140403D601}"/>
    <cellStyle name="Normal 21 4 2 2" xfId="28536" xr:uid="{7D8B3FB6-2EA0-45D5-AD67-4D0B5DF2507E}"/>
    <cellStyle name="Normal 21 4 3" xfId="21048" xr:uid="{A289F42A-3AEF-480D-8559-B6BE09F0281E}"/>
    <cellStyle name="Normal 21 4 4" xfId="37225" xr:uid="{E17A25AD-12A2-48DD-9AF1-28C274C47459}"/>
    <cellStyle name="Normal 21 4 5" xfId="43467" xr:uid="{58AF41E2-1DB2-4947-A469-3C2779EAB0DB}"/>
    <cellStyle name="Normal 21 4 6" xfId="51353" xr:uid="{4C3F1939-2FE0-4056-93F0-BE53E00AD56F}"/>
    <cellStyle name="Normal 21 4 7" xfId="58843" xr:uid="{3A7075AB-4A4B-4D9F-9413-8BBD4074F722}"/>
    <cellStyle name="Normal 21 5" xfId="13557" xr:uid="{9B95E585-E3F6-45FC-989C-43A2BDFF9FEF}"/>
    <cellStyle name="Normal 21 5 2" xfId="28533" xr:uid="{7C586552-4FDF-4A07-94AF-D05A902B8338}"/>
    <cellStyle name="Normal 21 6" xfId="21045" xr:uid="{23AB23B8-89B0-4B53-9D3E-DCBD4992C22D}"/>
    <cellStyle name="Normal 21 7" xfId="31144" xr:uid="{DB74E6EE-E74C-45F5-84AC-A98DA0F2F1AC}"/>
    <cellStyle name="Normal 21 8" xfId="43464" xr:uid="{5C2E660C-972D-49E2-93FB-51115C252CA8}"/>
    <cellStyle name="Normal 21 9" xfId="51350" xr:uid="{5AD39266-5E4C-47D3-900C-ADA9CE2CD154}"/>
    <cellStyle name="Normal 22" xfId="6051" xr:uid="{927A66BA-0881-46D6-832F-64EE74B01C06}"/>
    <cellStyle name="Normal 22 2" xfId="13561" xr:uid="{49B1C3F3-5F0C-447D-B238-FE58425F0A16}"/>
    <cellStyle name="Normal 22 2 2" xfId="28537" xr:uid="{D462C04B-595B-4846-8222-D23BD4E4DA17}"/>
    <cellStyle name="Normal 22 3" xfId="21049" xr:uid="{A81E573A-E069-4F33-8DE9-019043E658C3}"/>
    <cellStyle name="Normal 22 4" xfId="33963" xr:uid="{57E9CDD3-AC2B-4D73-9DE7-C47AA0689F22}"/>
    <cellStyle name="Normal 22 5" xfId="43468" xr:uid="{15420013-0079-4BE2-85B6-062251969E6A}"/>
    <cellStyle name="Normal 22 6" xfId="51354" xr:uid="{BD9070E3-24F2-4827-915F-AF8BD2DC02A5}"/>
    <cellStyle name="Normal 22 7" xfId="58844" xr:uid="{A1A93795-7E86-43C9-9249-D5E0B26A7CCE}"/>
    <cellStyle name="Normal 23" xfId="6052" xr:uid="{87F18E3B-2BE7-4FA0-94F0-4E0893AF86E4}"/>
    <cellStyle name="Normal 23 2" xfId="13562" xr:uid="{8150C077-722D-42C0-9661-CA69875853B0}"/>
    <cellStyle name="Normal 23 2 2" xfId="28538" xr:uid="{31C65094-E299-4EB9-9F34-5F890F736E31}"/>
    <cellStyle name="Normal 23 3" xfId="21050" xr:uid="{4A65ECEF-46FE-4788-A3D1-D229B7DA7CA8}"/>
    <cellStyle name="Normal 23 4" xfId="35808" xr:uid="{378C9F36-E4C8-444F-8DD7-5C15CEB83DA2}"/>
    <cellStyle name="Normal 23 5" xfId="43469" xr:uid="{0F7F7B99-6097-4B2B-8464-EE019D28FF1A}"/>
    <cellStyle name="Normal 23 6" xfId="51355" xr:uid="{DEA0EAB2-A608-4606-B979-4DF10DF2B64B}"/>
    <cellStyle name="Normal 23 7" xfId="58845" xr:uid="{B54188FF-5C47-4FD4-B3BD-62335BCF4DF6}"/>
    <cellStyle name="Normal 24" xfId="6053" xr:uid="{766CA528-9482-4A36-9B70-F81B77455320}"/>
    <cellStyle name="Normal 24 2" xfId="13563" xr:uid="{7E928F26-9C10-4E21-AA3A-16AA59471C2D}"/>
    <cellStyle name="Normal 24 2 2" xfId="28539" xr:uid="{EB202BFA-37C3-46FA-BA43-7971D0399DB7}"/>
    <cellStyle name="Normal 24 3" xfId="21051" xr:uid="{F90141B8-17DD-4861-83DD-1D208BC4F6C0}"/>
    <cellStyle name="Normal 24 4" xfId="37651" xr:uid="{8AE54AF3-E989-47E5-B290-795EBFD9E81E}"/>
    <cellStyle name="Normal 24 5" xfId="43470" xr:uid="{AEB6824C-163C-4DC2-8F42-EB96D4B73EC6}"/>
    <cellStyle name="Normal 24 6" xfId="51356" xr:uid="{BDD155A0-A353-4FE5-B883-29A8DDCC07DC}"/>
    <cellStyle name="Normal 24 7" xfId="58846" xr:uid="{482923C7-BF73-4698-9960-FDE7CEDBB058}"/>
    <cellStyle name="Normal 25" xfId="12" xr:uid="{6293A264-C8EB-45AE-928A-F32ED3581E5E}"/>
    <cellStyle name="Normal 25 10" xfId="45652" xr:uid="{D9379B2A-298F-41A2-B60D-D30BEE26FA9B}"/>
    <cellStyle name="Normal 25 11" xfId="53145" xr:uid="{8C55299F-12FA-4488-ADE6-DC9CCB346E4A}"/>
    <cellStyle name="Normal 25 2" xfId="377" xr:uid="{24F60480-FE7C-48C9-840B-9F7A4C0F127E}"/>
    <cellStyle name="Normal 25 2 2" xfId="7917" xr:uid="{90F964DD-D4D0-4709-9E5C-D87379F06B1B}"/>
    <cellStyle name="Normal 25 2 2 2" xfId="22894" xr:uid="{8A903C02-8FD0-4D78-B340-BCBBF3940EE5}"/>
    <cellStyle name="Normal 25 2 3" xfId="15406" xr:uid="{1444CB40-09F8-4355-B78C-9AD366008071}"/>
    <cellStyle name="Normal 25 2 4" xfId="37825" xr:uid="{62F65350-2427-44DD-8F3D-AD1C6C43849C}"/>
    <cellStyle name="Normal 25 2 5" xfId="45313" xr:uid="{AF68FD16-07F5-422F-970E-2E4F89DDEC6E}"/>
    <cellStyle name="Normal 25 2 6" xfId="45436" xr:uid="{7018FD41-A06B-4B85-BC7F-100CDFB30E33}"/>
    <cellStyle name="Normal 25 2 7" xfId="45559" xr:uid="{BE0FA72C-F0A9-43FB-9482-6A8C6C0A2921}"/>
    <cellStyle name="Normal 25 2 8" xfId="45708" xr:uid="{2695B012-2A01-483E-B35A-AE248EA20AE1}"/>
    <cellStyle name="Normal 25 2 9" xfId="53201" xr:uid="{5946E28A-22E8-4905-A7F8-101BACE0097F}"/>
    <cellStyle name="Normal 25 3" xfId="7861" xr:uid="{978911BD-0C6D-4309-8996-F55C04D01DDC}"/>
    <cellStyle name="Normal 25 3 2" xfId="22838" xr:uid="{EC7D27C0-7A12-4B0B-99ED-497412DCD2F5}"/>
    <cellStyle name="Normal 25 4" xfId="15350" xr:uid="{8DB9C01A-D1E9-4671-AB1D-328B534E8B59}"/>
    <cellStyle name="Normal 25 5" xfId="37711" xr:uid="{7AE9950A-A5DD-46F3-8530-9462ECD81BD7}"/>
    <cellStyle name="Normal 25 6" xfId="37769" xr:uid="{F2A60FBF-1A29-44D1-A561-A22194BE32D9}"/>
    <cellStyle name="Normal 25 7" xfId="45257" xr:uid="{4687F56A-CD9A-4CC4-BE2A-9B4026DF26C5}"/>
    <cellStyle name="Normal 25 8" xfId="45380" xr:uid="{6452D47F-CE67-49BC-9636-E2348AA3C651}"/>
    <cellStyle name="Normal 25 9" xfId="45503" xr:uid="{7F303678-D499-41DB-BEE2-75A4C7AB5982}"/>
    <cellStyle name="Normal 26" xfId="60581" xr:uid="{2B880169-76D3-4B99-A00A-820369796C81}"/>
    <cellStyle name="Normal 27" xfId="60578" xr:uid="{8099BE97-32C6-4DA4-938C-D3BDE4E97AAC}"/>
    <cellStyle name="Normal 28" xfId="60582" xr:uid="{6C07132E-25DD-42D4-AABF-30B552799ECF}"/>
    <cellStyle name="Normal 29" xfId="60583" xr:uid="{B339137D-96AF-45B1-8CCC-2D1761FD53C9}"/>
    <cellStyle name="Normal 3" xfId="13" xr:uid="{6466B5FA-24DB-4398-9441-496C79F0F7EF}"/>
    <cellStyle name="Normal 3 10" xfId="9" xr:uid="{254124DB-474B-414A-9BF2-9CD7B4F5A3BE}"/>
    <cellStyle name="Normal 3 2" xfId="71" xr:uid="{0998BDF7-EA1C-4583-B054-DD0E22972D5C}"/>
    <cellStyle name="Normal 3 2 2" xfId="280" xr:uid="{E1529F5B-005A-4FD3-9410-0A998017EB8E}"/>
    <cellStyle name="Normal 3 2 2 10" xfId="7830" xr:uid="{CA22EE0D-C77F-4502-BC8A-0E048A6942C1}"/>
    <cellStyle name="Normal 3 2 2 10 2" xfId="22807" xr:uid="{CB50CC3E-6F62-49D5-A195-8CDCE5A60A29}"/>
    <cellStyle name="Normal 3 2 2 11" xfId="15319" xr:uid="{6BC1F367-EC2F-4562-B512-587772777739}"/>
    <cellStyle name="Normal 3 2 2 12" xfId="31113" xr:uid="{1F6383A6-F7C7-489C-AF68-78B39CBA72ED}"/>
    <cellStyle name="Normal 3 2 2 13" xfId="37738" xr:uid="{FC3B80DD-7AA6-4D31-AC79-19FEB11C68C2}"/>
    <cellStyle name="Normal 3 2 2 14" xfId="45226" xr:uid="{F10C9E3B-09EF-4990-B8F3-FE659CF45C3A}"/>
    <cellStyle name="Normal 3 2 2 15" xfId="45349" xr:uid="{BA760916-68A4-4A21-A75C-9C3E26BEED4E}"/>
    <cellStyle name="Normal 3 2 2 16" xfId="45472" xr:uid="{554F6403-6C51-4966-A841-7A1F5E1850FC}"/>
    <cellStyle name="Normal 3 2 2 17" xfId="45620" xr:uid="{FBAEF42B-E608-48FB-B294-D31767594AD1}"/>
    <cellStyle name="Normal 3 2 2 18" xfId="53114" xr:uid="{AAE6587B-4F06-44DB-B974-9965E9AAD4B0}"/>
    <cellStyle name="Normal 3 2 2 2" xfId="346" xr:uid="{855FE2F4-05C5-475F-88ED-502EADBEF9C4}"/>
    <cellStyle name="Normal 3 2 2 2 10" xfId="45405" xr:uid="{9F0155FA-EBE5-450D-86D6-F726F6988DFF}"/>
    <cellStyle name="Normal 3 2 2 2 11" xfId="45528" xr:uid="{D04AECE0-2F7B-4B25-9431-0D105E2D7F64}"/>
    <cellStyle name="Normal 3 2 2 2 12" xfId="45677" xr:uid="{86B9277E-4C1D-422D-B9EB-FCDA3C9F6803}"/>
    <cellStyle name="Normal 3 2 2 2 13" xfId="53170" xr:uid="{25217761-034A-4EDC-B523-3582AA8ECB6C}"/>
    <cellStyle name="Normal 3 2 2 2 2" xfId="6054" xr:uid="{45660E84-2BF2-44B0-88A8-ACDC14E37A9A}"/>
    <cellStyle name="Normal 3 2 2 2 2 2" xfId="13564" xr:uid="{5CF101A8-2A98-41B4-803C-6175CEAAE44D}"/>
    <cellStyle name="Normal 3 2 2 2 2 2 2" xfId="28540" xr:uid="{5D161404-33CC-4223-A816-327DDA09ABCF}"/>
    <cellStyle name="Normal 3 2 2 2 2 3" xfId="21052" xr:uid="{FB93E106-52CA-49F6-808B-9919EDB73737}"/>
    <cellStyle name="Normal 3 2 2 2 2 4" xfId="33539" xr:uid="{5CCF9FBF-63EE-4CD6-B87C-8744638485DD}"/>
    <cellStyle name="Normal 3 2 2 2 2 5" xfId="43471" xr:uid="{EC7E19E9-84C4-44D4-B618-0080BB1CF4A9}"/>
    <cellStyle name="Normal 3 2 2 2 2 6" xfId="51357" xr:uid="{C12B025F-C071-4536-9E53-3C562B66A117}"/>
    <cellStyle name="Normal 3 2 2 2 2 7" xfId="58847" xr:uid="{F19833A6-E1C5-4D1B-BB6E-95797559736B}"/>
    <cellStyle name="Normal 3 2 2 2 3" xfId="6055" xr:uid="{84D9BFA9-4038-427F-B601-B8C2CE1CB934}"/>
    <cellStyle name="Normal 3 2 2 2 3 2" xfId="13565" xr:uid="{F790BD7A-BE66-4BC8-A617-BBE65C19A222}"/>
    <cellStyle name="Normal 3 2 2 2 3 2 2" xfId="28541" xr:uid="{02444202-9432-46D9-9B79-58DA9AAE2423}"/>
    <cellStyle name="Normal 3 2 2 2 3 3" xfId="21053" xr:uid="{F06AAAD3-2810-48A4-A0B6-71C39F5EFA6D}"/>
    <cellStyle name="Normal 3 2 2 2 3 4" xfId="35384" xr:uid="{2CD829B2-F1C6-481E-AF3F-3B0549B87A7B}"/>
    <cellStyle name="Normal 3 2 2 2 3 5" xfId="43472" xr:uid="{39366B71-E5CE-4306-B267-07A2C1603624}"/>
    <cellStyle name="Normal 3 2 2 2 3 6" xfId="51358" xr:uid="{334DBCB9-37EB-4FCE-A004-CAC09C06D0E0}"/>
    <cellStyle name="Normal 3 2 2 2 3 7" xfId="58848" xr:uid="{14BF1065-B997-4AFA-9672-A27B673216F7}"/>
    <cellStyle name="Normal 3 2 2 2 4" xfId="6056" xr:uid="{E1C271CA-98F7-4397-98C1-482F8976A797}"/>
    <cellStyle name="Normal 3 2 2 2 4 2" xfId="13566" xr:uid="{1AACD30E-89DD-448A-B9D1-8D073AF4BDF8}"/>
    <cellStyle name="Normal 3 2 2 2 4 2 2" xfId="28542" xr:uid="{73B00B1E-335F-44C4-981A-5B378C93A6DF}"/>
    <cellStyle name="Normal 3 2 2 2 4 3" xfId="21054" xr:uid="{8BCC074F-41B2-4C1B-A461-E6A62E56002D}"/>
    <cellStyle name="Normal 3 2 2 2 4 4" xfId="37227" xr:uid="{0B4B04CC-9D40-405E-A745-1A34B9DE8F63}"/>
    <cellStyle name="Normal 3 2 2 2 4 5" xfId="43473" xr:uid="{6EDD6F27-A2B5-4751-9027-FABC35AB86C9}"/>
    <cellStyle name="Normal 3 2 2 2 4 6" xfId="51359" xr:uid="{6E354CE5-94B3-4767-91EB-AF15F0568CD7}"/>
    <cellStyle name="Normal 3 2 2 2 4 7" xfId="58849" xr:uid="{0F31D8F7-FF28-4931-A662-78E14737FEC9}"/>
    <cellStyle name="Normal 3 2 2 2 5" xfId="7886" xr:uid="{6659E816-4362-4B97-B4C0-E75214B77094}"/>
    <cellStyle name="Normal 3 2 2 2 5 2" xfId="22863" xr:uid="{48331FBF-0391-4DA1-AB49-08EAEFBFCA0B}"/>
    <cellStyle name="Normal 3 2 2 2 6" xfId="15375" xr:uid="{969CC1AB-5A21-44B9-B863-531F7FEFBCCB}"/>
    <cellStyle name="Normal 3 2 2 2 7" xfId="31823" xr:uid="{34EA864C-EF5F-440A-BEDC-494C34E37CF5}"/>
    <cellStyle name="Normal 3 2 2 2 8" xfId="37794" xr:uid="{DD2AB443-C271-498B-B95D-74EB14282074}"/>
    <cellStyle name="Normal 3 2 2 2 9" xfId="45282" xr:uid="{974B3788-4A73-4AE4-9BFC-F162CF1A094D}"/>
    <cellStyle name="Normal 3 2 2 3" xfId="6057" xr:uid="{C424F993-DC7B-4916-953F-20C5955E01FF}"/>
    <cellStyle name="Normal 3 2 2 3 10" xfId="58850" xr:uid="{0BA12353-C8C8-4DC2-A6DC-066C9BBBB399}"/>
    <cellStyle name="Normal 3 2 2 3 2" xfId="6058" xr:uid="{FC115E2D-A5CB-4DD5-A278-2233693A5626}"/>
    <cellStyle name="Normal 3 2 2 3 2 2" xfId="13568" xr:uid="{928DC850-29DB-4013-92CD-35104A815573}"/>
    <cellStyle name="Normal 3 2 2 3 2 2 2" xfId="28544" xr:uid="{9B237E58-9451-4C67-81BE-8927B5C6F3F2}"/>
    <cellStyle name="Normal 3 2 2 3 2 3" xfId="21056" xr:uid="{B4345C98-68F5-4DBD-9094-A9766FAB29F9}"/>
    <cellStyle name="Normal 3 2 2 3 2 4" xfId="33540" xr:uid="{D176C6FD-F6F1-4F72-9B2E-36FA982BB2E8}"/>
    <cellStyle name="Normal 3 2 2 3 2 5" xfId="43475" xr:uid="{09F10FB7-5283-48DC-8682-E1037974CF13}"/>
    <cellStyle name="Normal 3 2 2 3 2 6" xfId="51361" xr:uid="{A488D99A-F4B6-4EB9-A964-50EDA906BD8B}"/>
    <cellStyle name="Normal 3 2 2 3 2 7" xfId="58851" xr:uid="{EC941500-ED14-43F2-AFD2-CA081F788C79}"/>
    <cellStyle name="Normal 3 2 2 3 3" xfId="6059" xr:uid="{7FE07D94-DA59-4D58-A21B-7607F72CA7A8}"/>
    <cellStyle name="Normal 3 2 2 3 3 2" xfId="13569" xr:uid="{47C78F4E-760D-4BA5-9DFA-6CE19C98E72E}"/>
    <cellStyle name="Normal 3 2 2 3 3 2 2" xfId="28545" xr:uid="{BEB34539-D123-4834-9A51-FF0A75F4773F}"/>
    <cellStyle name="Normal 3 2 2 3 3 3" xfId="21057" xr:uid="{667FD865-103A-48AD-8626-437220FB4A7F}"/>
    <cellStyle name="Normal 3 2 2 3 3 4" xfId="35385" xr:uid="{27086C24-3F21-4847-93F0-1CAEF9B9C18A}"/>
    <cellStyle name="Normal 3 2 2 3 3 5" xfId="43476" xr:uid="{8B3A07C7-69C0-4937-AE04-4505F70EED91}"/>
    <cellStyle name="Normal 3 2 2 3 3 6" xfId="51362" xr:uid="{FE6CDBC0-C538-4A19-8629-8FBC5820EA9F}"/>
    <cellStyle name="Normal 3 2 2 3 3 7" xfId="58852" xr:uid="{694038B5-796A-44E8-BDB2-126B058EE538}"/>
    <cellStyle name="Normal 3 2 2 3 4" xfId="6060" xr:uid="{C59006C7-71D4-4A39-A8CB-505390145E3B}"/>
    <cellStyle name="Normal 3 2 2 3 4 2" xfId="13570" xr:uid="{0112304C-A5F4-46EB-B15F-B0FE56F4EE6A}"/>
    <cellStyle name="Normal 3 2 2 3 4 2 2" xfId="28546" xr:uid="{5DF79276-F947-4811-9667-B83F07F29F5E}"/>
    <cellStyle name="Normal 3 2 2 3 4 3" xfId="21058" xr:uid="{421841F3-E445-4750-989B-489B80B62221}"/>
    <cellStyle name="Normal 3 2 2 3 4 4" xfId="37228" xr:uid="{F55D2ABA-4067-408D-85FD-3F92AE69FDA4}"/>
    <cellStyle name="Normal 3 2 2 3 4 5" xfId="43477" xr:uid="{8B6C891C-9C0D-4741-8672-282A1576D2E5}"/>
    <cellStyle name="Normal 3 2 2 3 4 6" xfId="51363" xr:uid="{47A7C05F-171D-4C19-A4D0-E8A59D64C442}"/>
    <cellStyle name="Normal 3 2 2 3 4 7" xfId="58853" xr:uid="{53A62023-623E-4DFE-B432-B9E484BE2EB9}"/>
    <cellStyle name="Normal 3 2 2 3 5" xfId="13567" xr:uid="{9B70D89A-A46F-480E-B62E-E960B088020D}"/>
    <cellStyle name="Normal 3 2 2 3 5 2" xfId="28543" xr:uid="{60C4540A-C27E-4DE1-BCF3-6F9B0EE1E80E}"/>
    <cellStyle name="Normal 3 2 2 3 6" xfId="21055" xr:uid="{A63321DF-D39C-4376-AE4F-E8C95E79C7E2}"/>
    <cellStyle name="Normal 3 2 2 3 7" xfId="32034" xr:uid="{BB18D3CF-B0D5-424A-96E5-269EF915CE09}"/>
    <cellStyle name="Normal 3 2 2 3 8" xfId="43474" xr:uid="{33594C7E-70BB-4B34-8C58-E107E3229A69}"/>
    <cellStyle name="Normal 3 2 2 3 9" xfId="51360" xr:uid="{809391D0-96EE-4601-A77E-0773B2E09541}"/>
    <cellStyle name="Normal 3 2 2 4" xfId="6061" xr:uid="{A823EE46-3AA5-45FB-A950-67E291DD07EE}"/>
    <cellStyle name="Normal 3 2 2 4 10" xfId="58854" xr:uid="{62D6639B-4191-4556-BEA9-2D1185587DFA}"/>
    <cellStyle name="Normal 3 2 2 4 2" xfId="6062" xr:uid="{8E68C4FA-7108-41E9-90CB-75A0A03B40F7}"/>
    <cellStyle name="Normal 3 2 2 4 2 2" xfId="13572" xr:uid="{0DD02C09-3D8D-4F87-B512-CD2E40B3626C}"/>
    <cellStyle name="Normal 3 2 2 4 2 2 2" xfId="28548" xr:uid="{C98A3675-79CE-4974-A535-E9130CCCF58F}"/>
    <cellStyle name="Normal 3 2 2 4 2 3" xfId="21060" xr:uid="{86BD6665-C737-4F7D-9726-FDBDA0187E17}"/>
    <cellStyle name="Normal 3 2 2 4 2 4" xfId="33541" xr:uid="{9D3205A4-2474-4867-A7C4-79F7D8847664}"/>
    <cellStyle name="Normal 3 2 2 4 2 5" xfId="43479" xr:uid="{B238780F-BB69-4BE0-8A86-EF7091AE8B9B}"/>
    <cellStyle name="Normal 3 2 2 4 2 6" xfId="51365" xr:uid="{86B2C5BA-56B6-4F24-A327-0D5B88C9AEA0}"/>
    <cellStyle name="Normal 3 2 2 4 2 7" xfId="58855" xr:uid="{E186599F-D56F-471A-BC17-DD12F2357E51}"/>
    <cellStyle name="Normal 3 2 2 4 3" xfId="6063" xr:uid="{5124D16C-FA95-4CEE-8753-5A1EAFA35FC6}"/>
    <cellStyle name="Normal 3 2 2 4 3 2" xfId="13573" xr:uid="{FA4C9C8E-D926-407F-BD15-738F3E88685E}"/>
    <cellStyle name="Normal 3 2 2 4 3 2 2" xfId="28549" xr:uid="{0DB45399-6F60-4D45-A852-BB6E53B4980A}"/>
    <cellStyle name="Normal 3 2 2 4 3 3" xfId="21061" xr:uid="{C06289A3-0AA1-4606-89D1-D7CE17685CBD}"/>
    <cellStyle name="Normal 3 2 2 4 3 4" xfId="35386" xr:uid="{0723A7F8-140E-44EB-9D70-203D0199D843}"/>
    <cellStyle name="Normal 3 2 2 4 3 5" xfId="43480" xr:uid="{58F5D60C-DC56-477A-99A1-CC4BE207276A}"/>
    <cellStyle name="Normal 3 2 2 4 3 6" xfId="51366" xr:uid="{C72C6086-0386-4008-92B5-B28BDE9B412E}"/>
    <cellStyle name="Normal 3 2 2 4 3 7" xfId="58856" xr:uid="{25C30E31-1E66-434D-9163-FAFFB343F579}"/>
    <cellStyle name="Normal 3 2 2 4 4" xfId="6064" xr:uid="{1FB45571-FEC8-46FE-98C5-8D3CD68ED1D9}"/>
    <cellStyle name="Normal 3 2 2 4 4 2" xfId="13574" xr:uid="{AA32F857-5069-4681-A92A-79DEBD0A050A}"/>
    <cellStyle name="Normal 3 2 2 4 4 2 2" xfId="28550" xr:uid="{CAFFCC56-64C2-417E-A4FC-C05329D82A19}"/>
    <cellStyle name="Normal 3 2 2 4 4 3" xfId="21062" xr:uid="{49AB2126-6835-4D32-AD94-6AFA23B56E2D}"/>
    <cellStyle name="Normal 3 2 2 4 4 4" xfId="37229" xr:uid="{DA10C224-FD7C-42D8-8BE6-75582E3B51C6}"/>
    <cellStyle name="Normal 3 2 2 4 4 5" xfId="43481" xr:uid="{C49D32CB-410D-4FBB-AEEF-4425C978C96B}"/>
    <cellStyle name="Normal 3 2 2 4 4 6" xfId="51367" xr:uid="{23BD8709-37CA-4CB7-A6C5-07FA4B78F4DD}"/>
    <cellStyle name="Normal 3 2 2 4 4 7" xfId="58857" xr:uid="{6711C928-3E6F-4061-84C6-F381B561AF25}"/>
    <cellStyle name="Normal 3 2 2 4 5" xfId="13571" xr:uid="{7D770AB3-433D-4BEA-9563-94E38BAADE93}"/>
    <cellStyle name="Normal 3 2 2 4 5 2" xfId="28547" xr:uid="{0516CD3E-9DE8-4A36-A7CB-F9A329C7D746}"/>
    <cellStyle name="Normal 3 2 2 4 6" xfId="21059" xr:uid="{A3231AE1-A230-4F38-9ED5-80EC93C1D345}"/>
    <cellStyle name="Normal 3 2 2 4 7" xfId="32089" xr:uid="{D7DE1587-DDB8-4E0D-8F92-608A12C6292F}"/>
    <cellStyle name="Normal 3 2 2 4 8" xfId="43478" xr:uid="{AB199E40-CE32-42B1-AE0D-A456DAF893C1}"/>
    <cellStyle name="Normal 3 2 2 4 9" xfId="51364" xr:uid="{89FA5B97-2E8C-4C06-A3E6-54AF8915091C}"/>
    <cellStyle name="Normal 3 2 2 5" xfId="6065" xr:uid="{02B41FFC-5643-4928-8016-62CDA330D171}"/>
    <cellStyle name="Normal 3 2 2 5 2" xfId="13575" xr:uid="{BC6F502A-3478-4C36-8303-5FAFA9BD9CA3}"/>
    <cellStyle name="Normal 3 2 2 5 2 2" xfId="28551" xr:uid="{01DAFFEA-D42D-44B9-9C63-6E539360F4E7}"/>
    <cellStyle name="Normal 3 2 2 5 3" xfId="21063" xr:uid="{407EF017-9EDC-41B7-9C41-FC28A6A5BF3A}"/>
    <cellStyle name="Normal 3 2 2 5 4" xfId="33538" xr:uid="{41C3B311-CD64-4E55-A059-6F0CC46A4009}"/>
    <cellStyle name="Normal 3 2 2 5 5" xfId="43482" xr:uid="{ED750B79-9C7B-4E49-BFEB-DDF3ADA1DF51}"/>
    <cellStyle name="Normal 3 2 2 5 6" xfId="51368" xr:uid="{F685B9FA-B702-4640-9E0A-FF43DDC4F66A}"/>
    <cellStyle name="Normal 3 2 2 5 7" xfId="58858" xr:uid="{27BB2DCB-7BE5-4DEB-AC64-50BEFCA1C24F}"/>
    <cellStyle name="Normal 3 2 2 6" xfId="6066" xr:uid="{A5BDBC42-78E8-4D0A-B4B6-6386A1C949C1}"/>
    <cellStyle name="Normal 3 2 2 6 2" xfId="13576" xr:uid="{2B479900-A05D-4278-8A33-1CFDC40D3178}"/>
    <cellStyle name="Normal 3 2 2 6 2 2" xfId="28552" xr:uid="{7A494428-BB4E-4DE6-8074-796AC2F4D184}"/>
    <cellStyle name="Normal 3 2 2 6 3" xfId="21064" xr:uid="{18C5C092-CB73-47D2-8316-81CD8A1DA8F0}"/>
    <cellStyle name="Normal 3 2 2 6 4" xfId="35383" xr:uid="{9D0EE304-0324-492B-B452-F144F63F3CC4}"/>
    <cellStyle name="Normal 3 2 2 6 5" xfId="43483" xr:uid="{B63873DE-39CA-4D3D-ABE5-3DBF39A5A6F3}"/>
    <cellStyle name="Normal 3 2 2 6 6" xfId="51369" xr:uid="{2517E72F-DC02-4F46-A4E7-744B09BB53AD}"/>
    <cellStyle name="Normal 3 2 2 6 7" xfId="58859" xr:uid="{DC23AB24-8534-4DB3-8E2A-B2697E886315}"/>
    <cellStyle name="Normal 3 2 2 7" xfId="6067" xr:uid="{DEBE6E59-1E2F-41AC-A76D-FBEFD5C94317}"/>
    <cellStyle name="Normal 3 2 2 7 2" xfId="13577" xr:uid="{845F6EC8-826F-434D-9AC4-67FB5A864713}"/>
    <cellStyle name="Normal 3 2 2 7 2 2" xfId="28553" xr:uid="{9BEB1BE1-FC73-42AA-BE17-DE87A68C723A}"/>
    <cellStyle name="Normal 3 2 2 7 3" xfId="21065" xr:uid="{78D06DA4-9B56-424D-800E-65D8A008E183}"/>
    <cellStyle name="Normal 3 2 2 7 4" xfId="37226" xr:uid="{75DC434C-483F-4D3C-8786-9F751E2B2EFA}"/>
    <cellStyle name="Normal 3 2 2 7 5" xfId="43484" xr:uid="{EBD03DB5-0FB3-4511-8550-298EA6B5E977}"/>
    <cellStyle name="Normal 3 2 2 7 6" xfId="51370" xr:uid="{7DBEA64A-7813-409F-B8A9-E68BFAB10F0C}"/>
    <cellStyle name="Normal 3 2 2 7 7" xfId="58860" xr:uid="{BF9084DA-1519-432E-8585-9420DCA572FA}"/>
    <cellStyle name="Normal 3 2 2 8" xfId="6068" xr:uid="{E08F88B1-ED7E-445F-A11A-2EB67493B092}"/>
    <cellStyle name="Normal 3 2 2 8 2" xfId="13578" xr:uid="{916E1400-C626-48F0-9B80-3A7C2DBBA51D}"/>
    <cellStyle name="Normal 3 2 2 8 2 2" xfId="28554" xr:uid="{2FDB3179-C733-4888-813D-87E3E87AA8DB}"/>
    <cellStyle name="Normal 3 2 2 8 3" xfId="21066" xr:uid="{72BC4316-2906-40CF-8B2E-8945E17C39E3}"/>
    <cellStyle name="Normal 3 2 2 8 4" xfId="37678" xr:uid="{F6838D9C-5673-4BD2-BABE-B8D93ABF6BF1}"/>
    <cellStyle name="Normal 3 2 2 8 5" xfId="43485" xr:uid="{959A608A-A84B-4D98-B652-2EBD7B17AD8B}"/>
    <cellStyle name="Normal 3 2 2 8 6" xfId="51371" xr:uid="{F3D0F05B-8A79-4CE3-A118-A3CBF9B67DD7}"/>
    <cellStyle name="Normal 3 2 2 8 7" xfId="58861" xr:uid="{3F206F69-393A-478D-9ACD-B15CDE2D0C2F}"/>
    <cellStyle name="Normal 3 2 2 9" xfId="7775" xr:uid="{B7033729-6B28-4065-85C6-98A366F21D63}"/>
    <cellStyle name="Normal 3 2 2 9 2" xfId="15264" xr:uid="{4B973B38-E92E-4EEE-AA3A-60666BA8D8DB}"/>
    <cellStyle name="Normal 3 2 2 9 2 2" xfId="30240" xr:uid="{B9BEFE4D-0A53-4761-B412-5772A975CF5E}"/>
    <cellStyle name="Normal 3 2 2 9 3" xfId="22752" xr:uid="{C362BF73-BDE6-462A-88AB-B2554538B648}"/>
    <cellStyle name="Normal 3 2 2 9 4" xfId="45171" xr:uid="{C183B5E3-B741-4FA0-AA14-6FF5442DFFB6}"/>
    <cellStyle name="Normal 3 2 2 9 5" xfId="53059" xr:uid="{C88E7F9B-1FAC-4DDD-B131-ACC03D29740F}"/>
    <cellStyle name="Normal 3 2 2 9 6" xfId="60547" xr:uid="{4E4E5E70-ADF5-4C82-B67F-25B918D6D632}"/>
    <cellStyle name="Normal 3 2 3" xfId="301" xr:uid="{6341BC25-7734-4746-9CA5-17C012BA4480}"/>
    <cellStyle name="Normal 3 2 3 10" xfId="7843" xr:uid="{D56FEE65-A3F2-48D1-AE03-2526DEDA9CEF}"/>
    <cellStyle name="Normal 3 2 3 10 2" xfId="22820" xr:uid="{AA809D52-C18E-40F9-8596-E59F0C900AAE}"/>
    <cellStyle name="Normal 3 2 3 11" xfId="15332" xr:uid="{0F5C4794-8A5E-4ABA-96FD-8E2D06A577F4}"/>
    <cellStyle name="Normal 3 2 3 12" xfId="31126" xr:uid="{D998554B-183C-4F4A-9C9B-302FCCEA05D3}"/>
    <cellStyle name="Normal 3 2 3 13" xfId="37751" xr:uid="{8C6E6617-3D2B-434D-9F61-9C5E4749987C}"/>
    <cellStyle name="Normal 3 2 3 14" xfId="45239" xr:uid="{66E170A6-02D8-4568-BFFD-9F876684FD46}"/>
    <cellStyle name="Normal 3 2 3 15" xfId="45362" xr:uid="{EA3A4BAF-342E-45F8-A8F0-DAB741CD80D1}"/>
    <cellStyle name="Normal 3 2 3 16" xfId="45485" xr:uid="{E6280360-CC58-496F-88D6-9CBD9B23CB86}"/>
    <cellStyle name="Normal 3 2 3 17" xfId="45634" xr:uid="{ED98FAB3-CF1F-4403-B072-72F3A150F29D}"/>
    <cellStyle name="Normal 3 2 3 18" xfId="53127" xr:uid="{CF9154B9-A9E5-4D97-AE1C-EC6CE691B8AE}"/>
    <cellStyle name="Normal 3 2 3 2" xfId="359" xr:uid="{3D3A4EA7-AAEC-4A91-8298-A5946EEA0E29}"/>
    <cellStyle name="Normal 3 2 3 2 10" xfId="45418" xr:uid="{0B864C29-AC50-4F89-A7FC-57904DCDD14A}"/>
    <cellStyle name="Normal 3 2 3 2 11" xfId="45541" xr:uid="{EDCBF060-832D-4C8B-8218-A098A1F49E43}"/>
    <cellStyle name="Normal 3 2 3 2 12" xfId="45690" xr:uid="{CA08D61D-7A9E-420C-AAF1-A5191758E43F}"/>
    <cellStyle name="Normal 3 2 3 2 13" xfId="53183" xr:uid="{DA27AE36-6B83-41CD-8957-A4C783DBBC67}"/>
    <cellStyle name="Normal 3 2 3 2 2" xfId="6069" xr:uid="{472DF3D0-1388-4C05-B8A1-4F6CA9EEE55E}"/>
    <cellStyle name="Normal 3 2 3 2 2 2" xfId="13579" xr:uid="{012BD5FF-C6E6-47AB-9994-D12F55003A3E}"/>
    <cellStyle name="Normal 3 2 3 2 2 2 2" xfId="28555" xr:uid="{2926E53F-CFCF-469E-BB94-1447A9D16BB4}"/>
    <cellStyle name="Normal 3 2 3 2 2 3" xfId="21067" xr:uid="{0F154E8F-E228-48E4-A4DF-0DD50103A52C}"/>
    <cellStyle name="Normal 3 2 3 2 2 4" xfId="33543" xr:uid="{9EB7EF43-EBCB-4301-BFA6-EAA76ADD84E9}"/>
    <cellStyle name="Normal 3 2 3 2 2 5" xfId="43486" xr:uid="{8A57C209-0DFB-4E67-8A6E-668F456BAAE4}"/>
    <cellStyle name="Normal 3 2 3 2 2 6" xfId="51372" xr:uid="{50B95639-1463-4418-82FB-56CD988025D5}"/>
    <cellStyle name="Normal 3 2 3 2 2 7" xfId="58862" xr:uid="{896F546E-870F-43B4-9C9D-D1B03D22300E}"/>
    <cellStyle name="Normal 3 2 3 2 3" xfId="6070" xr:uid="{4079E1A5-3814-4852-9683-4E2D63028CBB}"/>
    <cellStyle name="Normal 3 2 3 2 3 2" xfId="13580" xr:uid="{B9D9324B-C8D0-4224-A60E-D627D3002EA8}"/>
    <cellStyle name="Normal 3 2 3 2 3 2 2" xfId="28556" xr:uid="{BBAC8287-A356-4736-ACFD-4054FD5EFC7D}"/>
    <cellStyle name="Normal 3 2 3 2 3 3" xfId="21068" xr:uid="{0B5D33BB-643D-412B-BF27-AD68F8ECEB2C}"/>
    <cellStyle name="Normal 3 2 3 2 3 4" xfId="35388" xr:uid="{C5B8D0A6-23F6-4459-852B-8223B71DE039}"/>
    <cellStyle name="Normal 3 2 3 2 3 5" xfId="43487" xr:uid="{24D9F44B-D03B-450E-B493-2D8DC05605FF}"/>
    <cellStyle name="Normal 3 2 3 2 3 6" xfId="51373" xr:uid="{C5609769-2F34-48C0-9664-B0CB9280BBA9}"/>
    <cellStyle name="Normal 3 2 3 2 3 7" xfId="58863" xr:uid="{727F5EA4-18DA-4AD8-ABA5-68A55357CC7C}"/>
    <cellStyle name="Normal 3 2 3 2 4" xfId="6071" xr:uid="{28DB408D-9B3E-4756-A9D4-331B817C6971}"/>
    <cellStyle name="Normal 3 2 3 2 4 2" xfId="13581" xr:uid="{F146D34E-8146-4EA9-9EAF-45E3C47BFA5F}"/>
    <cellStyle name="Normal 3 2 3 2 4 2 2" xfId="28557" xr:uid="{52C05AB1-60F1-4FCB-9A3A-67BBBAAC155B}"/>
    <cellStyle name="Normal 3 2 3 2 4 3" xfId="21069" xr:uid="{E5D2FC6F-C773-4AA1-8356-9210810FD552}"/>
    <cellStyle name="Normal 3 2 3 2 4 4" xfId="37231" xr:uid="{FC75855C-4C33-456D-8F0A-B846189B11D4}"/>
    <cellStyle name="Normal 3 2 3 2 4 5" xfId="43488" xr:uid="{FE7A1B43-03D9-4F52-8C5F-08CB62D70BA6}"/>
    <cellStyle name="Normal 3 2 3 2 4 6" xfId="51374" xr:uid="{7706817B-D256-4266-A73C-F048CFB27386}"/>
    <cellStyle name="Normal 3 2 3 2 4 7" xfId="58864" xr:uid="{13756E08-A18A-4D3D-83A6-AA3050017CAA}"/>
    <cellStyle name="Normal 3 2 3 2 5" xfId="7899" xr:uid="{BFF52D7E-C156-4474-B8BC-1232DD0247F9}"/>
    <cellStyle name="Normal 3 2 3 2 5 2" xfId="22876" xr:uid="{A408E1A6-DEC2-4DE4-B669-CB7B598FA264}"/>
    <cellStyle name="Normal 3 2 3 2 6" xfId="15388" xr:uid="{6FB9458F-0E0D-46DF-9C80-49FD3AEF2968}"/>
    <cellStyle name="Normal 3 2 3 2 7" xfId="31824" xr:uid="{3A612D30-1800-4B0C-80A1-2421F1426E3C}"/>
    <cellStyle name="Normal 3 2 3 2 8" xfId="37807" xr:uid="{162F7D51-E925-4612-9C3B-2C003178FC64}"/>
    <cellStyle name="Normal 3 2 3 2 9" xfId="45295" xr:uid="{FEAB5EDA-F8C9-4BF0-A090-B1CB3FEF7DA8}"/>
    <cellStyle name="Normal 3 2 3 3" xfId="6072" xr:uid="{211E47E4-59E3-4D6E-B7DA-72964B425367}"/>
    <cellStyle name="Normal 3 2 3 3 10" xfId="58865" xr:uid="{0955A674-0EB3-4A89-A5A7-77E1E000170F}"/>
    <cellStyle name="Normal 3 2 3 3 2" xfId="6073" xr:uid="{987E31F7-FA4D-47BB-8477-1842F147C7E5}"/>
    <cellStyle name="Normal 3 2 3 3 2 2" xfId="13583" xr:uid="{BF9D9470-D37C-494B-B017-D1DCCCE5F0ED}"/>
    <cellStyle name="Normal 3 2 3 3 2 2 2" xfId="28559" xr:uid="{8EE99A72-AB31-4F8B-9F66-261F607B8E86}"/>
    <cellStyle name="Normal 3 2 3 3 2 3" xfId="21071" xr:uid="{2F0D90A1-9A08-4960-9138-2C17A9EE0136}"/>
    <cellStyle name="Normal 3 2 3 3 2 4" xfId="33544" xr:uid="{AEB9D738-D73B-4B25-A1CE-24BE703DCAAD}"/>
    <cellStyle name="Normal 3 2 3 3 2 5" xfId="43490" xr:uid="{0F31A6AE-372A-4E25-8322-576D769F19F1}"/>
    <cellStyle name="Normal 3 2 3 3 2 6" xfId="51376" xr:uid="{1BA566D1-F517-4AB8-A2A1-4EDCA2A45559}"/>
    <cellStyle name="Normal 3 2 3 3 2 7" xfId="58866" xr:uid="{88D132E6-74B5-459B-8BD2-6961E771E53E}"/>
    <cellStyle name="Normal 3 2 3 3 3" xfId="6074" xr:uid="{393EE34F-037C-4AC4-91FD-C6D6452DC822}"/>
    <cellStyle name="Normal 3 2 3 3 3 2" xfId="13584" xr:uid="{191B3BE9-82D8-4531-98E7-DF15C7271463}"/>
    <cellStyle name="Normal 3 2 3 3 3 2 2" xfId="28560" xr:uid="{213C46BF-7236-4191-BB75-6246FF1D5258}"/>
    <cellStyle name="Normal 3 2 3 3 3 3" xfId="21072" xr:uid="{EBFC939B-6E20-4709-97E5-F3C92F6C7218}"/>
    <cellStyle name="Normal 3 2 3 3 3 4" xfId="35389" xr:uid="{635782D7-558E-48ED-901D-FC2B7CD61BFD}"/>
    <cellStyle name="Normal 3 2 3 3 3 5" xfId="43491" xr:uid="{E7E82DBD-DEED-49C0-A2C9-7C6B2DC66476}"/>
    <cellStyle name="Normal 3 2 3 3 3 6" xfId="51377" xr:uid="{A5B21BC1-AD3C-4944-A0BF-3A8D11A80E19}"/>
    <cellStyle name="Normal 3 2 3 3 3 7" xfId="58867" xr:uid="{6747A5F6-2D31-42B7-BD94-DA7E54CA2DD3}"/>
    <cellStyle name="Normal 3 2 3 3 4" xfId="6075" xr:uid="{24E40457-3A9B-4AAD-B1D1-14C6F505EC4E}"/>
    <cellStyle name="Normal 3 2 3 3 4 2" xfId="13585" xr:uid="{B6E50890-9D22-439B-8FE2-101AC0F34F76}"/>
    <cellStyle name="Normal 3 2 3 3 4 2 2" xfId="28561" xr:uid="{D392ED6A-7C4B-4D98-A88E-751BF5CF389B}"/>
    <cellStyle name="Normal 3 2 3 3 4 3" xfId="21073" xr:uid="{3000806E-7E13-4F03-9EA6-48FC9F9B0497}"/>
    <cellStyle name="Normal 3 2 3 3 4 4" xfId="37232" xr:uid="{80F30100-353B-465B-AD3C-300F7B88492F}"/>
    <cellStyle name="Normal 3 2 3 3 4 5" xfId="43492" xr:uid="{D7A3AF82-BCDA-48FE-9AA7-1B5A70BF8053}"/>
    <cellStyle name="Normal 3 2 3 3 4 6" xfId="51378" xr:uid="{6D52004E-21CF-4874-A4E1-48BE7A58BBB3}"/>
    <cellStyle name="Normal 3 2 3 3 4 7" xfId="58868" xr:uid="{90D4CE34-15B2-4D4F-906E-F8B12D615F63}"/>
    <cellStyle name="Normal 3 2 3 3 5" xfId="13582" xr:uid="{ABD95E41-DF5E-4862-8A30-0DB01AAAC391}"/>
    <cellStyle name="Normal 3 2 3 3 5 2" xfId="28558" xr:uid="{3ECD61E9-69E1-4EAB-8D23-C38BEA4455CA}"/>
    <cellStyle name="Normal 3 2 3 3 6" xfId="21070" xr:uid="{38E70115-1B72-4BBD-A7EA-C73CD7EC7D27}"/>
    <cellStyle name="Normal 3 2 3 3 7" xfId="32047" xr:uid="{331C6B86-61F4-466D-9A12-866CCC83D8EB}"/>
    <cellStyle name="Normal 3 2 3 3 8" xfId="43489" xr:uid="{4F6939F5-660C-4ECF-8118-C7400A43A0BF}"/>
    <cellStyle name="Normal 3 2 3 3 9" xfId="51375" xr:uid="{53B9BB51-0A48-4890-90B9-062F6EE0229E}"/>
    <cellStyle name="Normal 3 2 3 4" xfId="6076" xr:uid="{BF53EED8-A535-4186-9A6C-8C533429DE08}"/>
    <cellStyle name="Normal 3 2 3 4 10" xfId="58869" xr:uid="{B05A31A2-6ADB-44D3-96FB-9C560E4F21A3}"/>
    <cellStyle name="Normal 3 2 3 4 2" xfId="6077" xr:uid="{EAFD1C86-1CB1-4681-AB9D-FF6115FF0905}"/>
    <cellStyle name="Normal 3 2 3 4 2 2" xfId="13587" xr:uid="{DEB196D1-830F-428B-A465-00C3F1D38F71}"/>
    <cellStyle name="Normal 3 2 3 4 2 2 2" xfId="28563" xr:uid="{8419D4BD-3858-459B-9FAC-55B9053CDC30}"/>
    <cellStyle name="Normal 3 2 3 4 2 3" xfId="21075" xr:uid="{4069C620-086B-4584-B8F8-8CF81E1A5A71}"/>
    <cellStyle name="Normal 3 2 3 4 2 4" xfId="33545" xr:uid="{EFF04E16-C4F7-4900-9E85-CAF7507DD207}"/>
    <cellStyle name="Normal 3 2 3 4 2 5" xfId="43494" xr:uid="{E6BE6B22-E799-41F2-8FDC-A083D4867759}"/>
    <cellStyle name="Normal 3 2 3 4 2 6" xfId="51380" xr:uid="{64DE3AE8-2D1E-4151-B261-90CFF5CB0A4D}"/>
    <cellStyle name="Normal 3 2 3 4 2 7" xfId="58870" xr:uid="{1B963F61-369A-464F-9FA8-16A6527B87B6}"/>
    <cellStyle name="Normal 3 2 3 4 3" xfId="6078" xr:uid="{33C150E1-D3C2-487A-AFF0-F058292A833E}"/>
    <cellStyle name="Normal 3 2 3 4 3 2" xfId="13588" xr:uid="{81953DCA-AB8B-4729-94FE-57BB1ECE2540}"/>
    <cellStyle name="Normal 3 2 3 4 3 2 2" xfId="28564" xr:uid="{05DF8E45-2D22-4F6C-A365-159E48E48224}"/>
    <cellStyle name="Normal 3 2 3 4 3 3" xfId="21076" xr:uid="{A5B8BF23-63E8-4DD8-BFD7-180611ED69DF}"/>
    <cellStyle name="Normal 3 2 3 4 3 4" xfId="35390" xr:uid="{872934D0-7F56-42F3-AE26-7075EF008599}"/>
    <cellStyle name="Normal 3 2 3 4 3 5" xfId="43495" xr:uid="{BCDBAE57-7D13-4E40-8014-2116D05C3DBC}"/>
    <cellStyle name="Normal 3 2 3 4 3 6" xfId="51381" xr:uid="{0A3BC64C-E28D-443C-B624-46B5BAE627AE}"/>
    <cellStyle name="Normal 3 2 3 4 3 7" xfId="58871" xr:uid="{CF0860C2-D792-4EE2-B928-859DB21B1B71}"/>
    <cellStyle name="Normal 3 2 3 4 4" xfId="6079" xr:uid="{F4858741-94FF-4E87-BAE3-3785F66E5BD2}"/>
    <cellStyle name="Normal 3 2 3 4 4 2" xfId="13589" xr:uid="{8EB7E4CE-3A81-4A56-8291-3BCB48DA131E}"/>
    <cellStyle name="Normal 3 2 3 4 4 2 2" xfId="28565" xr:uid="{81398A6A-4C3F-4779-868C-2AE73036935D}"/>
    <cellStyle name="Normal 3 2 3 4 4 3" xfId="21077" xr:uid="{4AA63FC0-82B6-4244-82FA-7EEAB1A81C6C}"/>
    <cellStyle name="Normal 3 2 3 4 4 4" xfId="37233" xr:uid="{11F65035-30E2-4DAF-A024-521A10236EC6}"/>
    <cellStyle name="Normal 3 2 3 4 4 5" xfId="43496" xr:uid="{D9611511-B572-4199-B504-FE34DA965827}"/>
    <cellStyle name="Normal 3 2 3 4 4 6" xfId="51382" xr:uid="{EF9F0C2F-6625-407F-8612-79ACA39D1E00}"/>
    <cellStyle name="Normal 3 2 3 4 4 7" xfId="58872" xr:uid="{6E66841E-F254-4AE5-9ABE-5B6375121898}"/>
    <cellStyle name="Normal 3 2 3 4 5" xfId="13586" xr:uid="{59ED7F11-D03A-4DF6-AFAD-1DA0DD860E6A}"/>
    <cellStyle name="Normal 3 2 3 4 5 2" xfId="28562" xr:uid="{A7D5F7FA-CFAD-473D-AA14-42D935EC69B1}"/>
    <cellStyle name="Normal 3 2 3 4 6" xfId="21074" xr:uid="{954CDD1A-C255-4B05-ADDB-751930D2017D}"/>
    <cellStyle name="Normal 3 2 3 4 7" xfId="32102" xr:uid="{27608B0D-FE22-4738-A05F-5A11337A832E}"/>
    <cellStyle name="Normal 3 2 3 4 8" xfId="43493" xr:uid="{CAD15702-D3B9-41AA-B71F-2BD3F7F8B6B6}"/>
    <cellStyle name="Normal 3 2 3 4 9" xfId="51379" xr:uid="{54872250-A4C9-4C4A-A634-54B1DFF4201C}"/>
    <cellStyle name="Normal 3 2 3 5" xfId="6080" xr:uid="{5C3E507F-3A20-45D3-B62C-DA4128A30BE3}"/>
    <cellStyle name="Normal 3 2 3 5 2" xfId="13590" xr:uid="{F9B08578-E43F-4296-8182-F230EDEF9688}"/>
    <cellStyle name="Normal 3 2 3 5 2 2" xfId="28566" xr:uid="{F0BFFAC7-A556-4048-9B33-5254211F9DDA}"/>
    <cellStyle name="Normal 3 2 3 5 3" xfId="21078" xr:uid="{5D1C14CC-5DB6-4367-86F6-27D0E35B7BA8}"/>
    <cellStyle name="Normal 3 2 3 5 4" xfId="33542" xr:uid="{E13269A4-1503-40F3-B150-1056958CFAB9}"/>
    <cellStyle name="Normal 3 2 3 5 5" xfId="43497" xr:uid="{8CCFDB25-4357-4F2D-BE7E-5AF3B091C9BF}"/>
    <cellStyle name="Normal 3 2 3 5 6" xfId="51383" xr:uid="{83A3D201-1181-456A-8B79-A197C3754097}"/>
    <cellStyle name="Normal 3 2 3 5 7" xfId="58873" xr:uid="{9E8EFA52-945A-4466-AF3E-79E09F465A59}"/>
    <cellStyle name="Normal 3 2 3 6" xfId="6081" xr:uid="{2053CD27-ECF0-4D57-BF12-2DD8824B31DF}"/>
    <cellStyle name="Normal 3 2 3 6 2" xfId="13591" xr:uid="{DB2F184A-0C20-40A1-AD69-06AF93BB7A87}"/>
    <cellStyle name="Normal 3 2 3 6 2 2" xfId="28567" xr:uid="{F79417BB-D1A6-47F7-A7E1-D8BCF2B35676}"/>
    <cellStyle name="Normal 3 2 3 6 3" xfId="21079" xr:uid="{E0505720-3AFF-4C6C-9E2C-670C11F75C27}"/>
    <cellStyle name="Normal 3 2 3 6 4" xfId="35387" xr:uid="{17690696-0DDB-4F29-9FF6-F7E7816152D9}"/>
    <cellStyle name="Normal 3 2 3 6 5" xfId="43498" xr:uid="{848A1321-E317-448A-ACC0-24EB21CCDA1D}"/>
    <cellStyle name="Normal 3 2 3 6 6" xfId="51384" xr:uid="{13AC0549-4393-49A2-978B-6A0B5332E1DC}"/>
    <cellStyle name="Normal 3 2 3 6 7" xfId="58874" xr:uid="{E08A121B-A8CE-4256-BB2E-27142A2D7EAE}"/>
    <cellStyle name="Normal 3 2 3 7" xfId="6082" xr:uid="{F717807F-170E-4EFC-9081-F73EDFD4167A}"/>
    <cellStyle name="Normal 3 2 3 7 2" xfId="13592" xr:uid="{515087B8-8466-4999-BB77-58FD236D47C4}"/>
    <cellStyle name="Normal 3 2 3 7 2 2" xfId="28568" xr:uid="{0142F916-2AC9-48CB-94DD-BFF4D87AC007}"/>
    <cellStyle name="Normal 3 2 3 7 3" xfId="21080" xr:uid="{F63666B3-3E0D-4CC3-9370-25B9E169424B}"/>
    <cellStyle name="Normal 3 2 3 7 4" xfId="37230" xr:uid="{6B51C6AF-B370-4723-B28F-1DF1ED290C90}"/>
    <cellStyle name="Normal 3 2 3 7 5" xfId="43499" xr:uid="{F535BC46-BCF4-44F3-A5C9-EAA334DCD400}"/>
    <cellStyle name="Normal 3 2 3 7 6" xfId="51385" xr:uid="{82568CB6-3811-4E95-B221-D1E72A4C3521}"/>
    <cellStyle name="Normal 3 2 3 7 7" xfId="58875" xr:uid="{B53EB7E6-2B26-4FD0-A809-08451F058D0D}"/>
    <cellStyle name="Normal 3 2 3 8" xfId="6083" xr:uid="{8FB80E71-BB4B-42EE-A1CA-F2460F3F94A0}"/>
    <cellStyle name="Normal 3 2 3 8 2" xfId="13593" xr:uid="{5ED0299B-1348-4B98-B4F8-C3DD5A72AC25}"/>
    <cellStyle name="Normal 3 2 3 8 2 2" xfId="28569" xr:uid="{BE0993F9-C53D-49C3-8FB8-AC24C274FDD0}"/>
    <cellStyle name="Normal 3 2 3 8 3" xfId="21081" xr:uid="{24F95461-6059-4EDB-9BED-A79EBF792491}"/>
    <cellStyle name="Normal 3 2 3 8 4" xfId="37691" xr:uid="{D8D97686-A69F-4B21-955A-A6DB3F9F044F}"/>
    <cellStyle name="Normal 3 2 3 8 5" xfId="43500" xr:uid="{F1B502DC-C70F-4D47-A6A5-C133928F58AD}"/>
    <cellStyle name="Normal 3 2 3 8 6" xfId="51386" xr:uid="{6302D5F7-E7B4-4C32-B968-6997F0B7BEB8}"/>
    <cellStyle name="Normal 3 2 3 8 7" xfId="58876" xr:uid="{1C160FF6-CEA7-4B69-BF84-0E51E4EE5B61}"/>
    <cellStyle name="Normal 3 2 3 9" xfId="7788" xr:uid="{36EC28ED-717E-428D-9AD6-55B4500E82AA}"/>
    <cellStyle name="Normal 3 2 3 9 2" xfId="15277" xr:uid="{CA9BDF8E-BC89-43A2-BCBD-D84760298D7C}"/>
    <cellStyle name="Normal 3 2 3 9 2 2" xfId="30253" xr:uid="{E2156ABA-BA26-47B5-9018-4804AD608843}"/>
    <cellStyle name="Normal 3 2 3 9 3" xfId="22765" xr:uid="{F45D37A0-C4A8-4A42-952B-2BC06D4655A0}"/>
    <cellStyle name="Normal 3 2 3 9 4" xfId="45184" xr:uid="{9B2E2419-6687-462B-ACCA-92C256160628}"/>
    <cellStyle name="Normal 3 2 3 9 5" xfId="53072" xr:uid="{0B3F969A-D64C-44E5-B736-62E2B42B7FA5}"/>
    <cellStyle name="Normal 3 2 3 9 6" xfId="60560" xr:uid="{649D97B0-6D2C-4497-9E8A-D7031E7B6B78}"/>
    <cellStyle name="Normal 3 2 4" xfId="313" xr:uid="{4BF42BE3-7871-41D5-9A52-240484667A6E}"/>
    <cellStyle name="Normal 3 2 4 10" xfId="7854" xr:uid="{445AD4FD-F2BF-43E6-A6A6-783EFF3F8235}"/>
    <cellStyle name="Normal 3 2 4 10 2" xfId="22831" xr:uid="{3A92835F-C772-44BD-9B5B-740EB2803C0A}"/>
    <cellStyle name="Normal 3 2 4 11" xfId="15343" xr:uid="{B55E6CCA-48CA-4630-8493-470E4BF39782}"/>
    <cellStyle name="Normal 3 2 4 12" xfId="31137" xr:uid="{A4410D5E-CD88-4594-B540-0DE0E2FF7913}"/>
    <cellStyle name="Normal 3 2 4 13" xfId="37762" xr:uid="{B3F3C5F7-3F80-48BD-B082-1C920EA19942}"/>
    <cellStyle name="Normal 3 2 4 14" xfId="45250" xr:uid="{3F047791-CA3D-42E0-87C0-0B0F67091641}"/>
    <cellStyle name="Normal 3 2 4 15" xfId="45373" xr:uid="{110CDC33-6D1F-4463-8859-31D0A5D1C46C}"/>
    <cellStyle name="Normal 3 2 4 16" xfId="45496" xr:uid="{95E26401-37E4-475C-9C5D-416BC4E7F536}"/>
    <cellStyle name="Normal 3 2 4 17" xfId="45645" xr:uid="{28032A8A-DC33-42E9-A516-B22B559C1D52}"/>
    <cellStyle name="Normal 3 2 4 18" xfId="53138" xr:uid="{8D0EC5ED-78D9-411F-898C-D8B5553B5543}"/>
    <cellStyle name="Normal 3 2 4 2" xfId="370" xr:uid="{88D368C1-0A17-46D1-BC7B-817BF7D15F50}"/>
    <cellStyle name="Normal 3 2 4 2 10" xfId="45429" xr:uid="{E998EFC6-041D-49F1-B42E-3F90A7D7F511}"/>
    <cellStyle name="Normal 3 2 4 2 11" xfId="45552" xr:uid="{8264968C-B449-4E79-AB14-0A0F9C7D9677}"/>
    <cellStyle name="Normal 3 2 4 2 12" xfId="45701" xr:uid="{B65FB23D-26F3-4829-8B20-F6EDEF2B3AC6}"/>
    <cellStyle name="Normal 3 2 4 2 13" xfId="53194" xr:uid="{ACD8E5B2-ED73-4262-9BD3-A894C2DCC30F}"/>
    <cellStyle name="Normal 3 2 4 2 2" xfId="6084" xr:uid="{C85ADD08-4E3B-40F7-B0A1-CD06584508FA}"/>
    <cellStyle name="Normal 3 2 4 2 2 2" xfId="13594" xr:uid="{845AAF68-996F-46D7-96A0-974C31BC1F86}"/>
    <cellStyle name="Normal 3 2 4 2 2 2 2" xfId="28570" xr:uid="{FD0BFDEC-A23C-4F14-B7F6-D68779042FB2}"/>
    <cellStyle name="Normal 3 2 4 2 2 3" xfId="21082" xr:uid="{39FD4A68-7B00-4C0A-8116-DEF3399B3363}"/>
    <cellStyle name="Normal 3 2 4 2 2 4" xfId="33547" xr:uid="{935B8AEB-AC29-4F1B-9041-BBAE805610E8}"/>
    <cellStyle name="Normal 3 2 4 2 2 5" xfId="43501" xr:uid="{B8D7296C-D1AF-4679-B1FE-0A1EBC3C0F38}"/>
    <cellStyle name="Normal 3 2 4 2 2 6" xfId="51387" xr:uid="{0E34E92B-D8BD-42C7-9C63-BB0C699FF2A5}"/>
    <cellStyle name="Normal 3 2 4 2 2 7" xfId="58877" xr:uid="{91D8A09E-444A-4B0A-A46A-90398B0E34ED}"/>
    <cellStyle name="Normal 3 2 4 2 3" xfId="6085" xr:uid="{BCAE9F96-EC58-4AC5-9921-4AB99407EF88}"/>
    <cellStyle name="Normal 3 2 4 2 3 2" xfId="13595" xr:uid="{16089643-9BAB-48C4-9F6C-B194898DA017}"/>
    <cellStyle name="Normal 3 2 4 2 3 2 2" xfId="28571" xr:uid="{D1B77A62-6C5C-4C22-8408-FAE05B811C21}"/>
    <cellStyle name="Normal 3 2 4 2 3 3" xfId="21083" xr:uid="{97F3F780-A305-4BF1-B800-77E70F8CB67A}"/>
    <cellStyle name="Normal 3 2 4 2 3 4" xfId="35392" xr:uid="{C4779DE8-C06A-4FBE-AB35-0B4EA0BB8DAB}"/>
    <cellStyle name="Normal 3 2 4 2 3 5" xfId="43502" xr:uid="{1D845C99-6EEB-4113-9BE7-CD6301F4C8DF}"/>
    <cellStyle name="Normal 3 2 4 2 3 6" xfId="51388" xr:uid="{7826D882-41A7-4DE0-943D-4E02775B1DD4}"/>
    <cellStyle name="Normal 3 2 4 2 3 7" xfId="58878" xr:uid="{D65B5EFC-64F4-4BA1-A4BC-F6B4EA44F857}"/>
    <cellStyle name="Normal 3 2 4 2 4" xfId="6086" xr:uid="{D153AF4A-AAAE-47BB-86B2-C5049744C285}"/>
    <cellStyle name="Normal 3 2 4 2 4 2" xfId="13596" xr:uid="{05A7D7DB-774F-49BA-891A-55E7B64C8E87}"/>
    <cellStyle name="Normal 3 2 4 2 4 2 2" xfId="28572" xr:uid="{D73B5554-4408-4CCC-98A2-DF7DC34A1AE7}"/>
    <cellStyle name="Normal 3 2 4 2 4 3" xfId="21084" xr:uid="{3D4DB153-619F-4C55-AD92-292EDFD65BC5}"/>
    <cellStyle name="Normal 3 2 4 2 4 4" xfId="37235" xr:uid="{FA6FF0BF-91A9-416A-AEFE-1A327C1B6C4E}"/>
    <cellStyle name="Normal 3 2 4 2 4 5" xfId="43503" xr:uid="{18897C22-9C3B-4C0A-B3B6-3EF16EA0189C}"/>
    <cellStyle name="Normal 3 2 4 2 4 6" xfId="51389" xr:uid="{57F91EC5-EE64-462C-88C6-7F4943C94996}"/>
    <cellStyle name="Normal 3 2 4 2 4 7" xfId="58879" xr:uid="{2A3C44AD-448F-4672-AD08-DF71881E4B7B}"/>
    <cellStyle name="Normal 3 2 4 2 5" xfId="7910" xr:uid="{2A90FEF1-DB5D-4610-B034-21B5497C5D39}"/>
    <cellStyle name="Normal 3 2 4 2 5 2" xfId="22887" xr:uid="{91015DA2-FA5F-43A5-A6EC-FA15A34882EF}"/>
    <cellStyle name="Normal 3 2 4 2 6" xfId="15399" xr:uid="{7BB0EF44-D174-45CC-860F-AC2FE736A0CC}"/>
    <cellStyle name="Normal 3 2 4 2 7" xfId="31825" xr:uid="{2BAA6FC0-6E68-4A49-95E7-F6E8CF44FB0C}"/>
    <cellStyle name="Normal 3 2 4 2 8" xfId="37818" xr:uid="{47DCAA1B-A73D-45DC-8E17-EAAF511AF9DC}"/>
    <cellStyle name="Normal 3 2 4 2 9" xfId="45306" xr:uid="{DA3F927C-A312-4B38-9BDF-1CDB09858F23}"/>
    <cellStyle name="Normal 3 2 4 3" xfId="6087" xr:uid="{D50CB061-5EC1-4736-8ECE-5FECEA8E6B8D}"/>
    <cellStyle name="Normal 3 2 4 3 10" xfId="58880" xr:uid="{F915DE3B-8DA6-4114-A204-A9669B439A87}"/>
    <cellStyle name="Normal 3 2 4 3 2" xfId="6088" xr:uid="{22B77A7E-77D2-4484-8C9A-6DD31B738F09}"/>
    <cellStyle name="Normal 3 2 4 3 2 2" xfId="13598" xr:uid="{99D64367-C8DE-4756-9FF4-D13963BFA881}"/>
    <cellStyle name="Normal 3 2 4 3 2 2 2" xfId="28574" xr:uid="{D41C6AF6-DF75-4CAC-A17A-523628902176}"/>
    <cellStyle name="Normal 3 2 4 3 2 3" xfId="21086" xr:uid="{80EB8AE9-0528-4589-9590-A446E8AE261A}"/>
    <cellStyle name="Normal 3 2 4 3 2 4" xfId="33548" xr:uid="{353FE7DA-20F5-4282-BB45-CD7CF92EE349}"/>
    <cellStyle name="Normal 3 2 4 3 2 5" xfId="43505" xr:uid="{B2D18684-AB59-4094-AB25-84E7CE516F33}"/>
    <cellStyle name="Normal 3 2 4 3 2 6" xfId="51391" xr:uid="{4153C630-326F-4B7E-8AF2-97BC336CAC88}"/>
    <cellStyle name="Normal 3 2 4 3 2 7" xfId="58881" xr:uid="{7736200B-BD52-484B-8364-B5DBB978E90B}"/>
    <cellStyle name="Normal 3 2 4 3 3" xfId="6089" xr:uid="{B9EEEE0A-B20B-408A-9085-4D7CD2A1AD43}"/>
    <cellStyle name="Normal 3 2 4 3 3 2" xfId="13599" xr:uid="{79C75E8F-1112-4FB5-8CF2-F1B63D8B4E8C}"/>
    <cellStyle name="Normal 3 2 4 3 3 2 2" xfId="28575" xr:uid="{F4DAD9EA-29E5-4BF5-805B-4090F54182EF}"/>
    <cellStyle name="Normal 3 2 4 3 3 3" xfId="21087" xr:uid="{3AB1B75A-B400-4430-A57C-4B12EB8D39B3}"/>
    <cellStyle name="Normal 3 2 4 3 3 4" xfId="35393" xr:uid="{59F41610-4F76-45C2-81B1-0FFC43F1C2F0}"/>
    <cellStyle name="Normal 3 2 4 3 3 5" xfId="43506" xr:uid="{05C8BA2D-11D3-409E-960B-D36191E8571C}"/>
    <cellStyle name="Normal 3 2 4 3 3 6" xfId="51392" xr:uid="{681205B1-0ACD-45F1-B5AE-9BB541866B0F}"/>
    <cellStyle name="Normal 3 2 4 3 3 7" xfId="58882" xr:uid="{AFF878C0-2327-4B63-8A99-0E0C4729E60D}"/>
    <cellStyle name="Normal 3 2 4 3 4" xfId="6090" xr:uid="{3CE74BA2-EB59-4355-BEEC-749571BC4020}"/>
    <cellStyle name="Normal 3 2 4 3 4 2" xfId="13600" xr:uid="{42B01E21-BF6E-4FCD-92F9-504DCC618A8A}"/>
    <cellStyle name="Normal 3 2 4 3 4 2 2" xfId="28576" xr:uid="{1AB59DA6-6552-45C3-940C-1F741543E65C}"/>
    <cellStyle name="Normal 3 2 4 3 4 3" xfId="21088" xr:uid="{18BF176A-F234-45DC-8B2C-AF4A9AE25B47}"/>
    <cellStyle name="Normal 3 2 4 3 4 4" xfId="37236" xr:uid="{0A0A0D14-A0F6-4274-9499-C4123FC7A3D5}"/>
    <cellStyle name="Normal 3 2 4 3 4 5" xfId="43507" xr:uid="{6C2B9139-A15C-4032-8237-5D8D39C5244C}"/>
    <cellStyle name="Normal 3 2 4 3 4 6" xfId="51393" xr:uid="{25385DE2-8C2A-4818-859A-2D7A26509C77}"/>
    <cellStyle name="Normal 3 2 4 3 4 7" xfId="58883" xr:uid="{657B2559-D17A-4741-964F-9C0EE3916E81}"/>
    <cellStyle name="Normal 3 2 4 3 5" xfId="13597" xr:uid="{A54D3BC0-10AC-4FA5-B92B-12EEDDAB81A0}"/>
    <cellStyle name="Normal 3 2 4 3 5 2" xfId="28573" xr:uid="{DCFFB08E-FE34-4E57-8136-BB4E33ECBB77}"/>
    <cellStyle name="Normal 3 2 4 3 6" xfId="21085" xr:uid="{09D13205-B7DF-42E8-8226-472F80B02A23}"/>
    <cellStyle name="Normal 3 2 4 3 7" xfId="32058" xr:uid="{3F45ED23-3C04-4BC8-A456-030424002BF6}"/>
    <cellStyle name="Normal 3 2 4 3 8" xfId="43504" xr:uid="{978274A5-BB3F-4EDD-8EC8-4C59D72347D5}"/>
    <cellStyle name="Normal 3 2 4 3 9" xfId="51390" xr:uid="{30FC59C3-522B-42F6-8F9F-7DBD2037D2DF}"/>
    <cellStyle name="Normal 3 2 4 4" xfId="6091" xr:uid="{AB49328B-6356-46E5-A03E-E2C07DD0F85F}"/>
    <cellStyle name="Normal 3 2 4 4 10" xfId="58884" xr:uid="{410BE96C-B2EA-46F0-9983-B722DEEA4943}"/>
    <cellStyle name="Normal 3 2 4 4 2" xfId="6092" xr:uid="{3E513683-19DE-4E51-9169-B6795E9F6430}"/>
    <cellStyle name="Normal 3 2 4 4 2 2" xfId="13602" xr:uid="{700A7822-038E-4372-9B42-15CA21AFA2F6}"/>
    <cellStyle name="Normal 3 2 4 4 2 2 2" xfId="28578" xr:uid="{90FE7128-0259-4947-8D47-A50DCE2B67CF}"/>
    <cellStyle name="Normal 3 2 4 4 2 3" xfId="21090" xr:uid="{15CAF8EB-6C32-4B12-A7E1-91FF782B0D25}"/>
    <cellStyle name="Normal 3 2 4 4 2 4" xfId="33549" xr:uid="{003F1C4D-B629-4EE7-853C-3C7F3DC897D6}"/>
    <cellStyle name="Normal 3 2 4 4 2 5" xfId="43509" xr:uid="{2145A161-16FC-465F-81B6-FC34EB1BEC48}"/>
    <cellStyle name="Normal 3 2 4 4 2 6" xfId="51395" xr:uid="{F41208EA-F17A-4CE0-A8B4-0DCA1D8B309F}"/>
    <cellStyle name="Normal 3 2 4 4 2 7" xfId="58885" xr:uid="{E26118EC-0058-4912-8CF2-61FDF046CD58}"/>
    <cellStyle name="Normal 3 2 4 4 3" xfId="6093" xr:uid="{BABD698A-DD3C-4E47-8ECD-565ADE1A88BC}"/>
    <cellStyle name="Normal 3 2 4 4 3 2" xfId="13603" xr:uid="{23323A9D-2EDF-475D-82B1-E16F01B42E26}"/>
    <cellStyle name="Normal 3 2 4 4 3 2 2" xfId="28579" xr:uid="{773BBBA9-AC10-4E95-A7D3-026A65BB448F}"/>
    <cellStyle name="Normal 3 2 4 4 3 3" xfId="21091" xr:uid="{0CBF3962-AA49-4147-ABA2-E9E872F44638}"/>
    <cellStyle name="Normal 3 2 4 4 3 4" xfId="35394" xr:uid="{F7BB2DB1-0F19-4687-9B71-A1C3A9B74320}"/>
    <cellStyle name="Normal 3 2 4 4 3 5" xfId="43510" xr:uid="{4B8C81A1-F21D-4CFA-9FE4-CBF367145BF7}"/>
    <cellStyle name="Normal 3 2 4 4 3 6" xfId="51396" xr:uid="{F553EE45-0E54-456D-98C5-08DF034A10A2}"/>
    <cellStyle name="Normal 3 2 4 4 3 7" xfId="58886" xr:uid="{4BA1A56F-5BB1-42BA-879A-5E3A6BC62232}"/>
    <cellStyle name="Normal 3 2 4 4 4" xfId="6094" xr:uid="{0FAE58FB-8C8A-4E54-B8F6-8D30E38847C5}"/>
    <cellStyle name="Normal 3 2 4 4 4 2" xfId="13604" xr:uid="{271C770D-CFCF-4205-B0BD-A1E6E427A529}"/>
    <cellStyle name="Normal 3 2 4 4 4 2 2" xfId="28580" xr:uid="{16905BB6-0376-48A2-9845-87F2AB86CD77}"/>
    <cellStyle name="Normal 3 2 4 4 4 3" xfId="21092" xr:uid="{B143F1D5-4E70-4AC6-8AC7-E6BCB9B4A24D}"/>
    <cellStyle name="Normal 3 2 4 4 4 4" xfId="37237" xr:uid="{3B5C0B57-C564-47AB-A337-6AEBE7D5A787}"/>
    <cellStyle name="Normal 3 2 4 4 4 5" xfId="43511" xr:uid="{E6021BCA-DA76-42FE-B8C7-BFEAD726B082}"/>
    <cellStyle name="Normal 3 2 4 4 4 6" xfId="51397" xr:uid="{6DE4041D-A399-45AA-BF82-AB8F2FB17199}"/>
    <cellStyle name="Normal 3 2 4 4 4 7" xfId="58887" xr:uid="{CC4010AE-34D0-4A81-8EE9-14D187AE1F99}"/>
    <cellStyle name="Normal 3 2 4 4 5" xfId="13601" xr:uid="{1EFF858F-A527-468C-ADAE-46CB7BDB7F8E}"/>
    <cellStyle name="Normal 3 2 4 4 5 2" xfId="28577" xr:uid="{DEA2F9BC-C52A-42A6-A8CE-722BB956E11D}"/>
    <cellStyle name="Normal 3 2 4 4 6" xfId="21089" xr:uid="{6591E182-0250-4592-9D0B-25F1431D4CD2}"/>
    <cellStyle name="Normal 3 2 4 4 7" xfId="32113" xr:uid="{FB7A7A58-C35A-4993-AEE2-1E828330493B}"/>
    <cellStyle name="Normal 3 2 4 4 8" xfId="43508" xr:uid="{B3036F30-A765-486D-BE21-FFE885D965A9}"/>
    <cellStyle name="Normal 3 2 4 4 9" xfId="51394" xr:uid="{46931592-ED82-461A-BEF9-3C5360FC7DF7}"/>
    <cellStyle name="Normal 3 2 4 5" xfId="6095" xr:uid="{59A2519B-7344-433D-834E-3128773831C5}"/>
    <cellStyle name="Normal 3 2 4 5 2" xfId="13605" xr:uid="{8194455F-E50A-4A66-8997-3F1CD8454303}"/>
    <cellStyle name="Normal 3 2 4 5 2 2" xfId="28581" xr:uid="{A219FF91-001E-4B4D-B794-757C72B063E1}"/>
    <cellStyle name="Normal 3 2 4 5 3" xfId="21093" xr:uid="{7B3144F3-555E-411D-BCA8-9ED1CE186B57}"/>
    <cellStyle name="Normal 3 2 4 5 4" xfId="33546" xr:uid="{5BFA8C74-65C5-427D-B68D-A1A968230437}"/>
    <cellStyle name="Normal 3 2 4 5 5" xfId="43512" xr:uid="{45F0647B-C332-4602-82C2-51A1BFBD4C67}"/>
    <cellStyle name="Normal 3 2 4 5 6" xfId="51398" xr:uid="{D38861BB-1676-494E-B45A-4763A8226015}"/>
    <cellStyle name="Normal 3 2 4 5 7" xfId="58888" xr:uid="{B5AB8681-CB2C-4C7B-AD2F-91DDDBBE201E}"/>
    <cellStyle name="Normal 3 2 4 6" xfId="6096" xr:uid="{BB7074D6-56E7-4951-BB2E-5517DE84BC54}"/>
    <cellStyle name="Normal 3 2 4 6 2" xfId="13606" xr:uid="{2B8832B2-6B7E-4B37-87DB-AC5432C66389}"/>
    <cellStyle name="Normal 3 2 4 6 2 2" xfId="28582" xr:uid="{9637B13A-09C9-4303-BB8E-76BB3646EA19}"/>
    <cellStyle name="Normal 3 2 4 6 3" xfId="21094" xr:uid="{141536EA-3A88-4B1E-8A6A-6BAE6B7DB078}"/>
    <cellStyle name="Normal 3 2 4 6 4" xfId="35391" xr:uid="{365644BD-D8B0-40FF-BA36-4DF4CC1EE0CE}"/>
    <cellStyle name="Normal 3 2 4 6 5" xfId="43513" xr:uid="{B5A15759-62AC-43BE-94CC-EFF999244365}"/>
    <cellStyle name="Normal 3 2 4 6 6" xfId="51399" xr:uid="{2B007269-11CD-4B8C-8A03-458EF7BEC806}"/>
    <cellStyle name="Normal 3 2 4 6 7" xfId="58889" xr:uid="{A6378261-F1AD-45DB-92E2-46ED29FDA4C0}"/>
    <cellStyle name="Normal 3 2 4 7" xfId="6097" xr:uid="{9B627B3A-9CA0-4288-BDF7-FDA28B248A31}"/>
    <cellStyle name="Normal 3 2 4 7 2" xfId="13607" xr:uid="{B526B7A4-B83B-4E33-82BC-67207B119642}"/>
    <cellStyle name="Normal 3 2 4 7 2 2" xfId="28583" xr:uid="{99972B49-3B8D-4361-B979-8B630C798204}"/>
    <cellStyle name="Normal 3 2 4 7 3" xfId="21095" xr:uid="{BC59F187-833B-41DE-93E7-6ED84CF211B8}"/>
    <cellStyle name="Normal 3 2 4 7 4" xfId="37234" xr:uid="{14750782-26BA-4156-8622-6045B1D51A59}"/>
    <cellStyle name="Normal 3 2 4 7 5" xfId="43514" xr:uid="{088AE9CC-5F12-42A9-A715-373BC5845323}"/>
    <cellStyle name="Normal 3 2 4 7 6" xfId="51400" xr:uid="{1558854D-2485-4153-A3DD-3115B8FE83AC}"/>
    <cellStyle name="Normal 3 2 4 7 7" xfId="58890" xr:uid="{A7455DA3-A252-47FA-9D32-814BAA1E5F13}"/>
    <cellStyle name="Normal 3 2 4 8" xfId="6098" xr:uid="{F74551E3-91F6-4BAB-97B0-4686AB101BB3}"/>
    <cellStyle name="Normal 3 2 4 8 2" xfId="13608" xr:uid="{EE072BA7-B382-4743-84C9-63BB9D814401}"/>
    <cellStyle name="Normal 3 2 4 8 2 2" xfId="28584" xr:uid="{05561A38-ED41-4AE7-8AA9-3069F566B286}"/>
    <cellStyle name="Normal 3 2 4 8 3" xfId="21096" xr:uid="{E63D04D1-CA67-4FF5-8566-BE85DC1165BA}"/>
    <cellStyle name="Normal 3 2 4 8 4" xfId="37702" xr:uid="{738902C3-AE06-46EC-ADB0-08DFAA882FE1}"/>
    <cellStyle name="Normal 3 2 4 8 5" xfId="43515" xr:uid="{BDA930CA-2255-455D-B6C0-1BC5C697D070}"/>
    <cellStyle name="Normal 3 2 4 8 6" xfId="51401" xr:uid="{D6528FDC-5EA8-4ECD-8DFF-B3B2C78049AD}"/>
    <cellStyle name="Normal 3 2 4 8 7" xfId="58891" xr:uid="{01ACAF77-189D-4368-8852-F04E1EA321C1}"/>
    <cellStyle name="Normal 3 2 4 9" xfId="7799" xr:uid="{6B4AFEF1-1F16-42E1-800B-89A25F473D18}"/>
    <cellStyle name="Normal 3 2 4 9 2" xfId="15288" xr:uid="{CB4F165F-F8D5-497D-9D6A-EBB16397ECFF}"/>
    <cellStyle name="Normal 3 2 4 9 2 2" xfId="30264" xr:uid="{5F083A96-02D4-4160-B94B-A745A27A0033}"/>
    <cellStyle name="Normal 3 2 4 9 3" xfId="22776" xr:uid="{9B4FDB7C-AD36-4BB4-ADC9-2F5A2DE2B56E}"/>
    <cellStyle name="Normal 3 2 4 9 4" xfId="45195" xr:uid="{D6F4385F-F33D-4995-8824-92762B85DE0F}"/>
    <cellStyle name="Normal 3 2 4 9 5" xfId="53083" xr:uid="{DD5570C2-D26C-4D60-82E9-A7C6EF9F17D1}"/>
    <cellStyle name="Normal 3 2 4 9 6" xfId="60571" xr:uid="{350E03CA-1A88-4110-9EF5-1C6D692AB1CB}"/>
    <cellStyle name="Normal 3 2 5" xfId="382" xr:uid="{E34D3055-11E2-475B-AA98-F65FB2B191A6}"/>
    <cellStyle name="Normal 3 2 5 2" xfId="7922" xr:uid="{543574E3-4C27-4F0C-A231-DD297D8B2BE9}"/>
    <cellStyle name="Normal 3 2 5 2 2" xfId="22899" xr:uid="{11769106-8415-48EE-B442-E37C8833AF3B}"/>
    <cellStyle name="Normal 3 2 5 3" xfId="15411" xr:uid="{B00CEE32-C4C9-49E6-A182-2E3389E3A3F5}"/>
    <cellStyle name="Normal 3 2 5 4" xfId="37830" xr:uid="{F6836285-9067-4237-9AED-17E57EC19242}"/>
    <cellStyle name="Normal 3 2 5 5" xfId="45318" xr:uid="{BD87F9BB-64A2-4B72-95B5-E20A7CDA766F}"/>
    <cellStyle name="Normal 3 2 5 6" xfId="45441" xr:uid="{113FF049-E0AE-4B44-B00E-A457A292F2CD}"/>
    <cellStyle name="Normal 3 2 5 7" xfId="45564" xr:uid="{07837F88-5DEB-4801-A6E8-2E5CD79344D4}"/>
    <cellStyle name="Normal 3 2 5 8" xfId="45713" xr:uid="{F5562F2E-7571-4E33-9FC4-FBCE07EF40C9}"/>
    <cellStyle name="Normal 3 2 5 9" xfId="53206" xr:uid="{F8F75DAE-CFC9-4D00-9605-51A4734863C4}"/>
    <cellStyle name="Normal 3 3" xfId="122" xr:uid="{8724DE63-E387-492C-8936-6E0621032022}"/>
    <cellStyle name="Normal 3 4" xfId="68" xr:uid="{1704B609-070B-4006-BA38-8C3214274F51}"/>
    <cellStyle name="Normal 3 4 10" xfId="6099" xr:uid="{3670C58D-471E-44EF-8817-5810F4900398}"/>
    <cellStyle name="Normal 3 4 10 2" xfId="13609" xr:uid="{7250D25C-0143-4DCF-B5DA-CE688C8B1477}"/>
    <cellStyle name="Normal 3 4 10 2 2" xfId="28585" xr:uid="{33608A49-F83B-4416-99EA-3C0FDF68A506}"/>
    <cellStyle name="Normal 3 4 10 3" xfId="21097" xr:uid="{EBB5BAD8-D6EF-4653-A523-774208F7A54C}"/>
    <cellStyle name="Normal 3 4 10 4" xfId="33550" xr:uid="{89C1F1BA-64FA-4058-A3C4-AFB54D8A50D0}"/>
    <cellStyle name="Normal 3 4 10 5" xfId="43516" xr:uid="{BAADF2FC-3478-4545-8786-B1DBF61A8B25}"/>
    <cellStyle name="Normal 3 4 10 6" xfId="51402" xr:uid="{9B15E456-8D26-4173-A05A-75CAC499149C}"/>
    <cellStyle name="Normal 3 4 10 7" xfId="58892" xr:uid="{56A5B8E5-CB0E-4F25-A993-E164915AF876}"/>
    <cellStyle name="Normal 3 4 11" xfId="6100" xr:uid="{1ECE5ED2-F6AD-4A23-B899-FACB7BD66482}"/>
    <cellStyle name="Normal 3 4 11 2" xfId="13610" xr:uid="{D6940562-6AF3-4C4D-A618-8B2FBC8F79A9}"/>
    <cellStyle name="Normal 3 4 11 2 2" xfId="28586" xr:uid="{A9020CCD-E49D-47B3-88FF-739C4012E31F}"/>
    <cellStyle name="Normal 3 4 11 3" xfId="21098" xr:uid="{AB61078E-50D0-4282-A5AE-8B9734489910}"/>
    <cellStyle name="Normal 3 4 11 4" xfId="35395" xr:uid="{D216CD6C-74E4-417F-9B30-AAF96FC72769}"/>
    <cellStyle name="Normal 3 4 11 5" xfId="43517" xr:uid="{935E1043-D4CD-4914-A651-80F9DE6A63DF}"/>
    <cellStyle name="Normal 3 4 11 6" xfId="51403" xr:uid="{97425047-D5D9-46BF-9BE2-9A40BE602CA7}"/>
    <cellStyle name="Normal 3 4 11 7" xfId="58893" xr:uid="{B947C3CB-1221-4DF8-9D4E-69C14311869F}"/>
    <cellStyle name="Normal 3 4 12" xfId="6101" xr:uid="{348AE611-B3D0-4CA8-B579-62A64CD21BC4}"/>
    <cellStyle name="Normal 3 4 12 2" xfId="13611" xr:uid="{31C9A6FA-67DE-41FE-BE00-21CFEF31DBC8}"/>
    <cellStyle name="Normal 3 4 12 2 2" xfId="28587" xr:uid="{8B19DF56-678B-451B-A36C-BD91BFD44636}"/>
    <cellStyle name="Normal 3 4 12 3" xfId="21099" xr:uid="{023C124A-7084-4311-8CE2-959F29CF7E4E}"/>
    <cellStyle name="Normal 3 4 12 4" xfId="37238" xr:uid="{C0A55B5B-69DD-4336-81D9-69E711D8AD4F}"/>
    <cellStyle name="Normal 3 4 12 5" xfId="43518" xr:uid="{AB7D671E-330D-4EB5-B68A-4915A8B6C78F}"/>
    <cellStyle name="Normal 3 4 12 6" xfId="51404" xr:uid="{EF2074EA-990D-4FDA-8F75-813116B096AC}"/>
    <cellStyle name="Normal 3 4 12 7" xfId="58894" xr:uid="{E4847BBE-42B9-47DD-B59D-B0343EAAFB5A}"/>
    <cellStyle name="Normal 3 4 13" xfId="30313" xr:uid="{B3F2AAF3-D2A1-4D2D-81FC-7A68809BB6BA}"/>
    <cellStyle name="Normal 3 4 2" xfId="6102" xr:uid="{638D3F49-4CC1-4515-8130-208BC7C65580}"/>
    <cellStyle name="Normal 3 4 2 10" xfId="6103" xr:uid="{9746CB85-F202-449C-93D2-78B23DD02754}"/>
    <cellStyle name="Normal 3 4 2 10 2" xfId="13613" xr:uid="{A91C2D31-BD20-4C2F-95CB-AC285CECD13A}"/>
    <cellStyle name="Normal 3 4 2 10 2 2" xfId="28589" xr:uid="{83459BE2-50BA-40C3-9F83-45F61E5460CD}"/>
    <cellStyle name="Normal 3 4 2 10 3" xfId="21101" xr:uid="{57444D66-1DAF-4124-8C37-1CA617637E6D}"/>
    <cellStyle name="Normal 3 4 2 10 4" xfId="37239" xr:uid="{2A8609C7-03EC-4CE1-BEEE-BD596038A5A3}"/>
    <cellStyle name="Normal 3 4 2 10 5" xfId="43520" xr:uid="{02B4D329-75E5-4536-A85A-CD04344BEFE1}"/>
    <cellStyle name="Normal 3 4 2 10 6" xfId="51406" xr:uid="{8C709878-0CE9-4C2B-A634-ED25D54D885F}"/>
    <cellStyle name="Normal 3 4 2 10 7" xfId="58896" xr:uid="{F98A5724-969E-45C2-967C-6CB160116AB5}"/>
    <cellStyle name="Normal 3 4 2 11" xfId="13612" xr:uid="{6DBA6832-D735-4D30-9C6E-BC96BC2B57AF}"/>
    <cellStyle name="Normal 3 4 2 11 2" xfId="28588" xr:uid="{EAA30D3B-8B90-473E-BC84-0A242828F778}"/>
    <cellStyle name="Normal 3 4 2 12" xfId="21100" xr:uid="{83A4F11F-2003-46EE-81AF-8C5F49D110B3}"/>
    <cellStyle name="Normal 3 4 2 13" xfId="30319" xr:uid="{3D19E29A-7087-438A-B5BF-3122C04EC871}"/>
    <cellStyle name="Normal 3 4 2 14" xfId="43519" xr:uid="{F517FD0F-CD2D-473D-B3B1-82702B117BB1}"/>
    <cellStyle name="Normal 3 4 2 15" xfId="51405" xr:uid="{D25849F8-B8BD-47B4-B63F-2E300CBE3F0A}"/>
    <cellStyle name="Normal 3 4 2 16" xfId="58895" xr:uid="{4DEAE02A-7413-4DD5-AA1E-0C98931A5789}"/>
    <cellStyle name="Normal 3 4 2 2" xfId="6104" xr:uid="{AF1FD07E-D807-42F5-A47F-C584BA458C47}"/>
    <cellStyle name="Normal 3 4 2 2 10" xfId="21102" xr:uid="{29236E7F-E214-46ED-A625-2213605228ED}"/>
    <cellStyle name="Normal 3 4 2 2 11" xfId="30388" xr:uid="{5B4FBD81-2E86-4257-A9CC-B30AF8B5E4F3}"/>
    <cellStyle name="Normal 3 4 2 2 12" xfId="43521" xr:uid="{247BB3BE-CAD8-47D4-8843-6CE471B8FFAB}"/>
    <cellStyle name="Normal 3 4 2 2 13" xfId="51407" xr:uid="{24968483-BEF3-4E64-9A5F-3BC11DFA8AE8}"/>
    <cellStyle name="Normal 3 4 2 2 14" xfId="58897" xr:uid="{D551A119-7EE7-4809-9994-763CD0F4A8DB}"/>
    <cellStyle name="Normal 3 4 2 2 2" xfId="6105" xr:uid="{65649A9C-8B41-4828-B6E6-A2AD5FB27A7B}"/>
    <cellStyle name="Normal 3 4 2 2 2 10" xfId="43522" xr:uid="{3BFE4486-C89C-41BA-BFE4-90A148C00DE6}"/>
    <cellStyle name="Normal 3 4 2 2 2 11" xfId="51408" xr:uid="{652F6048-FCCF-4CCB-9E07-D918EB1D0367}"/>
    <cellStyle name="Normal 3 4 2 2 2 12" xfId="58898" xr:uid="{D12ACAB4-B977-44B8-BF2D-8F217FFAE0B2}"/>
    <cellStyle name="Normal 3 4 2 2 2 2" xfId="6106" xr:uid="{9EED48E2-0796-43B1-9906-7CCDAECD64F0}"/>
    <cellStyle name="Normal 3 4 2 2 2 2 10" xfId="51409" xr:uid="{64A2062F-B65C-481B-8E65-64DF1328742A}"/>
    <cellStyle name="Normal 3 4 2 2 2 2 11" xfId="58899" xr:uid="{8BCCFBCC-CC1B-46A2-8486-46341FFCB2E8}"/>
    <cellStyle name="Normal 3 4 2 2 2 2 2" xfId="6107" xr:uid="{F0BAEE6E-8196-47AC-B671-9BB71803FFCE}"/>
    <cellStyle name="Normal 3 4 2 2 2 2 2 10" xfId="58900" xr:uid="{5DCBAA01-FC70-49EC-9945-8D9252F8D694}"/>
    <cellStyle name="Normal 3 4 2 2 2 2 2 2" xfId="6108" xr:uid="{3C725A3F-C84E-4632-9523-2E2A9F93540A}"/>
    <cellStyle name="Normal 3 4 2 2 2 2 2 2 2" xfId="13618" xr:uid="{6918D552-3BCC-4485-A042-61D668197EE0}"/>
    <cellStyle name="Normal 3 4 2 2 2 2 2 2 2 2" xfId="28594" xr:uid="{B60BDBA6-29A0-49FE-B56A-875E92B14C40}"/>
    <cellStyle name="Normal 3 4 2 2 2 2 2 2 3" xfId="21106" xr:uid="{5A2B8B28-7DD7-44E5-9B71-C5BF4EF18440}"/>
    <cellStyle name="Normal 3 4 2 2 2 2 2 2 4" xfId="33555" xr:uid="{246CB8BE-0E04-4DDC-B7D0-ED401B513BE4}"/>
    <cellStyle name="Normal 3 4 2 2 2 2 2 2 5" xfId="43525" xr:uid="{6D7CEBB5-8C24-4BCB-BAB8-2B6B232C79C9}"/>
    <cellStyle name="Normal 3 4 2 2 2 2 2 2 6" xfId="51411" xr:uid="{515DF025-EF28-45AA-97CE-225A6A4F2268}"/>
    <cellStyle name="Normal 3 4 2 2 2 2 2 2 7" xfId="58901" xr:uid="{53A054E8-AA30-428D-B623-FFE2D3756F3F}"/>
    <cellStyle name="Normal 3 4 2 2 2 2 2 3" xfId="6109" xr:uid="{DB708C9F-0792-4799-8EC0-A33CA58C9153}"/>
    <cellStyle name="Normal 3 4 2 2 2 2 2 3 2" xfId="13619" xr:uid="{7526FCCC-3536-4D5A-A40F-120E509D32E5}"/>
    <cellStyle name="Normal 3 4 2 2 2 2 2 3 2 2" xfId="28595" xr:uid="{CD83A8B0-0C34-46AC-A556-B996D1E31882}"/>
    <cellStyle name="Normal 3 4 2 2 2 2 2 3 3" xfId="21107" xr:uid="{95FB8631-1D6A-4F3B-8B14-0244DD8A3E5C}"/>
    <cellStyle name="Normal 3 4 2 2 2 2 2 3 4" xfId="35400" xr:uid="{DF049AEA-90BC-4F34-A438-158D1B0742D2}"/>
    <cellStyle name="Normal 3 4 2 2 2 2 2 3 5" xfId="43526" xr:uid="{70BB1A77-6B02-4C74-8150-C8BD8F465F7F}"/>
    <cellStyle name="Normal 3 4 2 2 2 2 2 3 6" xfId="51412" xr:uid="{A0134553-7565-4A43-A9F7-6B39723ECDD0}"/>
    <cellStyle name="Normal 3 4 2 2 2 2 2 3 7" xfId="58902" xr:uid="{3A2E11D1-1DE1-4F4C-A30F-AD1C5B4FE863}"/>
    <cellStyle name="Normal 3 4 2 2 2 2 2 4" xfId="6110" xr:uid="{B2461DC4-36B4-411F-97EC-BAAC5BD8EAFC}"/>
    <cellStyle name="Normal 3 4 2 2 2 2 2 4 2" xfId="13620" xr:uid="{0F3D0826-AC00-4EF5-8EBA-362881D3353E}"/>
    <cellStyle name="Normal 3 4 2 2 2 2 2 4 2 2" xfId="28596" xr:uid="{96DB0D20-621C-4219-8CD4-36A1661BECDC}"/>
    <cellStyle name="Normal 3 4 2 2 2 2 2 4 3" xfId="21108" xr:uid="{911CBE2C-6218-4B26-B6B9-9237D5B88EF1}"/>
    <cellStyle name="Normal 3 4 2 2 2 2 2 4 4" xfId="37243" xr:uid="{5E9EA123-2FAD-452A-85E6-6E6F79A2B677}"/>
    <cellStyle name="Normal 3 4 2 2 2 2 2 4 5" xfId="43527" xr:uid="{76897850-824B-4AC4-B686-018C1F1572C8}"/>
    <cellStyle name="Normal 3 4 2 2 2 2 2 4 6" xfId="51413" xr:uid="{428D03D2-42BA-4C3D-9F97-59AD0E6852D9}"/>
    <cellStyle name="Normal 3 4 2 2 2 2 2 4 7" xfId="58903" xr:uid="{B6ECBAB3-2CC7-4482-B609-9479F7780094}"/>
    <cellStyle name="Normal 3 4 2 2 2 2 2 5" xfId="13617" xr:uid="{712F214D-DD92-49E4-9286-64931E9377F7}"/>
    <cellStyle name="Normal 3 4 2 2 2 2 2 5 2" xfId="28593" xr:uid="{B7DF4CB5-EA19-4189-B192-7F53A29C8EE2}"/>
    <cellStyle name="Normal 3 4 2 2 2 2 2 6" xfId="21105" xr:uid="{35334435-F4A9-4A0E-889C-ADA08EDC0201}"/>
    <cellStyle name="Normal 3 4 2 2 2 2 2 7" xfId="31830" xr:uid="{0183D4C1-A884-4195-998B-231104BAA9F8}"/>
    <cellStyle name="Normal 3 4 2 2 2 2 2 8" xfId="43524" xr:uid="{A18A799E-853D-4C64-8728-1B3ABA8D78F0}"/>
    <cellStyle name="Normal 3 4 2 2 2 2 2 9" xfId="51410" xr:uid="{4B997089-318A-497B-9DDA-2567A39CC636}"/>
    <cellStyle name="Normal 3 4 2 2 2 2 3" xfId="6111" xr:uid="{9BF86FBE-2863-4223-B4E3-1E76825892F9}"/>
    <cellStyle name="Normal 3 4 2 2 2 2 3 2" xfId="13621" xr:uid="{98FFBAE3-B2E8-45A8-8207-30AEF1E34DEF}"/>
    <cellStyle name="Normal 3 4 2 2 2 2 3 2 2" xfId="28597" xr:uid="{50DA6B42-F377-4200-AB8E-41CC5400785F}"/>
    <cellStyle name="Normal 3 4 2 2 2 2 3 3" xfId="21109" xr:uid="{117A04FD-FEA9-4A34-B8FF-FFB698206DE4}"/>
    <cellStyle name="Normal 3 4 2 2 2 2 3 4" xfId="33554" xr:uid="{B2D28D46-C8ED-4EA1-82F9-7CEAB5E614F1}"/>
    <cellStyle name="Normal 3 4 2 2 2 2 3 5" xfId="43528" xr:uid="{948B69D4-2E50-4086-A432-5AF71F9462FC}"/>
    <cellStyle name="Normal 3 4 2 2 2 2 3 6" xfId="51414" xr:uid="{037EFAC3-0050-4A3F-91C6-7AD508CC019E}"/>
    <cellStyle name="Normal 3 4 2 2 2 2 3 7" xfId="58904" xr:uid="{11D755B4-019C-43AF-8FA3-315E6350911B}"/>
    <cellStyle name="Normal 3 4 2 2 2 2 4" xfId="6112" xr:uid="{F81D1F66-1D1B-4159-BDCF-1F86AD9CCAE0}"/>
    <cellStyle name="Normal 3 4 2 2 2 2 4 2" xfId="13622" xr:uid="{05DA972D-89E7-4370-85A0-55BD5C2ADBC0}"/>
    <cellStyle name="Normal 3 4 2 2 2 2 4 2 2" xfId="28598" xr:uid="{B56D7285-F0B3-4AE9-BBEF-4D5355561453}"/>
    <cellStyle name="Normal 3 4 2 2 2 2 4 3" xfId="21110" xr:uid="{39645F0F-5EF3-4AAE-BA3D-C07F7F059A21}"/>
    <cellStyle name="Normal 3 4 2 2 2 2 4 4" xfId="35399" xr:uid="{51B01E1C-3BEF-4FAF-AEF4-DA0537431D7C}"/>
    <cellStyle name="Normal 3 4 2 2 2 2 4 5" xfId="43529" xr:uid="{A4880AF4-0EB2-4D31-AFF2-4EAAD229E486}"/>
    <cellStyle name="Normal 3 4 2 2 2 2 4 6" xfId="51415" xr:uid="{5D35DFE7-963F-4995-9C9B-6CFF9BDAA8EA}"/>
    <cellStyle name="Normal 3 4 2 2 2 2 4 7" xfId="58905" xr:uid="{00ADD77B-8C92-4560-BAE0-FD9CACEBABB9}"/>
    <cellStyle name="Normal 3 4 2 2 2 2 5" xfId="6113" xr:uid="{9729D865-F47F-4ED4-B2F5-CE1466699D56}"/>
    <cellStyle name="Normal 3 4 2 2 2 2 5 2" xfId="13623" xr:uid="{F02D9CDE-9A65-4DFF-B7C8-A1786CE461ED}"/>
    <cellStyle name="Normal 3 4 2 2 2 2 5 2 2" xfId="28599" xr:uid="{F0E949B4-9FAD-41DB-804E-E036B5C3EAB1}"/>
    <cellStyle name="Normal 3 4 2 2 2 2 5 3" xfId="21111" xr:uid="{B713DB4C-891C-4404-9553-9B36D4CC3CE6}"/>
    <cellStyle name="Normal 3 4 2 2 2 2 5 4" xfId="37242" xr:uid="{334865A3-29A4-46F2-9EE3-04ECAB8158F8}"/>
    <cellStyle name="Normal 3 4 2 2 2 2 5 5" xfId="43530" xr:uid="{6B3CAF92-05BB-4907-A919-43204ED0EEC9}"/>
    <cellStyle name="Normal 3 4 2 2 2 2 5 6" xfId="51416" xr:uid="{E58F0046-1AD6-40DB-9A15-10FEB914942A}"/>
    <cellStyle name="Normal 3 4 2 2 2 2 5 7" xfId="58906" xr:uid="{7F243C9D-5672-4540-BCED-79E9C4E49B2B}"/>
    <cellStyle name="Normal 3 4 2 2 2 2 6" xfId="13616" xr:uid="{5B765D74-3DEE-401B-A57E-9348761B6F6B}"/>
    <cellStyle name="Normal 3 4 2 2 2 2 6 2" xfId="28592" xr:uid="{BAB6AA6E-0C30-4436-8AF6-E296C09E043C}"/>
    <cellStyle name="Normal 3 4 2 2 2 2 7" xfId="21104" xr:uid="{CF928D7F-00D5-4113-8F43-B578AF35A8E6}"/>
    <cellStyle name="Normal 3 4 2 2 2 2 8" xfId="31020" xr:uid="{E06AF0C0-4E0E-4E93-BB7E-3019BC4A1B60}"/>
    <cellStyle name="Normal 3 4 2 2 2 2 9" xfId="43523" xr:uid="{154F457F-3293-43D4-A478-E70194529F71}"/>
    <cellStyle name="Normal 3 4 2 2 2 3" xfId="6114" xr:uid="{9140A874-B10C-4CA3-A027-CACED854008B}"/>
    <cellStyle name="Normal 3 4 2 2 2 3 10" xfId="58907" xr:uid="{A4EA0BD7-DD45-4586-80D0-53282E61DE0C}"/>
    <cellStyle name="Normal 3 4 2 2 2 3 2" xfId="6115" xr:uid="{2F342CB1-8547-470A-8EAB-9D1C26B8F659}"/>
    <cellStyle name="Normal 3 4 2 2 2 3 2 2" xfId="13625" xr:uid="{0B846A5D-58E7-453F-8657-EAB91EDAAF16}"/>
    <cellStyle name="Normal 3 4 2 2 2 3 2 2 2" xfId="28601" xr:uid="{01E7583D-A636-4330-BB54-C1E83FA1B321}"/>
    <cellStyle name="Normal 3 4 2 2 2 3 2 3" xfId="21113" xr:uid="{3609AC14-A0C8-4223-8377-178C3F5F006A}"/>
    <cellStyle name="Normal 3 4 2 2 2 3 2 4" xfId="33556" xr:uid="{DFA54EDA-8473-4564-8DF9-6A49BEDA0C7B}"/>
    <cellStyle name="Normal 3 4 2 2 2 3 2 5" xfId="43532" xr:uid="{FD76E67A-4BA7-423C-B66A-5E86D77421AC}"/>
    <cellStyle name="Normal 3 4 2 2 2 3 2 6" xfId="51418" xr:uid="{041604DE-37CC-44A9-BD84-913794C8FEF5}"/>
    <cellStyle name="Normal 3 4 2 2 2 3 2 7" xfId="58908" xr:uid="{D6245D3E-87A5-4B2B-9F75-CB40751A44D9}"/>
    <cellStyle name="Normal 3 4 2 2 2 3 3" xfId="6116" xr:uid="{E0E3775F-0F63-4F4B-A8A2-D6C739ED704B}"/>
    <cellStyle name="Normal 3 4 2 2 2 3 3 2" xfId="13626" xr:uid="{10523FF1-0D45-42C6-B275-7D6BC4D1F09E}"/>
    <cellStyle name="Normal 3 4 2 2 2 3 3 2 2" xfId="28602" xr:uid="{DB14F00C-5DDF-40D0-8A77-70E2CBDADD08}"/>
    <cellStyle name="Normal 3 4 2 2 2 3 3 3" xfId="21114" xr:uid="{EF85F84B-A21D-475B-B009-4A609BD4CF41}"/>
    <cellStyle name="Normal 3 4 2 2 2 3 3 4" xfId="35401" xr:uid="{60201F26-DDE1-4902-B677-43A782A8EA12}"/>
    <cellStyle name="Normal 3 4 2 2 2 3 3 5" xfId="43533" xr:uid="{E1740884-87D9-43AA-8506-2168E09F8CCE}"/>
    <cellStyle name="Normal 3 4 2 2 2 3 3 6" xfId="51419" xr:uid="{275DD130-901F-4B4C-A90D-30D4A0CDF761}"/>
    <cellStyle name="Normal 3 4 2 2 2 3 3 7" xfId="58909" xr:uid="{C9F65D3E-5920-42DA-AC56-736B7D1F7C50}"/>
    <cellStyle name="Normal 3 4 2 2 2 3 4" xfId="6117" xr:uid="{0D694580-BA5B-4B71-A553-8BDF2B55CB83}"/>
    <cellStyle name="Normal 3 4 2 2 2 3 4 2" xfId="13627" xr:uid="{834C4FC6-1840-4DD6-B5CE-E06592EAFA8E}"/>
    <cellStyle name="Normal 3 4 2 2 2 3 4 2 2" xfId="28603" xr:uid="{DBB2DE2D-E24A-462E-9315-E562266D7217}"/>
    <cellStyle name="Normal 3 4 2 2 2 3 4 3" xfId="21115" xr:uid="{86F64AEC-A29C-42ED-B5F5-832EB0BF96B4}"/>
    <cellStyle name="Normal 3 4 2 2 2 3 4 4" xfId="37244" xr:uid="{87896E17-014D-43D0-AB84-94D51EF48A20}"/>
    <cellStyle name="Normal 3 4 2 2 2 3 4 5" xfId="43534" xr:uid="{89062B30-047B-4679-B1B2-D024194AA12B}"/>
    <cellStyle name="Normal 3 4 2 2 2 3 4 6" xfId="51420" xr:uid="{17C341E4-A327-4B85-A293-B3941A1E5857}"/>
    <cellStyle name="Normal 3 4 2 2 2 3 4 7" xfId="58910" xr:uid="{208D912D-95CE-43D0-9C96-E0534DB8FC9C}"/>
    <cellStyle name="Normal 3 4 2 2 2 3 5" xfId="13624" xr:uid="{8A5A9215-212A-4EE1-8FD6-2DCF70B65315}"/>
    <cellStyle name="Normal 3 4 2 2 2 3 5 2" xfId="28600" xr:uid="{CF3061CC-4C60-4788-8B8F-7C036C5D2530}"/>
    <cellStyle name="Normal 3 4 2 2 2 3 6" xfId="21112" xr:uid="{01A16C10-5133-4A53-8741-195FE2E2D327}"/>
    <cellStyle name="Normal 3 4 2 2 2 3 7" xfId="31829" xr:uid="{FB4FFF6F-2304-4C84-8393-586A304CDE97}"/>
    <cellStyle name="Normal 3 4 2 2 2 3 8" xfId="43531" xr:uid="{A946C0D4-10D8-4F09-999B-138EB8FB4B86}"/>
    <cellStyle name="Normal 3 4 2 2 2 3 9" xfId="51417" xr:uid="{3B57F6AC-7869-4A80-9325-83994458EF30}"/>
    <cellStyle name="Normal 3 4 2 2 2 4" xfId="6118" xr:uid="{9DC27F72-2712-4785-A8CC-CD16293040CB}"/>
    <cellStyle name="Normal 3 4 2 2 2 4 2" xfId="13628" xr:uid="{3E771197-C43F-4F8A-AC11-0D473F6FEB53}"/>
    <cellStyle name="Normal 3 4 2 2 2 4 2 2" xfId="28604" xr:uid="{BC2B0E4F-5834-4AD9-8E5A-199462822CE0}"/>
    <cellStyle name="Normal 3 4 2 2 2 4 3" xfId="21116" xr:uid="{82F53CB3-6FDE-47E7-8BEE-43A34BD18B8A}"/>
    <cellStyle name="Normal 3 4 2 2 2 4 4" xfId="33553" xr:uid="{7C8CB8B5-D550-4AC2-B8C7-FE58602F7024}"/>
    <cellStyle name="Normal 3 4 2 2 2 4 5" xfId="43535" xr:uid="{5D6D2E0B-A21D-425E-8CC5-96FED0CF99FE}"/>
    <cellStyle name="Normal 3 4 2 2 2 4 6" xfId="51421" xr:uid="{E82BFF49-946A-478A-85F5-97DC84BFDCC1}"/>
    <cellStyle name="Normal 3 4 2 2 2 4 7" xfId="58911" xr:uid="{7C85D887-50A8-495D-8C76-79FF95921334}"/>
    <cellStyle name="Normal 3 4 2 2 2 5" xfId="6119" xr:uid="{6C6C8501-2B57-4759-BCFA-7379B61F333B}"/>
    <cellStyle name="Normal 3 4 2 2 2 5 2" xfId="13629" xr:uid="{E4382604-57EF-48CD-9BB7-79C13A82CBDC}"/>
    <cellStyle name="Normal 3 4 2 2 2 5 2 2" xfId="28605" xr:uid="{D04591FA-F2C1-4CF9-86AC-CA51A150F375}"/>
    <cellStyle name="Normal 3 4 2 2 2 5 3" xfId="21117" xr:uid="{9107A9BE-25BE-48E0-88CD-038F5C4B3ED7}"/>
    <cellStyle name="Normal 3 4 2 2 2 5 4" xfId="35398" xr:uid="{4E49052E-A149-4978-AFA1-BCCB902186CC}"/>
    <cellStyle name="Normal 3 4 2 2 2 5 5" xfId="43536" xr:uid="{F02E6262-D218-401E-83A4-1FEE6B29B159}"/>
    <cellStyle name="Normal 3 4 2 2 2 5 6" xfId="51422" xr:uid="{8336182E-993F-440F-95E0-76DAAF4B33A2}"/>
    <cellStyle name="Normal 3 4 2 2 2 5 7" xfId="58912" xr:uid="{49133742-801F-4B64-85CB-F2302310D436}"/>
    <cellStyle name="Normal 3 4 2 2 2 6" xfId="6120" xr:uid="{1DA4B366-C652-4841-B352-FDF0BD4AFDE0}"/>
    <cellStyle name="Normal 3 4 2 2 2 6 2" xfId="13630" xr:uid="{172DB04B-18BE-4944-9C62-E7F899976365}"/>
    <cellStyle name="Normal 3 4 2 2 2 6 2 2" xfId="28606" xr:uid="{62EA2633-5121-48F7-B797-595D39D01602}"/>
    <cellStyle name="Normal 3 4 2 2 2 6 3" xfId="21118" xr:uid="{31E3B71F-DE7F-43B1-830C-8A7D526CB430}"/>
    <cellStyle name="Normal 3 4 2 2 2 6 4" xfId="37241" xr:uid="{929CF77D-7AEB-4AF2-9AD6-21AE0DAF6901}"/>
    <cellStyle name="Normal 3 4 2 2 2 6 5" xfId="43537" xr:uid="{DC279800-67FC-4220-B431-28F868FF3999}"/>
    <cellStyle name="Normal 3 4 2 2 2 6 6" xfId="51423" xr:uid="{ED7A8B90-4BC6-485A-97E3-80587AA5F8E7}"/>
    <cellStyle name="Normal 3 4 2 2 2 6 7" xfId="58913" xr:uid="{7FE3D9D3-0B79-4E6A-A2A7-8FCEB641BFC6}"/>
    <cellStyle name="Normal 3 4 2 2 2 7" xfId="13615" xr:uid="{C1429C10-16E8-4C8A-8CF3-AF2E353429BF}"/>
    <cellStyle name="Normal 3 4 2 2 2 7 2" xfId="28591" xr:uid="{7FDC0228-7E02-43FD-BE5B-D1BCD0854014}"/>
    <cellStyle name="Normal 3 4 2 2 2 8" xfId="21103" xr:uid="{2A9C097A-2B20-4B21-9D7E-74F21237CB6F}"/>
    <cellStyle name="Normal 3 4 2 2 2 9" xfId="30522" xr:uid="{BA974CFF-FED7-4907-8958-03514BE11BF1}"/>
    <cellStyle name="Normal 3 4 2 2 3" xfId="6121" xr:uid="{A8BBF23A-0010-4A60-97F9-2EB42F6E6297}"/>
    <cellStyle name="Normal 3 4 2 2 3 10" xfId="51424" xr:uid="{75528B42-F88D-4AE6-9067-38AF26E37623}"/>
    <cellStyle name="Normal 3 4 2 2 3 11" xfId="58914" xr:uid="{82F480B4-7054-49D9-8B92-1FE77413DDEF}"/>
    <cellStyle name="Normal 3 4 2 2 3 2" xfId="6122" xr:uid="{2CADDD78-2070-4995-82C0-07381D49FA30}"/>
    <cellStyle name="Normal 3 4 2 2 3 2 10" xfId="58915" xr:uid="{43EC055D-3D30-4270-8CC4-25211157752D}"/>
    <cellStyle name="Normal 3 4 2 2 3 2 2" xfId="6123" xr:uid="{3075D748-9E32-4233-9CE5-3FBFA3EA2D1B}"/>
    <cellStyle name="Normal 3 4 2 2 3 2 2 2" xfId="13633" xr:uid="{E5B49754-2531-41E1-81A1-0D1089A91F7C}"/>
    <cellStyle name="Normal 3 4 2 2 3 2 2 2 2" xfId="28609" xr:uid="{DECDB6C0-0A36-4166-95F0-75EE3293FB6A}"/>
    <cellStyle name="Normal 3 4 2 2 3 2 2 3" xfId="21121" xr:uid="{4D22AF32-CB50-43FA-BDEF-8024C8D426C0}"/>
    <cellStyle name="Normal 3 4 2 2 3 2 2 4" xfId="33558" xr:uid="{31303291-D894-4A47-8D1B-B973CC7251E1}"/>
    <cellStyle name="Normal 3 4 2 2 3 2 2 5" xfId="43540" xr:uid="{D9779518-5E12-4264-8029-FB6E51D00FF7}"/>
    <cellStyle name="Normal 3 4 2 2 3 2 2 6" xfId="51426" xr:uid="{4818AA98-B4AE-4887-9BF9-51E8067740C2}"/>
    <cellStyle name="Normal 3 4 2 2 3 2 2 7" xfId="58916" xr:uid="{5B410B6E-A3BB-44AA-B074-8C5BCEA93641}"/>
    <cellStyle name="Normal 3 4 2 2 3 2 3" xfId="6124" xr:uid="{421C19D7-F4A1-46D6-8084-484DAA36CDDA}"/>
    <cellStyle name="Normal 3 4 2 2 3 2 3 2" xfId="13634" xr:uid="{59810439-D82D-46ED-8F40-CF215C44BFE7}"/>
    <cellStyle name="Normal 3 4 2 2 3 2 3 2 2" xfId="28610" xr:uid="{3A71D80D-25DA-4A37-95BF-FF380D92013A}"/>
    <cellStyle name="Normal 3 4 2 2 3 2 3 3" xfId="21122" xr:uid="{6CB27501-428F-42AD-AF2B-51BD2C38AF0D}"/>
    <cellStyle name="Normal 3 4 2 2 3 2 3 4" xfId="35403" xr:uid="{32EDE5A9-6060-450E-84A2-28CB8649FF94}"/>
    <cellStyle name="Normal 3 4 2 2 3 2 3 5" xfId="43541" xr:uid="{AD3153DB-BC99-4950-B754-37BAB1477D6E}"/>
    <cellStyle name="Normal 3 4 2 2 3 2 3 6" xfId="51427" xr:uid="{C744B03A-238B-4FCB-B86B-278F028C0DAC}"/>
    <cellStyle name="Normal 3 4 2 2 3 2 3 7" xfId="58917" xr:uid="{A2D44E7C-EE7F-468D-A34B-A16979EC508D}"/>
    <cellStyle name="Normal 3 4 2 2 3 2 4" xfId="6125" xr:uid="{F9569286-DE7F-4BF7-91F9-B5FD55773F62}"/>
    <cellStyle name="Normal 3 4 2 2 3 2 4 2" xfId="13635" xr:uid="{10A8C537-EBA3-4244-97F8-5DF358D3C527}"/>
    <cellStyle name="Normal 3 4 2 2 3 2 4 2 2" xfId="28611" xr:uid="{28614507-D0E2-4FBA-ADCC-032D0977B775}"/>
    <cellStyle name="Normal 3 4 2 2 3 2 4 3" xfId="21123" xr:uid="{9C7FDE4B-AA56-45AE-99F8-817A5E3C4717}"/>
    <cellStyle name="Normal 3 4 2 2 3 2 4 4" xfId="37246" xr:uid="{5D5AF998-1443-4A1D-81F5-B2645C6C87E2}"/>
    <cellStyle name="Normal 3 4 2 2 3 2 4 5" xfId="43542" xr:uid="{4C6E3CCB-DC91-4086-9F6F-233EBF805E29}"/>
    <cellStyle name="Normal 3 4 2 2 3 2 4 6" xfId="51428" xr:uid="{422953C2-9194-4645-96F1-5B4E41519453}"/>
    <cellStyle name="Normal 3 4 2 2 3 2 4 7" xfId="58918" xr:uid="{64B21D34-01B0-4E1F-8F7F-07D4949F0B82}"/>
    <cellStyle name="Normal 3 4 2 2 3 2 5" xfId="13632" xr:uid="{2760D17A-72BA-4A9B-B00C-6A9F291E5CDF}"/>
    <cellStyle name="Normal 3 4 2 2 3 2 5 2" xfId="28608" xr:uid="{34E8CCE3-D519-4E20-9355-8461A2B1C920}"/>
    <cellStyle name="Normal 3 4 2 2 3 2 6" xfId="21120" xr:uid="{AD52FB79-0CC6-46EB-9301-CF68E1E859ED}"/>
    <cellStyle name="Normal 3 4 2 2 3 2 7" xfId="31831" xr:uid="{2F0F9FFC-7507-47C7-932C-CED9EC473567}"/>
    <cellStyle name="Normal 3 4 2 2 3 2 8" xfId="43539" xr:uid="{E8106CAE-E518-4FFF-BBDC-58E7F3AFE4A9}"/>
    <cellStyle name="Normal 3 4 2 2 3 2 9" xfId="51425" xr:uid="{DB4D9911-ED78-4BB1-ADF8-FC84358E17E1}"/>
    <cellStyle name="Normal 3 4 2 2 3 3" xfId="6126" xr:uid="{81043896-8606-434F-AF29-AF3AC790B700}"/>
    <cellStyle name="Normal 3 4 2 2 3 3 2" xfId="13636" xr:uid="{F5E68D37-5551-44F6-9642-3E90915B8A23}"/>
    <cellStyle name="Normal 3 4 2 2 3 3 2 2" xfId="28612" xr:uid="{2F08C8DE-2A6A-4601-AD39-8CF93C66D38D}"/>
    <cellStyle name="Normal 3 4 2 2 3 3 3" xfId="21124" xr:uid="{00D302B8-0438-437C-966E-EC077785E2D5}"/>
    <cellStyle name="Normal 3 4 2 2 3 3 4" xfId="33557" xr:uid="{B4449AFA-9BD6-4BCB-BD59-8D65612DA135}"/>
    <cellStyle name="Normal 3 4 2 2 3 3 5" xfId="43543" xr:uid="{AB654EB5-4A03-4323-9325-F968299A9AFD}"/>
    <cellStyle name="Normal 3 4 2 2 3 3 6" xfId="51429" xr:uid="{DE9DE015-88B0-4153-90A6-96AA2FFC7743}"/>
    <cellStyle name="Normal 3 4 2 2 3 3 7" xfId="58919" xr:uid="{0F04F65C-78F2-4BDD-9704-1141100C97F7}"/>
    <cellStyle name="Normal 3 4 2 2 3 4" xfId="6127" xr:uid="{270ACD63-0B5D-46A8-BE4B-7AD1AA085EEC}"/>
    <cellStyle name="Normal 3 4 2 2 3 4 2" xfId="13637" xr:uid="{D7FB39ED-A59F-4844-8186-7A322867AFBD}"/>
    <cellStyle name="Normal 3 4 2 2 3 4 2 2" xfId="28613" xr:uid="{DB7D7D36-615B-48C1-8A10-F809CAF96AFE}"/>
    <cellStyle name="Normal 3 4 2 2 3 4 3" xfId="21125" xr:uid="{86164CD9-DC99-4735-8E15-970A3BB98D08}"/>
    <cellStyle name="Normal 3 4 2 2 3 4 4" xfId="35402" xr:uid="{2DB027CC-796E-469C-B709-D96A645E016C}"/>
    <cellStyle name="Normal 3 4 2 2 3 4 5" xfId="43544" xr:uid="{961C353B-15DA-44CD-AC02-41DA6492F054}"/>
    <cellStyle name="Normal 3 4 2 2 3 4 6" xfId="51430" xr:uid="{2C2408DD-7D5C-4805-B4B6-1C84AC733F1A}"/>
    <cellStyle name="Normal 3 4 2 2 3 4 7" xfId="58920" xr:uid="{1B401A36-25F1-42EE-8D7B-4901DF3AE14F}"/>
    <cellStyle name="Normal 3 4 2 2 3 5" xfId="6128" xr:uid="{BA94B8B8-E315-4974-BECD-D49C90B96E5B}"/>
    <cellStyle name="Normal 3 4 2 2 3 5 2" xfId="13638" xr:uid="{FAEC6B62-EB11-40FC-A749-00EBAD28A965}"/>
    <cellStyle name="Normal 3 4 2 2 3 5 2 2" xfId="28614" xr:uid="{C96F6269-F98C-4AC6-9391-FC0C1AB1C883}"/>
    <cellStyle name="Normal 3 4 2 2 3 5 3" xfId="21126" xr:uid="{6A89AE66-9C37-44E7-9C39-AC0BAD47CCCF}"/>
    <cellStyle name="Normal 3 4 2 2 3 5 4" xfId="37245" xr:uid="{650BAF9F-08B3-4961-B026-5656AAF52461}"/>
    <cellStyle name="Normal 3 4 2 2 3 5 5" xfId="43545" xr:uid="{FD154FD9-D01E-482C-B9F6-2B0302B95040}"/>
    <cellStyle name="Normal 3 4 2 2 3 5 6" xfId="51431" xr:uid="{E575DC67-3C44-45D3-881B-07B36CFF7B02}"/>
    <cellStyle name="Normal 3 4 2 2 3 5 7" xfId="58921" xr:uid="{908B0ABE-781A-43F5-9835-ACFC7EA8E27F}"/>
    <cellStyle name="Normal 3 4 2 2 3 6" xfId="13631" xr:uid="{6D96584A-6FC4-4419-931E-5DE23DF5011C}"/>
    <cellStyle name="Normal 3 4 2 2 3 6 2" xfId="28607" xr:uid="{64D41DC1-420D-404F-BE79-8049EAB651C1}"/>
    <cellStyle name="Normal 3 4 2 2 3 7" xfId="21119" xr:uid="{2BD83262-B295-4421-A64E-73EBD4A1B690}"/>
    <cellStyle name="Normal 3 4 2 2 3 8" xfId="30723" xr:uid="{734DA39F-D391-44B3-B3A1-C60A66A659C3}"/>
    <cellStyle name="Normal 3 4 2 2 3 9" xfId="43538" xr:uid="{416A3A52-0391-4CB7-B1AD-039269CD2367}"/>
    <cellStyle name="Normal 3 4 2 2 4" xfId="6129" xr:uid="{D66518D1-1264-45D1-87B4-51402EB6540C}"/>
    <cellStyle name="Normal 3 4 2 2 4 10" xfId="51432" xr:uid="{ED744144-4676-4678-9E08-3292071BD176}"/>
    <cellStyle name="Normal 3 4 2 2 4 11" xfId="58922" xr:uid="{F845F3B2-D739-4CC9-B464-B9DA90BE6151}"/>
    <cellStyle name="Normal 3 4 2 2 4 2" xfId="6130" xr:uid="{8DD90752-AA98-4B79-9E23-09A09191C40F}"/>
    <cellStyle name="Normal 3 4 2 2 4 2 10" xfId="58923" xr:uid="{269ACA7F-87E8-43E1-841E-CA17B9C89726}"/>
    <cellStyle name="Normal 3 4 2 2 4 2 2" xfId="6131" xr:uid="{D53FB45D-5511-4FE1-A8C8-CD7B4D721908}"/>
    <cellStyle name="Normal 3 4 2 2 4 2 2 2" xfId="13641" xr:uid="{BD770346-9F2C-4E8F-93EA-E93CF4AF0A8A}"/>
    <cellStyle name="Normal 3 4 2 2 4 2 2 2 2" xfId="28617" xr:uid="{4B36A01B-6949-4D45-A345-2436A7FDA375}"/>
    <cellStyle name="Normal 3 4 2 2 4 2 2 3" xfId="21129" xr:uid="{91A3E3FE-2380-4515-9B11-CD7E5C1EBE02}"/>
    <cellStyle name="Normal 3 4 2 2 4 2 2 4" xfId="33560" xr:uid="{13CCB06B-CEC8-4E7F-AADA-DCE5C98BD450}"/>
    <cellStyle name="Normal 3 4 2 2 4 2 2 5" xfId="43548" xr:uid="{06A89B82-5EA1-4311-A682-19265E6C216A}"/>
    <cellStyle name="Normal 3 4 2 2 4 2 2 6" xfId="51434" xr:uid="{7E6D11DA-70F1-4309-AAEA-E9ABECF468EA}"/>
    <cellStyle name="Normal 3 4 2 2 4 2 2 7" xfId="58924" xr:uid="{DAB4D60B-27DA-4D9A-895B-7F4C6CD26454}"/>
    <cellStyle name="Normal 3 4 2 2 4 2 3" xfId="6132" xr:uid="{BF5BBBEB-685A-408C-A199-413701714E70}"/>
    <cellStyle name="Normal 3 4 2 2 4 2 3 2" xfId="13642" xr:uid="{5810660D-643E-4B3F-A913-2DC2B037C4FE}"/>
    <cellStyle name="Normal 3 4 2 2 4 2 3 2 2" xfId="28618" xr:uid="{7CA4C45C-EF2D-41F5-B82F-DE94CBC2986F}"/>
    <cellStyle name="Normal 3 4 2 2 4 2 3 3" xfId="21130" xr:uid="{D12CBECE-7DDD-410D-B7D1-904A705CE020}"/>
    <cellStyle name="Normal 3 4 2 2 4 2 3 4" xfId="35405" xr:uid="{858136C7-3A6A-412D-AF62-64F67ABC2F4E}"/>
    <cellStyle name="Normal 3 4 2 2 4 2 3 5" xfId="43549" xr:uid="{96B137E1-7528-48D6-B049-C3CFD9673045}"/>
    <cellStyle name="Normal 3 4 2 2 4 2 3 6" xfId="51435" xr:uid="{DD94EE93-6B3E-4F03-8381-9330EE7D7745}"/>
    <cellStyle name="Normal 3 4 2 2 4 2 3 7" xfId="58925" xr:uid="{05611F23-CD22-4BA1-B027-1C74672F65A8}"/>
    <cellStyle name="Normal 3 4 2 2 4 2 4" xfId="6133" xr:uid="{AD85F19F-4EDB-4AA4-A0C3-6D172EAF660D}"/>
    <cellStyle name="Normal 3 4 2 2 4 2 4 2" xfId="13643" xr:uid="{443B73DE-2BD8-40E1-B494-0899F32503D1}"/>
    <cellStyle name="Normal 3 4 2 2 4 2 4 2 2" xfId="28619" xr:uid="{F263D2E9-8B20-4F43-B7A9-07248C75B789}"/>
    <cellStyle name="Normal 3 4 2 2 4 2 4 3" xfId="21131" xr:uid="{2F0AE344-21F4-401C-9416-7D35774F24BF}"/>
    <cellStyle name="Normal 3 4 2 2 4 2 4 4" xfId="37248" xr:uid="{ADE59810-FA56-4660-8838-4F1F96CD15FD}"/>
    <cellStyle name="Normal 3 4 2 2 4 2 4 5" xfId="43550" xr:uid="{D37176D0-93F2-4E0F-908A-26E07008DDE5}"/>
    <cellStyle name="Normal 3 4 2 2 4 2 4 6" xfId="51436" xr:uid="{3417A081-7838-4BC8-A51F-5F86682F7EDB}"/>
    <cellStyle name="Normal 3 4 2 2 4 2 4 7" xfId="58926" xr:uid="{B07F55A3-4AF7-4056-8F5E-18BD77E9A1A3}"/>
    <cellStyle name="Normal 3 4 2 2 4 2 5" xfId="13640" xr:uid="{F9A90CC4-32CC-4DB1-B34D-2CC0E5A30FD5}"/>
    <cellStyle name="Normal 3 4 2 2 4 2 5 2" xfId="28616" xr:uid="{66FA25FE-A2FE-4751-BCB2-4065BCCFA382}"/>
    <cellStyle name="Normal 3 4 2 2 4 2 6" xfId="21128" xr:uid="{2174EB46-F613-4ABB-B7FC-42F5E14BA0A8}"/>
    <cellStyle name="Normal 3 4 2 2 4 2 7" xfId="31832" xr:uid="{65D0D166-F115-4B9C-B0FD-DC53CC065F8F}"/>
    <cellStyle name="Normal 3 4 2 2 4 2 8" xfId="43547" xr:uid="{60D8AB41-33FF-4268-AA5C-0E5EF71CD45C}"/>
    <cellStyle name="Normal 3 4 2 2 4 2 9" xfId="51433" xr:uid="{7E5B7D6E-62E2-4D03-9A78-0EF8E3A91623}"/>
    <cellStyle name="Normal 3 4 2 2 4 3" xfId="6134" xr:uid="{0EE66156-3701-4964-9F1B-4341C4EEB004}"/>
    <cellStyle name="Normal 3 4 2 2 4 3 2" xfId="13644" xr:uid="{791E905C-9C55-427A-95C4-1AE8949398D8}"/>
    <cellStyle name="Normal 3 4 2 2 4 3 2 2" xfId="28620" xr:uid="{19F2F071-FFF9-4498-827C-2F978F319DF3}"/>
    <cellStyle name="Normal 3 4 2 2 4 3 3" xfId="21132" xr:uid="{05FAE40C-08E5-4F80-AC27-E42F3BCACBD8}"/>
    <cellStyle name="Normal 3 4 2 2 4 3 4" xfId="33559" xr:uid="{E923771A-094D-4704-BE57-44480734B13D}"/>
    <cellStyle name="Normal 3 4 2 2 4 3 5" xfId="43551" xr:uid="{8900DA99-AE4B-4D25-9E92-6B55FB347278}"/>
    <cellStyle name="Normal 3 4 2 2 4 3 6" xfId="51437" xr:uid="{5B8C00A1-03BF-4E81-ACC1-621892929385}"/>
    <cellStyle name="Normal 3 4 2 2 4 3 7" xfId="58927" xr:uid="{5E38DB08-682D-4D83-AA6B-AB6D584A5C5B}"/>
    <cellStyle name="Normal 3 4 2 2 4 4" xfId="6135" xr:uid="{47B52B04-5FF6-471F-94E5-C96383DB2D99}"/>
    <cellStyle name="Normal 3 4 2 2 4 4 2" xfId="13645" xr:uid="{DB896422-6AAF-43A6-92A3-51849B430A80}"/>
    <cellStyle name="Normal 3 4 2 2 4 4 2 2" xfId="28621" xr:uid="{C87D96DB-950B-4381-BF30-C9A8E948BA08}"/>
    <cellStyle name="Normal 3 4 2 2 4 4 3" xfId="21133" xr:uid="{75CBE882-9266-4E60-8595-B3B37E41E317}"/>
    <cellStyle name="Normal 3 4 2 2 4 4 4" xfId="35404" xr:uid="{229A72D6-DD7A-45FC-B3B1-872B2C497C10}"/>
    <cellStyle name="Normal 3 4 2 2 4 4 5" xfId="43552" xr:uid="{84D27753-0F05-4714-BCB5-05B59144EF6E}"/>
    <cellStyle name="Normal 3 4 2 2 4 4 6" xfId="51438" xr:uid="{E6CD9C2A-06FB-4FAD-884B-3D220DB5BE9C}"/>
    <cellStyle name="Normal 3 4 2 2 4 4 7" xfId="58928" xr:uid="{B13CD2B9-A80F-4F0C-9518-D70D288F41A4}"/>
    <cellStyle name="Normal 3 4 2 2 4 5" xfId="6136" xr:uid="{47668ACA-062E-4EF8-A6D6-A31A33BC4E1E}"/>
    <cellStyle name="Normal 3 4 2 2 4 5 2" xfId="13646" xr:uid="{3426B46C-9058-4969-A1B9-54FC62D061EB}"/>
    <cellStyle name="Normal 3 4 2 2 4 5 2 2" xfId="28622" xr:uid="{AE0FF917-3EEF-42E1-A114-C167D19653EE}"/>
    <cellStyle name="Normal 3 4 2 2 4 5 3" xfId="21134" xr:uid="{015E387D-128B-4301-9864-58AA7850EEDB}"/>
    <cellStyle name="Normal 3 4 2 2 4 5 4" xfId="37247" xr:uid="{B1D71432-9BAA-4EEC-A70E-406DE2E08751}"/>
    <cellStyle name="Normal 3 4 2 2 4 5 5" xfId="43553" xr:uid="{BF1B16B4-1917-4DD5-ABE0-B3D40F7FAC7D}"/>
    <cellStyle name="Normal 3 4 2 2 4 5 6" xfId="51439" xr:uid="{7FFC9069-212A-45C1-815D-F7AC0CBF8003}"/>
    <cellStyle name="Normal 3 4 2 2 4 5 7" xfId="58929" xr:uid="{4695E939-EE65-4471-BB0C-961DE9E8121B}"/>
    <cellStyle name="Normal 3 4 2 2 4 6" xfId="13639" xr:uid="{39BECC7F-BCD7-47E7-80A8-099B5F5E4759}"/>
    <cellStyle name="Normal 3 4 2 2 4 6 2" xfId="28615" xr:uid="{DB9A9C43-2D60-4E10-8A99-570686E042D4}"/>
    <cellStyle name="Normal 3 4 2 2 4 7" xfId="21127" xr:uid="{5AD74C81-04CE-41FE-93D5-009FDF982EE7}"/>
    <cellStyle name="Normal 3 4 2 2 4 8" xfId="31019" xr:uid="{BEB6D8FC-03F6-477E-BE19-8732700B7EC0}"/>
    <cellStyle name="Normal 3 4 2 2 4 9" xfId="43546" xr:uid="{106772AE-FE66-4FAF-9CD1-D986D1F09F1E}"/>
    <cellStyle name="Normal 3 4 2 2 5" xfId="6137" xr:uid="{12EBAC80-EDC1-40D3-9FAF-AA6EC06D2CD8}"/>
    <cellStyle name="Normal 3 4 2 2 5 10" xfId="58930" xr:uid="{1B13EF12-1881-4112-9DBC-27E73C610E20}"/>
    <cellStyle name="Normal 3 4 2 2 5 2" xfId="6138" xr:uid="{FA4E703B-AF34-4889-B12A-20849E782914}"/>
    <cellStyle name="Normal 3 4 2 2 5 2 2" xfId="13648" xr:uid="{001E08C1-ECC9-4F56-8F6A-9A7B051D0CD8}"/>
    <cellStyle name="Normal 3 4 2 2 5 2 2 2" xfId="28624" xr:uid="{01F4BD3F-062B-49FF-8171-5C7E047B5202}"/>
    <cellStyle name="Normal 3 4 2 2 5 2 3" xfId="21136" xr:uid="{341E6A06-70BB-4505-A40B-BF4ABCE6BBE8}"/>
    <cellStyle name="Normal 3 4 2 2 5 2 4" xfId="33561" xr:uid="{D8E087D6-29B5-4BC2-AB6A-0CC9B84E12DA}"/>
    <cellStyle name="Normal 3 4 2 2 5 2 5" xfId="43555" xr:uid="{B8C19D7A-F788-4E8C-B879-B7E2702AB0C8}"/>
    <cellStyle name="Normal 3 4 2 2 5 2 6" xfId="51441" xr:uid="{4EE8BC6D-6364-4A0C-B593-9B77CE4E9F16}"/>
    <cellStyle name="Normal 3 4 2 2 5 2 7" xfId="58931" xr:uid="{C719A576-FE11-407C-8791-D1A5917B5408}"/>
    <cellStyle name="Normal 3 4 2 2 5 3" xfId="6139" xr:uid="{8363BB72-C280-419D-846C-3ADA87458D57}"/>
    <cellStyle name="Normal 3 4 2 2 5 3 2" xfId="13649" xr:uid="{E902E6E8-A99A-401B-BC6A-DFE6D57F6656}"/>
    <cellStyle name="Normal 3 4 2 2 5 3 2 2" xfId="28625" xr:uid="{1F95CDF7-DFFC-48BC-9EE5-82F057C7DC49}"/>
    <cellStyle name="Normal 3 4 2 2 5 3 3" xfId="21137" xr:uid="{CB38008A-6ED6-49EE-8E17-3F3B1339A202}"/>
    <cellStyle name="Normal 3 4 2 2 5 3 4" xfId="35406" xr:uid="{12111EF2-F74A-4EE2-A74A-B9B177AD3FCA}"/>
    <cellStyle name="Normal 3 4 2 2 5 3 5" xfId="43556" xr:uid="{B43096FC-A833-4165-AEB0-542FD0A73EB3}"/>
    <cellStyle name="Normal 3 4 2 2 5 3 6" xfId="51442" xr:uid="{0F8A143E-9FB2-4DF2-B1E7-4D450A6158E3}"/>
    <cellStyle name="Normal 3 4 2 2 5 3 7" xfId="58932" xr:uid="{B3AE6D67-802C-4E18-94AC-AD725265582B}"/>
    <cellStyle name="Normal 3 4 2 2 5 4" xfId="6140" xr:uid="{447743DF-AB7F-4155-9242-FFA2B2B5E3E5}"/>
    <cellStyle name="Normal 3 4 2 2 5 4 2" xfId="13650" xr:uid="{98C6C5FF-943D-4801-A222-AD33FE3CA929}"/>
    <cellStyle name="Normal 3 4 2 2 5 4 2 2" xfId="28626" xr:uid="{F82DC34A-A511-4B8A-950B-43B03DAB0A2E}"/>
    <cellStyle name="Normal 3 4 2 2 5 4 3" xfId="21138" xr:uid="{393A4D58-DFA4-4E82-8D37-E5F3364014CE}"/>
    <cellStyle name="Normal 3 4 2 2 5 4 4" xfId="37249" xr:uid="{95ECDDD8-FD20-45FD-A291-B36305F64D2B}"/>
    <cellStyle name="Normal 3 4 2 2 5 4 5" xfId="43557" xr:uid="{0ABDA878-70AB-4350-8458-E866C3A5B5DA}"/>
    <cellStyle name="Normal 3 4 2 2 5 4 6" xfId="51443" xr:uid="{D66239EE-7C76-4A6C-9364-BCAF45EB5A7A}"/>
    <cellStyle name="Normal 3 4 2 2 5 4 7" xfId="58933" xr:uid="{C76363D6-C9FC-419F-B0BC-90436B31E130}"/>
    <cellStyle name="Normal 3 4 2 2 5 5" xfId="13647" xr:uid="{F3554B81-A76A-46CE-A85E-BB85F26419A7}"/>
    <cellStyle name="Normal 3 4 2 2 5 5 2" xfId="28623" xr:uid="{4288D192-FB2F-4A81-8576-717F04DF9FE1}"/>
    <cellStyle name="Normal 3 4 2 2 5 6" xfId="21135" xr:uid="{53C56648-5FBF-4E18-9058-92370A4CD829}"/>
    <cellStyle name="Normal 3 4 2 2 5 7" xfId="31828" xr:uid="{38D05F83-247D-47AB-B232-B37B42133B1D}"/>
    <cellStyle name="Normal 3 4 2 2 5 8" xfId="43554" xr:uid="{6ADDA64B-E2C1-4819-9160-4BD8DC32D117}"/>
    <cellStyle name="Normal 3 4 2 2 5 9" xfId="51440" xr:uid="{4E99472E-503D-4F83-ABC8-3426BC700278}"/>
    <cellStyle name="Normal 3 4 2 2 6" xfId="6141" xr:uid="{318B236C-89F6-4BEC-ACA5-0CB42C3C9BE6}"/>
    <cellStyle name="Normal 3 4 2 2 6 2" xfId="13651" xr:uid="{97013586-573E-4201-8F08-A5AA149BE1FF}"/>
    <cellStyle name="Normal 3 4 2 2 6 2 2" xfId="28627" xr:uid="{7E4F4BD7-BA11-4C18-AA76-E08604EDC85B}"/>
    <cellStyle name="Normal 3 4 2 2 6 3" xfId="21139" xr:uid="{C81E1D7B-D3B8-4619-AF76-913236F3F148}"/>
    <cellStyle name="Normal 3 4 2 2 6 4" xfId="33552" xr:uid="{07BC19A5-F37C-4FE0-8DDC-9D189D51E4C8}"/>
    <cellStyle name="Normal 3 4 2 2 6 5" xfId="43558" xr:uid="{14E5250B-2C30-4869-A9CE-15FF59A1FDB3}"/>
    <cellStyle name="Normal 3 4 2 2 6 6" xfId="51444" xr:uid="{1A13A8D2-987E-40CF-825A-328E7B156022}"/>
    <cellStyle name="Normal 3 4 2 2 6 7" xfId="58934" xr:uid="{CF775373-A2D5-46EA-A45E-E3CB26764A04}"/>
    <cellStyle name="Normal 3 4 2 2 7" xfId="6142" xr:uid="{FA8B9A60-D814-44A2-82A9-53D55BDEFA18}"/>
    <cellStyle name="Normal 3 4 2 2 7 2" xfId="13652" xr:uid="{C45DD1F0-C3AB-4511-89E5-A84124A2852D}"/>
    <cellStyle name="Normal 3 4 2 2 7 2 2" xfId="28628" xr:uid="{A188EA75-CF96-4C46-8EFB-F857224C29EE}"/>
    <cellStyle name="Normal 3 4 2 2 7 3" xfId="21140" xr:uid="{16DF0F5B-091C-4318-8D1E-48942E3E23FD}"/>
    <cellStyle name="Normal 3 4 2 2 7 4" xfId="35397" xr:uid="{73660253-CE61-4073-8D20-C4FF66DB5B52}"/>
    <cellStyle name="Normal 3 4 2 2 7 5" xfId="43559" xr:uid="{1B4E29AB-9E8F-43B3-A879-B7E4FA4C7249}"/>
    <cellStyle name="Normal 3 4 2 2 7 6" xfId="51445" xr:uid="{67727DA5-1ABC-4F97-A6F0-722FF2553E49}"/>
    <cellStyle name="Normal 3 4 2 2 7 7" xfId="58935" xr:uid="{B08E2A4F-7497-46E6-943D-3A9644A671DA}"/>
    <cellStyle name="Normal 3 4 2 2 8" xfId="6143" xr:uid="{960BB9C9-378A-4559-988F-8D3BEC15326B}"/>
    <cellStyle name="Normal 3 4 2 2 8 2" xfId="13653" xr:uid="{E96D88AD-2C95-4081-8A4A-DC33F5734ACC}"/>
    <cellStyle name="Normal 3 4 2 2 8 2 2" xfId="28629" xr:uid="{25760B8C-A2AE-4C87-992C-7D4D0F75F4AA}"/>
    <cellStyle name="Normal 3 4 2 2 8 3" xfId="21141" xr:uid="{AC405F3C-D466-42D9-8DB7-F33BD8D030B2}"/>
    <cellStyle name="Normal 3 4 2 2 8 4" xfId="37240" xr:uid="{6E0D0798-1F6E-4D20-860B-40BF31A1CE60}"/>
    <cellStyle name="Normal 3 4 2 2 8 5" xfId="43560" xr:uid="{C4D8195D-BF63-4231-8EEB-B47EC10BA154}"/>
    <cellStyle name="Normal 3 4 2 2 8 6" xfId="51446" xr:uid="{9CE8F9B8-4EFC-489B-911B-E5EE7786BF2A}"/>
    <cellStyle name="Normal 3 4 2 2 8 7" xfId="58936" xr:uid="{9A19FCA3-7540-4F47-A055-9D9BABBC47AD}"/>
    <cellStyle name="Normal 3 4 2 2 9" xfId="13614" xr:uid="{D3AA3911-A4F1-449C-930F-EC1F7019BBFB}"/>
    <cellStyle name="Normal 3 4 2 2 9 2" xfId="28590" xr:uid="{5A456A1B-1BD0-4BE6-B87C-AB10912CB1AC}"/>
    <cellStyle name="Normal 3 4 2 3" xfId="6144" xr:uid="{10BEE043-41BE-4CB7-A89A-55754EC84587}"/>
    <cellStyle name="Normal 3 4 2 3 10" xfId="43561" xr:uid="{54330CBC-717B-4962-A535-1B98CD6045A1}"/>
    <cellStyle name="Normal 3 4 2 3 11" xfId="51447" xr:uid="{A8094A81-B255-42BB-A134-D63C79CF256E}"/>
    <cellStyle name="Normal 3 4 2 3 12" xfId="58937" xr:uid="{4F6BF6EF-5A43-4C43-9F83-BCF42FAFAEF7}"/>
    <cellStyle name="Normal 3 4 2 3 2" xfId="6145" xr:uid="{256B91FE-3ED3-4540-B387-D24D1C089E93}"/>
    <cellStyle name="Normal 3 4 2 3 2 10" xfId="51448" xr:uid="{D9926E86-003E-4E51-8F45-2F67E605736D}"/>
    <cellStyle name="Normal 3 4 2 3 2 11" xfId="58938" xr:uid="{B1A04F97-0489-4CA3-9CD6-D0711344078F}"/>
    <cellStyle name="Normal 3 4 2 3 2 2" xfId="6146" xr:uid="{C3CB9FD0-BF41-4A49-AE03-E69D3DBB4E0F}"/>
    <cellStyle name="Normal 3 4 2 3 2 2 10" xfId="58939" xr:uid="{141E0106-87D0-460D-B598-8A5877712D20}"/>
    <cellStyle name="Normal 3 4 2 3 2 2 2" xfId="6147" xr:uid="{EA67D2AE-9B0D-400C-89E6-E99D29220B55}"/>
    <cellStyle name="Normal 3 4 2 3 2 2 2 2" xfId="13657" xr:uid="{852E4AD7-855E-4BED-BD70-7E91CCF3769F}"/>
    <cellStyle name="Normal 3 4 2 3 2 2 2 2 2" xfId="28633" xr:uid="{7F1AD662-E1D6-473D-ACD0-1989AFC28362}"/>
    <cellStyle name="Normal 3 4 2 3 2 2 2 3" xfId="21145" xr:uid="{1D1D4C37-DAF8-42C1-80DC-EF3F0869BDC9}"/>
    <cellStyle name="Normal 3 4 2 3 2 2 2 4" xfId="33564" xr:uid="{B24D5B43-06F5-41A3-98E1-62EFA44FA806}"/>
    <cellStyle name="Normal 3 4 2 3 2 2 2 5" xfId="43564" xr:uid="{FDB80F0E-1A41-48AE-AE5C-DD333A94DAB7}"/>
    <cellStyle name="Normal 3 4 2 3 2 2 2 6" xfId="51450" xr:uid="{66C68CA2-B4C4-4296-A5CB-C06D36C364B2}"/>
    <cellStyle name="Normal 3 4 2 3 2 2 2 7" xfId="58940" xr:uid="{857C25F2-5607-4AE8-9626-4DAF86E4195A}"/>
    <cellStyle name="Normal 3 4 2 3 2 2 3" xfId="6148" xr:uid="{B168F2CB-89D0-4426-B166-CA811E56689B}"/>
    <cellStyle name="Normal 3 4 2 3 2 2 3 2" xfId="13658" xr:uid="{B53FCFF2-6016-4115-BA93-43F9BF309144}"/>
    <cellStyle name="Normal 3 4 2 3 2 2 3 2 2" xfId="28634" xr:uid="{1E271583-0BE1-4397-8A28-806506B153A5}"/>
    <cellStyle name="Normal 3 4 2 3 2 2 3 3" xfId="21146" xr:uid="{4AC6EC01-40AB-4AE4-9C9E-07C30AC07D9E}"/>
    <cellStyle name="Normal 3 4 2 3 2 2 3 4" xfId="35409" xr:uid="{677B7CB5-F139-45BB-92A5-2E09479B2F8A}"/>
    <cellStyle name="Normal 3 4 2 3 2 2 3 5" xfId="43565" xr:uid="{191CED7B-7F0A-4DCF-9EA4-EAD4291440EC}"/>
    <cellStyle name="Normal 3 4 2 3 2 2 3 6" xfId="51451" xr:uid="{6A1C6002-A50D-4A7C-86EF-3480A54E9F47}"/>
    <cellStyle name="Normal 3 4 2 3 2 2 3 7" xfId="58941" xr:uid="{9004CC78-38FA-4999-B4BA-67158A24FF0B}"/>
    <cellStyle name="Normal 3 4 2 3 2 2 4" xfId="6149" xr:uid="{0412442F-EF48-49D9-B902-846CDA78276E}"/>
    <cellStyle name="Normal 3 4 2 3 2 2 4 2" xfId="13659" xr:uid="{38F63A30-C861-4E38-BE61-F0DB0D82B6B3}"/>
    <cellStyle name="Normal 3 4 2 3 2 2 4 2 2" xfId="28635" xr:uid="{2189392B-9FDC-41CE-B09A-7E409FB0DAD8}"/>
    <cellStyle name="Normal 3 4 2 3 2 2 4 3" xfId="21147" xr:uid="{8F050324-1354-4629-9066-2A3A46D2291F}"/>
    <cellStyle name="Normal 3 4 2 3 2 2 4 4" xfId="37252" xr:uid="{3D898E55-6F58-4FCC-B66D-56525F9902FB}"/>
    <cellStyle name="Normal 3 4 2 3 2 2 4 5" xfId="43566" xr:uid="{CF84DD95-9A13-477F-B730-4AAC0DD9D2EE}"/>
    <cellStyle name="Normal 3 4 2 3 2 2 4 6" xfId="51452" xr:uid="{2B87725A-B507-420E-8F72-C88AA58FBADE}"/>
    <cellStyle name="Normal 3 4 2 3 2 2 4 7" xfId="58942" xr:uid="{A6624094-85F3-40AA-AA06-CE1E083D0D7A}"/>
    <cellStyle name="Normal 3 4 2 3 2 2 5" xfId="13656" xr:uid="{370C8588-F6EC-4C8E-832C-818077237D3D}"/>
    <cellStyle name="Normal 3 4 2 3 2 2 5 2" xfId="28632" xr:uid="{539BC375-089E-4502-8B54-C49525241FDA}"/>
    <cellStyle name="Normal 3 4 2 3 2 2 6" xfId="21144" xr:uid="{8439595E-67EF-4280-95C0-5F838BFF6D38}"/>
    <cellStyle name="Normal 3 4 2 3 2 2 7" xfId="31834" xr:uid="{C602291F-3267-42FB-956F-A3C95BE6086F}"/>
    <cellStyle name="Normal 3 4 2 3 2 2 8" xfId="43563" xr:uid="{54256B01-34A2-45C2-AF70-76EE1F37578C}"/>
    <cellStyle name="Normal 3 4 2 3 2 2 9" xfId="51449" xr:uid="{68C00F71-C05F-478B-B288-F34D5BF0DBBE}"/>
    <cellStyle name="Normal 3 4 2 3 2 3" xfId="6150" xr:uid="{3FDA1931-07B2-4050-B32E-3C3E04947D0D}"/>
    <cellStyle name="Normal 3 4 2 3 2 3 2" xfId="13660" xr:uid="{D55D1F69-A0B0-4F58-B74B-FA9F555C459F}"/>
    <cellStyle name="Normal 3 4 2 3 2 3 2 2" xfId="28636" xr:uid="{987D972A-506B-40AD-AAEB-6069DE8595BA}"/>
    <cellStyle name="Normal 3 4 2 3 2 3 3" xfId="21148" xr:uid="{3BF0ACA0-83FF-4627-B579-ABC180F36528}"/>
    <cellStyle name="Normal 3 4 2 3 2 3 4" xfId="33563" xr:uid="{2E0926DF-EA9F-42BA-A1D4-EA973B08B556}"/>
    <cellStyle name="Normal 3 4 2 3 2 3 5" xfId="43567" xr:uid="{FCBF8118-1221-4B1B-9F76-C057677874B6}"/>
    <cellStyle name="Normal 3 4 2 3 2 3 6" xfId="51453" xr:uid="{A7478656-380C-4E73-B7E5-ADA3B78A12ED}"/>
    <cellStyle name="Normal 3 4 2 3 2 3 7" xfId="58943" xr:uid="{F3DEECE4-6DAF-4D0A-8193-59CFCA5B8379}"/>
    <cellStyle name="Normal 3 4 2 3 2 4" xfId="6151" xr:uid="{FCF684B5-E3F2-444F-88D7-7A3A1EC5C2DB}"/>
    <cellStyle name="Normal 3 4 2 3 2 4 2" xfId="13661" xr:uid="{32B66C87-684C-4F29-9506-F3B806FACBFE}"/>
    <cellStyle name="Normal 3 4 2 3 2 4 2 2" xfId="28637" xr:uid="{6A7FAF7F-56F4-4E6B-B47F-7452BB971A0D}"/>
    <cellStyle name="Normal 3 4 2 3 2 4 3" xfId="21149" xr:uid="{B317EC5E-34E2-4E0B-9789-CB0441B9DEA3}"/>
    <cellStyle name="Normal 3 4 2 3 2 4 4" xfId="35408" xr:uid="{8DFBD4C5-C2F7-4D7B-A484-E9C382BD3C26}"/>
    <cellStyle name="Normal 3 4 2 3 2 4 5" xfId="43568" xr:uid="{707EDFB9-ED72-4AF0-8B0C-A8CED3F0C73D}"/>
    <cellStyle name="Normal 3 4 2 3 2 4 6" xfId="51454" xr:uid="{D11C2AFC-7D8A-446F-A458-F561C7F22C85}"/>
    <cellStyle name="Normal 3 4 2 3 2 4 7" xfId="58944" xr:uid="{7B3B1B8A-3957-4704-BC15-35C223B0F997}"/>
    <cellStyle name="Normal 3 4 2 3 2 5" xfId="6152" xr:uid="{6673E405-FBCE-4F70-BD36-F6694F720CBB}"/>
    <cellStyle name="Normal 3 4 2 3 2 5 2" xfId="13662" xr:uid="{628E3658-F52A-4B6A-A4E7-3BCFD8160806}"/>
    <cellStyle name="Normal 3 4 2 3 2 5 2 2" xfId="28638" xr:uid="{5CAC567A-D4A8-4858-8FF0-0EF506E00A83}"/>
    <cellStyle name="Normal 3 4 2 3 2 5 3" xfId="21150" xr:uid="{35DA436F-2416-4CB9-91CD-15FA4013CE75}"/>
    <cellStyle name="Normal 3 4 2 3 2 5 4" xfId="37251" xr:uid="{ECC51641-1F81-488A-9720-3E6A379FBD0A}"/>
    <cellStyle name="Normal 3 4 2 3 2 5 5" xfId="43569" xr:uid="{93055C91-E930-48F6-B6AB-5EC9563D2E44}"/>
    <cellStyle name="Normal 3 4 2 3 2 5 6" xfId="51455" xr:uid="{C4783FCB-97B2-4C01-AA4D-90D9BFE8DBCA}"/>
    <cellStyle name="Normal 3 4 2 3 2 5 7" xfId="58945" xr:uid="{3B9FE656-CED7-4D4A-87E9-808C6F89E116}"/>
    <cellStyle name="Normal 3 4 2 3 2 6" xfId="13655" xr:uid="{0B0D6CA9-8334-41B8-AD49-39D0677DA4D9}"/>
    <cellStyle name="Normal 3 4 2 3 2 6 2" xfId="28631" xr:uid="{53EA328B-F980-45DB-94CB-9317A7C4C976}"/>
    <cellStyle name="Normal 3 4 2 3 2 7" xfId="21143" xr:uid="{C081C658-8D92-4145-8C47-2B969D847846}"/>
    <cellStyle name="Normal 3 4 2 3 2 8" xfId="31021" xr:uid="{8D8B28DD-0B8E-4D61-B6B0-4B8EDB12546E}"/>
    <cellStyle name="Normal 3 4 2 3 2 9" xfId="43562" xr:uid="{755C8A7A-222A-4598-9584-51F02E1DA69B}"/>
    <cellStyle name="Normal 3 4 2 3 3" xfId="6153" xr:uid="{2CAEDEB8-0D5E-4A00-BC6F-F6D994688DB2}"/>
    <cellStyle name="Normal 3 4 2 3 3 10" xfId="58946" xr:uid="{2FFE1059-93CF-4053-9C4B-C079033B3E04}"/>
    <cellStyle name="Normal 3 4 2 3 3 2" xfId="6154" xr:uid="{6AF74F0F-8E5F-4BCD-8789-D6CC18C1AD0A}"/>
    <cellStyle name="Normal 3 4 2 3 3 2 2" xfId="13664" xr:uid="{C4569CD4-D1FD-4310-BEC2-EB875D664434}"/>
    <cellStyle name="Normal 3 4 2 3 3 2 2 2" xfId="28640" xr:uid="{600EE829-0612-44D4-9402-FA689B209260}"/>
    <cellStyle name="Normal 3 4 2 3 3 2 3" xfId="21152" xr:uid="{F2305C35-6D30-4CCA-A13F-A35A1FC3ABC3}"/>
    <cellStyle name="Normal 3 4 2 3 3 2 4" xfId="33565" xr:uid="{F5F2C94C-1FDD-46A9-AEDB-F081408E4042}"/>
    <cellStyle name="Normal 3 4 2 3 3 2 5" xfId="43571" xr:uid="{7F4819C3-B2B3-4B36-B448-2E801488618F}"/>
    <cellStyle name="Normal 3 4 2 3 3 2 6" xfId="51457" xr:uid="{21FD50F6-B7B3-4776-9B52-795C8F90FD80}"/>
    <cellStyle name="Normal 3 4 2 3 3 2 7" xfId="58947" xr:uid="{0D07A45B-644B-4755-8B52-88BCFD0BE2BB}"/>
    <cellStyle name="Normal 3 4 2 3 3 3" xfId="6155" xr:uid="{C154C308-16C5-445B-AA54-19FCECC00D46}"/>
    <cellStyle name="Normal 3 4 2 3 3 3 2" xfId="13665" xr:uid="{CDCB22E9-7437-42C3-91BC-A18405C31988}"/>
    <cellStyle name="Normal 3 4 2 3 3 3 2 2" xfId="28641" xr:uid="{45565E4C-DB02-40DD-8699-FFDBA570D9DF}"/>
    <cellStyle name="Normal 3 4 2 3 3 3 3" xfId="21153" xr:uid="{55B603E8-BA8D-431F-A228-50657F480A1E}"/>
    <cellStyle name="Normal 3 4 2 3 3 3 4" xfId="35410" xr:uid="{568CFF87-3456-43F1-8574-399C8F55A501}"/>
    <cellStyle name="Normal 3 4 2 3 3 3 5" xfId="43572" xr:uid="{6551AAF2-2946-4430-8D9B-E70E47D38B9C}"/>
    <cellStyle name="Normal 3 4 2 3 3 3 6" xfId="51458" xr:uid="{72BA0430-69B3-404B-8DD2-C81FEEA1E487}"/>
    <cellStyle name="Normal 3 4 2 3 3 3 7" xfId="58948" xr:uid="{69B8DE85-C281-432F-8CE4-CD85FF8C938D}"/>
    <cellStyle name="Normal 3 4 2 3 3 4" xfId="6156" xr:uid="{F74CF8E1-534E-4C2C-95C5-B0C57274AEC1}"/>
    <cellStyle name="Normal 3 4 2 3 3 4 2" xfId="13666" xr:uid="{6D248CD7-5C8C-430C-ACFE-789BFA92E475}"/>
    <cellStyle name="Normal 3 4 2 3 3 4 2 2" xfId="28642" xr:uid="{9D5DEE12-ED18-4496-89A3-29A101653DDC}"/>
    <cellStyle name="Normal 3 4 2 3 3 4 3" xfId="21154" xr:uid="{F0596A58-3502-4AFB-8D01-6C1A977C9C8C}"/>
    <cellStyle name="Normal 3 4 2 3 3 4 4" xfId="37253" xr:uid="{3BBC5413-548D-4709-9E46-A6B512B92430}"/>
    <cellStyle name="Normal 3 4 2 3 3 4 5" xfId="43573" xr:uid="{6F8AE78E-B54F-49B5-9EC6-9853D85E3291}"/>
    <cellStyle name="Normal 3 4 2 3 3 4 6" xfId="51459" xr:uid="{1407E559-2782-4679-BDAC-C9D25C7AF816}"/>
    <cellStyle name="Normal 3 4 2 3 3 4 7" xfId="58949" xr:uid="{9D17ECAF-5F49-4617-A0F9-C44C7500C17D}"/>
    <cellStyle name="Normal 3 4 2 3 3 5" xfId="13663" xr:uid="{A05DAE07-0E51-449F-A18F-901013D2A530}"/>
    <cellStyle name="Normal 3 4 2 3 3 5 2" xfId="28639" xr:uid="{B463183A-32F8-4425-930B-E2A2F1134ADD}"/>
    <cellStyle name="Normal 3 4 2 3 3 6" xfId="21151" xr:uid="{E941A9B5-6E66-4E37-9A60-0C821C173734}"/>
    <cellStyle name="Normal 3 4 2 3 3 7" xfId="31833" xr:uid="{0A2B872E-D798-4FE0-B1A5-8AB3568B4B29}"/>
    <cellStyle name="Normal 3 4 2 3 3 8" xfId="43570" xr:uid="{29517BC8-2D81-49A2-A50C-78A582EE0998}"/>
    <cellStyle name="Normal 3 4 2 3 3 9" xfId="51456" xr:uid="{B0ACEB7D-7734-41BF-B470-7F93DCC2C06B}"/>
    <cellStyle name="Normal 3 4 2 3 4" xfId="6157" xr:uid="{771B7997-223A-42DB-A14A-532D4142A81A}"/>
    <cellStyle name="Normal 3 4 2 3 4 2" xfId="13667" xr:uid="{6A800E86-4137-475C-9764-AF3ED49039F2}"/>
    <cellStyle name="Normal 3 4 2 3 4 2 2" xfId="28643" xr:uid="{0E7C0EE1-2AA1-471B-BE45-C48EC08B5B51}"/>
    <cellStyle name="Normal 3 4 2 3 4 3" xfId="21155" xr:uid="{5C2BEABC-2709-4E28-AAAB-B4C79EF0E258}"/>
    <cellStyle name="Normal 3 4 2 3 4 4" xfId="33562" xr:uid="{CDE1719A-1E3E-49A2-8A66-0ED76559DC08}"/>
    <cellStyle name="Normal 3 4 2 3 4 5" xfId="43574" xr:uid="{05B51D13-013C-4129-9768-189622C97A63}"/>
    <cellStyle name="Normal 3 4 2 3 4 6" xfId="51460" xr:uid="{DE8DA258-C50B-4E47-988D-7092006D8836}"/>
    <cellStyle name="Normal 3 4 2 3 4 7" xfId="58950" xr:uid="{A99E9210-B37A-4858-A3D4-F363A9AB47B4}"/>
    <cellStyle name="Normal 3 4 2 3 5" xfId="6158" xr:uid="{9C15242A-838D-4812-9B54-7B958429D2E6}"/>
    <cellStyle name="Normal 3 4 2 3 5 2" xfId="13668" xr:uid="{FE38C43F-610E-434C-81EB-9F38A36F465F}"/>
    <cellStyle name="Normal 3 4 2 3 5 2 2" xfId="28644" xr:uid="{45CFF212-C7E7-420E-8B87-C3CB02DC7CD8}"/>
    <cellStyle name="Normal 3 4 2 3 5 3" xfId="21156" xr:uid="{FD7C6673-4C22-4860-B60A-2EF32789212B}"/>
    <cellStyle name="Normal 3 4 2 3 5 4" xfId="35407" xr:uid="{14AE4663-0DFE-41A3-8FBB-3271D85187ED}"/>
    <cellStyle name="Normal 3 4 2 3 5 5" xfId="43575" xr:uid="{0B540343-51A6-463D-B299-7D3C2387C89E}"/>
    <cellStyle name="Normal 3 4 2 3 5 6" xfId="51461" xr:uid="{20F15A9C-232C-4B89-B71F-F42E135E40BE}"/>
    <cellStyle name="Normal 3 4 2 3 5 7" xfId="58951" xr:uid="{0FFD5596-AF46-427B-83CA-62B3256C89E8}"/>
    <cellStyle name="Normal 3 4 2 3 6" xfId="6159" xr:uid="{695B8F76-DD22-4D60-9E68-30BF6FF5F6FE}"/>
    <cellStyle name="Normal 3 4 2 3 6 2" xfId="13669" xr:uid="{301B7E18-DC49-496D-8745-436BEA321395}"/>
    <cellStyle name="Normal 3 4 2 3 6 2 2" xfId="28645" xr:uid="{42A97AC2-759C-4B0A-8CC8-F514D01A700C}"/>
    <cellStyle name="Normal 3 4 2 3 6 3" xfId="21157" xr:uid="{2C9CE4DA-4E25-48BD-A197-A879FE2C4412}"/>
    <cellStyle name="Normal 3 4 2 3 6 4" xfId="37250" xr:uid="{BF60AC9E-9BBB-400E-B0FB-34A661D7423D}"/>
    <cellStyle name="Normal 3 4 2 3 6 5" xfId="43576" xr:uid="{50A3A2BC-8F8E-4AB7-9965-159D91F7197A}"/>
    <cellStyle name="Normal 3 4 2 3 6 6" xfId="51462" xr:uid="{118493B0-27C9-4435-A0E9-AF41077B3093}"/>
    <cellStyle name="Normal 3 4 2 3 6 7" xfId="58952" xr:uid="{3795FCFB-3EC6-46BA-8D4C-757C2B091099}"/>
    <cellStyle name="Normal 3 4 2 3 7" xfId="13654" xr:uid="{29D8CA14-0DC9-4E8E-9819-D6D7C6142AC7}"/>
    <cellStyle name="Normal 3 4 2 3 7 2" xfId="28630" xr:uid="{53D1BFD3-4393-45E1-97FD-52B50921B53D}"/>
    <cellStyle name="Normal 3 4 2 3 8" xfId="21142" xr:uid="{60AD3E1F-5FEC-47A9-B960-231452547615}"/>
    <cellStyle name="Normal 3 4 2 3 9" xfId="30521" xr:uid="{A4BAE664-442F-4B8D-90FF-72DB2B8B4CD1}"/>
    <cellStyle name="Normal 3 4 2 4" xfId="6160" xr:uid="{2360AA8D-645F-40E6-B4F8-71248801F510}"/>
    <cellStyle name="Normal 3 4 2 4 10" xfId="43577" xr:uid="{03AA2DDF-7783-4EB5-9EAA-AA6C691542E2}"/>
    <cellStyle name="Normal 3 4 2 4 11" xfId="51463" xr:uid="{A3BFC5E4-B097-43AE-A1F8-362A435BB1F7}"/>
    <cellStyle name="Normal 3 4 2 4 12" xfId="58953" xr:uid="{D0FDFD54-8F12-4C0B-B605-C0D7DED77C2B}"/>
    <cellStyle name="Normal 3 4 2 4 2" xfId="6161" xr:uid="{1C388E74-BED8-441E-B99E-CD39DBF5547A}"/>
    <cellStyle name="Normal 3 4 2 4 2 10" xfId="51464" xr:uid="{092D7B4D-35B0-4C1F-84B2-3547C8E84C09}"/>
    <cellStyle name="Normal 3 4 2 4 2 11" xfId="58954" xr:uid="{181CBB3B-FDD9-41C8-AA60-A3E53F486A43}"/>
    <cellStyle name="Normal 3 4 2 4 2 2" xfId="6162" xr:uid="{FFF2C6EE-5667-4B67-933C-2C268F904935}"/>
    <cellStyle name="Normal 3 4 2 4 2 2 10" xfId="58955" xr:uid="{47FFB1AE-3A5E-490E-A6E4-DB7553EAF5C6}"/>
    <cellStyle name="Normal 3 4 2 4 2 2 2" xfId="6163" xr:uid="{01D2CD69-5302-4C36-B708-5CECBFBCC5BD}"/>
    <cellStyle name="Normal 3 4 2 4 2 2 2 2" xfId="13673" xr:uid="{87057A25-03FA-4557-869F-1537F06E50FF}"/>
    <cellStyle name="Normal 3 4 2 4 2 2 2 2 2" xfId="28649" xr:uid="{16C7D3E4-F09B-446A-BEAB-C0BED975F10D}"/>
    <cellStyle name="Normal 3 4 2 4 2 2 2 3" xfId="21161" xr:uid="{EEDD9F5D-F9F1-4ADB-8608-0CFA33443FF7}"/>
    <cellStyle name="Normal 3 4 2 4 2 2 2 4" xfId="33568" xr:uid="{BC1D9F8F-AB7E-4BCA-BC4F-8DBE448C0E0E}"/>
    <cellStyle name="Normal 3 4 2 4 2 2 2 5" xfId="43580" xr:uid="{207053CD-03F6-4F41-B1D2-2CBFDBE4DA88}"/>
    <cellStyle name="Normal 3 4 2 4 2 2 2 6" xfId="51466" xr:uid="{D9308112-62AA-4A0A-93F5-144BA3A00ABE}"/>
    <cellStyle name="Normal 3 4 2 4 2 2 2 7" xfId="58956" xr:uid="{07AA6209-2F5B-4658-B8B8-CAAD0AC7E3D9}"/>
    <cellStyle name="Normal 3 4 2 4 2 2 3" xfId="6164" xr:uid="{23DA536C-D672-4B27-89A5-16A2B94B7DF3}"/>
    <cellStyle name="Normal 3 4 2 4 2 2 3 2" xfId="13674" xr:uid="{02FE3972-2086-4632-9AD8-92AB9AEEB9BA}"/>
    <cellStyle name="Normal 3 4 2 4 2 2 3 2 2" xfId="28650" xr:uid="{3A3FD1F0-CE27-4963-B872-E584315440A5}"/>
    <cellStyle name="Normal 3 4 2 4 2 2 3 3" xfId="21162" xr:uid="{69D4C44D-6587-4F29-9B60-43491A3D4B72}"/>
    <cellStyle name="Normal 3 4 2 4 2 2 3 4" xfId="35413" xr:uid="{22372BC7-0B56-4152-89E7-941078C53CD4}"/>
    <cellStyle name="Normal 3 4 2 4 2 2 3 5" xfId="43581" xr:uid="{DE346A55-902D-4DA7-95AE-1FE2B4863B37}"/>
    <cellStyle name="Normal 3 4 2 4 2 2 3 6" xfId="51467" xr:uid="{06C9723A-AC6B-4172-AF13-7272124AFC25}"/>
    <cellStyle name="Normal 3 4 2 4 2 2 3 7" xfId="58957" xr:uid="{5CC35A92-2B56-4D78-8969-7672DFE94F28}"/>
    <cellStyle name="Normal 3 4 2 4 2 2 4" xfId="6165" xr:uid="{32778425-7EB1-4325-8030-8B30F7FB9B33}"/>
    <cellStyle name="Normal 3 4 2 4 2 2 4 2" xfId="13675" xr:uid="{1E5512D4-DADF-460B-A288-6C5C558189D3}"/>
    <cellStyle name="Normal 3 4 2 4 2 2 4 2 2" xfId="28651" xr:uid="{09296202-9AA6-4243-A05F-25F402BD8DF1}"/>
    <cellStyle name="Normal 3 4 2 4 2 2 4 3" xfId="21163" xr:uid="{22F5B835-D88A-47CC-B66F-D98C27CFB13B}"/>
    <cellStyle name="Normal 3 4 2 4 2 2 4 4" xfId="37256" xr:uid="{3020D7F9-89D8-4970-8178-F5F4F1CCE3D9}"/>
    <cellStyle name="Normal 3 4 2 4 2 2 4 5" xfId="43582" xr:uid="{2188A012-DFFC-48EE-9C11-E465F18268D3}"/>
    <cellStyle name="Normal 3 4 2 4 2 2 4 6" xfId="51468" xr:uid="{B3303B2D-0851-4BFE-9B68-E18BFD724D74}"/>
    <cellStyle name="Normal 3 4 2 4 2 2 4 7" xfId="58958" xr:uid="{2E80A4AC-7E01-4DC6-A9E5-D72A0042AB74}"/>
    <cellStyle name="Normal 3 4 2 4 2 2 5" xfId="13672" xr:uid="{1F9CDDFA-0F17-4547-A4F0-0688DCC82BC5}"/>
    <cellStyle name="Normal 3 4 2 4 2 2 5 2" xfId="28648" xr:uid="{AD39440A-577A-4E22-8167-4AE36A8CF0F1}"/>
    <cellStyle name="Normal 3 4 2 4 2 2 6" xfId="21160" xr:uid="{F8C7D1D0-F049-4083-BB24-958EE6937B1C}"/>
    <cellStyle name="Normal 3 4 2 4 2 2 7" xfId="31836" xr:uid="{C4FB40B8-5E93-462B-B4A6-3ABD54FBE955}"/>
    <cellStyle name="Normal 3 4 2 4 2 2 8" xfId="43579" xr:uid="{E6B035C9-CF66-4C7C-ABC7-6A19A0D1A46B}"/>
    <cellStyle name="Normal 3 4 2 4 2 2 9" xfId="51465" xr:uid="{C2925683-DBC0-4852-900E-2F4D6BA2DD0F}"/>
    <cellStyle name="Normal 3 4 2 4 2 3" xfId="6166" xr:uid="{C434544C-11AA-4ABB-84C8-F9717496FEF0}"/>
    <cellStyle name="Normal 3 4 2 4 2 3 2" xfId="13676" xr:uid="{E1139BFD-0E20-499C-8F80-13995217D142}"/>
    <cellStyle name="Normal 3 4 2 4 2 3 2 2" xfId="28652" xr:uid="{75578750-F031-4E42-AD30-42B5CBA3C21C}"/>
    <cellStyle name="Normal 3 4 2 4 2 3 3" xfId="21164" xr:uid="{2C2D56CA-5FAE-4884-BAC2-F329ED8C1E6E}"/>
    <cellStyle name="Normal 3 4 2 4 2 3 4" xfId="33567" xr:uid="{749021AC-580E-482E-A18B-80B1B63C7F3A}"/>
    <cellStyle name="Normal 3 4 2 4 2 3 5" xfId="43583" xr:uid="{57EBCFCE-964B-4319-936B-3818A43AE655}"/>
    <cellStyle name="Normal 3 4 2 4 2 3 6" xfId="51469" xr:uid="{9395F559-7B68-452B-A3D0-75AD8815A9DF}"/>
    <cellStyle name="Normal 3 4 2 4 2 3 7" xfId="58959" xr:uid="{9E41304B-ED3F-4F11-98E7-D9BE740CE3BD}"/>
    <cellStyle name="Normal 3 4 2 4 2 4" xfId="6167" xr:uid="{1C7AA83B-92CB-40AE-A638-9F0EBCB34F6B}"/>
    <cellStyle name="Normal 3 4 2 4 2 4 2" xfId="13677" xr:uid="{F926A8E6-382E-44E4-8FA8-42837C71A193}"/>
    <cellStyle name="Normal 3 4 2 4 2 4 2 2" xfId="28653" xr:uid="{AE3BFC68-B08E-45B4-BB16-A62BAA015415}"/>
    <cellStyle name="Normal 3 4 2 4 2 4 3" xfId="21165" xr:uid="{E03F9BE8-BBBC-4378-9C46-81FA1A00415B}"/>
    <cellStyle name="Normal 3 4 2 4 2 4 4" xfId="35412" xr:uid="{D183CC4D-2A2A-44FE-BD95-3C13BF3FB144}"/>
    <cellStyle name="Normal 3 4 2 4 2 4 5" xfId="43584" xr:uid="{22EFAF4B-3B5A-4873-99F6-C3C06B2BEDDD}"/>
    <cellStyle name="Normal 3 4 2 4 2 4 6" xfId="51470" xr:uid="{18EEC0D8-93E4-4DF0-8867-E46C2605FEE4}"/>
    <cellStyle name="Normal 3 4 2 4 2 4 7" xfId="58960" xr:uid="{C144F3A5-3AF2-4DD4-9F2F-3AE514194295}"/>
    <cellStyle name="Normal 3 4 2 4 2 5" xfId="6168" xr:uid="{C1DC147C-C9B0-4BD9-A6FC-DE52192247BD}"/>
    <cellStyle name="Normal 3 4 2 4 2 5 2" xfId="13678" xr:uid="{930C033F-4A0E-4D91-A67D-8E3E62DF9779}"/>
    <cellStyle name="Normal 3 4 2 4 2 5 2 2" xfId="28654" xr:uid="{242BDCC9-8BC0-459F-A42B-D6AF8A105628}"/>
    <cellStyle name="Normal 3 4 2 4 2 5 3" xfId="21166" xr:uid="{15CA8D87-788C-47C0-ABD4-5130723BC22F}"/>
    <cellStyle name="Normal 3 4 2 4 2 5 4" xfId="37255" xr:uid="{8C3A9FE3-678B-41BB-8FD0-54EC59F965E7}"/>
    <cellStyle name="Normal 3 4 2 4 2 5 5" xfId="43585" xr:uid="{70201EC5-2A82-4DAE-9B3E-A35AF2802CA9}"/>
    <cellStyle name="Normal 3 4 2 4 2 5 6" xfId="51471" xr:uid="{7DA11521-70C1-4178-A452-FA2BAF7B9E26}"/>
    <cellStyle name="Normal 3 4 2 4 2 5 7" xfId="58961" xr:uid="{2396E4A5-58C5-4E9F-A25E-F114379D0D60}"/>
    <cellStyle name="Normal 3 4 2 4 2 6" xfId="13671" xr:uid="{445D1B29-7302-41DD-897F-4B2324BACDEB}"/>
    <cellStyle name="Normal 3 4 2 4 2 6 2" xfId="28647" xr:uid="{CDDD5966-EF99-42A0-B214-44F29E60E94A}"/>
    <cellStyle name="Normal 3 4 2 4 2 7" xfId="21159" xr:uid="{3E3C79F7-2CBA-410E-9BAF-DBDA6C51A65A}"/>
    <cellStyle name="Normal 3 4 2 4 2 8" xfId="31022" xr:uid="{745E707C-B359-4A53-B6F6-2F07A0558597}"/>
    <cellStyle name="Normal 3 4 2 4 2 9" xfId="43578" xr:uid="{6ECE6DAA-E9D0-4580-8056-9024939D2ECF}"/>
    <cellStyle name="Normal 3 4 2 4 3" xfId="6169" xr:uid="{D6081CCF-7C8E-4067-9213-2D3919807592}"/>
    <cellStyle name="Normal 3 4 2 4 3 10" xfId="58962" xr:uid="{1DF44AC1-59D9-48C3-8B1A-95C67EFEB580}"/>
    <cellStyle name="Normal 3 4 2 4 3 2" xfId="6170" xr:uid="{19EBA230-2048-4CA5-9236-525454009FEF}"/>
    <cellStyle name="Normal 3 4 2 4 3 2 2" xfId="13680" xr:uid="{3F6A0A50-3F5D-4E7E-9434-2CED57397D94}"/>
    <cellStyle name="Normal 3 4 2 4 3 2 2 2" xfId="28656" xr:uid="{0B3F8386-EAC3-4FC3-97FD-512D38B5EC13}"/>
    <cellStyle name="Normal 3 4 2 4 3 2 3" xfId="21168" xr:uid="{51A53049-CC52-4138-AA39-0858E4918571}"/>
    <cellStyle name="Normal 3 4 2 4 3 2 4" xfId="33569" xr:uid="{FA4BB2A6-554C-46CD-AFC9-774DE858C244}"/>
    <cellStyle name="Normal 3 4 2 4 3 2 5" xfId="43587" xr:uid="{854C8852-753F-481D-B63D-3330EC47090D}"/>
    <cellStyle name="Normal 3 4 2 4 3 2 6" xfId="51473" xr:uid="{1303AD31-82AB-42EE-B6BB-6CC303AA8182}"/>
    <cellStyle name="Normal 3 4 2 4 3 2 7" xfId="58963" xr:uid="{E4C6300F-5B7D-463A-BCEA-C312CB01F113}"/>
    <cellStyle name="Normal 3 4 2 4 3 3" xfId="6171" xr:uid="{6448687E-A571-4EF9-BA41-A4EF4182B287}"/>
    <cellStyle name="Normal 3 4 2 4 3 3 2" xfId="13681" xr:uid="{FFB5DDE7-A60F-478C-A39C-1E0C6E7AA4F7}"/>
    <cellStyle name="Normal 3 4 2 4 3 3 2 2" xfId="28657" xr:uid="{1032119F-B54D-49A1-91CE-5507147FE28C}"/>
    <cellStyle name="Normal 3 4 2 4 3 3 3" xfId="21169" xr:uid="{C397544F-E489-4FD4-9680-86C53E07A19A}"/>
    <cellStyle name="Normal 3 4 2 4 3 3 4" xfId="35414" xr:uid="{B282FABF-B0D0-4AAB-8743-5F6001ACFDCC}"/>
    <cellStyle name="Normal 3 4 2 4 3 3 5" xfId="43588" xr:uid="{A6A61202-E8C9-422D-BBF1-23F9B169DF19}"/>
    <cellStyle name="Normal 3 4 2 4 3 3 6" xfId="51474" xr:uid="{15B042AE-06A5-49FE-B177-BCD99403209D}"/>
    <cellStyle name="Normal 3 4 2 4 3 3 7" xfId="58964" xr:uid="{8B0F4F2F-04B3-49F6-AAB5-737339C2EE53}"/>
    <cellStyle name="Normal 3 4 2 4 3 4" xfId="6172" xr:uid="{CE70EC81-6D40-4FCA-8C0E-54E27AE13C89}"/>
    <cellStyle name="Normal 3 4 2 4 3 4 2" xfId="13682" xr:uid="{55C5B026-3B9E-4D75-A9EB-5D48580087D4}"/>
    <cellStyle name="Normal 3 4 2 4 3 4 2 2" xfId="28658" xr:uid="{7AA132F9-3D68-4E1F-BF67-9DD4E79A497F}"/>
    <cellStyle name="Normal 3 4 2 4 3 4 3" xfId="21170" xr:uid="{1710EEAC-F4E8-4506-A03B-84F7E14615A2}"/>
    <cellStyle name="Normal 3 4 2 4 3 4 4" xfId="37257" xr:uid="{9B5E9E11-3A74-4224-A1F6-CBEBD525B77F}"/>
    <cellStyle name="Normal 3 4 2 4 3 4 5" xfId="43589" xr:uid="{CB3D5449-E8F4-4B0C-8644-CDC7FD786611}"/>
    <cellStyle name="Normal 3 4 2 4 3 4 6" xfId="51475" xr:uid="{852C2AD7-4608-4F5B-955C-9A695BE74196}"/>
    <cellStyle name="Normal 3 4 2 4 3 4 7" xfId="58965" xr:uid="{FD4E69EA-9A1A-4557-A36B-61F67E49249C}"/>
    <cellStyle name="Normal 3 4 2 4 3 5" xfId="13679" xr:uid="{AD4B4409-B732-4A76-A0A6-2A7627BDDFCB}"/>
    <cellStyle name="Normal 3 4 2 4 3 5 2" xfId="28655" xr:uid="{4B5E52AD-17A4-4A19-B2B0-308D290D9530}"/>
    <cellStyle name="Normal 3 4 2 4 3 6" xfId="21167" xr:uid="{8C85F3CB-54B2-445B-B850-0C7DE80C40FB}"/>
    <cellStyle name="Normal 3 4 2 4 3 7" xfId="31835" xr:uid="{F0632FF3-22F3-474A-A0DB-07A626A31614}"/>
    <cellStyle name="Normal 3 4 2 4 3 8" xfId="43586" xr:uid="{82B317FE-72EB-4074-AAA9-CBA607915136}"/>
    <cellStyle name="Normal 3 4 2 4 3 9" xfId="51472" xr:uid="{E2C79021-8333-42B0-AAF4-4BF8A7DBFC2B}"/>
    <cellStyle name="Normal 3 4 2 4 4" xfId="6173" xr:uid="{E9AABD18-B06F-40C2-8903-6F3BA840D423}"/>
    <cellStyle name="Normal 3 4 2 4 4 2" xfId="13683" xr:uid="{FD456D7E-EF0E-4FED-A196-908DC0120C44}"/>
    <cellStyle name="Normal 3 4 2 4 4 2 2" xfId="28659" xr:uid="{BB72C686-ADD4-4A22-A872-671680AC7C64}"/>
    <cellStyle name="Normal 3 4 2 4 4 3" xfId="21171" xr:uid="{3EA943A6-17C3-4D33-AD40-474D5C72E5A7}"/>
    <cellStyle name="Normal 3 4 2 4 4 4" xfId="33566" xr:uid="{399EA63B-FE18-4175-90ED-8237B3BE8BA7}"/>
    <cellStyle name="Normal 3 4 2 4 4 5" xfId="43590" xr:uid="{6947675B-5DE0-40EB-A1D0-08B6CE799FD0}"/>
    <cellStyle name="Normal 3 4 2 4 4 6" xfId="51476" xr:uid="{D9D40914-44DE-404D-8B8B-474617C02A41}"/>
    <cellStyle name="Normal 3 4 2 4 4 7" xfId="58966" xr:uid="{92399E80-A3D1-4D1D-8BD4-215F2A81448E}"/>
    <cellStyle name="Normal 3 4 2 4 5" xfId="6174" xr:uid="{3C8B9E66-1FAB-4F90-B684-B0E6A4C38179}"/>
    <cellStyle name="Normal 3 4 2 4 5 2" xfId="13684" xr:uid="{238375DE-664A-4041-97A1-3E3DFCC49545}"/>
    <cellStyle name="Normal 3 4 2 4 5 2 2" xfId="28660" xr:uid="{8CC25C2E-B120-4FB4-B964-D93C2C62EC04}"/>
    <cellStyle name="Normal 3 4 2 4 5 3" xfId="21172" xr:uid="{30911C55-469C-443C-BBEC-0EC413A6BF8A}"/>
    <cellStyle name="Normal 3 4 2 4 5 4" xfId="35411" xr:uid="{A54127A4-F14D-4B08-8BB3-6184CC4B7ECD}"/>
    <cellStyle name="Normal 3 4 2 4 5 5" xfId="43591" xr:uid="{EE1F2438-36F8-4108-8690-5DF83BE5D98F}"/>
    <cellStyle name="Normal 3 4 2 4 5 6" xfId="51477" xr:uid="{389DBB6E-DB3D-455D-B767-7DB4755216AB}"/>
    <cellStyle name="Normal 3 4 2 4 5 7" xfId="58967" xr:uid="{3F590EDF-359A-4264-BD7D-4ABF5ED9AD71}"/>
    <cellStyle name="Normal 3 4 2 4 6" xfId="6175" xr:uid="{0422A44E-9C23-4900-837E-FB6DADBB5522}"/>
    <cellStyle name="Normal 3 4 2 4 6 2" xfId="13685" xr:uid="{AC343E15-F131-402B-AA6A-CFB57F2D7E48}"/>
    <cellStyle name="Normal 3 4 2 4 6 2 2" xfId="28661" xr:uid="{767CFC91-5594-4D00-9E2C-8ED633D8F814}"/>
    <cellStyle name="Normal 3 4 2 4 6 3" xfId="21173" xr:uid="{8B1B6B5D-7443-45C7-BE24-18366C4230AF}"/>
    <cellStyle name="Normal 3 4 2 4 6 4" xfId="37254" xr:uid="{7E9C4FEF-3B79-44A7-B00C-3B2E8B278029}"/>
    <cellStyle name="Normal 3 4 2 4 6 5" xfId="43592" xr:uid="{421AA8F2-5F81-49BB-9855-D612DD5D0C33}"/>
    <cellStyle name="Normal 3 4 2 4 6 6" xfId="51478" xr:uid="{AE3024A5-A3F5-4B4B-8BD1-66ED3411A107}"/>
    <cellStyle name="Normal 3 4 2 4 6 7" xfId="58968" xr:uid="{2E449D45-33B9-426A-AEA8-0F4D1ADBF316}"/>
    <cellStyle name="Normal 3 4 2 4 7" xfId="13670" xr:uid="{77DDBF73-DC7F-4275-855A-3F0E2A1B1A48}"/>
    <cellStyle name="Normal 3 4 2 4 7 2" xfId="28646" xr:uid="{0E00F9FF-0BF9-4509-901A-FDF33A19AC30}"/>
    <cellStyle name="Normal 3 4 2 4 8" xfId="21158" xr:uid="{579F197A-2A12-462E-8EFB-1A76ADABEF65}"/>
    <cellStyle name="Normal 3 4 2 4 9" xfId="30600" xr:uid="{75937071-B250-467D-B8FE-39B32623DE54}"/>
    <cellStyle name="Normal 3 4 2 5" xfId="6176" xr:uid="{5617354E-99DC-4985-9DAC-3074F8CA4CA5}"/>
    <cellStyle name="Normal 3 4 2 5 10" xfId="51479" xr:uid="{45F45212-9199-4BE4-9A6E-4F24B26911BC}"/>
    <cellStyle name="Normal 3 4 2 5 11" xfId="58969" xr:uid="{5372288F-277A-4DBD-8874-A255F9CA499D}"/>
    <cellStyle name="Normal 3 4 2 5 2" xfId="6177" xr:uid="{2128F6E7-34C9-40B8-8C23-12E94191BAE7}"/>
    <cellStyle name="Normal 3 4 2 5 2 10" xfId="58970" xr:uid="{4FBFC2F6-C98D-480F-85E7-957BD6A1DD35}"/>
    <cellStyle name="Normal 3 4 2 5 2 2" xfId="6178" xr:uid="{349E9CBA-1A93-45BE-AA2A-4E431333A81D}"/>
    <cellStyle name="Normal 3 4 2 5 2 2 2" xfId="13688" xr:uid="{7D06A9C5-1241-4D30-9AE5-6F79D208B06D}"/>
    <cellStyle name="Normal 3 4 2 5 2 2 2 2" xfId="28664" xr:uid="{05EF1747-EC47-4E43-B321-8046D548F424}"/>
    <cellStyle name="Normal 3 4 2 5 2 2 3" xfId="21176" xr:uid="{24F5A513-EDCF-4147-BAC6-222834BC1E06}"/>
    <cellStyle name="Normal 3 4 2 5 2 2 4" xfId="33571" xr:uid="{26E4C32E-3C36-4C2B-90C6-B801107BFC2B}"/>
    <cellStyle name="Normal 3 4 2 5 2 2 5" xfId="43595" xr:uid="{A041339D-6585-4414-AF3B-C1C7B5F854B5}"/>
    <cellStyle name="Normal 3 4 2 5 2 2 6" xfId="51481" xr:uid="{E5CC68C7-AD15-4B9E-AF07-8F78A4117B16}"/>
    <cellStyle name="Normal 3 4 2 5 2 2 7" xfId="58971" xr:uid="{78A5C1C3-65D2-40C8-830E-C83410E6E00A}"/>
    <cellStyle name="Normal 3 4 2 5 2 3" xfId="6179" xr:uid="{445E78E8-8B61-40E2-9566-9C94B4C7532E}"/>
    <cellStyle name="Normal 3 4 2 5 2 3 2" xfId="13689" xr:uid="{E4439EBF-9FF0-41E7-81BD-365B7754BCDB}"/>
    <cellStyle name="Normal 3 4 2 5 2 3 2 2" xfId="28665" xr:uid="{84AA8F11-5011-4715-B15C-05857B6DA887}"/>
    <cellStyle name="Normal 3 4 2 5 2 3 3" xfId="21177" xr:uid="{A700552E-587C-4B02-86E7-5013EC7975CF}"/>
    <cellStyle name="Normal 3 4 2 5 2 3 4" xfId="35416" xr:uid="{4A27AC92-682A-4026-B2C8-1D0A4C53428A}"/>
    <cellStyle name="Normal 3 4 2 5 2 3 5" xfId="43596" xr:uid="{F32B7BEE-05DC-40C1-B2BD-5BC78936694F}"/>
    <cellStyle name="Normal 3 4 2 5 2 3 6" xfId="51482" xr:uid="{EB732693-94A9-4EC6-96CE-54DDDCDF1052}"/>
    <cellStyle name="Normal 3 4 2 5 2 3 7" xfId="58972" xr:uid="{414D008E-1D19-44F5-8577-A4A88EA5DFE5}"/>
    <cellStyle name="Normal 3 4 2 5 2 4" xfId="6180" xr:uid="{9A831B99-D13F-4CE8-8BB8-FD06919BADF8}"/>
    <cellStyle name="Normal 3 4 2 5 2 4 2" xfId="13690" xr:uid="{B31562A7-2243-4FEE-92A7-434D74C9AD7C}"/>
    <cellStyle name="Normal 3 4 2 5 2 4 2 2" xfId="28666" xr:uid="{501223AF-A4A5-4EA7-BCAF-DBD773F13BB9}"/>
    <cellStyle name="Normal 3 4 2 5 2 4 3" xfId="21178" xr:uid="{8AD5799A-75AC-485B-AAB2-E39C63B95BD7}"/>
    <cellStyle name="Normal 3 4 2 5 2 4 4" xfId="37259" xr:uid="{91176DB1-C9B0-4CE7-BFBF-DEB78D1656E9}"/>
    <cellStyle name="Normal 3 4 2 5 2 4 5" xfId="43597" xr:uid="{CC206BF2-F4AC-48DA-9CC7-6A8F45330FC4}"/>
    <cellStyle name="Normal 3 4 2 5 2 4 6" xfId="51483" xr:uid="{594F4242-D858-4BCD-A504-F3743D19821A}"/>
    <cellStyle name="Normal 3 4 2 5 2 4 7" xfId="58973" xr:uid="{C6D536A0-4123-4A06-9106-B43FF66A6E5A}"/>
    <cellStyle name="Normal 3 4 2 5 2 5" xfId="13687" xr:uid="{D4C84270-8CCC-4969-8E7A-C15D348B57E3}"/>
    <cellStyle name="Normal 3 4 2 5 2 5 2" xfId="28663" xr:uid="{B4E279A2-7661-426E-B36F-B2116A256D5E}"/>
    <cellStyle name="Normal 3 4 2 5 2 6" xfId="21175" xr:uid="{6C235A98-A591-4AD1-9544-FF44F1414C62}"/>
    <cellStyle name="Normal 3 4 2 5 2 7" xfId="31837" xr:uid="{A3F09989-D61A-4112-B9C1-1A43CA866E01}"/>
    <cellStyle name="Normal 3 4 2 5 2 8" xfId="43594" xr:uid="{0D589E8E-5E97-4BA1-8383-3747240FFB71}"/>
    <cellStyle name="Normal 3 4 2 5 2 9" xfId="51480" xr:uid="{0CF7FAAD-DA3B-4005-B616-352D7852F1D3}"/>
    <cellStyle name="Normal 3 4 2 5 3" xfId="6181" xr:uid="{13CC1A52-1850-4BAE-9A55-F5FA8698F172}"/>
    <cellStyle name="Normal 3 4 2 5 3 2" xfId="13691" xr:uid="{4950FC2E-7C44-4542-B4A6-BAA55C2C72E7}"/>
    <cellStyle name="Normal 3 4 2 5 3 2 2" xfId="28667" xr:uid="{B3A2EF5C-4282-4546-B9A6-94EBA19FDB58}"/>
    <cellStyle name="Normal 3 4 2 5 3 3" xfId="21179" xr:uid="{6DB896EE-9CB7-4300-9916-16450DE7761D}"/>
    <cellStyle name="Normal 3 4 2 5 3 4" xfId="33570" xr:uid="{6148EAB3-3F76-4809-B4B5-364172A5A550}"/>
    <cellStyle name="Normal 3 4 2 5 3 5" xfId="43598" xr:uid="{749232AF-7AB5-4713-A648-969E0BCBDFA5}"/>
    <cellStyle name="Normal 3 4 2 5 3 6" xfId="51484" xr:uid="{5004D432-BF54-4332-9E83-885B8C572CF7}"/>
    <cellStyle name="Normal 3 4 2 5 3 7" xfId="58974" xr:uid="{4C7B5EEE-E500-4E5F-B264-4416D0C5DE64}"/>
    <cellStyle name="Normal 3 4 2 5 4" xfId="6182" xr:uid="{D22ED0A8-F4D7-4A5B-BE5C-BCB0585ED349}"/>
    <cellStyle name="Normal 3 4 2 5 4 2" xfId="13692" xr:uid="{1D9FFE23-5F22-4FB1-A2CC-36DC83C79A1F}"/>
    <cellStyle name="Normal 3 4 2 5 4 2 2" xfId="28668" xr:uid="{A1ACE191-B7D5-43EC-A99C-F699CEC09921}"/>
    <cellStyle name="Normal 3 4 2 5 4 3" xfId="21180" xr:uid="{E39FF3C6-61FF-4BA2-9AC8-F813696F8806}"/>
    <cellStyle name="Normal 3 4 2 5 4 4" xfId="35415" xr:uid="{408E8336-ED2D-4312-86B1-C0F7395FA020}"/>
    <cellStyle name="Normal 3 4 2 5 4 5" xfId="43599" xr:uid="{8C37BCA8-D100-4C16-85F2-508356CAF4BC}"/>
    <cellStyle name="Normal 3 4 2 5 4 6" xfId="51485" xr:uid="{F9A66649-5955-419F-BA05-3657BD3038C9}"/>
    <cellStyle name="Normal 3 4 2 5 4 7" xfId="58975" xr:uid="{CF93704C-94A2-425C-B8D0-73E1B759DD45}"/>
    <cellStyle name="Normal 3 4 2 5 5" xfId="6183" xr:uid="{7DA658BC-027B-4087-8E36-124032EDD8EB}"/>
    <cellStyle name="Normal 3 4 2 5 5 2" xfId="13693" xr:uid="{3C19940E-B379-41A7-A35F-AE83B6F127EF}"/>
    <cellStyle name="Normal 3 4 2 5 5 2 2" xfId="28669" xr:uid="{8A99D3F1-44B9-4870-9C3C-8D8C085EDC65}"/>
    <cellStyle name="Normal 3 4 2 5 5 3" xfId="21181" xr:uid="{6559C144-EE50-4604-83E9-D85A5347BC25}"/>
    <cellStyle name="Normal 3 4 2 5 5 4" xfId="37258" xr:uid="{2E96F7E2-279C-4DBD-A43B-1DB125DDFABE}"/>
    <cellStyle name="Normal 3 4 2 5 5 5" xfId="43600" xr:uid="{0C13DFD4-6706-43BF-AD14-DF4CED31EBF7}"/>
    <cellStyle name="Normal 3 4 2 5 5 6" xfId="51486" xr:uid="{D3C1EDAA-8E9B-474B-9013-65AE65A1EDBB}"/>
    <cellStyle name="Normal 3 4 2 5 5 7" xfId="58976" xr:uid="{7162119D-A033-4620-B5DF-5F8BFE30EFA1}"/>
    <cellStyle name="Normal 3 4 2 5 6" xfId="13686" xr:uid="{01DD55FC-5CF1-4A11-97D4-5118362DD6C6}"/>
    <cellStyle name="Normal 3 4 2 5 6 2" xfId="28662" xr:uid="{AA18EE0E-6700-4D49-A564-3453D28F7F05}"/>
    <cellStyle name="Normal 3 4 2 5 7" xfId="21174" xr:uid="{F8597A88-5EEE-49FF-8378-00F5FC2D35CE}"/>
    <cellStyle name="Normal 3 4 2 5 8" xfId="30722" xr:uid="{F9ED16B4-55D7-430F-86FD-6F92EAC1185B}"/>
    <cellStyle name="Normal 3 4 2 5 9" xfId="43593" xr:uid="{179E97B3-EEE0-4782-B645-CD0F5B453FE3}"/>
    <cellStyle name="Normal 3 4 2 6" xfId="6184" xr:uid="{DDDCD490-3EF7-4A1F-A8F3-BF377D04C0C3}"/>
    <cellStyle name="Normal 3 4 2 6 10" xfId="51487" xr:uid="{C20F6802-5AAD-4E69-9DD7-9575196D3C88}"/>
    <cellStyle name="Normal 3 4 2 6 11" xfId="58977" xr:uid="{79396D61-3E75-408E-A23B-93BBCB34DF34}"/>
    <cellStyle name="Normal 3 4 2 6 2" xfId="6185" xr:uid="{D4C338FE-842F-4EE2-9FEE-CDBDA44AB5D9}"/>
    <cellStyle name="Normal 3 4 2 6 2 10" xfId="58978" xr:uid="{EC6C1A6A-4F22-4F45-BF20-580CB55D8B4E}"/>
    <cellStyle name="Normal 3 4 2 6 2 2" xfId="6186" xr:uid="{B1458865-02BB-404E-93ED-2C9F95CF5076}"/>
    <cellStyle name="Normal 3 4 2 6 2 2 2" xfId="13696" xr:uid="{C9691EF9-3E9F-4A6C-9946-3655C7B1683B}"/>
    <cellStyle name="Normal 3 4 2 6 2 2 2 2" xfId="28672" xr:uid="{608EC19A-4F08-46A5-B006-7086C6202F30}"/>
    <cellStyle name="Normal 3 4 2 6 2 2 3" xfId="21184" xr:uid="{5BE082B1-38B9-4FBF-B78A-4453A53FB857}"/>
    <cellStyle name="Normal 3 4 2 6 2 2 4" xfId="33573" xr:uid="{579146B3-386F-4F48-86C6-5882CEE38EB2}"/>
    <cellStyle name="Normal 3 4 2 6 2 2 5" xfId="43603" xr:uid="{9B6F5A4D-94B8-4D33-967A-A96B47EBF32A}"/>
    <cellStyle name="Normal 3 4 2 6 2 2 6" xfId="51489" xr:uid="{55FB85D4-C3B8-4858-B926-E6E063CEEE8D}"/>
    <cellStyle name="Normal 3 4 2 6 2 2 7" xfId="58979" xr:uid="{047052F7-7281-4A21-AC69-EE760D6B5DBD}"/>
    <cellStyle name="Normal 3 4 2 6 2 3" xfId="6187" xr:uid="{22855D16-3FB8-48E1-B961-D2D1D97F55F4}"/>
    <cellStyle name="Normal 3 4 2 6 2 3 2" xfId="13697" xr:uid="{0BB08469-CEEB-4499-8002-B724AB27F280}"/>
    <cellStyle name="Normal 3 4 2 6 2 3 2 2" xfId="28673" xr:uid="{14DA9D3A-4AB4-434F-A7FC-680126601223}"/>
    <cellStyle name="Normal 3 4 2 6 2 3 3" xfId="21185" xr:uid="{4B1E85BC-3398-4C7F-9128-CE125165E84B}"/>
    <cellStyle name="Normal 3 4 2 6 2 3 4" xfId="35418" xr:uid="{5A76289D-45C3-4C02-9490-C3FB20F22E9D}"/>
    <cellStyle name="Normal 3 4 2 6 2 3 5" xfId="43604" xr:uid="{A8D19F24-BBEC-4D1B-BDA3-79D65583E315}"/>
    <cellStyle name="Normal 3 4 2 6 2 3 6" xfId="51490" xr:uid="{5DFFD8A5-1E21-4A8E-8DD1-67E85C42DAEC}"/>
    <cellStyle name="Normal 3 4 2 6 2 3 7" xfId="58980" xr:uid="{3FA9F396-F9C1-4B62-843C-CE46416D24A0}"/>
    <cellStyle name="Normal 3 4 2 6 2 4" xfId="6188" xr:uid="{95D3810D-50B4-421A-88BB-3087DBE65337}"/>
    <cellStyle name="Normal 3 4 2 6 2 4 2" xfId="13698" xr:uid="{26DE445B-0AE0-4332-A46E-0295C8845293}"/>
    <cellStyle name="Normal 3 4 2 6 2 4 2 2" xfId="28674" xr:uid="{0CE9A655-1ED3-4D88-918A-9BDF8951878B}"/>
    <cellStyle name="Normal 3 4 2 6 2 4 3" xfId="21186" xr:uid="{5EAF2D69-18A1-488C-B379-2785F81EEAA7}"/>
    <cellStyle name="Normal 3 4 2 6 2 4 4" xfId="37261" xr:uid="{BA87BD9A-820E-407D-9312-96846ED959E2}"/>
    <cellStyle name="Normal 3 4 2 6 2 4 5" xfId="43605" xr:uid="{14E052E8-D1AA-4DB5-9287-AE022984EA54}"/>
    <cellStyle name="Normal 3 4 2 6 2 4 6" xfId="51491" xr:uid="{5072DBB0-9C1F-4990-BCFE-45E0C8902A10}"/>
    <cellStyle name="Normal 3 4 2 6 2 4 7" xfId="58981" xr:uid="{29DD5BF3-86AA-4E0F-BCE2-D03A3BF32EDF}"/>
    <cellStyle name="Normal 3 4 2 6 2 5" xfId="13695" xr:uid="{6531C0C9-C320-41F1-BD48-A85D5BBDE3F3}"/>
    <cellStyle name="Normal 3 4 2 6 2 5 2" xfId="28671" xr:uid="{4FC8E553-ACB8-42A3-9052-4299F6A6EF76}"/>
    <cellStyle name="Normal 3 4 2 6 2 6" xfId="21183" xr:uid="{DA5256D8-EB59-4281-A36F-98086F962747}"/>
    <cellStyle name="Normal 3 4 2 6 2 7" xfId="31838" xr:uid="{E25E2956-2313-4374-9C9B-EC3CA217A6DE}"/>
    <cellStyle name="Normal 3 4 2 6 2 8" xfId="43602" xr:uid="{63CC37D7-3DF9-4997-9DD4-A7F1EF13F998}"/>
    <cellStyle name="Normal 3 4 2 6 2 9" xfId="51488" xr:uid="{3B0C47BF-5E79-40B1-82A4-4B9E6B0ED4E4}"/>
    <cellStyle name="Normal 3 4 2 6 3" xfId="6189" xr:uid="{B52B89AA-21A1-44A6-A854-C3E156646D59}"/>
    <cellStyle name="Normal 3 4 2 6 3 2" xfId="13699" xr:uid="{D023C101-2204-4FAE-828A-AF06D028AB66}"/>
    <cellStyle name="Normal 3 4 2 6 3 2 2" xfId="28675" xr:uid="{9850C11B-A383-4620-8648-4A92FBCB6C7F}"/>
    <cellStyle name="Normal 3 4 2 6 3 3" xfId="21187" xr:uid="{F42F4805-017F-4569-9D15-A33DF04420E0}"/>
    <cellStyle name="Normal 3 4 2 6 3 4" xfId="33572" xr:uid="{34D86FDF-997B-4996-AD5C-DEEE85A09A92}"/>
    <cellStyle name="Normal 3 4 2 6 3 5" xfId="43606" xr:uid="{6FB917DE-5365-48EC-BEFA-ED11DD0E0BD4}"/>
    <cellStyle name="Normal 3 4 2 6 3 6" xfId="51492" xr:uid="{7254D25F-99E9-4B29-8C7B-3A9757901311}"/>
    <cellStyle name="Normal 3 4 2 6 3 7" xfId="58982" xr:uid="{3A84B8EE-E784-45A4-8A2A-AA88D4F421D5}"/>
    <cellStyle name="Normal 3 4 2 6 4" xfId="6190" xr:uid="{C9AD3A04-733E-4DD9-A2A0-00B3E3C0616F}"/>
    <cellStyle name="Normal 3 4 2 6 4 2" xfId="13700" xr:uid="{5B81B765-0748-4CD9-AD5F-29B78CDC2EB5}"/>
    <cellStyle name="Normal 3 4 2 6 4 2 2" xfId="28676" xr:uid="{EDDE2D9D-88A7-417C-AC3D-DB05CD26FDA0}"/>
    <cellStyle name="Normal 3 4 2 6 4 3" xfId="21188" xr:uid="{D3DB0F78-5BBE-4EB0-B61E-9F63F99F498C}"/>
    <cellStyle name="Normal 3 4 2 6 4 4" xfId="35417" xr:uid="{BDDC1513-FEC2-45ED-A115-DA729C750FE1}"/>
    <cellStyle name="Normal 3 4 2 6 4 5" xfId="43607" xr:uid="{89A3562F-55E3-494A-9D6E-A8418147AA1E}"/>
    <cellStyle name="Normal 3 4 2 6 4 6" xfId="51493" xr:uid="{F8229239-14D1-419E-989A-6FFF8BFE47DE}"/>
    <cellStyle name="Normal 3 4 2 6 4 7" xfId="58983" xr:uid="{8294946D-9D93-447C-AA51-FF901F08F9B5}"/>
    <cellStyle name="Normal 3 4 2 6 5" xfId="6191" xr:uid="{4A2D99BE-06D3-4278-B9F2-D054DA576D36}"/>
    <cellStyle name="Normal 3 4 2 6 5 2" xfId="13701" xr:uid="{75A0EA1C-5AFB-4EB3-B6ED-EC0B40451F0C}"/>
    <cellStyle name="Normal 3 4 2 6 5 2 2" xfId="28677" xr:uid="{74C4C0A0-0AF6-430E-90E8-126831444865}"/>
    <cellStyle name="Normal 3 4 2 6 5 3" xfId="21189" xr:uid="{CB894DB7-4392-40B3-ACAF-8D086D9A88AB}"/>
    <cellStyle name="Normal 3 4 2 6 5 4" xfId="37260" xr:uid="{620413BD-82AD-4FDB-9DAF-F973BF8DF478}"/>
    <cellStyle name="Normal 3 4 2 6 5 5" xfId="43608" xr:uid="{1EE3DFC8-B3E1-4C44-A61A-86C23C94292E}"/>
    <cellStyle name="Normal 3 4 2 6 5 6" xfId="51494" xr:uid="{10D423B9-DBF8-470B-B441-D1B4736D3D7D}"/>
    <cellStyle name="Normal 3 4 2 6 5 7" xfId="58984" xr:uid="{1B2AB6AD-2ADC-43B8-BB72-0AD798384D3B}"/>
    <cellStyle name="Normal 3 4 2 6 6" xfId="13694" xr:uid="{3475B291-6DAB-426A-98F3-E60D048EE473}"/>
    <cellStyle name="Normal 3 4 2 6 6 2" xfId="28670" xr:uid="{22B745AE-FF36-4957-BD94-9B72F45AA3D4}"/>
    <cellStyle name="Normal 3 4 2 6 7" xfId="21182" xr:uid="{036C290B-45FB-4C6E-9016-53E43B9D92B2}"/>
    <cellStyle name="Normal 3 4 2 6 8" xfId="31018" xr:uid="{6DCDF326-D540-41B2-9C65-5E791AA9E486}"/>
    <cellStyle name="Normal 3 4 2 6 9" xfId="43601" xr:uid="{EA6C7BAF-67AF-469D-ABBF-4A5680438358}"/>
    <cellStyle name="Normal 3 4 2 7" xfId="6192" xr:uid="{C7D3A8C5-EE43-447E-9548-B2D50FCD741D}"/>
    <cellStyle name="Normal 3 4 2 7 10" xfId="58985" xr:uid="{43190EE4-8A0C-4AA8-A7E5-C6FE2B7F0630}"/>
    <cellStyle name="Normal 3 4 2 7 2" xfId="6193" xr:uid="{7AB1B02B-A082-404A-9C9A-06BB218E73D8}"/>
    <cellStyle name="Normal 3 4 2 7 2 2" xfId="13703" xr:uid="{7690B0C4-09A1-404D-8E7C-D73A1DABD5FD}"/>
    <cellStyle name="Normal 3 4 2 7 2 2 2" xfId="28679" xr:uid="{586B5ECA-09DF-47C8-BF97-2EFEA38AE822}"/>
    <cellStyle name="Normal 3 4 2 7 2 3" xfId="21191" xr:uid="{CD14B7DA-EC94-4031-AF5B-DE9D850EF64F}"/>
    <cellStyle name="Normal 3 4 2 7 2 4" xfId="33574" xr:uid="{F3594F83-EB67-446D-B33A-784987AC0DB3}"/>
    <cellStyle name="Normal 3 4 2 7 2 5" xfId="43610" xr:uid="{2A515B54-82CC-4F29-B740-57A731C19A08}"/>
    <cellStyle name="Normal 3 4 2 7 2 6" xfId="51496" xr:uid="{E43848C6-3192-43CE-98D0-C4F800E359BD}"/>
    <cellStyle name="Normal 3 4 2 7 2 7" xfId="58986" xr:uid="{F508E591-4C04-4CAE-997A-F6554ED7595E}"/>
    <cellStyle name="Normal 3 4 2 7 3" xfId="6194" xr:uid="{88F824E0-B705-4F7A-A109-FB4049D97882}"/>
    <cellStyle name="Normal 3 4 2 7 3 2" xfId="13704" xr:uid="{960AEB5F-9D19-47CF-8764-6CF6ED7D3045}"/>
    <cellStyle name="Normal 3 4 2 7 3 2 2" xfId="28680" xr:uid="{67DB7B16-1ED8-48A5-9A93-FD9DDDB00AF5}"/>
    <cellStyle name="Normal 3 4 2 7 3 3" xfId="21192" xr:uid="{BDC69FB0-4371-4159-9783-1ACF0A61C8DE}"/>
    <cellStyle name="Normal 3 4 2 7 3 4" xfId="35419" xr:uid="{C77F05B7-9025-41C7-8D91-B2634DEF3349}"/>
    <cellStyle name="Normal 3 4 2 7 3 5" xfId="43611" xr:uid="{42EC7EEC-D7AB-45D1-AD08-28837E3486C4}"/>
    <cellStyle name="Normal 3 4 2 7 3 6" xfId="51497" xr:uid="{6B75E491-837B-457A-842E-667712D4F120}"/>
    <cellStyle name="Normal 3 4 2 7 3 7" xfId="58987" xr:uid="{4BA629EC-8D01-4412-95A5-B400A31DD2A3}"/>
    <cellStyle name="Normal 3 4 2 7 4" xfId="6195" xr:uid="{0860136C-0055-4817-931F-EE62526F3420}"/>
    <cellStyle name="Normal 3 4 2 7 4 2" xfId="13705" xr:uid="{41E5ACB0-EC62-4A4C-83A2-5B75535A159C}"/>
    <cellStyle name="Normal 3 4 2 7 4 2 2" xfId="28681" xr:uid="{98279316-A341-4915-84E6-5D324E9C6E34}"/>
    <cellStyle name="Normal 3 4 2 7 4 3" xfId="21193" xr:uid="{E21E7B8E-A0FE-4E16-B6E3-4BB8A4D25E36}"/>
    <cellStyle name="Normal 3 4 2 7 4 4" xfId="37262" xr:uid="{75B45BF1-D38A-4416-8501-F7EF6DB5B9A5}"/>
    <cellStyle name="Normal 3 4 2 7 4 5" xfId="43612" xr:uid="{E00C8B90-B025-4F93-A8FD-B2BF24ED8144}"/>
    <cellStyle name="Normal 3 4 2 7 4 6" xfId="51498" xr:uid="{BBFCC8B4-5169-45B2-AE28-53CA6A2AD809}"/>
    <cellStyle name="Normal 3 4 2 7 4 7" xfId="58988" xr:uid="{AA723E24-7BE4-4591-987C-8546161446B3}"/>
    <cellStyle name="Normal 3 4 2 7 5" xfId="13702" xr:uid="{E62A5786-C537-473A-8884-04D9C8B78D10}"/>
    <cellStyle name="Normal 3 4 2 7 5 2" xfId="28678" xr:uid="{D752931E-B311-4102-BBBB-FE2634A103CA}"/>
    <cellStyle name="Normal 3 4 2 7 6" xfId="21190" xr:uid="{4A5CFD14-FE26-4FE6-BA34-C76CF35F26FE}"/>
    <cellStyle name="Normal 3 4 2 7 7" xfId="31827" xr:uid="{3BAD4C15-7AC5-4968-BE5C-642C64BA83FA}"/>
    <cellStyle name="Normal 3 4 2 7 8" xfId="43609" xr:uid="{2A027CC2-03CB-4221-9D13-71BFEE1A4FA1}"/>
    <cellStyle name="Normal 3 4 2 7 9" xfId="51495" xr:uid="{93BB8796-2148-4312-8E34-F05BAE5D9E5C}"/>
    <cellStyle name="Normal 3 4 2 8" xfId="6196" xr:uid="{75ACC446-55FC-4411-88CA-F12359200966}"/>
    <cellStyle name="Normal 3 4 2 8 2" xfId="13706" xr:uid="{8402AB8B-9850-4B1B-9D19-07447D1419A9}"/>
    <cellStyle name="Normal 3 4 2 8 2 2" xfId="28682" xr:uid="{7E4E2853-DF69-46D0-B223-4CF5CA68B330}"/>
    <cellStyle name="Normal 3 4 2 8 3" xfId="21194" xr:uid="{3E81A7AD-415D-4BE3-8AB1-8C128C4EE5F2}"/>
    <cellStyle name="Normal 3 4 2 8 4" xfId="33551" xr:uid="{73C9F9E3-B05C-49F7-B18F-7EA9BC9F9C1D}"/>
    <cellStyle name="Normal 3 4 2 8 5" xfId="43613" xr:uid="{0D73113B-1A3C-482D-AE04-39490ADBD848}"/>
    <cellStyle name="Normal 3 4 2 8 6" xfId="51499" xr:uid="{E37DABA8-9204-437F-A11B-E370E2757F8A}"/>
    <cellStyle name="Normal 3 4 2 8 7" xfId="58989" xr:uid="{A7EBFA08-4949-40EC-B127-1114B744D85A}"/>
    <cellStyle name="Normal 3 4 2 9" xfId="6197" xr:uid="{0F906D9E-EE96-4E89-B829-7700B772BDBF}"/>
    <cellStyle name="Normal 3 4 2 9 2" xfId="13707" xr:uid="{F9A55D4F-AF55-4F75-BFF0-B5FCE8D7BA75}"/>
    <cellStyle name="Normal 3 4 2 9 2 2" xfId="28683" xr:uid="{7C1BB7B5-74ED-4427-888D-4EF0F91F974B}"/>
    <cellStyle name="Normal 3 4 2 9 3" xfId="21195" xr:uid="{3336325D-C9B4-436E-A54F-FAC5974DD126}"/>
    <cellStyle name="Normal 3 4 2 9 4" xfId="35396" xr:uid="{80676929-98F6-4DB1-9E11-A1E3A81BC5A0}"/>
    <cellStyle name="Normal 3 4 2 9 5" xfId="43614" xr:uid="{DEB584E2-D133-40FC-86E0-989B77E5AEA6}"/>
    <cellStyle name="Normal 3 4 2 9 6" xfId="51500" xr:uid="{1A991A3F-32FE-4BCE-94C7-1174AA1695DA}"/>
    <cellStyle name="Normal 3 4 2 9 7" xfId="58990" xr:uid="{FFBF3489-3119-418A-BA58-227A94C3E4AC}"/>
    <cellStyle name="Normal 3 4 3" xfId="6198" xr:uid="{2C821239-106A-4481-B1A8-223B9EA156B4}"/>
    <cellStyle name="Normal 3 4 4" xfId="6199" xr:uid="{9A5CDCFC-82BE-4AB0-A57D-DF02EB925D3D}"/>
    <cellStyle name="Normal 3 4 4 10" xfId="21196" xr:uid="{F0E38139-5C57-4091-9425-CA2425E70AC9}"/>
    <cellStyle name="Normal 3 4 4 11" xfId="30383" xr:uid="{59B03A12-DF31-4CA9-918E-0F6AF05659C8}"/>
    <cellStyle name="Normal 3 4 4 12" xfId="43615" xr:uid="{2A433910-7F18-45E7-8C3D-AC551756DF79}"/>
    <cellStyle name="Normal 3 4 4 13" xfId="51501" xr:uid="{E2FDA529-BB6F-4368-9E13-FFAF1B5AF260}"/>
    <cellStyle name="Normal 3 4 4 14" xfId="58991" xr:uid="{77EEABF1-AA24-429D-9FC0-F622B14DF628}"/>
    <cellStyle name="Normal 3 4 4 2" xfId="6200" xr:uid="{14454DD9-A878-4813-971F-1F57FC195013}"/>
    <cellStyle name="Normal 3 4 4 2 10" xfId="43616" xr:uid="{D90E557A-F48F-4A00-B1A5-A8A042582213}"/>
    <cellStyle name="Normal 3 4 4 2 11" xfId="51502" xr:uid="{572C4EB1-3858-4FAA-8A22-1F615F57D0EE}"/>
    <cellStyle name="Normal 3 4 4 2 12" xfId="58992" xr:uid="{3BC5780C-D999-4909-9C6A-4302D3A5F7EE}"/>
    <cellStyle name="Normal 3 4 4 2 2" xfId="6201" xr:uid="{0FF4DE6D-3336-41AA-9C33-DF20F9A57186}"/>
    <cellStyle name="Normal 3 4 4 2 2 10" xfId="51503" xr:uid="{96ACFDB2-98FB-41BC-8B49-96BB8643ABDA}"/>
    <cellStyle name="Normal 3 4 4 2 2 11" xfId="58993" xr:uid="{3601BEDA-0354-4CC4-9CD5-BDF3CB309A4F}"/>
    <cellStyle name="Normal 3 4 4 2 2 2" xfId="6202" xr:uid="{89AF6131-D77B-4148-AFE8-13BE9F4999D6}"/>
    <cellStyle name="Normal 3 4 4 2 2 2 10" xfId="58994" xr:uid="{B9709950-B0BA-41FD-8327-56EE98DCC10A}"/>
    <cellStyle name="Normal 3 4 4 2 2 2 2" xfId="6203" xr:uid="{C680E7A2-AD2F-4B0A-8C06-7EAF39D37553}"/>
    <cellStyle name="Normal 3 4 4 2 2 2 2 2" xfId="13712" xr:uid="{8B425DB4-D6A8-4BA8-B6E5-C425CF869611}"/>
    <cellStyle name="Normal 3 4 4 2 2 2 2 2 2" xfId="28688" xr:uid="{B58BD65D-89D6-4512-8008-D1A14053278E}"/>
    <cellStyle name="Normal 3 4 4 2 2 2 2 3" xfId="21200" xr:uid="{758D4E75-F854-4C2E-9F23-2B51C61A5CB3}"/>
    <cellStyle name="Normal 3 4 4 2 2 2 2 4" xfId="33578" xr:uid="{D7BE6010-D479-4487-9243-D023D6415DE1}"/>
    <cellStyle name="Normal 3 4 4 2 2 2 2 5" xfId="43619" xr:uid="{7702944C-8A78-4D97-856D-35517FEAE899}"/>
    <cellStyle name="Normal 3 4 4 2 2 2 2 6" xfId="51505" xr:uid="{5A9C3946-BD4B-4C4C-8B27-B9B05526957D}"/>
    <cellStyle name="Normal 3 4 4 2 2 2 2 7" xfId="58995" xr:uid="{92737F7D-A970-4AC4-B4B1-8C2EF91397A9}"/>
    <cellStyle name="Normal 3 4 4 2 2 2 3" xfId="6204" xr:uid="{20C75C25-CF3C-4248-A27D-3BB864CBB835}"/>
    <cellStyle name="Normal 3 4 4 2 2 2 3 2" xfId="13713" xr:uid="{705D73BA-DCD4-44FD-BDDA-41C7B62D6A88}"/>
    <cellStyle name="Normal 3 4 4 2 2 2 3 2 2" xfId="28689" xr:uid="{F57D4652-80EB-43C1-B9C6-73F67AC39CD2}"/>
    <cellStyle name="Normal 3 4 4 2 2 2 3 3" xfId="21201" xr:uid="{8B3D6F9D-8150-4375-9703-E6514FC6CF5B}"/>
    <cellStyle name="Normal 3 4 4 2 2 2 3 4" xfId="35423" xr:uid="{FFBEDBE1-3DC9-4470-A31D-EE52E2235BA2}"/>
    <cellStyle name="Normal 3 4 4 2 2 2 3 5" xfId="43620" xr:uid="{EB94D074-EC5B-4A6C-BD70-67787EC16D03}"/>
    <cellStyle name="Normal 3 4 4 2 2 2 3 6" xfId="51506" xr:uid="{17E3351B-D48C-4FBA-8F50-38CB8C7F04EB}"/>
    <cellStyle name="Normal 3 4 4 2 2 2 3 7" xfId="58996" xr:uid="{E7338949-E1C8-4B3B-B4F5-B3EABE6435BF}"/>
    <cellStyle name="Normal 3 4 4 2 2 2 4" xfId="6205" xr:uid="{80E57D00-B3E8-4224-B89D-FC656F133494}"/>
    <cellStyle name="Normal 3 4 4 2 2 2 4 2" xfId="13714" xr:uid="{3982EB91-1E2D-4123-8D17-C7AF997BA961}"/>
    <cellStyle name="Normal 3 4 4 2 2 2 4 2 2" xfId="28690" xr:uid="{A2330E9B-6BD3-4393-88FF-43DE42EE49A8}"/>
    <cellStyle name="Normal 3 4 4 2 2 2 4 3" xfId="21202" xr:uid="{D5AFD450-A218-4113-BEB2-7A85845CB8BD}"/>
    <cellStyle name="Normal 3 4 4 2 2 2 4 4" xfId="37266" xr:uid="{0986C4D3-F260-4C0E-912E-A10A0D0BE871}"/>
    <cellStyle name="Normal 3 4 4 2 2 2 4 5" xfId="43621" xr:uid="{ED5948D0-AEDB-46B3-81B4-AD9F805A9ED6}"/>
    <cellStyle name="Normal 3 4 4 2 2 2 4 6" xfId="51507" xr:uid="{B3A5A881-3D76-4E37-8D9C-E0FD343DB714}"/>
    <cellStyle name="Normal 3 4 4 2 2 2 4 7" xfId="58997" xr:uid="{55EE11E3-1A18-482B-927E-F8D2B12C2C46}"/>
    <cellStyle name="Normal 3 4 4 2 2 2 5" xfId="13711" xr:uid="{38252B67-6170-4207-87DE-91774DCD22A4}"/>
    <cellStyle name="Normal 3 4 4 2 2 2 5 2" xfId="28687" xr:uid="{8EF3ACBD-0854-4CB7-A364-1F2ED8903B94}"/>
    <cellStyle name="Normal 3 4 4 2 2 2 6" xfId="21199" xr:uid="{0634C1EC-431D-4796-B8C9-6FCD39EF8FA8}"/>
    <cellStyle name="Normal 3 4 4 2 2 2 7" xfId="31841" xr:uid="{0372086A-E1AD-416A-A7FC-C88BD220DDE2}"/>
    <cellStyle name="Normal 3 4 4 2 2 2 8" xfId="43618" xr:uid="{3E4EAB94-4DC3-40BF-995E-C839001C4FC0}"/>
    <cellStyle name="Normal 3 4 4 2 2 2 9" xfId="51504" xr:uid="{49C1AF98-E193-4715-A36F-B6D98AE23149}"/>
    <cellStyle name="Normal 3 4 4 2 2 3" xfId="6206" xr:uid="{B57AD171-5CCE-4A94-A698-C0243BE22B1F}"/>
    <cellStyle name="Normal 3 4 4 2 2 3 2" xfId="13715" xr:uid="{02E6FA17-10F4-4186-9E12-B5857852CE33}"/>
    <cellStyle name="Normal 3 4 4 2 2 3 2 2" xfId="28691" xr:uid="{3F629340-672C-4F64-BE97-D865A58AF47E}"/>
    <cellStyle name="Normal 3 4 4 2 2 3 3" xfId="21203" xr:uid="{C1E7BA54-EAA8-43E3-A10E-DF8DF44479D3}"/>
    <cellStyle name="Normal 3 4 4 2 2 3 4" xfId="33577" xr:uid="{FD9C7F24-9BC3-434C-84C0-C105828482AE}"/>
    <cellStyle name="Normal 3 4 4 2 2 3 5" xfId="43622" xr:uid="{6A2A358C-A260-4AAB-8AC7-CAECF0D77834}"/>
    <cellStyle name="Normal 3 4 4 2 2 3 6" xfId="51508" xr:uid="{0A240C7C-EEF7-4BE3-8314-F7BE66DECEE5}"/>
    <cellStyle name="Normal 3 4 4 2 2 3 7" xfId="58998" xr:uid="{A3FCDD21-7E4B-4706-B9C7-5A6D16047763}"/>
    <cellStyle name="Normal 3 4 4 2 2 4" xfId="6207" xr:uid="{4CFFC97B-B453-4E0C-BDCE-CE97F40EBD55}"/>
    <cellStyle name="Normal 3 4 4 2 2 4 2" xfId="13716" xr:uid="{2E43C764-E7DC-4E98-B6A6-A06344627C20}"/>
    <cellStyle name="Normal 3 4 4 2 2 4 2 2" xfId="28692" xr:uid="{9203AC70-3303-4B21-ACBC-4A87531D8261}"/>
    <cellStyle name="Normal 3 4 4 2 2 4 3" xfId="21204" xr:uid="{BC9E3092-CDA7-449A-A6AA-0B2362B5754A}"/>
    <cellStyle name="Normal 3 4 4 2 2 4 4" xfId="35422" xr:uid="{4F97D90E-FBDC-49CD-8AA9-A3FF92690472}"/>
    <cellStyle name="Normal 3 4 4 2 2 4 5" xfId="43623" xr:uid="{A4FFFB2A-E529-44C7-9A36-EEA25C0F814A}"/>
    <cellStyle name="Normal 3 4 4 2 2 4 6" xfId="51509" xr:uid="{D54BDA62-E164-4836-B5E3-397DD20DAF25}"/>
    <cellStyle name="Normal 3 4 4 2 2 4 7" xfId="58999" xr:uid="{A8FAC708-C855-4041-BA39-0758A02AA68C}"/>
    <cellStyle name="Normal 3 4 4 2 2 5" xfId="6208" xr:uid="{4787B4DE-C473-4F25-A217-B1593E2337A6}"/>
    <cellStyle name="Normal 3 4 4 2 2 5 2" xfId="13717" xr:uid="{484E772B-8907-4488-B6F0-28BB54C93E40}"/>
    <cellStyle name="Normal 3 4 4 2 2 5 2 2" xfId="28693" xr:uid="{91D3E000-9E5A-4FA7-8A97-4BFB202977D3}"/>
    <cellStyle name="Normal 3 4 4 2 2 5 3" xfId="21205" xr:uid="{0BEF39D7-ACC6-420F-90FB-BA469752A663}"/>
    <cellStyle name="Normal 3 4 4 2 2 5 4" xfId="37265" xr:uid="{4C99DF00-59C4-405D-B5D4-C609C0D82BA6}"/>
    <cellStyle name="Normal 3 4 4 2 2 5 5" xfId="43624" xr:uid="{02E82318-851F-4F58-9132-1F513E634F95}"/>
    <cellStyle name="Normal 3 4 4 2 2 5 6" xfId="51510" xr:uid="{0C9F91C0-5709-44F1-9B51-A120BF42DD16}"/>
    <cellStyle name="Normal 3 4 4 2 2 5 7" xfId="59000" xr:uid="{4A862DF6-3221-45EA-8B12-D6FF4DFD9550}"/>
    <cellStyle name="Normal 3 4 4 2 2 6" xfId="13710" xr:uid="{BC3104E6-1E3F-481D-981F-D9B0786C5FE3}"/>
    <cellStyle name="Normal 3 4 4 2 2 6 2" xfId="28686" xr:uid="{C7A51007-A2B1-4C8C-BA1E-6BD15813405C}"/>
    <cellStyle name="Normal 3 4 4 2 2 7" xfId="21198" xr:uid="{707093CF-B4DF-4EA2-BF2C-A7E543320B45}"/>
    <cellStyle name="Normal 3 4 4 2 2 8" xfId="31024" xr:uid="{5263A3B2-51E1-4211-992B-69EF62BAC7CA}"/>
    <cellStyle name="Normal 3 4 4 2 2 9" xfId="43617" xr:uid="{945BFB20-6361-474C-8D8F-6C87BE31436C}"/>
    <cellStyle name="Normal 3 4 4 2 3" xfId="6209" xr:uid="{6D400B1E-659B-4776-9BE7-89DBDCEDA83D}"/>
    <cellStyle name="Normal 3 4 4 2 3 10" xfId="59001" xr:uid="{E495D494-5F3E-4D43-A1EB-E7DD1D4B8406}"/>
    <cellStyle name="Normal 3 4 4 2 3 2" xfId="6210" xr:uid="{1629D67F-6B63-4749-97C8-C068BFAA31ED}"/>
    <cellStyle name="Normal 3 4 4 2 3 2 2" xfId="13719" xr:uid="{B7117A4D-8492-4380-8218-E5528A6DFDD9}"/>
    <cellStyle name="Normal 3 4 4 2 3 2 2 2" xfId="28695" xr:uid="{E1BAF9F0-6D19-40CA-8268-6E6A24CFE1E9}"/>
    <cellStyle name="Normal 3 4 4 2 3 2 3" xfId="21207" xr:uid="{741403E4-64E2-41D5-B9D9-51BB6C877CA8}"/>
    <cellStyle name="Normal 3 4 4 2 3 2 4" xfId="33579" xr:uid="{35466077-AB24-4C6B-81F1-28050D9C928F}"/>
    <cellStyle name="Normal 3 4 4 2 3 2 5" xfId="43626" xr:uid="{0BC1B621-4102-4A49-8B77-3C64DE1F29EC}"/>
    <cellStyle name="Normal 3 4 4 2 3 2 6" xfId="51512" xr:uid="{2C6952F3-BB2F-4CDB-9007-75543C78606A}"/>
    <cellStyle name="Normal 3 4 4 2 3 2 7" xfId="59002" xr:uid="{27DECD98-C104-4A48-BC3F-D877F1A429F7}"/>
    <cellStyle name="Normal 3 4 4 2 3 3" xfId="6211" xr:uid="{F62EB571-FB14-456C-BB49-79CFA3586A7A}"/>
    <cellStyle name="Normal 3 4 4 2 3 3 2" xfId="13720" xr:uid="{DD588DFC-7695-4A88-A3DC-742C816AC32E}"/>
    <cellStyle name="Normal 3 4 4 2 3 3 2 2" xfId="28696" xr:uid="{71941CA8-75C6-4B37-B25B-DB79F4FA75F3}"/>
    <cellStyle name="Normal 3 4 4 2 3 3 3" xfId="21208" xr:uid="{FAC4B613-EBD1-440F-AFFB-8DE134F36FF5}"/>
    <cellStyle name="Normal 3 4 4 2 3 3 4" xfId="35424" xr:uid="{239A6929-AEED-42DC-A871-39484384AA16}"/>
    <cellStyle name="Normal 3 4 4 2 3 3 5" xfId="43627" xr:uid="{A61046E6-C51E-44BB-9B0F-F598A0516F11}"/>
    <cellStyle name="Normal 3 4 4 2 3 3 6" xfId="51513" xr:uid="{407E017C-BDAF-40A7-83DA-668AE3D130DC}"/>
    <cellStyle name="Normal 3 4 4 2 3 3 7" xfId="59003" xr:uid="{45EDC8DC-CF0F-457B-8577-C08DE344F121}"/>
    <cellStyle name="Normal 3 4 4 2 3 4" xfId="6212" xr:uid="{528DDACF-2A07-477A-9C56-D02D2CD36AB5}"/>
    <cellStyle name="Normal 3 4 4 2 3 4 2" xfId="13721" xr:uid="{DA3464EB-827C-42C9-8D0B-ADA248F0E128}"/>
    <cellStyle name="Normal 3 4 4 2 3 4 2 2" xfId="28697" xr:uid="{A725E303-DC83-4DE4-9CD0-F94C24F31634}"/>
    <cellStyle name="Normal 3 4 4 2 3 4 3" xfId="21209" xr:uid="{EBAB5CC8-CCA2-4087-95DD-FC8A5EC3BCFD}"/>
    <cellStyle name="Normal 3 4 4 2 3 4 4" xfId="37267" xr:uid="{E69D62A4-035F-4F04-9B11-36AA1125804C}"/>
    <cellStyle name="Normal 3 4 4 2 3 4 5" xfId="43628" xr:uid="{954E8FDC-F7F8-4134-A651-1B272180AAF8}"/>
    <cellStyle name="Normal 3 4 4 2 3 4 6" xfId="51514" xr:uid="{A234E530-ABD3-4CF3-87F8-8490D8B84007}"/>
    <cellStyle name="Normal 3 4 4 2 3 4 7" xfId="59004" xr:uid="{6F18EAA5-8F42-4058-AED7-3A3C0ED2283D}"/>
    <cellStyle name="Normal 3 4 4 2 3 5" xfId="13718" xr:uid="{2C4F4BE0-9E03-4987-9A77-EC109FBD79F0}"/>
    <cellStyle name="Normal 3 4 4 2 3 5 2" xfId="28694" xr:uid="{C21D1E5E-3EF5-4B72-99E5-B43404C5FF1E}"/>
    <cellStyle name="Normal 3 4 4 2 3 6" xfId="21206" xr:uid="{2814D832-41C0-49CA-B247-D3A296C4E7FE}"/>
    <cellStyle name="Normal 3 4 4 2 3 7" xfId="31840" xr:uid="{134454F4-C5BB-4F30-BBC3-382EAD37F839}"/>
    <cellStyle name="Normal 3 4 4 2 3 8" xfId="43625" xr:uid="{EBC4525C-F093-4262-940D-7CF2B588004C}"/>
    <cellStyle name="Normal 3 4 4 2 3 9" xfId="51511" xr:uid="{3CFEF70E-A192-4E58-AD9D-B53BB9E4C967}"/>
    <cellStyle name="Normal 3 4 4 2 4" xfId="6213" xr:uid="{7EC7DE5B-8B48-4E61-8C81-DCB32E1AC9CD}"/>
    <cellStyle name="Normal 3 4 4 2 4 2" xfId="13722" xr:uid="{036F6C91-A595-4688-A7E3-3453AE411236}"/>
    <cellStyle name="Normal 3 4 4 2 4 2 2" xfId="28698" xr:uid="{450680E0-F60D-4B60-9E7F-CDC478811946}"/>
    <cellStyle name="Normal 3 4 4 2 4 3" xfId="21210" xr:uid="{CD01DCE5-90E7-4945-B5C5-C211908AA957}"/>
    <cellStyle name="Normal 3 4 4 2 4 4" xfId="33576" xr:uid="{F250003C-0EE4-4DE7-B85C-31FB3E8781BE}"/>
    <cellStyle name="Normal 3 4 4 2 4 5" xfId="43629" xr:uid="{E0F0E959-B06B-4F35-9844-F0DCC6CBB948}"/>
    <cellStyle name="Normal 3 4 4 2 4 6" xfId="51515" xr:uid="{B60CD2FB-8151-4AA4-8D35-0276A3F766A9}"/>
    <cellStyle name="Normal 3 4 4 2 4 7" xfId="59005" xr:uid="{1138D909-A572-42F5-A50F-34C1C496C932}"/>
    <cellStyle name="Normal 3 4 4 2 5" xfId="6214" xr:uid="{D50A9287-9726-4A7E-A9A2-43CAF27358DC}"/>
    <cellStyle name="Normal 3 4 4 2 5 2" xfId="13723" xr:uid="{84E4A7C9-E42D-483D-B29B-A72CF831C149}"/>
    <cellStyle name="Normal 3 4 4 2 5 2 2" xfId="28699" xr:uid="{7B969E64-C7D2-44B1-A740-98A9623948F4}"/>
    <cellStyle name="Normal 3 4 4 2 5 3" xfId="21211" xr:uid="{6B245CDB-B8D8-4FED-8ED1-14EFE63EB332}"/>
    <cellStyle name="Normal 3 4 4 2 5 4" xfId="35421" xr:uid="{A9E18C77-13BB-4CF6-901E-7A7908963448}"/>
    <cellStyle name="Normal 3 4 4 2 5 5" xfId="43630" xr:uid="{D942BBF1-07E6-452F-9226-C750AFB1A3AD}"/>
    <cellStyle name="Normal 3 4 4 2 5 6" xfId="51516" xr:uid="{F7750B35-8957-411B-85C4-B8C1B8ABCF25}"/>
    <cellStyle name="Normal 3 4 4 2 5 7" xfId="59006" xr:uid="{980F7A84-B12E-4F1B-B304-D3156D6F335F}"/>
    <cellStyle name="Normal 3 4 4 2 6" xfId="6215" xr:uid="{451EDFEA-A861-46D4-ADDF-7268E01E3E65}"/>
    <cellStyle name="Normal 3 4 4 2 6 2" xfId="13724" xr:uid="{1ABDF1EA-0D17-44BF-A173-F991C4F2CF60}"/>
    <cellStyle name="Normal 3 4 4 2 6 2 2" xfId="28700" xr:uid="{4DCC6A04-04A4-48AF-A57E-4587AF1DE264}"/>
    <cellStyle name="Normal 3 4 4 2 6 3" xfId="21212" xr:uid="{C93A9D85-D1C3-491B-A2F6-36C0113F8FA4}"/>
    <cellStyle name="Normal 3 4 4 2 6 4" xfId="37264" xr:uid="{3E239F28-E6B2-48D5-8C41-268B012A7C92}"/>
    <cellStyle name="Normal 3 4 4 2 6 5" xfId="43631" xr:uid="{A6429C8C-345B-4ACE-9475-DFBC8FB3A19C}"/>
    <cellStyle name="Normal 3 4 4 2 6 6" xfId="51517" xr:uid="{E7DBBB33-FAC5-4DFA-93E5-D5B73B07B62C}"/>
    <cellStyle name="Normal 3 4 4 2 6 7" xfId="59007" xr:uid="{BDCEBAF3-1D0B-4785-8B73-41DC3E9D98F9}"/>
    <cellStyle name="Normal 3 4 4 2 7" xfId="13709" xr:uid="{6905E54B-3DC8-4474-A569-A56C171EFA31}"/>
    <cellStyle name="Normal 3 4 4 2 7 2" xfId="28685" xr:uid="{C38D39D5-AC2F-4C89-9E2B-FC01EBD0E48B}"/>
    <cellStyle name="Normal 3 4 4 2 8" xfId="21197" xr:uid="{C986D041-8CBE-4E4E-A746-EFE9453B8BD3}"/>
    <cellStyle name="Normal 3 4 4 2 9" xfId="30523" xr:uid="{F615A264-49C6-4A99-BD1C-621ED15A1233}"/>
    <cellStyle name="Normal 3 4 4 3" xfId="6216" xr:uid="{20E104E0-8BDB-446B-BFD2-C915A5BB4488}"/>
    <cellStyle name="Normal 3 4 4 3 10" xfId="51518" xr:uid="{FBBA5543-560A-4815-9AC1-9B53350D9BA8}"/>
    <cellStyle name="Normal 3 4 4 3 11" xfId="59008" xr:uid="{93453A4E-F3AC-414B-96DA-6A71604DF63E}"/>
    <cellStyle name="Normal 3 4 4 3 2" xfId="6217" xr:uid="{02350758-8227-449B-8F74-952429D96A30}"/>
    <cellStyle name="Normal 3 4 4 3 2 10" xfId="59009" xr:uid="{273440C3-9259-48CB-B604-CE710B66F41F}"/>
    <cellStyle name="Normal 3 4 4 3 2 2" xfId="6218" xr:uid="{D17EB56B-B337-486E-AE69-6063CA1CA8C6}"/>
    <cellStyle name="Normal 3 4 4 3 2 2 2" xfId="13727" xr:uid="{E1577BFA-B0A4-45AD-9E43-497435BF0F83}"/>
    <cellStyle name="Normal 3 4 4 3 2 2 2 2" xfId="28703" xr:uid="{96CF7B48-5954-48A8-8AAD-73A8335E64A9}"/>
    <cellStyle name="Normal 3 4 4 3 2 2 3" xfId="21215" xr:uid="{CDEE8201-B2ED-435C-A560-961C31976517}"/>
    <cellStyle name="Normal 3 4 4 3 2 2 4" xfId="33581" xr:uid="{6E2987ED-E3BB-4510-87AE-F19AE0F490BE}"/>
    <cellStyle name="Normal 3 4 4 3 2 2 5" xfId="43634" xr:uid="{B57DF8F9-3222-41DC-9E80-8A316C0F0560}"/>
    <cellStyle name="Normal 3 4 4 3 2 2 6" xfId="51520" xr:uid="{0D1FDB71-D154-44E7-968E-E735E5DC9390}"/>
    <cellStyle name="Normal 3 4 4 3 2 2 7" xfId="59010" xr:uid="{E576E5FD-DC47-4A08-8B6B-CF0CDA54CBC2}"/>
    <cellStyle name="Normal 3 4 4 3 2 3" xfId="6219" xr:uid="{BF46A686-DCBE-4FCB-9A2D-1A56AFFFFD64}"/>
    <cellStyle name="Normal 3 4 4 3 2 3 2" xfId="13728" xr:uid="{D322F733-B5E5-4FDC-A6D3-BD98F27D2018}"/>
    <cellStyle name="Normal 3 4 4 3 2 3 2 2" xfId="28704" xr:uid="{37945251-8C0A-4193-999B-657566647FB3}"/>
    <cellStyle name="Normal 3 4 4 3 2 3 3" xfId="21216" xr:uid="{6A1D469C-F8DB-401A-8F9A-6640D3F7D2B1}"/>
    <cellStyle name="Normal 3 4 4 3 2 3 4" xfId="35426" xr:uid="{D9F8A1F0-8999-46A7-9AD5-A97FE4530DBA}"/>
    <cellStyle name="Normal 3 4 4 3 2 3 5" xfId="43635" xr:uid="{8C99BA11-63E1-471D-A524-06EB6D6A0018}"/>
    <cellStyle name="Normal 3 4 4 3 2 3 6" xfId="51521" xr:uid="{CC9B3C97-33B3-4AB3-94E5-9A08F826A57E}"/>
    <cellStyle name="Normal 3 4 4 3 2 3 7" xfId="59011" xr:uid="{4899122D-5105-4C54-9049-468ADA2C05D0}"/>
    <cellStyle name="Normal 3 4 4 3 2 4" xfId="6220" xr:uid="{9E7BF6F9-0AA7-4CF6-9171-13B30A5B5D0C}"/>
    <cellStyle name="Normal 3 4 4 3 2 4 2" xfId="13729" xr:uid="{BC8FC5D6-C267-4A41-89C2-0D2BB7464110}"/>
    <cellStyle name="Normal 3 4 4 3 2 4 2 2" xfId="28705" xr:uid="{7EC0094D-F113-4EF2-9EA7-4B56EA0AE19C}"/>
    <cellStyle name="Normal 3 4 4 3 2 4 3" xfId="21217" xr:uid="{1524FD7D-0EBC-4632-8D15-A7F89F6BB385}"/>
    <cellStyle name="Normal 3 4 4 3 2 4 4" xfId="37269" xr:uid="{788036C5-DA19-4FCE-80F2-86A426AB436A}"/>
    <cellStyle name="Normal 3 4 4 3 2 4 5" xfId="43636" xr:uid="{230553C3-1D1A-45D2-8FAE-E08084236C89}"/>
    <cellStyle name="Normal 3 4 4 3 2 4 6" xfId="51522" xr:uid="{ACA2B1C1-3E2C-42DD-ABDD-B8CFDE2DD2EA}"/>
    <cellStyle name="Normal 3 4 4 3 2 4 7" xfId="59012" xr:uid="{9772C43A-800A-4E68-8F77-AD713E3AE2E3}"/>
    <cellStyle name="Normal 3 4 4 3 2 5" xfId="13726" xr:uid="{9BB147A2-7692-47F9-941E-BA12E508E177}"/>
    <cellStyle name="Normal 3 4 4 3 2 5 2" xfId="28702" xr:uid="{B69F3CA2-586F-4675-AD35-9015EF524390}"/>
    <cellStyle name="Normal 3 4 4 3 2 6" xfId="21214" xr:uid="{5DA6E9BF-8C33-4022-AB9D-EC93F98E9F7E}"/>
    <cellStyle name="Normal 3 4 4 3 2 7" xfId="31842" xr:uid="{0D2F1114-735F-4F01-AC1B-E2423AC9829E}"/>
    <cellStyle name="Normal 3 4 4 3 2 8" xfId="43633" xr:uid="{D1FEF3BA-A2D5-461B-9590-832A5939743D}"/>
    <cellStyle name="Normal 3 4 4 3 2 9" xfId="51519" xr:uid="{471FAF8C-0A1E-4BF7-ACFE-41BDE63E1995}"/>
    <cellStyle name="Normal 3 4 4 3 3" xfId="6221" xr:uid="{1A237EDB-C0DD-43DC-BE44-F5EF1A1A9BA4}"/>
    <cellStyle name="Normal 3 4 4 3 3 2" xfId="13730" xr:uid="{D3C587EF-7817-45D9-B047-2D635D8E3509}"/>
    <cellStyle name="Normal 3 4 4 3 3 2 2" xfId="28706" xr:uid="{D13FCC47-15ED-48CC-8880-CFF85E993265}"/>
    <cellStyle name="Normal 3 4 4 3 3 3" xfId="21218" xr:uid="{B6C0405F-3F01-45A6-ACFA-7883A62C2C8C}"/>
    <cellStyle name="Normal 3 4 4 3 3 4" xfId="33580" xr:uid="{21B80E4D-6B24-413A-A885-92FC858102F8}"/>
    <cellStyle name="Normal 3 4 4 3 3 5" xfId="43637" xr:uid="{1FD2F9F6-6F29-494B-B6E2-921FED9A143E}"/>
    <cellStyle name="Normal 3 4 4 3 3 6" xfId="51523" xr:uid="{15E9B211-867E-45FE-94B5-57D8DC292816}"/>
    <cellStyle name="Normal 3 4 4 3 3 7" xfId="59013" xr:uid="{53676355-C95F-4FB3-BEA8-49DE46667BB0}"/>
    <cellStyle name="Normal 3 4 4 3 4" xfId="6222" xr:uid="{32A49EA1-7C59-44B8-A0AB-C9482FC4D0DB}"/>
    <cellStyle name="Normal 3 4 4 3 4 2" xfId="13731" xr:uid="{8072A18E-3ED5-4150-81E6-0C539FC681B6}"/>
    <cellStyle name="Normal 3 4 4 3 4 2 2" xfId="28707" xr:uid="{4F432AEF-A0A8-44C9-87E1-E0AB9CE23C1A}"/>
    <cellStyle name="Normal 3 4 4 3 4 3" xfId="21219" xr:uid="{7CE22E9A-BB59-485D-9C65-1222DCD2912E}"/>
    <cellStyle name="Normal 3 4 4 3 4 4" xfId="35425" xr:uid="{9642A51F-D6C3-424D-AFE2-54369CF74E15}"/>
    <cellStyle name="Normal 3 4 4 3 4 5" xfId="43638" xr:uid="{7FBCD5D0-EDF8-4E38-9BCC-10E7F2083257}"/>
    <cellStyle name="Normal 3 4 4 3 4 6" xfId="51524" xr:uid="{98844964-FE3B-4F40-8951-4791E8863DB7}"/>
    <cellStyle name="Normal 3 4 4 3 4 7" xfId="59014" xr:uid="{02859111-26E7-4EC4-8EB2-D189FF6586A3}"/>
    <cellStyle name="Normal 3 4 4 3 5" xfId="6223" xr:uid="{60DD1225-2CD3-4060-8328-4B23E1B8890D}"/>
    <cellStyle name="Normal 3 4 4 3 5 2" xfId="13732" xr:uid="{1227CE00-5CA7-4A2A-89DE-8E5C3B682FEF}"/>
    <cellStyle name="Normal 3 4 4 3 5 2 2" xfId="28708" xr:uid="{E9E11F1E-5183-4C86-8AB0-5B3EEFFB4F76}"/>
    <cellStyle name="Normal 3 4 4 3 5 3" xfId="21220" xr:uid="{67FBDBF1-A761-4EEF-9E75-9753E930FC66}"/>
    <cellStyle name="Normal 3 4 4 3 5 4" xfId="37268" xr:uid="{67BF04E4-31BC-4B56-8CFF-F1FBB2CBBF33}"/>
    <cellStyle name="Normal 3 4 4 3 5 5" xfId="43639" xr:uid="{3FFDA208-6308-4BE2-ACE4-C3FA39282755}"/>
    <cellStyle name="Normal 3 4 4 3 5 6" xfId="51525" xr:uid="{585D4127-9C43-42ED-B821-C59C80F9DEEB}"/>
    <cellStyle name="Normal 3 4 4 3 5 7" xfId="59015" xr:uid="{3A02EFB4-6C5D-49AA-9D7C-F5AEE06D4720}"/>
    <cellStyle name="Normal 3 4 4 3 6" xfId="13725" xr:uid="{66D8231F-4191-4630-9B48-D60E3830A2DB}"/>
    <cellStyle name="Normal 3 4 4 3 6 2" xfId="28701" xr:uid="{8570EA52-77EF-4C62-B5B6-45BB9176D706}"/>
    <cellStyle name="Normal 3 4 4 3 7" xfId="21213" xr:uid="{3A0A859D-AB2C-49BB-8A98-4B5860763BFF}"/>
    <cellStyle name="Normal 3 4 4 3 8" xfId="30724" xr:uid="{1E9DF262-ED56-443C-AF36-E3DCCF23D1DD}"/>
    <cellStyle name="Normal 3 4 4 3 9" xfId="43632" xr:uid="{5ECA3741-B610-4931-96AB-65E691A80975}"/>
    <cellStyle name="Normal 3 4 4 4" xfId="6224" xr:uid="{1057B2BD-030D-483A-9E60-190BC9164747}"/>
    <cellStyle name="Normal 3 4 4 4 10" xfId="51526" xr:uid="{09BBD19C-294B-4C8B-A892-25C2C1F95CB4}"/>
    <cellStyle name="Normal 3 4 4 4 11" xfId="59016" xr:uid="{D8979F48-79DB-467B-B725-DB3BB186A93A}"/>
    <cellStyle name="Normal 3 4 4 4 2" xfId="6225" xr:uid="{25BB70DF-D555-423F-9A19-634857F66574}"/>
    <cellStyle name="Normal 3 4 4 4 2 10" xfId="59017" xr:uid="{F4FE3CC9-B8D9-422C-A838-154D4BC58071}"/>
    <cellStyle name="Normal 3 4 4 4 2 2" xfId="6226" xr:uid="{452469CE-79D7-45B2-AD07-8D8DC16127CB}"/>
    <cellStyle name="Normal 3 4 4 4 2 2 2" xfId="13735" xr:uid="{A36FCCFC-6414-4FAF-B3B8-6EEEAEA5E5B6}"/>
    <cellStyle name="Normal 3 4 4 4 2 2 2 2" xfId="28711" xr:uid="{941D429D-9F40-4D77-8866-1A1BAE9B9390}"/>
    <cellStyle name="Normal 3 4 4 4 2 2 3" xfId="21223" xr:uid="{0CCCA725-F142-462F-847C-8914904F20C9}"/>
    <cellStyle name="Normal 3 4 4 4 2 2 4" xfId="33583" xr:uid="{6318CB21-52CD-4303-B5DC-BC1A47FDB306}"/>
    <cellStyle name="Normal 3 4 4 4 2 2 5" xfId="43642" xr:uid="{61A1893D-7F4E-4939-AA40-71B4D3B3CEE7}"/>
    <cellStyle name="Normal 3 4 4 4 2 2 6" xfId="51528" xr:uid="{D4032FFA-F616-409A-A022-148BFD711488}"/>
    <cellStyle name="Normal 3 4 4 4 2 2 7" xfId="59018" xr:uid="{AE961E76-8A79-43E8-8DF5-DAC45452CEDE}"/>
    <cellStyle name="Normal 3 4 4 4 2 3" xfId="6227" xr:uid="{91BA1C83-16F6-415E-9091-83BFB77D1398}"/>
    <cellStyle name="Normal 3 4 4 4 2 3 2" xfId="13736" xr:uid="{2A059C15-F97F-4914-872B-02EB0DA8634C}"/>
    <cellStyle name="Normal 3 4 4 4 2 3 2 2" xfId="28712" xr:uid="{3B4EC466-2F40-4DA7-B92E-BF5D17D92FC0}"/>
    <cellStyle name="Normal 3 4 4 4 2 3 3" xfId="21224" xr:uid="{97EF2671-5AC2-4465-8921-3C67F168897C}"/>
    <cellStyle name="Normal 3 4 4 4 2 3 4" xfId="35428" xr:uid="{A0BE4122-14C2-4D17-9C76-71DD84036C3C}"/>
    <cellStyle name="Normal 3 4 4 4 2 3 5" xfId="43643" xr:uid="{22B8F4B1-E54E-42EE-9E71-FC61B1A2714B}"/>
    <cellStyle name="Normal 3 4 4 4 2 3 6" xfId="51529" xr:uid="{A924A7F1-8B04-415F-A0F5-7F4DCB18D4A8}"/>
    <cellStyle name="Normal 3 4 4 4 2 3 7" xfId="59019" xr:uid="{3EBD1FF6-93C4-4D22-B1C5-BFBB576C673C}"/>
    <cellStyle name="Normal 3 4 4 4 2 4" xfId="6228" xr:uid="{040585EC-D030-430D-B655-031AAFDAD3F1}"/>
    <cellStyle name="Normal 3 4 4 4 2 4 2" xfId="13737" xr:uid="{68DFC284-C230-4DAE-9CB8-A528CA29112D}"/>
    <cellStyle name="Normal 3 4 4 4 2 4 2 2" xfId="28713" xr:uid="{BA25882C-B42E-4CEE-84B0-DD067ADC86E8}"/>
    <cellStyle name="Normal 3 4 4 4 2 4 3" xfId="21225" xr:uid="{044EBDB5-3591-4884-852C-BE2960961AF7}"/>
    <cellStyle name="Normal 3 4 4 4 2 4 4" xfId="37271" xr:uid="{6EBB7332-C3F3-4A8A-89C6-4754A6B97CFE}"/>
    <cellStyle name="Normal 3 4 4 4 2 4 5" xfId="43644" xr:uid="{CA6AFD6B-3037-4B20-914A-7294E140DF13}"/>
    <cellStyle name="Normal 3 4 4 4 2 4 6" xfId="51530" xr:uid="{7DF197D0-F71D-4949-8A77-4F85E4D7F6FA}"/>
    <cellStyle name="Normal 3 4 4 4 2 4 7" xfId="59020" xr:uid="{5517A784-F40C-46B5-A730-2A29A67AA6F0}"/>
    <cellStyle name="Normal 3 4 4 4 2 5" xfId="13734" xr:uid="{6BB5C874-CC53-45F3-BEA2-E46E5E14E686}"/>
    <cellStyle name="Normal 3 4 4 4 2 5 2" xfId="28710" xr:uid="{B014A065-4725-4874-B539-9BFD83CC05F9}"/>
    <cellStyle name="Normal 3 4 4 4 2 6" xfId="21222" xr:uid="{0D13634A-62A3-4719-84CE-78BDDD917431}"/>
    <cellStyle name="Normal 3 4 4 4 2 7" xfId="31843" xr:uid="{C125EF28-1E7D-41E8-8A64-FC7A1F58E511}"/>
    <cellStyle name="Normal 3 4 4 4 2 8" xfId="43641" xr:uid="{0FF5389E-3C1B-4366-A091-13D14AA04E13}"/>
    <cellStyle name="Normal 3 4 4 4 2 9" xfId="51527" xr:uid="{1A5277C1-13A8-4380-B5BA-220863DC26E7}"/>
    <cellStyle name="Normal 3 4 4 4 3" xfId="6229" xr:uid="{B6E154D7-D77A-47ED-8DF0-076E48B46B82}"/>
    <cellStyle name="Normal 3 4 4 4 3 2" xfId="13738" xr:uid="{26E29381-C9E6-4033-8054-D8FC1718AE3C}"/>
    <cellStyle name="Normal 3 4 4 4 3 2 2" xfId="28714" xr:uid="{C1762F99-3095-4FA1-BA76-28D6C7FB5C47}"/>
    <cellStyle name="Normal 3 4 4 4 3 3" xfId="21226" xr:uid="{E36188DC-8398-4569-AB20-78DC042ABCF3}"/>
    <cellStyle name="Normal 3 4 4 4 3 4" xfId="33582" xr:uid="{AE71FA53-59FF-4B7D-B459-5AF1FF81EF36}"/>
    <cellStyle name="Normal 3 4 4 4 3 5" xfId="43645" xr:uid="{DDE3E179-55B2-4CD3-8EB6-329BBCDE8FF7}"/>
    <cellStyle name="Normal 3 4 4 4 3 6" xfId="51531" xr:uid="{7CF1C8BC-7FD1-4D3A-A580-8488059C194B}"/>
    <cellStyle name="Normal 3 4 4 4 3 7" xfId="59021" xr:uid="{0D9CDC91-D105-4DAC-A828-504B65A6A706}"/>
    <cellStyle name="Normal 3 4 4 4 4" xfId="6230" xr:uid="{47E25781-9088-48C6-94D7-7153E28C9676}"/>
    <cellStyle name="Normal 3 4 4 4 4 2" xfId="13739" xr:uid="{BCC70A69-0C30-4C5D-BD6C-EFA5366D349A}"/>
    <cellStyle name="Normal 3 4 4 4 4 2 2" xfId="28715" xr:uid="{71DB317D-E1EA-4E33-B5AC-357162858697}"/>
    <cellStyle name="Normal 3 4 4 4 4 3" xfId="21227" xr:uid="{D903F183-49E7-4787-9655-DB9466A790D7}"/>
    <cellStyle name="Normal 3 4 4 4 4 4" xfId="35427" xr:uid="{DA3D978A-8B8A-4AAD-AF7C-A28043D58D4D}"/>
    <cellStyle name="Normal 3 4 4 4 4 5" xfId="43646" xr:uid="{C9B25083-8F21-4C97-953A-D79E1370C875}"/>
    <cellStyle name="Normal 3 4 4 4 4 6" xfId="51532" xr:uid="{21F59BB0-E7E0-414E-90B7-648494A5A545}"/>
    <cellStyle name="Normal 3 4 4 4 4 7" xfId="59022" xr:uid="{7FFEC276-0AE7-4000-8A2A-C01BDF51D524}"/>
    <cellStyle name="Normal 3 4 4 4 5" xfId="6231" xr:uid="{14149E9C-5C52-496A-B34D-471A95EDCE44}"/>
    <cellStyle name="Normal 3 4 4 4 5 2" xfId="13740" xr:uid="{F8B37BF2-197E-465E-88FB-6B42D84D3C19}"/>
    <cellStyle name="Normal 3 4 4 4 5 2 2" xfId="28716" xr:uid="{23A0A55B-E2A6-4B21-90AA-08CFAB009028}"/>
    <cellStyle name="Normal 3 4 4 4 5 3" xfId="21228" xr:uid="{EEA7CDE7-FD20-48AD-A90B-ACE0A0A1F48D}"/>
    <cellStyle name="Normal 3 4 4 4 5 4" xfId="37270" xr:uid="{13B08BA9-9E95-47AA-98CA-E06BF98CBCA9}"/>
    <cellStyle name="Normal 3 4 4 4 5 5" xfId="43647" xr:uid="{746A05C4-210C-465D-A15D-1268977D1203}"/>
    <cellStyle name="Normal 3 4 4 4 5 6" xfId="51533" xr:uid="{7E033D95-37B0-46DA-8E01-13DF30F6F0C0}"/>
    <cellStyle name="Normal 3 4 4 4 5 7" xfId="59023" xr:uid="{8A7B68D3-5F27-4130-A196-84DDC4048C6C}"/>
    <cellStyle name="Normal 3 4 4 4 6" xfId="13733" xr:uid="{2AC3CCB7-5537-40A5-ABE9-C2F5497C198E}"/>
    <cellStyle name="Normal 3 4 4 4 6 2" xfId="28709" xr:uid="{1C54FCBA-DE16-451D-A3F5-F29F9488E2CC}"/>
    <cellStyle name="Normal 3 4 4 4 7" xfId="21221" xr:uid="{099154F5-F7C8-49C6-B7FC-94EB4090F92C}"/>
    <cellStyle name="Normal 3 4 4 4 8" xfId="31023" xr:uid="{7D5658CB-3979-494E-8B6D-0F57E748A168}"/>
    <cellStyle name="Normal 3 4 4 4 9" xfId="43640" xr:uid="{E95C3FDE-B7C5-418C-BA3B-F4E004A231DD}"/>
    <cellStyle name="Normal 3 4 4 5" xfId="6232" xr:uid="{5B47558B-B251-4DC3-B08D-5A348D1C4DCC}"/>
    <cellStyle name="Normal 3 4 4 5 10" xfId="59024" xr:uid="{42D5E551-A08D-42CC-A2F3-C8DFC396B45D}"/>
    <cellStyle name="Normal 3 4 4 5 2" xfId="6233" xr:uid="{ED295179-A49D-4CE5-A9A6-5F3F1A5F5D0E}"/>
    <cellStyle name="Normal 3 4 4 5 2 2" xfId="13742" xr:uid="{501323CD-115E-4415-84F1-BC9F7DA7F2C3}"/>
    <cellStyle name="Normal 3 4 4 5 2 2 2" xfId="28718" xr:uid="{7DA0A74E-B659-4643-A763-6881C251D691}"/>
    <cellStyle name="Normal 3 4 4 5 2 3" xfId="21230" xr:uid="{59A42E69-9E7B-4764-B44C-1D8DD496FE9A}"/>
    <cellStyle name="Normal 3 4 4 5 2 4" xfId="33584" xr:uid="{C32CDA0E-280D-4F8B-B858-0C0950254E51}"/>
    <cellStyle name="Normal 3 4 4 5 2 5" xfId="43649" xr:uid="{88F890AE-FA65-4C22-A63B-851BBF1C0595}"/>
    <cellStyle name="Normal 3 4 4 5 2 6" xfId="51535" xr:uid="{35638E9C-CA32-45F1-A18E-E89491EB82ED}"/>
    <cellStyle name="Normal 3 4 4 5 2 7" xfId="59025" xr:uid="{2A17C8E1-30DF-4BB7-A396-7BF9EC839FFF}"/>
    <cellStyle name="Normal 3 4 4 5 3" xfId="6234" xr:uid="{91051769-941E-48DF-B199-39FCE52F41A3}"/>
    <cellStyle name="Normal 3 4 4 5 3 2" xfId="13743" xr:uid="{9A7EA9CB-3FFA-4ADA-B85C-CCB8FF5FAC88}"/>
    <cellStyle name="Normal 3 4 4 5 3 2 2" xfId="28719" xr:uid="{307FBC65-0C4C-4E45-9918-F433E5FA7BC5}"/>
    <cellStyle name="Normal 3 4 4 5 3 3" xfId="21231" xr:uid="{7C6DB24B-DD59-412A-BEE1-AE56E577E727}"/>
    <cellStyle name="Normal 3 4 4 5 3 4" xfId="35429" xr:uid="{4078F1DA-CC2E-401F-BAF7-D0BE55E00BD0}"/>
    <cellStyle name="Normal 3 4 4 5 3 5" xfId="43650" xr:uid="{18B15F30-16C1-4F25-AD2E-44235A339811}"/>
    <cellStyle name="Normal 3 4 4 5 3 6" xfId="51536" xr:uid="{A1074A07-94DE-4FC5-816D-27CB51D1F072}"/>
    <cellStyle name="Normal 3 4 4 5 3 7" xfId="59026" xr:uid="{31CA464C-8D3B-4022-825D-31CA24162668}"/>
    <cellStyle name="Normal 3 4 4 5 4" xfId="6235" xr:uid="{A3481836-736D-4DA9-99EE-1E16EA7F6C31}"/>
    <cellStyle name="Normal 3 4 4 5 4 2" xfId="13744" xr:uid="{A685E3C5-AC8E-4A97-A032-B4F7B3EBA562}"/>
    <cellStyle name="Normal 3 4 4 5 4 2 2" xfId="28720" xr:uid="{14BEB9F1-7458-41BE-8572-3ABCF27E35B9}"/>
    <cellStyle name="Normal 3 4 4 5 4 3" xfId="21232" xr:uid="{2509A729-99FD-44FE-BEE0-207945E706B4}"/>
    <cellStyle name="Normal 3 4 4 5 4 4" xfId="37272" xr:uid="{4461057E-A3A3-4E2D-9211-C204B030C401}"/>
    <cellStyle name="Normal 3 4 4 5 4 5" xfId="43651" xr:uid="{AD2B18A2-DAD8-4371-BF25-9924BDA350FF}"/>
    <cellStyle name="Normal 3 4 4 5 4 6" xfId="51537" xr:uid="{E865215F-E7A2-4951-80B6-ED3E298922A8}"/>
    <cellStyle name="Normal 3 4 4 5 4 7" xfId="59027" xr:uid="{D341C097-585E-4737-985C-94EFD67FA950}"/>
    <cellStyle name="Normal 3 4 4 5 5" xfId="13741" xr:uid="{54F596D4-5A2F-482E-B9FC-3626B1C0F0F3}"/>
    <cellStyle name="Normal 3 4 4 5 5 2" xfId="28717" xr:uid="{797A1A7A-A9D8-4AD2-A911-92D18416DBD9}"/>
    <cellStyle name="Normal 3 4 4 5 6" xfId="21229" xr:uid="{12E65CD1-6D5D-4749-A2EF-580AD96AA679}"/>
    <cellStyle name="Normal 3 4 4 5 7" xfId="31839" xr:uid="{A295ACA9-231F-40F3-A4B6-A611FDD190CC}"/>
    <cellStyle name="Normal 3 4 4 5 8" xfId="43648" xr:uid="{A674D34C-5E6D-4AED-8009-C7BF54CE6389}"/>
    <cellStyle name="Normal 3 4 4 5 9" xfId="51534" xr:uid="{CF3D2326-FC9D-4D22-8ADF-F222AE778C9E}"/>
    <cellStyle name="Normal 3 4 4 6" xfId="6236" xr:uid="{26C33B62-CD28-4C90-B582-42A9BB38265C}"/>
    <cellStyle name="Normal 3 4 4 6 2" xfId="13745" xr:uid="{CB873958-2CF6-4BEE-8B8A-2A693F7B31C3}"/>
    <cellStyle name="Normal 3 4 4 6 2 2" xfId="28721" xr:uid="{3240E65C-C10F-4283-BA31-8534F89D1556}"/>
    <cellStyle name="Normal 3 4 4 6 3" xfId="21233" xr:uid="{4C808C97-AC56-4F03-B953-C32B15004B06}"/>
    <cellStyle name="Normal 3 4 4 6 4" xfId="33575" xr:uid="{E6EC2A64-B8BF-4852-A8D7-A30A46FC7223}"/>
    <cellStyle name="Normal 3 4 4 6 5" xfId="43652" xr:uid="{CCAE6890-1C9B-4444-BE5D-FCB277FA68A2}"/>
    <cellStyle name="Normal 3 4 4 6 6" xfId="51538" xr:uid="{A5419E3C-E197-460B-855C-076B682E654C}"/>
    <cellStyle name="Normal 3 4 4 6 7" xfId="59028" xr:uid="{FCB8ADB5-720F-4061-B3C7-7628FCC549B7}"/>
    <cellStyle name="Normal 3 4 4 7" xfId="6237" xr:uid="{E5B73C7B-396B-4784-8377-7A68C188090D}"/>
    <cellStyle name="Normal 3 4 4 7 2" xfId="13746" xr:uid="{7D7DE2D8-DE74-4E7B-90FF-F43CDFA3D676}"/>
    <cellStyle name="Normal 3 4 4 7 2 2" xfId="28722" xr:uid="{2FF87C15-66CB-4D6F-A5D5-6A1FF07E3520}"/>
    <cellStyle name="Normal 3 4 4 7 3" xfId="21234" xr:uid="{657EE399-BCD8-4735-99D1-20644869DAFD}"/>
    <cellStyle name="Normal 3 4 4 7 4" xfId="35420" xr:uid="{B699C70C-1E04-44B4-A0E6-165A88E8050D}"/>
    <cellStyle name="Normal 3 4 4 7 5" xfId="43653" xr:uid="{4EC13D0D-1D74-45EF-B41D-4646ADD3EEEC}"/>
    <cellStyle name="Normal 3 4 4 7 6" xfId="51539" xr:uid="{6F2985E3-B445-46D7-98CA-A9BC4F746A25}"/>
    <cellStyle name="Normal 3 4 4 7 7" xfId="59029" xr:uid="{1D5B0650-C0BA-49CE-AE24-1CBD447E3769}"/>
    <cellStyle name="Normal 3 4 4 8" xfId="6238" xr:uid="{0BB8312F-E006-450F-BBCC-B888D88A0FA3}"/>
    <cellStyle name="Normal 3 4 4 8 2" xfId="13747" xr:uid="{5A6D17F6-6E63-4F47-80E1-9CBC65705612}"/>
    <cellStyle name="Normal 3 4 4 8 2 2" xfId="28723" xr:uid="{0780C7DF-187C-43D1-A497-11937E187AD7}"/>
    <cellStyle name="Normal 3 4 4 8 3" xfId="21235" xr:uid="{FC7D05E6-4A35-4394-837D-1A35572330BE}"/>
    <cellStyle name="Normal 3 4 4 8 4" xfId="37263" xr:uid="{4E63494C-767D-4C73-8681-449506C73068}"/>
    <cellStyle name="Normal 3 4 4 8 5" xfId="43654" xr:uid="{BEFD0403-A327-41A2-8247-BE1E6985D4E4}"/>
    <cellStyle name="Normal 3 4 4 8 6" xfId="51540" xr:uid="{99A89B79-816B-4D37-91E3-4AD9C141EBD8}"/>
    <cellStyle name="Normal 3 4 4 8 7" xfId="59030" xr:uid="{2B907E56-803F-40F1-9325-264D628B27BD}"/>
    <cellStyle name="Normal 3 4 4 9" xfId="13708" xr:uid="{8DC7DA33-53EB-43DD-A733-1762E43FB45E}"/>
    <cellStyle name="Normal 3 4 4 9 2" xfId="28684" xr:uid="{19EEA756-8689-493C-A2F0-13F7E2361916}"/>
    <cellStyle name="Normal 3 4 5" xfId="6239" xr:uid="{795C6C10-2E05-4C30-A20B-F90DBEB8D6EA}"/>
    <cellStyle name="Normal 3 4 5 10" xfId="43655" xr:uid="{3B21CF43-5FCE-4D4F-BEDE-C9A8C833A639}"/>
    <cellStyle name="Normal 3 4 5 11" xfId="51541" xr:uid="{606FEB21-ADF6-472A-851E-9C7E57C74C58}"/>
    <cellStyle name="Normal 3 4 5 12" xfId="59031" xr:uid="{0A95856F-AD2E-4DC5-86CB-48030B8A8176}"/>
    <cellStyle name="Normal 3 4 5 2" xfId="6240" xr:uid="{E4752DA8-3117-41B4-B22D-94F1E216A29B}"/>
    <cellStyle name="Normal 3 4 5 2 10" xfId="51542" xr:uid="{92179A60-B936-4083-9CBA-581FEF0728A2}"/>
    <cellStyle name="Normal 3 4 5 2 11" xfId="59032" xr:uid="{3543C9F9-19C5-4CD7-B765-0DDDA5DD6FB2}"/>
    <cellStyle name="Normal 3 4 5 2 2" xfId="6241" xr:uid="{A3B16EAA-C6FD-4CB7-B756-9039B5168329}"/>
    <cellStyle name="Normal 3 4 5 2 2 10" xfId="59033" xr:uid="{E263360F-B9C2-42E9-8C2A-0F96620E0688}"/>
    <cellStyle name="Normal 3 4 5 2 2 2" xfId="6242" xr:uid="{0E4F62E5-4CB5-435C-BFA0-AD5560E7C98F}"/>
    <cellStyle name="Normal 3 4 5 2 2 2 2" xfId="13751" xr:uid="{7CDC1AB7-613B-4912-A31E-D70F0DB9CCFA}"/>
    <cellStyle name="Normal 3 4 5 2 2 2 2 2" xfId="28727" xr:uid="{765E930C-D434-4F0B-A584-38E4CA5C0B67}"/>
    <cellStyle name="Normal 3 4 5 2 2 2 3" xfId="21239" xr:uid="{F92ECABB-53BC-4052-8FCB-4DD2480E673F}"/>
    <cellStyle name="Normal 3 4 5 2 2 2 4" xfId="33587" xr:uid="{BABA05CA-7432-4FEC-BCD1-A545CBAB9027}"/>
    <cellStyle name="Normal 3 4 5 2 2 2 5" xfId="43658" xr:uid="{FD573A74-599E-43D2-8BBD-C68DBAECDB3B}"/>
    <cellStyle name="Normal 3 4 5 2 2 2 6" xfId="51544" xr:uid="{E2887AF9-0C91-4F5E-BDF6-0B3DD281375D}"/>
    <cellStyle name="Normal 3 4 5 2 2 2 7" xfId="59034" xr:uid="{54148BEE-D77F-43EE-80E6-300A135EECDE}"/>
    <cellStyle name="Normal 3 4 5 2 2 3" xfId="6243" xr:uid="{506F4187-BE0D-4118-9B1E-97DCBB640B08}"/>
    <cellStyle name="Normal 3 4 5 2 2 3 2" xfId="13752" xr:uid="{C46550F0-D947-494B-86F4-1016E297FA09}"/>
    <cellStyle name="Normal 3 4 5 2 2 3 2 2" xfId="28728" xr:uid="{D28D3218-D39C-40AF-B59F-A1087C0B7225}"/>
    <cellStyle name="Normal 3 4 5 2 2 3 3" xfId="21240" xr:uid="{517EDAA5-B4B0-4912-90ED-E5AEF75B3C4D}"/>
    <cellStyle name="Normal 3 4 5 2 2 3 4" xfId="35432" xr:uid="{866E282E-DC06-45D0-AF65-9065CBBFBD72}"/>
    <cellStyle name="Normal 3 4 5 2 2 3 5" xfId="43659" xr:uid="{FC06F02B-CE3E-4CC3-AA9E-93A1779F7287}"/>
    <cellStyle name="Normal 3 4 5 2 2 3 6" xfId="51545" xr:uid="{A9A2824C-1972-4DE4-B8A1-3F378C94FA1B}"/>
    <cellStyle name="Normal 3 4 5 2 2 3 7" xfId="59035" xr:uid="{F2A7814E-9F6A-4930-800A-53B5F0DB111D}"/>
    <cellStyle name="Normal 3 4 5 2 2 4" xfId="6244" xr:uid="{96274AED-39C7-4AD2-A463-B8E5CCA58A4F}"/>
    <cellStyle name="Normal 3 4 5 2 2 4 2" xfId="13753" xr:uid="{65546306-8382-466F-99E5-4BF5EDEBB67C}"/>
    <cellStyle name="Normal 3 4 5 2 2 4 2 2" xfId="28729" xr:uid="{A89C3F52-354E-4C01-AE25-B097AB59E5AC}"/>
    <cellStyle name="Normal 3 4 5 2 2 4 3" xfId="21241" xr:uid="{C6A14B81-975F-4F3F-A8D1-232C4E4D2E0C}"/>
    <cellStyle name="Normal 3 4 5 2 2 4 4" xfId="37275" xr:uid="{251E4FA6-83F1-475C-8077-23610EF0B166}"/>
    <cellStyle name="Normal 3 4 5 2 2 4 5" xfId="43660" xr:uid="{72394F57-9BC5-4F01-9C04-BBE21D79705C}"/>
    <cellStyle name="Normal 3 4 5 2 2 4 6" xfId="51546" xr:uid="{1D3D5ADE-F021-4A3D-B705-058DC13BF90F}"/>
    <cellStyle name="Normal 3 4 5 2 2 4 7" xfId="59036" xr:uid="{70ED1B3F-D23D-4F31-80AB-124823E55279}"/>
    <cellStyle name="Normal 3 4 5 2 2 5" xfId="13750" xr:uid="{6FCE539A-28C8-4E3B-B75D-69C76A87E1E7}"/>
    <cellStyle name="Normal 3 4 5 2 2 5 2" xfId="28726" xr:uid="{A200B87A-B9F8-4EE7-A961-303FAB606E1D}"/>
    <cellStyle name="Normal 3 4 5 2 2 6" xfId="21238" xr:uid="{0FD36B36-BDFC-4CFB-BC36-2E16CE561A6E}"/>
    <cellStyle name="Normal 3 4 5 2 2 7" xfId="31845" xr:uid="{5F4B5D51-DD30-4C3A-A617-A33CDD7CC704}"/>
    <cellStyle name="Normal 3 4 5 2 2 8" xfId="43657" xr:uid="{5A243235-8EB1-4881-A1F9-9B3ACE9EBA62}"/>
    <cellStyle name="Normal 3 4 5 2 2 9" xfId="51543" xr:uid="{2578E4E0-933F-4AF6-8C36-037E5C5B035D}"/>
    <cellStyle name="Normal 3 4 5 2 3" xfId="6245" xr:uid="{293C4FC5-FCC5-4823-BF9F-E184D8C908AF}"/>
    <cellStyle name="Normal 3 4 5 2 3 2" xfId="13754" xr:uid="{2250E354-766A-4ACF-B183-2AB74B34DD9C}"/>
    <cellStyle name="Normal 3 4 5 2 3 2 2" xfId="28730" xr:uid="{9369F49A-2765-4486-BC83-170477EB3A04}"/>
    <cellStyle name="Normal 3 4 5 2 3 3" xfId="21242" xr:uid="{B1EA19B3-7B1C-4B12-8B47-71C57B129932}"/>
    <cellStyle name="Normal 3 4 5 2 3 4" xfId="33586" xr:uid="{4B2CA628-426A-4E56-B2C6-FA770E1292C5}"/>
    <cellStyle name="Normal 3 4 5 2 3 5" xfId="43661" xr:uid="{00D6A274-059C-4485-9B5C-1CB47F0EAAFD}"/>
    <cellStyle name="Normal 3 4 5 2 3 6" xfId="51547" xr:uid="{0499AA80-4134-42AC-89AA-7A9DA8E4443B}"/>
    <cellStyle name="Normal 3 4 5 2 3 7" xfId="59037" xr:uid="{682937C7-378D-4C03-8A8F-268C6EAB2318}"/>
    <cellStyle name="Normal 3 4 5 2 4" xfId="6246" xr:uid="{F60778C6-9879-4C83-A9E9-3F9C21CE4674}"/>
    <cellStyle name="Normal 3 4 5 2 4 2" xfId="13755" xr:uid="{022DAF5F-5BFA-407F-B3FF-0DC41A0B3D25}"/>
    <cellStyle name="Normal 3 4 5 2 4 2 2" xfId="28731" xr:uid="{8AF5406F-CCF5-463C-B2F0-C1E86C1EB406}"/>
    <cellStyle name="Normal 3 4 5 2 4 3" xfId="21243" xr:uid="{9775AD0B-4EE9-4A13-90CB-D446C858B4B8}"/>
    <cellStyle name="Normal 3 4 5 2 4 4" xfId="35431" xr:uid="{739D8935-96C4-4619-9467-3BDAFC4B5773}"/>
    <cellStyle name="Normal 3 4 5 2 4 5" xfId="43662" xr:uid="{DBEC54C1-DBB8-489D-980F-0AB1D97F676D}"/>
    <cellStyle name="Normal 3 4 5 2 4 6" xfId="51548" xr:uid="{B665ABBF-FAFB-4E59-9D1A-EEA2A1DDD2A9}"/>
    <cellStyle name="Normal 3 4 5 2 4 7" xfId="59038" xr:uid="{F655E028-7AA5-4778-8045-C9176B05A461}"/>
    <cellStyle name="Normal 3 4 5 2 5" xfId="6247" xr:uid="{FB9F634B-A39B-4DE8-A66F-19FEAC3CE22C}"/>
    <cellStyle name="Normal 3 4 5 2 5 2" xfId="13756" xr:uid="{E32B44A2-7C7D-4113-B714-094D3FA8D5F7}"/>
    <cellStyle name="Normal 3 4 5 2 5 2 2" xfId="28732" xr:uid="{6A72E774-7EA8-46E5-919D-8B53E58215F3}"/>
    <cellStyle name="Normal 3 4 5 2 5 3" xfId="21244" xr:uid="{AA42BF8B-A061-4870-BA6A-D8ED00C5CB35}"/>
    <cellStyle name="Normal 3 4 5 2 5 4" xfId="37274" xr:uid="{7A801675-FEC2-45B7-974D-2C7237021893}"/>
    <cellStyle name="Normal 3 4 5 2 5 5" xfId="43663" xr:uid="{F6C6F2E4-D3E3-4E4E-A3C0-A8379CA97B2B}"/>
    <cellStyle name="Normal 3 4 5 2 5 6" xfId="51549" xr:uid="{17DF9FAE-2041-415F-AAFC-79B9E7C14D2E}"/>
    <cellStyle name="Normal 3 4 5 2 5 7" xfId="59039" xr:uid="{533C1BDC-A8CE-46E3-8036-1CF114A16C19}"/>
    <cellStyle name="Normal 3 4 5 2 6" xfId="13749" xr:uid="{33EC29D4-8702-4012-8F83-FE1E347F5E98}"/>
    <cellStyle name="Normal 3 4 5 2 6 2" xfId="28725" xr:uid="{55307BF1-4152-4872-B6D7-BAC2C9219111}"/>
    <cellStyle name="Normal 3 4 5 2 7" xfId="21237" xr:uid="{6B861C4E-5D31-427C-84B8-309DC9B689F7}"/>
    <cellStyle name="Normal 3 4 5 2 8" xfId="31025" xr:uid="{0C117A9D-7682-4837-A0E4-9A1819959297}"/>
    <cellStyle name="Normal 3 4 5 2 9" xfId="43656" xr:uid="{F51BBBD9-83E3-4988-9CA1-DA5E0A00D193}"/>
    <cellStyle name="Normal 3 4 5 3" xfId="6248" xr:uid="{B51C9314-1B99-467A-A446-971AD88536D6}"/>
    <cellStyle name="Normal 3 4 5 3 10" xfId="59040" xr:uid="{EBEAA70B-512E-4F32-9E59-72AA1070BD08}"/>
    <cellStyle name="Normal 3 4 5 3 2" xfId="6249" xr:uid="{60923A57-C660-4058-B79F-7E2ABDF2A71E}"/>
    <cellStyle name="Normal 3 4 5 3 2 2" xfId="13758" xr:uid="{BC78140B-8448-4709-A8CA-5EAEAC1C7D72}"/>
    <cellStyle name="Normal 3 4 5 3 2 2 2" xfId="28734" xr:uid="{20216167-F0FC-43E7-AD94-363209ADEB7A}"/>
    <cellStyle name="Normal 3 4 5 3 2 3" xfId="21246" xr:uid="{A8DDFA10-C5C0-4806-BF69-140A03B99AEB}"/>
    <cellStyle name="Normal 3 4 5 3 2 4" xfId="33588" xr:uid="{B4FA832C-F75D-4A99-8413-9D8D53F577E7}"/>
    <cellStyle name="Normal 3 4 5 3 2 5" xfId="43665" xr:uid="{987DC076-2030-4BC9-8CAB-4020F95F2610}"/>
    <cellStyle name="Normal 3 4 5 3 2 6" xfId="51551" xr:uid="{30B0AC2A-287D-4558-9B70-F64CD4F25970}"/>
    <cellStyle name="Normal 3 4 5 3 2 7" xfId="59041" xr:uid="{4A44C540-D878-4466-B527-0DB310F04742}"/>
    <cellStyle name="Normal 3 4 5 3 3" xfId="6250" xr:uid="{88E36746-308B-4425-87A5-33E45E518B38}"/>
    <cellStyle name="Normal 3 4 5 3 3 2" xfId="13759" xr:uid="{059C4447-DD03-427D-98BF-E763267ED5D6}"/>
    <cellStyle name="Normal 3 4 5 3 3 2 2" xfId="28735" xr:uid="{9DBDD6BD-C37A-4602-AC3A-3C681318D975}"/>
    <cellStyle name="Normal 3 4 5 3 3 3" xfId="21247" xr:uid="{887CAE49-5DB1-40D1-BBD7-64F22B17A781}"/>
    <cellStyle name="Normal 3 4 5 3 3 4" xfId="35433" xr:uid="{1A06DAF6-2165-4519-8496-88F7E0056B38}"/>
    <cellStyle name="Normal 3 4 5 3 3 5" xfId="43666" xr:uid="{51CCB6E5-9B43-480D-9C59-088956DFE51E}"/>
    <cellStyle name="Normal 3 4 5 3 3 6" xfId="51552" xr:uid="{7E8CD361-4137-4B8B-BDE6-E3CB9DD553FA}"/>
    <cellStyle name="Normal 3 4 5 3 3 7" xfId="59042" xr:uid="{A2F9D777-D5D3-435D-8877-3BE8F91458F4}"/>
    <cellStyle name="Normal 3 4 5 3 4" xfId="6251" xr:uid="{BD156210-3D12-4E29-BC30-0E03876E413F}"/>
    <cellStyle name="Normal 3 4 5 3 4 2" xfId="13760" xr:uid="{2DBC62A4-1043-4989-9450-E54C195F77A2}"/>
    <cellStyle name="Normal 3 4 5 3 4 2 2" xfId="28736" xr:uid="{D79A87CD-A56D-4328-899F-CC4DBA0DED85}"/>
    <cellStyle name="Normal 3 4 5 3 4 3" xfId="21248" xr:uid="{36A59BA8-8EC3-48FF-AE0D-640AB5B8B81B}"/>
    <cellStyle name="Normal 3 4 5 3 4 4" xfId="37276" xr:uid="{1EB77CCE-0FDC-4BEB-A9F7-DFCFF03CB9C4}"/>
    <cellStyle name="Normal 3 4 5 3 4 5" xfId="43667" xr:uid="{04A6EE47-3E76-48C0-B621-7C5B47729063}"/>
    <cellStyle name="Normal 3 4 5 3 4 6" xfId="51553" xr:uid="{58F74D3F-6E74-4602-B015-4943CBFCBDE6}"/>
    <cellStyle name="Normal 3 4 5 3 4 7" xfId="59043" xr:uid="{551AA259-81AD-4AF9-89E0-741361655518}"/>
    <cellStyle name="Normal 3 4 5 3 5" xfId="13757" xr:uid="{F331305C-1FCD-4038-B3A5-18BA1651F9FD}"/>
    <cellStyle name="Normal 3 4 5 3 5 2" xfId="28733" xr:uid="{F1CB8003-23E5-4A98-A471-61DB0662536B}"/>
    <cellStyle name="Normal 3 4 5 3 6" xfId="21245" xr:uid="{BE1C2F87-B9E0-4948-8E40-67D9A9C91596}"/>
    <cellStyle name="Normal 3 4 5 3 7" xfId="31844" xr:uid="{AAFE7F7F-2AAD-4A28-977B-3038BEA541AF}"/>
    <cellStyle name="Normal 3 4 5 3 8" xfId="43664" xr:uid="{B33461B0-FBD3-4528-8405-059FC94D42A9}"/>
    <cellStyle name="Normal 3 4 5 3 9" xfId="51550" xr:uid="{3CBF16A0-089E-490D-985C-AB3EA869349D}"/>
    <cellStyle name="Normal 3 4 5 4" xfId="6252" xr:uid="{B3F86A02-C367-4D81-8433-6045A1B7927D}"/>
    <cellStyle name="Normal 3 4 5 4 2" xfId="13761" xr:uid="{B9CFB1B1-4C30-49DC-B977-05757612B3DA}"/>
    <cellStyle name="Normal 3 4 5 4 2 2" xfId="28737" xr:uid="{7345E751-F766-4287-A955-90C681AC9A81}"/>
    <cellStyle name="Normal 3 4 5 4 3" xfId="21249" xr:uid="{A1B00A05-D94E-425B-8050-431B385D4302}"/>
    <cellStyle name="Normal 3 4 5 4 4" xfId="33585" xr:uid="{63502ADD-C424-44A3-AB01-97A4D968C75F}"/>
    <cellStyle name="Normal 3 4 5 4 5" xfId="43668" xr:uid="{63A3B1BA-1AA5-46DD-9B4A-264470D03729}"/>
    <cellStyle name="Normal 3 4 5 4 6" xfId="51554" xr:uid="{00E1F139-CB23-4350-8BA2-4B8E36BF09BD}"/>
    <cellStyle name="Normal 3 4 5 4 7" xfId="59044" xr:uid="{2248BFDC-6F4D-4666-BACA-5F85C68AFC9A}"/>
    <cellStyle name="Normal 3 4 5 5" xfId="6253" xr:uid="{5E72FBB9-CCAD-4056-AF08-AF1E84A521CD}"/>
    <cellStyle name="Normal 3 4 5 5 2" xfId="13762" xr:uid="{AB73519B-EEE8-4F1D-AA60-CDB7F9B107FF}"/>
    <cellStyle name="Normal 3 4 5 5 2 2" xfId="28738" xr:uid="{9EDBAF45-6F89-4642-A3AC-B6B639B81062}"/>
    <cellStyle name="Normal 3 4 5 5 3" xfId="21250" xr:uid="{03F8AAEB-23B0-4B56-800A-BF8A6E5866EA}"/>
    <cellStyle name="Normal 3 4 5 5 4" xfId="35430" xr:uid="{B4CBBC24-9E85-4EA8-ACFF-407BEDCEC6B6}"/>
    <cellStyle name="Normal 3 4 5 5 5" xfId="43669" xr:uid="{AF6E9E97-1313-425D-AC73-6D392CE64077}"/>
    <cellStyle name="Normal 3 4 5 5 6" xfId="51555" xr:uid="{C9C00436-CF98-4414-A65D-5A0619040DA7}"/>
    <cellStyle name="Normal 3 4 5 5 7" xfId="59045" xr:uid="{5E7281C2-53E4-46A8-9D8A-B3AF7F6D949B}"/>
    <cellStyle name="Normal 3 4 5 6" xfId="6254" xr:uid="{5A7A246D-DF3A-4FBC-B055-A023BB7CE4BD}"/>
    <cellStyle name="Normal 3 4 5 6 2" xfId="13763" xr:uid="{982312C5-C285-41E1-A2AC-66941FF607C6}"/>
    <cellStyle name="Normal 3 4 5 6 2 2" xfId="28739" xr:uid="{D7BF73AB-7B71-4FD2-9CDA-CE2780E152AA}"/>
    <cellStyle name="Normal 3 4 5 6 3" xfId="21251" xr:uid="{C9CA71F1-D91A-481F-B4AD-92D097278096}"/>
    <cellStyle name="Normal 3 4 5 6 4" xfId="37273" xr:uid="{4656CB0E-95B8-4966-8766-2C0D19A61736}"/>
    <cellStyle name="Normal 3 4 5 6 5" xfId="43670" xr:uid="{9944DC36-0280-4115-B48D-B848B15F5273}"/>
    <cellStyle name="Normal 3 4 5 6 6" xfId="51556" xr:uid="{AA0D306B-4DD9-45B1-89B0-74F4719ED7F6}"/>
    <cellStyle name="Normal 3 4 5 6 7" xfId="59046" xr:uid="{19F77DDB-E72D-4876-8626-185B9EB318B5}"/>
    <cellStyle name="Normal 3 4 5 7" xfId="13748" xr:uid="{AC9C99F5-4F3F-481E-B65D-C458CE7B7997}"/>
    <cellStyle name="Normal 3 4 5 7 2" xfId="28724" xr:uid="{C6CA8580-6045-4B66-972D-84C653037295}"/>
    <cellStyle name="Normal 3 4 5 8" xfId="21236" xr:uid="{C56EEA1B-D4E9-43F8-9966-DC53DDF45931}"/>
    <cellStyle name="Normal 3 4 5 9" xfId="30520" xr:uid="{D0CC012D-0FF9-4D52-9EC0-2DC0D9382849}"/>
    <cellStyle name="Normal 3 4 6" xfId="6255" xr:uid="{129C6C7B-48CC-4598-B868-533912184335}"/>
    <cellStyle name="Normal 3 4 6 10" xfId="43671" xr:uid="{1BBE9726-1E07-4FB7-8441-1199E6E1932B}"/>
    <cellStyle name="Normal 3 4 6 11" xfId="51557" xr:uid="{CBABB147-C711-49F5-A2C4-7B62DDCDB357}"/>
    <cellStyle name="Normal 3 4 6 12" xfId="59047" xr:uid="{9BD0C0A2-6FA1-4862-A79C-39A45CF3D120}"/>
    <cellStyle name="Normal 3 4 6 2" xfId="6256" xr:uid="{8A22DD19-0A3C-45DE-8BFE-5FA2D2246D67}"/>
    <cellStyle name="Normal 3 4 6 2 10" xfId="51558" xr:uid="{4C9D0B02-F6FB-435E-8E42-2A80571FC223}"/>
    <cellStyle name="Normal 3 4 6 2 11" xfId="59048" xr:uid="{7D41C407-934D-4782-BD14-462C4128B2C5}"/>
    <cellStyle name="Normal 3 4 6 2 2" xfId="6257" xr:uid="{D9EE5783-4837-4B8A-ABCE-E8FFB76B4E9D}"/>
    <cellStyle name="Normal 3 4 6 2 2 10" xfId="59049" xr:uid="{6589BCCD-D007-453C-BC6D-CB9348FC6608}"/>
    <cellStyle name="Normal 3 4 6 2 2 2" xfId="6258" xr:uid="{5C745F01-C0A8-40DA-B790-8B880894CB0A}"/>
    <cellStyle name="Normal 3 4 6 2 2 2 2" xfId="13767" xr:uid="{F9BE610D-8F5B-4DD2-B7E1-F37EBD3CC7E1}"/>
    <cellStyle name="Normal 3 4 6 2 2 2 2 2" xfId="28743" xr:uid="{741D17C0-881C-47E1-A924-80E524C15534}"/>
    <cellStyle name="Normal 3 4 6 2 2 2 3" xfId="21255" xr:uid="{B302F209-4ED9-4B1D-9CA4-BC246305A030}"/>
    <cellStyle name="Normal 3 4 6 2 2 2 4" xfId="33591" xr:uid="{A346980E-4B19-4FC3-82AC-4742A387AC39}"/>
    <cellStyle name="Normal 3 4 6 2 2 2 5" xfId="43674" xr:uid="{651AAA79-B3A9-43ED-B1D0-290CD1784A86}"/>
    <cellStyle name="Normal 3 4 6 2 2 2 6" xfId="51560" xr:uid="{107D3243-EA56-4559-8D69-B34F856CC65E}"/>
    <cellStyle name="Normal 3 4 6 2 2 2 7" xfId="59050" xr:uid="{2CAB3C3E-5FD7-4812-AC93-616A0B9C7D3C}"/>
    <cellStyle name="Normal 3 4 6 2 2 3" xfId="6259" xr:uid="{84F8C530-82A3-41EC-AB16-927C8D66E3C3}"/>
    <cellStyle name="Normal 3 4 6 2 2 3 2" xfId="13768" xr:uid="{86C49013-E48F-4A53-B5ED-88C3F7A0E775}"/>
    <cellStyle name="Normal 3 4 6 2 2 3 2 2" xfId="28744" xr:uid="{E8183109-208C-481B-B1DF-F30E3F99E9B0}"/>
    <cellStyle name="Normal 3 4 6 2 2 3 3" xfId="21256" xr:uid="{60D09309-0C97-4045-BF85-DD26401D607C}"/>
    <cellStyle name="Normal 3 4 6 2 2 3 4" xfId="35436" xr:uid="{29FD96DE-DA81-4C3C-BDF4-779441BF902D}"/>
    <cellStyle name="Normal 3 4 6 2 2 3 5" xfId="43675" xr:uid="{15A1CE58-B8EF-4C69-8F09-70BDFE87FB6F}"/>
    <cellStyle name="Normal 3 4 6 2 2 3 6" xfId="51561" xr:uid="{C1755773-6E01-4BD9-B005-41A045B391BD}"/>
    <cellStyle name="Normal 3 4 6 2 2 3 7" xfId="59051" xr:uid="{3EADDA7F-628C-4D4A-AAB6-2DA6FC08DE58}"/>
    <cellStyle name="Normal 3 4 6 2 2 4" xfId="6260" xr:uid="{95905C33-C012-4C53-BBFA-36A47093AF07}"/>
    <cellStyle name="Normal 3 4 6 2 2 4 2" xfId="13769" xr:uid="{9FE3156D-A98D-4A51-91D8-66F782A14DA6}"/>
    <cellStyle name="Normal 3 4 6 2 2 4 2 2" xfId="28745" xr:uid="{277D74D0-F700-4E2E-9741-56D1A959571E}"/>
    <cellStyle name="Normal 3 4 6 2 2 4 3" xfId="21257" xr:uid="{A16B1361-2801-4A00-A5BA-2B0FDB911D37}"/>
    <cellStyle name="Normal 3 4 6 2 2 4 4" xfId="37279" xr:uid="{86149442-A046-42A1-BA2D-32B728EF72E8}"/>
    <cellStyle name="Normal 3 4 6 2 2 4 5" xfId="43676" xr:uid="{5EAC0613-1F2F-40E4-A1F4-16243F37D8B1}"/>
    <cellStyle name="Normal 3 4 6 2 2 4 6" xfId="51562" xr:uid="{14852AC2-1240-4F16-A436-DDE9AE49B3F6}"/>
    <cellStyle name="Normal 3 4 6 2 2 4 7" xfId="59052" xr:uid="{0D28DD0A-34D1-42E1-963E-D68A5DDDDC0B}"/>
    <cellStyle name="Normal 3 4 6 2 2 5" xfId="13766" xr:uid="{8CBFB5F8-F8F2-4FE1-8A13-A120BCD644B6}"/>
    <cellStyle name="Normal 3 4 6 2 2 5 2" xfId="28742" xr:uid="{348C8410-E34F-4765-82DE-CFD0AC1B80FD}"/>
    <cellStyle name="Normal 3 4 6 2 2 6" xfId="21254" xr:uid="{4D2E3BB7-5C99-4209-A1E6-8C7E798499FD}"/>
    <cellStyle name="Normal 3 4 6 2 2 7" xfId="31847" xr:uid="{8E719C1B-D0E6-4FB5-94FE-280B9D0B6AA6}"/>
    <cellStyle name="Normal 3 4 6 2 2 8" xfId="43673" xr:uid="{89E5C591-3ADB-4B97-8DDE-04A1AACBF385}"/>
    <cellStyle name="Normal 3 4 6 2 2 9" xfId="51559" xr:uid="{1700CA54-D8BA-4EC6-BEE9-90F5C0D77F51}"/>
    <cellStyle name="Normal 3 4 6 2 3" xfId="6261" xr:uid="{8C78B0A3-3C3D-4517-9FBD-3C71AAF6D800}"/>
    <cellStyle name="Normal 3 4 6 2 3 2" xfId="13770" xr:uid="{18005BAE-D699-45CE-80BD-550D1A6EAF6B}"/>
    <cellStyle name="Normal 3 4 6 2 3 2 2" xfId="28746" xr:uid="{C6EDA79C-F263-4A23-9A0D-844D833A9D8D}"/>
    <cellStyle name="Normal 3 4 6 2 3 3" xfId="21258" xr:uid="{B08E2754-321E-4696-994E-0A8982DA1462}"/>
    <cellStyle name="Normal 3 4 6 2 3 4" xfId="33590" xr:uid="{5E9469FD-A5F2-4558-A957-55F6B646F1BD}"/>
    <cellStyle name="Normal 3 4 6 2 3 5" xfId="43677" xr:uid="{DB413B4C-7D6D-4135-8A89-D3FE7E3457ED}"/>
    <cellStyle name="Normal 3 4 6 2 3 6" xfId="51563" xr:uid="{D206E943-701E-422D-8B5A-56042B81792A}"/>
    <cellStyle name="Normal 3 4 6 2 3 7" xfId="59053" xr:uid="{A41F81FB-C97E-462E-A1A7-0147B5087BA5}"/>
    <cellStyle name="Normal 3 4 6 2 4" xfId="6262" xr:uid="{38325F68-EBBB-46AA-A00C-7905F0EB46CF}"/>
    <cellStyle name="Normal 3 4 6 2 4 2" xfId="13771" xr:uid="{C38F71EE-5DCD-4860-80ED-8DBD8171C07A}"/>
    <cellStyle name="Normal 3 4 6 2 4 2 2" xfId="28747" xr:uid="{E49600FA-8657-4883-87E4-FECA0908162E}"/>
    <cellStyle name="Normal 3 4 6 2 4 3" xfId="21259" xr:uid="{7C64B8E3-A11A-456F-B879-3D8CBB3C4800}"/>
    <cellStyle name="Normal 3 4 6 2 4 4" xfId="35435" xr:uid="{7F300015-2F30-49DE-A467-96E9645151CC}"/>
    <cellStyle name="Normal 3 4 6 2 4 5" xfId="43678" xr:uid="{0E5A2FC5-31D0-4170-8B85-E2FDFFEF09D5}"/>
    <cellStyle name="Normal 3 4 6 2 4 6" xfId="51564" xr:uid="{BE6B329A-80BD-4F75-9745-1D7DF583E040}"/>
    <cellStyle name="Normal 3 4 6 2 4 7" xfId="59054" xr:uid="{2FA06556-EFC9-4B2C-BBEB-DE51B7226EE1}"/>
    <cellStyle name="Normal 3 4 6 2 5" xfId="6263" xr:uid="{54606D85-8BF8-4354-BAF3-6B2E3218D90A}"/>
    <cellStyle name="Normal 3 4 6 2 5 2" xfId="13772" xr:uid="{4D352CB6-E45A-47E3-8F49-C3DFC67C83E7}"/>
    <cellStyle name="Normal 3 4 6 2 5 2 2" xfId="28748" xr:uid="{E35C755A-247D-41D9-9EAF-CAE2D8A6EF65}"/>
    <cellStyle name="Normal 3 4 6 2 5 3" xfId="21260" xr:uid="{16DBE54E-0C41-44B4-9BD4-75C709205D76}"/>
    <cellStyle name="Normal 3 4 6 2 5 4" xfId="37278" xr:uid="{5F66F923-408A-4ACC-BC7D-3793296016E2}"/>
    <cellStyle name="Normal 3 4 6 2 5 5" xfId="43679" xr:uid="{7AC39AB3-3DA0-41D9-8509-1F4AF2121538}"/>
    <cellStyle name="Normal 3 4 6 2 5 6" xfId="51565" xr:uid="{87D66296-471D-4427-AEB3-6C0F9179F5CF}"/>
    <cellStyle name="Normal 3 4 6 2 5 7" xfId="59055" xr:uid="{60BE6F56-9AB6-4F90-A49B-D1B2EAF60B4B}"/>
    <cellStyle name="Normal 3 4 6 2 6" xfId="13765" xr:uid="{EA7AF99A-5F74-40D4-BC88-D2E94ABE92DC}"/>
    <cellStyle name="Normal 3 4 6 2 6 2" xfId="28741" xr:uid="{2749CBE4-5279-4ABF-BC1A-C3A7B8EFF9B8}"/>
    <cellStyle name="Normal 3 4 6 2 7" xfId="21253" xr:uid="{FBD85A23-BFDA-4D0B-A46C-764CCB49F09E}"/>
    <cellStyle name="Normal 3 4 6 2 8" xfId="31026" xr:uid="{C405AD24-15CD-4179-8AF8-BE73A3709257}"/>
    <cellStyle name="Normal 3 4 6 2 9" xfId="43672" xr:uid="{D8C4FF5D-2F7C-471F-9EB7-C2CB8F72E305}"/>
    <cellStyle name="Normal 3 4 6 3" xfId="6264" xr:uid="{F8F34858-D3BC-4009-AFA3-7AFA87A9419C}"/>
    <cellStyle name="Normal 3 4 6 3 10" xfId="59056" xr:uid="{B4430B41-5936-4AD2-B83B-780004E8108E}"/>
    <cellStyle name="Normal 3 4 6 3 2" xfId="6265" xr:uid="{3F3A7D3B-E886-409A-B523-B19D85770C4F}"/>
    <cellStyle name="Normal 3 4 6 3 2 2" xfId="13774" xr:uid="{BE2883A9-34FE-478D-8AB1-EC4DA77512EA}"/>
    <cellStyle name="Normal 3 4 6 3 2 2 2" xfId="28750" xr:uid="{DF27BBF4-517C-41CC-A40F-34E0C49D8111}"/>
    <cellStyle name="Normal 3 4 6 3 2 3" xfId="21262" xr:uid="{751C8D74-1DF0-4221-9B55-AABC6C2FEF54}"/>
    <cellStyle name="Normal 3 4 6 3 2 4" xfId="33592" xr:uid="{048ECD2D-C65B-47CB-8FC6-D0C4621C263B}"/>
    <cellStyle name="Normal 3 4 6 3 2 5" xfId="43681" xr:uid="{1F21A86B-0282-46DE-9300-19CA71463A1C}"/>
    <cellStyle name="Normal 3 4 6 3 2 6" xfId="51567" xr:uid="{22C203E4-3F7A-4E3F-8B21-61756AD42CE7}"/>
    <cellStyle name="Normal 3 4 6 3 2 7" xfId="59057" xr:uid="{FC0A381B-B3D1-46AB-86AF-2C3BB1ECB632}"/>
    <cellStyle name="Normal 3 4 6 3 3" xfId="6266" xr:uid="{38FB131E-E464-47B7-AB28-A367195E3293}"/>
    <cellStyle name="Normal 3 4 6 3 3 2" xfId="13775" xr:uid="{077D3BDF-BE29-47D0-BAEB-0C7A5A41524C}"/>
    <cellStyle name="Normal 3 4 6 3 3 2 2" xfId="28751" xr:uid="{D985F00D-5A49-4015-B7FB-D8259CFF9A7D}"/>
    <cellStyle name="Normal 3 4 6 3 3 3" xfId="21263" xr:uid="{EDF4D493-F9B2-4797-BDEA-16D7FE00B7D8}"/>
    <cellStyle name="Normal 3 4 6 3 3 4" xfId="35437" xr:uid="{B42F71A6-B472-485B-8841-2814AD258C2D}"/>
    <cellStyle name="Normal 3 4 6 3 3 5" xfId="43682" xr:uid="{AA3412D5-1CAA-42F5-A630-830D65EA2AF9}"/>
    <cellStyle name="Normal 3 4 6 3 3 6" xfId="51568" xr:uid="{3DDF3FBF-442C-4423-90B4-6DA97810A06B}"/>
    <cellStyle name="Normal 3 4 6 3 3 7" xfId="59058" xr:uid="{29B66B42-A4A8-463F-96A1-E677F872D2E2}"/>
    <cellStyle name="Normal 3 4 6 3 4" xfId="6267" xr:uid="{9EE85A06-7C93-445B-A4CD-08EAAB417840}"/>
    <cellStyle name="Normal 3 4 6 3 4 2" xfId="13776" xr:uid="{DFA42987-F5E1-446E-8898-F79F65E85670}"/>
    <cellStyle name="Normal 3 4 6 3 4 2 2" xfId="28752" xr:uid="{248CF174-03A0-449E-8C22-234BB17E1DD1}"/>
    <cellStyle name="Normal 3 4 6 3 4 3" xfId="21264" xr:uid="{E247F623-312D-4F3B-9748-2D7D6BC5ED7E}"/>
    <cellStyle name="Normal 3 4 6 3 4 4" xfId="37280" xr:uid="{3AC94252-9F7E-408E-8C10-CD82C69CFCEB}"/>
    <cellStyle name="Normal 3 4 6 3 4 5" xfId="43683" xr:uid="{BEE588F7-9105-4F54-ABA2-F9C583E975A0}"/>
    <cellStyle name="Normal 3 4 6 3 4 6" xfId="51569" xr:uid="{CF89131F-AE2D-4ED5-9A0F-3279DF4BB804}"/>
    <cellStyle name="Normal 3 4 6 3 4 7" xfId="59059" xr:uid="{29C643B5-E2F0-45AA-95F6-F4B6CF35738D}"/>
    <cellStyle name="Normal 3 4 6 3 5" xfId="13773" xr:uid="{B3EA4E73-A6F0-449D-8720-2AFECFB0C83D}"/>
    <cellStyle name="Normal 3 4 6 3 5 2" xfId="28749" xr:uid="{F8627004-0340-4986-8C96-4937B3FB8477}"/>
    <cellStyle name="Normal 3 4 6 3 6" xfId="21261" xr:uid="{E92C04B2-A284-404F-B59D-796C945797BF}"/>
    <cellStyle name="Normal 3 4 6 3 7" xfId="31846" xr:uid="{82EF3850-73C3-4396-8DE2-FFA772F44026}"/>
    <cellStyle name="Normal 3 4 6 3 8" xfId="43680" xr:uid="{8D24AD15-8CC7-4C6A-88F4-72ABC910430A}"/>
    <cellStyle name="Normal 3 4 6 3 9" xfId="51566" xr:uid="{CDFF9028-16E5-4051-9917-0B447539914B}"/>
    <cellStyle name="Normal 3 4 6 4" xfId="6268" xr:uid="{FFB441F7-2403-40C1-8C22-CFDE69E7DEA1}"/>
    <cellStyle name="Normal 3 4 6 4 2" xfId="13777" xr:uid="{10B704F5-2E58-49A2-8571-9519E02A4FAB}"/>
    <cellStyle name="Normal 3 4 6 4 2 2" xfId="28753" xr:uid="{8AABBCBC-9F13-4C18-BAE7-3286A2C866E4}"/>
    <cellStyle name="Normal 3 4 6 4 3" xfId="21265" xr:uid="{975EA397-4041-41C2-93FA-36F4DE7F316E}"/>
    <cellStyle name="Normal 3 4 6 4 4" xfId="33589" xr:uid="{6CCC4C3F-7723-4704-85E2-CA074CFDD1A5}"/>
    <cellStyle name="Normal 3 4 6 4 5" xfId="43684" xr:uid="{2CC42B6C-41C7-4DC4-B5A8-DF37D61F860A}"/>
    <cellStyle name="Normal 3 4 6 4 6" xfId="51570" xr:uid="{8FA5DB92-64E3-415A-A949-C91446C0F664}"/>
    <cellStyle name="Normal 3 4 6 4 7" xfId="59060" xr:uid="{C79658ED-E029-4D21-B71F-73FB47C3FDDA}"/>
    <cellStyle name="Normal 3 4 6 5" xfId="6269" xr:uid="{AA18FC77-459D-45EB-B4BA-178108F8023D}"/>
    <cellStyle name="Normal 3 4 6 5 2" xfId="13778" xr:uid="{FC2CEB4D-4936-4D39-A510-56EA99EAA14E}"/>
    <cellStyle name="Normal 3 4 6 5 2 2" xfId="28754" xr:uid="{88CDE8A7-0494-4BA1-AD02-85B785AC4D4A}"/>
    <cellStyle name="Normal 3 4 6 5 3" xfId="21266" xr:uid="{8DB32CE2-9D50-4CE2-8DC2-2199F1C7183D}"/>
    <cellStyle name="Normal 3 4 6 5 4" xfId="35434" xr:uid="{A1047835-6206-463F-B0E6-A28EB7E24FC0}"/>
    <cellStyle name="Normal 3 4 6 5 5" xfId="43685" xr:uid="{EFC7DF8A-2D9A-4C0B-8A65-2D2522610545}"/>
    <cellStyle name="Normal 3 4 6 5 6" xfId="51571" xr:uid="{66B9308B-8F47-4C99-B153-7F49597FAF2A}"/>
    <cellStyle name="Normal 3 4 6 5 7" xfId="59061" xr:uid="{62DD6969-BD9E-4512-A26F-803F4A6C6ED1}"/>
    <cellStyle name="Normal 3 4 6 6" xfId="6270" xr:uid="{E4DA7140-99E3-4F92-9788-4B256D7CDBF7}"/>
    <cellStyle name="Normal 3 4 6 6 2" xfId="13779" xr:uid="{7CB6A87E-BFA6-49B7-93F9-52226B1675E4}"/>
    <cellStyle name="Normal 3 4 6 6 2 2" xfId="28755" xr:uid="{075DC589-484E-46D8-A109-32229E6AEB7A}"/>
    <cellStyle name="Normal 3 4 6 6 3" xfId="21267" xr:uid="{B1FF71F4-9774-444D-8DCC-587EF9FA67D4}"/>
    <cellStyle name="Normal 3 4 6 6 4" xfId="37277" xr:uid="{834825EF-D8C7-494D-90DC-E0B006F935E5}"/>
    <cellStyle name="Normal 3 4 6 6 5" xfId="43686" xr:uid="{F0864B44-1E63-4046-BEEC-C7A9BB18BE7E}"/>
    <cellStyle name="Normal 3 4 6 6 6" xfId="51572" xr:uid="{B1A12CD7-FFF1-4A85-92A0-A9A5FEC456C6}"/>
    <cellStyle name="Normal 3 4 6 6 7" xfId="59062" xr:uid="{17DCA1BE-A855-45EC-B3FB-0916C9C3F51A}"/>
    <cellStyle name="Normal 3 4 6 7" xfId="13764" xr:uid="{B0D67A46-44FD-4CE9-9A72-C39260C1183F}"/>
    <cellStyle name="Normal 3 4 6 7 2" xfId="28740" xr:uid="{BB677442-DADF-4E1A-BE2D-3B7C1404B7A5}"/>
    <cellStyle name="Normal 3 4 6 8" xfId="21252" xr:uid="{ED5D5C37-5CEF-4C1D-AE60-46C4AF681CB1}"/>
    <cellStyle name="Normal 3 4 6 9" xfId="30601" xr:uid="{45BF9DB3-258F-4686-955A-6E46F2DAFB5E}"/>
    <cellStyle name="Normal 3 4 7" xfId="6271" xr:uid="{5380862E-0C31-4108-94A9-E595BF39545C}"/>
    <cellStyle name="Normal 3 4 7 10" xfId="51573" xr:uid="{B4FC0432-ED99-4DA2-8BA8-2E2673798DE1}"/>
    <cellStyle name="Normal 3 4 7 11" xfId="59063" xr:uid="{FECD5A25-7B56-44CB-BD86-4B1B52FDC95A}"/>
    <cellStyle name="Normal 3 4 7 2" xfId="6272" xr:uid="{963312DC-F312-4598-9D9C-187D843993EE}"/>
    <cellStyle name="Normal 3 4 7 2 10" xfId="59064" xr:uid="{A8B31C62-4C7F-4A09-BC0C-BBC7D777EA22}"/>
    <cellStyle name="Normal 3 4 7 2 2" xfId="6273" xr:uid="{2563AEA0-1D2F-4D36-8991-1AEAF3663130}"/>
    <cellStyle name="Normal 3 4 7 2 2 2" xfId="13782" xr:uid="{93A51FCB-F1A5-4D7D-8A65-E6CEE887FDD7}"/>
    <cellStyle name="Normal 3 4 7 2 2 2 2" xfId="28758" xr:uid="{E0DA77CB-4694-43B1-B522-ABEFB0B0A3A5}"/>
    <cellStyle name="Normal 3 4 7 2 2 3" xfId="21270" xr:uid="{6EF88CAD-A6D2-471D-8A6D-23F9DDF8C211}"/>
    <cellStyle name="Normal 3 4 7 2 2 4" xfId="33594" xr:uid="{EED8B79E-C22B-4893-9CB7-31C3F603BC95}"/>
    <cellStyle name="Normal 3 4 7 2 2 5" xfId="43689" xr:uid="{095D159C-C4BD-49C3-AFC8-CBC9CBB544CD}"/>
    <cellStyle name="Normal 3 4 7 2 2 6" xfId="51575" xr:uid="{775B5544-53DB-4959-91F5-0BFE5222B9CC}"/>
    <cellStyle name="Normal 3 4 7 2 2 7" xfId="59065" xr:uid="{055119B6-3512-4D4E-9328-E65168FE4DF1}"/>
    <cellStyle name="Normal 3 4 7 2 3" xfId="6274" xr:uid="{574FC989-F876-4592-9E13-7CF6D42B6220}"/>
    <cellStyle name="Normal 3 4 7 2 3 2" xfId="13783" xr:uid="{BE506EF9-0D3C-4B0A-8F9A-8DAA79449B16}"/>
    <cellStyle name="Normal 3 4 7 2 3 2 2" xfId="28759" xr:uid="{BD06A6A9-CAF3-47A6-AC43-84885465F3C6}"/>
    <cellStyle name="Normal 3 4 7 2 3 3" xfId="21271" xr:uid="{E8C17520-4EC4-4BBA-9672-6F8A9EA6303F}"/>
    <cellStyle name="Normal 3 4 7 2 3 4" xfId="35439" xr:uid="{309AB051-BE51-44DC-957C-704B4B46BD00}"/>
    <cellStyle name="Normal 3 4 7 2 3 5" xfId="43690" xr:uid="{0E22A4E4-2CA9-45A9-8590-8026071E18D3}"/>
    <cellStyle name="Normal 3 4 7 2 3 6" xfId="51576" xr:uid="{7C8C7FCE-A974-49F9-9771-440E4A2143BD}"/>
    <cellStyle name="Normal 3 4 7 2 3 7" xfId="59066" xr:uid="{296BD409-53B3-4C38-B32F-69A416278DFB}"/>
    <cellStyle name="Normal 3 4 7 2 4" xfId="6275" xr:uid="{522C94DA-CC89-48F7-A891-9E77E7F43F06}"/>
    <cellStyle name="Normal 3 4 7 2 4 2" xfId="13784" xr:uid="{3509269E-0C66-4E1C-A483-4362463A538E}"/>
    <cellStyle name="Normal 3 4 7 2 4 2 2" xfId="28760" xr:uid="{0F529A15-FA77-4A05-ADB9-553EFCFE2A5D}"/>
    <cellStyle name="Normal 3 4 7 2 4 3" xfId="21272" xr:uid="{5A13DEE2-47D3-4EEF-B6D5-A5676A5C2389}"/>
    <cellStyle name="Normal 3 4 7 2 4 4" xfId="37282" xr:uid="{5BCC44F9-8222-4E27-845F-B76C9F191170}"/>
    <cellStyle name="Normal 3 4 7 2 4 5" xfId="43691" xr:uid="{4747524B-A090-4E37-8CBC-B38C41ED96A8}"/>
    <cellStyle name="Normal 3 4 7 2 4 6" xfId="51577" xr:uid="{146DE29E-51CF-4F40-948D-59C68F5A51F2}"/>
    <cellStyle name="Normal 3 4 7 2 4 7" xfId="59067" xr:uid="{A5E152D4-8123-403F-9AA5-A5347652D2D9}"/>
    <cellStyle name="Normal 3 4 7 2 5" xfId="13781" xr:uid="{75C89E2C-84C1-45AD-8205-BEC41A727298}"/>
    <cellStyle name="Normal 3 4 7 2 5 2" xfId="28757" xr:uid="{49F31E7A-BAF6-4312-B598-A42AA310505E}"/>
    <cellStyle name="Normal 3 4 7 2 6" xfId="21269" xr:uid="{27F78A35-6B67-447A-9085-7412C06526DC}"/>
    <cellStyle name="Normal 3 4 7 2 7" xfId="31848" xr:uid="{D866B256-906B-424D-80EE-66502E56E074}"/>
    <cellStyle name="Normal 3 4 7 2 8" xfId="43688" xr:uid="{F96793B8-877D-4AF1-A188-035232D52D6C}"/>
    <cellStyle name="Normal 3 4 7 2 9" xfId="51574" xr:uid="{D6A4941D-16CC-4624-856E-B0851252FEC1}"/>
    <cellStyle name="Normal 3 4 7 3" xfId="6276" xr:uid="{20ADA29D-C1F4-4D87-8B53-108D1D62D2CC}"/>
    <cellStyle name="Normal 3 4 7 3 2" xfId="13785" xr:uid="{CD3A301B-81E0-459B-8FF6-38C198C669B1}"/>
    <cellStyle name="Normal 3 4 7 3 2 2" xfId="28761" xr:uid="{F0A4CF72-C5C3-4732-968A-07623ECF5EE1}"/>
    <cellStyle name="Normal 3 4 7 3 3" xfId="21273" xr:uid="{A6AE4549-6C06-4877-B79E-970393D5C300}"/>
    <cellStyle name="Normal 3 4 7 3 4" xfId="33593" xr:uid="{F0A0BB57-1893-4CEE-A0A9-CEC8880732CF}"/>
    <cellStyle name="Normal 3 4 7 3 5" xfId="43692" xr:uid="{A7EB14AA-74C6-4DEC-AAB1-44535E198E75}"/>
    <cellStyle name="Normal 3 4 7 3 6" xfId="51578" xr:uid="{49D5132D-17BA-4CC2-B99D-0E20218E6D11}"/>
    <cellStyle name="Normal 3 4 7 3 7" xfId="59068" xr:uid="{FB85F633-6EE1-4AA5-80C5-15BDC22AE168}"/>
    <cellStyle name="Normal 3 4 7 4" xfId="6277" xr:uid="{66998234-1FD5-40A3-B264-123768720593}"/>
    <cellStyle name="Normal 3 4 7 4 2" xfId="13786" xr:uid="{C828C9DB-C747-4DA6-96B1-E4FDB81C8D12}"/>
    <cellStyle name="Normal 3 4 7 4 2 2" xfId="28762" xr:uid="{0B43EEF8-124A-4540-83B5-ABA7699AA478}"/>
    <cellStyle name="Normal 3 4 7 4 3" xfId="21274" xr:uid="{CCABD659-7A5E-4959-B861-4051EDD2324C}"/>
    <cellStyle name="Normal 3 4 7 4 4" xfId="35438" xr:uid="{68537F84-73C0-424B-A653-9A1B6E043F04}"/>
    <cellStyle name="Normal 3 4 7 4 5" xfId="43693" xr:uid="{2F80F950-422D-4FFF-A28B-93CB35E0E835}"/>
    <cellStyle name="Normal 3 4 7 4 6" xfId="51579" xr:uid="{23B77659-9290-49E4-9E7A-5A8452F2D866}"/>
    <cellStyle name="Normal 3 4 7 4 7" xfId="59069" xr:uid="{5F148D86-26D2-4263-9090-82CBF67EEBCC}"/>
    <cellStyle name="Normal 3 4 7 5" xfId="6278" xr:uid="{1E51CB95-A758-4FE9-822B-5C5367E51CFF}"/>
    <cellStyle name="Normal 3 4 7 5 2" xfId="13787" xr:uid="{868E9B5F-D822-478B-BAE7-8A29A9857781}"/>
    <cellStyle name="Normal 3 4 7 5 2 2" xfId="28763" xr:uid="{B7B6D12A-6D5B-47C4-85D0-6601374A6960}"/>
    <cellStyle name="Normal 3 4 7 5 3" xfId="21275" xr:uid="{923D4C52-B671-4D7B-84A0-CE606D0A81D6}"/>
    <cellStyle name="Normal 3 4 7 5 4" xfId="37281" xr:uid="{24744538-8209-48AB-9197-3B3AFA70DF42}"/>
    <cellStyle name="Normal 3 4 7 5 5" xfId="43694" xr:uid="{FC2D7ECC-6C9E-43B4-A923-BA22055DEE03}"/>
    <cellStyle name="Normal 3 4 7 5 6" xfId="51580" xr:uid="{A0FEF958-A552-4923-87FE-DCAA1A76A511}"/>
    <cellStyle name="Normal 3 4 7 5 7" xfId="59070" xr:uid="{43A25154-7D9C-4D94-9226-2773761A0B43}"/>
    <cellStyle name="Normal 3 4 7 6" xfId="13780" xr:uid="{9E489E95-4FF8-430E-8ADB-F84188ECB134}"/>
    <cellStyle name="Normal 3 4 7 6 2" xfId="28756" xr:uid="{B6B5671A-A757-4498-90DA-F6EB57DC57CA}"/>
    <cellStyle name="Normal 3 4 7 7" xfId="21268" xr:uid="{11992707-A039-45B0-854C-7F04CA14E8B2}"/>
    <cellStyle name="Normal 3 4 7 8" xfId="30721" xr:uid="{4C2FCD90-A577-4DC0-80FE-40F255FD71D4}"/>
    <cellStyle name="Normal 3 4 7 9" xfId="43687" xr:uid="{C7F14BC6-1F9B-48B7-9FDB-E9AF29B8B3BF}"/>
    <cellStyle name="Normal 3 4 8" xfId="6279" xr:uid="{6A159BB7-50CE-422F-96E7-3BD1E20B9CD7}"/>
    <cellStyle name="Normal 3 4 8 10" xfId="51581" xr:uid="{947268B4-F55B-4E02-9E55-D79022AAB391}"/>
    <cellStyle name="Normal 3 4 8 11" xfId="59071" xr:uid="{AD5A3C41-530B-451C-8075-F1FBDB871C3D}"/>
    <cellStyle name="Normal 3 4 8 2" xfId="6280" xr:uid="{02FA8D32-0099-41A1-80CD-2279512E4282}"/>
    <cellStyle name="Normal 3 4 8 2 10" xfId="59072" xr:uid="{53995004-AA24-4905-B6BA-A8A67B3A530B}"/>
    <cellStyle name="Normal 3 4 8 2 2" xfId="6281" xr:uid="{92165544-659F-489D-BBC6-0E950D901493}"/>
    <cellStyle name="Normal 3 4 8 2 2 2" xfId="13790" xr:uid="{5783DD3A-71B2-43CD-B86B-49336366DDA9}"/>
    <cellStyle name="Normal 3 4 8 2 2 2 2" xfId="28766" xr:uid="{1ED9DE33-7D9A-4ED1-B89B-4661A5520EB3}"/>
    <cellStyle name="Normal 3 4 8 2 2 3" xfId="21278" xr:uid="{5DAC1EF5-1517-4273-BCE1-C609BD75722C}"/>
    <cellStyle name="Normal 3 4 8 2 2 4" xfId="33596" xr:uid="{1EB65CD6-ABD2-4CCD-9853-CD2B1FC9B67A}"/>
    <cellStyle name="Normal 3 4 8 2 2 5" xfId="43697" xr:uid="{A96E4677-9A33-4520-A2A2-D6E6FF911D34}"/>
    <cellStyle name="Normal 3 4 8 2 2 6" xfId="51583" xr:uid="{639B0B7D-8FBE-491D-A307-90CD43192143}"/>
    <cellStyle name="Normal 3 4 8 2 2 7" xfId="59073" xr:uid="{70E41976-FF66-4F94-9B34-2F8625FE6D9C}"/>
    <cellStyle name="Normal 3 4 8 2 3" xfId="6282" xr:uid="{129F3978-7549-406C-A570-78B07675739F}"/>
    <cellStyle name="Normal 3 4 8 2 3 2" xfId="13791" xr:uid="{D12D89DF-6C40-43B1-A138-5665A2E9CF90}"/>
    <cellStyle name="Normal 3 4 8 2 3 2 2" xfId="28767" xr:uid="{5BBCAA1C-7FF6-40DA-86E2-ACE27DB0369B}"/>
    <cellStyle name="Normal 3 4 8 2 3 3" xfId="21279" xr:uid="{3B672F5F-E0C6-458C-A152-5E2C5CF85771}"/>
    <cellStyle name="Normal 3 4 8 2 3 4" xfId="35441" xr:uid="{3B577496-2707-47BB-BBAE-FD831D9C8948}"/>
    <cellStyle name="Normal 3 4 8 2 3 5" xfId="43698" xr:uid="{D012A652-A6BF-4BE2-9DB8-7E3D17A0D558}"/>
    <cellStyle name="Normal 3 4 8 2 3 6" xfId="51584" xr:uid="{E9CABEFB-E9DA-46A9-AF06-572EBB19CFDB}"/>
    <cellStyle name="Normal 3 4 8 2 3 7" xfId="59074" xr:uid="{ED85E083-084E-4B72-A362-B1BBE3F798FF}"/>
    <cellStyle name="Normal 3 4 8 2 4" xfId="6283" xr:uid="{E703CF28-63DD-48AA-AC8E-B1FC2B5CDD66}"/>
    <cellStyle name="Normal 3 4 8 2 4 2" xfId="13792" xr:uid="{F3A03D2D-BB1D-4B49-BC00-38734F50CAB7}"/>
    <cellStyle name="Normal 3 4 8 2 4 2 2" xfId="28768" xr:uid="{E20F6CDB-6E56-4915-A8CD-ABE90B814E09}"/>
    <cellStyle name="Normal 3 4 8 2 4 3" xfId="21280" xr:uid="{7A0E8835-2C22-4B04-B705-0B74D99AF6E7}"/>
    <cellStyle name="Normal 3 4 8 2 4 4" xfId="37284" xr:uid="{78D85925-B21B-41A4-B5E8-DDA6E14A9C7D}"/>
    <cellStyle name="Normal 3 4 8 2 4 5" xfId="43699" xr:uid="{95C7B7DB-E907-4D11-8342-B821B0513F5A}"/>
    <cellStyle name="Normal 3 4 8 2 4 6" xfId="51585" xr:uid="{FC359791-B1FF-41D3-AC9B-F9698F2B83A9}"/>
    <cellStyle name="Normal 3 4 8 2 4 7" xfId="59075" xr:uid="{A2EE2FF1-6491-4D20-9674-7A59392B5284}"/>
    <cellStyle name="Normal 3 4 8 2 5" xfId="13789" xr:uid="{212C7AC2-F020-4C0A-9F21-4F974166D2DA}"/>
    <cellStyle name="Normal 3 4 8 2 5 2" xfId="28765" xr:uid="{CCA2770F-BAC3-4717-B3CF-184F63C0F401}"/>
    <cellStyle name="Normal 3 4 8 2 6" xfId="21277" xr:uid="{5FD6D164-0563-44B4-8E86-4B86235D421B}"/>
    <cellStyle name="Normal 3 4 8 2 7" xfId="31849" xr:uid="{8059C435-631C-48BD-901E-8FF21083FDAF}"/>
    <cellStyle name="Normal 3 4 8 2 8" xfId="43696" xr:uid="{57279FF9-4DF6-41EC-B706-A9ED03BEA385}"/>
    <cellStyle name="Normal 3 4 8 2 9" xfId="51582" xr:uid="{775261C3-42C7-402E-9ECA-A759FA8FA3C2}"/>
    <cellStyle name="Normal 3 4 8 3" xfId="6284" xr:uid="{9A6EBE7F-2BDF-4532-87C4-826FA95725AF}"/>
    <cellStyle name="Normal 3 4 8 3 2" xfId="13793" xr:uid="{211D12FC-7327-4ECE-B630-CAFFED74F1C2}"/>
    <cellStyle name="Normal 3 4 8 3 2 2" xfId="28769" xr:uid="{F1416799-DCC0-42BD-BC3B-F402DA4AC6F7}"/>
    <cellStyle name="Normal 3 4 8 3 3" xfId="21281" xr:uid="{F2982D71-F520-4C7F-BA24-CA30EF74CAA6}"/>
    <cellStyle name="Normal 3 4 8 3 4" xfId="33595" xr:uid="{D22237D6-C459-4CF9-9D58-29758C541393}"/>
    <cellStyle name="Normal 3 4 8 3 5" xfId="43700" xr:uid="{9362ED17-1BFE-4E93-861B-7DF057E1A3D2}"/>
    <cellStyle name="Normal 3 4 8 3 6" xfId="51586" xr:uid="{BB04B080-FD40-49C8-8043-0F2DBC90BA37}"/>
    <cellStyle name="Normal 3 4 8 3 7" xfId="59076" xr:uid="{E012DB20-38EB-4279-A81B-945DA8D0F25F}"/>
    <cellStyle name="Normal 3 4 8 4" xfId="6285" xr:uid="{979FA170-8EA8-4B94-BF0E-9B5DEFAE8A9E}"/>
    <cellStyle name="Normal 3 4 8 4 2" xfId="13794" xr:uid="{3226EA36-DC9D-48A6-86DF-26CC63003F60}"/>
    <cellStyle name="Normal 3 4 8 4 2 2" xfId="28770" xr:uid="{97E0A6C3-F475-4CA4-9A15-67ECEC7B1019}"/>
    <cellStyle name="Normal 3 4 8 4 3" xfId="21282" xr:uid="{43C5996E-43B7-4CA7-8304-E19FF0101AF1}"/>
    <cellStyle name="Normal 3 4 8 4 4" xfId="35440" xr:uid="{B37F2A42-A5DD-4CA3-96EC-2604B21A1671}"/>
    <cellStyle name="Normal 3 4 8 4 5" xfId="43701" xr:uid="{56588248-264E-41DA-AD78-1B02D12E2951}"/>
    <cellStyle name="Normal 3 4 8 4 6" xfId="51587" xr:uid="{782FEDFF-7C35-45D7-8DD4-E8F007D133AC}"/>
    <cellStyle name="Normal 3 4 8 4 7" xfId="59077" xr:uid="{21133BB1-9D66-4718-88FB-C1FE06097287}"/>
    <cellStyle name="Normal 3 4 8 5" xfId="6286" xr:uid="{94AE37A2-56E6-4A2F-A503-3CAA5F3B2C97}"/>
    <cellStyle name="Normal 3 4 8 5 2" xfId="13795" xr:uid="{CB78B209-CA11-425A-89F8-493C77AA9F50}"/>
    <cellStyle name="Normal 3 4 8 5 2 2" xfId="28771" xr:uid="{9DF7CE72-5982-4BC6-B698-00DA5282BBFA}"/>
    <cellStyle name="Normal 3 4 8 5 3" xfId="21283" xr:uid="{109CCFE2-5F41-4D6C-9205-A723369D576B}"/>
    <cellStyle name="Normal 3 4 8 5 4" xfId="37283" xr:uid="{6B6E059A-AB1D-43E4-BBD8-C5F57F828741}"/>
    <cellStyle name="Normal 3 4 8 5 5" xfId="43702" xr:uid="{485A592D-AAC9-4C72-99CB-D8630BE7C98B}"/>
    <cellStyle name="Normal 3 4 8 5 6" xfId="51588" xr:uid="{F7777318-937B-48AC-987C-C545569A86FF}"/>
    <cellStyle name="Normal 3 4 8 5 7" xfId="59078" xr:uid="{9D4A040C-38A8-4783-AD7B-8A853C60FF8F}"/>
    <cellStyle name="Normal 3 4 8 6" xfId="13788" xr:uid="{C1294469-E7EC-4C27-8181-16EBD86CAA7F}"/>
    <cellStyle name="Normal 3 4 8 6 2" xfId="28764" xr:uid="{9A6C1E3D-38A9-424B-966A-A97E4D79BC5C}"/>
    <cellStyle name="Normal 3 4 8 7" xfId="21276" xr:uid="{4D366CB8-3F99-4AE6-B0EB-7EE2A6D21107}"/>
    <cellStyle name="Normal 3 4 8 8" xfId="31017" xr:uid="{14646146-E279-4993-9FF7-D504A413BA46}"/>
    <cellStyle name="Normal 3 4 8 9" xfId="43695" xr:uid="{774F7A4F-848F-402C-9237-49F59AEB951C}"/>
    <cellStyle name="Normal 3 4 9" xfId="6287" xr:uid="{9D133147-DDB5-4D3F-BF82-505BCA610259}"/>
    <cellStyle name="Normal 3 4 9 10" xfId="59079" xr:uid="{3267A058-C432-4A4F-A9E2-E61675F66F9E}"/>
    <cellStyle name="Normal 3 4 9 2" xfId="6288" xr:uid="{14B69BD3-D55C-4993-8A45-57D6FEF42FC1}"/>
    <cellStyle name="Normal 3 4 9 2 2" xfId="13797" xr:uid="{15E958E6-3471-442E-8688-C2F6D5055790}"/>
    <cellStyle name="Normal 3 4 9 2 2 2" xfId="28773" xr:uid="{78541C57-B5E9-4656-A0A1-981C2AB64D31}"/>
    <cellStyle name="Normal 3 4 9 2 3" xfId="21285" xr:uid="{C932BF9E-2162-4AD9-88F2-3161403AB3EE}"/>
    <cellStyle name="Normal 3 4 9 2 4" xfId="33597" xr:uid="{1F64264A-795A-4ED2-A6D5-72C86A7C0D0F}"/>
    <cellStyle name="Normal 3 4 9 2 5" xfId="43704" xr:uid="{9F92F11B-9728-4801-833E-874CA341827D}"/>
    <cellStyle name="Normal 3 4 9 2 6" xfId="51590" xr:uid="{0B5A3010-88E5-4C76-9C56-4ABAD7A300DD}"/>
    <cellStyle name="Normal 3 4 9 2 7" xfId="59080" xr:uid="{4FBE2808-F8BF-4D1F-9E3B-DAC890BD8B6E}"/>
    <cellStyle name="Normal 3 4 9 3" xfId="6289" xr:uid="{AE8BB8E0-90D9-4211-B4CC-574371ADBA1F}"/>
    <cellStyle name="Normal 3 4 9 3 2" xfId="13798" xr:uid="{980505EF-1164-4C39-9231-592D8AA0A087}"/>
    <cellStyle name="Normal 3 4 9 3 2 2" xfId="28774" xr:uid="{550CFD5D-9AE3-41E2-8A27-E6D7F17549FF}"/>
    <cellStyle name="Normal 3 4 9 3 3" xfId="21286" xr:uid="{A6AD7921-ED41-4650-A785-C1749C82ACB6}"/>
    <cellStyle name="Normal 3 4 9 3 4" xfId="35442" xr:uid="{8438E001-3FBB-458F-8527-C6DD2A9DF4AF}"/>
    <cellStyle name="Normal 3 4 9 3 5" xfId="43705" xr:uid="{4254D7E5-76A8-41C4-93AA-1A2691A063A3}"/>
    <cellStyle name="Normal 3 4 9 3 6" xfId="51591" xr:uid="{AEDA2BE9-C69A-43EC-B87C-1111744FE5E7}"/>
    <cellStyle name="Normal 3 4 9 3 7" xfId="59081" xr:uid="{854B61B9-872C-498F-BC20-01738582A3DB}"/>
    <cellStyle name="Normal 3 4 9 4" xfId="6290" xr:uid="{7D40EF9C-B22E-4010-B57D-8EA61DDA5E43}"/>
    <cellStyle name="Normal 3 4 9 4 2" xfId="13799" xr:uid="{D6A95087-461F-4D9A-8A56-09B35D14F6B6}"/>
    <cellStyle name="Normal 3 4 9 4 2 2" xfId="28775" xr:uid="{3F11C446-E0CA-4D2D-AE18-703BC209C8F5}"/>
    <cellStyle name="Normal 3 4 9 4 3" xfId="21287" xr:uid="{9176AEF9-35F4-4A65-BFE1-C9B1584D5FFC}"/>
    <cellStyle name="Normal 3 4 9 4 4" xfId="37285" xr:uid="{9A6FFE18-2207-4214-BB46-2A9251FA8EC1}"/>
    <cellStyle name="Normal 3 4 9 4 5" xfId="43706" xr:uid="{FFF9B7D0-281B-43AE-884B-11EE10CA6494}"/>
    <cellStyle name="Normal 3 4 9 4 6" xfId="51592" xr:uid="{0456DF41-9285-4EEA-B4AB-035EC08E6FDB}"/>
    <cellStyle name="Normal 3 4 9 4 7" xfId="59082" xr:uid="{9883D64D-8934-48E9-A3DF-ECFE05F97021}"/>
    <cellStyle name="Normal 3 4 9 5" xfId="13796" xr:uid="{08D38F81-A29E-44D4-8750-D17E147CB4D9}"/>
    <cellStyle name="Normal 3 4 9 5 2" xfId="28772" xr:uid="{1CD45635-EE08-4485-B6DA-92CC5E748D30}"/>
    <cellStyle name="Normal 3 4 9 6" xfId="21284" xr:uid="{B55A7546-F551-44A5-BEBA-F8517AE18BA1}"/>
    <cellStyle name="Normal 3 4 9 7" xfId="31826" xr:uid="{6428FC18-AF9B-4631-A014-FC6D09C626D7}"/>
    <cellStyle name="Normal 3 4 9 8" xfId="43703" xr:uid="{4F310422-A710-43B0-BEBE-8E8853B902F2}"/>
    <cellStyle name="Normal 3 4 9 9" xfId="51589" xr:uid="{4713BB73-8DEE-41B3-A86E-3B885B9F91CC}"/>
    <cellStyle name="Normal 3 5" xfId="235" xr:uid="{75E15DF9-D6F2-4A58-8823-888AE0B86270}"/>
    <cellStyle name="Normal 3 6" xfId="21" xr:uid="{C0D8F596-5643-4D8F-8290-6E8F46F43E3C}"/>
    <cellStyle name="Normal 30" xfId="60579" xr:uid="{BA104076-447E-478A-84DA-1E7FE0AC8573}"/>
    <cellStyle name="Normal 31" xfId="60584" xr:uid="{A7013E8A-CA29-4191-B2E7-B43B5AB405E2}"/>
    <cellStyle name="Normal 32" xfId="60585" xr:uid="{41D708D8-2319-4D6E-A794-561613531035}"/>
    <cellStyle name="Normal 33" xfId="60586" xr:uid="{73729200-E3F2-4AA7-982F-2B39FAC66444}"/>
    <cellStyle name="Normal 34" xfId="60587" xr:uid="{CE1842D8-F880-4305-B0AC-FE10CCA53BE9}"/>
    <cellStyle name="Normal 35" xfId="15" xr:uid="{BA27CE0C-73F9-4A51-ADD2-6FD655445A5A}"/>
    <cellStyle name="Normal 4" xfId="22" xr:uid="{3873DB22-26AF-4EB7-8F60-4A569A10EA88}"/>
    <cellStyle name="Normal 4 2" xfId="121" xr:uid="{DE5422CC-2863-4086-9F0D-46EC45BF50DC}"/>
    <cellStyle name="Normal 4 3" xfId="117" xr:uid="{DEFE23D0-FBB0-45B1-BE81-1FD79BBE1EF3}"/>
    <cellStyle name="Normal 4 4" xfId="294" xr:uid="{E6375DDD-EBD6-44ED-AF1F-0CD21C88D303}"/>
    <cellStyle name="Normal 5" xfId="23" xr:uid="{5FAC587D-B504-4E3A-B2D5-0E4FAD1B4D04}"/>
    <cellStyle name="Normal 5 2" xfId="127" xr:uid="{EEE8073B-10EC-440A-BC1D-1AC303F3CBBE}"/>
    <cellStyle name="Normal 5 2 2" xfId="6291" xr:uid="{2020D630-F499-414D-9E4E-2CA3B901311B}"/>
    <cellStyle name="Normal 5 2 3" xfId="30305" xr:uid="{8CE1249A-6A22-4BB0-B2F7-4FA3617A7AD6}"/>
    <cellStyle name="Normal 5 3" xfId="297" xr:uid="{41FDC72A-9446-4082-9B67-1AC05B20F52C}"/>
    <cellStyle name="Normal 5 3 10" xfId="7839" xr:uid="{C3E124B2-A40E-424A-807C-E5D80D0D4C81}"/>
    <cellStyle name="Normal 5 3 10 2" xfId="22816" xr:uid="{E641DD56-CCB7-487D-A452-4FEA6F4130BF}"/>
    <cellStyle name="Normal 5 3 11" xfId="15328" xr:uid="{07F67F8C-C42A-47F0-BB89-E056A074900F}"/>
    <cellStyle name="Normal 5 3 12" xfId="31122" xr:uid="{17D09728-3473-4F7F-8037-EC49B863C51A}"/>
    <cellStyle name="Normal 5 3 13" xfId="37747" xr:uid="{E5671652-0017-482F-AA3D-BC4504D7DD1F}"/>
    <cellStyle name="Normal 5 3 14" xfId="45235" xr:uid="{1F7A46F6-5C37-480E-BED5-991450700759}"/>
    <cellStyle name="Normal 5 3 15" xfId="45358" xr:uid="{04449721-28DB-41DC-991A-D9FD1FEECC85}"/>
    <cellStyle name="Normal 5 3 16" xfId="45481" xr:uid="{DA875F93-D460-4C74-B9BF-E0459171A5F3}"/>
    <cellStyle name="Normal 5 3 17" xfId="45630" xr:uid="{B2E969B8-92F7-4536-8DBF-70E10BDCEF5A}"/>
    <cellStyle name="Normal 5 3 18" xfId="53123" xr:uid="{28513B12-ECB7-4B5F-9677-B133815452C7}"/>
    <cellStyle name="Normal 5 3 2" xfId="355" xr:uid="{6E00BBE1-802C-4D7C-8B33-079CA941D26D}"/>
    <cellStyle name="Normal 5 3 2 10" xfId="45414" xr:uid="{100CDD44-DDC7-4D46-8FDF-B81E15D6DB92}"/>
    <cellStyle name="Normal 5 3 2 11" xfId="45537" xr:uid="{BC7CE834-8A94-4AEB-8C4B-DC36A6985DC4}"/>
    <cellStyle name="Normal 5 3 2 12" xfId="45686" xr:uid="{7515919F-5CE1-4DA8-BBA3-5A78AEDAEA85}"/>
    <cellStyle name="Normal 5 3 2 13" xfId="53179" xr:uid="{4FFCE535-F45C-4290-8E19-97FA11DEB215}"/>
    <cellStyle name="Normal 5 3 2 2" xfId="6292" xr:uid="{BCBF74A2-EF37-4881-886B-FFA61A34619A}"/>
    <cellStyle name="Normal 5 3 2 2 2" xfId="13800" xr:uid="{DE9A4835-2F84-418A-88AC-9A03019E004A}"/>
    <cellStyle name="Normal 5 3 2 2 2 2" xfId="28776" xr:uid="{C8D0ABE3-1EED-40B1-B085-6063942C81F5}"/>
    <cellStyle name="Normal 5 3 2 2 3" xfId="21288" xr:uid="{3DA280FD-D0F6-4B4F-9C98-44F86F7BF6F2}"/>
    <cellStyle name="Normal 5 3 2 2 4" xfId="33599" xr:uid="{62F6E763-AE5A-467A-A069-BE81F089E246}"/>
    <cellStyle name="Normal 5 3 2 2 5" xfId="43707" xr:uid="{3EBEC0FB-5B99-4BD6-8A1B-6A580DB5756A}"/>
    <cellStyle name="Normal 5 3 2 2 6" xfId="51593" xr:uid="{799DFF07-0F7F-4A35-A643-AB74942AD044}"/>
    <cellStyle name="Normal 5 3 2 2 7" xfId="59083" xr:uid="{2FD0D89F-E999-45F7-B575-E18F5F150B78}"/>
    <cellStyle name="Normal 5 3 2 3" xfId="6293" xr:uid="{E3159AC9-ACB4-4F1F-A178-ACDDFE2BD003}"/>
    <cellStyle name="Normal 5 3 2 3 2" xfId="13801" xr:uid="{84E99F8C-6F5B-4359-B971-34765C790957}"/>
    <cellStyle name="Normal 5 3 2 3 2 2" xfId="28777" xr:uid="{36B7DFCA-5B08-47C2-83DA-C5B65D6A32D9}"/>
    <cellStyle name="Normal 5 3 2 3 3" xfId="21289" xr:uid="{AE2F574F-5724-4D64-A908-40E36B04CC47}"/>
    <cellStyle name="Normal 5 3 2 3 4" xfId="35444" xr:uid="{BCDC0B66-3B0A-4962-9329-9D2058336BAB}"/>
    <cellStyle name="Normal 5 3 2 3 5" xfId="43708" xr:uid="{E707D0C2-80FE-4402-A5FA-6722323EBC8C}"/>
    <cellStyle name="Normal 5 3 2 3 6" xfId="51594" xr:uid="{D6BD2CA4-33D9-43CC-B20F-971BC2B9429D}"/>
    <cellStyle name="Normal 5 3 2 3 7" xfId="59084" xr:uid="{39DE8714-A7C4-49DA-9C1F-DF8EFE0016A1}"/>
    <cellStyle name="Normal 5 3 2 4" xfId="6294" xr:uid="{3ACEDB5F-D543-4FE9-9941-256D9D723091}"/>
    <cellStyle name="Normal 5 3 2 4 2" xfId="13802" xr:uid="{0E1B3017-B81E-4A1D-B85D-7AB5B142D641}"/>
    <cellStyle name="Normal 5 3 2 4 2 2" xfId="28778" xr:uid="{B13BCFE9-949B-4EC4-9892-09F2E0E454D4}"/>
    <cellStyle name="Normal 5 3 2 4 3" xfId="21290" xr:uid="{64B49FB0-D46E-432B-880D-83037DE882B5}"/>
    <cellStyle name="Normal 5 3 2 4 4" xfId="37287" xr:uid="{FD306FD0-9BCF-46D0-8CCA-1E66D1995614}"/>
    <cellStyle name="Normal 5 3 2 4 5" xfId="43709" xr:uid="{6871534B-0E62-4560-A778-1DEB75CC4B1F}"/>
    <cellStyle name="Normal 5 3 2 4 6" xfId="51595" xr:uid="{F46A98AF-D504-4264-A9F3-E80579FABF7E}"/>
    <cellStyle name="Normal 5 3 2 4 7" xfId="59085" xr:uid="{9A4CA4B2-E524-4C1B-BCEA-9E99A71EDD7D}"/>
    <cellStyle name="Normal 5 3 2 5" xfId="7895" xr:uid="{8EA20740-E197-4EA8-BA38-C3985436C3E1}"/>
    <cellStyle name="Normal 5 3 2 5 2" xfId="22872" xr:uid="{9DF97A7E-FF0B-4A91-92A4-FA7238C76C47}"/>
    <cellStyle name="Normal 5 3 2 6" xfId="15384" xr:uid="{8C6EE919-FEFB-4DFA-9974-3F12FA2A8C4A}"/>
    <cellStyle name="Normal 5 3 2 7" xfId="31850" xr:uid="{5C588232-6130-49F5-BCF5-876E38D289ED}"/>
    <cellStyle name="Normal 5 3 2 8" xfId="37803" xr:uid="{26E9CCE0-DABC-4E08-B6EE-C581CBEFC736}"/>
    <cellStyle name="Normal 5 3 2 9" xfId="45291" xr:uid="{4875B9BE-D6EF-4C70-805B-A551A4F6C888}"/>
    <cellStyle name="Normal 5 3 3" xfId="6295" xr:uid="{9A08BFA1-8CE4-43C9-A107-8B98525A03E2}"/>
    <cellStyle name="Normal 5 3 3 10" xfId="59086" xr:uid="{35B75A12-E9D1-4B5F-BD76-142AE44FDFD5}"/>
    <cellStyle name="Normal 5 3 3 2" xfId="6296" xr:uid="{FB3AB722-489E-448F-BE71-D3E83C1F7424}"/>
    <cellStyle name="Normal 5 3 3 2 2" xfId="13804" xr:uid="{02A8C025-1A5E-44A7-9A28-2AA38C94C8A7}"/>
    <cellStyle name="Normal 5 3 3 2 2 2" xfId="28780" xr:uid="{CB3D013B-8E31-42B1-90B1-2135E4D16D25}"/>
    <cellStyle name="Normal 5 3 3 2 3" xfId="21292" xr:uid="{86743F66-515A-46EA-9A75-E68B46B4D8C2}"/>
    <cellStyle name="Normal 5 3 3 2 4" xfId="33600" xr:uid="{F0342621-674C-45FC-9F9F-BDFF61E7226D}"/>
    <cellStyle name="Normal 5 3 3 2 5" xfId="43711" xr:uid="{732F6DAA-ED2C-4955-9C8F-1FE97BEA851C}"/>
    <cellStyle name="Normal 5 3 3 2 6" xfId="51597" xr:uid="{6AC34A58-F305-4163-B651-B4AB6F06FE2A}"/>
    <cellStyle name="Normal 5 3 3 2 7" xfId="59087" xr:uid="{3137C11E-F21E-4CED-AD3B-7A201C8A1649}"/>
    <cellStyle name="Normal 5 3 3 3" xfId="6297" xr:uid="{2302761D-DBC3-4120-A87B-4CCA279FFE8B}"/>
    <cellStyle name="Normal 5 3 3 3 2" xfId="13805" xr:uid="{4AE91AC0-2A2D-4C09-84CF-4D5A9CA23AE3}"/>
    <cellStyle name="Normal 5 3 3 3 2 2" xfId="28781" xr:uid="{64162F42-0B2F-4E93-A5F1-5AC28759C7B0}"/>
    <cellStyle name="Normal 5 3 3 3 3" xfId="21293" xr:uid="{D62D3730-AFEF-406C-BA9A-458A99C212D1}"/>
    <cellStyle name="Normal 5 3 3 3 4" xfId="35445" xr:uid="{8B957C33-CABE-4996-B849-05431DE9CF3D}"/>
    <cellStyle name="Normal 5 3 3 3 5" xfId="43712" xr:uid="{4A27F585-CD25-4FD7-B25C-3682151BAA6B}"/>
    <cellStyle name="Normal 5 3 3 3 6" xfId="51598" xr:uid="{6E2F2DE4-B980-4AA2-A00E-739548BC91F2}"/>
    <cellStyle name="Normal 5 3 3 3 7" xfId="59088" xr:uid="{0A3B0EFE-6D75-4D07-A6A8-5059D8CED5B1}"/>
    <cellStyle name="Normal 5 3 3 4" xfId="6298" xr:uid="{C15F7B64-44B1-42DF-9641-98E519976DE8}"/>
    <cellStyle name="Normal 5 3 3 4 2" xfId="13806" xr:uid="{72671137-2A59-456D-8E06-B1C626BB04F2}"/>
    <cellStyle name="Normal 5 3 3 4 2 2" xfId="28782" xr:uid="{0C9CA786-1629-4169-A186-7729E17BE35C}"/>
    <cellStyle name="Normal 5 3 3 4 3" xfId="21294" xr:uid="{104009E9-DDD3-4FFC-A276-4EBC08DBBF80}"/>
    <cellStyle name="Normal 5 3 3 4 4" xfId="37288" xr:uid="{86894984-A116-4FE9-A829-3AE4FE69A4E3}"/>
    <cellStyle name="Normal 5 3 3 4 5" xfId="43713" xr:uid="{7086FFE5-BD8E-4953-A8E6-486E4048D44E}"/>
    <cellStyle name="Normal 5 3 3 4 6" xfId="51599" xr:uid="{5D61D036-7808-49FE-9F86-E81DCF5D74EF}"/>
    <cellStyle name="Normal 5 3 3 4 7" xfId="59089" xr:uid="{C4C31FFF-0191-4A84-B1F4-9016476863F6}"/>
    <cellStyle name="Normal 5 3 3 5" xfId="13803" xr:uid="{A1648B0E-CCC0-4513-9B7F-01F97A51B8E8}"/>
    <cellStyle name="Normal 5 3 3 5 2" xfId="28779" xr:uid="{61EE6639-4F1B-430B-A9E2-E074DD5F55F2}"/>
    <cellStyle name="Normal 5 3 3 6" xfId="21291" xr:uid="{50913460-22D0-4A85-AB54-105E2A47F577}"/>
    <cellStyle name="Normal 5 3 3 7" xfId="32043" xr:uid="{F5BB0207-F708-45FB-A748-E44536EAF400}"/>
    <cellStyle name="Normal 5 3 3 8" xfId="43710" xr:uid="{3A998E73-C6FE-4ACC-9750-3923FB7C3022}"/>
    <cellStyle name="Normal 5 3 3 9" xfId="51596" xr:uid="{1023B779-F1F3-4F16-A650-AD3B8AF692F5}"/>
    <cellStyle name="Normal 5 3 4" xfId="6299" xr:uid="{49D307F8-FA81-4654-A0A5-8996A1D2F660}"/>
    <cellStyle name="Normal 5 3 4 10" xfId="59090" xr:uid="{1E9FEEEC-448E-4C84-93E9-146C64E67F6F}"/>
    <cellStyle name="Normal 5 3 4 2" xfId="6300" xr:uid="{AB615A18-2C29-4875-BB82-271D62D8DD6C}"/>
    <cellStyle name="Normal 5 3 4 2 2" xfId="13808" xr:uid="{F6629751-6AC8-47E0-B47C-C333183F186C}"/>
    <cellStyle name="Normal 5 3 4 2 2 2" xfId="28784" xr:uid="{86897CA6-B369-47CD-B070-74036682BBFB}"/>
    <cellStyle name="Normal 5 3 4 2 3" xfId="21296" xr:uid="{EC5B08A5-36F5-42E0-B615-487D4D86CDCD}"/>
    <cellStyle name="Normal 5 3 4 2 4" xfId="33601" xr:uid="{40BC3B5F-3196-4FF7-86B8-48487B53DB71}"/>
    <cellStyle name="Normal 5 3 4 2 5" xfId="43715" xr:uid="{90C2D455-2A10-4C33-B216-BB1E08CED55D}"/>
    <cellStyle name="Normal 5 3 4 2 6" xfId="51601" xr:uid="{2C9EC01F-06BF-453C-87A5-14B8F09BABC1}"/>
    <cellStyle name="Normal 5 3 4 2 7" xfId="59091" xr:uid="{E11585A3-AB30-4E4A-9371-835E3CD351BC}"/>
    <cellStyle name="Normal 5 3 4 3" xfId="6301" xr:uid="{64B7C14D-2064-45C4-A2B3-CB3C08F5E25B}"/>
    <cellStyle name="Normal 5 3 4 3 2" xfId="13809" xr:uid="{BDA7E195-41A1-4EC1-B31D-AE6C93518F18}"/>
    <cellStyle name="Normal 5 3 4 3 2 2" xfId="28785" xr:uid="{E4B60D02-C50B-4EBE-B9E4-AF2F64F80974}"/>
    <cellStyle name="Normal 5 3 4 3 3" xfId="21297" xr:uid="{C6728C01-FE82-41AC-8D4B-01EEA4003D43}"/>
    <cellStyle name="Normal 5 3 4 3 4" xfId="35446" xr:uid="{D0262935-BEE4-4496-A109-CF4667CA3DA4}"/>
    <cellStyle name="Normal 5 3 4 3 5" xfId="43716" xr:uid="{11756FDD-E07F-4B6C-B401-74A6DB12C903}"/>
    <cellStyle name="Normal 5 3 4 3 6" xfId="51602" xr:uid="{ADA8EE33-DAE0-40D8-A363-0DD5872DC3B4}"/>
    <cellStyle name="Normal 5 3 4 3 7" xfId="59092" xr:uid="{9FDE96C8-DBC7-46CB-9B8E-120477093B7F}"/>
    <cellStyle name="Normal 5 3 4 4" xfId="6302" xr:uid="{F7E7F2DD-2CDB-4861-9BC4-0D998A68BAAB}"/>
    <cellStyle name="Normal 5 3 4 4 2" xfId="13810" xr:uid="{0DCFC2EF-CF32-4BB2-950C-A7EF51119F2A}"/>
    <cellStyle name="Normal 5 3 4 4 2 2" xfId="28786" xr:uid="{80AC8E23-4138-412C-A9DF-612176B27FA5}"/>
    <cellStyle name="Normal 5 3 4 4 3" xfId="21298" xr:uid="{E97FB403-DA32-46F5-AE57-D7F7191E12DE}"/>
    <cellStyle name="Normal 5 3 4 4 4" xfId="37289" xr:uid="{D364B05E-B854-489B-A837-2AA7E661C875}"/>
    <cellStyle name="Normal 5 3 4 4 5" xfId="43717" xr:uid="{33DBA204-EF7D-41B5-A213-9A023AC13C35}"/>
    <cellStyle name="Normal 5 3 4 4 6" xfId="51603" xr:uid="{E1D2966A-2571-42A9-B7CE-F5EC1534ECE3}"/>
    <cellStyle name="Normal 5 3 4 4 7" xfId="59093" xr:uid="{9AF168BC-BC51-4C80-BDBC-40C63B35FD91}"/>
    <cellStyle name="Normal 5 3 4 5" xfId="13807" xr:uid="{39E363D7-D04A-4853-A133-E407AC832199}"/>
    <cellStyle name="Normal 5 3 4 5 2" xfId="28783" xr:uid="{902E6E79-3E4D-4547-BF69-282C85DCD111}"/>
    <cellStyle name="Normal 5 3 4 6" xfId="21295" xr:uid="{8E537F4D-C04D-4FCD-B836-9E2F3D27813A}"/>
    <cellStyle name="Normal 5 3 4 7" xfId="32098" xr:uid="{3A37B6EB-A8A8-4E95-A5CD-A05E44B0D20D}"/>
    <cellStyle name="Normal 5 3 4 8" xfId="43714" xr:uid="{CAD7DF5F-E70B-4C0F-826D-BD3A8F34A2BF}"/>
    <cellStyle name="Normal 5 3 4 9" xfId="51600" xr:uid="{F16B4863-D99F-4EF6-BD4A-79891F4A63BA}"/>
    <cellStyle name="Normal 5 3 5" xfId="6303" xr:uid="{3CCC19EA-478D-43C4-9446-469C51D0906A}"/>
    <cellStyle name="Normal 5 3 5 2" xfId="13811" xr:uid="{DEC153A0-4557-4E3E-8D53-43465A4A472D}"/>
    <cellStyle name="Normal 5 3 5 2 2" xfId="28787" xr:uid="{4C501FED-C2DF-4B71-89F7-03B938A45B9F}"/>
    <cellStyle name="Normal 5 3 5 3" xfId="21299" xr:uid="{C6ADB75C-D01C-48F0-9C35-1AAF8CFF9EA4}"/>
    <cellStyle name="Normal 5 3 5 4" xfId="33598" xr:uid="{A729DA45-6931-4549-A4C5-3EE1225CA6B7}"/>
    <cellStyle name="Normal 5 3 5 5" xfId="43718" xr:uid="{AA080D00-F1CF-4289-87BC-2B5E7CD246D0}"/>
    <cellStyle name="Normal 5 3 5 6" xfId="51604" xr:uid="{2A4CD1A0-F672-41C8-A3D5-C7C981BC40BE}"/>
    <cellStyle name="Normal 5 3 5 7" xfId="59094" xr:uid="{93189BFD-AD68-468F-A7BF-A114FC3D021E}"/>
    <cellStyle name="Normal 5 3 6" xfId="6304" xr:uid="{F32A665D-5618-49A7-B7FD-A3D40D1267A5}"/>
    <cellStyle name="Normal 5 3 6 2" xfId="13812" xr:uid="{73FE14F5-E3C1-4037-AA86-04C250364697}"/>
    <cellStyle name="Normal 5 3 6 2 2" xfId="28788" xr:uid="{8C37434B-CFF8-4611-B5DF-F53E96BD32D4}"/>
    <cellStyle name="Normal 5 3 6 3" xfId="21300" xr:uid="{269DF08F-F257-4BB2-AC2E-B2114C1F65D6}"/>
    <cellStyle name="Normal 5 3 6 4" xfId="35443" xr:uid="{2BA91A35-90FE-48DD-8E21-3A7390C1683A}"/>
    <cellStyle name="Normal 5 3 6 5" xfId="43719" xr:uid="{2F6DD707-5599-4923-A7E2-75912524BC1D}"/>
    <cellStyle name="Normal 5 3 6 6" xfId="51605" xr:uid="{DD631CD1-B25B-4947-8C89-DF1261E69B0E}"/>
    <cellStyle name="Normal 5 3 6 7" xfId="59095" xr:uid="{7859550D-5811-4E6A-8645-30FB40AE0D46}"/>
    <cellStyle name="Normal 5 3 7" xfId="6305" xr:uid="{689F80DC-796B-4EFE-9768-1D836B27A3F7}"/>
    <cellStyle name="Normal 5 3 7 2" xfId="13813" xr:uid="{BF9EC33E-DAB7-4CC3-AF4C-3D87F2674CAF}"/>
    <cellStyle name="Normal 5 3 7 2 2" xfId="28789" xr:uid="{9E69E563-A659-4AC1-B797-81953674F222}"/>
    <cellStyle name="Normal 5 3 7 3" xfId="21301" xr:uid="{BF085912-1449-4071-A2D1-7BB85C0DFC55}"/>
    <cellStyle name="Normal 5 3 7 4" xfId="37286" xr:uid="{00C60166-CEB6-48F9-B397-E2CE39B6265D}"/>
    <cellStyle name="Normal 5 3 7 5" xfId="43720" xr:uid="{79631A0A-BD00-48AD-9C5F-4ABF4D4EB38A}"/>
    <cellStyle name="Normal 5 3 7 6" xfId="51606" xr:uid="{8B3CED2F-9951-4D54-8C2E-2BC39A02B39C}"/>
    <cellStyle name="Normal 5 3 7 7" xfId="59096" xr:uid="{BE75F52F-335D-4F63-AE03-A47BD1D13128}"/>
    <cellStyle name="Normal 5 3 8" xfId="6306" xr:uid="{53553F79-AB08-4433-941A-C62BF5683C74}"/>
    <cellStyle name="Normal 5 3 8 2" xfId="13814" xr:uid="{2CC87997-8C83-42C1-964D-180E41806D91}"/>
    <cellStyle name="Normal 5 3 8 2 2" xfId="28790" xr:uid="{625313A2-5DB9-4452-B259-1D2777381320}"/>
    <cellStyle name="Normal 5 3 8 3" xfId="21302" xr:uid="{2BE1947B-F993-4668-B66D-ACA6085E4E44}"/>
    <cellStyle name="Normal 5 3 8 4" xfId="37687" xr:uid="{AD81969C-F3B5-4F95-81EA-00C0A2BC6311}"/>
    <cellStyle name="Normal 5 3 8 5" xfId="43721" xr:uid="{761B2E59-1C14-40B8-B351-9E38B2AAF81C}"/>
    <cellStyle name="Normal 5 3 8 6" xfId="51607" xr:uid="{C94BABA3-E0FD-440B-8E11-3D87F8DA710E}"/>
    <cellStyle name="Normal 5 3 8 7" xfId="59097" xr:uid="{BCDA408F-5247-4CF2-A091-14E44FDEC385}"/>
    <cellStyle name="Normal 5 3 9" xfId="7784" xr:uid="{13FFA862-0BE3-447C-ADC0-D1EF4702546E}"/>
    <cellStyle name="Normal 5 3 9 2" xfId="15273" xr:uid="{32456C25-9D0A-47A8-9E86-B8A37C192675}"/>
    <cellStyle name="Normal 5 3 9 2 2" xfId="30249" xr:uid="{697C12B5-2C64-4178-9265-1C45D2080919}"/>
    <cellStyle name="Normal 5 3 9 3" xfId="22761" xr:uid="{EE915BA7-341D-442E-8BCF-D6B40EE6A1E9}"/>
    <cellStyle name="Normal 5 3 9 4" xfId="45180" xr:uid="{828847C5-327C-4B70-8B61-15B41BE74C4C}"/>
    <cellStyle name="Normal 5 3 9 5" xfId="53068" xr:uid="{1B9C5746-A97A-4D2A-A937-8EC2D2488126}"/>
    <cellStyle name="Normal 5 3 9 6" xfId="60556" xr:uid="{BF543D0A-8A1E-4E44-A7E4-B1A5ECEEC991}"/>
    <cellStyle name="Normal 6" xfId="135" xr:uid="{897611E1-1C67-4708-8DF7-0BB6A1E260C3}"/>
    <cellStyle name="Normal 6 2" xfId="281" xr:uid="{BAE7E0AA-3646-4AEA-AE1B-33FE0F0DA29F}"/>
    <cellStyle name="Normal 6 3" xfId="296" xr:uid="{E351F1C3-A04E-4C2A-B4B3-5E1F38B0A8D7}"/>
    <cellStyle name="Normal 6 3 10" xfId="7838" xr:uid="{07CB0B94-92E2-4683-BA6C-91BF150DB50F}"/>
    <cellStyle name="Normal 6 3 10 2" xfId="22815" xr:uid="{077EB3A2-F003-4996-BE71-8FC66B4B7416}"/>
    <cellStyle name="Normal 6 3 11" xfId="15327" xr:uid="{4C4D2078-3D75-42A7-844E-CD904C2EE751}"/>
    <cellStyle name="Normal 6 3 12" xfId="31121" xr:uid="{F1F11B12-95E0-4FA3-A8F7-E8246F028A7B}"/>
    <cellStyle name="Normal 6 3 13" xfId="37746" xr:uid="{F2EB968B-B47F-4E83-806B-AD0113936D5F}"/>
    <cellStyle name="Normal 6 3 14" xfId="45234" xr:uid="{03B037A5-A57C-40E5-86A6-5D9DCCDB468A}"/>
    <cellStyle name="Normal 6 3 15" xfId="45357" xr:uid="{B7BBEDFF-FA9D-481F-B8A4-19F7DAE99946}"/>
    <cellStyle name="Normal 6 3 16" xfId="45480" xr:uid="{E9C9B000-D488-4714-A1DF-6CB683B400B6}"/>
    <cellStyle name="Normal 6 3 17" xfId="45629" xr:uid="{B7B5F8C3-9E44-43E4-80BB-A42BE905F86A}"/>
    <cellStyle name="Normal 6 3 18" xfId="53122" xr:uid="{6EB738DE-FC35-4F69-B715-5E914F329C83}"/>
    <cellStyle name="Normal 6 3 2" xfId="354" xr:uid="{6B9F7CE7-D145-404C-8A95-8FDC1B44392F}"/>
    <cellStyle name="Normal 6 3 2 10" xfId="45413" xr:uid="{DE150920-A8AD-4D7D-9B8D-67C0E8F66D38}"/>
    <cellStyle name="Normal 6 3 2 11" xfId="45536" xr:uid="{B70854B0-A770-4DBF-A704-29D1FED3FC0D}"/>
    <cellStyle name="Normal 6 3 2 12" xfId="45685" xr:uid="{5ADCD88A-E98A-4192-BD81-AC52B04C993E}"/>
    <cellStyle name="Normal 6 3 2 13" xfId="53178" xr:uid="{BBDB631C-5FCE-43C1-B335-A624AB8A9F46}"/>
    <cellStyle name="Normal 6 3 2 2" xfId="6307" xr:uid="{3545DCCC-DC1A-4CD8-BCB9-E49154080211}"/>
    <cellStyle name="Normal 6 3 2 2 2" xfId="13815" xr:uid="{1CA960E4-3759-4850-B1C3-790EA61C3F3F}"/>
    <cellStyle name="Normal 6 3 2 2 2 2" xfId="28791" xr:uid="{5161121A-0688-4527-A912-3E9DB9D63F26}"/>
    <cellStyle name="Normal 6 3 2 2 3" xfId="21303" xr:uid="{754343CC-C087-4DD1-9B39-7BED541D7EE7}"/>
    <cellStyle name="Normal 6 3 2 2 4" xfId="33603" xr:uid="{3C440C71-9923-42E2-9F5B-4BB0ECB340BA}"/>
    <cellStyle name="Normal 6 3 2 2 5" xfId="43722" xr:uid="{4451DFF3-114E-40B0-947E-7173D676986E}"/>
    <cellStyle name="Normal 6 3 2 2 6" xfId="51608" xr:uid="{3598B27B-DE46-4F3A-B47E-33B7130477A5}"/>
    <cellStyle name="Normal 6 3 2 2 7" xfId="59098" xr:uid="{2490AA8C-3CC5-42D2-9725-14A75B06A43A}"/>
    <cellStyle name="Normal 6 3 2 3" xfId="6308" xr:uid="{991131CA-F061-403C-8991-AFC1543C673A}"/>
    <cellStyle name="Normal 6 3 2 3 2" xfId="13816" xr:uid="{3C110FA9-AABC-497C-8904-0E85C0DCA6A6}"/>
    <cellStyle name="Normal 6 3 2 3 2 2" xfId="28792" xr:uid="{2926BFC1-FCFC-44C2-9532-90A0E8AB253D}"/>
    <cellStyle name="Normal 6 3 2 3 3" xfId="21304" xr:uid="{82E52A2D-1F5E-4D95-9701-A795BE83A206}"/>
    <cellStyle name="Normal 6 3 2 3 4" xfId="35448" xr:uid="{6A63DBB4-F756-4C0A-A8D7-BA3433C641D0}"/>
    <cellStyle name="Normal 6 3 2 3 5" xfId="43723" xr:uid="{0E54FC10-137E-4EE0-AB46-1462528849B7}"/>
    <cellStyle name="Normal 6 3 2 3 6" xfId="51609" xr:uid="{C97109D2-8FFF-4E39-98A0-C98905CFBCC2}"/>
    <cellStyle name="Normal 6 3 2 3 7" xfId="59099" xr:uid="{EDDC632C-FBFF-4107-B03D-1D463D7D72CA}"/>
    <cellStyle name="Normal 6 3 2 4" xfId="6309" xr:uid="{144499B8-1721-4254-8093-79B83951C3EA}"/>
    <cellStyle name="Normal 6 3 2 4 2" xfId="13817" xr:uid="{F7CC96F0-A2B1-4B15-95EE-82773F175737}"/>
    <cellStyle name="Normal 6 3 2 4 2 2" xfId="28793" xr:uid="{C9647585-F022-4601-8EEC-D5533965B3F7}"/>
    <cellStyle name="Normal 6 3 2 4 3" xfId="21305" xr:uid="{A8A3744D-54C6-45CC-A7B0-5B68338DF235}"/>
    <cellStyle name="Normal 6 3 2 4 4" xfId="37291" xr:uid="{943D8F16-6796-4719-9838-B5ED78CA2C71}"/>
    <cellStyle name="Normal 6 3 2 4 5" xfId="43724" xr:uid="{5D9651EB-4495-46E0-86F7-5339E7501E03}"/>
    <cellStyle name="Normal 6 3 2 4 6" xfId="51610" xr:uid="{6E07C659-14C2-4FC8-B2AE-487F880A5C64}"/>
    <cellStyle name="Normal 6 3 2 4 7" xfId="59100" xr:uid="{61C470A1-9EF0-44F6-9D78-1D02736F3B51}"/>
    <cellStyle name="Normal 6 3 2 5" xfId="7894" xr:uid="{EDCE4A81-626D-4D69-AAF2-7E4BC4A9BEAA}"/>
    <cellStyle name="Normal 6 3 2 5 2" xfId="22871" xr:uid="{733D81B6-3546-4848-9171-64404A159ABD}"/>
    <cellStyle name="Normal 6 3 2 6" xfId="15383" xr:uid="{21D46171-A993-4F88-A830-158CDF4B5EA9}"/>
    <cellStyle name="Normal 6 3 2 7" xfId="31851" xr:uid="{651D7B22-6636-43C6-BD44-6D0E83CC3BC4}"/>
    <cellStyle name="Normal 6 3 2 8" xfId="37802" xr:uid="{8D19C9E7-0C4C-451F-A367-0A1E6291DD05}"/>
    <cellStyle name="Normal 6 3 2 9" xfId="45290" xr:uid="{F6C50954-EB8F-4CB8-9170-3960DBB64499}"/>
    <cellStyle name="Normal 6 3 3" xfId="6310" xr:uid="{3C8D3FFD-2FE8-4D4D-98A5-60578B08D8E6}"/>
    <cellStyle name="Normal 6 3 3 10" xfId="59101" xr:uid="{CAC433E2-3A91-42A6-8EA8-77239EE9002B}"/>
    <cellStyle name="Normal 6 3 3 2" xfId="6311" xr:uid="{7BADA231-4CE5-4552-A13A-D379D3C44EEF}"/>
    <cellStyle name="Normal 6 3 3 2 2" xfId="13819" xr:uid="{F60E93D3-875C-4C51-8575-9C7E8201C2CE}"/>
    <cellStyle name="Normal 6 3 3 2 2 2" xfId="28795" xr:uid="{3D31DF40-6F72-4DF9-AB83-2D0CF664F97E}"/>
    <cellStyle name="Normal 6 3 3 2 3" xfId="21307" xr:uid="{9FC0094A-7045-43D6-96B4-0F1DBBAD0B62}"/>
    <cellStyle name="Normal 6 3 3 2 4" xfId="33604" xr:uid="{B4103696-F5BA-410D-8137-25032B9EBD8E}"/>
    <cellStyle name="Normal 6 3 3 2 5" xfId="43726" xr:uid="{45BA9EF6-5731-4A9E-A117-21EB67AC87F5}"/>
    <cellStyle name="Normal 6 3 3 2 6" xfId="51612" xr:uid="{766BFC70-5654-43AA-ADFD-65289053CC36}"/>
    <cellStyle name="Normal 6 3 3 2 7" xfId="59102" xr:uid="{FB764A54-C96F-47BE-A8D3-3EE9D6ED839F}"/>
    <cellStyle name="Normal 6 3 3 3" xfId="6312" xr:uid="{E53BDE86-08FB-49D8-9628-21D8F9F180F3}"/>
    <cellStyle name="Normal 6 3 3 3 2" xfId="13820" xr:uid="{4F68090D-F89A-4F2A-8B4B-0A4D087FD075}"/>
    <cellStyle name="Normal 6 3 3 3 2 2" xfId="28796" xr:uid="{39AACB52-0F40-42B6-8436-2BAE232D6591}"/>
    <cellStyle name="Normal 6 3 3 3 3" xfId="21308" xr:uid="{96430D03-5429-4A17-8A69-D58BA7EB9B8F}"/>
    <cellStyle name="Normal 6 3 3 3 4" xfId="35449" xr:uid="{DB34C82D-CA3D-4359-B410-91B12FF0BA34}"/>
    <cellStyle name="Normal 6 3 3 3 5" xfId="43727" xr:uid="{EE6B4C24-E319-4C0F-A058-149754DBA156}"/>
    <cellStyle name="Normal 6 3 3 3 6" xfId="51613" xr:uid="{6747718C-E18F-485C-AC09-DF766C2C9942}"/>
    <cellStyle name="Normal 6 3 3 3 7" xfId="59103" xr:uid="{9E886250-43AA-474E-99D6-A4DB4ECC2C75}"/>
    <cellStyle name="Normal 6 3 3 4" xfId="6313" xr:uid="{EEAD3EEC-DCC2-4D1A-B89D-B499D523EC70}"/>
    <cellStyle name="Normal 6 3 3 4 2" xfId="13821" xr:uid="{1BB8CED2-F1C1-4899-8AE2-FDA04B7A828B}"/>
    <cellStyle name="Normal 6 3 3 4 2 2" xfId="28797" xr:uid="{AB565DD1-EC9A-475E-A5C7-2963A6B4FEC4}"/>
    <cellStyle name="Normal 6 3 3 4 3" xfId="21309" xr:uid="{3B97EF0E-C5F1-45D1-8B07-AD4D17AD816F}"/>
    <cellStyle name="Normal 6 3 3 4 4" xfId="37292" xr:uid="{0F346807-C4E5-4ACA-A377-42B98430B5C7}"/>
    <cellStyle name="Normal 6 3 3 4 5" xfId="43728" xr:uid="{064EC371-CD5F-42F3-A819-B5328D9642DC}"/>
    <cellStyle name="Normal 6 3 3 4 6" xfId="51614" xr:uid="{95DF6E98-EBA6-433B-BD4A-DF11EF8B5DF7}"/>
    <cellStyle name="Normal 6 3 3 4 7" xfId="59104" xr:uid="{8A352FD3-253A-427E-B57D-395A21E65E7A}"/>
    <cellStyle name="Normal 6 3 3 5" xfId="13818" xr:uid="{3E7C3BF5-A571-4FD1-BDA3-A13245336D85}"/>
    <cellStyle name="Normal 6 3 3 5 2" xfId="28794" xr:uid="{D8B33C78-D0FD-4DE3-989F-3E1CFC980737}"/>
    <cellStyle name="Normal 6 3 3 6" xfId="21306" xr:uid="{D9AF9233-C3F5-48CB-9698-BB4C0F4EF5B4}"/>
    <cellStyle name="Normal 6 3 3 7" xfId="32042" xr:uid="{54691420-6AA2-4FFE-ACEC-B3938312C48B}"/>
    <cellStyle name="Normal 6 3 3 8" xfId="43725" xr:uid="{AA1BADE0-07D9-492F-BC82-B5E827E888D9}"/>
    <cellStyle name="Normal 6 3 3 9" xfId="51611" xr:uid="{5A9E0800-85F8-48B0-809B-A934F4FAF6C7}"/>
    <cellStyle name="Normal 6 3 4" xfId="6314" xr:uid="{9B767AE0-0E33-4F61-B8B0-03C2206FC801}"/>
    <cellStyle name="Normal 6 3 4 10" xfId="59105" xr:uid="{D6ED35C8-5126-4B61-9AB0-5CE337B58B4C}"/>
    <cellStyle name="Normal 6 3 4 2" xfId="6315" xr:uid="{0EFAF0C8-2CDA-4D5E-B774-60AC8AD9C497}"/>
    <cellStyle name="Normal 6 3 4 2 2" xfId="13823" xr:uid="{582917EF-0F26-4A41-BFE3-49BA827B0D28}"/>
    <cellStyle name="Normal 6 3 4 2 2 2" xfId="28799" xr:uid="{62AC6C40-A9EA-4781-B256-ECE40B22AC30}"/>
    <cellStyle name="Normal 6 3 4 2 3" xfId="21311" xr:uid="{AFE03A5E-ADC4-451E-A995-C83AFF224088}"/>
    <cellStyle name="Normal 6 3 4 2 4" xfId="33605" xr:uid="{D5DB6FE7-D41A-471D-90B6-7F35CD444112}"/>
    <cellStyle name="Normal 6 3 4 2 5" xfId="43730" xr:uid="{2B725630-3955-4CF1-AA44-811BB79A97FD}"/>
    <cellStyle name="Normal 6 3 4 2 6" xfId="51616" xr:uid="{184EE40B-B725-4236-AACB-347426899D69}"/>
    <cellStyle name="Normal 6 3 4 2 7" xfId="59106" xr:uid="{73E94B5E-2FDE-49D8-A9E7-593C49B80284}"/>
    <cellStyle name="Normal 6 3 4 3" xfId="6316" xr:uid="{EA2EAE0A-47A3-4ECC-A778-54F374105C11}"/>
    <cellStyle name="Normal 6 3 4 3 2" xfId="13824" xr:uid="{59E01699-5100-4C77-B6A5-E74CCFBFD056}"/>
    <cellStyle name="Normal 6 3 4 3 2 2" xfId="28800" xr:uid="{68F1BF50-B17C-49CE-9170-6D1D7CB183E3}"/>
    <cellStyle name="Normal 6 3 4 3 3" xfId="21312" xr:uid="{918E8FB5-0394-45D0-AA50-5A0EE8A80C2B}"/>
    <cellStyle name="Normal 6 3 4 3 4" xfId="35450" xr:uid="{E6CCE1A4-5607-4A7A-9FCA-DCDC72036191}"/>
    <cellStyle name="Normal 6 3 4 3 5" xfId="43731" xr:uid="{22AB6AAC-9BF2-472E-A2C3-E8CD9ADE15BD}"/>
    <cellStyle name="Normal 6 3 4 3 6" xfId="51617" xr:uid="{9FD22D51-630C-4B85-AEB7-7AA387E05DCE}"/>
    <cellStyle name="Normal 6 3 4 3 7" xfId="59107" xr:uid="{4663BDBF-B18A-4502-B6EA-327391DB7725}"/>
    <cellStyle name="Normal 6 3 4 4" xfId="6317" xr:uid="{EFB44E44-28B0-4F23-8365-2538AC88FA10}"/>
    <cellStyle name="Normal 6 3 4 4 2" xfId="13825" xr:uid="{B1A6953B-5282-49AC-B5F2-9817DE98B968}"/>
    <cellStyle name="Normal 6 3 4 4 2 2" xfId="28801" xr:uid="{5A76AF9A-350D-43D0-9593-91E7B3EF655C}"/>
    <cellStyle name="Normal 6 3 4 4 3" xfId="21313" xr:uid="{9149B381-DBA3-4136-8480-2BF0AD88DAF8}"/>
    <cellStyle name="Normal 6 3 4 4 4" xfId="37293" xr:uid="{22D11587-F480-4743-BF7C-2AF1503B1A7F}"/>
    <cellStyle name="Normal 6 3 4 4 5" xfId="43732" xr:uid="{A812B1AD-2B8A-416E-A7C0-0571EAF88CF8}"/>
    <cellStyle name="Normal 6 3 4 4 6" xfId="51618" xr:uid="{C29485A3-CC85-410A-A26A-84AC50F533FE}"/>
    <cellStyle name="Normal 6 3 4 4 7" xfId="59108" xr:uid="{599FE31F-0953-4AE1-B92B-3FD5E780155B}"/>
    <cellStyle name="Normal 6 3 4 5" xfId="13822" xr:uid="{C06F7ACC-EB1B-45E3-84F9-6ACBA0F26ED3}"/>
    <cellStyle name="Normal 6 3 4 5 2" xfId="28798" xr:uid="{D5FB7380-CF42-43D8-8AB1-F436B404947A}"/>
    <cellStyle name="Normal 6 3 4 6" xfId="21310" xr:uid="{919F5249-6AC4-43DA-B3BE-09B5BAC03BF5}"/>
    <cellStyle name="Normal 6 3 4 7" xfId="32097" xr:uid="{57B95ECE-A4AB-4929-A8C2-58E93DD209E6}"/>
    <cellStyle name="Normal 6 3 4 8" xfId="43729" xr:uid="{10DB96C4-F951-4A8E-A274-4A6168A63372}"/>
    <cellStyle name="Normal 6 3 4 9" xfId="51615" xr:uid="{DD65AC13-8742-4846-98AF-44A8DED38627}"/>
    <cellStyle name="Normal 6 3 5" xfId="6318" xr:uid="{2D735CA7-677E-42C4-8DF2-9FC61600D5FC}"/>
    <cellStyle name="Normal 6 3 5 2" xfId="13826" xr:uid="{0CE27513-79ED-43DF-AED9-2E2D28E52364}"/>
    <cellStyle name="Normal 6 3 5 2 2" xfId="28802" xr:uid="{BAB2F123-D961-4A74-8275-383056E1AC43}"/>
    <cellStyle name="Normal 6 3 5 3" xfId="21314" xr:uid="{CBBBC2E9-BFB2-4752-BA8A-E821CC69B72A}"/>
    <cellStyle name="Normal 6 3 5 4" xfId="33602" xr:uid="{6E25DD05-A9A0-4A43-B0A2-CE9D5E91691F}"/>
    <cellStyle name="Normal 6 3 5 5" xfId="43733" xr:uid="{1010B3E7-AFA7-4DFA-8629-9E03DFB63020}"/>
    <cellStyle name="Normal 6 3 5 6" xfId="51619" xr:uid="{8E82AB64-EFF5-4681-9A8A-EB5101706D37}"/>
    <cellStyle name="Normal 6 3 5 7" xfId="59109" xr:uid="{D9F5F81F-48F8-4C15-B763-67F26C57AED3}"/>
    <cellStyle name="Normal 6 3 6" xfId="6319" xr:uid="{F498BE61-32EE-4EE1-A639-1C286F4AC0EE}"/>
    <cellStyle name="Normal 6 3 6 2" xfId="13827" xr:uid="{B83893EB-88FE-45C8-B130-CE3CB9CDE802}"/>
    <cellStyle name="Normal 6 3 6 2 2" xfId="28803" xr:uid="{26E63C89-E05F-4CE1-99A6-DE547F9B32F6}"/>
    <cellStyle name="Normal 6 3 6 3" xfId="21315" xr:uid="{12FC88F9-620D-42CD-97D7-0F6FA17172CD}"/>
    <cellStyle name="Normal 6 3 6 4" xfId="35447" xr:uid="{0CEF4B70-DD6C-478B-A460-0BEBC9B01AF4}"/>
    <cellStyle name="Normal 6 3 6 5" xfId="43734" xr:uid="{876AF9B1-81B1-4C32-AB24-387FF21C31B3}"/>
    <cellStyle name="Normal 6 3 6 6" xfId="51620" xr:uid="{ED404351-20D7-4A53-9177-751080B7AB7D}"/>
    <cellStyle name="Normal 6 3 6 7" xfId="59110" xr:uid="{3D54C40D-25F6-4629-9674-6621C51058C5}"/>
    <cellStyle name="Normal 6 3 7" xfId="6320" xr:uid="{5B0EDB46-A413-486F-8725-0991DBF87D6D}"/>
    <cellStyle name="Normal 6 3 7 2" xfId="13828" xr:uid="{761E7755-41B7-48A4-A097-E96313B2BFB9}"/>
    <cellStyle name="Normal 6 3 7 2 2" xfId="28804" xr:uid="{4EB8DB72-5BC4-4D6F-8764-69CBB3D6899D}"/>
    <cellStyle name="Normal 6 3 7 3" xfId="21316" xr:uid="{3FF728BB-E3A8-4520-A7F5-436C6023F5DE}"/>
    <cellStyle name="Normal 6 3 7 4" xfId="37290" xr:uid="{D0C44D74-A852-4211-BAEE-866C44138EAC}"/>
    <cellStyle name="Normal 6 3 7 5" xfId="43735" xr:uid="{8BFFB1D0-F3ED-4F52-BBAD-FDE03E8A10F0}"/>
    <cellStyle name="Normal 6 3 7 6" xfId="51621" xr:uid="{82D817BE-F959-45AC-9BB5-F75EDD91CA6E}"/>
    <cellStyle name="Normal 6 3 7 7" xfId="59111" xr:uid="{F3238751-5E36-495B-A479-883ADCD27550}"/>
    <cellStyle name="Normal 6 3 8" xfId="6321" xr:uid="{B4537F72-0D72-4305-B329-62E423898134}"/>
    <cellStyle name="Normal 6 3 8 2" xfId="13829" xr:uid="{A854345E-D350-42AD-B98F-B67F8CAA374B}"/>
    <cellStyle name="Normal 6 3 8 2 2" xfId="28805" xr:uid="{5CBA6C7F-2D41-4A4F-9992-091A4A1C7AC4}"/>
    <cellStyle name="Normal 6 3 8 3" xfId="21317" xr:uid="{2B94DE59-6CBF-4CF4-8C2C-9044CFD3C858}"/>
    <cellStyle name="Normal 6 3 8 4" xfId="37686" xr:uid="{8477D7D9-49E8-4C61-AB12-9F2BB34C124C}"/>
    <cellStyle name="Normal 6 3 8 5" xfId="43736" xr:uid="{2348D697-6041-427B-8B27-0F0A477F28B9}"/>
    <cellStyle name="Normal 6 3 8 6" xfId="51622" xr:uid="{43477F80-0AA0-4494-8942-27691AC05971}"/>
    <cellStyle name="Normal 6 3 8 7" xfId="59112" xr:uid="{EBC57CA2-2187-4EA0-820E-648FA6F8FA57}"/>
    <cellStyle name="Normal 6 3 9" xfId="7783" xr:uid="{B0963D8B-92AE-40E8-842F-C745ED30CEDF}"/>
    <cellStyle name="Normal 6 3 9 2" xfId="15272" xr:uid="{0DC0EEB3-230E-480B-86BD-E6BAB64BF60A}"/>
    <cellStyle name="Normal 6 3 9 2 2" xfId="30248" xr:uid="{1B89EDAF-825D-47F0-8F97-B67659911574}"/>
    <cellStyle name="Normal 6 3 9 3" xfId="22760" xr:uid="{F597E977-7DAF-4730-A959-376390A01AD2}"/>
    <cellStyle name="Normal 6 3 9 4" xfId="45179" xr:uid="{B27970D3-BB83-4B45-B86C-16180D6DDA21}"/>
    <cellStyle name="Normal 6 3 9 5" xfId="53067" xr:uid="{A1F8D4ED-8B86-45DE-A92B-344D11FB75CB}"/>
    <cellStyle name="Normal 6 3 9 6" xfId="60555" xr:uid="{4032DBA3-702C-48D3-8012-B59C6B3261FA}"/>
    <cellStyle name="Normal 7" xfId="131" xr:uid="{81FD8138-0332-46BE-A3DC-3CDD078C593B}"/>
    <cellStyle name="Normal 7 10" xfId="6322" xr:uid="{1D987555-4260-442F-BDF3-F08C860088D7}"/>
    <cellStyle name="Normal 7 10 10" xfId="59113" xr:uid="{50815C10-AA14-4317-A29D-E9711ED12FA4}"/>
    <cellStyle name="Normal 7 10 2" xfId="6323" xr:uid="{B13D445C-1432-43BB-80F4-CF383CB26698}"/>
    <cellStyle name="Normal 7 10 2 2" xfId="13831" xr:uid="{27D4E736-98B2-45F7-A202-1408C4DC62AD}"/>
    <cellStyle name="Normal 7 10 2 2 2" xfId="28807" xr:uid="{E215B51B-F198-4082-B382-DF6C3CBFCF42}"/>
    <cellStyle name="Normal 7 10 2 3" xfId="21319" xr:uid="{D1B769BF-17AA-404B-A429-4A9B7ECCFB4C}"/>
    <cellStyle name="Normal 7 10 2 4" xfId="33607" xr:uid="{FA87694C-8156-4748-8AD2-FD7F63A8FB49}"/>
    <cellStyle name="Normal 7 10 2 5" xfId="43738" xr:uid="{09AEC1D4-4A54-40F2-8BB6-F2F893ECAFA0}"/>
    <cellStyle name="Normal 7 10 2 6" xfId="51624" xr:uid="{FC64F934-DE4C-4681-9B32-46F3843576C4}"/>
    <cellStyle name="Normal 7 10 2 7" xfId="59114" xr:uid="{007CC439-C6F9-4748-BB7D-9BC96493229C}"/>
    <cellStyle name="Normal 7 10 3" xfId="6324" xr:uid="{A98DFD9C-C8E8-4A40-BFA9-EEDCDEE18CB4}"/>
    <cellStyle name="Normal 7 10 3 2" xfId="13832" xr:uid="{16AD4129-8F52-4206-B566-6595E9F4355D}"/>
    <cellStyle name="Normal 7 10 3 2 2" xfId="28808" xr:uid="{057E75C7-0119-4444-B565-8EB9F4676E3F}"/>
    <cellStyle name="Normal 7 10 3 3" xfId="21320" xr:uid="{F65FB30A-A88F-4580-B4F9-7BF14D0958FB}"/>
    <cellStyle name="Normal 7 10 3 4" xfId="35452" xr:uid="{897E9642-834A-4BA7-BE23-FDCB4D06FCE6}"/>
    <cellStyle name="Normal 7 10 3 5" xfId="43739" xr:uid="{FEBD5F7E-9457-4080-888B-8EDEA83F5ABE}"/>
    <cellStyle name="Normal 7 10 3 6" xfId="51625" xr:uid="{9BFD4F30-18C7-4000-B9BC-6FCA97B65DA2}"/>
    <cellStyle name="Normal 7 10 3 7" xfId="59115" xr:uid="{7E1D8895-F075-4C5D-8167-2CCB1198989F}"/>
    <cellStyle name="Normal 7 10 4" xfId="6325" xr:uid="{95301CA0-71AF-4022-8AFA-7890F33AF7D8}"/>
    <cellStyle name="Normal 7 10 4 2" xfId="13833" xr:uid="{38116A43-5AA5-4E05-ABB5-06C1E7C59427}"/>
    <cellStyle name="Normal 7 10 4 2 2" xfId="28809" xr:uid="{3AF60858-C9C2-4F87-8ACB-44EE22EC7FA6}"/>
    <cellStyle name="Normal 7 10 4 3" xfId="21321" xr:uid="{0828F96C-4E68-4B8E-BBC9-D40ED6887E99}"/>
    <cellStyle name="Normal 7 10 4 4" xfId="37295" xr:uid="{E7FC10B3-94C3-44CB-8D91-BAC543CF10C3}"/>
    <cellStyle name="Normal 7 10 4 5" xfId="43740" xr:uid="{8EB9C5DD-7894-4626-9E2A-5051D68D5E2F}"/>
    <cellStyle name="Normal 7 10 4 6" xfId="51626" xr:uid="{11FD4702-6A7F-4EB6-A06D-C771393AC6A3}"/>
    <cellStyle name="Normal 7 10 4 7" xfId="59116" xr:uid="{260F86B5-2172-46A9-94A9-221E7C42E89D}"/>
    <cellStyle name="Normal 7 10 5" xfId="13830" xr:uid="{21B34981-A92E-4E8B-89FD-695914FFC976}"/>
    <cellStyle name="Normal 7 10 5 2" xfId="28806" xr:uid="{70756109-798E-4A8E-AE5D-D67296278DA9}"/>
    <cellStyle name="Normal 7 10 6" xfId="21318" xr:uid="{B62FD6D3-44D7-4058-B937-C5C02A2B5918}"/>
    <cellStyle name="Normal 7 10 7" xfId="31852" xr:uid="{A4BD09E3-FF94-4566-B29B-82F319FCE751}"/>
    <cellStyle name="Normal 7 10 8" xfId="43737" xr:uid="{F679A33C-87C2-426A-83D0-43DC63B97EC8}"/>
    <cellStyle name="Normal 7 10 9" xfId="51623" xr:uid="{5C7B6E9F-F045-42A8-B70D-EACBCB3BF7E6}"/>
    <cellStyle name="Normal 7 11" xfId="6326" xr:uid="{20C2A371-5C3E-4BF3-BE7D-2E07AE3EF420}"/>
    <cellStyle name="Normal 7 11 10" xfId="59117" xr:uid="{9F31E31F-F4B3-45A9-AEA8-633FE8700819}"/>
    <cellStyle name="Normal 7 11 2" xfId="6327" xr:uid="{40EC6A33-D426-4D4E-B260-7BAE9C891A89}"/>
    <cellStyle name="Normal 7 11 2 2" xfId="13835" xr:uid="{79D7DC6A-B2ED-4ACA-99FE-2C89625DADEF}"/>
    <cellStyle name="Normal 7 11 2 2 2" xfId="28811" xr:uid="{7EBE6F63-B3DD-47BD-AA97-3975BFF6B57E}"/>
    <cellStyle name="Normal 7 11 2 3" xfId="21323" xr:uid="{DE2A8CAF-C91E-4E65-94D4-68972A56ED8E}"/>
    <cellStyle name="Normal 7 11 2 4" xfId="33608" xr:uid="{87DF84E9-79F6-478C-8375-59BD73070698}"/>
    <cellStyle name="Normal 7 11 2 5" xfId="43742" xr:uid="{EFB5F1AB-9AF2-4A96-8946-C8DC6698B90F}"/>
    <cellStyle name="Normal 7 11 2 6" xfId="51628" xr:uid="{DFA6695D-ADB3-4653-BFA1-3A87E604472E}"/>
    <cellStyle name="Normal 7 11 2 7" xfId="59118" xr:uid="{40302679-E27E-4B11-97E2-8FA4960C16EA}"/>
    <cellStyle name="Normal 7 11 3" xfId="6328" xr:uid="{EC5D9A84-F80D-4E61-8675-BD0C34DFA3F9}"/>
    <cellStyle name="Normal 7 11 3 2" xfId="13836" xr:uid="{57F485F5-A188-4312-B59B-8C1A0C2426BD}"/>
    <cellStyle name="Normal 7 11 3 2 2" xfId="28812" xr:uid="{CCEE3FC1-7047-4341-B774-729A04761C31}"/>
    <cellStyle name="Normal 7 11 3 3" xfId="21324" xr:uid="{060CB775-962D-4B03-96BA-0CFF0864A0CD}"/>
    <cellStyle name="Normal 7 11 3 4" xfId="35453" xr:uid="{DC8218FD-CB06-4337-BC32-3097968DD8E8}"/>
    <cellStyle name="Normal 7 11 3 5" xfId="43743" xr:uid="{3382D1A6-B2DE-47C1-870D-6F17A6F30D61}"/>
    <cellStyle name="Normal 7 11 3 6" xfId="51629" xr:uid="{6081BACE-07D5-41E2-B85F-5707A46FB190}"/>
    <cellStyle name="Normal 7 11 3 7" xfId="59119" xr:uid="{4990628F-ABDA-4A25-9E60-71B8ADDD1F0E}"/>
    <cellStyle name="Normal 7 11 4" xfId="6329" xr:uid="{CF7A2C20-179B-42A0-9F77-CCA65BE771EE}"/>
    <cellStyle name="Normal 7 11 4 2" xfId="13837" xr:uid="{190C52C4-72AC-44F1-8904-7ED80FF1E273}"/>
    <cellStyle name="Normal 7 11 4 2 2" xfId="28813" xr:uid="{E84A319F-92D0-4EC2-8AE4-2A533813D4C4}"/>
    <cellStyle name="Normal 7 11 4 3" xfId="21325" xr:uid="{F2D09CD6-5E16-4D1C-B7B3-C7A3009541AE}"/>
    <cellStyle name="Normal 7 11 4 4" xfId="37296" xr:uid="{50561153-FA52-40CF-83C0-9AB71791CDCD}"/>
    <cellStyle name="Normal 7 11 4 5" xfId="43744" xr:uid="{F3EEA1BC-663D-4D81-87DF-64478AE7E69C}"/>
    <cellStyle name="Normal 7 11 4 6" xfId="51630" xr:uid="{9DA75844-C2EB-4925-B157-4541DD016203}"/>
    <cellStyle name="Normal 7 11 4 7" xfId="59120" xr:uid="{A8DE827F-F400-4A85-8499-835198CEFA12}"/>
    <cellStyle name="Normal 7 11 5" xfId="13834" xr:uid="{9A2D9A0E-283D-469C-82EC-8888FFD1906B}"/>
    <cellStyle name="Normal 7 11 5 2" xfId="28810" xr:uid="{4AC150C1-21DA-4617-A6BC-AE9E31E84A9D}"/>
    <cellStyle name="Normal 7 11 6" xfId="21322" xr:uid="{E307C051-1245-4647-AE82-A31567DFD02F}"/>
    <cellStyle name="Normal 7 11 7" xfId="32015" xr:uid="{4EED2C82-A2E2-4B7C-BDA8-914018F4F078}"/>
    <cellStyle name="Normal 7 11 8" xfId="43741" xr:uid="{02231B82-A56C-4AB7-AF37-E942E33CB66D}"/>
    <cellStyle name="Normal 7 11 9" xfId="51627" xr:uid="{E31DA015-82AE-4074-9F72-512A3EDBC010}"/>
    <cellStyle name="Normal 7 12" xfId="6330" xr:uid="{04F36C40-E1FC-4CA3-B2A2-17DB06CAC884}"/>
    <cellStyle name="Normal 7 12 10" xfId="59121" xr:uid="{7A7D9BCF-E073-4A17-86F4-9B25386566D3}"/>
    <cellStyle name="Normal 7 12 2" xfId="6331" xr:uid="{2CBB4151-D4E1-430A-83DC-7683265BD07F}"/>
    <cellStyle name="Normal 7 12 2 2" xfId="13839" xr:uid="{FF1DBDB3-DD18-425D-B18A-46932C4F326A}"/>
    <cellStyle name="Normal 7 12 2 2 2" xfId="28815" xr:uid="{45696BC5-F52D-477C-B326-DEF8B4161BD1}"/>
    <cellStyle name="Normal 7 12 2 3" xfId="21327" xr:uid="{6CEE5D62-FF15-4109-BC0E-3B4E17840838}"/>
    <cellStyle name="Normal 7 12 2 4" xfId="33609" xr:uid="{5E1802A8-4EC0-49A0-B87E-25FEECCC15CD}"/>
    <cellStyle name="Normal 7 12 2 5" xfId="43746" xr:uid="{F3F7C54B-F7B8-484C-835B-7C4FFC69F68D}"/>
    <cellStyle name="Normal 7 12 2 6" xfId="51632" xr:uid="{F4A3FC9D-C8FA-40DB-A03A-6A0C56AF8541}"/>
    <cellStyle name="Normal 7 12 2 7" xfId="59122" xr:uid="{BDFE0361-F073-4CC3-AED4-926FE9D74383}"/>
    <cellStyle name="Normal 7 12 3" xfId="6332" xr:uid="{5E9D8817-3B8C-4A96-AD82-BAEC4438B980}"/>
    <cellStyle name="Normal 7 12 3 2" xfId="13840" xr:uid="{7377C2A8-C820-4F67-9FB8-C8F56BFCA539}"/>
    <cellStyle name="Normal 7 12 3 2 2" xfId="28816" xr:uid="{B679DC38-D622-428D-B6FB-9897EF6AE269}"/>
    <cellStyle name="Normal 7 12 3 3" xfId="21328" xr:uid="{F2E37411-6CE8-4689-B368-E16ECD68B9DF}"/>
    <cellStyle name="Normal 7 12 3 4" xfId="35454" xr:uid="{9C8B698B-21A5-486C-B3EF-ADF067F2557E}"/>
    <cellStyle name="Normal 7 12 3 5" xfId="43747" xr:uid="{70FD6FD8-0CE1-48E6-B754-317648C494C4}"/>
    <cellStyle name="Normal 7 12 3 6" xfId="51633" xr:uid="{5E564324-86A8-4706-8398-C5E417956509}"/>
    <cellStyle name="Normal 7 12 3 7" xfId="59123" xr:uid="{C4E57D07-FE34-49AD-AE95-5A443A7583A0}"/>
    <cellStyle name="Normal 7 12 4" xfId="6333" xr:uid="{0651A538-DE03-4A32-B3E5-992F02770C6C}"/>
    <cellStyle name="Normal 7 12 4 2" xfId="13841" xr:uid="{634F3638-F238-4372-87D7-1522B022E7FC}"/>
    <cellStyle name="Normal 7 12 4 2 2" xfId="28817" xr:uid="{8C8FD162-42CA-4B20-B6F3-3EB8CAF46E5A}"/>
    <cellStyle name="Normal 7 12 4 3" xfId="21329" xr:uid="{4317B24C-CE11-454C-AFF3-0FF91A5849CE}"/>
    <cellStyle name="Normal 7 12 4 4" xfId="37297" xr:uid="{8F092E7C-D66C-4269-A1F2-06B252939706}"/>
    <cellStyle name="Normal 7 12 4 5" xfId="43748" xr:uid="{EDD75ACE-1A26-4C43-92E4-6B8099DAB50E}"/>
    <cellStyle name="Normal 7 12 4 6" xfId="51634" xr:uid="{CF309F2C-05AE-4B91-A972-162317CB03D0}"/>
    <cellStyle name="Normal 7 12 4 7" xfId="59124" xr:uid="{E2347A07-D5B1-4679-83AB-5CCE0F2E1806}"/>
    <cellStyle name="Normal 7 12 5" xfId="13838" xr:uid="{AFAF5551-90A1-4AF8-A8E2-6FFB164AE0CE}"/>
    <cellStyle name="Normal 7 12 5 2" xfId="28814" xr:uid="{3FE4151D-7252-4924-B40E-0E704FF947C2}"/>
    <cellStyle name="Normal 7 12 6" xfId="21326" xr:uid="{55D3EF22-BB5E-4EDE-9B27-5E6E985B7EE2}"/>
    <cellStyle name="Normal 7 12 7" xfId="32070" xr:uid="{B41B7338-1CDE-4F4D-8933-B77CC4C748B9}"/>
    <cellStyle name="Normal 7 12 8" xfId="43745" xr:uid="{1EBC68A5-6FA2-4AA8-9C07-98A5A9D7F221}"/>
    <cellStyle name="Normal 7 12 9" xfId="51631" xr:uid="{8DF9FED1-EF1B-4CCE-8CC5-54D87B7B5C1B}"/>
    <cellStyle name="Normal 7 13" xfId="6334" xr:uid="{BE273AEE-1FEF-40B7-B912-FA8092ABB405}"/>
    <cellStyle name="Normal 7 13 2" xfId="13842" xr:uid="{7BB309C7-164D-4DA8-8E45-BC4AA2D5099D}"/>
    <cellStyle name="Normal 7 13 2 2" xfId="28818" xr:uid="{14990E65-5F6A-4F27-92A3-38DE4D65CA84}"/>
    <cellStyle name="Normal 7 13 3" xfId="21330" xr:uid="{DF931F8A-4E03-48AC-9339-8A31ED577D2D}"/>
    <cellStyle name="Normal 7 13 4" xfId="33606" xr:uid="{E8BBE561-7CF5-41D0-90C7-B63129B15837}"/>
    <cellStyle name="Normal 7 13 5" xfId="43749" xr:uid="{044A817B-9655-458B-AC67-EFD77875A2F0}"/>
    <cellStyle name="Normal 7 13 6" xfId="51635" xr:uid="{351C7502-BBD8-4835-8062-0805C116F4D1}"/>
    <cellStyle name="Normal 7 13 7" xfId="59125" xr:uid="{83D444FC-DC74-4CEB-B897-43495C6A6E6C}"/>
    <cellStyle name="Normal 7 14" xfId="6335" xr:uid="{C302E3C8-FB6C-4EA1-BAD2-EFE3BFDB10D3}"/>
    <cellStyle name="Normal 7 14 2" xfId="13843" xr:uid="{663089A8-04F5-41F9-9CF5-4C652824B04B}"/>
    <cellStyle name="Normal 7 14 2 2" xfId="28819" xr:uid="{B8BD2385-EA52-4A4F-A9B1-1EC174E19F41}"/>
    <cellStyle name="Normal 7 14 3" xfId="21331" xr:uid="{1CADD26E-7C4B-4D77-8D1A-446CE98DA1D0}"/>
    <cellStyle name="Normal 7 14 4" xfId="35451" xr:uid="{D96E48FD-B230-4540-99D4-50B9B03F7B3C}"/>
    <cellStyle name="Normal 7 14 5" xfId="43750" xr:uid="{F8A037C7-77BA-4CC8-AD08-9AAFDC2954CC}"/>
    <cellStyle name="Normal 7 14 6" xfId="51636" xr:uid="{544D0BB6-7C4C-420A-8EBC-20CDB08AE1B0}"/>
    <cellStyle name="Normal 7 14 7" xfId="59126" xr:uid="{76CD9DC8-FB97-4887-93B7-416BF9C21999}"/>
    <cellStyle name="Normal 7 15" xfId="6336" xr:uid="{7765E46E-64D3-4B0F-80B0-98FA9EB78E3F}"/>
    <cellStyle name="Normal 7 15 2" xfId="13844" xr:uid="{DA4C0620-1EE9-4E26-9A45-4FB59611D047}"/>
    <cellStyle name="Normal 7 15 2 2" xfId="28820" xr:uid="{048680F2-E791-4D83-93B0-078E470C38B6}"/>
    <cellStyle name="Normal 7 15 3" xfId="21332" xr:uid="{E325BCFC-17D3-427F-9C4C-373FB31F49F0}"/>
    <cellStyle name="Normal 7 15 4" xfId="37294" xr:uid="{48C969CA-4E45-4733-86C7-5676C0E25290}"/>
    <cellStyle name="Normal 7 15 5" xfId="43751" xr:uid="{B68F174C-1993-4706-9104-292FAB4D09E3}"/>
    <cellStyle name="Normal 7 15 6" xfId="51637" xr:uid="{1135FAFE-F83B-4D59-8797-F80468845E13}"/>
    <cellStyle name="Normal 7 15 7" xfId="59127" xr:uid="{454A4235-9EAF-49A1-86F5-12E4ADC159E8}"/>
    <cellStyle name="Normal 7 16" xfId="6337" xr:uid="{EC00E8EB-79B5-4E20-8327-6B7A0E1019E1}"/>
    <cellStyle name="Normal 7 16 2" xfId="13845" xr:uid="{1886C06B-2A01-441D-97F7-E8541F3B2D29}"/>
    <cellStyle name="Normal 7 16 2 2" xfId="28821" xr:uid="{74B82BD4-D675-49D1-BDCF-4F9EA3000407}"/>
    <cellStyle name="Normal 7 16 3" xfId="21333" xr:uid="{0E6E7237-BAAF-4A9F-AD30-F3559A5D4CAD}"/>
    <cellStyle name="Normal 7 16 4" xfId="37659" xr:uid="{5FDA15FF-C256-4131-858E-252179B62C8D}"/>
    <cellStyle name="Normal 7 16 5" xfId="43752" xr:uid="{D78D865C-0975-40FD-8242-87887CC08D0E}"/>
    <cellStyle name="Normal 7 16 6" xfId="51638" xr:uid="{D9660AAE-27FF-4825-8EAF-CE04D888DAE4}"/>
    <cellStyle name="Normal 7 16 7" xfId="59128" xr:uid="{0CA44D63-7F90-47E5-9B70-8D8556B5F3CF}"/>
    <cellStyle name="Normal 7 17" xfId="7756" xr:uid="{96217030-950E-4AF4-AAE4-57AF6FEA461B}"/>
    <cellStyle name="Normal 7 17 2" xfId="15245" xr:uid="{852CD1F5-EA50-46E7-B123-0599093F5673}"/>
    <cellStyle name="Normal 7 17 2 2" xfId="30221" xr:uid="{85A7F872-534A-4FAD-9E72-CCACAAAFA5B3}"/>
    <cellStyle name="Normal 7 17 3" xfId="22733" xr:uid="{F2134717-6466-40E9-89B7-C65E344A455F}"/>
    <cellStyle name="Normal 7 17 4" xfId="45152" xr:uid="{DF192A58-9F8B-4449-BA5F-E9D4C6725882}"/>
    <cellStyle name="Normal 7 17 5" xfId="53040" xr:uid="{14D5AFFF-82BD-4A2C-874B-26013713C278}"/>
    <cellStyle name="Normal 7 17 6" xfId="60528" xr:uid="{7EA6CC00-45AD-444D-A9FD-7B93D4F64EBD}"/>
    <cellStyle name="Normal 7 18" xfId="7811" xr:uid="{16BEB0C5-103F-4BA9-A2C2-C23499805D12}"/>
    <cellStyle name="Normal 7 18 2" xfId="22788" xr:uid="{4A21D3DE-2A43-4B28-AA3C-9301FEFBEAA7}"/>
    <cellStyle name="Normal 7 19" xfId="15300" xr:uid="{5E663251-4D5B-4A5C-86C2-9D834EA70F52}"/>
    <cellStyle name="Normal 7 2" xfId="228" xr:uid="{4DB5A600-CC0E-4578-AB54-79A115444678}"/>
    <cellStyle name="Normal 7 2 10" xfId="6338" xr:uid="{815A4651-F05D-4903-B22A-56C5DAC2DD3E}"/>
    <cellStyle name="Normal 7 2 10 10" xfId="59129" xr:uid="{47816A7E-737D-40EE-BD8B-3D6DE558C3BD}"/>
    <cellStyle name="Normal 7 2 10 2" xfId="6339" xr:uid="{D57E4DD3-0FE3-40B3-B156-8B2A5D8F9BDF}"/>
    <cellStyle name="Normal 7 2 10 2 2" xfId="13847" xr:uid="{90D4A532-BDAB-4FC2-A1B8-4937D3B37F06}"/>
    <cellStyle name="Normal 7 2 10 2 2 2" xfId="28823" xr:uid="{7BDCB8F7-F9D5-4128-BCFD-733CC0C154A7}"/>
    <cellStyle name="Normal 7 2 10 2 3" xfId="21335" xr:uid="{EF42D10A-EB35-49F8-9214-5A11731A885A}"/>
    <cellStyle name="Normal 7 2 10 2 4" xfId="33611" xr:uid="{AE8701FF-468D-4379-802D-671C7635B302}"/>
    <cellStyle name="Normal 7 2 10 2 5" xfId="43754" xr:uid="{3864D86F-C928-40D2-A51B-E6BC7E891BA4}"/>
    <cellStyle name="Normal 7 2 10 2 6" xfId="51640" xr:uid="{7FB11D25-226A-4B7C-B728-EA135EE05A94}"/>
    <cellStyle name="Normal 7 2 10 2 7" xfId="59130" xr:uid="{993BAF76-A68D-45C3-9675-BF8379AFBC41}"/>
    <cellStyle name="Normal 7 2 10 3" xfId="6340" xr:uid="{479B9822-41E1-4297-8169-3F96B670504C}"/>
    <cellStyle name="Normal 7 2 10 3 2" xfId="13848" xr:uid="{3A0B31D9-6F9B-4F75-B300-351DCE3B3536}"/>
    <cellStyle name="Normal 7 2 10 3 2 2" xfId="28824" xr:uid="{37040946-19A1-445B-BBD9-AF1614116BC5}"/>
    <cellStyle name="Normal 7 2 10 3 3" xfId="21336" xr:uid="{175B2B42-5CE3-4CA3-B6C8-2B26AF0D9FDF}"/>
    <cellStyle name="Normal 7 2 10 3 4" xfId="35456" xr:uid="{49F01CAA-AD8A-48F3-A878-EDA681F127FC}"/>
    <cellStyle name="Normal 7 2 10 3 5" xfId="43755" xr:uid="{6E7EA8BF-3554-4210-B283-EB600623DF66}"/>
    <cellStyle name="Normal 7 2 10 3 6" xfId="51641" xr:uid="{8006634F-F7AB-4E33-9FB1-493AC130A4B5}"/>
    <cellStyle name="Normal 7 2 10 3 7" xfId="59131" xr:uid="{01C5F765-96A4-4518-8158-D21A59F4D505}"/>
    <cellStyle name="Normal 7 2 10 4" xfId="6341" xr:uid="{71ADE03D-B357-4ABD-819E-0EA36D041148}"/>
    <cellStyle name="Normal 7 2 10 4 2" xfId="13849" xr:uid="{6EA04BAF-7FCB-4FD1-B420-0BAE20F2AEE1}"/>
    <cellStyle name="Normal 7 2 10 4 2 2" xfId="28825" xr:uid="{CD70F273-6717-451A-9432-FE9FB8AB2356}"/>
    <cellStyle name="Normal 7 2 10 4 3" xfId="21337" xr:uid="{5E89DD1E-933D-4FA1-AD66-DC27355EB834}"/>
    <cellStyle name="Normal 7 2 10 4 4" xfId="37299" xr:uid="{377F10D0-C14E-4423-8C71-A6FE66E00AA0}"/>
    <cellStyle name="Normal 7 2 10 4 5" xfId="43756" xr:uid="{D73F9AF0-36DF-4E60-85E7-ADA824BAFD3B}"/>
    <cellStyle name="Normal 7 2 10 4 6" xfId="51642" xr:uid="{68814EBA-121F-427A-B573-2606A9123EF6}"/>
    <cellStyle name="Normal 7 2 10 4 7" xfId="59132" xr:uid="{9146FBD6-550F-4413-B142-CADCE4E8519F}"/>
    <cellStyle name="Normal 7 2 10 5" xfId="13846" xr:uid="{EBAC361C-6853-4746-BB52-A0CE8D37E23C}"/>
    <cellStyle name="Normal 7 2 10 5 2" xfId="28822" xr:uid="{D06A4B20-C107-4D11-A842-8D080B16DB7D}"/>
    <cellStyle name="Normal 7 2 10 6" xfId="21334" xr:uid="{6B191379-6B58-4D4B-9F51-98309F5AB72F}"/>
    <cellStyle name="Normal 7 2 10 7" xfId="32026" xr:uid="{E0D992DA-F862-4588-9BA2-4E218DB10FA8}"/>
    <cellStyle name="Normal 7 2 10 8" xfId="43753" xr:uid="{567E7687-5A5D-42F8-8C83-C4B810D9E82F}"/>
    <cellStyle name="Normal 7 2 10 9" xfId="51639" xr:uid="{3C0D1A90-D5B5-4D29-9D05-2855A9403E38}"/>
    <cellStyle name="Normal 7 2 11" xfId="6342" xr:uid="{30607618-208D-44BC-8FE3-E61E6FE09F3A}"/>
    <cellStyle name="Normal 7 2 11 10" xfId="59133" xr:uid="{F127857F-1780-4F7E-9CC5-D0E324E34753}"/>
    <cellStyle name="Normal 7 2 11 2" xfId="6343" xr:uid="{6992F738-179B-44E2-8961-5D9FA3C61384}"/>
    <cellStyle name="Normal 7 2 11 2 2" xfId="13851" xr:uid="{79DFCE46-1E6C-4B9E-AC63-75F88801A73B}"/>
    <cellStyle name="Normal 7 2 11 2 2 2" xfId="28827" xr:uid="{D6C9C988-6889-4D30-B792-EDC09D2F6B8F}"/>
    <cellStyle name="Normal 7 2 11 2 3" xfId="21339" xr:uid="{74A08816-061A-4B34-A2BC-EB5B76AB5C9A}"/>
    <cellStyle name="Normal 7 2 11 2 4" xfId="33612" xr:uid="{B49B82DA-35F3-4863-9735-94867F74BB0B}"/>
    <cellStyle name="Normal 7 2 11 2 5" xfId="43758" xr:uid="{A7FDBD66-B7FC-45B8-A108-788FE4EFD29D}"/>
    <cellStyle name="Normal 7 2 11 2 6" xfId="51644" xr:uid="{DBB2E55E-35CE-485B-B856-2F45AC9F4A04}"/>
    <cellStyle name="Normal 7 2 11 2 7" xfId="59134" xr:uid="{25FAD56E-3FF3-42E5-9440-4BB475047774}"/>
    <cellStyle name="Normal 7 2 11 3" xfId="6344" xr:uid="{CD7DEF5D-2989-4025-BF77-D64EB3B7CE51}"/>
    <cellStyle name="Normal 7 2 11 3 2" xfId="13852" xr:uid="{8E449903-149D-4882-BE74-54DFD17D62F8}"/>
    <cellStyle name="Normal 7 2 11 3 2 2" xfId="28828" xr:uid="{1BC9CAE1-3C71-4408-92DD-34A19B6614B5}"/>
    <cellStyle name="Normal 7 2 11 3 3" xfId="21340" xr:uid="{8B96AFA4-3ADD-43E9-81AF-B53233016669}"/>
    <cellStyle name="Normal 7 2 11 3 4" xfId="35457" xr:uid="{8A5A2303-A29C-412E-BD23-069C9A250412}"/>
    <cellStyle name="Normal 7 2 11 3 5" xfId="43759" xr:uid="{C066DBA2-1379-4F50-B4BB-2CF0FE6B8183}"/>
    <cellStyle name="Normal 7 2 11 3 6" xfId="51645" xr:uid="{24156AF5-891F-483E-B263-B767990AFD01}"/>
    <cellStyle name="Normal 7 2 11 3 7" xfId="59135" xr:uid="{DF5233E6-064C-4983-AA2D-EF0902802C27}"/>
    <cellStyle name="Normal 7 2 11 4" xfId="6345" xr:uid="{24F3F42D-C6C3-460A-AF67-239925EB2DBF}"/>
    <cellStyle name="Normal 7 2 11 4 2" xfId="13853" xr:uid="{424C974D-5E06-4050-A758-62F472A73B85}"/>
    <cellStyle name="Normal 7 2 11 4 2 2" xfId="28829" xr:uid="{48D14D0F-AE4B-4A10-9577-C86B233AB9AB}"/>
    <cellStyle name="Normal 7 2 11 4 3" xfId="21341" xr:uid="{0C5D8848-A382-429B-950F-07D4A8270675}"/>
    <cellStyle name="Normal 7 2 11 4 4" xfId="37300" xr:uid="{BED0A0AA-9880-490C-A55A-D1369F99E91E}"/>
    <cellStyle name="Normal 7 2 11 4 5" xfId="43760" xr:uid="{11F1B25C-F7EA-4F91-8D98-13A7371CD580}"/>
    <cellStyle name="Normal 7 2 11 4 6" xfId="51646" xr:uid="{A0F11C92-BDC0-4DA0-8182-76C8BF8A7D4E}"/>
    <cellStyle name="Normal 7 2 11 4 7" xfId="59136" xr:uid="{27B74CC0-9948-417A-A78E-ACDA4472788A}"/>
    <cellStyle name="Normal 7 2 11 5" xfId="13850" xr:uid="{3ADB5346-AA16-47F6-AC5C-1A194D672F28}"/>
    <cellStyle name="Normal 7 2 11 5 2" xfId="28826" xr:uid="{C8067328-BD2C-4C97-B23B-B509C5E510F6}"/>
    <cellStyle name="Normal 7 2 11 6" xfId="21338" xr:uid="{F83787CF-8B37-411E-96DD-43254F1CD67A}"/>
    <cellStyle name="Normal 7 2 11 7" xfId="32081" xr:uid="{74807F91-9219-4FD5-8836-E3372E301B23}"/>
    <cellStyle name="Normal 7 2 11 8" xfId="43757" xr:uid="{8A584104-5058-461C-BA54-F49AB70A62AE}"/>
    <cellStyle name="Normal 7 2 11 9" xfId="51643" xr:uid="{9BAD242D-0EB2-41D6-8934-A64D41C6F5D3}"/>
    <cellStyle name="Normal 7 2 12" xfId="6346" xr:uid="{C882F984-6B50-4787-AC88-F3BB812C4949}"/>
    <cellStyle name="Normal 7 2 12 2" xfId="13854" xr:uid="{6AFC219A-B258-4BE2-BF7E-82833DDBD873}"/>
    <cellStyle name="Normal 7 2 12 2 2" xfId="28830" xr:uid="{7621FE00-5BA7-429D-9523-9E0BBC87AD94}"/>
    <cellStyle name="Normal 7 2 12 3" xfId="21342" xr:uid="{98F4133F-7482-4961-8FC7-521203C5D881}"/>
    <cellStyle name="Normal 7 2 12 4" xfId="33610" xr:uid="{B102DED9-E3B4-4645-AAC0-278732297514}"/>
    <cellStyle name="Normal 7 2 12 5" xfId="43761" xr:uid="{B77C9F21-5977-4B86-8161-3296C770935F}"/>
    <cellStyle name="Normal 7 2 12 6" xfId="51647" xr:uid="{0542C273-9C73-4C3A-9881-CF35A3800959}"/>
    <cellStyle name="Normal 7 2 12 7" xfId="59137" xr:uid="{598ADDF2-DF8F-4A85-ACD1-379EA08BFB9C}"/>
    <cellStyle name="Normal 7 2 13" xfId="6347" xr:uid="{E842A7E1-FF7A-421B-984F-51DDE35A9F93}"/>
    <cellStyle name="Normal 7 2 13 2" xfId="13855" xr:uid="{92E19A99-3203-4735-A320-7BF344E5B759}"/>
    <cellStyle name="Normal 7 2 13 2 2" xfId="28831" xr:uid="{ED838D75-BEA1-4986-9E9F-6DEB40B0D26B}"/>
    <cellStyle name="Normal 7 2 13 3" xfId="21343" xr:uid="{C7F60D1B-326C-492F-8ECA-3A44BF49123C}"/>
    <cellStyle name="Normal 7 2 13 4" xfId="35455" xr:uid="{3CBF5076-070A-465D-8C42-39D738CBF169}"/>
    <cellStyle name="Normal 7 2 13 5" xfId="43762" xr:uid="{92FDF99C-44FD-47C5-930D-98822B8192CA}"/>
    <cellStyle name="Normal 7 2 13 6" xfId="51648" xr:uid="{919ED9B7-2B8A-4C56-95F0-C2BCBABC9BB5}"/>
    <cellStyle name="Normal 7 2 13 7" xfId="59138" xr:uid="{64A9A3CE-09BE-4635-B1D7-8D78511231E8}"/>
    <cellStyle name="Normal 7 2 14" xfId="6348" xr:uid="{4C5FC293-9152-4A9F-882E-C6EFC23F32B1}"/>
    <cellStyle name="Normal 7 2 14 2" xfId="13856" xr:uid="{90375BDB-C76B-419A-AD37-3198DD87511F}"/>
    <cellStyle name="Normal 7 2 14 2 2" xfId="28832" xr:uid="{E9BB6E98-1D48-46BD-B0CD-278E8B3ED236}"/>
    <cellStyle name="Normal 7 2 14 3" xfId="21344" xr:uid="{8005E2BD-8AD9-4D19-96EA-B74296EB9A04}"/>
    <cellStyle name="Normal 7 2 14 4" xfId="37298" xr:uid="{9FA4440D-2DD1-4E96-9438-8E8545FC3FBB}"/>
    <cellStyle name="Normal 7 2 14 5" xfId="43763" xr:uid="{FEC60AD4-7884-4A77-9AB4-9993273C37EB}"/>
    <cellStyle name="Normal 7 2 14 6" xfId="51649" xr:uid="{BA4371DD-8F1B-4C44-93ED-59F4343034FC}"/>
    <cellStyle name="Normal 7 2 14 7" xfId="59139" xr:uid="{3999C3C3-AC65-4B92-96CE-DEB9D0556506}"/>
    <cellStyle name="Normal 7 2 15" xfId="6349" xr:uid="{C6EE3188-6309-48D6-A616-4A9891EE8443}"/>
    <cellStyle name="Normal 7 2 15 2" xfId="13857" xr:uid="{BF7DDB46-04A2-4EB1-81CC-8F8F94A5A7A4}"/>
    <cellStyle name="Normal 7 2 15 2 2" xfId="28833" xr:uid="{81343E7D-5669-4EF2-BAD5-8BEE7159141F}"/>
    <cellStyle name="Normal 7 2 15 3" xfId="21345" xr:uid="{4AA057DE-4891-4406-B75D-786AA17AE177}"/>
    <cellStyle name="Normal 7 2 15 4" xfId="37670" xr:uid="{A460C387-A55C-477A-B226-796BA3F5B628}"/>
    <cellStyle name="Normal 7 2 15 5" xfId="43764" xr:uid="{BEF48724-3E82-4B45-BF13-AAA005A0E843}"/>
    <cellStyle name="Normal 7 2 15 6" xfId="51650" xr:uid="{0D86D368-A695-4444-9EC2-52851DCA6C86}"/>
    <cellStyle name="Normal 7 2 15 7" xfId="59140" xr:uid="{A8252A98-F7A6-47EF-8D41-A38DCB1B1EB4}"/>
    <cellStyle name="Normal 7 2 16" xfId="7767" xr:uid="{11FFEE53-46DD-46B9-BBDD-E124C045B4AF}"/>
    <cellStyle name="Normal 7 2 16 2" xfId="15256" xr:uid="{14E24169-1DA5-4621-8A32-C284096E1A69}"/>
    <cellStyle name="Normal 7 2 16 2 2" xfId="30232" xr:uid="{4D755919-ABB6-4DD2-BD17-7968A4B13F0E}"/>
    <cellStyle name="Normal 7 2 16 3" xfId="22744" xr:uid="{9BB59FD0-C800-4F5C-9E58-3E502DA43647}"/>
    <cellStyle name="Normal 7 2 16 4" xfId="45163" xr:uid="{F6C71A9C-7E9E-41D5-BDEE-47F4CF0F5AED}"/>
    <cellStyle name="Normal 7 2 16 5" xfId="53051" xr:uid="{3CE742AF-8B0C-458A-A4F1-90266021619E}"/>
    <cellStyle name="Normal 7 2 16 6" xfId="60539" xr:uid="{F4A068BE-9ED0-4CF4-8BD7-93414A550A44}"/>
    <cellStyle name="Normal 7 2 17" xfId="7822" xr:uid="{4B722550-B7F8-4CC0-BCF5-FDA0E852CD1E}"/>
    <cellStyle name="Normal 7 2 17 2" xfId="22799" xr:uid="{31DA299D-C520-40B0-B4B7-F7A0945D299B}"/>
    <cellStyle name="Normal 7 2 18" xfId="15311" xr:uid="{5FB84598-15F0-4ACF-855B-A199196E3649}"/>
    <cellStyle name="Normal 7 2 19" xfId="30288" xr:uid="{152754BC-2850-4D21-A5A9-DE355854197E}"/>
    <cellStyle name="Normal 7 2 2" xfId="338" xr:uid="{1567B12D-D88A-4217-A1E4-1D479AD648DA}"/>
    <cellStyle name="Normal 7 2 2 10" xfId="6350" xr:uid="{04B57033-8C1E-45A5-8DC0-B6250D5F0CDD}"/>
    <cellStyle name="Normal 7 2 2 10 2" xfId="13858" xr:uid="{ABC876C4-05E0-4777-B1A5-5EDEC4F5D1AC}"/>
    <cellStyle name="Normal 7 2 2 10 2 2" xfId="28834" xr:uid="{A9F0FAD2-A533-4467-A94C-2A46B8AFA879}"/>
    <cellStyle name="Normal 7 2 2 10 3" xfId="21346" xr:uid="{F7532883-46E7-4725-88DF-B2EA6374B290}"/>
    <cellStyle name="Normal 7 2 2 10 4" xfId="37301" xr:uid="{9F75D466-9C17-47BD-AA79-F20AF9011E7B}"/>
    <cellStyle name="Normal 7 2 2 10 5" xfId="43765" xr:uid="{2A90F46F-8E9C-4CD3-94FA-C4153213D754}"/>
    <cellStyle name="Normal 7 2 2 10 6" xfId="51651" xr:uid="{F5753F2F-A035-4C20-A998-2BEA225890F2}"/>
    <cellStyle name="Normal 7 2 2 10 7" xfId="59141" xr:uid="{F59B0E86-1611-40DB-928F-DAB2E6343305}"/>
    <cellStyle name="Normal 7 2 2 11" xfId="7878" xr:uid="{94B2CD70-4490-402C-90AC-FB41F378AAC5}"/>
    <cellStyle name="Normal 7 2 2 11 2" xfId="22855" xr:uid="{5B475457-C7C1-4A4E-84FA-9C46828515E2}"/>
    <cellStyle name="Normal 7 2 2 12" xfId="15367" xr:uid="{D241EC63-0132-4E2D-998A-FC8C78637CA6}"/>
    <cellStyle name="Normal 7 2 2 13" xfId="30337" xr:uid="{B167A8C6-7D9D-4D1C-AE68-BBB6E5F78734}"/>
    <cellStyle name="Normal 7 2 2 14" xfId="37786" xr:uid="{2FDC5C9F-82E4-49F4-9DED-58CAA7A15A83}"/>
    <cellStyle name="Normal 7 2 2 15" xfId="45274" xr:uid="{E61142DA-DFB3-4DAA-873D-AB85FB4F1E9D}"/>
    <cellStyle name="Normal 7 2 2 16" xfId="45397" xr:uid="{F86E41AC-F075-4980-A5E1-B46BDCAF7A45}"/>
    <cellStyle name="Normal 7 2 2 17" xfId="45520" xr:uid="{3AADCD3C-FD76-416D-B95A-1F3458555E90}"/>
    <cellStyle name="Normal 7 2 2 18" xfId="45669" xr:uid="{670C2E2A-261B-437D-BB1B-34845A4FD798}"/>
    <cellStyle name="Normal 7 2 2 19" xfId="53162" xr:uid="{C6C307AB-65FA-44E8-9FA2-AB0D589752D2}"/>
    <cellStyle name="Normal 7 2 2 2" xfId="6351" xr:uid="{3B20BA9E-04ED-4C4D-8B3F-7627C4913EEB}"/>
    <cellStyle name="Normal 7 2 2 2 10" xfId="21347" xr:uid="{1D32B357-A354-4850-A760-185F4EEB7DDE}"/>
    <cellStyle name="Normal 7 2 2 2 11" xfId="30405" xr:uid="{1626D1AA-B1D5-458C-8F93-89816D1E8B60}"/>
    <cellStyle name="Normal 7 2 2 2 12" xfId="43766" xr:uid="{D9C89499-8047-4C17-9609-3A6B9769992B}"/>
    <cellStyle name="Normal 7 2 2 2 13" xfId="51652" xr:uid="{94116FB1-4975-4117-AD27-5665DCE6FA00}"/>
    <cellStyle name="Normal 7 2 2 2 14" xfId="59142" xr:uid="{1CAEFCDA-3816-451B-9669-E95085BEF75B}"/>
    <cellStyle name="Normal 7 2 2 2 2" xfId="6352" xr:uid="{7ED0ED3C-FAC8-4DAC-8BD7-8045FBD24FAF}"/>
    <cellStyle name="Normal 7 2 2 2 2 10" xfId="43767" xr:uid="{B9C278E7-4D01-43D0-ABA5-E4EEBE938F5A}"/>
    <cellStyle name="Normal 7 2 2 2 2 11" xfId="51653" xr:uid="{37B1629B-1615-446D-89C7-42EC627DCABC}"/>
    <cellStyle name="Normal 7 2 2 2 2 12" xfId="59143" xr:uid="{60042959-B4AB-4C54-95CD-4DE237AA9216}"/>
    <cellStyle name="Normal 7 2 2 2 2 2" xfId="6353" xr:uid="{B7820386-6227-4793-BFEC-C64CD56F403E}"/>
    <cellStyle name="Normal 7 2 2 2 2 2 10" xfId="51654" xr:uid="{24048EFB-235C-4EBE-9B9A-5CFA956B75EB}"/>
    <cellStyle name="Normal 7 2 2 2 2 2 11" xfId="59144" xr:uid="{74DD8E8B-DAC2-456F-B482-19DB30B0866B}"/>
    <cellStyle name="Normal 7 2 2 2 2 2 2" xfId="6354" xr:uid="{5DC40649-82F0-4FD5-AEA3-85711811BEF5}"/>
    <cellStyle name="Normal 7 2 2 2 2 2 2 10" xfId="59145" xr:uid="{29DA4E77-206C-4382-86CB-430DBFCA3FF5}"/>
    <cellStyle name="Normal 7 2 2 2 2 2 2 2" xfId="6355" xr:uid="{B4CF3378-7981-4B88-AAE3-88BF6C95BD81}"/>
    <cellStyle name="Normal 7 2 2 2 2 2 2 2 2" xfId="13863" xr:uid="{D867296B-42F0-45E7-8F41-A2ED141CD97F}"/>
    <cellStyle name="Normal 7 2 2 2 2 2 2 2 2 2" xfId="28839" xr:uid="{779C6BA6-4B21-48B4-8BFA-EF14C34FB2E8}"/>
    <cellStyle name="Normal 7 2 2 2 2 2 2 2 3" xfId="21351" xr:uid="{6E6E074D-E56B-4AAC-B640-F76118AFE4A7}"/>
    <cellStyle name="Normal 7 2 2 2 2 2 2 2 4" xfId="33617" xr:uid="{009B7DE9-B9EB-45A1-B970-6488FB0A7380}"/>
    <cellStyle name="Normal 7 2 2 2 2 2 2 2 5" xfId="43770" xr:uid="{7A19340F-1F15-49BA-8CE1-1728EC898A98}"/>
    <cellStyle name="Normal 7 2 2 2 2 2 2 2 6" xfId="51656" xr:uid="{B012BDF0-DF08-4037-8F2B-308D4B25F494}"/>
    <cellStyle name="Normal 7 2 2 2 2 2 2 2 7" xfId="59146" xr:uid="{70AB7260-D89E-48AB-B56B-B87231D76A27}"/>
    <cellStyle name="Normal 7 2 2 2 2 2 2 3" xfId="6356" xr:uid="{6120E346-49BC-4F24-8BE3-23FBC806334F}"/>
    <cellStyle name="Normal 7 2 2 2 2 2 2 3 2" xfId="13864" xr:uid="{1412DD0B-21F3-4ECC-B4DA-926289DE637B}"/>
    <cellStyle name="Normal 7 2 2 2 2 2 2 3 2 2" xfId="28840" xr:uid="{7843B5F3-1407-4717-A0F5-48C9DD188EE9}"/>
    <cellStyle name="Normal 7 2 2 2 2 2 2 3 3" xfId="21352" xr:uid="{4A423585-4079-4B34-8FD5-8ED2BD2237AE}"/>
    <cellStyle name="Normal 7 2 2 2 2 2 2 3 4" xfId="35462" xr:uid="{AC01F49B-3B50-4B37-9917-EAB217EC8FA0}"/>
    <cellStyle name="Normal 7 2 2 2 2 2 2 3 5" xfId="43771" xr:uid="{F30FAFBD-53B2-4DA0-B339-C65BCFB5D9C0}"/>
    <cellStyle name="Normal 7 2 2 2 2 2 2 3 6" xfId="51657" xr:uid="{3A56DBBC-DA2A-4D47-A83A-12669F297BC8}"/>
    <cellStyle name="Normal 7 2 2 2 2 2 2 3 7" xfId="59147" xr:uid="{C4D0825D-8109-4E07-A637-33EA825B7369}"/>
    <cellStyle name="Normal 7 2 2 2 2 2 2 4" xfId="6357" xr:uid="{A24C5820-47C1-4999-9D80-20EA3C71BCFD}"/>
    <cellStyle name="Normal 7 2 2 2 2 2 2 4 2" xfId="13865" xr:uid="{6E445E99-E55E-4BC0-AA00-2A54543E950E}"/>
    <cellStyle name="Normal 7 2 2 2 2 2 2 4 2 2" xfId="28841" xr:uid="{EC259877-689B-46F3-A443-DB54856AB8C7}"/>
    <cellStyle name="Normal 7 2 2 2 2 2 2 4 3" xfId="21353" xr:uid="{27596F61-3469-48E0-A3B1-33F13F7CD17B}"/>
    <cellStyle name="Normal 7 2 2 2 2 2 2 4 4" xfId="37305" xr:uid="{9C121E9E-71B8-4D15-941C-3EE3CFBFF8B2}"/>
    <cellStyle name="Normal 7 2 2 2 2 2 2 4 5" xfId="43772" xr:uid="{2F80EE6D-1AEA-4111-86DC-7E48EB39872B}"/>
    <cellStyle name="Normal 7 2 2 2 2 2 2 4 6" xfId="51658" xr:uid="{A1BF069C-8EB8-43F3-ACD3-FD59A4ABCFFF}"/>
    <cellStyle name="Normal 7 2 2 2 2 2 2 4 7" xfId="59148" xr:uid="{FF6CBAA1-B048-4BFF-812A-8D7EF52010EA}"/>
    <cellStyle name="Normal 7 2 2 2 2 2 2 5" xfId="13862" xr:uid="{EE011301-E7E9-491C-924A-F204B24CCC86}"/>
    <cellStyle name="Normal 7 2 2 2 2 2 2 5 2" xfId="28838" xr:uid="{1B07FE71-4B2F-4CDA-9A1D-DAE2252C5082}"/>
    <cellStyle name="Normal 7 2 2 2 2 2 2 6" xfId="21350" xr:uid="{6BB699BF-F8A0-4BB5-A169-58BD91F8F232}"/>
    <cellStyle name="Normal 7 2 2 2 2 2 2 7" xfId="31857" xr:uid="{656C94EA-4EEB-4D0E-8DD8-05325CA23019}"/>
    <cellStyle name="Normal 7 2 2 2 2 2 2 8" xfId="43769" xr:uid="{8B2B159A-AA2F-483C-9259-8C346374E44F}"/>
    <cellStyle name="Normal 7 2 2 2 2 2 2 9" xfId="51655" xr:uid="{067223D8-FCCF-46A1-82EB-2C3AA9572B30}"/>
    <cellStyle name="Normal 7 2 2 2 2 2 3" xfId="6358" xr:uid="{9E6968D4-0B9D-4278-868F-E00AB56D1BBF}"/>
    <cellStyle name="Normal 7 2 2 2 2 2 3 2" xfId="13866" xr:uid="{A232D1A2-C97F-4D8C-BAA1-40FF811AA968}"/>
    <cellStyle name="Normal 7 2 2 2 2 2 3 2 2" xfId="28842" xr:uid="{1A2220AD-3739-4F5B-BE7E-5D3D08751D06}"/>
    <cellStyle name="Normal 7 2 2 2 2 2 3 3" xfId="21354" xr:uid="{F9D4DA2A-638B-4AF3-A6D0-23B4D8BB2D9E}"/>
    <cellStyle name="Normal 7 2 2 2 2 2 3 4" xfId="33616" xr:uid="{15B7EFC7-9068-42C6-9B6C-1FA3CF81C6E3}"/>
    <cellStyle name="Normal 7 2 2 2 2 2 3 5" xfId="43773" xr:uid="{59F9F363-58EE-49E0-8D9D-1BB0FF94DCB7}"/>
    <cellStyle name="Normal 7 2 2 2 2 2 3 6" xfId="51659" xr:uid="{A4F134D6-C091-40F9-8100-478C7228FC70}"/>
    <cellStyle name="Normal 7 2 2 2 2 2 3 7" xfId="59149" xr:uid="{5E836D03-E6C0-4881-A9CF-1536CD3A79D4}"/>
    <cellStyle name="Normal 7 2 2 2 2 2 4" xfId="6359" xr:uid="{7F86DF17-DE40-49AA-859C-FB075B58C6B4}"/>
    <cellStyle name="Normal 7 2 2 2 2 2 4 2" xfId="13867" xr:uid="{839A2B88-0BA8-4396-B257-D0A1302B16C3}"/>
    <cellStyle name="Normal 7 2 2 2 2 2 4 2 2" xfId="28843" xr:uid="{5DE4B758-7BDB-4345-AAFF-4F1C89D49243}"/>
    <cellStyle name="Normal 7 2 2 2 2 2 4 3" xfId="21355" xr:uid="{CA1872F2-EE30-46E8-AB52-CC9DCE3A5EFE}"/>
    <cellStyle name="Normal 7 2 2 2 2 2 4 4" xfId="35461" xr:uid="{9C8655EE-FF0D-463B-928B-E85CDB1D737F}"/>
    <cellStyle name="Normal 7 2 2 2 2 2 4 5" xfId="43774" xr:uid="{27CC089D-4A54-435F-8888-FEEC236EC4C4}"/>
    <cellStyle name="Normal 7 2 2 2 2 2 4 6" xfId="51660" xr:uid="{13A30B31-5780-4DF0-BCE3-02A6C22B8D41}"/>
    <cellStyle name="Normal 7 2 2 2 2 2 4 7" xfId="59150" xr:uid="{691C1D06-16C6-4F34-8BD6-777A0252DD78}"/>
    <cellStyle name="Normal 7 2 2 2 2 2 5" xfId="6360" xr:uid="{303AAF34-33E6-4410-9F5D-3DD772DF16CF}"/>
    <cellStyle name="Normal 7 2 2 2 2 2 5 2" xfId="13868" xr:uid="{ED29A30F-7C20-459F-9119-73A7A46F5D02}"/>
    <cellStyle name="Normal 7 2 2 2 2 2 5 2 2" xfId="28844" xr:uid="{280E9829-3C1D-4AA3-88BA-6E2419AE5E1B}"/>
    <cellStyle name="Normal 7 2 2 2 2 2 5 3" xfId="21356" xr:uid="{51C80C67-88BD-47E4-A7B1-43CEFA5DC3BB}"/>
    <cellStyle name="Normal 7 2 2 2 2 2 5 4" xfId="37304" xr:uid="{728B8D73-421F-4725-846B-8D193781233E}"/>
    <cellStyle name="Normal 7 2 2 2 2 2 5 5" xfId="43775" xr:uid="{49F9066E-C0CB-42EF-BC33-DE6DFD7EE013}"/>
    <cellStyle name="Normal 7 2 2 2 2 2 5 6" xfId="51661" xr:uid="{4E8EBDCB-DC7C-4B93-964E-48D0E07092D6}"/>
    <cellStyle name="Normal 7 2 2 2 2 2 5 7" xfId="59151" xr:uid="{4549E332-D8A3-491A-87CE-96F80F7AA858}"/>
    <cellStyle name="Normal 7 2 2 2 2 2 6" xfId="13861" xr:uid="{80F4C3D1-FCAC-4745-97FF-05396F52F1BA}"/>
    <cellStyle name="Normal 7 2 2 2 2 2 6 2" xfId="28837" xr:uid="{5E2301E6-6CA6-4DD7-8E20-04239AB48449}"/>
    <cellStyle name="Normal 7 2 2 2 2 2 7" xfId="21349" xr:uid="{C014DC6C-5178-46A0-9CB1-A45EA52392E5}"/>
    <cellStyle name="Normal 7 2 2 2 2 2 8" xfId="31030" xr:uid="{B0638F6F-8388-456B-8199-4CD9D108C925}"/>
    <cellStyle name="Normal 7 2 2 2 2 2 9" xfId="43768" xr:uid="{744A3A52-39C3-4092-A4CC-CB6C393B4FA9}"/>
    <cellStyle name="Normal 7 2 2 2 2 3" xfId="6361" xr:uid="{4226971B-9626-44FA-8E6D-9BE6528B21D5}"/>
    <cellStyle name="Normal 7 2 2 2 2 3 10" xfId="59152" xr:uid="{1F180E7C-6B79-4352-A258-848A81BD0F0A}"/>
    <cellStyle name="Normal 7 2 2 2 2 3 2" xfId="6362" xr:uid="{6760FB51-8EB9-4C37-B1C8-969C1A91234B}"/>
    <cellStyle name="Normal 7 2 2 2 2 3 2 2" xfId="13870" xr:uid="{B1417D6E-F473-4EA0-870F-DC1F81EFA302}"/>
    <cellStyle name="Normal 7 2 2 2 2 3 2 2 2" xfId="28846" xr:uid="{A7D7BFB6-3FB9-4B70-A834-6AB2B0FCC015}"/>
    <cellStyle name="Normal 7 2 2 2 2 3 2 3" xfId="21358" xr:uid="{1A0D3151-383D-4351-B72A-92B1494AB16D}"/>
    <cellStyle name="Normal 7 2 2 2 2 3 2 4" xfId="33618" xr:uid="{BB271F8C-D247-40C7-824E-801A8E81D02C}"/>
    <cellStyle name="Normal 7 2 2 2 2 3 2 5" xfId="43777" xr:uid="{A3A31C50-FEA8-4E36-859A-7DAA5841C22D}"/>
    <cellStyle name="Normal 7 2 2 2 2 3 2 6" xfId="51663" xr:uid="{CCB2EC37-910C-4EC7-B6B5-959334227C9D}"/>
    <cellStyle name="Normal 7 2 2 2 2 3 2 7" xfId="59153" xr:uid="{4E79F1A5-F608-4DF1-8FC8-92B25228849B}"/>
    <cellStyle name="Normal 7 2 2 2 2 3 3" xfId="6363" xr:uid="{A411B04B-DC45-46F8-BD4F-ACD7D5D212AE}"/>
    <cellStyle name="Normal 7 2 2 2 2 3 3 2" xfId="13871" xr:uid="{A129E471-2E8B-47C4-9C38-394C6A7C9160}"/>
    <cellStyle name="Normal 7 2 2 2 2 3 3 2 2" xfId="28847" xr:uid="{A578AE67-57BC-4086-BB62-DA6D999F86D6}"/>
    <cellStyle name="Normal 7 2 2 2 2 3 3 3" xfId="21359" xr:uid="{14555E91-B46E-4161-88CB-5707ACD61090}"/>
    <cellStyle name="Normal 7 2 2 2 2 3 3 4" xfId="35463" xr:uid="{132F0DC1-B607-4286-BF03-57C7C0651C4D}"/>
    <cellStyle name="Normal 7 2 2 2 2 3 3 5" xfId="43778" xr:uid="{3CEE8FFB-DC79-483B-9EAB-BDE1B2DA21E2}"/>
    <cellStyle name="Normal 7 2 2 2 2 3 3 6" xfId="51664" xr:uid="{726FA2A2-4C12-4998-86CB-51F74D226F33}"/>
    <cellStyle name="Normal 7 2 2 2 2 3 3 7" xfId="59154" xr:uid="{5E18AB87-D74B-46B6-B194-262BA756E75D}"/>
    <cellStyle name="Normal 7 2 2 2 2 3 4" xfId="6364" xr:uid="{B5BE88D3-07F2-458B-A9BB-9F484C5F1E9D}"/>
    <cellStyle name="Normal 7 2 2 2 2 3 4 2" xfId="13872" xr:uid="{9D36C198-1B89-4EAB-B04A-1E048F986B6C}"/>
    <cellStyle name="Normal 7 2 2 2 2 3 4 2 2" xfId="28848" xr:uid="{963D806B-26EF-4CCA-835D-A87BC9979928}"/>
    <cellStyle name="Normal 7 2 2 2 2 3 4 3" xfId="21360" xr:uid="{642EA134-16AE-4B90-91B8-03F136B012B1}"/>
    <cellStyle name="Normal 7 2 2 2 2 3 4 4" xfId="37306" xr:uid="{90055811-F2E4-4741-AE80-1AD61C650A18}"/>
    <cellStyle name="Normal 7 2 2 2 2 3 4 5" xfId="43779" xr:uid="{42AFA658-4ABE-4243-B74F-836A381BAD12}"/>
    <cellStyle name="Normal 7 2 2 2 2 3 4 6" xfId="51665" xr:uid="{7E7719AC-1FE6-448E-9267-469CEACC9F55}"/>
    <cellStyle name="Normal 7 2 2 2 2 3 4 7" xfId="59155" xr:uid="{F16390A1-CBAD-4B60-942B-90F8CDC5D099}"/>
    <cellStyle name="Normal 7 2 2 2 2 3 5" xfId="13869" xr:uid="{27AC5AAF-D8CD-4DB0-ADD7-8209D738FA36}"/>
    <cellStyle name="Normal 7 2 2 2 2 3 5 2" xfId="28845" xr:uid="{4B5A6FFC-B736-4942-A33F-AA047FF80AA9}"/>
    <cellStyle name="Normal 7 2 2 2 2 3 6" xfId="21357" xr:uid="{BA003778-C849-4CEE-B75F-DD7AC92629DB}"/>
    <cellStyle name="Normal 7 2 2 2 2 3 7" xfId="31856" xr:uid="{10FA2D15-8EBA-40D6-B0EE-B2C1B49F6C23}"/>
    <cellStyle name="Normal 7 2 2 2 2 3 8" xfId="43776" xr:uid="{0929DB3E-C4DF-4F3A-AFB6-DE838F8DCDE1}"/>
    <cellStyle name="Normal 7 2 2 2 2 3 9" xfId="51662" xr:uid="{9FCF0B4C-1C2E-4D2E-AABC-F69FB68B63B3}"/>
    <cellStyle name="Normal 7 2 2 2 2 4" xfId="6365" xr:uid="{50B6FE73-F4BD-4188-A62C-A1911164B93D}"/>
    <cellStyle name="Normal 7 2 2 2 2 4 2" xfId="13873" xr:uid="{2B060554-C675-4478-9242-ED86023860F6}"/>
    <cellStyle name="Normal 7 2 2 2 2 4 2 2" xfId="28849" xr:uid="{0F19F310-1028-46C0-AF7F-2597828AA274}"/>
    <cellStyle name="Normal 7 2 2 2 2 4 3" xfId="21361" xr:uid="{1E95A355-F5C4-4433-BEDA-17E5CBD45493}"/>
    <cellStyle name="Normal 7 2 2 2 2 4 4" xfId="33615" xr:uid="{627D0B3A-B427-4F43-BD94-18F61D227752}"/>
    <cellStyle name="Normal 7 2 2 2 2 4 5" xfId="43780" xr:uid="{4DE737DF-7767-456A-A402-96D2B51165A9}"/>
    <cellStyle name="Normal 7 2 2 2 2 4 6" xfId="51666" xr:uid="{60D8A61A-2532-4963-A8C9-E1B78383C293}"/>
    <cellStyle name="Normal 7 2 2 2 2 4 7" xfId="59156" xr:uid="{FF28EA76-AF8A-498C-ACC1-BE8EE485E518}"/>
    <cellStyle name="Normal 7 2 2 2 2 5" xfId="6366" xr:uid="{AC035417-2B86-44A2-8601-81F3EB164253}"/>
    <cellStyle name="Normal 7 2 2 2 2 5 2" xfId="13874" xr:uid="{F1CECE21-0E14-4EEF-9118-332C883993C2}"/>
    <cellStyle name="Normal 7 2 2 2 2 5 2 2" xfId="28850" xr:uid="{FA6749DE-4C6F-4971-A9E6-7EF7B5B33160}"/>
    <cellStyle name="Normal 7 2 2 2 2 5 3" xfId="21362" xr:uid="{A6BFE7D5-97DA-4AF3-A440-D001EE0BBF3B}"/>
    <cellStyle name="Normal 7 2 2 2 2 5 4" xfId="35460" xr:uid="{7CF60BD7-2DC5-4D34-967C-70302B54293C}"/>
    <cellStyle name="Normal 7 2 2 2 2 5 5" xfId="43781" xr:uid="{59C8115B-EC18-4061-967A-083FEA82BDB9}"/>
    <cellStyle name="Normal 7 2 2 2 2 5 6" xfId="51667" xr:uid="{2C080F63-7FDD-45D3-BDC3-C504C2235927}"/>
    <cellStyle name="Normal 7 2 2 2 2 5 7" xfId="59157" xr:uid="{603D1AE6-D1D0-4874-B42A-5CD0A2E82E26}"/>
    <cellStyle name="Normal 7 2 2 2 2 6" xfId="6367" xr:uid="{A506E337-E55D-463A-9CB3-46D158B594E8}"/>
    <cellStyle name="Normal 7 2 2 2 2 6 2" xfId="13875" xr:uid="{187F4C02-F9BC-4238-B7D9-30FEB9A263B0}"/>
    <cellStyle name="Normal 7 2 2 2 2 6 2 2" xfId="28851" xr:uid="{09EB9B7A-0907-4F2D-990A-11F7FA38175C}"/>
    <cellStyle name="Normal 7 2 2 2 2 6 3" xfId="21363" xr:uid="{6E7D9167-1968-4586-873C-C892CF67CDAB}"/>
    <cellStyle name="Normal 7 2 2 2 2 6 4" xfId="37303" xr:uid="{A61FABB6-3361-4839-9C26-5B956FB0DDB9}"/>
    <cellStyle name="Normal 7 2 2 2 2 6 5" xfId="43782" xr:uid="{1D7AD4A5-AAE1-4410-8B99-AA345781530C}"/>
    <cellStyle name="Normal 7 2 2 2 2 6 6" xfId="51668" xr:uid="{952363A4-76B8-47C6-9D02-59CD7B190610}"/>
    <cellStyle name="Normal 7 2 2 2 2 6 7" xfId="59158" xr:uid="{4F076D54-2B2D-453A-8D60-460A2182C87F}"/>
    <cellStyle name="Normal 7 2 2 2 2 7" xfId="13860" xr:uid="{B2DB2564-7636-46C3-854E-10FE42AB15D0}"/>
    <cellStyle name="Normal 7 2 2 2 2 7 2" xfId="28836" xr:uid="{BAE0C128-CA55-4ECD-B36B-AE6F758E3AA0}"/>
    <cellStyle name="Normal 7 2 2 2 2 8" xfId="21348" xr:uid="{A75F9CE8-35CB-4434-9C83-6E4B0FCDB4B7}"/>
    <cellStyle name="Normal 7 2 2 2 2 9" xfId="30527" xr:uid="{BE57F1E4-FD21-41BE-83E0-DE82DB64F91E}"/>
    <cellStyle name="Normal 7 2 2 2 3" xfId="6368" xr:uid="{A1538D23-4E16-4C14-85F6-E6EE1DE1A74B}"/>
    <cellStyle name="Normal 7 2 2 2 3 10" xfId="51669" xr:uid="{27E80875-ECF4-4039-ADEE-711256546C1C}"/>
    <cellStyle name="Normal 7 2 2 2 3 11" xfId="59159" xr:uid="{E8120CB6-04E4-47E2-A62B-35112244C815}"/>
    <cellStyle name="Normal 7 2 2 2 3 2" xfId="6369" xr:uid="{50B372DE-18B9-408C-812A-B0F23131CDE0}"/>
    <cellStyle name="Normal 7 2 2 2 3 2 10" xfId="59160" xr:uid="{9F0A2FCC-F52F-4D61-8489-43A9959819B4}"/>
    <cellStyle name="Normal 7 2 2 2 3 2 2" xfId="6370" xr:uid="{42562CEF-6A09-4A8E-B131-ED287F470753}"/>
    <cellStyle name="Normal 7 2 2 2 3 2 2 2" xfId="13878" xr:uid="{7D5E4188-9805-4A6B-ACAD-5CC765ED3DB8}"/>
    <cellStyle name="Normal 7 2 2 2 3 2 2 2 2" xfId="28854" xr:uid="{B416613C-4F8E-4819-BDAA-3EEBABA28666}"/>
    <cellStyle name="Normal 7 2 2 2 3 2 2 3" xfId="21366" xr:uid="{E9B94927-C001-4A32-9B8E-3DC19FFC0755}"/>
    <cellStyle name="Normal 7 2 2 2 3 2 2 4" xfId="33620" xr:uid="{E6997EBF-F9C3-4E07-BDAA-24C1F9199037}"/>
    <cellStyle name="Normal 7 2 2 2 3 2 2 5" xfId="43785" xr:uid="{951BCA3B-1E6D-4873-916F-700E8A703ED5}"/>
    <cellStyle name="Normal 7 2 2 2 3 2 2 6" xfId="51671" xr:uid="{511A12CD-458C-4F9C-BB17-88C0B289F2B8}"/>
    <cellStyle name="Normal 7 2 2 2 3 2 2 7" xfId="59161" xr:uid="{91D60961-B3D8-40E5-B953-A6D2B3FA841F}"/>
    <cellStyle name="Normal 7 2 2 2 3 2 3" xfId="6371" xr:uid="{73A85531-76FB-44E5-BC5E-3A02D78FAB5F}"/>
    <cellStyle name="Normal 7 2 2 2 3 2 3 2" xfId="13879" xr:uid="{4835653C-471A-4CCD-989A-42002CE5CF1A}"/>
    <cellStyle name="Normal 7 2 2 2 3 2 3 2 2" xfId="28855" xr:uid="{E9718FC4-2334-42BC-BDEA-AF8489D83DBB}"/>
    <cellStyle name="Normal 7 2 2 2 3 2 3 3" xfId="21367" xr:uid="{936B043F-154A-432C-B675-C6663EFA9CC9}"/>
    <cellStyle name="Normal 7 2 2 2 3 2 3 4" xfId="35465" xr:uid="{1145BB79-D22E-4FD0-B340-D0782A6C2EF1}"/>
    <cellStyle name="Normal 7 2 2 2 3 2 3 5" xfId="43786" xr:uid="{723EFDB8-6753-4B3B-BEEF-FB29A6E88280}"/>
    <cellStyle name="Normal 7 2 2 2 3 2 3 6" xfId="51672" xr:uid="{58444102-C72C-4E71-927A-673A44CB4BA4}"/>
    <cellStyle name="Normal 7 2 2 2 3 2 3 7" xfId="59162" xr:uid="{AF66D084-535E-437A-9F56-218728EF2C63}"/>
    <cellStyle name="Normal 7 2 2 2 3 2 4" xfId="6372" xr:uid="{97E79FAA-BF88-475C-ADF7-8A22B62FAF3A}"/>
    <cellStyle name="Normal 7 2 2 2 3 2 4 2" xfId="13880" xr:uid="{BC4BB0F8-5BED-43CB-82B5-EFA93E15C31F}"/>
    <cellStyle name="Normal 7 2 2 2 3 2 4 2 2" xfId="28856" xr:uid="{BB9D25B0-0313-45B0-B0B7-0B1C3A47ACF3}"/>
    <cellStyle name="Normal 7 2 2 2 3 2 4 3" xfId="21368" xr:uid="{969E9FE3-8607-4039-BAC5-D3DD1F64A455}"/>
    <cellStyle name="Normal 7 2 2 2 3 2 4 4" xfId="37308" xr:uid="{406A3A85-23C0-4D48-86E3-8A1BB041E575}"/>
    <cellStyle name="Normal 7 2 2 2 3 2 4 5" xfId="43787" xr:uid="{312ACB8A-F9BB-4A2D-B757-435098E21AD4}"/>
    <cellStyle name="Normal 7 2 2 2 3 2 4 6" xfId="51673" xr:uid="{4D3ADF30-8756-4022-9193-F8021242DE75}"/>
    <cellStyle name="Normal 7 2 2 2 3 2 4 7" xfId="59163" xr:uid="{94047EAF-E7F3-4CCF-8428-EF6D617838A2}"/>
    <cellStyle name="Normal 7 2 2 2 3 2 5" xfId="13877" xr:uid="{949A57AB-D66B-4449-8B4D-21AD7500B5A7}"/>
    <cellStyle name="Normal 7 2 2 2 3 2 5 2" xfId="28853" xr:uid="{CA279510-C825-450B-81DF-4E5EF5A1D643}"/>
    <cellStyle name="Normal 7 2 2 2 3 2 6" xfId="21365" xr:uid="{E2C78A8B-E1EB-4EE0-8422-B544122549CA}"/>
    <cellStyle name="Normal 7 2 2 2 3 2 7" xfId="31858" xr:uid="{C6762730-AB9C-479D-8C15-0443E02B1CC2}"/>
    <cellStyle name="Normal 7 2 2 2 3 2 8" xfId="43784" xr:uid="{BC03C2A3-5AFF-4A96-BFE6-39BE80B7FEE7}"/>
    <cellStyle name="Normal 7 2 2 2 3 2 9" xfId="51670" xr:uid="{08B909E6-72DB-4185-AC24-27F6936B9D69}"/>
    <cellStyle name="Normal 7 2 2 2 3 3" xfId="6373" xr:uid="{4DB67E42-5CA1-4FED-92C0-6FE8ECEA66E2}"/>
    <cellStyle name="Normal 7 2 2 2 3 3 2" xfId="13881" xr:uid="{2A5058B9-3DCD-40CE-B8D3-DE50B74A63E7}"/>
    <cellStyle name="Normal 7 2 2 2 3 3 2 2" xfId="28857" xr:uid="{5DA0E44D-C71D-41AA-98C7-4BA4F22DFB13}"/>
    <cellStyle name="Normal 7 2 2 2 3 3 3" xfId="21369" xr:uid="{65A3BF32-89C1-4B3D-ABF4-51FE6715E2DF}"/>
    <cellStyle name="Normal 7 2 2 2 3 3 4" xfId="33619" xr:uid="{549FC8C5-8EE8-4EB0-BC07-8E94F8487371}"/>
    <cellStyle name="Normal 7 2 2 2 3 3 5" xfId="43788" xr:uid="{BBCAC96B-14C1-4515-9185-2E7178F075B6}"/>
    <cellStyle name="Normal 7 2 2 2 3 3 6" xfId="51674" xr:uid="{04861CD3-F36C-4043-B25F-FDD02B2CBF37}"/>
    <cellStyle name="Normal 7 2 2 2 3 3 7" xfId="59164" xr:uid="{87021B3C-C735-419E-BF73-EA0652EB2BE6}"/>
    <cellStyle name="Normal 7 2 2 2 3 4" xfId="6374" xr:uid="{09B391E0-5046-439A-9DB1-3CD95D066952}"/>
    <cellStyle name="Normal 7 2 2 2 3 4 2" xfId="13882" xr:uid="{B7AE82B2-26B6-465D-A021-00044BA02141}"/>
    <cellStyle name="Normal 7 2 2 2 3 4 2 2" xfId="28858" xr:uid="{6144D834-569B-4644-8005-BC5B6DA9BA27}"/>
    <cellStyle name="Normal 7 2 2 2 3 4 3" xfId="21370" xr:uid="{56B6E8D4-352B-41FA-9684-28FEA5886774}"/>
    <cellStyle name="Normal 7 2 2 2 3 4 4" xfId="35464" xr:uid="{DF48B644-8DBF-4B4F-9C11-7CBAC4E77972}"/>
    <cellStyle name="Normal 7 2 2 2 3 4 5" xfId="43789" xr:uid="{F1866B63-C766-4E30-8319-4D29B74A3A5A}"/>
    <cellStyle name="Normal 7 2 2 2 3 4 6" xfId="51675" xr:uid="{60561D3A-66ED-41B1-A5C7-60C048F1A133}"/>
    <cellStyle name="Normal 7 2 2 2 3 4 7" xfId="59165" xr:uid="{D75122B9-61C1-45DC-9C1A-6F9F0133FD52}"/>
    <cellStyle name="Normal 7 2 2 2 3 5" xfId="6375" xr:uid="{335F1AAC-A8DD-47B3-8024-88D09F0A4041}"/>
    <cellStyle name="Normal 7 2 2 2 3 5 2" xfId="13883" xr:uid="{4440518F-7E8D-4F42-B096-39AC1CB01B09}"/>
    <cellStyle name="Normal 7 2 2 2 3 5 2 2" xfId="28859" xr:uid="{5EC7B03F-4D55-45A7-B4D2-4B945337FF49}"/>
    <cellStyle name="Normal 7 2 2 2 3 5 3" xfId="21371" xr:uid="{9F05DA5D-28B6-4E57-97C6-C483EDDEF44B}"/>
    <cellStyle name="Normal 7 2 2 2 3 5 4" xfId="37307" xr:uid="{19792A41-D387-45EF-88A0-25A5F1966E5B}"/>
    <cellStyle name="Normal 7 2 2 2 3 5 5" xfId="43790" xr:uid="{1073E017-198F-4651-80A5-F9D69D86401D}"/>
    <cellStyle name="Normal 7 2 2 2 3 5 6" xfId="51676" xr:uid="{0BE669EC-6A08-4E15-9B7D-2B16FC72BA65}"/>
    <cellStyle name="Normal 7 2 2 2 3 5 7" xfId="59166" xr:uid="{B2DFE71D-D6A0-45C7-B95F-691891F4EBAF}"/>
    <cellStyle name="Normal 7 2 2 2 3 6" xfId="13876" xr:uid="{EAA77F52-8360-4DF9-B1B2-6DC79D24B4BC}"/>
    <cellStyle name="Normal 7 2 2 2 3 6 2" xfId="28852" xr:uid="{50938B75-50C5-43B5-B1AD-E2BD2391ECEF}"/>
    <cellStyle name="Normal 7 2 2 2 3 7" xfId="21364" xr:uid="{06477F3D-FD94-4722-9C42-34D492676932}"/>
    <cellStyle name="Normal 7 2 2 2 3 8" xfId="30728" xr:uid="{12379468-996A-44DB-B52E-7AD210264383}"/>
    <cellStyle name="Normal 7 2 2 2 3 9" xfId="43783" xr:uid="{FB4F452C-8B1A-4FD8-B729-4BF24CF7ACC1}"/>
    <cellStyle name="Normal 7 2 2 2 4" xfId="6376" xr:uid="{046B9432-1095-4C5C-A51A-25FB15BC5443}"/>
    <cellStyle name="Normal 7 2 2 2 4 10" xfId="51677" xr:uid="{53792D82-3FDC-4AF9-9CA5-4AB740ED7EDF}"/>
    <cellStyle name="Normal 7 2 2 2 4 11" xfId="59167" xr:uid="{58E3016C-6F43-41D5-993A-65235A8084A2}"/>
    <cellStyle name="Normal 7 2 2 2 4 2" xfId="6377" xr:uid="{EB330BAE-9BF3-4597-A24D-8E9C7E72D319}"/>
    <cellStyle name="Normal 7 2 2 2 4 2 10" xfId="59168" xr:uid="{61ABDC63-D3CD-4EF7-BE35-06802A574BF0}"/>
    <cellStyle name="Normal 7 2 2 2 4 2 2" xfId="6378" xr:uid="{3F06CF0F-3AC5-4229-8141-5CEC31FFE4AC}"/>
    <cellStyle name="Normal 7 2 2 2 4 2 2 2" xfId="13886" xr:uid="{50769A39-E813-4C19-9DF8-22B25706452F}"/>
    <cellStyle name="Normal 7 2 2 2 4 2 2 2 2" xfId="28862" xr:uid="{41E5A5E8-B182-4F26-9353-A6576A7F9E12}"/>
    <cellStyle name="Normal 7 2 2 2 4 2 2 3" xfId="21374" xr:uid="{320D6E02-3F2C-4912-91A6-AE380095FC1C}"/>
    <cellStyle name="Normal 7 2 2 2 4 2 2 4" xfId="33622" xr:uid="{7CE2B563-BF15-49B0-8FFA-61914232FC39}"/>
    <cellStyle name="Normal 7 2 2 2 4 2 2 5" xfId="43793" xr:uid="{7CFAB2B1-C94F-4B2E-948D-C8A3ED0E5A72}"/>
    <cellStyle name="Normal 7 2 2 2 4 2 2 6" xfId="51679" xr:uid="{F8A7CF9C-DA2F-4D80-94BF-CB22F5053940}"/>
    <cellStyle name="Normal 7 2 2 2 4 2 2 7" xfId="59169" xr:uid="{8AFD2D10-21C4-4F65-A564-4CC2CA32F304}"/>
    <cellStyle name="Normal 7 2 2 2 4 2 3" xfId="6379" xr:uid="{091FA189-1A2C-4D9B-8F0F-16A1098A6D68}"/>
    <cellStyle name="Normal 7 2 2 2 4 2 3 2" xfId="13887" xr:uid="{B641CC8B-BAD0-436B-9E84-198861463A3A}"/>
    <cellStyle name="Normal 7 2 2 2 4 2 3 2 2" xfId="28863" xr:uid="{30DDF3B1-7D91-4AB7-A747-5C08BDE57328}"/>
    <cellStyle name="Normal 7 2 2 2 4 2 3 3" xfId="21375" xr:uid="{D7BF0575-3E1B-43F8-BBD0-A811B575DD8F}"/>
    <cellStyle name="Normal 7 2 2 2 4 2 3 4" xfId="35467" xr:uid="{AD4A4CE0-2CE1-4E8C-A9EB-098216292947}"/>
    <cellStyle name="Normal 7 2 2 2 4 2 3 5" xfId="43794" xr:uid="{DEF441A0-C5CF-4E22-9F81-E55335A60883}"/>
    <cellStyle name="Normal 7 2 2 2 4 2 3 6" xfId="51680" xr:uid="{C9F649BE-3C22-427E-B8C5-24B20ABA5EB3}"/>
    <cellStyle name="Normal 7 2 2 2 4 2 3 7" xfId="59170" xr:uid="{6F4BFC0A-9B00-447F-9814-E98E832F657C}"/>
    <cellStyle name="Normal 7 2 2 2 4 2 4" xfId="6380" xr:uid="{972BBF52-71BB-4E43-BBBA-E1C78CA40B1D}"/>
    <cellStyle name="Normal 7 2 2 2 4 2 4 2" xfId="13888" xr:uid="{B8C47252-03CC-48E1-8BA6-3F71C8EB806D}"/>
    <cellStyle name="Normal 7 2 2 2 4 2 4 2 2" xfId="28864" xr:uid="{40981958-1980-48D8-BAF8-14FABEA42C4D}"/>
    <cellStyle name="Normal 7 2 2 2 4 2 4 3" xfId="21376" xr:uid="{E95C2475-F524-4829-AAD5-E78CF7663CE6}"/>
    <cellStyle name="Normal 7 2 2 2 4 2 4 4" xfId="37310" xr:uid="{644E32F2-D0B7-4640-99D2-94FE8F35717F}"/>
    <cellStyle name="Normal 7 2 2 2 4 2 4 5" xfId="43795" xr:uid="{74A37AF7-B13D-40A2-94CB-6917E3A400D7}"/>
    <cellStyle name="Normal 7 2 2 2 4 2 4 6" xfId="51681" xr:uid="{1D4181A3-1386-4202-90A8-40979589D380}"/>
    <cellStyle name="Normal 7 2 2 2 4 2 4 7" xfId="59171" xr:uid="{D27D8078-8F96-4C62-8557-0993EEDD5AC0}"/>
    <cellStyle name="Normal 7 2 2 2 4 2 5" xfId="13885" xr:uid="{08C1357D-82E6-4B4E-8BAC-5BCD478471AB}"/>
    <cellStyle name="Normal 7 2 2 2 4 2 5 2" xfId="28861" xr:uid="{148EAA9A-FAA0-4CDD-B9F1-C0654618B9C5}"/>
    <cellStyle name="Normal 7 2 2 2 4 2 6" xfId="21373" xr:uid="{D264D2A8-5C73-4E10-A970-F9FFF4E3D64B}"/>
    <cellStyle name="Normal 7 2 2 2 4 2 7" xfId="31859" xr:uid="{8AC44322-145F-4A26-B168-FA1093AEF93D}"/>
    <cellStyle name="Normal 7 2 2 2 4 2 8" xfId="43792" xr:uid="{4868932E-6442-43A9-A852-1D4C108F79D3}"/>
    <cellStyle name="Normal 7 2 2 2 4 2 9" xfId="51678" xr:uid="{57E24840-A56A-42D2-8B36-A13E8F14E6F7}"/>
    <cellStyle name="Normal 7 2 2 2 4 3" xfId="6381" xr:uid="{7D3AC1C6-6D2B-4C92-9B0B-F14D6F41F0BF}"/>
    <cellStyle name="Normal 7 2 2 2 4 3 2" xfId="13889" xr:uid="{C0574937-07A3-4E05-850C-3EBD7CEDB9D2}"/>
    <cellStyle name="Normal 7 2 2 2 4 3 2 2" xfId="28865" xr:uid="{8023B7E9-48C2-4DB9-B326-C8FB0F259618}"/>
    <cellStyle name="Normal 7 2 2 2 4 3 3" xfId="21377" xr:uid="{86075D78-BAA6-4237-A559-F6F7136B9991}"/>
    <cellStyle name="Normal 7 2 2 2 4 3 4" xfId="33621" xr:uid="{B10D0EF5-50E8-414D-8BCD-368C2160339A}"/>
    <cellStyle name="Normal 7 2 2 2 4 3 5" xfId="43796" xr:uid="{0FEFBFF8-D6FF-4128-8233-259676E28458}"/>
    <cellStyle name="Normal 7 2 2 2 4 3 6" xfId="51682" xr:uid="{D01AC5E4-01D0-4E6B-8B49-479CCAD659CE}"/>
    <cellStyle name="Normal 7 2 2 2 4 3 7" xfId="59172" xr:uid="{749D6B61-44CF-40A4-B01D-633AE98FAEA5}"/>
    <cellStyle name="Normal 7 2 2 2 4 4" xfId="6382" xr:uid="{8274A977-E67E-42A4-801A-B2FF6AC13544}"/>
    <cellStyle name="Normal 7 2 2 2 4 4 2" xfId="13890" xr:uid="{383760E0-93A2-4994-BC59-97CBB1B6A089}"/>
    <cellStyle name="Normal 7 2 2 2 4 4 2 2" xfId="28866" xr:uid="{E7970D9B-3A05-47F8-9848-1DCC89B8AD9E}"/>
    <cellStyle name="Normal 7 2 2 2 4 4 3" xfId="21378" xr:uid="{AAA1C2AC-288C-4FE3-8B2B-BA8027A8DC3B}"/>
    <cellStyle name="Normal 7 2 2 2 4 4 4" xfId="35466" xr:uid="{9C8A1261-5ACA-48C5-87F2-AA68ECEDC84A}"/>
    <cellStyle name="Normal 7 2 2 2 4 4 5" xfId="43797" xr:uid="{055A2035-01D4-4453-954A-37A2167583A5}"/>
    <cellStyle name="Normal 7 2 2 2 4 4 6" xfId="51683" xr:uid="{0D9ADE89-9327-4120-9233-3EC9B4C85D83}"/>
    <cellStyle name="Normal 7 2 2 2 4 4 7" xfId="59173" xr:uid="{CB3BEDF6-442B-46C9-A17F-7ABBA0667E3D}"/>
    <cellStyle name="Normal 7 2 2 2 4 5" xfId="6383" xr:uid="{E8D2255E-5903-4C8C-8BF0-A47B570D4207}"/>
    <cellStyle name="Normal 7 2 2 2 4 5 2" xfId="13891" xr:uid="{B75E6929-44D8-4775-9275-A38404B70737}"/>
    <cellStyle name="Normal 7 2 2 2 4 5 2 2" xfId="28867" xr:uid="{8B50384E-342A-4AF7-B411-2CE54E7B98FD}"/>
    <cellStyle name="Normal 7 2 2 2 4 5 3" xfId="21379" xr:uid="{D7D81FAA-5DD9-4B9C-A6E1-1016B9934859}"/>
    <cellStyle name="Normal 7 2 2 2 4 5 4" xfId="37309" xr:uid="{D5E99759-2CA4-4EBF-AF6E-DB841D5B231B}"/>
    <cellStyle name="Normal 7 2 2 2 4 5 5" xfId="43798" xr:uid="{808EDAA3-A992-4EE8-AB3C-55798320C4AB}"/>
    <cellStyle name="Normal 7 2 2 2 4 5 6" xfId="51684" xr:uid="{890C916A-7074-4235-B215-F4F36E1A3411}"/>
    <cellStyle name="Normal 7 2 2 2 4 5 7" xfId="59174" xr:uid="{FC33FCA3-C2E7-44E8-B24D-7391A9A4CEF4}"/>
    <cellStyle name="Normal 7 2 2 2 4 6" xfId="13884" xr:uid="{243BD338-C22B-46AE-9922-D0F70DE8340E}"/>
    <cellStyle name="Normal 7 2 2 2 4 6 2" xfId="28860" xr:uid="{31B4AA4D-E013-4C17-AD88-DBA8FB866D79}"/>
    <cellStyle name="Normal 7 2 2 2 4 7" xfId="21372" xr:uid="{08B72981-4817-4ACC-BEA7-6B3DDD113358}"/>
    <cellStyle name="Normal 7 2 2 2 4 8" xfId="31029" xr:uid="{5FD7C3F9-1F6A-465E-8395-5D1855942135}"/>
    <cellStyle name="Normal 7 2 2 2 4 9" xfId="43791" xr:uid="{FDF2BC3F-4ECB-4D4B-BCE9-33146C7FECA7}"/>
    <cellStyle name="Normal 7 2 2 2 5" xfId="6384" xr:uid="{AD948CF5-DE85-4808-9808-82E56488B65A}"/>
    <cellStyle name="Normal 7 2 2 2 5 10" xfId="59175" xr:uid="{72222A29-94C9-4A1A-8B94-608B4415963D}"/>
    <cellStyle name="Normal 7 2 2 2 5 2" xfId="6385" xr:uid="{154AE87F-C7DA-4407-8596-90699059F71B}"/>
    <cellStyle name="Normal 7 2 2 2 5 2 2" xfId="13893" xr:uid="{07F63A9C-74FE-4848-A570-454D2CBB4107}"/>
    <cellStyle name="Normal 7 2 2 2 5 2 2 2" xfId="28869" xr:uid="{05CCBA32-9F3E-4C1A-B631-CBFA74EC22AB}"/>
    <cellStyle name="Normal 7 2 2 2 5 2 3" xfId="21381" xr:uid="{FC46F618-260F-4475-87F3-65E9EC4AE16A}"/>
    <cellStyle name="Normal 7 2 2 2 5 2 4" xfId="33623" xr:uid="{090F88E0-E0F2-44A1-88F7-5AFB555DD9E3}"/>
    <cellStyle name="Normal 7 2 2 2 5 2 5" xfId="43800" xr:uid="{D3EA251F-4FFE-4E18-A3A8-B28D7CA11456}"/>
    <cellStyle name="Normal 7 2 2 2 5 2 6" xfId="51686" xr:uid="{3CEA5A83-5C97-4C4E-9D7B-DBE04AFEEC91}"/>
    <cellStyle name="Normal 7 2 2 2 5 2 7" xfId="59176" xr:uid="{4E31B782-0598-4501-A854-253BD45A16F6}"/>
    <cellStyle name="Normal 7 2 2 2 5 3" xfId="6386" xr:uid="{030E7D97-F83A-4DCE-A818-E3DF2CE3F98F}"/>
    <cellStyle name="Normal 7 2 2 2 5 3 2" xfId="13894" xr:uid="{85C26F0D-7055-465E-BF74-D8E7E5474D5C}"/>
    <cellStyle name="Normal 7 2 2 2 5 3 2 2" xfId="28870" xr:uid="{BBE3F7D2-EF74-4654-B5E8-7B6285266CA4}"/>
    <cellStyle name="Normal 7 2 2 2 5 3 3" xfId="21382" xr:uid="{DA4DFF9C-CB35-40F9-90CB-EE652A0E83E8}"/>
    <cellStyle name="Normal 7 2 2 2 5 3 4" xfId="35468" xr:uid="{2E9DF49F-6A43-4EC4-8D03-A78D33F92603}"/>
    <cellStyle name="Normal 7 2 2 2 5 3 5" xfId="43801" xr:uid="{E861D341-E9AE-46A0-B4B9-E79D14485A3A}"/>
    <cellStyle name="Normal 7 2 2 2 5 3 6" xfId="51687" xr:uid="{19214D31-73DD-4AE0-8C8B-88AD5412B720}"/>
    <cellStyle name="Normal 7 2 2 2 5 3 7" xfId="59177" xr:uid="{B1460C6B-3036-41C5-A7F2-A82C58220523}"/>
    <cellStyle name="Normal 7 2 2 2 5 4" xfId="6387" xr:uid="{64991F16-B4E4-4DDF-B851-79CA25F26408}"/>
    <cellStyle name="Normal 7 2 2 2 5 4 2" xfId="13895" xr:uid="{3AF6BB13-2C1D-4BBA-98DB-47E317ABA6BD}"/>
    <cellStyle name="Normal 7 2 2 2 5 4 2 2" xfId="28871" xr:uid="{594CA0FF-606B-4CB1-AD69-F4C3749E00FE}"/>
    <cellStyle name="Normal 7 2 2 2 5 4 3" xfId="21383" xr:uid="{2301AE1E-99B5-4A01-B847-9133A2A8FA03}"/>
    <cellStyle name="Normal 7 2 2 2 5 4 4" xfId="37311" xr:uid="{D9704F04-DF9D-4BBD-BD61-1B25AEDFB2C2}"/>
    <cellStyle name="Normal 7 2 2 2 5 4 5" xfId="43802" xr:uid="{4912A2FB-4DAA-48B1-BCE9-03E7A8AB8C2A}"/>
    <cellStyle name="Normal 7 2 2 2 5 4 6" xfId="51688" xr:uid="{54F969B1-0254-4276-A5DA-5B87886EBB05}"/>
    <cellStyle name="Normal 7 2 2 2 5 4 7" xfId="59178" xr:uid="{DDC24C34-5E2C-49E1-AFFE-50DFDA830875}"/>
    <cellStyle name="Normal 7 2 2 2 5 5" xfId="13892" xr:uid="{CD96D629-8958-4A8B-AA18-4D25285D84FB}"/>
    <cellStyle name="Normal 7 2 2 2 5 5 2" xfId="28868" xr:uid="{80DEB37B-8A2B-4708-87B7-C3673F762BFE}"/>
    <cellStyle name="Normal 7 2 2 2 5 6" xfId="21380" xr:uid="{697A3681-4ED1-4D43-B019-D46AF85DAE4F}"/>
    <cellStyle name="Normal 7 2 2 2 5 7" xfId="31855" xr:uid="{EBC40E53-F9F4-43A7-AEC2-E25D8DC104AA}"/>
    <cellStyle name="Normal 7 2 2 2 5 8" xfId="43799" xr:uid="{682F02A3-634A-4E17-B879-F6A3FEA5908A}"/>
    <cellStyle name="Normal 7 2 2 2 5 9" xfId="51685" xr:uid="{8CF7D4BA-03A7-4784-A56D-15D1B83D5EEC}"/>
    <cellStyle name="Normal 7 2 2 2 6" xfId="6388" xr:uid="{5C1EB348-F831-4DDC-9294-0BEBC6CF2A64}"/>
    <cellStyle name="Normal 7 2 2 2 6 2" xfId="13896" xr:uid="{302CF68A-F8E5-4EFC-9865-5E97481AC108}"/>
    <cellStyle name="Normal 7 2 2 2 6 2 2" xfId="28872" xr:uid="{74A6103E-D1F2-4010-9B66-DA757A7E4867}"/>
    <cellStyle name="Normal 7 2 2 2 6 3" xfId="21384" xr:uid="{2C47B881-49ED-4345-A056-8BB4AEC79F99}"/>
    <cellStyle name="Normal 7 2 2 2 6 4" xfId="33614" xr:uid="{F51CF563-9728-4BFA-8E2B-8EAEAA42AC1F}"/>
    <cellStyle name="Normal 7 2 2 2 6 5" xfId="43803" xr:uid="{4F040950-0422-4852-9654-3F0985C29D18}"/>
    <cellStyle name="Normal 7 2 2 2 6 6" xfId="51689" xr:uid="{5915BE65-FC03-4792-99B8-494DFC07CB14}"/>
    <cellStyle name="Normal 7 2 2 2 6 7" xfId="59179" xr:uid="{5A3EA779-1867-472A-9A7A-01E8DA5152C6}"/>
    <cellStyle name="Normal 7 2 2 2 7" xfId="6389" xr:uid="{D3C3749B-FC50-44B8-AA06-EE97E278CE92}"/>
    <cellStyle name="Normal 7 2 2 2 7 2" xfId="13897" xr:uid="{A62491CB-0DFB-453A-B348-E898A47D7041}"/>
    <cellStyle name="Normal 7 2 2 2 7 2 2" xfId="28873" xr:uid="{8620B6E3-DBB9-4891-A14D-68AC38B034FC}"/>
    <cellStyle name="Normal 7 2 2 2 7 3" xfId="21385" xr:uid="{7C0F1309-F8D1-4AEB-8D23-2125CBE4F81B}"/>
    <cellStyle name="Normal 7 2 2 2 7 4" xfId="35459" xr:uid="{F9DE2EBB-8DDE-43B2-B6FA-21B49E2984E0}"/>
    <cellStyle name="Normal 7 2 2 2 7 5" xfId="43804" xr:uid="{CCE8A326-E781-478B-90D6-9D4B60A892CA}"/>
    <cellStyle name="Normal 7 2 2 2 7 6" xfId="51690" xr:uid="{B68C6CDE-B310-417C-8F81-16F9197C549C}"/>
    <cellStyle name="Normal 7 2 2 2 7 7" xfId="59180" xr:uid="{4E18CD34-8500-4C88-9AFC-C8732455FC7C}"/>
    <cellStyle name="Normal 7 2 2 2 8" xfId="6390" xr:uid="{1B6A7701-FA97-4D10-B56F-5720A42DBC91}"/>
    <cellStyle name="Normal 7 2 2 2 8 2" xfId="13898" xr:uid="{45EC6FF4-B623-45BA-BEB3-7FA642AFCF2B}"/>
    <cellStyle name="Normal 7 2 2 2 8 2 2" xfId="28874" xr:uid="{B7FD2AE0-A9E0-446F-9B4C-345F7E762597}"/>
    <cellStyle name="Normal 7 2 2 2 8 3" xfId="21386" xr:uid="{D12252C6-A044-4D34-8225-B2172A0E4107}"/>
    <cellStyle name="Normal 7 2 2 2 8 4" xfId="37302" xr:uid="{262229E7-9BD3-4998-BE00-D162451A2037}"/>
    <cellStyle name="Normal 7 2 2 2 8 5" xfId="43805" xr:uid="{F06B67AE-8F25-4A0E-AE29-54DDAF64FDCD}"/>
    <cellStyle name="Normal 7 2 2 2 8 6" xfId="51691" xr:uid="{6B91C721-ABF8-43E3-A0E4-F10CB271C1CD}"/>
    <cellStyle name="Normal 7 2 2 2 8 7" xfId="59181" xr:uid="{0390655F-86DC-46E3-AEF4-ED9314A4FE9A}"/>
    <cellStyle name="Normal 7 2 2 2 9" xfId="13859" xr:uid="{8A5618B0-E26A-4DCC-89FC-673374C902C0}"/>
    <cellStyle name="Normal 7 2 2 2 9 2" xfId="28835" xr:uid="{A0EA4F7C-8AC3-443F-B212-08B68B39CCCB}"/>
    <cellStyle name="Normal 7 2 2 3" xfId="6391" xr:uid="{C1EB340A-BE59-47D5-A1B8-DAC4CAF807D5}"/>
    <cellStyle name="Normal 7 2 2 3 10" xfId="43806" xr:uid="{B853D0F8-3251-4A0B-90E2-C4D9954CCF4D}"/>
    <cellStyle name="Normal 7 2 2 3 11" xfId="51692" xr:uid="{0BF2B4B9-FB3E-4AD8-B90F-35D6D9A554D1}"/>
    <cellStyle name="Normal 7 2 2 3 12" xfId="59182" xr:uid="{5F398DDD-0D87-4E70-ADE1-CB382F4E2589}"/>
    <cellStyle name="Normal 7 2 2 3 2" xfId="6392" xr:uid="{84F96631-E024-47E9-A68A-C1C01CFBE664}"/>
    <cellStyle name="Normal 7 2 2 3 2 10" xfId="51693" xr:uid="{95E9C240-FF2A-4C94-A7BB-801F16656DA8}"/>
    <cellStyle name="Normal 7 2 2 3 2 11" xfId="59183" xr:uid="{C0F7F25B-3E4C-4C64-9E91-DF0AD6D6AC7B}"/>
    <cellStyle name="Normal 7 2 2 3 2 2" xfId="6393" xr:uid="{2564D586-6D41-46C4-9432-80A296A4744F}"/>
    <cellStyle name="Normal 7 2 2 3 2 2 10" xfId="59184" xr:uid="{71B4B546-37B3-4E53-AB4C-BAA23F98E21E}"/>
    <cellStyle name="Normal 7 2 2 3 2 2 2" xfId="6394" xr:uid="{A5916000-4BF1-4A8D-8D5B-9589821642ED}"/>
    <cellStyle name="Normal 7 2 2 3 2 2 2 2" xfId="13902" xr:uid="{56FC9DED-8794-47CC-9304-D2B97C515589}"/>
    <cellStyle name="Normal 7 2 2 3 2 2 2 2 2" xfId="28878" xr:uid="{E829A8E8-E764-46C9-A967-A1ACFC33118F}"/>
    <cellStyle name="Normal 7 2 2 3 2 2 2 3" xfId="21390" xr:uid="{9C46C622-034E-44A2-B255-46E70D298954}"/>
    <cellStyle name="Normal 7 2 2 3 2 2 2 4" xfId="33626" xr:uid="{D511AECF-0C0C-4958-BD22-36A00E465F50}"/>
    <cellStyle name="Normal 7 2 2 3 2 2 2 5" xfId="43809" xr:uid="{DDDFE380-CB0B-4288-9AF3-675F46FCC758}"/>
    <cellStyle name="Normal 7 2 2 3 2 2 2 6" xfId="51695" xr:uid="{72D3284D-D00B-46C3-8800-2368C96F4628}"/>
    <cellStyle name="Normal 7 2 2 3 2 2 2 7" xfId="59185" xr:uid="{D3B5C51D-5FB2-4DD9-8DEE-9FEE0619F557}"/>
    <cellStyle name="Normal 7 2 2 3 2 2 3" xfId="6395" xr:uid="{96002A8E-5D01-4362-9DD0-FFA77F859794}"/>
    <cellStyle name="Normal 7 2 2 3 2 2 3 2" xfId="13903" xr:uid="{761411AE-9752-4FE6-8E36-92AC58573114}"/>
    <cellStyle name="Normal 7 2 2 3 2 2 3 2 2" xfId="28879" xr:uid="{D62EFED0-0DFE-4BD0-90C8-F489A956D480}"/>
    <cellStyle name="Normal 7 2 2 3 2 2 3 3" xfId="21391" xr:uid="{630EE9B4-5F35-4952-B4AD-D6A25D2FC1D9}"/>
    <cellStyle name="Normal 7 2 2 3 2 2 3 4" xfId="35471" xr:uid="{EA757FB3-659C-4785-9E1E-E4CD8E80A389}"/>
    <cellStyle name="Normal 7 2 2 3 2 2 3 5" xfId="43810" xr:uid="{F28FFF8A-918F-4CD2-8CFE-9E1C14A49D25}"/>
    <cellStyle name="Normal 7 2 2 3 2 2 3 6" xfId="51696" xr:uid="{F2816D65-8C11-4582-BD0F-75FC17BE21E9}"/>
    <cellStyle name="Normal 7 2 2 3 2 2 3 7" xfId="59186" xr:uid="{01A359D9-3DAC-4CBC-A1F2-5FB79A085233}"/>
    <cellStyle name="Normal 7 2 2 3 2 2 4" xfId="6396" xr:uid="{2C697DFD-D238-4D08-8DC7-F701E2EBFD54}"/>
    <cellStyle name="Normal 7 2 2 3 2 2 4 2" xfId="13904" xr:uid="{2F769C61-C297-4719-AB40-CB6C43142D4E}"/>
    <cellStyle name="Normal 7 2 2 3 2 2 4 2 2" xfId="28880" xr:uid="{98FF73C1-EC9A-49B3-BA66-B396B52289E7}"/>
    <cellStyle name="Normal 7 2 2 3 2 2 4 3" xfId="21392" xr:uid="{C6DB74D0-8C13-48A4-A1F6-EE6B7E271DAF}"/>
    <cellStyle name="Normal 7 2 2 3 2 2 4 4" xfId="37314" xr:uid="{99B949E8-6452-4710-8A22-1D399EE91772}"/>
    <cellStyle name="Normal 7 2 2 3 2 2 4 5" xfId="43811" xr:uid="{CDAF7FEB-64C6-43F6-B538-309F69E62D14}"/>
    <cellStyle name="Normal 7 2 2 3 2 2 4 6" xfId="51697" xr:uid="{5F15C5F1-2137-4E57-BA41-FE0C06B73270}"/>
    <cellStyle name="Normal 7 2 2 3 2 2 4 7" xfId="59187" xr:uid="{B8AAB8F6-7DC2-423E-9FFA-08EDDC5FB3CA}"/>
    <cellStyle name="Normal 7 2 2 3 2 2 5" xfId="13901" xr:uid="{99F8C144-6D31-42A2-959F-72A81C97EC1F}"/>
    <cellStyle name="Normal 7 2 2 3 2 2 5 2" xfId="28877" xr:uid="{D6454B86-D190-4F2E-84CB-B1B6E1D85256}"/>
    <cellStyle name="Normal 7 2 2 3 2 2 6" xfId="21389" xr:uid="{AAE201C2-DA56-4293-895C-8310EA2A5407}"/>
    <cellStyle name="Normal 7 2 2 3 2 2 7" xfId="31861" xr:uid="{49390F6F-1393-444E-BFE1-E92F8B80C510}"/>
    <cellStyle name="Normal 7 2 2 3 2 2 8" xfId="43808" xr:uid="{C847201F-2A3A-4584-9B99-33334A9967A2}"/>
    <cellStyle name="Normal 7 2 2 3 2 2 9" xfId="51694" xr:uid="{A6183B09-BBC0-4EE5-9993-142E332C6D76}"/>
    <cellStyle name="Normal 7 2 2 3 2 3" xfId="6397" xr:uid="{070F1372-C813-4B12-809C-3EF2352E3BFB}"/>
    <cellStyle name="Normal 7 2 2 3 2 3 2" xfId="13905" xr:uid="{DC316969-1ED6-4A36-B188-D64E1A32BE7C}"/>
    <cellStyle name="Normal 7 2 2 3 2 3 2 2" xfId="28881" xr:uid="{7F01FB92-C1E5-439A-84DB-745409811466}"/>
    <cellStyle name="Normal 7 2 2 3 2 3 3" xfId="21393" xr:uid="{5961E032-9330-414E-B9A6-629018D77368}"/>
    <cellStyle name="Normal 7 2 2 3 2 3 4" xfId="33625" xr:uid="{015DF913-CEA7-4E70-9A42-B72A9852B167}"/>
    <cellStyle name="Normal 7 2 2 3 2 3 5" xfId="43812" xr:uid="{20916AA8-651F-4AE2-9606-6EA274077DA6}"/>
    <cellStyle name="Normal 7 2 2 3 2 3 6" xfId="51698" xr:uid="{FF5239AD-BD36-482F-B690-971EA7BF41D2}"/>
    <cellStyle name="Normal 7 2 2 3 2 3 7" xfId="59188" xr:uid="{F13E27AB-7CBA-46AB-B552-665109EBA815}"/>
    <cellStyle name="Normal 7 2 2 3 2 4" xfId="6398" xr:uid="{F3E8A870-1CE0-4704-BE11-DE7CAE7192E6}"/>
    <cellStyle name="Normal 7 2 2 3 2 4 2" xfId="13906" xr:uid="{6220C82F-64D8-4695-8EE1-D3777A5012D5}"/>
    <cellStyle name="Normal 7 2 2 3 2 4 2 2" xfId="28882" xr:uid="{950EB2A2-9719-4FB2-A64F-F1CFE4D555ED}"/>
    <cellStyle name="Normal 7 2 2 3 2 4 3" xfId="21394" xr:uid="{EF04A6F2-2628-4113-B33E-E395BDDD04CF}"/>
    <cellStyle name="Normal 7 2 2 3 2 4 4" xfId="35470" xr:uid="{F0E42BA1-96C9-4FE1-AF36-43C0FE5A2513}"/>
    <cellStyle name="Normal 7 2 2 3 2 4 5" xfId="43813" xr:uid="{DB76881A-E184-4DEC-82C3-4BDC6CEF4BC8}"/>
    <cellStyle name="Normal 7 2 2 3 2 4 6" xfId="51699" xr:uid="{464A80DF-A2CB-40C3-B542-C47B260818C5}"/>
    <cellStyle name="Normal 7 2 2 3 2 4 7" xfId="59189" xr:uid="{7EC9457F-2E57-4B7B-94E4-B88BB3FD69FA}"/>
    <cellStyle name="Normal 7 2 2 3 2 5" xfId="6399" xr:uid="{C397FE0C-6963-4FB2-A465-3F754DC2EBE8}"/>
    <cellStyle name="Normal 7 2 2 3 2 5 2" xfId="13907" xr:uid="{1129362E-FBA2-42AF-B30D-089E91E243EB}"/>
    <cellStyle name="Normal 7 2 2 3 2 5 2 2" xfId="28883" xr:uid="{95E75A43-8A4A-4374-8EDB-78F4BC683181}"/>
    <cellStyle name="Normal 7 2 2 3 2 5 3" xfId="21395" xr:uid="{1D4B0DCB-9983-4765-87D9-ECA606AC5F9A}"/>
    <cellStyle name="Normal 7 2 2 3 2 5 4" xfId="37313" xr:uid="{046C81B1-D156-4328-909A-ED6C0E3A174E}"/>
    <cellStyle name="Normal 7 2 2 3 2 5 5" xfId="43814" xr:uid="{37CDA6CE-D409-4104-92F0-9353A74AB441}"/>
    <cellStyle name="Normal 7 2 2 3 2 5 6" xfId="51700" xr:uid="{DD6ED4A0-9EC6-4083-9BE7-8B6F7EB87F95}"/>
    <cellStyle name="Normal 7 2 2 3 2 5 7" xfId="59190" xr:uid="{83718FA7-23B6-4C9E-B120-8CB8B0453555}"/>
    <cellStyle name="Normal 7 2 2 3 2 6" xfId="13900" xr:uid="{1E53F29C-DC09-41ED-AC6B-BA4DDCEC0433}"/>
    <cellStyle name="Normal 7 2 2 3 2 6 2" xfId="28876" xr:uid="{56526172-7A37-4366-AC71-00DB8D8308B7}"/>
    <cellStyle name="Normal 7 2 2 3 2 7" xfId="21388" xr:uid="{A2EF1F36-B8C1-4D33-8C62-48030AC7FA03}"/>
    <cellStyle name="Normal 7 2 2 3 2 8" xfId="31031" xr:uid="{E517505E-A940-4235-9067-49BE83F19D6F}"/>
    <cellStyle name="Normal 7 2 2 3 2 9" xfId="43807" xr:uid="{65E185E0-953A-472E-881D-3195F83A1876}"/>
    <cellStyle name="Normal 7 2 2 3 3" xfId="6400" xr:uid="{7DF07DF0-96A2-4ED7-82D6-810B297046F4}"/>
    <cellStyle name="Normal 7 2 2 3 3 10" xfId="59191" xr:uid="{1803C1D9-C5E9-4F9A-842A-8D40ABFFFA13}"/>
    <cellStyle name="Normal 7 2 2 3 3 2" xfId="6401" xr:uid="{B9C89579-9961-4A01-AF5B-E6C9ED6719A3}"/>
    <cellStyle name="Normal 7 2 2 3 3 2 2" xfId="13909" xr:uid="{4FEDEB39-AA05-4CE5-8860-7E1CB9856F54}"/>
    <cellStyle name="Normal 7 2 2 3 3 2 2 2" xfId="28885" xr:uid="{DE399B52-7B61-4B24-9603-4BA8C0C352C3}"/>
    <cellStyle name="Normal 7 2 2 3 3 2 3" xfId="21397" xr:uid="{8D717600-C841-447F-81D8-DFE8D0EBE42C}"/>
    <cellStyle name="Normal 7 2 2 3 3 2 4" xfId="33627" xr:uid="{1F03A1E5-238F-4AD6-AA3C-F1F1125514BB}"/>
    <cellStyle name="Normal 7 2 2 3 3 2 5" xfId="43816" xr:uid="{2A064551-6F28-4196-9A41-7773C6F9F444}"/>
    <cellStyle name="Normal 7 2 2 3 3 2 6" xfId="51702" xr:uid="{0B2A73EC-0A24-4F22-BD2B-20CB13764C35}"/>
    <cellStyle name="Normal 7 2 2 3 3 2 7" xfId="59192" xr:uid="{F7D08625-C1CA-4834-8E19-A5B92EDE6833}"/>
    <cellStyle name="Normal 7 2 2 3 3 3" xfId="6402" xr:uid="{67CDE466-350E-4E51-ABA4-2D019BF9D392}"/>
    <cellStyle name="Normal 7 2 2 3 3 3 2" xfId="13910" xr:uid="{02A13FD9-36AB-4EE4-A656-60E2B47F41CD}"/>
    <cellStyle name="Normal 7 2 2 3 3 3 2 2" xfId="28886" xr:uid="{51984238-FCA0-44BE-8CF5-9E535E45E467}"/>
    <cellStyle name="Normal 7 2 2 3 3 3 3" xfId="21398" xr:uid="{AFAC45B1-EDA5-4EEE-9719-ADE2D061BA64}"/>
    <cellStyle name="Normal 7 2 2 3 3 3 4" xfId="35472" xr:uid="{E95EEF9D-39C1-4964-9E12-AE95E0507DF7}"/>
    <cellStyle name="Normal 7 2 2 3 3 3 5" xfId="43817" xr:uid="{5729065E-37D8-4DE7-9A4E-6F98E193C917}"/>
    <cellStyle name="Normal 7 2 2 3 3 3 6" xfId="51703" xr:uid="{B920B262-AC2A-45D8-9161-7FA80B226474}"/>
    <cellStyle name="Normal 7 2 2 3 3 3 7" xfId="59193" xr:uid="{FDF024CD-9FB3-4A90-B33D-C944FC088502}"/>
    <cellStyle name="Normal 7 2 2 3 3 4" xfId="6403" xr:uid="{5EBDD6EF-42EE-4B93-9287-9E7D46395ED8}"/>
    <cellStyle name="Normal 7 2 2 3 3 4 2" xfId="13911" xr:uid="{E2B50272-6ECE-4B23-9515-25E0F50915E8}"/>
    <cellStyle name="Normal 7 2 2 3 3 4 2 2" xfId="28887" xr:uid="{63C786CB-F22E-40BA-BA64-EDFF0C2FBA2C}"/>
    <cellStyle name="Normal 7 2 2 3 3 4 3" xfId="21399" xr:uid="{B19DEB12-B28A-4272-98FB-A91D42D923A0}"/>
    <cellStyle name="Normal 7 2 2 3 3 4 4" xfId="37315" xr:uid="{80C7F8D0-4703-40C8-9242-65F6DE82AD0C}"/>
    <cellStyle name="Normal 7 2 2 3 3 4 5" xfId="43818" xr:uid="{A9CF0523-BE90-4020-A7C3-3CD5E45228E7}"/>
    <cellStyle name="Normal 7 2 2 3 3 4 6" xfId="51704" xr:uid="{E4F3F0D1-DA1F-466B-B553-E4CBE8B487B2}"/>
    <cellStyle name="Normal 7 2 2 3 3 4 7" xfId="59194" xr:uid="{A636B854-9692-4FDB-9129-F6C6E64AC2D2}"/>
    <cellStyle name="Normal 7 2 2 3 3 5" xfId="13908" xr:uid="{79280AE2-5D13-49EC-895D-C5DD432B4035}"/>
    <cellStyle name="Normal 7 2 2 3 3 5 2" xfId="28884" xr:uid="{4F5D138C-8CA5-48E5-8067-EA3D5682DF15}"/>
    <cellStyle name="Normal 7 2 2 3 3 6" xfId="21396" xr:uid="{EDA983DA-62A1-46A9-88A8-6D2065584A14}"/>
    <cellStyle name="Normal 7 2 2 3 3 7" xfId="31860" xr:uid="{DF7A92B4-FD11-4085-89BB-47F6150DAC6C}"/>
    <cellStyle name="Normal 7 2 2 3 3 8" xfId="43815" xr:uid="{8F579EA7-751B-4967-9F38-BD5EB7103BB1}"/>
    <cellStyle name="Normal 7 2 2 3 3 9" xfId="51701" xr:uid="{B44754E9-752B-4518-825F-B9CD08017D9D}"/>
    <cellStyle name="Normal 7 2 2 3 4" xfId="6404" xr:uid="{98645C09-010E-4C10-8860-6CF0E440FAFA}"/>
    <cellStyle name="Normal 7 2 2 3 4 2" xfId="13912" xr:uid="{6E6635CB-553E-46BC-82FE-33474A338373}"/>
    <cellStyle name="Normal 7 2 2 3 4 2 2" xfId="28888" xr:uid="{DDC9E0D8-56DB-4BAC-A49A-186BD54F4D3B}"/>
    <cellStyle name="Normal 7 2 2 3 4 3" xfId="21400" xr:uid="{3EDA5EAF-2472-4B6E-9A50-FB0E1718991F}"/>
    <cellStyle name="Normal 7 2 2 3 4 4" xfId="33624" xr:uid="{32B0909A-5256-4CEB-8DE3-BF03CE5B73E7}"/>
    <cellStyle name="Normal 7 2 2 3 4 5" xfId="43819" xr:uid="{6D8C78ED-B371-4FF1-BD48-2FDA45AEB4DE}"/>
    <cellStyle name="Normal 7 2 2 3 4 6" xfId="51705" xr:uid="{C18757B2-FB70-4086-85AF-4CA270B79A16}"/>
    <cellStyle name="Normal 7 2 2 3 4 7" xfId="59195" xr:uid="{8ECC3343-846A-4CD0-B1EA-68796051E610}"/>
    <cellStyle name="Normal 7 2 2 3 5" xfId="6405" xr:uid="{74E7C41B-8FA6-46B2-9C57-725344829B9F}"/>
    <cellStyle name="Normal 7 2 2 3 5 2" xfId="13913" xr:uid="{57B0D208-53F9-4F79-BB07-B193C096E11E}"/>
    <cellStyle name="Normal 7 2 2 3 5 2 2" xfId="28889" xr:uid="{C3111C3F-2A9D-4ED3-90AC-3767DA21682D}"/>
    <cellStyle name="Normal 7 2 2 3 5 3" xfId="21401" xr:uid="{89AA22FD-9748-4024-B945-9E05CCCBBADC}"/>
    <cellStyle name="Normal 7 2 2 3 5 4" xfId="35469" xr:uid="{51A6E697-A9D2-4DBB-947C-90CFA863A094}"/>
    <cellStyle name="Normal 7 2 2 3 5 5" xfId="43820" xr:uid="{276577AA-B190-4354-93FE-321A9A335D45}"/>
    <cellStyle name="Normal 7 2 2 3 5 6" xfId="51706" xr:uid="{D136292B-1E2D-4253-A2AF-5B5194DAB414}"/>
    <cellStyle name="Normal 7 2 2 3 5 7" xfId="59196" xr:uid="{3E712C54-A4B6-4083-BE08-4860A01B1A41}"/>
    <cellStyle name="Normal 7 2 2 3 6" xfId="6406" xr:uid="{A60BE824-6485-413B-9D9D-93C548041FDD}"/>
    <cellStyle name="Normal 7 2 2 3 6 2" xfId="13914" xr:uid="{2C2E1620-8477-4CD9-B82E-3EFE2E32D7E7}"/>
    <cellStyle name="Normal 7 2 2 3 6 2 2" xfId="28890" xr:uid="{E898B962-15D2-40B0-9D06-5F38FBD4E182}"/>
    <cellStyle name="Normal 7 2 2 3 6 3" xfId="21402" xr:uid="{9CA4A3D7-30FB-4074-8FFB-67203348B54D}"/>
    <cellStyle name="Normal 7 2 2 3 6 4" xfId="37312" xr:uid="{5BA70435-9FDA-429E-B3B6-CEF03A5340B7}"/>
    <cellStyle name="Normal 7 2 2 3 6 5" xfId="43821" xr:uid="{02DFE1E3-1771-414C-9347-132DFDCF916B}"/>
    <cellStyle name="Normal 7 2 2 3 6 6" xfId="51707" xr:uid="{C96D9E05-41B6-416A-B719-25D99B523581}"/>
    <cellStyle name="Normal 7 2 2 3 6 7" xfId="59197" xr:uid="{27E933E8-D5B3-4AB1-94D2-32473D1B6A33}"/>
    <cellStyle name="Normal 7 2 2 3 7" xfId="13899" xr:uid="{C1AC503C-1D10-4B8D-A944-4C2B0B5C1E19}"/>
    <cellStyle name="Normal 7 2 2 3 7 2" xfId="28875" xr:uid="{F3B931AA-403E-46FB-A939-803D099BA978}"/>
    <cellStyle name="Normal 7 2 2 3 8" xfId="21387" xr:uid="{48693EDD-6286-41D0-B5AE-F09041FA45B5}"/>
    <cellStyle name="Normal 7 2 2 3 9" xfId="30526" xr:uid="{22405FF7-11F4-4876-BBC3-699D2E60B3D6}"/>
    <cellStyle name="Normal 7 2 2 4" xfId="6407" xr:uid="{684EB9DB-F54F-41D9-965B-1BAAB9B23755}"/>
    <cellStyle name="Normal 7 2 2 4 10" xfId="43822" xr:uid="{38412C27-2794-4B07-9D8E-EE85D11FD462}"/>
    <cellStyle name="Normal 7 2 2 4 11" xfId="51708" xr:uid="{93BA6100-90E6-4FF1-98F8-B81EDB9319E0}"/>
    <cellStyle name="Normal 7 2 2 4 12" xfId="59198" xr:uid="{9B41724D-AA73-4047-808B-A5F3C1A2CCB4}"/>
    <cellStyle name="Normal 7 2 2 4 2" xfId="6408" xr:uid="{CEB10F0B-D7D2-4D92-BED9-E44254C2E668}"/>
    <cellStyle name="Normal 7 2 2 4 2 10" xfId="51709" xr:uid="{1F091C12-4F43-488F-B707-9981EC98F506}"/>
    <cellStyle name="Normal 7 2 2 4 2 11" xfId="59199" xr:uid="{64708B1D-7582-46F0-8376-1D94FA013884}"/>
    <cellStyle name="Normal 7 2 2 4 2 2" xfId="6409" xr:uid="{07F8AD68-8D1E-4A19-AFDF-53E1B6D7E014}"/>
    <cellStyle name="Normal 7 2 2 4 2 2 10" xfId="59200" xr:uid="{5D9EC78C-A2FA-41F3-AE84-F84DD20EF981}"/>
    <cellStyle name="Normal 7 2 2 4 2 2 2" xfId="6410" xr:uid="{DC413469-DEA0-4E01-A1CE-739FC653F25A}"/>
    <cellStyle name="Normal 7 2 2 4 2 2 2 2" xfId="13918" xr:uid="{90375F99-BF53-411B-834F-79034D9710DD}"/>
    <cellStyle name="Normal 7 2 2 4 2 2 2 2 2" xfId="28894" xr:uid="{CC7D589E-2AEB-482B-A3E5-58A692A3FB3E}"/>
    <cellStyle name="Normal 7 2 2 4 2 2 2 3" xfId="21406" xr:uid="{9A8A9EA8-73B4-43CD-8809-38A69D8A4AEE}"/>
    <cellStyle name="Normal 7 2 2 4 2 2 2 4" xfId="33630" xr:uid="{C16C096B-ABE7-460A-98CB-2D8016C1BC10}"/>
    <cellStyle name="Normal 7 2 2 4 2 2 2 5" xfId="43825" xr:uid="{ECCD9D3F-0E98-4079-AE5C-A785404C2AC4}"/>
    <cellStyle name="Normal 7 2 2 4 2 2 2 6" xfId="51711" xr:uid="{2D8E0ED0-A425-405E-B641-224B129E1363}"/>
    <cellStyle name="Normal 7 2 2 4 2 2 2 7" xfId="59201" xr:uid="{9A444357-EEC8-4F91-BCF3-B1A18EAD7BC1}"/>
    <cellStyle name="Normal 7 2 2 4 2 2 3" xfId="6411" xr:uid="{27863A75-4ED7-4CB4-A905-FA23240F7879}"/>
    <cellStyle name="Normal 7 2 2 4 2 2 3 2" xfId="13919" xr:uid="{944A0147-2D15-4E7F-A323-D99158908B0D}"/>
    <cellStyle name="Normal 7 2 2 4 2 2 3 2 2" xfId="28895" xr:uid="{F94E0F1D-1DF0-41FB-8E27-6E93D549314E}"/>
    <cellStyle name="Normal 7 2 2 4 2 2 3 3" xfId="21407" xr:uid="{1198F03C-A56A-4B57-94C2-22AF79E8B524}"/>
    <cellStyle name="Normal 7 2 2 4 2 2 3 4" xfId="35475" xr:uid="{7134B170-F1AC-4644-A1DD-828AC8DBB1A4}"/>
    <cellStyle name="Normal 7 2 2 4 2 2 3 5" xfId="43826" xr:uid="{AA5BDB41-1039-4018-B075-E9CB1C8F5321}"/>
    <cellStyle name="Normal 7 2 2 4 2 2 3 6" xfId="51712" xr:uid="{BF97FF09-7841-4DE3-A31F-3BCBFA38605C}"/>
    <cellStyle name="Normal 7 2 2 4 2 2 3 7" xfId="59202" xr:uid="{A88FAB7C-DE0A-4944-AE43-FCB31E88021D}"/>
    <cellStyle name="Normal 7 2 2 4 2 2 4" xfId="6412" xr:uid="{6B2B6B41-65F9-4613-B909-66744169D942}"/>
    <cellStyle name="Normal 7 2 2 4 2 2 4 2" xfId="13920" xr:uid="{80F337E7-0890-45F4-8013-BA57CA274263}"/>
    <cellStyle name="Normal 7 2 2 4 2 2 4 2 2" xfId="28896" xr:uid="{6EC67D5B-B04F-40AF-A1A3-31B19DE41BC0}"/>
    <cellStyle name="Normal 7 2 2 4 2 2 4 3" xfId="21408" xr:uid="{B236CB84-382D-4904-9B4D-49D00C420439}"/>
    <cellStyle name="Normal 7 2 2 4 2 2 4 4" xfId="37318" xr:uid="{DEEF7649-7F8A-499F-8AD6-E6F665297410}"/>
    <cellStyle name="Normal 7 2 2 4 2 2 4 5" xfId="43827" xr:uid="{152ED68B-A33D-43FB-99CA-6D66C36E24CE}"/>
    <cellStyle name="Normal 7 2 2 4 2 2 4 6" xfId="51713" xr:uid="{D7F1D4B0-E2F6-46B7-BF44-64E581679433}"/>
    <cellStyle name="Normal 7 2 2 4 2 2 4 7" xfId="59203" xr:uid="{32F3A541-8ACD-409F-A0D5-B9241E725C84}"/>
    <cellStyle name="Normal 7 2 2 4 2 2 5" xfId="13917" xr:uid="{EEA49BE6-6C77-4A48-B239-372C14A15FDF}"/>
    <cellStyle name="Normal 7 2 2 4 2 2 5 2" xfId="28893" xr:uid="{198997C1-3785-486E-8D89-D7E213883EA6}"/>
    <cellStyle name="Normal 7 2 2 4 2 2 6" xfId="21405" xr:uid="{C3E75AA9-9AB7-4445-9901-507638002E9E}"/>
    <cellStyle name="Normal 7 2 2 4 2 2 7" xfId="31863" xr:uid="{78AB122D-345E-4D64-BC9D-1245018782AF}"/>
    <cellStyle name="Normal 7 2 2 4 2 2 8" xfId="43824" xr:uid="{86C55658-63E9-4FC8-B60E-3256A60E6E3F}"/>
    <cellStyle name="Normal 7 2 2 4 2 2 9" xfId="51710" xr:uid="{4AA74CFD-27FA-4F50-BD16-8D68A62E1E2C}"/>
    <cellStyle name="Normal 7 2 2 4 2 3" xfId="6413" xr:uid="{4C082B3E-63E3-466A-AA63-9E6709F82B23}"/>
    <cellStyle name="Normal 7 2 2 4 2 3 2" xfId="13921" xr:uid="{E2F94E00-DAEF-4436-B05C-FB3EC08BA3E1}"/>
    <cellStyle name="Normal 7 2 2 4 2 3 2 2" xfId="28897" xr:uid="{EEBA9E76-37F9-45D9-A726-55C3811E1961}"/>
    <cellStyle name="Normal 7 2 2 4 2 3 3" xfId="21409" xr:uid="{EBC909F5-6D25-45B8-A2A5-9E287A782A5D}"/>
    <cellStyle name="Normal 7 2 2 4 2 3 4" xfId="33629" xr:uid="{EAA9B949-7AE8-4A21-B093-C967A5D99C1C}"/>
    <cellStyle name="Normal 7 2 2 4 2 3 5" xfId="43828" xr:uid="{3045B43E-2A9E-4A1E-A679-BC4B3DF69B06}"/>
    <cellStyle name="Normal 7 2 2 4 2 3 6" xfId="51714" xr:uid="{0899E404-87A5-4596-A783-17631308155D}"/>
    <cellStyle name="Normal 7 2 2 4 2 3 7" xfId="59204" xr:uid="{603CC802-CF04-49F0-865A-D2111DBECB5E}"/>
    <cellStyle name="Normal 7 2 2 4 2 4" xfId="6414" xr:uid="{0F1D8A39-3FC9-4B9E-9533-CA8614869B2A}"/>
    <cellStyle name="Normal 7 2 2 4 2 4 2" xfId="13922" xr:uid="{70F93DCC-3A81-403D-BE73-041D850C9FF7}"/>
    <cellStyle name="Normal 7 2 2 4 2 4 2 2" xfId="28898" xr:uid="{42CA350B-D95B-4C08-A281-C540685BC72A}"/>
    <cellStyle name="Normal 7 2 2 4 2 4 3" xfId="21410" xr:uid="{0023ED1A-3AFE-4A39-A2FB-DE390FACAF5D}"/>
    <cellStyle name="Normal 7 2 2 4 2 4 4" xfId="35474" xr:uid="{DD2E5ABC-3E56-49E1-A558-CD1BA83EDFD8}"/>
    <cellStyle name="Normal 7 2 2 4 2 4 5" xfId="43829" xr:uid="{16FEF2E0-8169-485F-B120-FD9045901DE8}"/>
    <cellStyle name="Normal 7 2 2 4 2 4 6" xfId="51715" xr:uid="{8822F502-6F8F-4AA8-A339-DB9E1F521CD7}"/>
    <cellStyle name="Normal 7 2 2 4 2 4 7" xfId="59205" xr:uid="{2390CB6B-7A6B-4E7D-BED9-F734357D4A24}"/>
    <cellStyle name="Normal 7 2 2 4 2 5" xfId="6415" xr:uid="{31D3F226-87DD-419E-90C1-20CC299E6444}"/>
    <cellStyle name="Normal 7 2 2 4 2 5 2" xfId="13923" xr:uid="{6DE24A13-30B3-45C7-BC24-84ED64B88D3A}"/>
    <cellStyle name="Normal 7 2 2 4 2 5 2 2" xfId="28899" xr:uid="{1159807B-8789-419B-ADC0-94641E54465F}"/>
    <cellStyle name="Normal 7 2 2 4 2 5 3" xfId="21411" xr:uid="{2EE1FFD2-7E79-425C-8F04-E3C67B1367A2}"/>
    <cellStyle name="Normal 7 2 2 4 2 5 4" xfId="37317" xr:uid="{FEA82DF6-F33F-47C5-8415-3353C2BE9B2D}"/>
    <cellStyle name="Normal 7 2 2 4 2 5 5" xfId="43830" xr:uid="{79FBC4F0-CB7F-4816-90CA-BB8BB2554BF8}"/>
    <cellStyle name="Normal 7 2 2 4 2 5 6" xfId="51716" xr:uid="{75CFD0B0-AB08-4B6F-98E3-FAF24DFE9A09}"/>
    <cellStyle name="Normal 7 2 2 4 2 5 7" xfId="59206" xr:uid="{E332E191-4603-4AAE-9A40-268E4DCC1D96}"/>
    <cellStyle name="Normal 7 2 2 4 2 6" xfId="13916" xr:uid="{71C9F122-69B6-4431-8D14-3F2C9FB0EEB9}"/>
    <cellStyle name="Normal 7 2 2 4 2 6 2" xfId="28892" xr:uid="{EDC0F20A-0DE5-4629-A33B-F9AAFCB522F4}"/>
    <cellStyle name="Normal 7 2 2 4 2 7" xfId="21404" xr:uid="{F3F71A11-F265-46C7-9BAE-267F27830988}"/>
    <cellStyle name="Normal 7 2 2 4 2 8" xfId="31032" xr:uid="{6D1769FE-CC31-4E17-94DD-45CA71A5B866}"/>
    <cellStyle name="Normal 7 2 2 4 2 9" xfId="43823" xr:uid="{B9637E99-2F74-430B-85D4-1F88FA5D1774}"/>
    <cellStyle name="Normal 7 2 2 4 3" xfId="6416" xr:uid="{F1936E44-37FA-4085-80C4-C73C233685AF}"/>
    <cellStyle name="Normal 7 2 2 4 3 10" xfId="59207" xr:uid="{ED40BFEF-0479-476C-94F2-2376052B1A61}"/>
    <cellStyle name="Normal 7 2 2 4 3 2" xfId="6417" xr:uid="{DB9CC80A-A7D8-4382-BAA1-8AA86CDF00CE}"/>
    <cellStyle name="Normal 7 2 2 4 3 2 2" xfId="13925" xr:uid="{B1C9478F-21C2-436A-A0FC-A79E6DE8A993}"/>
    <cellStyle name="Normal 7 2 2 4 3 2 2 2" xfId="28901" xr:uid="{4B1FFA2F-2CA7-4F37-A4D1-A5DAAB08D009}"/>
    <cellStyle name="Normal 7 2 2 4 3 2 3" xfId="21413" xr:uid="{8E73E559-468B-4ADB-935A-F597D9838F5C}"/>
    <cellStyle name="Normal 7 2 2 4 3 2 4" xfId="33631" xr:uid="{9AA0BF33-F02A-43E2-8B13-6437DEAAF415}"/>
    <cellStyle name="Normal 7 2 2 4 3 2 5" xfId="43832" xr:uid="{2B269AFC-9DFF-4298-B3DF-A6C088B7FCC3}"/>
    <cellStyle name="Normal 7 2 2 4 3 2 6" xfId="51718" xr:uid="{012CA3B3-D452-46C9-AF9B-630575D0396F}"/>
    <cellStyle name="Normal 7 2 2 4 3 2 7" xfId="59208" xr:uid="{8A159551-87D3-4BFA-BAFF-77540DDAAF15}"/>
    <cellStyle name="Normal 7 2 2 4 3 3" xfId="6418" xr:uid="{8C374D80-AB01-4743-A1F1-52C78E5B2800}"/>
    <cellStyle name="Normal 7 2 2 4 3 3 2" xfId="13926" xr:uid="{51113A11-9218-48F2-9F07-4BF52892D816}"/>
    <cellStyle name="Normal 7 2 2 4 3 3 2 2" xfId="28902" xr:uid="{425BEB41-FC74-47F0-82D4-8E1F5E2AEA93}"/>
    <cellStyle name="Normal 7 2 2 4 3 3 3" xfId="21414" xr:uid="{392FECF9-EF25-40F6-BE4F-79152BB1E2A2}"/>
    <cellStyle name="Normal 7 2 2 4 3 3 4" xfId="35476" xr:uid="{8DA3E7CE-3CAD-4C90-80C6-A0F61B6D26F8}"/>
    <cellStyle name="Normal 7 2 2 4 3 3 5" xfId="43833" xr:uid="{C6F017E3-2F0E-4E39-831F-99D616D7E224}"/>
    <cellStyle name="Normal 7 2 2 4 3 3 6" xfId="51719" xr:uid="{B749B253-709E-4615-8282-78D864151314}"/>
    <cellStyle name="Normal 7 2 2 4 3 3 7" xfId="59209" xr:uid="{3126C645-8335-40A2-89B9-5F24E149398E}"/>
    <cellStyle name="Normal 7 2 2 4 3 4" xfId="6419" xr:uid="{8BFB83E5-7C65-4F8E-AE9D-228088BF0CA9}"/>
    <cellStyle name="Normal 7 2 2 4 3 4 2" xfId="13927" xr:uid="{C48E8871-D962-4462-BB80-67092D42F459}"/>
    <cellStyle name="Normal 7 2 2 4 3 4 2 2" xfId="28903" xr:uid="{C4C52EBA-ACF8-44F2-BFE6-8AB740E12F6D}"/>
    <cellStyle name="Normal 7 2 2 4 3 4 3" xfId="21415" xr:uid="{6C03F5A9-587C-47B5-91AD-4A6BF15CEC82}"/>
    <cellStyle name="Normal 7 2 2 4 3 4 4" xfId="37319" xr:uid="{09DBA725-89E5-46FB-86F7-E51332E7DE66}"/>
    <cellStyle name="Normal 7 2 2 4 3 4 5" xfId="43834" xr:uid="{EBDF847E-BB0F-4418-8A08-5C5499A63CE1}"/>
    <cellStyle name="Normal 7 2 2 4 3 4 6" xfId="51720" xr:uid="{12F4976D-51A2-44A7-A11D-9EC700FC4FA2}"/>
    <cellStyle name="Normal 7 2 2 4 3 4 7" xfId="59210" xr:uid="{11FE0E4B-2431-4195-BACB-B167DDF463C2}"/>
    <cellStyle name="Normal 7 2 2 4 3 5" xfId="13924" xr:uid="{23B8FD5D-B730-478B-8F40-D237F9C4519D}"/>
    <cellStyle name="Normal 7 2 2 4 3 5 2" xfId="28900" xr:uid="{74A0EFCC-F54C-4A15-AC7D-D04D8BDE8609}"/>
    <cellStyle name="Normal 7 2 2 4 3 6" xfId="21412" xr:uid="{FCADCFC1-FCA8-4CC4-868D-D0EA36CCDB90}"/>
    <cellStyle name="Normal 7 2 2 4 3 7" xfId="31862" xr:uid="{B810393F-6667-43B7-88FD-DAAA8FA113FB}"/>
    <cellStyle name="Normal 7 2 2 4 3 8" xfId="43831" xr:uid="{00B08944-83A8-4E2B-A7DE-D65483379409}"/>
    <cellStyle name="Normal 7 2 2 4 3 9" xfId="51717" xr:uid="{36460EAA-3D28-4EB0-B7C3-EEC4706BDC01}"/>
    <cellStyle name="Normal 7 2 2 4 4" xfId="6420" xr:uid="{29ED6C01-7B7B-4C4D-9EC2-08F714F9C9F4}"/>
    <cellStyle name="Normal 7 2 2 4 4 2" xfId="13928" xr:uid="{5B7A55CD-D694-4856-BC0C-5F86FC268154}"/>
    <cellStyle name="Normal 7 2 2 4 4 2 2" xfId="28904" xr:uid="{4AFA6084-93F5-44B2-9400-86C8C4631D04}"/>
    <cellStyle name="Normal 7 2 2 4 4 3" xfId="21416" xr:uid="{D4C1BE31-80CA-4DA5-86F2-B2EB2343AF15}"/>
    <cellStyle name="Normal 7 2 2 4 4 4" xfId="33628" xr:uid="{19E4AE08-FC8C-42B3-8E87-FF40520368C6}"/>
    <cellStyle name="Normal 7 2 2 4 4 5" xfId="43835" xr:uid="{F5162DAF-39A2-4AFA-BDB4-677F041A13AA}"/>
    <cellStyle name="Normal 7 2 2 4 4 6" xfId="51721" xr:uid="{FAC98BDE-40A9-4ABC-8A64-25238533AF1D}"/>
    <cellStyle name="Normal 7 2 2 4 4 7" xfId="59211" xr:uid="{DE52EFC4-FF48-4B63-B7DD-5758C468F19D}"/>
    <cellStyle name="Normal 7 2 2 4 5" xfId="6421" xr:uid="{DFE81683-869B-45A0-BA95-9D155E07393C}"/>
    <cellStyle name="Normal 7 2 2 4 5 2" xfId="13929" xr:uid="{9FD4BDD1-D3DB-4C19-97CD-C3E69A5749A9}"/>
    <cellStyle name="Normal 7 2 2 4 5 2 2" xfId="28905" xr:uid="{E8DD46EE-C798-445D-BA16-FE8BECB15345}"/>
    <cellStyle name="Normal 7 2 2 4 5 3" xfId="21417" xr:uid="{4AC73518-83C6-40DF-8CA5-F7A8A7192CCD}"/>
    <cellStyle name="Normal 7 2 2 4 5 4" xfId="35473" xr:uid="{7062DB2B-0EA5-4BE1-8698-35B7107F4911}"/>
    <cellStyle name="Normal 7 2 2 4 5 5" xfId="43836" xr:uid="{D073C8BF-459A-4B0E-B12C-819215D3CE7A}"/>
    <cellStyle name="Normal 7 2 2 4 5 6" xfId="51722" xr:uid="{67418FD0-0A32-4FDE-9BA2-2F6442DA9995}"/>
    <cellStyle name="Normal 7 2 2 4 5 7" xfId="59212" xr:uid="{B0D35C4E-B6E6-47A2-A197-7C0B827A1DA8}"/>
    <cellStyle name="Normal 7 2 2 4 6" xfId="6422" xr:uid="{7B082AA9-D0A4-4146-BD06-44D59F07C230}"/>
    <cellStyle name="Normal 7 2 2 4 6 2" xfId="13930" xr:uid="{90C2B757-FC6F-499E-A1A7-6DED675C792B}"/>
    <cellStyle name="Normal 7 2 2 4 6 2 2" xfId="28906" xr:uid="{89F980DD-DCF3-45B9-A76F-C05FF0E3D411}"/>
    <cellStyle name="Normal 7 2 2 4 6 3" xfId="21418" xr:uid="{6817EFB5-53BB-4C89-8FDE-DDFD066850F9}"/>
    <cellStyle name="Normal 7 2 2 4 6 4" xfId="37316" xr:uid="{4EDFC6A9-F741-4E67-9CF2-8F66099E1EF6}"/>
    <cellStyle name="Normal 7 2 2 4 6 5" xfId="43837" xr:uid="{4839C53A-BF5B-43E3-B593-521F12AD77C4}"/>
    <cellStyle name="Normal 7 2 2 4 6 6" xfId="51723" xr:uid="{40A09055-07EF-48CB-A17E-AAE26D53CE9C}"/>
    <cellStyle name="Normal 7 2 2 4 6 7" xfId="59213" xr:uid="{14BA101C-02CC-47E1-8BE4-9FE307F821C0}"/>
    <cellStyle name="Normal 7 2 2 4 7" xfId="13915" xr:uid="{E0FF3182-28D3-4F64-AEEE-572987AC4C89}"/>
    <cellStyle name="Normal 7 2 2 4 7 2" xfId="28891" xr:uid="{A8DE11D4-31E8-45E2-81D0-78621A170039}"/>
    <cellStyle name="Normal 7 2 2 4 8" xfId="21403" xr:uid="{22B7AFB3-9037-4F7E-9F45-9B53DCDFEC3D}"/>
    <cellStyle name="Normal 7 2 2 4 9" xfId="30602" xr:uid="{90FA4AB6-AFEB-45E0-A354-41514EF34F6D}"/>
    <cellStyle name="Normal 7 2 2 5" xfId="6423" xr:uid="{BD41FA7F-CCC4-48C6-A2C5-B5A8A34FE94D}"/>
    <cellStyle name="Normal 7 2 2 5 10" xfId="51724" xr:uid="{03ADA848-13BE-4458-A88E-0A02054C81F1}"/>
    <cellStyle name="Normal 7 2 2 5 11" xfId="59214" xr:uid="{EAFBF75C-6022-4E11-B079-6CDF2650C592}"/>
    <cellStyle name="Normal 7 2 2 5 2" xfId="6424" xr:uid="{B79BE4BB-DB37-400A-96B3-EF04234D456D}"/>
    <cellStyle name="Normal 7 2 2 5 2 10" xfId="59215" xr:uid="{365F4734-F0BD-459A-A0C9-5A1819444D1F}"/>
    <cellStyle name="Normal 7 2 2 5 2 2" xfId="6425" xr:uid="{086AB27F-2139-4A1B-B614-1C385DABCBD9}"/>
    <cellStyle name="Normal 7 2 2 5 2 2 2" xfId="13933" xr:uid="{08F978F5-BF84-4F4B-BF22-3D7D4332DD2D}"/>
    <cellStyle name="Normal 7 2 2 5 2 2 2 2" xfId="28909" xr:uid="{6CBF8690-00F3-4406-BFA4-27D7D27F5AEC}"/>
    <cellStyle name="Normal 7 2 2 5 2 2 3" xfId="21421" xr:uid="{EC06ACC4-DB58-40A2-9B35-4E79FC9F27FD}"/>
    <cellStyle name="Normal 7 2 2 5 2 2 4" xfId="33633" xr:uid="{549584C4-5A6E-4D92-BC34-219D062EA53C}"/>
    <cellStyle name="Normal 7 2 2 5 2 2 5" xfId="43840" xr:uid="{57DA6FAF-AA43-4D41-A1BC-2712F455B6C7}"/>
    <cellStyle name="Normal 7 2 2 5 2 2 6" xfId="51726" xr:uid="{4AABD8C3-19A7-4663-9D3C-09F82D798A5C}"/>
    <cellStyle name="Normal 7 2 2 5 2 2 7" xfId="59216" xr:uid="{2F561149-2C5C-4BDC-B51B-D5F42267A67E}"/>
    <cellStyle name="Normal 7 2 2 5 2 3" xfId="6426" xr:uid="{65F6AADB-E6CB-4A6E-B0D5-8B36DA181B84}"/>
    <cellStyle name="Normal 7 2 2 5 2 3 2" xfId="13934" xr:uid="{0D3CA39B-1F41-467A-A4E3-3C0B7ADD06FD}"/>
    <cellStyle name="Normal 7 2 2 5 2 3 2 2" xfId="28910" xr:uid="{19001B14-B5C6-4A7C-9D4C-52E0EDE5477D}"/>
    <cellStyle name="Normal 7 2 2 5 2 3 3" xfId="21422" xr:uid="{FAB1A9DE-5179-4036-91BC-EE098B6710E6}"/>
    <cellStyle name="Normal 7 2 2 5 2 3 4" xfId="35478" xr:uid="{1E3E8BFC-F854-4CEB-9D86-8C1C7E825095}"/>
    <cellStyle name="Normal 7 2 2 5 2 3 5" xfId="43841" xr:uid="{214FF718-0C70-4F96-B780-9F972BEEC176}"/>
    <cellStyle name="Normal 7 2 2 5 2 3 6" xfId="51727" xr:uid="{9469D5F0-1088-4093-82A5-377CDAC48393}"/>
    <cellStyle name="Normal 7 2 2 5 2 3 7" xfId="59217" xr:uid="{65CD57B1-D973-4977-BEEF-24B55619FBE1}"/>
    <cellStyle name="Normal 7 2 2 5 2 4" xfId="6427" xr:uid="{8A8D2A41-D586-4463-9433-3E566B196A85}"/>
    <cellStyle name="Normal 7 2 2 5 2 4 2" xfId="13935" xr:uid="{D376E9F8-7399-414B-99F3-660C4B7A6909}"/>
    <cellStyle name="Normal 7 2 2 5 2 4 2 2" xfId="28911" xr:uid="{DC3FFF69-0455-40AF-82AE-8FD33173A85C}"/>
    <cellStyle name="Normal 7 2 2 5 2 4 3" xfId="21423" xr:uid="{8B895046-91B1-4EB9-B2FE-22D4CE115C56}"/>
    <cellStyle name="Normal 7 2 2 5 2 4 4" xfId="37321" xr:uid="{683845CA-9FD8-464F-A339-D9B79ED2A785}"/>
    <cellStyle name="Normal 7 2 2 5 2 4 5" xfId="43842" xr:uid="{50499C9C-0534-4FD3-849C-C5C9C747688F}"/>
    <cellStyle name="Normal 7 2 2 5 2 4 6" xfId="51728" xr:uid="{293B7B63-EA81-4FA0-B225-EBA39C142A24}"/>
    <cellStyle name="Normal 7 2 2 5 2 4 7" xfId="59218" xr:uid="{1FF02B31-6622-4438-8223-8B1335B252F7}"/>
    <cellStyle name="Normal 7 2 2 5 2 5" xfId="13932" xr:uid="{DB52CB7C-58B7-4B81-909E-D4D141232821}"/>
    <cellStyle name="Normal 7 2 2 5 2 5 2" xfId="28908" xr:uid="{17FCEF10-9325-412C-922F-C315BB7B25C3}"/>
    <cellStyle name="Normal 7 2 2 5 2 6" xfId="21420" xr:uid="{40D0A175-B509-4A9F-9D35-95AEAA391DCA}"/>
    <cellStyle name="Normal 7 2 2 5 2 7" xfId="31864" xr:uid="{4BCB9F1E-6484-41CD-AAEF-D5FA9B7E8E99}"/>
    <cellStyle name="Normal 7 2 2 5 2 8" xfId="43839" xr:uid="{E8B807D4-E390-4E91-960E-D9FAD7695107}"/>
    <cellStyle name="Normal 7 2 2 5 2 9" xfId="51725" xr:uid="{8A113327-6FE0-4433-8ECE-599376ADE88F}"/>
    <cellStyle name="Normal 7 2 2 5 3" xfId="6428" xr:uid="{33C6AD73-B266-4255-A027-B6DD298A15DF}"/>
    <cellStyle name="Normal 7 2 2 5 3 2" xfId="13936" xr:uid="{CB081085-CCEF-4921-8735-8A5376422F01}"/>
    <cellStyle name="Normal 7 2 2 5 3 2 2" xfId="28912" xr:uid="{6B2E3390-79EF-419C-BDB2-93237A1A2FB3}"/>
    <cellStyle name="Normal 7 2 2 5 3 3" xfId="21424" xr:uid="{ABC5BB41-B89B-4202-A5DA-F0429FBDDF6E}"/>
    <cellStyle name="Normal 7 2 2 5 3 4" xfId="33632" xr:uid="{95F95787-B879-4510-899E-D00F4D2DFDC5}"/>
    <cellStyle name="Normal 7 2 2 5 3 5" xfId="43843" xr:uid="{D2E22DA2-C6F4-4615-B995-53270C7607F3}"/>
    <cellStyle name="Normal 7 2 2 5 3 6" xfId="51729" xr:uid="{3274469E-0933-4F1E-83D9-CC6B55F2789D}"/>
    <cellStyle name="Normal 7 2 2 5 3 7" xfId="59219" xr:uid="{919AC468-867D-40BE-8CBD-D0F4BBB59E8C}"/>
    <cellStyle name="Normal 7 2 2 5 4" xfId="6429" xr:uid="{D094B3A8-F1EE-4325-A1ED-00A573107A68}"/>
    <cellStyle name="Normal 7 2 2 5 4 2" xfId="13937" xr:uid="{525C60BC-2BA9-4CBE-B908-D6466DA24262}"/>
    <cellStyle name="Normal 7 2 2 5 4 2 2" xfId="28913" xr:uid="{EDCA467C-BDBD-4F84-956B-E6E7044D4B6C}"/>
    <cellStyle name="Normal 7 2 2 5 4 3" xfId="21425" xr:uid="{F59730FE-39E8-411B-90DD-83B5968F3F83}"/>
    <cellStyle name="Normal 7 2 2 5 4 4" xfId="35477" xr:uid="{FF4FE6C7-FEA1-4DCA-93E9-491D62AD067F}"/>
    <cellStyle name="Normal 7 2 2 5 4 5" xfId="43844" xr:uid="{290AAB56-C9D2-4321-8364-52445EDCAA28}"/>
    <cellStyle name="Normal 7 2 2 5 4 6" xfId="51730" xr:uid="{675482DD-69CD-4A38-95B4-305A6014DF26}"/>
    <cellStyle name="Normal 7 2 2 5 4 7" xfId="59220" xr:uid="{C4A773C5-52AE-434F-9310-E094B7325DA8}"/>
    <cellStyle name="Normal 7 2 2 5 5" xfId="6430" xr:uid="{FE8F1719-E8B6-4F3D-9B71-28CD4FAF8E80}"/>
    <cellStyle name="Normal 7 2 2 5 5 2" xfId="13938" xr:uid="{8C9273D9-70D1-4D66-909D-A6100FF450EA}"/>
    <cellStyle name="Normal 7 2 2 5 5 2 2" xfId="28914" xr:uid="{1D7F65B5-B385-4602-89B1-25C99E8D9338}"/>
    <cellStyle name="Normal 7 2 2 5 5 3" xfId="21426" xr:uid="{260D4BFA-0054-48BB-9F2B-5835E6381B04}"/>
    <cellStyle name="Normal 7 2 2 5 5 4" xfId="37320" xr:uid="{146CDA3F-9541-47E6-9AFE-5C663DC0C9CD}"/>
    <cellStyle name="Normal 7 2 2 5 5 5" xfId="43845" xr:uid="{016DBC3C-85E1-4AB1-806F-CBB78267C3FD}"/>
    <cellStyle name="Normal 7 2 2 5 5 6" xfId="51731" xr:uid="{5F938C5D-11C0-480A-B05C-1A994FEA0301}"/>
    <cellStyle name="Normal 7 2 2 5 5 7" xfId="59221" xr:uid="{36F67CA8-3688-4EC4-860D-15FADBA61E5D}"/>
    <cellStyle name="Normal 7 2 2 5 6" xfId="13931" xr:uid="{01398BAE-EABF-46E2-81C4-CBF820228AC3}"/>
    <cellStyle name="Normal 7 2 2 5 6 2" xfId="28907" xr:uid="{DF29CC49-C647-4BF7-A291-98C6EC5E9EC7}"/>
    <cellStyle name="Normal 7 2 2 5 7" xfId="21419" xr:uid="{CEC50E6F-8C4D-41B6-A4E6-07AA9DCEC487}"/>
    <cellStyle name="Normal 7 2 2 5 8" xfId="30727" xr:uid="{D9C69746-157E-43DB-875E-620648BB7AE1}"/>
    <cellStyle name="Normal 7 2 2 5 9" xfId="43838" xr:uid="{3104D649-AC5B-495C-8281-C3F4C97B82C5}"/>
    <cellStyle name="Normal 7 2 2 6" xfId="6431" xr:uid="{29646471-5C35-479D-952B-9D321C3BEDA0}"/>
    <cellStyle name="Normal 7 2 2 6 10" xfId="51732" xr:uid="{09F23C27-80B4-4109-A16D-ADC5237D77CB}"/>
    <cellStyle name="Normal 7 2 2 6 11" xfId="59222" xr:uid="{E43EF235-3F2C-4FA4-B93F-F4341180799F}"/>
    <cellStyle name="Normal 7 2 2 6 2" xfId="6432" xr:uid="{0B7444C7-678F-4D06-BC56-070928407229}"/>
    <cellStyle name="Normal 7 2 2 6 2 10" xfId="59223" xr:uid="{A5639CCE-DC56-4AF7-B5E8-2659C55DE398}"/>
    <cellStyle name="Normal 7 2 2 6 2 2" xfId="6433" xr:uid="{CDF93C70-A4EF-40CE-91B2-B33FB6A6F8DB}"/>
    <cellStyle name="Normal 7 2 2 6 2 2 2" xfId="13941" xr:uid="{BCDFF62B-D959-461A-BAEA-BCE7119435F7}"/>
    <cellStyle name="Normal 7 2 2 6 2 2 2 2" xfId="28917" xr:uid="{11F0A5C4-8BA6-4F0F-8FFE-4BCA46BAC49F}"/>
    <cellStyle name="Normal 7 2 2 6 2 2 3" xfId="21429" xr:uid="{2C632D66-C278-4C38-A8A9-54CC28BD2366}"/>
    <cellStyle name="Normal 7 2 2 6 2 2 4" xfId="33635" xr:uid="{607B5B0C-7450-4F44-9DC1-DE535A0D776D}"/>
    <cellStyle name="Normal 7 2 2 6 2 2 5" xfId="43848" xr:uid="{CA5C91BC-00C5-4902-AFDB-8ACDF5E976D6}"/>
    <cellStyle name="Normal 7 2 2 6 2 2 6" xfId="51734" xr:uid="{5E9EDC4A-ADE2-48AD-AEEC-CEE6C9B07834}"/>
    <cellStyle name="Normal 7 2 2 6 2 2 7" xfId="59224" xr:uid="{BDC7432F-7AFF-4B96-B414-4E3AA1F6D842}"/>
    <cellStyle name="Normal 7 2 2 6 2 3" xfId="6434" xr:uid="{D2F2CDEE-F7B3-4FC9-97B7-79D45D97A9D9}"/>
    <cellStyle name="Normal 7 2 2 6 2 3 2" xfId="13942" xr:uid="{C75ED863-1818-4049-AC1E-2921BBC63F4F}"/>
    <cellStyle name="Normal 7 2 2 6 2 3 2 2" xfId="28918" xr:uid="{D208B9AF-3003-4A5D-A1D6-A4C2F4FBBE44}"/>
    <cellStyle name="Normal 7 2 2 6 2 3 3" xfId="21430" xr:uid="{7641CCF0-1B8B-49C3-BDF0-2CE73BAE6D1C}"/>
    <cellStyle name="Normal 7 2 2 6 2 3 4" xfId="35480" xr:uid="{D5C3ACAD-C07D-4410-8968-D1B2800E463D}"/>
    <cellStyle name="Normal 7 2 2 6 2 3 5" xfId="43849" xr:uid="{6F3EADF7-2C48-432A-8B31-4D6357C6A221}"/>
    <cellStyle name="Normal 7 2 2 6 2 3 6" xfId="51735" xr:uid="{25DA8636-FDFD-46DD-8316-6C107E9B164F}"/>
    <cellStyle name="Normal 7 2 2 6 2 3 7" xfId="59225" xr:uid="{B75BFF00-5813-4601-853C-CFD4903491C9}"/>
    <cellStyle name="Normal 7 2 2 6 2 4" xfId="6435" xr:uid="{036C39D4-1E0D-4D3E-A274-171325F9825D}"/>
    <cellStyle name="Normal 7 2 2 6 2 4 2" xfId="13943" xr:uid="{2FE555B1-8011-4179-9349-C139D271082F}"/>
    <cellStyle name="Normal 7 2 2 6 2 4 2 2" xfId="28919" xr:uid="{AA4F53FF-C22C-40A3-B165-0E7427739A79}"/>
    <cellStyle name="Normal 7 2 2 6 2 4 3" xfId="21431" xr:uid="{17AE87E4-271C-4B92-817B-C80887AC17B1}"/>
    <cellStyle name="Normal 7 2 2 6 2 4 4" xfId="37323" xr:uid="{4915E846-2C35-4751-ABC2-AF7123CAFFDB}"/>
    <cellStyle name="Normal 7 2 2 6 2 4 5" xfId="43850" xr:uid="{B4577EC9-573A-4E72-9852-BAACF6CB0949}"/>
    <cellStyle name="Normal 7 2 2 6 2 4 6" xfId="51736" xr:uid="{A60B21D3-14EC-4FEF-A8A7-804729FF9358}"/>
    <cellStyle name="Normal 7 2 2 6 2 4 7" xfId="59226" xr:uid="{8C2C070C-7BDB-45E6-B0E5-A8DBD07ED0AB}"/>
    <cellStyle name="Normal 7 2 2 6 2 5" xfId="13940" xr:uid="{80761E69-6A37-4DCE-A3B1-A37FD6BD0C8F}"/>
    <cellStyle name="Normal 7 2 2 6 2 5 2" xfId="28916" xr:uid="{C0691BAC-E745-4FC4-A0E7-982DB73047C4}"/>
    <cellStyle name="Normal 7 2 2 6 2 6" xfId="21428" xr:uid="{46B25D1E-54A1-4D15-A615-48281BBBCCD1}"/>
    <cellStyle name="Normal 7 2 2 6 2 7" xfId="31865" xr:uid="{F031E218-C999-4901-826D-7BE21724DBB1}"/>
    <cellStyle name="Normal 7 2 2 6 2 8" xfId="43847" xr:uid="{EDD3264A-D254-4DA7-83E6-F2A6848CAA9F}"/>
    <cellStyle name="Normal 7 2 2 6 2 9" xfId="51733" xr:uid="{B7ADDA4B-53E4-483E-AE95-891E6E870BCD}"/>
    <cellStyle name="Normal 7 2 2 6 3" xfId="6436" xr:uid="{6209A958-550F-42A9-92E5-71997E8D5489}"/>
    <cellStyle name="Normal 7 2 2 6 3 2" xfId="13944" xr:uid="{A59F4E73-3E73-4B72-8646-0DA159E0FD7F}"/>
    <cellStyle name="Normal 7 2 2 6 3 2 2" xfId="28920" xr:uid="{A421C153-924A-421A-AB44-F3B8FD0E9C20}"/>
    <cellStyle name="Normal 7 2 2 6 3 3" xfId="21432" xr:uid="{2E613239-339A-4D5C-9D11-3686A93B3C99}"/>
    <cellStyle name="Normal 7 2 2 6 3 4" xfId="33634" xr:uid="{2078A34C-A639-41D8-82D3-06B3313EBABB}"/>
    <cellStyle name="Normal 7 2 2 6 3 5" xfId="43851" xr:uid="{3B3E4D51-9BA0-42CD-9C2C-3CB7E9D2DC91}"/>
    <cellStyle name="Normal 7 2 2 6 3 6" xfId="51737" xr:uid="{4F6AEAE5-7AFE-4D69-B5A1-EE9F6955676C}"/>
    <cellStyle name="Normal 7 2 2 6 3 7" xfId="59227" xr:uid="{94A2F15F-312E-4AF9-AC71-632E58401D38}"/>
    <cellStyle name="Normal 7 2 2 6 4" xfId="6437" xr:uid="{AD03E99E-5707-437D-BFAC-C59D266EE583}"/>
    <cellStyle name="Normal 7 2 2 6 4 2" xfId="13945" xr:uid="{068DD128-F2A4-4DA6-9800-B3521F158F13}"/>
    <cellStyle name="Normal 7 2 2 6 4 2 2" xfId="28921" xr:uid="{2A2CCA3F-65EB-4AE0-9A35-AA65E31D834E}"/>
    <cellStyle name="Normal 7 2 2 6 4 3" xfId="21433" xr:uid="{ABE6DC77-B732-4413-999A-E34568D5D3B7}"/>
    <cellStyle name="Normal 7 2 2 6 4 4" xfId="35479" xr:uid="{AB0082E4-2B32-4058-9F59-AF4F469D7602}"/>
    <cellStyle name="Normal 7 2 2 6 4 5" xfId="43852" xr:uid="{AE20B940-D100-4CE5-B5B7-C2765334FAC4}"/>
    <cellStyle name="Normal 7 2 2 6 4 6" xfId="51738" xr:uid="{A928E6BF-537E-4B66-9A56-9AFD86ECCB11}"/>
    <cellStyle name="Normal 7 2 2 6 4 7" xfId="59228" xr:uid="{15DDC800-52F4-420B-8E72-C2E0206FF6D1}"/>
    <cellStyle name="Normal 7 2 2 6 5" xfId="6438" xr:uid="{331A14E4-8779-44D1-B404-8D9FDF5B1307}"/>
    <cellStyle name="Normal 7 2 2 6 5 2" xfId="13946" xr:uid="{D8AD562D-66A7-4BDE-B25A-025DDD1E38D0}"/>
    <cellStyle name="Normal 7 2 2 6 5 2 2" xfId="28922" xr:uid="{52EB3441-B91B-4C72-B58E-1DBD03C9D855}"/>
    <cellStyle name="Normal 7 2 2 6 5 3" xfId="21434" xr:uid="{BAC42E69-4CBD-4248-948C-D24E11D096C5}"/>
    <cellStyle name="Normal 7 2 2 6 5 4" xfId="37322" xr:uid="{914AE861-3825-4EE0-87EC-3759B83D6896}"/>
    <cellStyle name="Normal 7 2 2 6 5 5" xfId="43853" xr:uid="{A473E607-9705-4948-908A-1634B82DC349}"/>
    <cellStyle name="Normal 7 2 2 6 5 6" xfId="51739" xr:uid="{5A7F58C7-91F3-4760-8760-034220375904}"/>
    <cellStyle name="Normal 7 2 2 6 5 7" xfId="59229" xr:uid="{43A4C387-FCCF-46A2-9110-0A50A0A35012}"/>
    <cellStyle name="Normal 7 2 2 6 6" xfId="13939" xr:uid="{5F569F78-A05E-48E6-90E4-BD27D1D524AF}"/>
    <cellStyle name="Normal 7 2 2 6 6 2" xfId="28915" xr:uid="{57875AA7-1DD8-4192-804C-E283C19FA47E}"/>
    <cellStyle name="Normal 7 2 2 6 7" xfId="21427" xr:uid="{25C17619-F352-402D-B920-BA7EA9F7A28B}"/>
    <cellStyle name="Normal 7 2 2 6 8" xfId="31028" xr:uid="{086D64EB-37A2-4EE0-8A34-180D30FFC84B}"/>
    <cellStyle name="Normal 7 2 2 6 9" xfId="43846" xr:uid="{401A0C6C-AA4A-4F67-AE4C-1C9420A00BAC}"/>
    <cellStyle name="Normal 7 2 2 7" xfId="6439" xr:uid="{6A57DCBE-F537-4B37-902C-7C653CC8F00C}"/>
    <cellStyle name="Normal 7 2 2 7 10" xfId="59230" xr:uid="{89F7F1E0-E7FC-4816-BC95-DD1A131B4972}"/>
    <cellStyle name="Normal 7 2 2 7 2" xfId="6440" xr:uid="{A895DB5D-9DB3-472A-9678-7043140C49D3}"/>
    <cellStyle name="Normal 7 2 2 7 2 2" xfId="13948" xr:uid="{17D71011-1C91-48D2-98C8-3F89FF5A1E62}"/>
    <cellStyle name="Normal 7 2 2 7 2 2 2" xfId="28924" xr:uid="{AF232136-30D4-41B2-B0B5-C54CA387E9A7}"/>
    <cellStyle name="Normal 7 2 2 7 2 3" xfId="21436" xr:uid="{6BB4FA6F-4A4B-4EBF-A5FA-42335A916C3F}"/>
    <cellStyle name="Normal 7 2 2 7 2 4" xfId="33636" xr:uid="{83A20EAF-CDD1-4498-985F-3F5AC04E6178}"/>
    <cellStyle name="Normal 7 2 2 7 2 5" xfId="43855" xr:uid="{B1C2482C-2CE9-4313-9C51-9868C2CF4E07}"/>
    <cellStyle name="Normal 7 2 2 7 2 6" xfId="51741" xr:uid="{246DB320-5D16-4B76-8241-BACCCDB2E462}"/>
    <cellStyle name="Normal 7 2 2 7 2 7" xfId="59231" xr:uid="{4837276A-9D05-4A4E-BC60-D2A5066ED9D8}"/>
    <cellStyle name="Normal 7 2 2 7 3" xfId="6441" xr:uid="{552714EC-F13C-4DEE-978A-8C7391F735BB}"/>
    <cellStyle name="Normal 7 2 2 7 3 2" xfId="13949" xr:uid="{1E964ED3-A11F-45A1-B9A3-6B969FE7BBEF}"/>
    <cellStyle name="Normal 7 2 2 7 3 2 2" xfId="28925" xr:uid="{EFF4914C-F896-43C0-83DB-C6F49159B28D}"/>
    <cellStyle name="Normal 7 2 2 7 3 3" xfId="21437" xr:uid="{4269A93D-B5C1-45F9-962D-03BE887F1319}"/>
    <cellStyle name="Normal 7 2 2 7 3 4" xfId="35481" xr:uid="{1FDA6850-7D6A-4966-BD9D-9D84F8C89480}"/>
    <cellStyle name="Normal 7 2 2 7 3 5" xfId="43856" xr:uid="{F62C5C60-70EA-4724-AA35-B8A8C1856E86}"/>
    <cellStyle name="Normal 7 2 2 7 3 6" xfId="51742" xr:uid="{A6DB5F26-4714-4954-8EB1-28EF6303CB95}"/>
    <cellStyle name="Normal 7 2 2 7 3 7" xfId="59232" xr:uid="{CD94209C-1172-4533-906B-6E36F70F1361}"/>
    <cellStyle name="Normal 7 2 2 7 4" xfId="6442" xr:uid="{FFF56F66-2E7C-4B59-BA4D-464F6C4DF196}"/>
    <cellStyle name="Normal 7 2 2 7 4 2" xfId="13950" xr:uid="{030FDEC8-3108-4CF8-B37D-AB578301E4CA}"/>
    <cellStyle name="Normal 7 2 2 7 4 2 2" xfId="28926" xr:uid="{5774D4B5-44F6-4839-B02F-F806A7E7BA9A}"/>
    <cellStyle name="Normal 7 2 2 7 4 3" xfId="21438" xr:uid="{DDB04C3B-B3F2-4FFC-B4C3-95DB66A358CC}"/>
    <cellStyle name="Normal 7 2 2 7 4 4" xfId="37324" xr:uid="{E20457C2-7A9E-4854-9261-C75F362BC1C6}"/>
    <cellStyle name="Normal 7 2 2 7 4 5" xfId="43857" xr:uid="{23A618AE-2F89-4339-8E1F-8965E3CF5C5D}"/>
    <cellStyle name="Normal 7 2 2 7 4 6" xfId="51743" xr:uid="{3C43712E-6FCE-48FA-B369-3F57267FFBC5}"/>
    <cellStyle name="Normal 7 2 2 7 4 7" xfId="59233" xr:uid="{CB5D1C33-E3EA-48FA-A8F2-4616FCB5CCDA}"/>
    <cellStyle name="Normal 7 2 2 7 5" xfId="13947" xr:uid="{F5E1E241-9C6C-4E43-8E84-D56BDE6F34DA}"/>
    <cellStyle name="Normal 7 2 2 7 5 2" xfId="28923" xr:uid="{0CF5F428-6CAA-4AF3-AC59-E4A2F622A7A6}"/>
    <cellStyle name="Normal 7 2 2 7 6" xfId="21435" xr:uid="{FF8C8516-C897-4568-9947-1B97B1969618}"/>
    <cellStyle name="Normal 7 2 2 7 7" xfId="31854" xr:uid="{B59400AA-3B4A-4246-8026-C5081665FF38}"/>
    <cellStyle name="Normal 7 2 2 7 8" xfId="43854" xr:uid="{2B18A110-CE1A-4D1F-A9E9-3C19EDF2741A}"/>
    <cellStyle name="Normal 7 2 2 7 9" xfId="51740" xr:uid="{BE37B258-FCE4-4ED8-9A37-9DE6D1E4DD95}"/>
    <cellStyle name="Normal 7 2 2 8" xfId="6443" xr:uid="{FB91863A-ABCB-4BA3-B467-0144BCF74581}"/>
    <cellStyle name="Normal 7 2 2 8 2" xfId="13951" xr:uid="{69AEBCE6-A3C0-4626-92C7-3C7310B93A5E}"/>
    <cellStyle name="Normal 7 2 2 8 2 2" xfId="28927" xr:uid="{27008E26-1C0A-4676-B0CC-58C86B0ED1FC}"/>
    <cellStyle name="Normal 7 2 2 8 3" xfId="21439" xr:uid="{65050B6C-F533-4583-8ADA-82F087D15EEB}"/>
    <cellStyle name="Normal 7 2 2 8 4" xfId="33613" xr:uid="{F4F6AC87-7F70-41E2-A6A9-2BE0BA9B9477}"/>
    <cellStyle name="Normal 7 2 2 8 5" xfId="43858" xr:uid="{2B2A72CC-F34E-43A1-8AE7-48F3A117D249}"/>
    <cellStyle name="Normal 7 2 2 8 6" xfId="51744" xr:uid="{1A2B2678-DD69-460A-AF78-4FB2BAF9A141}"/>
    <cellStyle name="Normal 7 2 2 8 7" xfId="59234" xr:uid="{C361A898-A1F7-4334-BB27-AA88DF5A0A73}"/>
    <cellStyle name="Normal 7 2 2 9" xfId="6444" xr:uid="{3803CD24-ECE3-4516-A7AA-5DF6FC86CFBE}"/>
    <cellStyle name="Normal 7 2 2 9 2" xfId="13952" xr:uid="{7FAF70BD-A43F-4B9D-9164-68922F5C0461}"/>
    <cellStyle name="Normal 7 2 2 9 2 2" xfId="28928" xr:uid="{D5A5BEDF-7E34-4524-B60D-DED5028B9B39}"/>
    <cellStyle name="Normal 7 2 2 9 3" xfId="21440" xr:uid="{C6297AE2-9A6B-4DC9-B846-1C48795A34EF}"/>
    <cellStyle name="Normal 7 2 2 9 4" xfId="35458" xr:uid="{7FEE523E-31F0-4F9C-84F0-0741730AB388}"/>
    <cellStyle name="Normal 7 2 2 9 5" xfId="43859" xr:uid="{7ECFCC3F-BB02-48E2-B066-F8373AA511B3}"/>
    <cellStyle name="Normal 7 2 2 9 6" xfId="51745" xr:uid="{80233D29-BED6-44C0-A661-D16C18D0DFA9}"/>
    <cellStyle name="Normal 7 2 2 9 7" xfId="59235" xr:uid="{9BEB3C93-D5FB-488F-AB92-3166F74D8621}"/>
    <cellStyle name="Normal 7 2 20" xfId="37730" xr:uid="{285825A5-4455-4864-82E8-EDCE9B63D34D}"/>
    <cellStyle name="Normal 7 2 21" xfId="45218" xr:uid="{84133DE2-72FD-402F-9F77-4D96A79AFC94}"/>
    <cellStyle name="Normal 7 2 22" xfId="45341" xr:uid="{2FB47EB0-1F5E-4AC6-94D6-ACDE0D9DD1BA}"/>
    <cellStyle name="Normal 7 2 23" xfId="45464" xr:uid="{3D6BE6FC-9422-4D63-988C-4399BA11B00E}"/>
    <cellStyle name="Normal 7 2 24" xfId="45607" xr:uid="{B7358726-EC4D-48A2-80B1-40EA2435EB7C}"/>
    <cellStyle name="Normal 7 2 25" xfId="53106" xr:uid="{685E8CAD-B762-444C-AC8B-9B27743990E7}"/>
    <cellStyle name="Normal 7 2 3" xfId="6445" xr:uid="{70246658-659A-4155-A790-21789219A769}"/>
    <cellStyle name="Normal 7 2 3 10" xfId="21441" xr:uid="{BD02FDB4-7967-4AEA-A931-E5053DB97A12}"/>
    <cellStyle name="Normal 7 2 3 11" xfId="30361" xr:uid="{F3FC99A7-07E0-47E8-B154-039E0A7443B9}"/>
    <cellStyle name="Normal 7 2 3 12" xfId="43860" xr:uid="{F4DBD1C6-1F88-46B5-93A7-A057CF8CFE76}"/>
    <cellStyle name="Normal 7 2 3 13" xfId="51746" xr:uid="{E2BA4843-264B-4FA0-B98B-73C38A00BE45}"/>
    <cellStyle name="Normal 7 2 3 14" xfId="59236" xr:uid="{72187D20-50C7-452A-8658-2579BBA3103B}"/>
    <cellStyle name="Normal 7 2 3 2" xfId="6446" xr:uid="{0E12CC4D-3681-4CDB-BBC4-6EF8572E8EE7}"/>
    <cellStyle name="Normal 7 2 3 2 10" xfId="43861" xr:uid="{1ADC73A9-153D-423E-A849-55BF11F0E6C7}"/>
    <cellStyle name="Normal 7 2 3 2 11" xfId="51747" xr:uid="{7695BF99-762B-49AC-B3BA-33D2B22996BB}"/>
    <cellStyle name="Normal 7 2 3 2 12" xfId="59237" xr:uid="{D901A213-0E30-497D-ABA8-DC8375D327E1}"/>
    <cellStyle name="Normal 7 2 3 2 2" xfId="6447" xr:uid="{6AF8CA1B-0930-4961-A2DA-9218F6B8C065}"/>
    <cellStyle name="Normal 7 2 3 2 2 10" xfId="51748" xr:uid="{D0B34BB0-C02C-4A9B-AC36-5A339F8D3582}"/>
    <cellStyle name="Normal 7 2 3 2 2 11" xfId="59238" xr:uid="{A2740C70-6BBC-44D1-B634-723D4658DC63}"/>
    <cellStyle name="Normal 7 2 3 2 2 2" xfId="6448" xr:uid="{E4CCD10D-BD4F-4D72-B228-E413ED169703}"/>
    <cellStyle name="Normal 7 2 3 2 2 2 10" xfId="59239" xr:uid="{9A66DB2E-437A-4B81-8FE6-12D931D71CBD}"/>
    <cellStyle name="Normal 7 2 3 2 2 2 2" xfId="6449" xr:uid="{E0D40995-547E-4407-87CF-BD8FE1384808}"/>
    <cellStyle name="Normal 7 2 3 2 2 2 2 2" xfId="13957" xr:uid="{BE874EEF-84A4-452F-B9DF-6A4365322A6E}"/>
    <cellStyle name="Normal 7 2 3 2 2 2 2 2 2" xfId="28933" xr:uid="{4A8D590F-200B-4C4B-A63E-BC42BEC48F54}"/>
    <cellStyle name="Normal 7 2 3 2 2 2 2 3" xfId="21445" xr:uid="{103BF825-384C-4E66-8DF0-9CAE8AD812B1}"/>
    <cellStyle name="Normal 7 2 3 2 2 2 2 4" xfId="33640" xr:uid="{EC8ADD6F-6A29-4B57-AB3F-CF481CAF2200}"/>
    <cellStyle name="Normal 7 2 3 2 2 2 2 5" xfId="43864" xr:uid="{6BB49DBA-0159-4F18-BDAA-F411E4CC429C}"/>
    <cellStyle name="Normal 7 2 3 2 2 2 2 6" xfId="51750" xr:uid="{9C7E45EA-FD31-4C5D-9F08-EB91F6E59AFA}"/>
    <cellStyle name="Normal 7 2 3 2 2 2 2 7" xfId="59240" xr:uid="{740207FB-54CF-4473-BDC3-311E50049543}"/>
    <cellStyle name="Normal 7 2 3 2 2 2 3" xfId="6450" xr:uid="{EB3E92CD-8BD9-48FC-8380-4B705A068DDE}"/>
    <cellStyle name="Normal 7 2 3 2 2 2 3 2" xfId="13958" xr:uid="{1085D05C-FB02-4F7F-B82B-9D025446D75B}"/>
    <cellStyle name="Normal 7 2 3 2 2 2 3 2 2" xfId="28934" xr:uid="{F0BDBBEA-4192-4D95-9BE8-E1C2DB7CEC83}"/>
    <cellStyle name="Normal 7 2 3 2 2 2 3 3" xfId="21446" xr:uid="{E27169CC-AD86-4B87-9FB7-267482DA7B0B}"/>
    <cellStyle name="Normal 7 2 3 2 2 2 3 4" xfId="35485" xr:uid="{2BEA375B-8AEB-41B9-AF12-B474DD86817C}"/>
    <cellStyle name="Normal 7 2 3 2 2 2 3 5" xfId="43865" xr:uid="{76766E92-D274-4DF6-BF63-3740500D05DC}"/>
    <cellStyle name="Normal 7 2 3 2 2 2 3 6" xfId="51751" xr:uid="{F0A89030-D54B-4B34-B6DB-F9475ADEA5C3}"/>
    <cellStyle name="Normal 7 2 3 2 2 2 3 7" xfId="59241" xr:uid="{44C9790E-8B0F-4339-A73E-DEFC186961A8}"/>
    <cellStyle name="Normal 7 2 3 2 2 2 4" xfId="6451" xr:uid="{CFEF9DBA-4852-4710-AEF2-E8ADC4BA1822}"/>
    <cellStyle name="Normal 7 2 3 2 2 2 4 2" xfId="13959" xr:uid="{0F35153A-6F05-4665-9796-F7FADEDCAC88}"/>
    <cellStyle name="Normal 7 2 3 2 2 2 4 2 2" xfId="28935" xr:uid="{728DA518-DF1B-4C55-90D8-6B2038715A51}"/>
    <cellStyle name="Normal 7 2 3 2 2 2 4 3" xfId="21447" xr:uid="{81705823-0CE6-4101-B663-5EAD7BE6E4F5}"/>
    <cellStyle name="Normal 7 2 3 2 2 2 4 4" xfId="37328" xr:uid="{1F1013CE-705F-41EE-B8E7-49FEB3C09929}"/>
    <cellStyle name="Normal 7 2 3 2 2 2 4 5" xfId="43866" xr:uid="{CAAF4895-8959-44BE-9DFF-CE994DD2FAF4}"/>
    <cellStyle name="Normal 7 2 3 2 2 2 4 6" xfId="51752" xr:uid="{AA7065AA-4774-457D-8605-A7F83813A5A7}"/>
    <cellStyle name="Normal 7 2 3 2 2 2 4 7" xfId="59242" xr:uid="{1AF44A82-238E-4E25-9562-F04BB912B15F}"/>
    <cellStyle name="Normal 7 2 3 2 2 2 5" xfId="13956" xr:uid="{F1894C1D-14B6-4913-9487-A96F80D1C43E}"/>
    <cellStyle name="Normal 7 2 3 2 2 2 5 2" xfId="28932" xr:uid="{733C95AE-A378-43E1-B4A3-575AC835F526}"/>
    <cellStyle name="Normal 7 2 3 2 2 2 6" xfId="21444" xr:uid="{82794297-3EE5-4460-AC84-B70C55BC6794}"/>
    <cellStyle name="Normal 7 2 3 2 2 2 7" xfId="31868" xr:uid="{C065CF4B-EC91-4C5D-92A1-4B334D00584C}"/>
    <cellStyle name="Normal 7 2 3 2 2 2 8" xfId="43863" xr:uid="{19C6D461-6A74-40CC-95B9-6BC337DE5CAF}"/>
    <cellStyle name="Normal 7 2 3 2 2 2 9" xfId="51749" xr:uid="{BEB321AE-B935-4897-B38D-4FD76683114C}"/>
    <cellStyle name="Normal 7 2 3 2 2 3" xfId="6452" xr:uid="{AA7FE8F5-90E0-4CE4-9E5A-013E47A5A594}"/>
    <cellStyle name="Normal 7 2 3 2 2 3 2" xfId="13960" xr:uid="{7F7AC8B4-EE43-4533-866E-5E6DC3E41400}"/>
    <cellStyle name="Normal 7 2 3 2 2 3 2 2" xfId="28936" xr:uid="{F92AD630-C5FC-4350-B269-BBF8F2462501}"/>
    <cellStyle name="Normal 7 2 3 2 2 3 3" xfId="21448" xr:uid="{31EED536-688C-4E0B-8C2F-5A9660CA1BC8}"/>
    <cellStyle name="Normal 7 2 3 2 2 3 4" xfId="33639" xr:uid="{A38EA9D6-C56F-4A88-92D4-DAEC8FCA1B49}"/>
    <cellStyle name="Normal 7 2 3 2 2 3 5" xfId="43867" xr:uid="{85D48405-B686-4301-A46B-67983BDBCFB9}"/>
    <cellStyle name="Normal 7 2 3 2 2 3 6" xfId="51753" xr:uid="{5038F09B-6C77-44ED-93F2-4886A9E85D17}"/>
    <cellStyle name="Normal 7 2 3 2 2 3 7" xfId="59243" xr:uid="{08802B2A-BCC9-49DC-9E7F-5816C542152F}"/>
    <cellStyle name="Normal 7 2 3 2 2 4" xfId="6453" xr:uid="{4BF85B67-BDAD-4A4E-9E2E-A2695E1A39FD}"/>
    <cellStyle name="Normal 7 2 3 2 2 4 2" xfId="13961" xr:uid="{2A4D5631-208C-498D-9661-707393E09B90}"/>
    <cellStyle name="Normal 7 2 3 2 2 4 2 2" xfId="28937" xr:uid="{32709134-83BE-4FC7-AF91-135ACB00498C}"/>
    <cellStyle name="Normal 7 2 3 2 2 4 3" xfId="21449" xr:uid="{4D816DD3-524C-4C9F-A0DF-0B7DD3EC3855}"/>
    <cellStyle name="Normal 7 2 3 2 2 4 4" xfId="35484" xr:uid="{627A5070-0719-4AA8-9AE2-977B1B38C44C}"/>
    <cellStyle name="Normal 7 2 3 2 2 4 5" xfId="43868" xr:uid="{6A2E6ABE-1463-4259-A7F5-AE5D2F27E7FE}"/>
    <cellStyle name="Normal 7 2 3 2 2 4 6" xfId="51754" xr:uid="{69317A35-5B48-4E7A-8FFA-5B04AB1538A6}"/>
    <cellStyle name="Normal 7 2 3 2 2 4 7" xfId="59244" xr:uid="{D7AB0842-C4D3-4C85-9503-5B0EB6553598}"/>
    <cellStyle name="Normal 7 2 3 2 2 5" xfId="6454" xr:uid="{CAD9EAA3-3D0C-4220-91A1-186DF6B5F711}"/>
    <cellStyle name="Normal 7 2 3 2 2 5 2" xfId="13962" xr:uid="{A1823CE2-233A-47E6-8AB2-10A991D84A59}"/>
    <cellStyle name="Normal 7 2 3 2 2 5 2 2" xfId="28938" xr:uid="{81D3577D-BA8B-4281-8E6E-F9E5E0FF326B}"/>
    <cellStyle name="Normal 7 2 3 2 2 5 3" xfId="21450" xr:uid="{909270DA-0B55-4C14-AB34-344B7475273A}"/>
    <cellStyle name="Normal 7 2 3 2 2 5 4" xfId="37327" xr:uid="{6EBB4900-81E8-4A09-B926-B12B53FAB8B6}"/>
    <cellStyle name="Normal 7 2 3 2 2 5 5" xfId="43869" xr:uid="{9EAD9027-6C64-4C3D-88B2-567285B27B9A}"/>
    <cellStyle name="Normal 7 2 3 2 2 5 6" xfId="51755" xr:uid="{3FC4A56D-32EC-40FA-BD0F-F3C270BB7FE8}"/>
    <cellStyle name="Normal 7 2 3 2 2 5 7" xfId="59245" xr:uid="{69E10154-221A-4B30-8F09-E4D652D6B398}"/>
    <cellStyle name="Normal 7 2 3 2 2 6" xfId="13955" xr:uid="{58D9FBA2-106A-4B30-82F6-368CF3B97654}"/>
    <cellStyle name="Normal 7 2 3 2 2 6 2" xfId="28931" xr:uid="{7245514F-50B6-4D33-99C6-2F15833A4A79}"/>
    <cellStyle name="Normal 7 2 3 2 2 7" xfId="21443" xr:uid="{C671C255-EA04-41C3-9081-4202C1926A60}"/>
    <cellStyle name="Normal 7 2 3 2 2 8" xfId="31034" xr:uid="{D463B38B-6876-4431-856A-414EA5789360}"/>
    <cellStyle name="Normal 7 2 3 2 2 9" xfId="43862" xr:uid="{6E99E786-0BA0-4F83-A63E-45C356CFAD02}"/>
    <cellStyle name="Normal 7 2 3 2 3" xfId="6455" xr:uid="{E79F3FD9-8865-4F8B-B99C-20985D74F088}"/>
    <cellStyle name="Normal 7 2 3 2 3 10" xfId="59246" xr:uid="{73BA5D61-4DB0-47EA-B476-5B0EEA4C1622}"/>
    <cellStyle name="Normal 7 2 3 2 3 2" xfId="6456" xr:uid="{C6125FE0-D958-47A9-8E70-F05A152D894D}"/>
    <cellStyle name="Normal 7 2 3 2 3 2 2" xfId="13964" xr:uid="{5D3F593C-D08C-4D01-8361-9E65A5472152}"/>
    <cellStyle name="Normal 7 2 3 2 3 2 2 2" xfId="28940" xr:uid="{F81ADB6B-24D7-42C6-9F7D-9901116ECCB9}"/>
    <cellStyle name="Normal 7 2 3 2 3 2 3" xfId="21452" xr:uid="{C3F7229D-B801-4291-ADED-35E373F42714}"/>
    <cellStyle name="Normal 7 2 3 2 3 2 4" xfId="33641" xr:uid="{F268C742-3F6C-47A1-91FD-39C085136DF0}"/>
    <cellStyle name="Normal 7 2 3 2 3 2 5" xfId="43871" xr:uid="{B992B954-BF7F-4E74-9283-6D6CD29A6CCF}"/>
    <cellStyle name="Normal 7 2 3 2 3 2 6" xfId="51757" xr:uid="{530DE871-C42B-45E3-9127-30BD0BCF07DD}"/>
    <cellStyle name="Normal 7 2 3 2 3 2 7" xfId="59247" xr:uid="{AEE96A61-DA36-4E09-8BB5-A5148FD1D64D}"/>
    <cellStyle name="Normal 7 2 3 2 3 3" xfId="6457" xr:uid="{75D9A08F-D605-4DE1-9E39-3CBABDFD2F62}"/>
    <cellStyle name="Normal 7 2 3 2 3 3 2" xfId="13965" xr:uid="{84D3467B-AE02-4549-95B9-E98BACBD67FB}"/>
    <cellStyle name="Normal 7 2 3 2 3 3 2 2" xfId="28941" xr:uid="{3305B4C5-DFFB-4C71-982E-7D2D680899C1}"/>
    <cellStyle name="Normal 7 2 3 2 3 3 3" xfId="21453" xr:uid="{7EAEED5D-2535-4F31-A298-3F53563D9DF0}"/>
    <cellStyle name="Normal 7 2 3 2 3 3 4" xfId="35486" xr:uid="{326D91A9-DCE1-4E51-ACA9-191C8371CC59}"/>
    <cellStyle name="Normal 7 2 3 2 3 3 5" xfId="43872" xr:uid="{731E78AC-60C8-4906-8791-D11682C8668F}"/>
    <cellStyle name="Normal 7 2 3 2 3 3 6" xfId="51758" xr:uid="{BBA75026-5C57-479F-ACF3-D82416F894D6}"/>
    <cellStyle name="Normal 7 2 3 2 3 3 7" xfId="59248" xr:uid="{73E0CD61-C7A5-4BBE-9C87-640A853DADC2}"/>
    <cellStyle name="Normal 7 2 3 2 3 4" xfId="6458" xr:uid="{F1182E38-5D01-4E40-9E65-E228D0EBBDFB}"/>
    <cellStyle name="Normal 7 2 3 2 3 4 2" xfId="13966" xr:uid="{2F2B031C-EB0A-4BFA-82DA-FC9B1D863ED9}"/>
    <cellStyle name="Normal 7 2 3 2 3 4 2 2" xfId="28942" xr:uid="{6FC6F305-8D52-4EEB-A568-4CA32200CCAF}"/>
    <cellStyle name="Normal 7 2 3 2 3 4 3" xfId="21454" xr:uid="{785B2214-93AF-4C3E-924F-99D40A71E67E}"/>
    <cellStyle name="Normal 7 2 3 2 3 4 4" xfId="37329" xr:uid="{AEC708C7-1744-43F3-A4FD-3572E0FBAF5F}"/>
    <cellStyle name="Normal 7 2 3 2 3 4 5" xfId="43873" xr:uid="{0E338987-7A19-4230-BE97-74807E74C4F2}"/>
    <cellStyle name="Normal 7 2 3 2 3 4 6" xfId="51759" xr:uid="{BB4DB149-AAAA-4C80-AEE2-63C6FA305E25}"/>
    <cellStyle name="Normal 7 2 3 2 3 4 7" xfId="59249" xr:uid="{104D3EE4-3A7A-46D6-ACB5-B05F2CA52CAA}"/>
    <cellStyle name="Normal 7 2 3 2 3 5" xfId="13963" xr:uid="{2B0CA5B0-0C83-4F69-A333-6582E0BBC7D1}"/>
    <cellStyle name="Normal 7 2 3 2 3 5 2" xfId="28939" xr:uid="{E82E491B-27A3-4E8F-A8CD-950F537259F0}"/>
    <cellStyle name="Normal 7 2 3 2 3 6" xfId="21451" xr:uid="{A5453376-03C7-454D-9C81-833ED2372A7E}"/>
    <cellStyle name="Normal 7 2 3 2 3 7" xfId="31867" xr:uid="{B75C5279-447D-4B09-B510-F21A672F67E0}"/>
    <cellStyle name="Normal 7 2 3 2 3 8" xfId="43870" xr:uid="{40EE30F0-36F4-4F4A-AEEA-CF8452B405D3}"/>
    <cellStyle name="Normal 7 2 3 2 3 9" xfId="51756" xr:uid="{9E396E4E-7059-42B9-9161-760D73A2F704}"/>
    <cellStyle name="Normal 7 2 3 2 4" xfId="6459" xr:uid="{6DFBD490-1293-4623-8F04-787A96228715}"/>
    <cellStyle name="Normal 7 2 3 2 4 2" xfId="13967" xr:uid="{CCE3516B-8379-4DC6-B80E-F69A780FD431}"/>
    <cellStyle name="Normal 7 2 3 2 4 2 2" xfId="28943" xr:uid="{BB21C338-92C2-4035-A3F2-6A06E170E5B6}"/>
    <cellStyle name="Normal 7 2 3 2 4 3" xfId="21455" xr:uid="{EEE91262-B18E-446C-AD81-B002A3153707}"/>
    <cellStyle name="Normal 7 2 3 2 4 4" xfId="33638" xr:uid="{6F5B08CB-C455-427A-BADF-22607D7D9969}"/>
    <cellStyle name="Normal 7 2 3 2 4 5" xfId="43874" xr:uid="{CE814EB4-1B07-4390-8532-951D688BC66D}"/>
    <cellStyle name="Normal 7 2 3 2 4 6" xfId="51760" xr:uid="{31F369B6-0CE7-4BC0-A12F-39DF28118279}"/>
    <cellStyle name="Normal 7 2 3 2 4 7" xfId="59250" xr:uid="{48371E10-2675-4B17-8EB7-AA576FE294B8}"/>
    <cellStyle name="Normal 7 2 3 2 5" xfId="6460" xr:uid="{D22DC8F0-6DBB-4693-A6FA-C3757F9E10DC}"/>
    <cellStyle name="Normal 7 2 3 2 5 2" xfId="13968" xr:uid="{A1E5581B-719C-42FF-96BD-47895247C1EE}"/>
    <cellStyle name="Normal 7 2 3 2 5 2 2" xfId="28944" xr:uid="{EB5EB477-151F-499D-8F31-38E6ABC704E7}"/>
    <cellStyle name="Normal 7 2 3 2 5 3" xfId="21456" xr:uid="{AF61CC0C-46B1-4415-9D22-4478D26FA507}"/>
    <cellStyle name="Normal 7 2 3 2 5 4" xfId="35483" xr:uid="{033CE40F-D1DF-4FA6-93FC-B8FDE03E1AFE}"/>
    <cellStyle name="Normal 7 2 3 2 5 5" xfId="43875" xr:uid="{253FD797-56D8-43B4-9E75-84DC55F84A59}"/>
    <cellStyle name="Normal 7 2 3 2 5 6" xfId="51761" xr:uid="{AE92649A-56CA-4365-88C5-E6EF68F46AC5}"/>
    <cellStyle name="Normal 7 2 3 2 5 7" xfId="59251" xr:uid="{01379EC2-D1AC-4DA0-A0EA-3B9957C2171A}"/>
    <cellStyle name="Normal 7 2 3 2 6" xfId="6461" xr:uid="{31A11476-0727-4DB8-9791-A264444FB444}"/>
    <cellStyle name="Normal 7 2 3 2 6 2" xfId="13969" xr:uid="{13ECA57D-2F70-4403-A172-EF5E8A50AB32}"/>
    <cellStyle name="Normal 7 2 3 2 6 2 2" xfId="28945" xr:uid="{A9BDD739-5425-449B-8E4D-AA0F64FBDC21}"/>
    <cellStyle name="Normal 7 2 3 2 6 3" xfId="21457" xr:uid="{CBC727AC-38E0-4C3D-A49E-312BF7747AEA}"/>
    <cellStyle name="Normal 7 2 3 2 6 4" xfId="37326" xr:uid="{2A01F593-04A6-4FE1-A0AD-1909051FE81D}"/>
    <cellStyle name="Normal 7 2 3 2 6 5" xfId="43876" xr:uid="{56B3436A-8872-4BC9-9457-19C911E843C3}"/>
    <cellStyle name="Normal 7 2 3 2 6 6" xfId="51762" xr:uid="{84B8D58B-96D4-48AA-B633-91BF0BED9A49}"/>
    <cellStyle name="Normal 7 2 3 2 6 7" xfId="59252" xr:uid="{DE5D1FC2-E241-4644-9E11-F843F542EC10}"/>
    <cellStyle name="Normal 7 2 3 2 7" xfId="13954" xr:uid="{5A0451BD-737D-4DA2-BD68-1F0EE8BAB598}"/>
    <cellStyle name="Normal 7 2 3 2 7 2" xfId="28930" xr:uid="{20C0F12C-E203-4E3C-8B16-8A18BCDD6DF8}"/>
    <cellStyle name="Normal 7 2 3 2 8" xfId="21442" xr:uid="{4A3A3E8F-290B-4A5B-B821-68323FDE2507}"/>
    <cellStyle name="Normal 7 2 3 2 9" xfId="30528" xr:uid="{5CEEE417-31F5-4E9B-8E90-63754B76102A}"/>
    <cellStyle name="Normal 7 2 3 3" xfId="6462" xr:uid="{D11B4E2D-AB7A-458C-8F10-5C76C381289A}"/>
    <cellStyle name="Normal 7 2 3 3 10" xfId="51763" xr:uid="{ACE263D1-5B9A-4C50-A697-B18D326D7B3F}"/>
    <cellStyle name="Normal 7 2 3 3 11" xfId="59253" xr:uid="{FF071C6C-F50B-49E9-9731-25BA77F2F080}"/>
    <cellStyle name="Normal 7 2 3 3 2" xfId="6463" xr:uid="{0EA2840F-44DF-44D2-A7FA-22F856CCBBD6}"/>
    <cellStyle name="Normal 7 2 3 3 2 10" xfId="59254" xr:uid="{3D72577C-BC98-471F-8755-0089485A3B16}"/>
    <cellStyle name="Normal 7 2 3 3 2 2" xfId="6464" xr:uid="{6BC6A617-A60A-4BBC-9D5C-7D969B62958E}"/>
    <cellStyle name="Normal 7 2 3 3 2 2 2" xfId="13972" xr:uid="{0371870C-E400-44BB-9EAB-043F3CC5F393}"/>
    <cellStyle name="Normal 7 2 3 3 2 2 2 2" xfId="28948" xr:uid="{653E9951-BF4C-4F80-9ED6-FC56431C0B45}"/>
    <cellStyle name="Normal 7 2 3 3 2 2 3" xfId="21460" xr:uid="{4C6FC0C8-811E-4EF6-85CC-BA1C0BE606E8}"/>
    <cellStyle name="Normal 7 2 3 3 2 2 4" xfId="33643" xr:uid="{6AA49952-401D-4BB2-AFFB-F663997F9F3C}"/>
    <cellStyle name="Normal 7 2 3 3 2 2 5" xfId="43879" xr:uid="{F92523EE-638C-4D6F-9016-BAD2E0D755F5}"/>
    <cellStyle name="Normal 7 2 3 3 2 2 6" xfId="51765" xr:uid="{50B68535-D581-47F5-8EA5-A97E04586A72}"/>
    <cellStyle name="Normal 7 2 3 3 2 2 7" xfId="59255" xr:uid="{283D1630-212B-4693-A0DD-B67B400796DC}"/>
    <cellStyle name="Normal 7 2 3 3 2 3" xfId="6465" xr:uid="{F3B08F13-A69A-42DD-8487-2E9A2B15EECD}"/>
    <cellStyle name="Normal 7 2 3 3 2 3 2" xfId="13973" xr:uid="{9D9DDD20-C0F5-4112-B086-360D75F738E9}"/>
    <cellStyle name="Normal 7 2 3 3 2 3 2 2" xfId="28949" xr:uid="{70E49FC8-D2C3-45A2-A36F-BF240B5E226E}"/>
    <cellStyle name="Normal 7 2 3 3 2 3 3" xfId="21461" xr:uid="{B21E76B4-8AD7-4BF3-BEF5-0616A03EA331}"/>
    <cellStyle name="Normal 7 2 3 3 2 3 4" xfId="35488" xr:uid="{71968E3D-3301-4D94-998D-B86B20392C5C}"/>
    <cellStyle name="Normal 7 2 3 3 2 3 5" xfId="43880" xr:uid="{93D30ED1-F0FE-4B51-8EF7-1A1D5F739D78}"/>
    <cellStyle name="Normal 7 2 3 3 2 3 6" xfId="51766" xr:uid="{EC28F7A2-87FC-45EF-B2C7-EDAD60E6D14E}"/>
    <cellStyle name="Normal 7 2 3 3 2 3 7" xfId="59256" xr:uid="{97F61F8C-A6C4-43FB-BC5A-5076E9D9C37F}"/>
    <cellStyle name="Normal 7 2 3 3 2 4" xfId="6466" xr:uid="{EAA0E732-129A-43E0-B49F-13B54ABE716E}"/>
    <cellStyle name="Normal 7 2 3 3 2 4 2" xfId="13974" xr:uid="{23C7CA49-AA6A-449A-84E3-6810F5A1F2DF}"/>
    <cellStyle name="Normal 7 2 3 3 2 4 2 2" xfId="28950" xr:uid="{E35EA652-4A4D-4BE9-B3DB-857FB25AFB1D}"/>
    <cellStyle name="Normal 7 2 3 3 2 4 3" xfId="21462" xr:uid="{484AB725-150A-4FC7-9B5F-C9E055E9E296}"/>
    <cellStyle name="Normal 7 2 3 3 2 4 4" xfId="37331" xr:uid="{803E869B-5FF5-4FEE-A540-C152BD77B0F2}"/>
    <cellStyle name="Normal 7 2 3 3 2 4 5" xfId="43881" xr:uid="{98C793C6-7F9E-4F1F-8F6E-104A04E11C64}"/>
    <cellStyle name="Normal 7 2 3 3 2 4 6" xfId="51767" xr:uid="{C91AAA70-B286-4CC6-BA79-635DA9A0C008}"/>
    <cellStyle name="Normal 7 2 3 3 2 4 7" xfId="59257" xr:uid="{CC3C24A5-A28A-426A-86AD-B24FFEE09776}"/>
    <cellStyle name="Normal 7 2 3 3 2 5" xfId="13971" xr:uid="{90EEEDAC-C0D9-4D35-859F-C7A54A08F187}"/>
    <cellStyle name="Normal 7 2 3 3 2 5 2" xfId="28947" xr:uid="{4B5AC693-618B-46F1-950A-BEA3614DDD98}"/>
    <cellStyle name="Normal 7 2 3 3 2 6" xfId="21459" xr:uid="{F8F2AF66-B170-4580-9EEF-6F77BB49F2AF}"/>
    <cellStyle name="Normal 7 2 3 3 2 7" xfId="31869" xr:uid="{5A244CFF-8E06-41AC-B195-A3EE78E9D1F9}"/>
    <cellStyle name="Normal 7 2 3 3 2 8" xfId="43878" xr:uid="{5BAC461B-E3FF-4D99-8703-BC4B0A96AD32}"/>
    <cellStyle name="Normal 7 2 3 3 2 9" xfId="51764" xr:uid="{0366BB2A-766E-4C54-9989-E47607206EFA}"/>
    <cellStyle name="Normal 7 2 3 3 3" xfId="6467" xr:uid="{073575E5-1491-404B-9D36-96FD3E926E7D}"/>
    <cellStyle name="Normal 7 2 3 3 3 2" xfId="13975" xr:uid="{9856FA24-70B3-47F8-AE82-D14FF4F5263A}"/>
    <cellStyle name="Normal 7 2 3 3 3 2 2" xfId="28951" xr:uid="{70EA6F93-D326-47A7-9D53-13522617EF23}"/>
    <cellStyle name="Normal 7 2 3 3 3 3" xfId="21463" xr:uid="{C603B443-109E-46CF-8202-5F84EB6592A4}"/>
    <cellStyle name="Normal 7 2 3 3 3 4" xfId="33642" xr:uid="{8D4C87A9-CA06-4738-AC1E-C065A5091309}"/>
    <cellStyle name="Normal 7 2 3 3 3 5" xfId="43882" xr:uid="{E20F52FE-98CC-4161-94E0-E97171FD6E16}"/>
    <cellStyle name="Normal 7 2 3 3 3 6" xfId="51768" xr:uid="{24C176FC-06CF-4796-A713-12832226B219}"/>
    <cellStyle name="Normal 7 2 3 3 3 7" xfId="59258" xr:uid="{381C57B7-1D87-43B4-A897-EE6FD72F68A9}"/>
    <cellStyle name="Normal 7 2 3 3 4" xfId="6468" xr:uid="{80EE4E6C-3184-4B3C-97F4-CF174E5ACD33}"/>
    <cellStyle name="Normal 7 2 3 3 4 2" xfId="13976" xr:uid="{34723EB1-6B32-49DE-86DB-F9CB61E10C04}"/>
    <cellStyle name="Normal 7 2 3 3 4 2 2" xfId="28952" xr:uid="{4DE47ECD-165A-4DB0-ABDA-2E51BC02FD3B}"/>
    <cellStyle name="Normal 7 2 3 3 4 3" xfId="21464" xr:uid="{786BEA26-8018-45C2-B4D1-C1ABCC51FAB8}"/>
    <cellStyle name="Normal 7 2 3 3 4 4" xfId="35487" xr:uid="{F537BE5C-5211-4CD3-AE67-9DA5DAD4A6A1}"/>
    <cellStyle name="Normal 7 2 3 3 4 5" xfId="43883" xr:uid="{2207AD0B-8C71-4F64-A43A-4EA6A28B781C}"/>
    <cellStyle name="Normal 7 2 3 3 4 6" xfId="51769" xr:uid="{FEE5E2B8-D9BA-41E2-A496-086273665F94}"/>
    <cellStyle name="Normal 7 2 3 3 4 7" xfId="59259" xr:uid="{C75A5C07-ECB1-4C88-874D-E7CA954C097F}"/>
    <cellStyle name="Normal 7 2 3 3 5" xfId="6469" xr:uid="{C3241F40-1FEA-47CF-A23F-0617866E71FE}"/>
    <cellStyle name="Normal 7 2 3 3 5 2" xfId="13977" xr:uid="{CB470DED-12E4-44B9-84A0-FA644621F6D2}"/>
    <cellStyle name="Normal 7 2 3 3 5 2 2" xfId="28953" xr:uid="{8A80679A-9C4F-410E-A114-554AEB65A09D}"/>
    <cellStyle name="Normal 7 2 3 3 5 3" xfId="21465" xr:uid="{6CDC288F-C752-4AEE-B2EC-9BDCAC5A125C}"/>
    <cellStyle name="Normal 7 2 3 3 5 4" xfId="37330" xr:uid="{45066F08-4FC7-4880-B460-852ACE1BDAAF}"/>
    <cellStyle name="Normal 7 2 3 3 5 5" xfId="43884" xr:uid="{D3E9A7ED-568D-4BDF-9F31-21B5D86C3901}"/>
    <cellStyle name="Normal 7 2 3 3 5 6" xfId="51770" xr:uid="{F682BE45-A607-432E-9C09-C3D08219D373}"/>
    <cellStyle name="Normal 7 2 3 3 5 7" xfId="59260" xr:uid="{3A108C65-A08B-4CD6-B69F-DD5EA132D740}"/>
    <cellStyle name="Normal 7 2 3 3 6" xfId="13970" xr:uid="{CC246E64-DD0A-42EC-9D49-F3604CC6C58E}"/>
    <cellStyle name="Normal 7 2 3 3 6 2" xfId="28946" xr:uid="{8E88B3BB-49EE-482D-8437-1DE7BF1D7C60}"/>
    <cellStyle name="Normal 7 2 3 3 7" xfId="21458" xr:uid="{15850DFD-97F1-4A15-820A-FBBF4ECF2960}"/>
    <cellStyle name="Normal 7 2 3 3 8" xfId="30729" xr:uid="{E3699B18-5C24-44A6-AA58-2DB15DA82C47}"/>
    <cellStyle name="Normal 7 2 3 3 9" xfId="43877" xr:uid="{754DED64-C363-403E-89D6-E8C5078FD210}"/>
    <cellStyle name="Normal 7 2 3 4" xfId="6470" xr:uid="{B949C0C5-13CD-4117-81B6-91A71CEC5011}"/>
    <cellStyle name="Normal 7 2 3 4 10" xfId="51771" xr:uid="{1D862B49-1AEB-4C63-84DB-D89A100F9B21}"/>
    <cellStyle name="Normal 7 2 3 4 11" xfId="59261" xr:uid="{93E28F6B-EC2E-413C-8625-40B8662023AF}"/>
    <cellStyle name="Normal 7 2 3 4 2" xfId="6471" xr:uid="{27593778-8610-4C4C-8115-6CB0578E31F7}"/>
    <cellStyle name="Normal 7 2 3 4 2 10" xfId="59262" xr:uid="{7F177DD0-AF0B-4D88-B46C-603D02CB167F}"/>
    <cellStyle name="Normal 7 2 3 4 2 2" xfId="6472" xr:uid="{72EEA384-F212-42B2-8973-0058FEE231D3}"/>
    <cellStyle name="Normal 7 2 3 4 2 2 2" xfId="13980" xr:uid="{C368811B-4626-49B0-956A-328D49623545}"/>
    <cellStyle name="Normal 7 2 3 4 2 2 2 2" xfId="28956" xr:uid="{6AFC3E99-684F-4186-B779-6BD6681B6A92}"/>
    <cellStyle name="Normal 7 2 3 4 2 2 3" xfId="21468" xr:uid="{A9B7AB43-1991-4813-B4B5-731EF8F5BFB6}"/>
    <cellStyle name="Normal 7 2 3 4 2 2 4" xfId="33645" xr:uid="{2C800EBF-57FD-40A0-A2CF-06CCE70BB55C}"/>
    <cellStyle name="Normal 7 2 3 4 2 2 5" xfId="43887" xr:uid="{8140B8AC-A457-4D6D-B2E9-2CAF30D1BBE9}"/>
    <cellStyle name="Normal 7 2 3 4 2 2 6" xfId="51773" xr:uid="{D7214A8C-EC49-454A-AAF6-4BC8740ACD67}"/>
    <cellStyle name="Normal 7 2 3 4 2 2 7" xfId="59263" xr:uid="{BF88288E-8B5F-4F2F-A7D8-6F3A87DE4D85}"/>
    <cellStyle name="Normal 7 2 3 4 2 3" xfId="6473" xr:uid="{F7F9DE99-E410-416B-8FDE-B95638E66668}"/>
    <cellStyle name="Normal 7 2 3 4 2 3 2" xfId="13981" xr:uid="{0D397A0B-FD0C-43F0-91E6-88F3A41ECC69}"/>
    <cellStyle name="Normal 7 2 3 4 2 3 2 2" xfId="28957" xr:uid="{4EE45FBC-7ED9-4391-97E5-C10066A35BEE}"/>
    <cellStyle name="Normal 7 2 3 4 2 3 3" xfId="21469" xr:uid="{0ECA5C2B-D09D-408C-ADC5-C7DE75F1F9CD}"/>
    <cellStyle name="Normal 7 2 3 4 2 3 4" xfId="35490" xr:uid="{C0D53586-965D-4048-9FB6-E806801E0086}"/>
    <cellStyle name="Normal 7 2 3 4 2 3 5" xfId="43888" xr:uid="{2CFCA40B-14C0-49DB-B442-964237548940}"/>
    <cellStyle name="Normal 7 2 3 4 2 3 6" xfId="51774" xr:uid="{8AE275E7-8E66-42BF-AE42-5AA6047FEF06}"/>
    <cellStyle name="Normal 7 2 3 4 2 3 7" xfId="59264" xr:uid="{623144FB-897D-414C-9762-2710CB3221FC}"/>
    <cellStyle name="Normal 7 2 3 4 2 4" xfId="6474" xr:uid="{997F00F3-D2BE-40B7-92DE-1294777509F7}"/>
    <cellStyle name="Normal 7 2 3 4 2 4 2" xfId="13982" xr:uid="{25228E00-2C70-40A8-8BF4-36D0367547EF}"/>
    <cellStyle name="Normal 7 2 3 4 2 4 2 2" xfId="28958" xr:uid="{30A53035-96D3-4D1E-A74D-469DE54A271E}"/>
    <cellStyle name="Normal 7 2 3 4 2 4 3" xfId="21470" xr:uid="{D38EFDF8-5321-4330-886B-BE6D3A436366}"/>
    <cellStyle name="Normal 7 2 3 4 2 4 4" xfId="37333" xr:uid="{00E682EE-E245-46D6-BFA0-809EF816BD23}"/>
    <cellStyle name="Normal 7 2 3 4 2 4 5" xfId="43889" xr:uid="{E3000070-E281-4D83-8B74-7524A31EF53D}"/>
    <cellStyle name="Normal 7 2 3 4 2 4 6" xfId="51775" xr:uid="{6E4093F8-955E-4BD3-B3F9-D122B97325C5}"/>
    <cellStyle name="Normal 7 2 3 4 2 4 7" xfId="59265" xr:uid="{051CC688-9EFF-4CCC-AAB7-803475BC2BEE}"/>
    <cellStyle name="Normal 7 2 3 4 2 5" xfId="13979" xr:uid="{B9C26490-2D0D-42EF-9B3C-F002F9A5EAC0}"/>
    <cellStyle name="Normal 7 2 3 4 2 5 2" xfId="28955" xr:uid="{14743EB3-6B34-45EB-81D1-B35B4D5677DF}"/>
    <cellStyle name="Normal 7 2 3 4 2 6" xfId="21467" xr:uid="{193D2694-2436-4423-8168-6475C31D072C}"/>
    <cellStyle name="Normal 7 2 3 4 2 7" xfId="31870" xr:uid="{460D40DA-92FE-4717-957C-34E0D55933F9}"/>
    <cellStyle name="Normal 7 2 3 4 2 8" xfId="43886" xr:uid="{A10FA9BE-102B-46CD-B279-6002011D5267}"/>
    <cellStyle name="Normal 7 2 3 4 2 9" xfId="51772" xr:uid="{6F1BC0D6-8380-49FC-B725-850A2D433A16}"/>
    <cellStyle name="Normal 7 2 3 4 3" xfId="6475" xr:uid="{F79549D7-EC7C-4306-8E7D-E809E41B7895}"/>
    <cellStyle name="Normal 7 2 3 4 3 2" xfId="13983" xr:uid="{8040FE4F-55F8-42D7-9122-448B067A6104}"/>
    <cellStyle name="Normal 7 2 3 4 3 2 2" xfId="28959" xr:uid="{C56BEE84-5FD1-4522-8D98-C5286DDBCFF5}"/>
    <cellStyle name="Normal 7 2 3 4 3 3" xfId="21471" xr:uid="{6EAB3FA6-841A-4933-99E4-7812607726A5}"/>
    <cellStyle name="Normal 7 2 3 4 3 4" xfId="33644" xr:uid="{6B3D7B24-665A-43DC-BB22-ED097B0DFAF2}"/>
    <cellStyle name="Normal 7 2 3 4 3 5" xfId="43890" xr:uid="{28AA33A8-4277-4B46-AB22-DB37BBC6A797}"/>
    <cellStyle name="Normal 7 2 3 4 3 6" xfId="51776" xr:uid="{E4344AB5-8049-425B-ADC2-82FF215A1837}"/>
    <cellStyle name="Normal 7 2 3 4 3 7" xfId="59266" xr:uid="{E110CE2D-3B45-4A00-95BB-6D237554E7C7}"/>
    <cellStyle name="Normal 7 2 3 4 4" xfId="6476" xr:uid="{CB685C54-DD1B-40CD-90B4-5A6EB0B3B48F}"/>
    <cellStyle name="Normal 7 2 3 4 4 2" xfId="13984" xr:uid="{F5B3D820-4105-4305-9023-200338467926}"/>
    <cellStyle name="Normal 7 2 3 4 4 2 2" xfId="28960" xr:uid="{656CCA09-E13F-4CE0-A52C-FA81C124E248}"/>
    <cellStyle name="Normal 7 2 3 4 4 3" xfId="21472" xr:uid="{496747A9-E723-419D-B790-409EFE7279CC}"/>
    <cellStyle name="Normal 7 2 3 4 4 4" xfId="35489" xr:uid="{5AABD8C1-0EBD-40D9-935D-5818814FCBEC}"/>
    <cellStyle name="Normal 7 2 3 4 4 5" xfId="43891" xr:uid="{98FE919B-0403-49BB-B90D-B7C08ACAF6E9}"/>
    <cellStyle name="Normal 7 2 3 4 4 6" xfId="51777" xr:uid="{29F6E8CE-144B-4D11-9CC8-44C43464ED5D}"/>
    <cellStyle name="Normal 7 2 3 4 4 7" xfId="59267" xr:uid="{C9A6882F-86D0-4857-A617-A307297AC75E}"/>
    <cellStyle name="Normal 7 2 3 4 5" xfId="6477" xr:uid="{F8078EA6-ADC6-44BE-B8E3-ADC1746C744D}"/>
    <cellStyle name="Normal 7 2 3 4 5 2" xfId="13985" xr:uid="{E6148B77-6CC9-4F65-8BB9-608F8B73A737}"/>
    <cellStyle name="Normal 7 2 3 4 5 2 2" xfId="28961" xr:uid="{B622492A-7B3F-4897-AAA7-72AD7390956C}"/>
    <cellStyle name="Normal 7 2 3 4 5 3" xfId="21473" xr:uid="{10B613E5-5170-4E66-98A1-627BA31726AA}"/>
    <cellStyle name="Normal 7 2 3 4 5 4" xfId="37332" xr:uid="{30AF5279-AF1D-4A6E-A2B0-1151AE1DAC0B}"/>
    <cellStyle name="Normal 7 2 3 4 5 5" xfId="43892" xr:uid="{CBC27390-EC6F-48DF-846F-129AE412DFD4}"/>
    <cellStyle name="Normal 7 2 3 4 5 6" xfId="51778" xr:uid="{D2F654EF-2AB7-4615-9B75-7F58A323326E}"/>
    <cellStyle name="Normal 7 2 3 4 5 7" xfId="59268" xr:uid="{B29A1904-4496-4EC8-B84F-5A86E3BB9B3B}"/>
    <cellStyle name="Normal 7 2 3 4 6" xfId="13978" xr:uid="{F41E4B82-3E1A-4D2F-A8F3-76900A331195}"/>
    <cellStyle name="Normal 7 2 3 4 6 2" xfId="28954" xr:uid="{18E03FFA-A36C-4605-A287-ECEC2772C64B}"/>
    <cellStyle name="Normal 7 2 3 4 7" xfId="21466" xr:uid="{C143F4A5-49C2-4C35-8C67-87DEA7D83B3A}"/>
    <cellStyle name="Normal 7 2 3 4 8" xfId="31033" xr:uid="{1E392821-779F-4BB0-9B01-E0AA54BCC0D5}"/>
    <cellStyle name="Normal 7 2 3 4 9" xfId="43885" xr:uid="{46FD13B0-8F71-4BCA-A486-4FFD36EB40B5}"/>
    <cellStyle name="Normal 7 2 3 5" xfId="6478" xr:uid="{2A578F01-26E8-45A8-A6AF-391FD52B2036}"/>
    <cellStyle name="Normal 7 2 3 5 10" xfId="59269" xr:uid="{526871CE-0F65-4E60-AD7E-7004817E7769}"/>
    <cellStyle name="Normal 7 2 3 5 2" xfId="6479" xr:uid="{8526693B-ED39-49A9-8FCE-46EFD7BEAD2E}"/>
    <cellStyle name="Normal 7 2 3 5 2 2" xfId="13987" xr:uid="{30EFF27E-EA58-421C-B520-BD3666C63636}"/>
    <cellStyle name="Normal 7 2 3 5 2 2 2" xfId="28963" xr:uid="{94479BDB-8DAB-4C1A-BBA1-454A661E832F}"/>
    <cellStyle name="Normal 7 2 3 5 2 3" xfId="21475" xr:uid="{A16A1673-9E34-4DE7-B3FF-4AF6E1CDFFB9}"/>
    <cellStyle name="Normal 7 2 3 5 2 4" xfId="33646" xr:uid="{1CB716EC-3929-48E8-A539-A2843B4BFEA2}"/>
    <cellStyle name="Normal 7 2 3 5 2 5" xfId="43894" xr:uid="{5EC40FF1-EB38-4622-B2EB-196083F19293}"/>
    <cellStyle name="Normal 7 2 3 5 2 6" xfId="51780" xr:uid="{3455ED3F-DD03-4829-B7C6-8877A85DC730}"/>
    <cellStyle name="Normal 7 2 3 5 2 7" xfId="59270" xr:uid="{198C5242-C9F1-40D5-AF2B-588A1D1BDCB4}"/>
    <cellStyle name="Normal 7 2 3 5 3" xfId="6480" xr:uid="{2DAF0306-7AD8-4D03-84D0-2C0673C5E536}"/>
    <cellStyle name="Normal 7 2 3 5 3 2" xfId="13988" xr:uid="{4BFEFFBC-595C-40A0-A401-611E46AFA24D}"/>
    <cellStyle name="Normal 7 2 3 5 3 2 2" xfId="28964" xr:uid="{EEE1D7DE-A652-4780-AB01-DBD3F69A2465}"/>
    <cellStyle name="Normal 7 2 3 5 3 3" xfId="21476" xr:uid="{AE5EE46D-AAB6-4B41-99BD-D55FE66CD5A4}"/>
    <cellStyle name="Normal 7 2 3 5 3 4" xfId="35491" xr:uid="{5350A8BB-E0DB-4B38-8173-A20900BE1555}"/>
    <cellStyle name="Normal 7 2 3 5 3 5" xfId="43895" xr:uid="{027F5A90-36B7-47F0-98E1-6E449144AC24}"/>
    <cellStyle name="Normal 7 2 3 5 3 6" xfId="51781" xr:uid="{78C25E0F-6141-4A84-A454-9150AD2264BF}"/>
    <cellStyle name="Normal 7 2 3 5 3 7" xfId="59271" xr:uid="{1F574ED1-BD7A-4842-9CE2-176064FE33AE}"/>
    <cellStyle name="Normal 7 2 3 5 4" xfId="6481" xr:uid="{A7265C3B-D624-47E6-969F-D5290F23A4A3}"/>
    <cellStyle name="Normal 7 2 3 5 4 2" xfId="13989" xr:uid="{68B1D2EA-803C-4169-BB2F-B4B5F8D8C19F}"/>
    <cellStyle name="Normal 7 2 3 5 4 2 2" xfId="28965" xr:uid="{6BDDFBCE-74CE-4EE7-B292-E38FD3DACA5B}"/>
    <cellStyle name="Normal 7 2 3 5 4 3" xfId="21477" xr:uid="{1FA96475-A4B6-435B-97D5-96220D97C247}"/>
    <cellStyle name="Normal 7 2 3 5 4 4" xfId="37334" xr:uid="{B25C75AA-E494-40D4-A20D-D5FEC38CE96A}"/>
    <cellStyle name="Normal 7 2 3 5 4 5" xfId="43896" xr:uid="{BE93343E-23B6-4470-8026-9A02F7A724D1}"/>
    <cellStyle name="Normal 7 2 3 5 4 6" xfId="51782" xr:uid="{8F31C242-7CED-4FF4-A4D6-03526F3D3FAF}"/>
    <cellStyle name="Normal 7 2 3 5 4 7" xfId="59272" xr:uid="{412EFA7D-D7DE-4357-B5F6-4F263565EBDE}"/>
    <cellStyle name="Normal 7 2 3 5 5" xfId="13986" xr:uid="{BF835F78-5A60-447F-91E2-6BAA6C2A9DFA}"/>
    <cellStyle name="Normal 7 2 3 5 5 2" xfId="28962" xr:uid="{65F729E0-62E8-47E3-8BA8-462AE40DD697}"/>
    <cellStyle name="Normal 7 2 3 5 6" xfId="21474" xr:uid="{3621658D-539B-421D-8C67-D5042079FAF0}"/>
    <cellStyle name="Normal 7 2 3 5 7" xfId="31866" xr:uid="{70B07D8C-980D-4F14-8A3E-95AEDF5A0848}"/>
    <cellStyle name="Normal 7 2 3 5 8" xfId="43893" xr:uid="{B72E6A4D-7655-41DE-A208-CD232A95F368}"/>
    <cellStyle name="Normal 7 2 3 5 9" xfId="51779" xr:uid="{5539BA1C-B585-4485-A8CF-6005CB5B2545}"/>
    <cellStyle name="Normal 7 2 3 6" xfId="6482" xr:uid="{064B8F3E-4317-4C46-882E-E31A62A85CB7}"/>
    <cellStyle name="Normal 7 2 3 6 2" xfId="13990" xr:uid="{022D0C89-F82F-4B7F-B96A-19249E8D0A8B}"/>
    <cellStyle name="Normal 7 2 3 6 2 2" xfId="28966" xr:uid="{45D96349-2740-45AD-B14D-A9F50296B51E}"/>
    <cellStyle name="Normal 7 2 3 6 3" xfId="21478" xr:uid="{E5C36BFE-DDA5-4D03-B3B5-6CB4FE6C7758}"/>
    <cellStyle name="Normal 7 2 3 6 4" xfId="33637" xr:uid="{8ED571F9-D613-432C-A20A-64FADB5B581E}"/>
    <cellStyle name="Normal 7 2 3 6 5" xfId="43897" xr:uid="{52EF5183-372C-4F3A-9B26-6A5B227339CB}"/>
    <cellStyle name="Normal 7 2 3 6 6" xfId="51783" xr:uid="{5826AE1A-D7D1-449C-964A-91F201A18572}"/>
    <cellStyle name="Normal 7 2 3 6 7" xfId="59273" xr:uid="{0B0EE401-084B-4FC1-B3A7-332904F9351F}"/>
    <cellStyle name="Normal 7 2 3 7" xfId="6483" xr:uid="{ADEBF87A-5614-480A-BA0E-8D5F884DC13B}"/>
    <cellStyle name="Normal 7 2 3 7 2" xfId="13991" xr:uid="{55509678-4D20-4511-8260-6E4AACD4A5BE}"/>
    <cellStyle name="Normal 7 2 3 7 2 2" xfId="28967" xr:uid="{DECD77F3-FA2C-4746-ABDF-F932E66B382E}"/>
    <cellStyle name="Normal 7 2 3 7 3" xfId="21479" xr:uid="{3F3505DA-210A-4CEA-B0EC-5078D8EFB17E}"/>
    <cellStyle name="Normal 7 2 3 7 4" xfId="35482" xr:uid="{62EE36C8-F931-448A-AEB1-64C4C5583CAE}"/>
    <cellStyle name="Normal 7 2 3 7 5" xfId="43898" xr:uid="{78CEEF54-A2B0-45E9-9611-4638F08C8E33}"/>
    <cellStyle name="Normal 7 2 3 7 6" xfId="51784" xr:uid="{3BE31984-46B3-4CBE-AAE8-B6537C42442A}"/>
    <cellStyle name="Normal 7 2 3 7 7" xfId="59274" xr:uid="{04E30AE5-E089-4D1F-A060-3D53410ADBF1}"/>
    <cellStyle name="Normal 7 2 3 8" xfId="6484" xr:uid="{A69DCAB2-4C69-4C2C-B60C-4C0F683BB702}"/>
    <cellStyle name="Normal 7 2 3 8 2" xfId="13992" xr:uid="{703D2774-1925-4FA0-A539-7DF9FA3E9095}"/>
    <cellStyle name="Normal 7 2 3 8 2 2" xfId="28968" xr:uid="{090DB4B3-FD20-4C27-B418-B97A08EC0B48}"/>
    <cellStyle name="Normal 7 2 3 8 3" xfId="21480" xr:uid="{EC5B2676-3079-4EC4-AE4F-59D9A696E40E}"/>
    <cellStyle name="Normal 7 2 3 8 4" xfId="37325" xr:uid="{AEE437A1-B27B-477C-A26D-9973A570FB22}"/>
    <cellStyle name="Normal 7 2 3 8 5" xfId="43899" xr:uid="{DB703ED2-B77E-45E6-B55D-133204E27056}"/>
    <cellStyle name="Normal 7 2 3 8 6" xfId="51785" xr:uid="{9390FFE5-C538-44A9-BEE9-92AEFD43B478}"/>
    <cellStyle name="Normal 7 2 3 8 7" xfId="59275" xr:uid="{AD0658D8-331F-47CE-BFCC-AB635E70C19E}"/>
    <cellStyle name="Normal 7 2 3 9" xfId="13953" xr:uid="{04739218-297A-4CDD-90A1-6F4A8F447C41}"/>
    <cellStyle name="Normal 7 2 3 9 2" xfId="28929" xr:uid="{A1709B07-85F6-423A-839B-6618AAB19485}"/>
    <cellStyle name="Normal 7 2 4" xfId="6485" xr:uid="{708D5452-E6C9-4E6F-84D2-BDFF7ECA583F}"/>
    <cellStyle name="Normal 7 2 4 10" xfId="43900" xr:uid="{C9929481-545A-4DC1-A302-6E6F9EAEE9B6}"/>
    <cellStyle name="Normal 7 2 4 11" xfId="51786" xr:uid="{AB769F71-C416-4645-995B-97AB5A2ADFDB}"/>
    <cellStyle name="Normal 7 2 4 12" xfId="59276" xr:uid="{53DBCB6F-CC6A-4922-BB80-57326E601A7C}"/>
    <cellStyle name="Normal 7 2 4 2" xfId="6486" xr:uid="{B73C249C-658D-4373-89EC-6D0F6F448BB3}"/>
    <cellStyle name="Normal 7 2 4 2 10" xfId="51787" xr:uid="{916ED4FB-57D3-4C1F-8FCC-3606D00A3854}"/>
    <cellStyle name="Normal 7 2 4 2 11" xfId="59277" xr:uid="{64F0C5EA-D6E6-48C6-98BE-96880361B940}"/>
    <cellStyle name="Normal 7 2 4 2 2" xfId="6487" xr:uid="{B9672FDF-1ADF-44E0-929B-DE3DFEE4E46D}"/>
    <cellStyle name="Normal 7 2 4 2 2 10" xfId="59278" xr:uid="{E718C97C-DEC6-495C-833C-0DFF71408DA0}"/>
    <cellStyle name="Normal 7 2 4 2 2 2" xfId="6488" xr:uid="{38CE16B1-DB20-4589-9DF6-425F199E6F8D}"/>
    <cellStyle name="Normal 7 2 4 2 2 2 2" xfId="13996" xr:uid="{05EA316E-AECF-4392-AE86-0B0DD3873DD2}"/>
    <cellStyle name="Normal 7 2 4 2 2 2 2 2" xfId="28972" xr:uid="{6E42EBAE-3EF4-4713-A951-8FD542D1DACE}"/>
    <cellStyle name="Normal 7 2 4 2 2 2 3" xfId="21484" xr:uid="{34309162-B517-416C-A848-B007C6362B1E}"/>
    <cellStyle name="Normal 7 2 4 2 2 2 4" xfId="33649" xr:uid="{B3E82C67-3830-4C6A-9342-33979114FA7C}"/>
    <cellStyle name="Normal 7 2 4 2 2 2 5" xfId="43903" xr:uid="{5A714CB3-5584-4F4E-9B41-3407C61401FF}"/>
    <cellStyle name="Normal 7 2 4 2 2 2 6" xfId="51789" xr:uid="{C96697C3-5135-40FA-9F21-C1CD3D46C4BA}"/>
    <cellStyle name="Normal 7 2 4 2 2 2 7" xfId="59279" xr:uid="{DE38E36B-3A98-4BDA-A3D0-2F409353A731}"/>
    <cellStyle name="Normal 7 2 4 2 2 3" xfId="6489" xr:uid="{D24898D0-8B77-4B63-B60B-CC0ABC04C470}"/>
    <cellStyle name="Normal 7 2 4 2 2 3 2" xfId="13997" xr:uid="{59EBF96E-119E-488F-9C20-ECEE3A4AF929}"/>
    <cellStyle name="Normal 7 2 4 2 2 3 2 2" xfId="28973" xr:uid="{44BC1F5D-4F97-425F-B21B-4150AEDBA2DD}"/>
    <cellStyle name="Normal 7 2 4 2 2 3 3" xfId="21485" xr:uid="{A4B25B4D-1972-4381-AEF4-60566E5246A5}"/>
    <cellStyle name="Normal 7 2 4 2 2 3 4" xfId="35494" xr:uid="{05651944-3E93-4DA7-892A-D49D23AEB001}"/>
    <cellStyle name="Normal 7 2 4 2 2 3 5" xfId="43904" xr:uid="{E0270427-D289-450E-B239-44C4D2B0763F}"/>
    <cellStyle name="Normal 7 2 4 2 2 3 6" xfId="51790" xr:uid="{37EA78C6-5B89-4B5B-9428-C6F4A7C038C0}"/>
    <cellStyle name="Normal 7 2 4 2 2 3 7" xfId="59280" xr:uid="{6927217F-37AA-47B8-A79C-3CDE42DA6E84}"/>
    <cellStyle name="Normal 7 2 4 2 2 4" xfId="6490" xr:uid="{FCFF92F7-C697-4385-A1BF-DFDE0A90243F}"/>
    <cellStyle name="Normal 7 2 4 2 2 4 2" xfId="13998" xr:uid="{AFFB9A37-E40C-43B1-ACF0-22FFF7A1E40A}"/>
    <cellStyle name="Normal 7 2 4 2 2 4 2 2" xfId="28974" xr:uid="{2FE7AED5-8A0A-44FA-83FE-F0051BBC4405}"/>
    <cellStyle name="Normal 7 2 4 2 2 4 3" xfId="21486" xr:uid="{1001480D-B6DB-489F-A09E-5DB2E028A7C6}"/>
    <cellStyle name="Normal 7 2 4 2 2 4 4" xfId="37337" xr:uid="{EA172462-A51D-4FD0-9AF5-3129A0D71A57}"/>
    <cellStyle name="Normal 7 2 4 2 2 4 5" xfId="43905" xr:uid="{6A34F0CC-47BC-4290-9DBE-3A2AAFDAD284}"/>
    <cellStyle name="Normal 7 2 4 2 2 4 6" xfId="51791" xr:uid="{F7F7ACD0-8172-41FB-8F97-49EB582B878D}"/>
    <cellStyle name="Normal 7 2 4 2 2 4 7" xfId="59281" xr:uid="{7047D913-86E7-45D8-8729-B2128E74A348}"/>
    <cellStyle name="Normal 7 2 4 2 2 5" xfId="13995" xr:uid="{077D0103-F5CF-4A08-93D8-78F5420AF164}"/>
    <cellStyle name="Normal 7 2 4 2 2 5 2" xfId="28971" xr:uid="{AEA65397-DC5D-43E8-8B18-7290B714C6E3}"/>
    <cellStyle name="Normal 7 2 4 2 2 6" xfId="21483" xr:uid="{CC56E62E-72B1-46D8-A041-DE4CFD725FC0}"/>
    <cellStyle name="Normal 7 2 4 2 2 7" xfId="31872" xr:uid="{E662D543-23A1-482A-BB12-93DA0032C639}"/>
    <cellStyle name="Normal 7 2 4 2 2 8" xfId="43902" xr:uid="{2834B72A-8832-4173-A0F2-0D3D8B97F3A3}"/>
    <cellStyle name="Normal 7 2 4 2 2 9" xfId="51788" xr:uid="{CEAAEEC8-7FD2-4B98-876A-79F20389B056}"/>
    <cellStyle name="Normal 7 2 4 2 3" xfId="6491" xr:uid="{83B03D82-1D69-45CE-AB12-32A8C2E6EB79}"/>
    <cellStyle name="Normal 7 2 4 2 3 2" xfId="13999" xr:uid="{65EF5F96-3D99-4102-B529-35E65F715300}"/>
    <cellStyle name="Normal 7 2 4 2 3 2 2" xfId="28975" xr:uid="{166E7207-9628-4EE1-9A4B-D269FA4E67D1}"/>
    <cellStyle name="Normal 7 2 4 2 3 3" xfId="21487" xr:uid="{221D864A-4F92-4C7D-AF18-F1AAD003B389}"/>
    <cellStyle name="Normal 7 2 4 2 3 4" xfId="33648" xr:uid="{83F1A1EB-2EF8-44FA-843C-187C596299CE}"/>
    <cellStyle name="Normal 7 2 4 2 3 5" xfId="43906" xr:uid="{065D5AF5-B519-45AC-B88F-433AAAD3B183}"/>
    <cellStyle name="Normal 7 2 4 2 3 6" xfId="51792" xr:uid="{548A676D-1D06-49E5-B77F-CE56957E11AB}"/>
    <cellStyle name="Normal 7 2 4 2 3 7" xfId="59282" xr:uid="{1713C18A-2EB0-42E0-8CF7-6EF45C07F756}"/>
    <cellStyle name="Normal 7 2 4 2 4" xfId="6492" xr:uid="{D8F60E4A-CB0F-401B-BA63-90B5C9618A4F}"/>
    <cellStyle name="Normal 7 2 4 2 4 2" xfId="14000" xr:uid="{E1EFED4C-5850-4FDC-BB05-DF94445BD2B0}"/>
    <cellStyle name="Normal 7 2 4 2 4 2 2" xfId="28976" xr:uid="{9733E4D2-D0DA-4D61-A00C-B37ACAC8E1F6}"/>
    <cellStyle name="Normal 7 2 4 2 4 3" xfId="21488" xr:uid="{0B444534-F7CE-4683-9880-9693B8A4287A}"/>
    <cellStyle name="Normal 7 2 4 2 4 4" xfId="35493" xr:uid="{80F4E7A3-EC7E-4162-9CFC-FE41B9663CAA}"/>
    <cellStyle name="Normal 7 2 4 2 4 5" xfId="43907" xr:uid="{605A6857-CB31-4FF4-9A43-7DA1181422E4}"/>
    <cellStyle name="Normal 7 2 4 2 4 6" xfId="51793" xr:uid="{92863BE6-2818-4AD1-8255-F6275FE078EF}"/>
    <cellStyle name="Normal 7 2 4 2 4 7" xfId="59283" xr:uid="{07B72CC5-E0C1-4DD7-8714-1C77A216C4E0}"/>
    <cellStyle name="Normal 7 2 4 2 5" xfId="6493" xr:uid="{41236E7B-809D-4D47-807B-0512FC7A04F8}"/>
    <cellStyle name="Normal 7 2 4 2 5 2" xfId="14001" xr:uid="{E20897ED-5F00-4E26-B936-19937BACAD31}"/>
    <cellStyle name="Normal 7 2 4 2 5 2 2" xfId="28977" xr:uid="{F15DBD2B-70C9-4FD4-96EA-69A3947CC138}"/>
    <cellStyle name="Normal 7 2 4 2 5 3" xfId="21489" xr:uid="{DA6DDF7F-9682-4CE6-BFF0-B5A5948B9EA1}"/>
    <cellStyle name="Normal 7 2 4 2 5 4" xfId="37336" xr:uid="{7C079BFD-70F7-4DB4-B117-C9D4EAFF2C65}"/>
    <cellStyle name="Normal 7 2 4 2 5 5" xfId="43908" xr:uid="{D129011F-E191-4DFF-82AF-BFEBA85E4B4E}"/>
    <cellStyle name="Normal 7 2 4 2 5 6" xfId="51794" xr:uid="{2377EF8D-F779-4BB9-A32A-33D0A646C7FD}"/>
    <cellStyle name="Normal 7 2 4 2 5 7" xfId="59284" xr:uid="{3193F6AF-5A39-42D0-9082-00E56183AC1E}"/>
    <cellStyle name="Normal 7 2 4 2 6" xfId="13994" xr:uid="{DE55EA86-F32A-447F-A102-033A2A20EF59}"/>
    <cellStyle name="Normal 7 2 4 2 6 2" xfId="28970" xr:uid="{9C374477-DADA-4376-B563-3FB414EC3AE5}"/>
    <cellStyle name="Normal 7 2 4 2 7" xfId="21482" xr:uid="{953CBE57-DE51-4E8B-81A1-F8B270BE10E2}"/>
    <cellStyle name="Normal 7 2 4 2 8" xfId="31035" xr:uid="{4636E596-B7CD-46ED-8492-CE8271AF208A}"/>
    <cellStyle name="Normal 7 2 4 2 9" xfId="43901" xr:uid="{8144D7E2-29B3-43CE-AC1E-E33D8E76EF37}"/>
    <cellStyle name="Normal 7 2 4 3" xfId="6494" xr:uid="{2EF9244D-BBCB-42DD-8E0E-6516C0CB6110}"/>
    <cellStyle name="Normal 7 2 4 3 10" xfId="59285" xr:uid="{3BA1C45B-EF26-48E8-8570-E13EE0F101BA}"/>
    <cellStyle name="Normal 7 2 4 3 2" xfId="6495" xr:uid="{EFC2BF22-00C5-446E-A808-39C3FD08BA9D}"/>
    <cellStyle name="Normal 7 2 4 3 2 2" xfId="14003" xr:uid="{DDC97738-D98D-4A8F-B54C-0EBF9F551574}"/>
    <cellStyle name="Normal 7 2 4 3 2 2 2" xfId="28979" xr:uid="{A030DB1F-67EF-4083-A613-183F1F898C64}"/>
    <cellStyle name="Normal 7 2 4 3 2 3" xfId="21491" xr:uid="{8831E3EB-80CE-404A-8A54-07B6FB7ED666}"/>
    <cellStyle name="Normal 7 2 4 3 2 4" xfId="33650" xr:uid="{AAF42CED-5EFE-4063-AC1B-C2E64134F82A}"/>
    <cellStyle name="Normal 7 2 4 3 2 5" xfId="43910" xr:uid="{4543BCDE-2295-4D8C-9FFE-7E46AD0692BB}"/>
    <cellStyle name="Normal 7 2 4 3 2 6" xfId="51796" xr:uid="{3EB6A91C-0FB3-4DDD-8548-4A975A0630F8}"/>
    <cellStyle name="Normal 7 2 4 3 2 7" xfId="59286" xr:uid="{4B76DDAE-E203-4C15-B466-21A44278D376}"/>
    <cellStyle name="Normal 7 2 4 3 3" xfId="6496" xr:uid="{9FEFF2F0-7E15-4DD3-B209-575CADD139C9}"/>
    <cellStyle name="Normal 7 2 4 3 3 2" xfId="14004" xr:uid="{64C07F1C-F49C-4F09-A665-BBDBB770BA56}"/>
    <cellStyle name="Normal 7 2 4 3 3 2 2" xfId="28980" xr:uid="{B23F18CD-1FE2-4AFE-9077-A5A74A972672}"/>
    <cellStyle name="Normal 7 2 4 3 3 3" xfId="21492" xr:uid="{52460048-8C3C-49CC-B5B4-F47E0B1D4510}"/>
    <cellStyle name="Normal 7 2 4 3 3 4" xfId="35495" xr:uid="{F959CDEB-E3AA-457C-B1B9-1083B38E09F2}"/>
    <cellStyle name="Normal 7 2 4 3 3 5" xfId="43911" xr:uid="{B7942421-1CD3-494C-8057-752742024639}"/>
    <cellStyle name="Normal 7 2 4 3 3 6" xfId="51797" xr:uid="{F6D5B476-208C-4B0E-AA96-79D2BF4270D5}"/>
    <cellStyle name="Normal 7 2 4 3 3 7" xfId="59287" xr:uid="{54EA5CD1-A8BE-407C-B1FB-8546B0271234}"/>
    <cellStyle name="Normal 7 2 4 3 4" xfId="6497" xr:uid="{E0659EF8-23C4-44C7-94F0-D47034639A99}"/>
    <cellStyle name="Normal 7 2 4 3 4 2" xfId="14005" xr:uid="{DD744FF8-BC2D-4F77-BE02-84B0F7173AAF}"/>
    <cellStyle name="Normal 7 2 4 3 4 2 2" xfId="28981" xr:uid="{25D502B9-43F0-432B-97A0-DC34D9B35EC2}"/>
    <cellStyle name="Normal 7 2 4 3 4 3" xfId="21493" xr:uid="{D6D28915-E53F-493F-9FFE-DCA330E0DB97}"/>
    <cellStyle name="Normal 7 2 4 3 4 4" xfId="37338" xr:uid="{08E905FF-3D6C-42FE-BF1D-83DDADEBE297}"/>
    <cellStyle name="Normal 7 2 4 3 4 5" xfId="43912" xr:uid="{0017F6EC-D510-4DA1-9BD6-28455FE9F08B}"/>
    <cellStyle name="Normal 7 2 4 3 4 6" xfId="51798" xr:uid="{DD25EA94-EACB-4824-BC09-CDBFB932BAB0}"/>
    <cellStyle name="Normal 7 2 4 3 4 7" xfId="59288" xr:uid="{59F63A16-99C5-4A44-9E5E-6D924E97F0C5}"/>
    <cellStyle name="Normal 7 2 4 3 5" xfId="14002" xr:uid="{07E13115-6D06-4251-A18A-93A35B3911DA}"/>
    <cellStyle name="Normal 7 2 4 3 5 2" xfId="28978" xr:uid="{5399A490-2ADE-4914-9D1D-FCDAB2BF5EA3}"/>
    <cellStyle name="Normal 7 2 4 3 6" xfId="21490" xr:uid="{0776D93C-0A9C-4A2B-BF5A-7E442205B9A8}"/>
    <cellStyle name="Normal 7 2 4 3 7" xfId="31871" xr:uid="{DA5552B8-6856-4C6B-9426-BE0A154A76E5}"/>
    <cellStyle name="Normal 7 2 4 3 8" xfId="43909" xr:uid="{308D8818-CFB9-461E-8204-C59B8FD4171D}"/>
    <cellStyle name="Normal 7 2 4 3 9" xfId="51795" xr:uid="{02065C17-BF53-4674-88CE-90FE19F1D625}"/>
    <cellStyle name="Normal 7 2 4 4" xfId="6498" xr:uid="{50A3265F-6D72-403D-BAE0-4D5A501F432E}"/>
    <cellStyle name="Normal 7 2 4 4 2" xfId="14006" xr:uid="{5EBC4CC7-98E5-47C3-A963-E1F535B9DEBB}"/>
    <cellStyle name="Normal 7 2 4 4 2 2" xfId="28982" xr:uid="{504C435F-6528-49AC-BB7E-AE1809CD87C1}"/>
    <cellStyle name="Normal 7 2 4 4 3" xfId="21494" xr:uid="{076900CE-160B-44D1-9372-61B74FA3A6D1}"/>
    <cellStyle name="Normal 7 2 4 4 4" xfId="33647" xr:uid="{8F02F766-5FD5-4AE7-A46A-DC4DE05509F2}"/>
    <cellStyle name="Normal 7 2 4 4 5" xfId="43913" xr:uid="{931D84CC-E3BD-4497-9CBD-220D6D23FB56}"/>
    <cellStyle name="Normal 7 2 4 4 6" xfId="51799" xr:uid="{57EB77FF-BF37-485D-B2FC-7660E830F5CB}"/>
    <cellStyle name="Normal 7 2 4 4 7" xfId="59289" xr:uid="{1372E4BD-D3E4-4207-B745-055F074F91BC}"/>
    <cellStyle name="Normal 7 2 4 5" xfId="6499" xr:uid="{5B80A864-9B28-4919-9737-7FF59CCC77BE}"/>
    <cellStyle name="Normal 7 2 4 5 2" xfId="14007" xr:uid="{72FC57DA-CF0E-4D1C-81A3-0B22200A2AB6}"/>
    <cellStyle name="Normal 7 2 4 5 2 2" xfId="28983" xr:uid="{08EE6555-A742-4A04-B8DD-F36567B1923F}"/>
    <cellStyle name="Normal 7 2 4 5 3" xfId="21495" xr:uid="{96541188-A4DB-4D02-A002-4C7CC6D6B69D}"/>
    <cellStyle name="Normal 7 2 4 5 4" xfId="35492" xr:uid="{F840D195-9E69-485D-BA5E-AE2C58AE178F}"/>
    <cellStyle name="Normal 7 2 4 5 5" xfId="43914" xr:uid="{9DAFFA75-8945-4760-917A-4C6B9466A71F}"/>
    <cellStyle name="Normal 7 2 4 5 6" xfId="51800" xr:uid="{842BC8AE-34FE-4778-9C19-DC6367CB3DEE}"/>
    <cellStyle name="Normal 7 2 4 5 7" xfId="59290" xr:uid="{27CB4810-C5F0-4AFD-B03D-2D5D5D615836}"/>
    <cellStyle name="Normal 7 2 4 6" xfId="6500" xr:uid="{D5A92C07-AF51-4BB7-B4CE-D2267649F63E}"/>
    <cellStyle name="Normal 7 2 4 6 2" xfId="14008" xr:uid="{6FA4C218-4CA9-4062-9870-A56AA159EF0C}"/>
    <cellStyle name="Normal 7 2 4 6 2 2" xfId="28984" xr:uid="{E14C7520-D307-422E-A646-6408D9D38711}"/>
    <cellStyle name="Normal 7 2 4 6 3" xfId="21496" xr:uid="{12CC64DF-D1AB-4224-A902-374D815B64AB}"/>
    <cellStyle name="Normal 7 2 4 6 4" xfId="37335" xr:uid="{D9E8FFBF-B415-4517-AB7D-42CD5CE2FDCC}"/>
    <cellStyle name="Normal 7 2 4 6 5" xfId="43915" xr:uid="{99630F0C-F156-4E9D-88A3-449A4651BF4B}"/>
    <cellStyle name="Normal 7 2 4 6 6" xfId="51801" xr:uid="{A0BAF14F-2E26-46FF-824C-2C80A095ED1A}"/>
    <cellStyle name="Normal 7 2 4 6 7" xfId="59291" xr:uid="{D8D4C0AD-B63B-49CE-8574-70551D7D6C31}"/>
    <cellStyle name="Normal 7 2 4 7" xfId="13993" xr:uid="{BE8EC1EB-A371-4B3F-A297-F75DF5540763}"/>
    <cellStyle name="Normal 7 2 4 7 2" xfId="28969" xr:uid="{A1499AC6-963C-4DE1-9418-BDC963FB148F}"/>
    <cellStyle name="Normal 7 2 4 8" xfId="21481" xr:uid="{B9E075EC-BBCD-40D7-BC78-0D669781DB8C}"/>
    <cellStyle name="Normal 7 2 4 9" xfId="30525" xr:uid="{AD118348-7006-4D34-928B-0B1E59EAD57A}"/>
    <cellStyle name="Normal 7 2 5" xfId="6501" xr:uid="{A99AFDA6-19F9-4AB9-8E3C-2BFE1D501F1E}"/>
    <cellStyle name="Normal 7 2 5 10" xfId="43916" xr:uid="{733DD3E4-2445-457E-8D87-836ADC7131A9}"/>
    <cellStyle name="Normal 7 2 5 11" xfId="51802" xr:uid="{0130C838-3235-4D6A-989F-014A100FE2BC}"/>
    <cellStyle name="Normal 7 2 5 12" xfId="59292" xr:uid="{BF34D0A8-A025-4184-8C9F-B3B971D73C1F}"/>
    <cellStyle name="Normal 7 2 5 2" xfId="6502" xr:uid="{EC423A64-F618-445A-B922-F0E8F970B09C}"/>
    <cellStyle name="Normal 7 2 5 2 10" xfId="51803" xr:uid="{FEB317AE-E526-4189-A8AE-D5C46A5F0D2F}"/>
    <cellStyle name="Normal 7 2 5 2 11" xfId="59293" xr:uid="{44DABC01-C39B-4559-A14C-DBE5E021CE47}"/>
    <cellStyle name="Normal 7 2 5 2 2" xfId="6503" xr:uid="{BC65793B-C4BC-46DC-964F-4E662E857D85}"/>
    <cellStyle name="Normal 7 2 5 2 2 10" xfId="59294" xr:uid="{0B7B879A-474C-4DE7-846E-7DB8EC7BFC04}"/>
    <cellStyle name="Normal 7 2 5 2 2 2" xfId="6504" xr:uid="{E8E76458-E39F-4849-B814-EC9EBE1613A2}"/>
    <cellStyle name="Normal 7 2 5 2 2 2 2" xfId="14012" xr:uid="{D5E5F4F3-FADA-4021-B175-5EBDED313711}"/>
    <cellStyle name="Normal 7 2 5 2 2 2 2 2" xfId="28988" xr:uid="{67935B26-4597-452D-A798-3084A3D16788}"/>
    <cellStyle name="Normal 7 2 5 2 2 2 3" xfId="21500" xr:uid="{3B056EFC-C4E0-4C68-A81C-FF06DA40852E}"/>
    <cellStyle name="Normal 7 2 5 2 2 2 4" xfId="33653" xr:uid="{DE8ACCF5-E689-4A60-9541-2C5BE0304540}"/>
    <cellStyle name="Normal 7 2 5 2 2 2 5" xfId="43919" xr:uid="{E0D5A6C3-7E9B-477D-B3CD-8119A023A07C}"/>
    <cellStyle name="Normal 7 2 5 2 2 2 6" xfId="51805" xr:uid="{012837A5-0D8C-42B3-A494-82ECEFEF7255}"/>
    <cellStyle name="Normal 7 2 5 2 2 2 7" xfId="59295" xr:uid="{A42ED111-DC9B-4641-B5FE-295E2B6F3566}"/>
    <cellStyle name="Normal 7 2 5 2 2 3" xfId="6505" xr:uid="{DEA2C84C-AE2F-4674-9F54-CC98F272360A}"/>
    <cellStyle name="Normal 7 2 5 2 2 3 2" xfId="14013" xr:uid="{1A1DC92F-11CD-4963-8BBC-38343C19D40D}"/>
    <cellStyle name="Normal 7 2 5 2 2 3 2 2" xfId="28989" xr:uid="{888010ED-F6B5-4671-8D2C-A3626BE8D19F}"/>
    <cellStyle name="Normal 7 2 5 2 2 3 3" xfId="21501" xr:uid="{CF1D5AEC-B41F-46D6-96AE-2FB2AABABECA}"/>
    <cellStyle name="Normal 7 2 5 2 2 3 4" xfId="35498" xr:uid="{FFF3DF16-A1B1-4461-B7AF-B9BB6E15B100}"/>
    <cellStyle name="Normal 7 2 5 2 2 3 5" xfId="43920" xr:uid="{1D33A7BF-3FFC-40D9-973B-0FD29C21B663}"/>
    <cellStyle name="Normal 7 2 5 2 2 3 6" xfId="51806" xr:uid="{4F8D09CA-F17B-4899-AD34-00EF3B574EFD}"/>
    <cellStyle name="Normal 7 2 5 2 2 3 7" xfId="59296" xr:uid="{28C5382A-5D69-40C0-8CB3-E14D6D7EA684}"/>
    <cellStyle name="Normal 7 2 5 2 2 4" xfId="6506" xr:uid="{7AB9D4D0-6151-4FEE-80C9-E0A0B87910C0}"/>
    <cellStyle name="Normal 7 2 5 2 2 4 2" xfId="14014" xr:uid="{CFDD2B7C-5ED5-4F07-95C6-0FAEB04B9C37}"/>
    <cellStyle name="Normal 7 2 5 2 2 4 2 2" xfId="28990" xr:uid="{34E6F47D-12D3-4609-B86B-279B1FBFCD7A}"/>
    <cellStyle name="Normal 7 2 5 2 2 4 3" xfId="21502" xr:uid="{433D39A1-16EE-412F-91B1-BF1E1C6A8DD4}"/>
    <cellStyle name="Normal 7 2 5 2 2 4 4" xfId="37341" xr:uid="{690202F9-754D-4734-9E6F-4B9C12210C92}"/>
    <cellStyle name="Normal 7 2 5 2 2 4 5" xfId="43921" xr:uid="{28E8264D-4CE4-492B-AF89-540477465CC4}"/>
    <cellStyle name="Normal 7 2 5 2 2 4 6" xfId="51807" xr:uid="{C2266DFB-AC0F-4435-A020-CE41F31FE466}"/>
    <cellStyle name="Normal 7 2 5 2 2 4 7" xfId="59297" xr:uid="{3E08AAA1-0339-4D5B-9EBA-2463C2112C3F}"/>
    <cellStyle name="Normal 7 2 5 2 2 5" xfId="14011" xr:uid="{47199F2A-89EA-45CA-87D1-CF7B0AB82185}"/>
    <cellStyle name="Normal 7 2 5 2 2 5 2" xfId="28987" xr:uid="{F876185A-48A6-413B-9534-02D0106D09B3}"/>
    <cellStyle name="Normal 7 2 5 2 2 6" xfId="21499" xr:uid="{E34A818E-742B-4D99-9AD9-2F42CEA399E1}"/>
    <cellStyle name="Normal 7 2 5 2 2 7" xfId="31874" xr:uid="{FAC0A0E4-3D20-42F1-A66B-37BBA691A327}"/>
    <cellStyle name="Normal 7 2 5 2 2 8" xfId="43918" xr:uid="{3CEBDB50-D96F-444B-B40D-C0A7C63046E4}"/>
    <cellStyle name="Normal 7 2 5 2 2 9" xfId="51804" xr:uid="{724FFEC9-538C-455A-BFAA-CBDFC151173B}"/>
    <cellStyle name="Normal 7 2 5 2 3" xfId="6507" xr:uid="{776A0A2A-4C8F-44DD-8B2D-2B21B13E687E}"/>
    <cellStyle name="Normal 7 2 5 2 3 2" xfId="14015" xr:uid="{B3ACA2E9-8B84-4036-A774-D9145A6A075D}"/>
    <cellStyle name="Normal 7 2 5 2 3 2 2" xfId="28991" xr:uid="{C9872D59-DCFB-4377-86B5-AB1D430620C5}"/>
    <cellStyle name="Normal 7 2 5 2 3 3" xfId="21503" xr:uid="{5D41F4DC-9ECD-4E7B-961E-8B323E47C70D}"/>
    <cellStyle name="Normal 7 2 5 2 3 4" xfId="33652" xr:uid="{C035EED6-F366-48E9-9245-3469C6A71601}"/>
    <cellStyle name="Normal 7 2 5 2 3 5" xfId="43922" xr:uid="{02600FDA-AFF6-43ED-AC6A-31EB77598119}"/>
    <cellStyle name="Normal 7 2 5 2 3 6" xfId="51808" xr:uid="{3242E7F8-508A-4D71-8678-8FC2877E0333}"/>
    <cellStyle name="Normal 7 2 5 2 3 7" xfId="59298" xr:uid="{F4ADEE36-8C39-4306-8159-324A7D5A39A0}"/>
    <cellStyle name="Normal 7 2 5 2 4" xfId="6508" xr:uid="{5058A791-460B-4E87-B7C4-994BBCB0BCAF}"/>
    <cellStyle name="Normal 7 2 5 2 4 2" xfId="14016" xr:uid="{CC76CFDE-9671-4C72-8240-902386B1E7A5}"/>
    <cellStyle name="Normal 7 2 5 2 4 2 2" xfId="28992" xr:uid="{D080075D-FBA0-48A6-BB03-B7C8E0031ACE}"/>
    <cellStyle name="Normal 7 2 5 2 4 3" xfId="21504" xr:uid="{5E5C6A3F-E8B5-4942-AA13-C8CA5736E2C8}"/>
    <cellStyle name="Normal 7 2 5 2 4 4" xfId="35497" xr:uid="{CD1A8E33-3A85-4345-86F4-9F79400EAE4F}"/>
    <cellStyle name="Normal 7 2 5 2 4 5" xfId="43923" xr:uid="{8AC4DE38-8537-4DAA-BAE0-4BDD7D539074}"/>
    <cellStyle name="Normal 7 2 5 2 4 6" xfId="51809" xr:uid="{590775E7-7C61-404C-BFF4-C21C91091C89}"/>
    <cellStyle name="Normal 7 2 5 2 4 7" xfId="59299" xr:uid="{7714C149-04D1-4855-AA87-F2617D7D1927}"/>
    <cellStyle name="Normal 7 2 5 2 5" xfId="6509" xr:uid="{AC15FB13-2BFC-4466-A97A-66426A48C357}"/>
    <cellStyle name="Normal 7 2 5 2 5 2" xfId="14017" xr:uid="{BC8CCD6C-364C-426B-92E2-103A77BC2443}"/>
    <cellStyle name="Normal 7 2 5 2 5 2 2" xfId="28993" xr:uid="{D920DB68-8109-4AD3-BB90-C776292C7C43}"/>
    <cellStyle name="Normal 7 2 5 2 5 3" xfId="21505" xr:uid="{A5D426C0-D575-4CF9-9A6C-08E9D0441D23}"/>
    <cellStyle name="Normal 7 2 5 2 5 4" xfId="37340" xr:uid="{5D19DC29-47CA-4E1F-933F-1C7EFFDEC3C0}"/>
    <cellStyle name="Normal 7 2 5 2 5 5" xfId="43924" xr:uid="{3408D1AE-EEA7-4A95-9AA6-2714C7072DB5}"/>
    <cellStyle name="Normal 7 2 5 2 5 6" xfId="51810" xr:uid="{6E1857D5-366B-4D38-8CC4-29B3353B1676}"/>
    <cellStyle name="Normal 7 2 5 2 5 7" xfId="59300" xr:uid="{706BF746-081A-4329-AD61-B1E57299074D}"/>
    <cellStyle name="Normal 7 2 5 2 6" xfId="14010" xr:uid="{50028861-6692-4834-AC80-D9A40381515A}"/>
    <cellStyle name="Normal 7 2 5 2 6 2" xfId="28986" xr:uid="{691B860C-D6C8-4BD0-A345-73E751C24A55}"/>
    <cellStyle name="Normal 7 2 5 2 7" xfId="21498" xr:uid="{CD21E403-2990-47E7-AC41-B361353F0974}"/>
    <cellStyle name="Normal 7 2 5 2 8" xfId="31036" xr:uid="{783B277F-E64C-4F35-A056-7FA50FFE4DFD}"/>
    <cellStyle name="Normal 7 2 5 2 9" xfId="43917" xr:uid="{CF215DA4-BC1A-45BB-AE60-D8A16ACE33CA}"/>
    <cellStyle name="Normal 7 2 5 3" xfId="6510" xr:uid="{F19A1CE4-8459-4637-96E8-D6E2F6496C82}"/>
    <cellStyle name="Normal 7 2 5 3 10" xfId="59301" xr:uid="{A5208282-6012-4D30-8A4E-0A0A858F8009}"/>
    <cellStyle name="Normal 7 2 5 3 2" xfId="6511" xr:uid="{E77E33DC-2C0C-47D7-B86B-31D5748A0B00}"/>
    <cellStyle name="Normal 7 2 5 3 2 2" xfId="14019" xr:uid="{B77513BE-F502-424A-A179-AF855014D390}"/>
    <cellStyle name="Normal 7 2 5 3 2 2 2" xfId="28995" xr:uid="{85A7C250-D6DE-4A28-B0C2-A5949D40EBF2}"/>
    <cellStyle name="Normal 7 2 5 3 2 3" xfId="21507" xr:uid="{07036BBC-8B04-44C0-A88B-99BA8B6DA554}"/>
    <cellStyle name="Normal 7 2 5 3 2 4" xfId="33654" xr:uid="{A56C5B0E-3FB1-4B99-886A-2F2FE8F80D33}"/>
    <cellStyle name="Normal 7 2 5 3 2 5" xfId="43926" xr:uid="{E2A5C54F-5DD0-467D-A526-8F61316995A0}"/>
    <cellStyle name="Normal 7 2 5 3 2 6" xfId="51812" xr:uid="{1A3C518D-B8E1-4718-A72C-2867A2C1F4C9}"/>
    <cellStyle name="Normal 7 2 5 3 2 7" xfId="59302" xr:uid="{B542FD50-6C99-43A5-AABD-B36FDD64FEE3}"/>
    <cellStyle name="Normal 7 2 5 3 3" xfId="6512" xr:uid="{62B67C39-C5AA-4C7C-8D45-134892ADBE8D}"/>
    <cellStyle name="Normal 7 2 5 3 3 2" xfId="14020" xr:uid="{C30C7FA3-E96C-4CC3-9B6B-B699FA991B26}"/>
    <cellStyle name="Normal 7 2 5 3 3 2 2" xfId="28996" xr:uid="{58180EA0-73D3-40D2-B75D-943C415F3395}"/>
    <cellStyle name="Normal 7 2 5 3 3 3" xfId="21508" xr:uid="{1585B348-CDD2-4F6A-9B78-392A0FA00D0F}"/>
    <cellStyle name="Normal 7 2 5 3 3 4" xfId="35499" xr:uid="{E5795B19-4A1C-42CF-AD6A-B65919C69935}"/>
    <cellStyle name="Normal 7 2 5 3 3 5" xfId="43927" xr:uid="{70F41F69-22B1-4D96-AA95-C9A6C77CBCE9}"/>
    <cellStyle name="Normal 7 2 5 3 3 6" xfId="51813" xr:uid="{B1ABCA24-A7F6-43F9-B372-D97632B86E51}"/>
    <cellStyle name="Normal 7 2 5 3 3 7" xfId="59303" xr:uid="{BE2195D8-A24C-4D1F-B369-B4592728A68A}"/>
    <cellStyle name="Normal 7 2 5 3 4" xfId="6513" xr:uid="{74D63BA2-DBD5-405E-9F31-14BEB7D9F0A3}"/>
    <cellStyle name="Normal 7 2 5 3 4 2" xfId="14021" xr:uid="{83B1B15A-E916-4443-B766-5BF86AD64D52}"/>
    <cellStyle name="Normal 7 2 5 3 4 2 2" xfId="28997" xr:uid="{C827FF5E-741A-4470-9C59-B30E5F43A9F3}"/>
    <cellStyle name="Normal 7 2 5 3 4 3" xfId="21509" xr:uid="{DD509A4E-CDB8-420D-8981-6C733287A536}"/>
    <cellStyle name="Normal 7 2 5 3 4 4" xfId="37342" xr:uid="{369CF697-A578-42C1-A133-29AC37CFFE3E}"/>
    <cellStyle name="Normal 7 2 5 3 4 5" xfId="43928" xr:uid="{0CB86728-64C6-4A0C-9386-569F06E17F38}"/>
    <cellStyle name="Normal 7 2 5 3 4 6" xfId="51814" xr:uid="{EC2C154C-BADF-444C-A761-84C472AD5DFE}"/>
    <cellStyle name="Normal 7 2 5 3 4 7" xfId="59304" xr:uid="{099C8BA0-49D4-4E84-97A8-AEB89FA9D039}"/>
    <cellStyle name="Normal 7 2 5 3 5" xfId="14018" xr:uid="{B0AB0DC0-81BB-4D17-BFA5-0BED3BE59156}"/>
    <cellStyle name="Normal 7 2 5 3 5 2" xfId="28994" xr:uid="{C25D5E55-643A-40CE-AF64-AB434D906DF8}"/>
    <cellStyle name="Normal 7 2 5 3 6" xfId="21506" xr:uid="{0E5B18F6-6A49-425C-89F0-061E3898262D}"/>
    <cellStyle name="Normal 7 2 5 3 7" xfId="31873" xr:uid="{B1580987-F5D5-4637-8ABB-46FE8CC79A97}"/>
    <cellStyle name="Normal 7 2 5 3 8" xfId="43925" xr:uid="{43CEDC5D-9683-41AC-B715-A83CEF3AFCDE}"/>
    <cellStyle name="Normal 7 2 5 3 9" xfId="51811" xr:uid="{2187356B-3A5C-4AD8-9688-347542301D79}"/>
    <cellStyle name="Normal 7 2 5 4" xfId="6514" xr:uid="{6F755165-3EFA-433E-BB2B-70CE253521F7}"/>
    <cellStyle name="Normal 7 2 5 4 2" xfId="14022" xr:uid="{31D01BCE-B169-46B8-B28F-82F44757B8E3}"/>
    <cellStyle name="Normal 7 2 5 4 2 2" xfId="28998" xr:uid="{5135DC31-8AA2-425C-A986-AC6828367A69}"/>
    <cellStyle name="Normal 7 2 5 4 3" xfId="21510" xr:uid="{E35B897A-678D-4CCE-B7F9-3D2AF4C31E6A}"/>
    <cellStyle name="Normal 7 2 5 4 4" xfId="33651" xr:uid="{39D16BB3-E324-4F99-82E0-EFEA284534D9}"/>
    <cellStyle name="Normal 7 2 5 4 5" xfId="43929" xr:uid="{A2049B96-AC5A-4FAE-87AE-30E87DF01A74}"/>
    <cellStyle name="Normal 7 2 5 4 6" xfId="51815" xr:uid="{D0022A79-92EC-4EE8-8301-05DAC0609DC9}"/>
    <cellStyle name="Normal 7 2 5 4 7" xfId="59305" xr:uid="{1D9F96FD-76C6-4BA9-9977-E5BD97381724}"/>
    <cellStyle name="Normal 7 2 5 5" xfId="6515" xr:uid="{9B5A5799-EC54-41A1-8101-E24179D8CA0E}"/>
    <cellStyle name="Normal 7 2 5 5 2" xfId="14023" xr:uid="{DC53C381-B35C-4A47-BFB6-92B41B97AB05}"/>
    <cellStyle name="Normal 7 2 5 5 2 2" xfId="28999" xr:uid="{EE97B769-855D-4283-9947-E023657DF90B}"/>
    <cellStyle name="Normal 7 2 5 5 3" xfId="21511" xr:uid="{3F8EA8C4-4C41-418B-B69C-E2EE719887F0}"/>
    <cellStyle name="Normal 7 2 5 5 4" xfId="35496" xr:uid="{9583AAD8-ED65-4BC7-932C-8C8E16B053D2}"/>
    <cellStyle name="Normal 7 2 5 5 5" xfId="43930" xr:uid="{1490E473-0BFA-4877-9F71-8EF8C4ECB6F8}"/>
    <cellStyle name="Normal 7 2 5 5 6" xfId="51816" xr:uid="{BC1A475C-C9D8-4017-BEFC-4EF2E9E5AF13}"/>
    <cellStyle name="Normal 7 2 5 5 7" xfId="59306" xr:uid="{57BE423E-55CD-4D79-A1FC-D4AE6F2CCCA1}"/>
    <cellStyle name="Normal 7 2 5 6" xfId="6516" xr:uid="{1F7819D8-9329-4F1A-AF7C-B2B2E570705D}"/>
    <cellStyle name="Normal 7 2 5 6 2" xfId="14024" xr:uid="{213D31C1-A5EE-4F45-92C8-1461D3BA3567}"/>
    <cellStyle name="Normal 7 2 5 6 2 2" xfId="29000" xr:uid="{A497BC5D-96C6-433C-83A0-95419F94FA1C}"/>
    <cellStyle name="Normal 7 2 5 6 3" xfId="21512" xr:uid="{D87CBF26-5841-4E91-A1A8-1972894EA8FA}"/>
    <cellStyle name="Normal 7 2 5 6 4" xfId="37339" xr:uid="{7558320C-8AD8-4884-8510-71BA35BB74D5}"/>
    <cellStyle name="Normal 7 2 5 6 5" xfId="43931" xr:uid="{34F823EE-E85E-4F5C-AFD1-E228F56C9BA5}"/>
    <cellStyle name="Normal 7 2 5 6 6" xfId="51817" xr:uid="{E1D61404-B2FC-49E1-B1AD-A669DB0BC682}"/>
    <cellStyle name="Normal 7 2 5 6 7" xfId="59307" xr:uid="{236D538A-B080-4A0F-8D29-D6CBD38950AF}"/>
    <cellStyle name="Normal 7 2 5 7" xfId="14009" xr:uid="{3327EFEE-DFC2-4361-A7DB-5B278DB1EF61}"/>
    <cellStyle name="Normal 7 2 5 7 2" xfId="28985" xr:uid="{1EFFDE72-EC9C-4A38-B6CE-457D68E6A591}"/>
    <cellStyle name="Normal 7 2 5 8" xfId="21497" xr:uid="{A9053805-BBE2-4311-95F1-B784B03195B2}"/>
    <cellStyle name="Normal 7 2 5 9" xfId="30603" xr:uid="{51E62F11-812D-4841-9804-89E8B4CE8F7C}"/>
    <cellStyle name="Normal 7 2 6" xfId="6517" xr:uid="{B173B0E3-15C9-4B15-8942-292C46ECEBF6}"/>
    <cellStyle name="Normal 7 2 6 10" xfId="51818" xr:uid="{E0163908-1238-46A9-832B-04AD7B550E7A}"/>
    <cellStyle name="Normal 7 2 6 11" xfId="59308" xr:uid="{2612C4CA-3BA9-4184-B87E-78758E6EA659}"/>
    <cellStyle name="Normal 7 2 6 2" xfId="6518" xr:uid="{DBAD14A2-B96C-4B05-9F33-3E5F39437AF4}"/>
    <cellStyle name="Normal 7 2 6 2 10" xfId="59309" xr:uid="{64D9F5E8-B706-48A5-B45B-C29D427A0881}"/>
    <cellStyle name="Normal 7 2 6 2 2" xfId="6519" xr:uid="{2EFFEA37-7422-4300-A183-B167E495A856}"/>
    <cellStyle name="Normal 7 2 6 2 2 2" xfId="14027" xr:uid="{BFF07342-AF83-4A9D-A944-63ED7FDC554E}"/>
    <cellStyle name="Normal 7 2 6 2 2 2 2" xfId="29003" xr:uid="{7DBE47C6-34E5-4C20-9096-7B361F5EA313}"/>
    <cellStyle name="Normal 7 2 6 2 2 3" xfId="21515" xr:uid="{A68019B6-B31B-47E6-834A-1F2DB7A11E41}"/>
    <cellStyle name="Normal 7 2 6 2 2 4" xfId="33656" xr:uid="{8F1BDFAF-BEEA-4064-B937-7760DA66EECF}"/>
    <cellStyle name="Normal 7 2 6 2 2 5" xfId="43934" xr:uid="{5B36F2AC-6726-47DD-955B-73BE312B3807}"/>
    <cellStyle name="Normal 7 2 6 2 2 6" xfId="51820" xr:uid="{59657764-4A4C-4EB2-8E23-04BE209C945F}"/>
    <cellStyle name="Normal 7 2 6 2 2 7" xfId="59310" xr:uid="{16DA43D6-93E0-42E1-855F-0ED9FE43028B}"/>
    <cellStyle name="Normal 7 2 6 2 3" xfId="6520" xr:uid="{90DC1D8C-B5AB-4FB2-A8FB-ED6572E6BC62}"/>
    <cellStyle name="Normal 7 2 6 2 3 2" xfId="14028" xr:uid="{6326E184-37BF-4B11-B4D6-AFFBC10F648C}"/>
    <cellStyle name="Normal 7 2 6 2 3 2 2" xfId="29004" xr:uid="{35CDC4C9-0447-45DB-BC1B-B8EF7A9A9B5E}"/>
    <cellStyle name="Normal 7 2 6 2 3 3" xfId="21516" xr:uid="{C61B873E-5194-4A98-9409-FA5225BE414E}"/>
    <cellStyle name="Normal 7 2 6 2 3 4" xfId="35501" xr:uid="{C22C332E-C9B4-4389-8494-7F65220340BB}"/>
    <cellStyle name="Normal 7 2 6 2 3 5" xfId="43935" xr:uid="{636F183A-EB9F-4B8D-A3D5-271E8844E559}"/>
    <cellStyle name="Normal 7 2 6 2 3 6" xfId="51821" xr:uid="{CA7DBC54-828B-46F3-B222-CDB8EE4823C7}"/>
    <cellStyle name="Normal 7 2 6 2 3 7" xfId="59311" xr:uid="{A6D284A5-2171-4225-A43D-893372761AF2}"/>
    <cellStyle name="Normal 7 2 6 2 4" xfId="6521" xr:uid="{1B80C8B9-0C11-4357-9D83-2EBC6A34B79A}"/>
    <cellStyle name="Normal 7 2 6 2 4 2" xfId="14029" xr:uid="{F38ABC03-418A-4302-87A0-929ECE048FAE}"/>
    <cellStyle name="Normal 7 2 6 2 4 2 2" xfId="29005" xr:uid="{B4832072-4B0B-4D66-9AAB-EC82787E0970}"/>
    <cellStyle name="Normal 7 2 6 2 4 3" xfId="21517" xr:uid="{4D2558B1-A8EC-4F02-8F61-A0987480AB78}"/>
    <cellStyle name="Normal 7 2 6 2 4 4" xfId="37344" xr:uid="{638BA206-E31D-4317-BCCF-ADB6C283EB52}"/>
    <cellStyle name="Normal 7 2 6 2 4 5" xfId="43936" xr:uid="{516F150B-E1F3-470B-9BE0-2A6E5C06671C}"/>
    <cellStyle name="Normal 7 2 6 2 4 6" xfId="51822" xr:uid="{CFD90214-685A-4787-9B42-BA3445BBBAF3}"/>
    <cellStyle name="Normal 7 2 6 2 4 7" xfId="59312" xr:uid="{7A2F72BF-3DC7-46CD-9518-6B0B5A5713BD}"/>
    <cellStyle name="Normal 7 2 6 2 5" xfId="14026" xr:uid="{8C1D589C-B27A-43C7-90CE-005C5FAE45C9}"/>
    <cellStyle name="Normal 7 2 6 2 5 2" xfId="29002" xr:uid="{BF7E0066-17B6-42F5-B17D-F438D0784499}"/>
    <cellStyle name="Normal 7 2 6 2 6" xfId="21514" xr:uid="{D01D11A1-BD0C-4F29-9759-B35EC2D61189}"/>
    <cellStyle name="Normal 7 2 6 2 7" xfId="31875" xr:uid="{836BE926-9269-4FFC-B4DE-00FD6E2D719A}"/>
    <cellStyle name="Normal 7 2 6 2 8" xfId="43933" xr:uid="{1B79E829-1E97-4BA8-94D7-0AC05F2ADCDC}"/>
    <cellStyle name="Normal 7 2 6 2 9" xfId="51819" xr:uid="{6314DDDD-D5EB-4250-BBBD-38785594E769}"/>
    <cellStyle name="Normal 7 2 6 3" xfId="6522" xr:uid="{0E67845E-2EB7-4FE9-9C00-3F52F7C29B84}"/>
    <cellStyle name="Normal 7 2 6 3 2" xfId="14030" xr:uid="{282AD772-2BEF-4F4B-8CF2-A9416E05FB75}"/>
    <cellStyle name="Normal 7 2 6 3 2 2" xfId="29006" xr:uid="{7F6935D9-389D-454B-A004-2728B41C1A80}"/>
    <cellStyle name="Normal 7 2 6 3 3" xfId="21518" xr:uid="{157B34A8-9A23-4CE5-ADEB-A69B63CF6CCF}"/>
    <cellStyle name="Normal 7 2 6 3 4" xfId="33655" xr:uid="{73491DA3-62F1-445F-B6E6-332437C5AE5F}"/>
    <cellStyle name="Normal 7 2 6 3 5" xfId="43937" xr:uid="{AA4830EB-577A-428F-8CA1-70B5B75B067F}"/>
    <cellStyle name="Normal 7 2 6 3 6" xfId="51823" xr:uid="{40612350-4CBB-46E5-BAFD-898680CEE890}"/>
    <cellStyle name="Normal 7 2 6 3 7" xfId="59313" xr:uid="{61284B79-0B3D-4725-8445-2394CA145FFD}"/>
    <cellStyle name="Normal 7 2 6 4" xfId="6523" xr:uid="{C18B701C-4969-4D1D-AC4C-6A4B36189811}"/>
    <cellStyle name="Normal 7 2 6 4 2" xfId="14031" xr:uid="{3EB8CF5D-EE88-4E7C-B1EE-EA64AB13131F}"/>
    <cellStyle name="Normal 7 2 6 4 2 2" xfId="29007" xr:uid="{5EA45B76-6C04-406F-94FE-A0A9FC01D61A}"/>
    <cellStyle name="Normal 7 2 6 4 3" xfId="21519" xr:uid="{42736C2C-A9CA-4595-95BE-F9C95242C3AC}"/>
    <cellStyle name="Normal 7 2 6 4 4" xfId="35500" xr:uid="{7CBF31EF-565C-402A-A9A4-59756E584BBA}"/>
    <cellStyle name="Normal 7 2 6 4 5" xfId="43938" xr:uid="{F34A9221-6227-4C3D-834C-FFC49E52655A}"/>
    <cellStyle name="Normal 7 2 6 4 6" xfId="51824" xr:uid="{EA14E185-910F-45C7-AB80-1933936C3ACF}"/>
    <cellStyle name="Normal 7 2 6 4 7" xfId="59314" xr:uid="{CDE3A241-1CDB-4927-B028-6D78B7CD616B}"/>
    <cellStyle name="Normal 7 2 6 5" xfId="6524" xr:uid="{0FC14578-37E3-4C1D-8692-5A4654A207D5}"/>
    <cellStyle name="Normal 7 2 6 5 2" xfId="14032" xr:uid="{43B26077-371B-44F1-B002-4937E6D28BC4}"/>
    <cellStyle name="Normal 7 2 6 5 2 2" xfId="29008" xr:uid="{6337D112-B82D-4FE1-9B8C-156642AB167C}"/>
    <cellStyle name="Normal 7 2 6 5 3" xfId="21520" xr:uid="{1DA05F00-E571-4CFE-882C-D84FFC51DC45}"/>
    <cellStyle name="Normal 7 2 6 5 4" xfId="37343" xr:uid="{48DC885F-B350-4015-84D0-5ECAFB2C99CF}"/>
    <cellStyle name="Normal 7 2 6 5 5" xfId="43939" xr:uid="{168D95AA-D851-42FD-A2E3-F6F7A2062D03}"/>
    <cellStyle name="Normal 7 2 6 5 6" xfId="51825" xr:uid="{74079441-BFAD-45BE-BD9E-BBBD1285F9EE}"/>
    <cellStyle name="Normal 7 2 6 5 7" xfId="59315" xr:uid="{2D73084E-E299-4BC6-AA71-3A1459050255}"/>
    <cellStyle name="Normal 7 2 6 6" xfId="14025" xr:uid="{F2F81AE1-DB1D-42E7-9CCD-C71F870409FA}"/>
    <cellStyle name="Normal 7 2 6 6 2" xfId="29001" xr:uid="{6BEB39DB-55F8-4A2A-816A-E39F818797E7}"/>
    <cellStyle name="Normal 7 2 6 7" xfId="21513" xr:uid="{CCB92CB6-8FAB-409B-8EA3-B387C875FC06}"/>
    <cellStyle name="Normal 7 2 6 8" xfId="30726" xr:uid="{43725EFF-DA40-48AD-A575-B6C91474317D}"/>
    <cellStyle name="Normal 7 2 6 9" xfId="43932" xr:uid="{4B5DAC22-5800-431F-B77E-4C2DEEE938DD}"/>
    <cellStyle name="Normal 7 2 7" xfId="6525" xr:uid="{FDE8B3E9-6CDF-4CE3-B4B2-3343C04A0F86}"/>
    <cellStyle name="Normal 7 2 7 10" xfId="51826" xr:uid="{1AC33A25-D27A-434A-99D2-B6B801884B07}"/>
    <cellStyle name="Normal 7 2 7 11" xfId="59316" xr:uid="{FC5435D3-3F7E-43B5-9527-EE37D7167BA2}"/>
    <cellStyle name="Normal 7 2 7 2" xfId="6526" xr:uid="{C9B8B759-6354-4C3B-84FB-156B7D179823}"/>
    <cellStyle name="Normal 7 2 7 2 10" xfId="59317" xr:uid="{AC7F1400-ED76-45FE-83E3-3C965A8EC38B}"/>
    <cellStyle name="Normal 7 2 7 2 2" xfId="6527" xr:uid="{EAAA21BE-E8D5-4EBD-9B74-FFF756F502A3}"/>
    <cellStyle name="Normal 7 2 7 2 2 2" xfId="14035" xr:uid="{465E782E-FBD1-45F9-8FCC-6159FC3A3876}"/>
    <cellStyle name="Normal 7 2 7 2 2 2 2" xfId="29011" xr:uid="{EBB940FD-DC98-45A6-8170-8847A12D25D9}"/>
    <cellStyle name="Normal 7 2 7 2 2 3" xfId="21523" xr:uid="{8BF9C1D5-12B1-4B88-A66F-171F42EB9F31}"/>
    <cellStyle name="Normal 7 2 7 2 2 4" xfId="33658" xr:uid="{4D12B0FB-BB93-4A4B-9308-E55D99943407}"/>
    <cellStyle name="Normal 7 2 7 2 2 5" xfId="43942" xr:uid="{D1CF6C13-AF02-4578-857E-518E80B3A2AB}"/>
    <cellStyle name="Normal 7 2 7 2 2 6" xfId="51828" xr:uid="{7D43A480-F42D-474B-AB7C-68922F62C217}"/>
    <cellStyle name="Normal 7 2 7 2 2 7" xfId="59318" xr:uid="{41663E00-6FCC-4CD1-A8BE-C9E3AA6D418D}"/>
    <cellStyle name="Normal 7 2 7 2 3" xfId="6528" xr:uid="{C6E8348C-ABDD-4339-9D1B-5D298DD25E9E}"/>
    <cellStyle name="Normal 7 2 7 2 3 2" xfId="14036" xr:uid="{A40B6199-E7BE-41E2-9370-5E6B45C5DB9D}"/>
    <cellStyle name="Normal 7 2 7 2 3 2 2" xfId="29012" xr:uid="{CD66DADC-DE47-4EC2-843B-80936103E6F9}"/>
    <cellStyle name="Normal 7 2 7 2 3 3" xfId="21524" xr:uid="{CF940E3D-6E32-4F2E-8377-324FDF8DFEE7}"/>
    <cellStyle name="Normal 7 2 7 2 3 4" xfId="35503" xr:uid="{967EFBA5-2237-4BEC-942F-FA823C454835}"/>
    <cellStyle name="Normal 7 2 7 2 3 5" xfId="43943" xr:uid="{A8A27906-A030-4CEB-9E51-EE46E48871E1}"/>
    <cellStyle name="Normal 7 2 7 2 3 6" xfId="51829" xr:uid="{BDFEE182-5F42-4E51-91C1-9C9E92176540}"/>
    <cellStyle name="Normal 7 2 7 2 3 7" xfId="59319" xr:uid="{70A00DF0-76FB-4591-8184-278EAF4186BF}"/>
    <cellStyle name="Normal 7 2 7 2 4" xfId="6529" xr:uid="{74C2D3E5-9D04-4C48-B521-58A7EAB20268}"/>
    <cellStyle name="Normal 7 2 7 2 4 2" xfId="14037" xr:uid="{DFD9EF32-F185-4763-ACBD-718CA465FE0E}"/>
    <cellStyle name="Normal 7 2 7 2 4 2 2" xfId="29013" xr:uid="{17419F3D-4E37-4EC5-8CEC-A668ED7A26B6}"/>
    <cellStyle name="Normal 7 2 7 2 4 3" xfId="21525" xr:uid="{13767854-1E48-471B-8F8A-27ACE11C9004}"/>
    <cellStyle name="Normal 7 2 7 2 4 4" xfId="37346" xr:uid="{A8790127-EEA2-41F6-9B6F-267B46341501}"/>
    <cellStyle name="Normal 7 2 7 2 4 5" xfId="43944" xr:uid="{3FED0455-3547-4046-8A7A-E2216C559D71}"/>
    <cellStyle name="Normal 7 2 7 2 4 6" xfId="51830" xr:uid="{36D19F8C-27E2-4130-8C6E-B1063FAAEBEE}"/>
    <cellStyle name="Normal 7 2 7 2 4 7" xfId="59320" xr:uid="{5382E357-745B-44BB-B597-00551A670681}"/>
    <cellStyle name="Normal 7 2 7 2 5" xfId="14034" xr:uid="{C197CEFF-2589-4CE5-BEC4-76E7D0DA43B9}"/>
    <cellStyle name="Normal 7 2 7 2 5 2" xfId="29010" xr:uid="{B82A8A7E-48EB-47F3-9014-A6E4DD562ACC}"/>
    <cellStyle name="Normal 7 2 7 2 6" xfId="21522" xr:uid="{7E38B6AC-3B81-4778-87A1-390698552050}"/>
    <cellStyle name="Normal 7 2 7 2 7" xfId="31876" xr:uid="{B38A4D82-3D2E-4D1D-988F-BA0090A403FA}"/>
    <cellStyle name="Normal 7 2 7 2 8" xfId="43941" xr:uid="{FFCA8B57-78AE-4B50-9E72-F370F87B5B7F}"/>
    <cellStyle name="Normal 7 2 7 2 9" xfId="51827" xr:uid="{C40A4D4C-F841-4C9E-9293-A4FABA1DA68A}"/>
    <cellStyle name="Normal 7 2 7 3" xfId="6530" xr:uid="{0C1F6783-A7EA-4F4E-86DA-889A0A43A617}"/>
    <cellStyle name="Normal 7 2 7 3 2" xfId="14038" xr:uid="{9012D02C-306E-4BD4-BE95-9EF8F04CCFF9}"/>
    <cellStyle name="Normal 7 2 7 3 2 2" xfId="29014" xr:uid="{0B79B2E9-934B-4FF6-A44E-A4053364C7EA}"/>
    <cellStyle name="Normal 7 2 7 3 3" xfId="21526" xr:uid="{F9999A93-997C-4A94-88CE-9DADAEACD99F}"/>
    <cellStyle name="Normal 7 2 7 3 4" xfId="33657" xr:uid="{7DB80EEE-18A8-4443-B19E-E48049A324BA}"/>
    <cellStyle name="Normal 7 2 7 3 5" xfId="43945" xr:uid="{4BB07616-4D71-4823-BB5A-6AED1006F696}"/>
    <cellStyle name="Normal 7 2 7 3 6" xfId="51831" xr:uid="{1DE4C489-CB27-4281-BE5F-41856D199ADD}"/>
    <cellStyle name="Normal 7 2 7 3 7" xfId="59321" xr:uid="{425B6AE0-4B0C-48B2-AFB2-3FB3BD29200D}"/>
    <cellStyle name="Normal 7 2 7 4" xfId="6531" xr:uid="{8AB42600-6CBE-4B6F-B419-CE63AF6CC2EA}"/>
    <cellStyle name="Normal 7 2 7 4 2" xfId="14039" xr:uid="{F7708A81-C3F4-4DBE-A690-1AA39429CBE5}"/>
    <cellStyle name="Normal 7 2 7 4 2 2" xfId="29015" xr:uid="{151BC272-5D07-4457-8942-D966289FCB05}"/>
    <cellStyle name="Normal 7 2 7 4 3" xfId="21527" xr:uid="{6853D6F7-40D1-4F20-8AE3-DC1B2A295E04}"/>
    <cellStyle name="Normal 7 2 7 4 4" xfId="35502" xr:uid="{6B5742B3-D1FA-4D14-9997-6F8092C87269}"/>
    <cellStyle name="Normal 7 2 7 4 5" xfId="43946" xr:uid="{F80F5021-C6EB-4CDB-8E4D-71385CECDF0D}"/>
    <cellStyle name="Normal 7 2 7 4 6" xfId="51832" xr:uid="{13452665-D1B9-484E-B76F-097BFA700039}"/>
    <cellStyle name="Normal 7 2 7 4 7" xfId="59322" xr:uid="{ACEE2AAA-E009-4A94-82E8-99D135BC29B5}"/>
    <cellStyle name="Normal 7 2 7 5" xfId="6532" xr:uid="{4954B3B3-6BF5-4110-A0BD-0601CFD58BE6}"/>
    <cellStyle name="Normal 7 2 7 5 2" xfId="14040" xr:uid="{05E1330C-8691-447D-B275-CFF9433AC539}"/>
    <cellStyle name="Normal 7 2 7 5 2 2" xfId="29016" xr:uid="{0053E213-BDE2-45B4-AB92-1B90B584345E}"/>
    <cellStyle name="Normal 7 2 7 5 3" xfId="21528" xr:uid="{D3B1BED3-FA55-483E-BEDA-AD2CFDDB38EF}"/>
    <cellStyle name="Normal 7 2 7 5 4" xfId="37345" xr:uid="{53276641-F9DF-45F5-B844-222FA3F14D26}"/>
    <cellStyle name="Normal 7 2 7 5 5" xfId="43947" xr:uid="{3DF52A3E-6FAB-4F23-8F2E-BDABDBE469DC}"/>
    <cellStyle name="Normal 7 2 7 5 6" xfId="51833" xr:uid="{0D667711-CA62-4E2C-BBE2-3F747B3C7D87}"/>
    <cellStyle name="Normal 7 2 7 5 7" xfId="59323" xr:uid="{B197A5AE-13A5-4C8D-9CC4-7DEBB2B6EF3E}"/>
    <cellStyle name="Normal 7 2 7 6" xfId="14033" xr:uid="{02652BB5-B4A4-4A78-911F-5FDB4E15B206}"/>
    <cellStyle name="Normal 7 2 7 6 2" xfId="29009" xr:uid="{04F067F0-F638-4848-9634-D9B4C23E7C27}"/>
    <cellStyle name="Normal 7 2 7 7" xfId="21521" xr:uid="{F054DB1A-540A-4E8C-ACF2-B707E8D07CFA}"/>
    <cellStyle name="Normal 7 2 7 8" xfId="31027" xr:uid="{2403200D-5333-4112-A87E-6650DAE5F1ED}"/>
    <cellStyle name="Normal 7 2 7 9" xfId="43940" xr:uid="{9A51F242-5D15-4AD3-8B07-5565CE6295CE}"/>
    <cellStyle name="Normal 7 2 8" xfId="6533" xr:uid="{09C129F6-2C4A-4F11-9559-7C75ED4D2EB5}"/>
    <cellStyle name="Normal 7 2 8 10" xfId="51834" xr:uid="{95F483EE-DF6B-4EC4-97B4-4D37243AC146}"/>
    <cellStyle name="Normal 7 2 8 11" xfId="59324" xr:uid="{D2C74041-B111-43ED-BFCA-6F523E95E1DD}"/>
    <cellStyle name="Normal 7 2 8 2" xfId="6534" xr:uid="{FE8A7AEE-F7C3-4CFE-8919-606A2E37F0A5}"/>
    <cellStyle name="Normal 7 2 8 2 10" xfId="59325" xr:uid="{E9F8369E-9422-499F-A57A-C03FE7354C58}"/>
    <cellStyle name="Normal 7 2 8 2 2" xfId="6535" xr:uid="{C6F47CC6-ABC7-4AE6-9D28-5FE306F7D7AA}"/>
    <cellStyle name="Normal 7 2 8 2 2 2" xfId="14043" xr:uid="{3E4DBFA8-C0CF-4558-9B8F-3C50275FF654}"/>
    <cellStyle name="Normal 7 2 8 2 2 2 2" xfId="29019" xr:uid="{3560BF9D-5811-4547-B547-6D8BDD4E4511}"/>
    <cellStyle name="Normal 7 2 8 2 2 3" xfId="21531" xr:uid="{F1F5B98C-AB2A-4881-94CE-37BB2F16A688}"/>
    <cellStyle name="Normal 7 2 8 2 2 4" xfId="33660" xr:uid="{078B215B-7C64-49E6-93BF-CC18ACA636CE}"/>
    <cellStyle name="Normal 7 2 8 2 2 5" xfId="43950" xr:uid="{BDB292B8-4A4F-4E2E-A511-7EC385A237EF}"/>
    <cellStyle name="Normal 7 2 8 2 2 6" xfId="51836" xr:uid="{2A275A62-BAD9-4903-AB88-A66F049F582A}"/>
    <cellStyle name="Normal 7 2 8 2 2 7" xfId="59326" xr:uid="{B921FD4C-C876-489F-AFE9-F4F5E7BF3743}"/>
    <cellStyle name="Normal 7 2 8 2 3" xfId="6536" xr:uid="{31966750-2092-41C5-8CAE-C968A382B58B}"/>
    <cellStyle name="Normal 7 2 8 2 3 2" xfId="14044" xr:uid="{6AE4C595-5768-46BB-A91B-E714356353DD}"/>
    <cellStyle name="Normal 7 2 8 2 3 2 2" xfId="29020" xr:uid="{CA729C03-5101-4202-9267-EF56C2C2FD5F}"/>
    <cellStyle name="Normal 7 2 8 2 3 3" xfId="21532" xr:uid="{02415361-12BC-4C1F-8524-EBA10A6D7361}"/>
    <cellStyle name="Normal 7 2 8 2 3 4" xfId="35505" xr:uid="{4A0346AD-3969-4C0F-806F-A823FBD9AE22}"/>
    <cellStyle name="Normal 7 2 8 2 3 5" xfId="43951" xr:uid="{798AD728-B67B-4460-AB90-C6F5F98F4D16}"/>
    <cellStyle name="Normal 7 2 8 2 3 6" xfId="51837" xr:uid="{2BCDAE89-3263-4CBB-8731-22DC43090504}"/>
    <cellStyle name="Normal 7 2 8 2 3 7" xfId="59327" xr:uid="{5B4AC027-2468-4EF2-AFBF-28A25B6799CF}"/>
    <cellStyle name="Normal 7 2 8 2 4" xfId="6537" xr:uid="{DBC603D8-DAA6-48BA-834E-54BC378FA893}"/>
    <cellStyle name="Normal 7 2 8 2 4 2" xfId="14045" xr:uid="{706CBFBA-726C-447C-ACC3-629D8F62797A}"/>
    <cellStyle name="Normal 7 2 8 2 4 2 2" xfId="29021" xr:uid="{C50EB8E5-09D5-4E27-9A05-F9B54764E1D0}"/>
    <cellStyle name="Normal 7 2 8 2 4 3" xfId="21533" xr:uid="{C97001B0-18D6-439B-AB61-F5D3BCE2B84C}"/>
    <cellStyle name="Normal 7 2 8 2 4 4" xfId="37348" xr:uid="{221BB765-1FEF-4B36-AA47-B1D1F011B705}"/>
    <cellStyle name="Normal 7 2 8 2 4 5" xfId="43952" xr:uid="{D2692961-EEFD-490B-88D6-DABCB85F4D6A}"/>
    <cellStyle name="Normal 7 2 8 2 4 6" xfId="51838" xr:uid="{24D6AAA4-61F2-411D-8975-BBB609D31DD4}"/>
    <cellStyle name="Normal 7 2 8 2 4 7" xfId="59328" xr:uid="{1A68A6B3-86AE-4C8D-8A33-5F9FF6775873}"/>
    <cellStyle name="Normal 7 2 8 2 5" xfId="14042" xr:uid="{1C100C0A-CC70-4A15-AEBC-8654A6370F55}"/>
    <cellStyle name="Normal 7 2 8 2 5 2" xfId="29018" xr:uid="{721B177D-AA6F-49EE-8A1E-2D1633B68F7D}"/>
    <cellStyle name="Normal 7 2 8 2 6" xfId="21530" xr:uid="{91F7A9FD-61CA-40DC-86F5-F36FEE406638}"/>
    <cellStyle name="Normal 7 2 8 2 7" xfId="31877" xr:uid="{F19069B0-3711-4E85-8651-D4B31858E332}"/>
    <cellStyle name="Normal 7 2 8 2 8" xfId="43949" xr:uid="{F2BC97EF-15F7-4E4A-A1C1-257C38A69A98}"/>
    <cellStyle name="Normal 7 2 8 2 9" xfId="51835" xr:uid="{8D49115C-486F-496A-8E67-B6D32D7C85CC}"/>
    <cellStyle name="Normal 7 2 8 3" xfId="6538" xr:uid="{88F410AD-E103-4FBF-B18C-2CFB1B8BECCE}"/>
    <cellStyle name="Normal 7 2 8 3 2" xfId="14046" xr:uid="{34C83547-69DC-4B5E-8BDD-313A2C7982F8}"/>
    <cellStyle name="Normal 7 2 8 3 2 2" xfId="29022" xr:uid="{5CE04C80-2848-41B0-A6F9-604F6C379F92}"/>
    <cellStyle name="Normal 7 2 8 3 3" xfId="21534" xr:uid="{6F12E0AD-486A-42B8-9785-DD966B8DDDE3}"/>
    <cellStyle name="Normal 7 2 8 3 4" xfId="33659" xr:uid="{04B61DCA-AEA4-4585-8D06-6AC3902F488F}"/>
    <cellStyle name="Normal 7 2 8 3 5" xfId="43953" xr:uid="{43ED1C37-49F6-43AB-8A1F-4C618931A3EF}"/>
    <cellStyle name="Normal 7 2 8 3 6" xfId="51839" xr:uid="{70DDBDBA-8C66-4FAB-B00B-FBC0954814B3}"/>
    <cellStyle name="Normal 7 2 8 3 7" xfId="59329" xr:uid="{74D4FD41-C7C6-410E-98D2-665A37F9CA4C}"/>
    <cellStyle name="Normal 7 2 8 4" xfId="6539" xr:uid="{BA64E029-42D0-4D35-B070-CE55C80303EC}"/>
    <cellStyle name="Normal 7 2 8 4 2" xfId="14047" xr:uid="{157368FF-AB83-4286-8A57-E0FB93CA9E9D}"/>
    <cellStyle name="Normal 7 2 8 4 2 2" xfId="29023" xr:uid="{4893B538-D7B0-4981-8BCF-C8C3F4840467}"/>
    <cellStyle name="Normal 7 2 8 4 3" xfId="21535" xr:uid="{99BB9D2A-8544-47F5-80FD-95478ADFDA51}"/>
    <cellStyle name="Normal 7 2 8 4 4" xfId="35504" xr:uid="{EB086DAA-562A-4156-A4E8-577611AF7C48}"/>
    <cellStyle name="Normal 7 2 8 4 5" xfId="43954" xr:uid="{294FE503-4A4F-4775-95D1-657BA4A0F171}"/>
    <cellStyle name="Normal 7 2 8 4 6" xfId="51840" xr:uid="{66F466B7-C7A7-48DC-B5AD-A60630752E8C}"/>
    <cellStyle name="Normal 7 2 8 4 7" xfId="59330" xr:uid="{23E59027-895F-45E0-A8D8-0C2AF174A649}"/>
    <cellStyle name="Normal 7 2 8 5" xfId="6540" xr:uid="{C4179932-AC7D-4A38-A347-5AB317D1C154}"/>
    <cellStyle name="Normal 7 2 8 5 2" xfId="14048" xr:uid="{361AC365-6EE9-4EF1-A91D-E8F417CD33DB}"/>
    <cellStyle name="Normal 7 2 8 5 2 2" xfId="29024" xr:uid="{80F0E486-202D-4BF5-BA95-2227AB8D13A0}"/>
    <cellStyle name="Normal 7 2 8 5 3" xfId="21536" xr:uid="{2F4FEE0A-62F8-4EDA-A38E-4D5FAF037148}"/>
    <cellStyle name="Normal 7 2 8 5 4" xfId="37347" xr:uid="{0E029B75-89A3-4BEE-8870-5524E3C87481}"/>
    <cellStyle name="Normal 7 2 8 5 5" xfId="43955" xr:uid="{1A91FA32-2C60-46B8-8319-6A443433073C}"/>
    <cellStyle name="Normal 7 2 8 5 6" xfId="51841" xr:uid="{A31342CE-E138-49E0-869A-B0D0E05DE097}"/>
    <cellStyle name="Normal 7 2 8 5 7" xfId="59331" xr:uid="{2185212E-3A23-431A-9E21-CB1491056DF8}"/>
    <cellStyle name="Normal 7 2 8 6" xfId="14041" xr:uid="{B5DE8E57-607C-41BB-BE2B-99CF3E08403A}"/>
    <cellStyle name="Normal 7 2 8 6 2" xfId="29017" xr:uid="{ECB36858-D648-4E64-B37E-CE8C361C768C}"/>
    <cellStyle name="Normal 7 2 8 7" xfId="21529" xr:uid="{46965F07-BB84-4E1E-98E4-1256DFB5E54B}"/>
    <cellStyle name="Normal 7 2 8 8" xfId="31104" xr:uid="{A1049BBE-B07E-4ACE-A803-06EA1E351200}"/>
    <cellStyle name="Normal 7 2 8 9" xfId="43948" xr:uid="{BA54A0D3-AA54-40C3-8875-DAD07331F3D8}"/>
    <cellStyle name="Normal 7 2 9" xfId="6541" xr:uid="{82DD2D38-B169-482B-AC1A-067E6802A622}"/>
    <cellStyle name="Normal 7 2 9 10" xfId="59332" xr:uid="{42C7C267-4395-4B96-8D26-D3D430BB8BE9}"/>
    <cellStyle name="Normal 7 2 9 2" xfId="6542" xr:uid="{894D188D-C09E-430D-85A1-E67A1A6E125C}"/>
    <cellStyle name="Normal 7 2 9 2 2" xfId="14050" xr:uid="{197D3DC5-391A-41E6-9D61-6A3429FEFDA1}"/>
    <cellStyle name="Normal 7 2 9 2 2 2" xfId="29026" xr:uid="{BC2FB13C-4175-4404-9CB4-17AC416D1340}"/>
    <cellStyle name="Normal 7 2 9 2 3" xfId="21538" xr:uid="{AC506F1B-5C55-4B5D-B5E8-314BDD6142DE}"/>
    <cellStyle name="Normal 7 2 9 2 4" xfId="33661" xr:uid="{B5D3697E-E810-4839-8F3B-9E6175F1E8A5}"/>
    <cellStyle name="Normal 7 2 9 2 5" xfId="43957" xr:uid="{3EE93ABC-C1F1-4576-8F6C-D5A91D12260F}"/>
    <cellStyle name="Normal 7 2 9 2 6" xfId="51843" xr:uid="{813A8230-C7C9-4E5D-9C4E-6083A89AD0DD}"/>
    <cellStyle name="Normal 7 2 9 2 7" xfId="59333" xr:uid="{1198CE4F-5880-4A09-8454-64C426A8A6FF}"/>
    <cellStyle name="Normal 7 2 9 3" xfId="6543" xr:uid="{652DE223-DAB1-4314-AA07-4E12C2C4EAD6}"/>
    <cellStyle name="Normal 7 2 9 3 2" xfId="14051" xr:uid="{4F4C4BBC-2815-426C-95C9-A7E4AA6A883D}"/>
    <cellStyle name="Normal 7 2 9 3 2 2" xfId="29027" xr:uid="{673021AA-6C9D-4583-8D83-5D1E9FD7595B}"/>
    <cellStyle name="Normal 7 2 9 3 3" xfId="21539" xr:uid="{0AE627BA-1C77-4016-8910-092552799057}"/>
    <cellStyle name="Normal 7 2 9 3 4" xfId="35506" xr:uid="{785A88E5-9747-49BD-8D9F-A0C03F84ABEA}"/>
    <cellStyle name="Normal 7 2 9 3 5" xfId="43958" xr:uid="{49FBCC6E-C88E-4E9D-960C-49E3740C71F3}"/>
    <cellStyle name="Normal 7 2 9 3 6" xfId="51844" xr:uid="{D336BC94-B85F-4A46-9A20-8EB207497FF5}"/>
    <cellStyle name="Normal 7 2 9 3 7" xfId="59334" xr:uid="{0AE3617E-E263-4730-AD03-CB3B2B9DE3B6}"/>
    <cellStyle name="Normal 7 2 9 4" xfId="6544" xr:uid="{7B267B09-2214-49BA-8738-0610439712C9}"/>
    <cellStyle name="Normal 7 2 9 4 2" xfId="14052" xr:uid="{FD67DA61-72EC-4C40-AFD9-697DC58BC06B}"/>
    <cellStyle name="Normal 7 2 9 4 2 2" xfId="29028" xr:uid="{35BF5E26-024D-40F1-9A46-207EBB5F04B6}"/>
    <cellStyle name="Normal 7 2 9 4 3" xfId="21540" xr:uid="{F1ED9668-3873-47AC-BC45-114C99DA3810}"/>
    <cellStyle name="Normal 7 2 9 4 4" xfId="37349" xr:uid="{E72F64F1-E441-4B4E-97BB-FEEED0F96154}"/>
    <cellStyle name="Normal 7 2 9 4 5" xfId="43959" xr:uid="{2BD6DD28-8C9F-4EDE-8388-C6588EFD7412}"/>
    <cellStyle name="Normal 7 2 9 4 6" xfId="51845" xr:uid="{D3F01137-6BCF-43E7-A4A3-14DBF1A4F706}"/>
    <cellStyle name="Normal 7 2 9 4 7" xfId="59335" xr:uid="{7C162BD3-E3A2-4246-BE63-E00E07CCAFDC}"/>
    <cellStyle name="Normal 7 2 9 5" xfId="14049" xr:uid="{C6E8CFC3-366D-4707-A7EF-99DCCD330251}"/>
    <cellStyle name="Normal 7 2 9 5 2" xfId="29025" xr:uid="{A877C1F8-FBBD-4BCB-9F07-D524EE8A7195}"/>
    <cellStyle name="Normal 7 2 9 6" xfId="21537" xr:uid="{8A1DFE25-0810-4C19-A75B-FD7DDDDD8FF6}"/>
    <cellStyle name="Normal 7 2 9 7" xfId="31853" xr:uid="{6B1D18A9-5140-4FD1-B72D-E647E0620CFE}"/>
    <cellStyle name="Normal 7 2 9 8" xfId="43956" xr:uid="{0E2053E1-2723-4BD3-AE2D-A71B82843890}"/>
    <cellStyle name="Normal 7 2 9 9" xfId="51842" xr:uid="{5C6977A2-7D43-463C-903F-FC329F715EC7}"/>
    <cellStyle name="Normal 7 20" xfId="30277" xr:uid="{73262049-62EE-4862-9B3E-11844D451ED4}"/>
    <cellStyle name="Normal 7 21" xfId="37719" xr:uid="{A6B1CCFC-E934-4A06-A0C9-188B0DD7BEBD}"/>
    <cellStyle name="Normal 7 22" xfId="45207" xr:uid="{8ADD22AF-5F6E-4E4A-A553-20BBBEA9BD2E}"/>
    <cellStyle name="Normal 7 23" xfId="45330" xr:uid="{0EE53EDA-C1D5-4CE6-BB94-3A06E883B11E}"/>
    <cellStyle name="Normal 7 24" xfId="45453" xr:uid="{4B434ED6-2F2D-45E1-9136-0E17E3546EC1}"/>
    <cellStyle name="Normal 7 25" xfId="45586" xr:uid="{C3E010E0-2790-4525-ABB5-0CA192672F6C}"/>
    <cellStyle name="Normal 7 26" xfId="53095" xr:uid="{5D34A9B4-6823-41A7-99A5-D8114FF4268C}"/>
    <cellStyle name="Normal 7 3" xfId="282" xr:uid="{D0B4D838-FEA0-42D6-9F59-1B9CA74A3357}"/>
    <cellStyle name="Normal 7 3 10" xfId="6545" xr:uid="{A0E4F408-D4F2-41D4-B4E3-1BBF8B948591}"/>
    <cellStyle name="Normal 7 3 10 2" xfId="14053" xr:uid="{D0E9A5B8-F9A3-4428-8708-A45B1A31D4FD}"/>
    <cellStyle name="Normal 7 3 10 2 2" xfId="29029" xr:uid="{359A616A-0C84-49ED-BF12-40EA97F6072B}"/>
    <cellStyle name="Normal 7 3 10 3" xfId="21541" xr:uid="{45CB6ACD-EE2C-4282-A681-2BD578505E8B}"/>
    <cellStyle name="Normal 7 3 10 4" xfId="35507" xr:uid="{9EA88EA7-58C5-4587-B003-C034B6E989DA}"/>
    <cellStyle name="Normal 7 3 10 5" xfId="43960" xr:uid="{A08BD990-F23B-4827-A61A-FBB5A077D827}"/>
    <cellStyle name="Normal 7 3 10 6" xfId="51846" xr:uid="{E675B0B1-A7CE-47F5-9A34-CDA055498802}"/>
    <cellStyle name="Normal 7 3 10 7" xfId="59336" xr:uid="{E0EDB9F3-2B7D-4B17-A44C-5F26EA51DD93}"/>
    <cellStyle name="Normal 7 3 11" xfId="6546" xr:uid="{F8B14E6C-8AC4-43B6-B20E-28EE60B431D6}"/>
    <cellStyle name="Normal 7 3 11 2" xfId="14054" xr:uid="{433B4329-C043-4EC5-B238-EC7223485DB5}"/>
    <cellStyle name="Normal 7 3 11 2 2" xfId="29030" xr:uid="{6AF293BF-9CEE-4BF5-AD6F-6F6DE61D237D}"/>
    <cellStyle name="Normal 7 3 11 3" xfId="21542" xr:uid="{BF1A774A-C9FD-4833-8C94-3774987FB81C}"/>
    <cellStyle name="Normal 7 3 11 4" xfId="37350" xr:uid="{757A1D48-4A9C-432D-BF31-10805851EFAA}"/>
    <cellStyle name="Normal 7 3 11 5" xfId="43961" xr:uid="{5CC6AF3E-8827-4BC5-9ED8-8F8593BCAC70}"/>
    <cellStyle name="Normal 7 3 11 6" xfId="51847" xr:uid="{54A40160-044D-46D5-A41D-DB02AF204610}"/>
    <cellStyle name="Normal 7 3 11 7" xfId="59337" xr:uid="{AD673A65-6144-4A4C-BDDA-B7D11E5C06ED}"/>
    <cellStyle name="Normal 7 3 12" xfId="30326" xr:uid="{CC56925F-EE42-4CDB-A416-8F3943517D5D}"/>
    <cellStyle name="Normal 7 3 2" xfId="6547" xr:uid="{383E47D8-5C18-4972-A3DC-EB9043516CC5}"/>
    <cellStyle name="Normal 7 3 2 10" xfId="21543" xr:uid="{DBDD9664-DC48-45DB-A954-9E4CEA8F1212}"/>
    <cellStyle name="Normal 7 3 2 11" xfId="30394" xr:uid="{9A30F8A9-2232-4C57-9DEF-B41FE4F9CD01}"/>
    <cellStyle name="Normal 7 3 2 12" xfId="43962" xr:uid="{76B80FC4-A2B4-4E8C-B9C4-D5C7AE167371}"/>
    <cellStyle name="Normal 7 3 2 13" xfId="51848" xr:uid="{255A7CAB-40A6-4F6C-AE55-01ED63B99977}"/>
    <cellStyle name="Normal 7 3 2 14" xfId="59338" xr:uid="{D3ADB236-0CAE-4E72-B305-59BBA53C35B5}"/>
    <cellStyle name="Normal 7 3 2 2" xfId="6548" xr:uid="{790772FB-8D3A-4DDF-ACB8-94AC34FFEECD}"/>
    <cellStyle name="Normal 7 3 2 2 10" xfId="43963" xr:uid="{04FE928E-E855-446C-A37B-23F26FFF853D}"/>
    <cellStyle name="Normal 7 3 2 2 11" xfId="51849" xr:uid="{D6380DB7-185B-4CB0-891F-144A0B449A09}"/>
    <cellStyle name="Normal 7 3 2 2 12" xfId="59339" xr:uid="{37EF596C-D4D6-407B-910A-AA88927CC55D}"/>
    <cellStyle name="Normal 7 3 2 2 2" xfId="6549" xr:uid="{3893AA35-78F0-4B50-B9EB-4B9AE9695C8A}"/>
    <cellStyle name="Normal 7 3 2 2 2 10" xfId="51850" xr:uid="{3049B1A0-1EA9-4BF5-9DBD-1D8EF382EBC1}"/>
    <cellStyle name="Normal 7 3 2 2 2 11" xfId="59340" xr:uid="{AA163974-D438-4129-83FF-1B2CB2F736AF}"/>
    <cellStyle name="Normal 7 3 2 2 2 2" xfId="6550" xr:uid="{ECC16578-7CE9-420B-8465-84623996C49D}"/>
    <cellStyle name="Normal 7 3 2 2 2 2 10" xfId="59341" xr:uid="{8359586A-D3ED-407F-88D1-176EBFD5C696}"/>
    <cellStyle name="Normal 7 3 2 2 2 2 2" xfId="6551" xr:uid="{44AE8982-84CF-42EC-BC1E-417CA2C48D7B}"/>
    <cellStyle name="Normal 7 3 2 2 2 2 2 2" xfId="14059" xr:uid="{42746324-01C8-4BE1-BB9F-2129F25DCD91}"/>
    <cellStyle name="Normal 7 3 2 2 2 2 2 2 2" xfId="29035" xr:uid="{D5DCA11E-66FD-47FC-935C-E3F4A6FDED2D}"/>
    <cellStyle name="Normal 7 3 2 2 2 2 2 3" xfId="21547" xr:uid="{4200E3B0-62C5-4B54-AFD6-45EA0CD3177E}"/>
    <cellStyle name="Normal 7 3 2 2 2 2 2 4" xfId="33666" xr:uid="{64064BB2-C732-492A-B826-0CB4E89E2C0F}"/>
    <cellStyle name="Normal 7 3 2 2 2 2 2 5" xfId="43966" xr:uid="{A8E2DDA9-6AF5-4DF8-B37D-08B0F8065EEC}"/>
    <cellStyle name="Normal 7 3 2 2 2 2 2 6" xfId="51852" xr:uid="{A7CD4C24-7ABB-400E-8E4C-AC13C86DEE54}"/>
    <cellStyle name="Normal 7 3 2 2 2 2 2 7" xfId="59342" xr:uid="{72F2665D-07F4-477F-99AF-5A4635ED03CF}"/>
    <cellStyle name="Normal 7 3 2 2 2 2 3" xfId="6552" xr:uid="{995B5A59-908C-444E-A01A-A49771B0F75D}"/>
    <cellStyle name="Normal 7 3 2 2 2 2 3 2" xfId="14060" xr:uid="{65F6FE71-5149-44EC-86E5-302733B76474}"/>
    <cellStyle name="Normal 7 3 2 2 2 2 3 2 2" xfId="29036" xr:uid="{26A753DB-F683-45FE-AA35-1750ACFACDA5}"/>
    <cellStyle name="Normal 7 3 2 2 2 2 3 3" xfId="21548" xr:uid="{923EDCAC-7408-42A1-BACC-BB423DBC9B87}"/>
    <cellStyle name="Normal 7 3 2 2 2 2 3 4" xfId="35511" xr:uid="{3E5AF510-4197-4BBA-963A-74F82BA13E3B}"/>
    <cellStyle name="Normal 7 3 2 2 2 2 3 5" xfId="43967" xr:uid="{C51E863D-0DC1-4CF8-B8ED-0D506D9EC6C6}"/>
    <cellStyle name="Normal 7 3 2 2 2 2 3 6" xfId="51853" xr:uid="{9F844EBE-7FE9-42C6-A5F3-1572B967EBE3}"/>
    <cellStyle name="Normal 7 3 2 2 2 2 3 7" xfId="59343" xr:uid="{7392E4ED-A1C6-4FF1-B096-8BC16AE660B2}"/>
    <cellStyle name="Normal 7 3 2 2 2 2 4" xfId="6553" xr:uid="{4817EC8B-1C0C-4772-9A3C-FEEAA37EEA38}"/>
    <cellStyle name="Normal 7 3 2 2 2 2 4 2" xfId="14061" xr:uid="{28EEEF76-5409-42B5-AF94-D50ABE7DAC18}"/>
    <cellStyle name="Normal 7 3 2 2 2 2 4 2 2" xfId="29037" xr:uid="{B6AFE784-DBD5-434D-B2E0-D985582AFEFF}"/>
    <cellStyle name="Normal 7 3 2 2 2 2 4 3" xfId="21549" xr:uid="{F5DFA6A6-23F8-4CAB-9F15-0CC40DE241F8}"/>
    <cellStyle name="Normal 7 3 2 2 2 2 4 4" xfId="37354" xr:uid="{61970EF2-3359-45BB-BE2C-C3DC0F3A5DD2}"/>
    <cellStyle name="Normal 7 3 2 2 2 2 4 5" xfId="43968" xr:uid="{5CE8C9B6-0733-4076-8655-CC38C9FC4FF5}"/>
    <cellStyle name="Normal 7 3 2 2 2 2 4 6" xfId="51854" xr:uid="{784D879F-9CDC-47B0-80A9-004E696E67EE}"/>
    <cellStyle name="Normal 7 3 2 2 2 2 4 7" xfId="59344" xr:uid="{AF0F80ED-6593-46AF-B8B7-2221D93726E6}"/>
    <cellStyle name="Normal 7 3 2 2 2 2 5" xfId="14058" xr:uid="{D6C68F56-B45D-4C55-95CF-071FF785C393}"/>
    <cellStyle name="Normal 7 3 2 2 2 2 5 2" xfId="29034" xr:uid="{22391308-59C4-4672-84D2-C7DD7E5052B4}"/>
    <cellStyle name="Normal 7 3 2 2 2 2 6" xfId="21546" xr:uid="{EC924BE0-EF9F-4DED-A253-881520003DD4}"/>
    <cellStyle name="Normal 7 3 2 2 2 2 7" xfId="31881" xr:uid="{0F304D20-D208-4DA0-B44D-27C65FA3566A}"/>
    <cellStyle name="Normal 7 3 2 2 2 2 8" xfId="43965" xr:uid="{F50B5181-C9C5-4C7A-8560-AD5ECE76623E}"/>
    <cellStyle name="Normal 7 3 2 2 2 2 9" xfId="51851" xr:uid="{C6002E77-8FA7-49A2-A918-27AC9357F27D}"/>
    <cellStyle name="Normal 7 3 2 2 2 3" xfId="6554" xr:uid="{CB415291-35E3-430F-A292-B8F6F49D05A0}"/>
    <cellStyle name="Normal 7 3 2 2 2 3 2" xfId="14062" xr:uid="{2FBC8E23-7F35-4FD2-BC27-663952EE907A}"/>
    <cellStyle name="Normal 7 3 2 2 2 3 2 2" xfId="29038" xr:uid="{6E4B5090-FC3E-4910-AF88-2F9F40A4A8F9}"/>
    <cellStyle name="Normal 7 3 2 2 2 3 3" xfId="21550" xr:uid="{4AF02DD5-98A6-4CC2-9BD0-483684229F9A}"/>
    <cellStyle name="Normal 7 3 2 2 2 3 4" xfId="33665" xr:uid="{360A7FB1-AE05-46B6-BF2E-D9267289966D}"/>
    <cellStyle name="Normal 7 3 2 2 2 3 5" xfId="43969" xr:uid="{6CBEFCED-A994-4CB9-BBD6-93EDF442F220}"/>
    <cellStyle name="Normal 7 3 2 2 2 3 6" xfId="51855" xr:uid="{4111A604-2A5D-4541-80A1-838D0AEE2600}"/>
    <cellStyle name="Normal 7 3 2 2 2 3 7" xfId="59345" xr:uid="{1B8B79B7-AA74-4B1D-887B-D4F0D7EDD770}"/>
    <cellStyle name="Normal 7 3 2 2 2 4" xfId="6555" xr:uid="{3122AD75-D934-4715-8AE0-4CBB52663AF1}"/>
    <cellStyle name="Normal 7 3 2 2 2 4 2" xfId="14063" xr:uid="{A578AB0B-23C6-452B-82CE-7C8B7736EDA2}"/>
    <cellStyle name="Normal 7 3 2 2 2 4 2 2" xfId="29039" xr:uid="{83ABA485-DCE0-46F7-A8A0-F22E659EF155}"/>
    <cellStyle name="Normal 7 3 2 2 2 4 3" xfId="21551" xr:uid="{54E94410-C63F-439F-A82D-029309EFFA89}"/>
    <cellStyle name="Normal 7 3 2 2 2 4 4" xfId="35510" xr:uid="{1B0EB170-2A4B-4961-924F-AB85D2662441}"/>
    <cellStyle name="Normal 7 3 2 2 2 4 5" xfId="43970" xr:uid="{F591771E-05BF-4F75-870B-FCAE1BD32424}"/>
    <cellStyle name="Normal 7 3 2 2 2 4 6" xfId="51856" xr:uid="{4036C985-46C5-4D4C-B11E-04EFD4790941}"/>
    <cellStyle name="Normal 7 3 2 2 2 4 7" xfId="59346" xr:uid="{BFC6D947-D352-45B4-B0C8-6F94B376A0CE}"/>
    <cellStyle name="Normal 7 3 2 2 2 5" xfId="6556" xr:uid="{279A0DB1-1C95-43A7-BBC4-1BB5729B9BE0}"/>
    <cellStyle name="Normal 7 3 2 2 2 5 2" xfId="14064" xr:uid="{B02B0A96-18E9-422C-B6A7-9879372F1491}"/>
    <cellStyle name="Normal 7 3 2 2 2 5 2 2" xfId="29040" xr:uid="{52781E4A-0F50-4C50-90F6-C3072F90A1FA}"/>
    <cellStyle name="Normal 7 3 2 2 2 5 3" xfId="21552" xr:uid="{98C4E261-5CAE-456E-95F1-14B0528E0EA8}"/>
    <cellStyle name="Normal 7 3 2 2 2 5 4" xfId="37353" xr:uid="{BC6E9907-C1D3-4287-A04E-762C7FB7C76F}"/>
    <cellStyle name="Normal 7 3 2 2 2 5 5" xfId="43971" xr:uid="{A05DCF77-C439-4FBA-8B6A-1DF0E43BD68D}"/>
    <cellStyle name="Normal 7 3 2 2 2 5 6" xfId="51857" xr:uid="{6AEC04E2-52ED-48DA-8861-82737C9AD745}"/>
    <cellStyle name="Normal 7 3 2 2 2 5 7" xfId="59347" xr:uid="{AF27319B-1927-4EA8-8508-EEA79F89C99F}"/>
    <cellStyle name="Normal 7 3 2 2 2 6" xfId="14057" xr:uid="{1CCF1C6A-ED7C-4393-9F5F-865D7DD13253}"/>
    <cellStyle name="Normal 7 3 2 2 2 6 2" xfId="29033" xr:uid="{710D41D0-B2EF-4A75-8753-CA64E36DE82B}"/>
    <cellStyle name="Normal 7 3 2 2 2 7" xfId="21545" xr:uid="{6C428E70-23CF-42F2-AE53-7C7ADAF7EC44}"/>
    <cellStyle name="Normal 7 3 2 2 2 8" xfId="31039" xr:uid="{593C68A7-CA11-4012-A733-85AE674AB805}"/>
    <cellStyle name="Normal 7 3 2 2 2 9" xfId="43964" xr:uid="{DEFDC0ED-60D2-43D7-90C8-86D30B37DA54}"/>
    <cellStyle name="Normal 7 3 2 2 3" xfId="6557" xr:uid="{84DA6E77-D8E1-4091-B2C9-E1294431F742}"/>
    <cellStyle name="Normal 7 3 2 2 3 10" xfId="59348" xr:uid="{9949C547-6B27-4252-A858-49C43D4B59D8}"/>
    <cellStyle name="Normal 7 3 2 2 3 2" xfId="6558" xr:uid="{6E5F9FE7-C6AB-4F80-A7F9-973B82EBE217}"/>
    <cellStyle name="Normal 7 3 2 2 3 2 2" xfId="14066" xr:uid="{20278A31-EA2D-4F8E-AA89-FDF8C6F20D41}"/>
    <cellStyle name="Normal 7 3 2 2 3 2 2 2" xfId="29042" xr:uid="{4D3F26D3-B580-413D-9FC9-698672D7A302}"/>
    <cellStyle name="Normal 7 3 2 2 3 2 3" xfId="21554" xr:uid="{214CE60B-B3A4-4960-8585-58BF04834B5B}"/>
    <cellStyle name="Normal 7 3 2 2 3 2 4" xfId="33667" xr:uid="{D1F4D088-575B-4402-A4D3-3169F8750ADC}"/>
    <cellStyle name="Normal 7 3 2 2 3 2 5" xfId="43973" xr:uid="{D93B123A-6CE5-49BC-9CEC-F2324B7746B3}"/>
    <cellStyle name="Normal 7 3 2 2 3 2 6" xfId="51859" xr:uid="{E0DC52BC-523B-41B4-8B57-51CE8DDF75E0}"/>
    <cellStyle name="Normal 7 3 2 2 3 2 7" xfId="59349" xr:uid="{545D0833-D0B2-482B-AE42-2E24DE9F48E3}"/>
    <cellStyle name="Normal 7 3 2 2 3 3" xfId="6559" xr:uid="{43A53BBD-3768-4BF4-9C69-0576B9C65EF5}"/>
    <cellStyle name="Normal 7 3 2 2 3 3 2" xfId="14067" xr:uid="{2F1C78D1-7FB0-4AC2-8961-EC0D6A99A79A}"/>
    <cellStyle name="Normal 7 3 2 2 3 3 2 2" xfId="29043" xr:uid="{FE82240A-3AC2-483A-98FA-BCD523BEA2F3}"/>
    <cellStyle name="Normal 7 3 2 2 3 3 3" xfId="21555" xr:uid="{D295F952-36B9-4DC1-BB84-C559FF4BED73}"/>
    <cellStyle name="Normal 7 3 2 2 3 3 4" xfId="35512" xr:uid="{A982AA16-2121-4700-A5A5-4210CF283E0D}"/>
    <cellStyle name="Normal 7 3 2 2 3 3 5" xfId="43974" xr:uid="{B594219A-C47A-4911-837C-C8BE691961CD}"/>
    <cellStyle name="Normal 7 3 2 2 3 3 6" xfId="51860" xr:uid="{169CD087-F63F-4436-84B1-E205E7B67C8E}"/>
    <cellStyle name="Normal 7 3 2 2 3 3 7" xfId="59350" xr:uid="{0A8E2069-A1BB-48D2-81C3-AAC769F4169B}"/>
    <cellStyle name="Normal 7 3 2 2 3 4" xfId="6560" xr:uid="{DF23440B-0852-418E-9DDA-AE884AEF3E73}"/>
    <cellStyle name="Normal 7 3 2 2 3 4 2" xfId="14068" xr:uid="{16687D49-8A04-47E5-9A25-51C2D12D43AC}"/>
    <cellStyle name="Normal 7 3 2 2 3 4 2 2" xfId="29044" xr:uid="{1986041E-CEC2-4A06-922F-F26C36A78E45}"/>
    <cellStyle name="Normal 7 3 2 2 3 4 3" xfId="21556" xr:uid="{3B460E53-7BC6-41B3-8B5B-CC9839423D10}"/>
    <cellStyle name="Normal 7 3 2 2 3 4 4" xfId="37355" xr:uid="{340707EF-F691-4946-B6AF-52538C7FC4C5}"/>
    <cellStyle name="Normal 7 3 2 2 3 4 5" xfId="43975" xr:uid="{D80CCC6C-461F-455F-A9CD-2CEBFAC479D0}"/>
    <cellStyle name="Normal 7 3 2 2 3 4 6" xfId="51861" xr:uid="{28828CD6-69C7-4FA3-B378-57046C0673D7}"/>
    <cellStyle name="Normal 7 3 2 2 3 4 7" xfId="59351" xr:uid="{CD83E51B-E7CD-459F-93CE-ABD37064AB89}"/>
    <cellStyle name="Normal 7 3 2 2 3 5" xfId="14065" xr:uid="{401C1E3B-F876-4258-B239-40CA272B99FC}"/>
    <cellStyle name="Normal 7 3 2 2 3 5 2" xfId="29041" xr:uid="{DE773CA3-0796-49D9-990D-32D896853410}"/>
    <cellStyle name="Normal 7 3 2 2 3 6" xfId="21553" xr:uid="{BFB8BA1A-A65D-49A1-AC19-4C2029B22EB6}"/>
    <cellStyle name="Normal 7 3 2 2 3 7" xfId="31880" xr:uid="{50238345-78D3-462D-8AF8-7D49D8FA28D5}"/>
    <cellStyle name="Normal 7 3 2 2 3 8" xfId="43972" xr:uid="{8EE7862B-58A2-4EA1-8316-3D7C4860B883}"/>
    <cellStyle name="Normal 7 3 2 2 3 9" xfId="51858" xr:uid="{A15CEFEB-44A0-4013-99A7-3FF682F2B9B2}"/>
    <cellStyle name="Normal 7 3 2 2 4" xfId="6561" xr:uid="{4F3107F6-F94E-4A0C-84CB-F40ECE43A694}"/>
    <cellStyle name="Normal 7 3 2 2 4 2" xfId="14069" xr:uid="{ED062531-D6C5-4769-99E1-91906C43EEBC}"/>
    <cellStyle name="Normal 7 3 2 2 4 2 2" xfId="29045" xr:uid="{83907883-8AEA-4FE9-BC05-9A03218A6783}"/>
    <cellStyle name="Normal 7 3 2 2 4 3" xfId="21557" xr:uid="{8CD123C6-9788-41E9-A871-F24A236B4C19}"/>
    <cellStyle name="Normal 7 3 2 2 4 4" xfId="33664" xr:uid="{00F8D266-22DE-4AC7-A1B0-1532F4BBD3B2}"/>
    <cellStyle name="Normal 7 3 2 2 4 5" xfId="43976" xr:uid="{3FB9851F-7317-4792-BE88-70EAC13C2601}"/>
    <cellStyle name="Normal 7 3 2 2 4 6" xfId="51862" xr:uid="{2178F15C-B39E-4E61-868C-1B4690E8035C}"/>
    <cellStyle name="Normal 7 3 2 2 4 7" xfId="59352" xr:uid="{496E6394-9458-48C7-87A3-57B546EA0B9F}"/>
    <cellStyle name="Normal 7 3 2 2 5" xfId="6562" xr:uid="{2D3321B6-3F3C-4FA2-B718-7B5009A43148}"/>
    <cellStyle name="Normal 7 3 2 2 5 2" xfId="14070" xr:uid="{DCD37A18-BF7B-4E2A-88E6-5B04B06B2B38}"/>
    <cellStyle name="Normal 7 3 2 2 5 2 2" xfId="29046" xr:uid="{B9100081-7D67-4E34-A960-869FD6ACA81B}"/>
    <cellStyle name="Normal 7 3 2 2 5 3" xfId="21558" xr:uid="{0849D372-AA98-4FD4-87D3-B7B9DCB7B3A5}"/>
    <cellStyle name="Normal 7 3 2 2 5 4" xfId="35509" xr:uid="{8DDE28D4-17CD-498D-9858-45C2E94D14B6}"/>
    <cellStyle name="Normal 7 3 2 2 5 5" xfId="43977" xr:uid="{1F758FA5-DF41-498F-AD89-9C9A41461D53}"/>
    <cellStyle name="Normal 7 3 2 2 5 6" xfId="51863" xr:uid="{E308448F-748F-4B4B-ACC8-DFBF2B7ED4E0}"/>
    <cellStyle name="Normal 7 3 2 2 5 7" xfId="59353" xr:uid="{15C4F5DB-5905-4894-AF5F-EE3DC951E793}"/>
    <cellStyle name="Normal 7 3 2 2 6" xfId="6563" xr:uid="{818897E5-A8AB-4FD3-AAB3-4330FEB290B6}"/>
    <cellStyle name="Normal 7 3 2 2 6 2" xfId="14071" xr:uid="{88B11C47-9D09-4CE5-A49B-70AE9DE86242}"/>
    <cellStyle name="Normal 7 3 2 2 6 2 2" xfId="29047" xr:uid="{239DEC91-A20A-408F-A21F-E67C1A777A4E}"/>
    <cellStyle name="Normal 7 3 2 2 6 3" xfId="21559" xr:uid="{FFDB4C87-9AE5-4397-9D29-EB036BEB129D}"/>
    <cellStyle name="Normal 7 3 2 2 6 4" xfId="37352" xr:uid="{9D437041-8CEE-4962-B5BB-11205EC4E0A5}"/>
    <cellStyle name="Normal 7 3 2 2 6 5" xfId="43978" xr:uid="{7EB883D3-D416-4518-BC66-DFE3AB156A5E}"/>
    <cellStyle name="Normal 7 3 2 2 6 6" xfId="51864" xr:uid="{F1BCDB5E-5F2F-4E0D-A024-974D35D7C958}"/>
    <cellStyle name="Normal 7 3 2 2 6 7" xfId="59354" xr:uid="{0FF2CCA2-0A02-47E7-9BAA-8C38EB513F94}"/>
    <cellStyle name="Normal 7 3 2 2 7" xfId="14056" xr:uid="{2CEBDE79-AE4E-490F-A69E-E3C57280AB3C}"/>
    <cellStyle name="Normal 7 3 2 2 7 2" xfId="29032" xr:uid="{C1371736-4706-49C9-BE46-0CDB346E74BC}"/>
    <cellStyle name="Normal 7 3 2 2 8" xfId="21544" xr:uid="{64040C6C-16DB-4FDE-ACD0-8BDFF98AFF21}"/>
    <cellStyle name="Normal 7 3 2 2 9" xfId="30530" xr:uid="{A1338726-14BB-4B98-9C77-123575745E9F}"/>
    <cellStyle name="Normal 7 3 2 3" xfId="6564" xr:uid="{07C009E7-6241-478F-9438-9E60D40929AE}"/>
    <cellStyle name="Normal 7 3 2 3 10" xfId="51865" xr:uid="{9001C1B3-40B2-43CF-848E-776F632AB3BD}"/>
    <cellStyle name="Normal 7 3 2 3 11" xfId="59355" xr:uid="{D8FBF635-9E07-4F85-9E41-D2EB731F805C}"/>
    <cellStyle name="Normal 7 3 2 3 2" xfId="6565" xr:uid="{68DDD7C6-FE3E-4105-A922-0105CFF99ADA}"/>
    <cellStyle name="Normal 7 3 2 3 2 10" xfId="59356" xr:uid="{C6CC046A-A59E-4B4C-AFA7-85C351D85F38}"/>
    <cellStyle name="Normal 7 3 2 3 2 2" xfId="6566" xr:uid="{30ED4ACD-FA60-4B91-B32B-51936FFDA224}"/>
    <cellStyle name="Normal 7 3 2 3 2 2 2" xfId="14074" xr:uid="{8571A6A6-B459-4507-A4F8-999141FB6DB2}"/>
    <cellStyle name="Normal 7 3 2 3 2 2 2 2" xfId="29050" xr:uid="{9EA4EB49-59BC-4DDD-9D5F-3EAD7A212919}"/>
    <cellStyle name="Normal 7 3 2 3 2 2 3" xfId="21562" xr:uid="{016F473B-8288-4F18-B75A-E20F5C9FD0F9}"/>
    <cellStyle name="Normal 7 3 2 3 2 2 4" xfId="33669" xr:uid="{2197FFF9-0CDE-4307-B47D-FE08BDAA1E55}"/>
    <cellStyle name="Normal 7 3 2 3 2 2 5" xfId="43981" xr:uid="{DCE4B474-1559-463A-AD6E-7B7D84FE9321}"/>
    <cellStyle name="Normal 7 3 2 3 2 2 6" xfId="51867" xr:uid="{E2813534-9C1B-4280-9033-B21324A9E5ED}"/>
    <cellStyle name="Normal 7 3 2 3 2 2 7" xfId="59357" xr:uid="{DD0EEF3B-CEE9-4C2C-93A3-0FE3F92CD168}"/>
    <cellStyle name="Normal 7 3 2 3 2 3" xfId="6567" xr:uid="{8E9EDB12-9B41-41AE-87B0-1EB78E2640CD}"/>
    <cellStyle name="Normal 7 3 2 3 2 3 2" xfId="14075" xr:uid="{A6EBFBCB-5685-4044-A612-667B758EB3D5}"/>
    <cellStyle name="Normal 7 3 2 3 2 3 2 2" xfId="29051" xr:uid="{0CDE98BC-8465-4AF3-BA41-43B1862437BB}"/>
    <cellStyle name="Normal 7 3 2 3 2 3 3" xfId="21563" xr:uid="{4AD56053-1614-4269-82B8-523B9D48E101}"/>
    <cellStyle name="Normal 7 3 2 3 2 3 4" xfId="35514" xr:uid="{59345AD5-E64C-4890-A1C2-A4F9364A3FF0}"/>
    <cellStyle name="Normal 7 3 2 3 2 3 5" xfId="43982" xr:uid="{AC02E53A-DEB2-4D1D-90E7-17261AC0A33B}"/>
    <cellStyle name="Normal 7 3 2 3 2 3 6" xfId="51868" xr:uid="{927BF13E-CAA6-4DDF-9A59-D1DF1E89026E}"/>
    <cellStyle name="Normal 7 3 2 3 2 3 7" xfId="59358" xr:uid="{501FE965-FC2E-42E9-A241-5C36893F6139}"/>
    <cellStyle name="Normal 7 3 2 3 2 4" xfId="6568" xr:uid="{923A9A26-2B14-49B1-B19A-DA8BD979119A}"/>
    <cellStyle name="Normal 7 3 2 3 2 4 2" xfId="14076" xr:uid="{A1DF44F4-31DF-4B45-B536-8DC8B437903F}"/>
    <cellStyle name="Normal 7 3 2 3 2 4 2 2" xfId="29052" xr:uid="{C33BDD1D-4C92-4FC5-9170-07A0FDB3C10E}"/>
    <cellStyle name="Normal 7 3 2 3 2 4 3" xfId="21564" xr:uid="{6BCAE5BC-0B07-4471-AB7A-414872475D54}"/>
    <cellStyle name="Normal 7 3 2 3 2 4 4" xfId="37357" xr:uid="{72737994-3363-4B43-8FD4-E4C037E34B28}"/>
    <cellStyle name="Normal 7 3 2 3 2 4 5" xfId="43983" xr:uid="{FE9132A4-A955-4AB6-93E1-016491443A7F}"/>
    <cellStyle name="Normal 7 3 2 3 2 4 6" xfId="51869" xr:uid="{7D0EA404-D044-41AD-8BCE-A29F8FF68BC5}"/>
    <cellStyle name="Normal 7 3 2 3 2 4 7" xfId="59359" xr:uid="{8D456661-C78C-403A-9F16-BF4C070C59C6}"/>
    <cellStyle name="Normal 7 3 2 3 2 5" xfId="14073" xr:uid="{063AFAF1-BE35-449B-9744-F654CAD2C873}"/>
    <cellStyle name="Normal 7 3 2 3 2 5 2" xfId="29049" xr:uid="{B73972D6-D6E5-4DFD-B3AC-5A6774C5FB48}"/>
    <cellStyle name="Normal 7 3 2 3 2 6" xfId="21561" xr:uid="{154E9F84-2FB7-4300-8F03-3F2B2610DAFC}"/>
    <cellStyle name="Normal 7 3 2 3 2 7" xfId="31882" xr:uid="{D94E95C6-3893-4B76-A65D-1445A4AD2264}"/>
    <cellStyle name="Normal 7 3 2 3 2 8" xfId="43980" xr:uid="{2B0D6100-C32D-426C-9452-D4912822C7F8}"/>
    <cellStyle name="Normal 7 3 2 3 2 9" xfId="51866" xr:uid="{E4A3AC27-20C4-4AA8-BD03-EBC397911A68}"/>
    <cellStyle name="Normal 7 3 2 3 3" xfId="6569" xr:uid="{826701CE-B983-4F06-A454-41E773C2F2D3}"/>
    <cellStyle name="Normal 7 3 2 3 3 2" xfId="14077" xr:uid="{3BE1955E-FCB6-411B-90CE-9BAA366A13BF}"/>
    <cellStyle name="Normal 7 3 2 3 3 2 2" xfId="29053" xr:uid="{7ED81490-2FE6-4265-9C31-DBBBF66E86CD}"/>
    <cellStyle name="Normal 7 3 2 3 3 3" xfId="21565" xr:uid="{3A883DC8-FAA2-4EF5-A940-22051DFCF8F9}"/>
    <cellStyle name="Normal 7 3 2 3 3 4" xfId="33668" xr:uid="{312ABBC1-EE7C-45EE-8BAB-A18DB811E58D}"/>
    <cellStyle name="Normal 7 3 2 3 3 5" xfId="43984" xr:uid="{F7AFF9AB-1B9A-4DEC-96E8-AF75A7B8DE9D}"/>
    <cellStyle name="Normal 7 3 2 3 3 6" xfId="51870" xr:uid="{0CD5A1A5-C3BE-4137-8CD6-005A29817FF5}"/>
    <cellStyle name="Normal 7 3 2 3 3 7" xfId="59360" xr:uid="{EE7EEB03-DF42-439D-99FE-DF0C078F50C3}"/>
    <cellStyle name="Normal 7 3 2 3 4" xfId="6570" xr:uid="{52EBECEC-99B0-46A1-8F1E-FF2D5FC3B4B3}"/>
    <cellStyle name="Normal 7 3 2 3 4 2" xfId="14078" xr:uid="{5414ED6B-F477-499B-B74F-6469295774D0}"/>
    <cellStyle name="Normal 7 3 2 3 4 2 2" xfId="29054" xr:uid="{DD2E30B8-C906-42E9-97B3-0EDFDD8043C2}"/>
    <cellStyle name="Normal 7 3 2 3 4 3" xfId="21566" xr:uid="{4C370BAA-E2BC-4E1E-BE44-9BC4A200C8A5}"/>
    <cellStyle name="Normal 7 3 2 3 4 4" xfId="35513" xr:uid="{CCCB3854-6616-4A3D-9329-5D51ABA9A4DC}"/>
    <cellStyle name="Normal 7 3 2 3 4 5" xfId="43985" xr:uid="{8284AED1-AFAE-40EE-9ADB-FDE26D1E7C93}"/>
    <cellStyle name="Normal 7 3 2 3 4 6" xfId="51871" xr:uid="{8C1DCA74-8F61-401E-AC71-3E4F1DD9EBEB}"/>
    <cellStyle name="Normal 7 3 2 3 4 7" xfId="59361" xr:uid="{1084B57A-F290-4051-9701-079EA8E9DEFF}"/>
    <cellStyle name="Normal 7 3 2 3 5" xfId="6571" xr:uid="{63107BBB-41A9-44B5-A34D-A27362BF4888}"/>
    <cellStyle name="Normal 7 3 2 3 5 2" xfId="14079" xr:uid="{BE32A5AE-4A61-4A48-B666-8BC3B507A089}"/>
    <cellStyle name="Normal 7 3 2 3 5 2 2" xfId="29055" xr:uid="{5E648365-F448-4520-8341-1F144E36DAB5}"/>
    <cellStyle name="Normal 7 3 2 3 5 3" xfId="21567" xr:uid="{EBC0196F-82EF-4987-AD59-9C47035237A6}"/>
    <cellStyle name="Normal 7 3 2 3 5 4" xfId="37356" xr:uid="{72B2DBBB-EEA9-467A-8A01-C35A3D95E779}"/>
    <cellStyle name="Normal 7 3 2 3 5 5" xfId="43986" xr:uid="{69469CF0-3C31-4238-8089-789F1BEAB3D5}"/>
    <cellStyle name="Normal 7 3 2 3 5 6" xfId="51872" xr:uid="{C0872C33-CB56-4EB7-B6C0-21547432352B}"/>
    <cellStyle name="Normal 7 3 2 3 5 7" xfId="59362" xr:uid="{28F93017-A5F2-4D61-A211-CA05733663A4}"/>
    <cellStyle name="Normal 7 3 2 3 6" xfId="14072" xr:uid="{042D44DB-F4AC-44C7-850E-7E50CCA7F5FB}"/>
    <cellStyle name="Normal 7 3 2 3 6 2" xfId="29048" xr:uid="{71FD32A3-BBF0-4D51-9A13-6818CD1E0B73}"/>
    <cellStyle name="Normal 7 3 2 3 7" xfId="21560" xr:uid="{0FAE9712-A530-4E5F-BBBA-E6D3AD205576}"/>
    <cellStyle name="Normal 7 3 2 3 8" xfId="30731" xr:uid="{BA73CF1E-098D-49EC-BCB6-E44E4BA12FFB}"/>
    <cellStyle name="Normal 7 3 2 3 9" xfId="43979" xr:uid="{2C26405C-C9AA-4611-9B4F-A8BA0C6506F4}"/>
    <cellStyle name="Normal 7 3 2 4" xfId="6572" xr:uid="{2C2DADFB-7B2F-417C-B9D1-DADE53DFBBB0}"/>
    <cellStyle name="Normal 7 3 2 4 10" xfId="51873" xr:uid="{196EBA00-3535-449D-9B68-A34F4A03778A}"/>
    <cellStyle name="Normal 7 3 2 4 11" xfId="59363" xr:uid="{D54CCCDF-20F0-488E-B0D7-7F755ADC9E6D}"/>
    <cellStyle name="Normal 7 3 2 4 2" xfId="6573" xr:uid="{8C40A75C-4403-48C1-8857-E58B8BFEF51E}"/>
    <cellStyle name="Normal 7 3 2 4 2 10" xfId="59364" xr:uid="{DA36B816-EDCB-4E9E-A817-74370B62B636}"/>
    <cellStyle name="Normal 7 3 2 4 2 2" xfId="6574" xr:uid="{5307093E-2CEE-4CE9-AD14-929FEA616C0E}"/>
    <cellStyle name="Normal 7 3 2 4 2 2 2" xfId="14082" xr:uid="{9BB5F08C-B599-40B0-B668-26513C604D3D}"/>
    <cellStyle name="Normal 7 3 2 4 2 2 2 2" xfId="29058" xr:uid="{CF742889-B329-44A0-8373-5BE0E9CD8039}"/>
    <cellStyle name="Normal 7 3 2 4 2 2 3" xfId="21570" xr:uid="{11EF50DF-D32F-46D8-9F50-0B3711B1005B}"/>
    <cellStyle name="Normal 7 3 2 4 2 2 4" xfId="33671" xr:uid="{D92EF75A-6819-4232-81FF-9C49ED21C84B}"/>
    <cellStyle name="Normal 7 3 2 4 2 2 5" xfId="43989" xr:uid="{38BE1D5C-B891-4D87-BD8E-1E3F3636D35C}"/>
    <cellStyle name="Normal 7 3 2 4 2 2 6" xfId="51875" xr:uid="{B814728F-6792-44CE-979C-15503AD170CD}"/>
    <cellStyle name="Normal 7 3 2 4 2 2 7" xfId="59365" xr:uid="{559A4FE7-04EB-4FE6-947B-B4BDAC00478F}"/>
    <cellStyle name="Normal 7 3 2 4 2 3" xfId="6575" xr:uid="{765D806C-798F-4BB4-A6DD-04A8F211E4AB}"/>
    <cellStyle name="Normal 7 3 2 4 2 3 2" xfId="14083" xr:uid="{5860296D-F245-4B76-8623-6BC7B649D3C9}"/>
    <cellStyle name="Normal 7 3 2 4 2 3 2 2" xfId="29059" xr:uid="{28AD3E78-008D-45BB-A631-46BC4E45E8DD}"/>
    <cellStyle name="Normal 7 3 2 4 2 3 3" xfId="21571" xr:uid="{6368D9C2-A119-45A0-9D4C-51F6940E772F}"/>
    <cellStyle name="Normal 7 3 2 4 2 3 4" xfId="35516" xr:uid="{458BAB4B-2F39-404E-AD53-E5EC0F9A06D5}"/>
    <cellStyle name="Normal 7 3 2 4 2 3 5" xfId="43990" xr:uid="{2EA381F5-4E18-44BA-BAC4-162446C29E47}"/>
    <cellStyle name="Normal 7 3 2 4 2 3 6" xfId="51876" xr:uid="{42627AF7-0014-4A5F-B58B-0FC19BA19E52}"/>
    <cellStyle name="Normal 7 3 2 4 2 3 7" xfId="59366" xr:uid="{845053A9-EA4B-4845-8D4A-ABD24E04D533}"/>
    <cellStyle name="Normal 7 3 2 4 2 4" xfId="6576" xr:uid="{D7DEF2F4-972F-401A-9EB0-2792BE1DE394}"/>
    <cellStyle name="Normal 7 3 2 4 2 4 2" xfId="14084" xr:uid="{2CA763BA-7896-4AEC-BE16-B47BFAA06A57}"/>
    <cellStyle name="Normal 7 3 2 4 2 4 2 2" xfId="29060" xr:uid="{9D146DC1-5F9F-4B24-8F38-8A5BF4F52629}"/>
    <cellStyle name="Normal 7 3 2 4 2 4 3" xfId="21572" xr:uid="{1175E019-59EC-4878-BAB6-E38653696974}"/>
    <cellStyle name="Normal 7 3 2 4 2 4 4" xfId="37359" xr:uid="{C19BA6F2-0B2E-46AF-ACBE-04C8A28AD5CF}"/>
    <cellStyle name="Normal 7 3 2 4 2 4 5" xfId="43991" xr:uid="{FE9E7DD4-8ACD-4478-910B-8C42654195FC}"/>
    <cellStyle name="Normal 7 3 2 4 2 4 6" xfId="51877" xr:uid="{889F3616-1E0D-49B6-A26C-9628409E5B73}"/>
    <cellStyle name="Normal 7 3 2 4 2 4 7" xfId="59367" xr:uid="{1F0ABC92-A50C-4BB4-96DB-5E106E551A9D}"/>
    <cellStyle name="Normal 7 3 2 4 2 5" xfId="14081" xr:uid="{CB34EE31-604A-4B73-9194-7AA48B08ED79}"/>
    <cellStyle name="Normal 7 3 2 4 2 5 2" xfId="29057" xr:uid="{C89654A5-7FF1-4BAD-8853-782E4FF3D286}"/>
    <cellStyle name="Normal 7 3 2 4 2 6" xfId="21569" xr:uid="{A0C9CCB5-787F-431D-A68B-7E80B5274ECF}"/>
    <cellStyle name="Normal 7 3 2 4 2 7" xfId="31883" xr:uid="{21FA06A2-6B90-4C78-91F8-8194D3C723B6}"/>
    <cellStyle name="Normal 7 3 2 4 2 8" xfId="43988" xr:uid="{BCEAE8AF-E73B-4D0E-A124-653E2BCAE1E5}"/>
    <cellStyle name="Normal 7 3 2 4 2 9" xfId="51874" xr:uid="{1D396C2D-88A2-46E7-B614-1CAFD559F937}"/>
    <cellStyle name="Normal 7 3 2 4 3" xfId="6577" xr:uid="{AD2115FB-D804-4E5F-B87B-4A24D095502C}"/>
    <cellStyle name="Normal 7 3 2 4 3 2" xfId="14085" xr:uid="{CD2E9E9C-228D-4DFA-8D4F-3A206CE184EE}"/>
    <cellStyle name="Normal 7 3 2 4 3 2 2" xfId="29061" xr:uid="{AF312505-FAB7-414E-B56D-4CE69B34FEEF}"/>
    <cellStyle name="Normal 7 3 2 4 3 3" xfId="21573" xr:uid="{3A30AEFA-9609-4999-AFF3-2C161F8799BE}"/>
    <cellStyle name="Normal 7 3 2 4 3 4" xfId="33670" xr:uid="{1A2747EA-982B-4B46-9625-427F6AD7C028}"/>
    <cellStyle name="Normal 7 3 2 4 3 5" xfId="43992" xr:uid="{4DC8BAFA-4CD4-4873-A444-BB0685413D0D}"/>
    <cellStyle name="Normal 7 3 2 4 3 6" xfId="51878" xr:uid="{00A7135E-5D9C-41C2-BE8E-D7957EF7FF3B}"/>
    <cellStyle name="Normal 7 3 2 4 3 7" xfId="59368" xr:uid="{742FAC86-22EE-430B-BAEE-FBE5E6F31D63}"/>
    <cellStyle name="Normal 7 3 2 4 4" xfId="6578" xr:uid="{E777857C-936B-4CFF-AB88-51D073873EA5}"/>
    <cellStyle name="Normal 7 3 2 4 4 2" xfId="14086" xr:uid="{D831A2B1-A6A3-46E5-A768-86196F05F539}"/>
    <cellStyle name="Normal 7 3 2 4 4 2 2" xfId="29062" xr:uid="{D1FE6379-A92D-48B8-8B14-B3672564BA05}"/>
    <cellStyle name="Normal 7 3 2 4 4 3" xfId="21574" xr:uid="{935BC64F-2DE1-45B8-893A-AA2CBF6D75E5}"/>
    <cellStyle name="Normal 7 3 2 4 4 4" xfId="35515" xr:uid="{A0EDD921-EDB6-4BF9-B407-2F347DAD47DB}"/>
    <cellStyle name="Normal 7 3 2 4 4 5" xfId="43993" xr:uid="{A1B49728-1FF3-4918-9C61-1DEB66C8B460}"/>
    <cellStyle name="Normal 7 3 2 4 4 6" xfId="51879" xr:uid="{2CF18916-D3B3-44F1-A4EF-B1D50B35F40A}"/>
    <cellStyle name="Normal 7 3 2 4 4 7" xfId="59369" xr:uid="{F19D8F2C-39CB-46EF-80CA-D53D91EF3792}"/>
    <cellStyle name="Normal 7 3 2 4 5" xfId="6579" xr:uid="{87C68252-4193-474B-A4C0-35ED073434E6}"/>
    <cellStyle name="Normal 7 3 2 4 5 2" xfId="14087" xr:uid="{4CE67306-EAE7-4B2B-8DCC-625C976E7F1F}"/>
    <cellStyle name="Normal 7 3 2 4 5 2 2" xfId="29063" xr:uid="{C19725C7-FB24-41A3-88F8-61049AAB1C5E}"/>
    <cellStyle name="Normal 7 3 2 4 5 3" xfId="21575" xr:uid="{B0F4F3A7-D6FA-4F82-9176-8D3320BFA1DD}"/>
    <cellStyle name="Normal 7 3 2 4 5 4" xfId="37358" xr:uid="{EB0ED52B-35E3-44D9-9EAC-08927EA5462C}"/>
    <cellStyle name="Normal 7 3 2 4 5 5" xfId="43994" xr:uid="{F03AA7B5-AFEC-43FF-B449-3DC0353F5C9A}"/>
    <cellStyle name="Normal 7 3 2 4 5 6" xfId="51880" xr:uid="{EC1E96C2-39BD-4DA4-84E7-0F6257033615}"/>
    <cellStyle name="Normal 7 3 2 4 5 7" xfId="59370" xr:uid="{617BD686-F057-46E4-A1B8-4FA1219DBF16}"/>
    <cellStyle name="Normal 7 3 2 4 6" xfId="14080" xr:uid="{E102C945-D1A3-4979-BD7D-D01FE1FAB48A}"/>
    <cellStyle name="Normal 7 3 2 4 6 2" xfId="29056" xr:uid="{35A53B33-27E8-4D4B-8605-1BE5F53A2C0B}"/>
    <cellStyle name="Normal 7 3 2 4 7" xfId="21568" xr:uid="{38B534E5-C8FD-45F0-8916-26CB6D4FD9B5}"/>
    <cellStyle name="Normal 7 3 2 4 8" xfId="31038" xr:uid="{EDC950E1-ECEE-4D34-B518-B031ACCDCC87}"/>
    <cellStyle name="Normal 7 3 2 4 9" xfId="43987" xr:uid="{9558916B-0FDD-4A18-BC64-3897FD110730}"/>
    <cellStyle name="Normal 7 3 2 5" xfId="6580" xr:uid="{6E041A30-A176-44B9-AAA4-2105EFD25C6F}"/>
    <cellStyle name="Normal 7 3 2 5 10" xfId="59371" xr:uid="{D13CD9E1-EEC3-4D7D-8D08-2354142122F1}"/>
    <cellStyle name="Normal 7 3 2 5 2" xfId="6581" xr:uid="{EA718ACC-2949-4259-A45E-888FF95AA3C2}"/>
    <cellStyle name="Normal 7 3 2 5 2 2" xfId="14089" xr:uid="{67DFCDF6-8641-4157-8803-C0A7AB23543F}"/>
    <cellStyle name="Normal 7 3 2 5 2 2 2" xfId="29065" xr:uid="{93D048D2-595C-48F7-BE5E-F9CCF0B436B2}"/>
    <cellStyle name="Normal 7 3 2 5 2 3" xfId="21577" xr:uid="{B8D5B458-A93E-4613-8B08-278298E9FA60}"/>
    <cellStyle name="Normal 7 3 2 5 2 4" xfId="33672" xr:uid="{EDFDF1F3-6E72-4331-A95B-D1350038E3EF}"/>
    <cellStyle name="Normal 7 3 2 5 2 5" xfId="43996" xr:uid="{BD7E917F-0B72-4194-A2DA-D757C1EB9AE6}"/>
    <cellStyle name="Normal 7 3 2 5 2 6" xfId="51882" xr:uid="{4633870F-0CEA-4736-8AD4-58EDE3A7A6B4}"/>
    <cellStyle name="Normal 7 3 2 5 2 7" xfId="59372" xr:uid="{F2A7A24B-9D31-48AB-90D6-408DC772949A}"/>
    <cellStyle name="Normal 7 3 2 5 3" xfId="6582" xr:uid="{6E4F4E89-A45D-4FEA-825D-9E4D0B402751}"/>
    <cellStyle name="Normal 7 3 2 5 3 2" xfId="14090" xr:uid="{D802FAB7-2F62-4065-9589-1B69EFC8D2E8}"/>
    <cellStyle name="Normal 7 3 2 5 3 2 2" xfId="29066" xr:uid="{7946EA05-4354-40AC-B7EA-AF6381125142}"/>
    <cellStyle name="Normal 7 3 2 5 3 3" xfId="21578" xr:uid="{A82D697F-2E4E-4D4B-BA05-7AC366DFF3BC}"/>
    <cellStyle name="Normal 7 3 2 5 3 4" xfId="35517" xr:uid="{2F3CE094-7A60-4F70-8EA8-595F9DC25295}"/>
    <cellStyle name="Normal 7 3 2 5 3 5" xfId="43997" xr:uid="{1D4F468A-377F-46A0-875D-A923450C4FB5}"/>
    <cellStyle name="Normal 7 3 2 5 3 6" xfId="51883" xr:uid="{6D95962F-7AB3-4956-8FCD-57B49F5D3F48}"/>
    <cellStyle name="Normal 7 3 2 5 3 7" xfId="59373" xr:uid="{3D950827-ECF9-4871-881B-36147DB5E76C}"/>
    <cellStyle name="Normal 7 3 2 5 4" xfId="6583" xr:uid="{5E44DFB5-6198-4DC3-852A-FC165FD27BBC}"/>
    <cellStyle name="Normal 7 3 2 5 4 2" xfId="14091" xr:uid="{4BD33EF8-3AD2-4E69-88F3-33E14390F49C}"/>
    <cellStyle name="Normal 7 3 2 5 4 2 2" xfId="29067" xr:uid="{4C47C953-AA8B-4DB0-BD8F-0C23117B65F6}"/>
    <cellStyle name="Normal 7 3 2 5 4 3" xfId="21579" xr:uid="{E9EDC36E-5A95-4352-B454-19C94172015D}"/>
    <cellStyle name="Normal 7 3 2 5 4 4" xfId="37360" xr:uid="{DC31C667-67C5-4F6E-9D74-89EB60C1B130}"/>
    <cellStyle name="Normal 7 3 2 5 4 5" xfId="43998" xr:uid="{5E619D78-A10A-49FE-B48E-87D355B6D7E0}"/>
    <cellStyle name="Normal 7 3 2 5 4 6" xfId="51884" xr:uid="{F007DF71-3B82-4850-BEF5-893BA4EFAE0E}"/>
    <cellStyle name="Normal 7 3 2 5 4 7" xfId="59374" xr:uid="{284A3CF9-CA23-404F-9E97-96736FBD2B29}"/>
    <cellStyle name="Normal 7 3 2 5 5" xfId="14088" xr:uid="{F74FB0D7-2D46-4B9B-97D7-5D2E4F7B8833}"/>
    <cellStyle name="Normal 7 3 2 5 5 2" xfId="29064" xr:uid="{5D4B349F-79F9-41ED-9CC5-4FC40B918215}"/>
    <cellStyle name="Normal 7 3 2 5 6" xfId="21576" xr:uid="{58ACD35A-7F66-41A8-8CCA-5FAAF38D5783}"/>
    <cellStyle name="Normal 7 3 2 5 7" xfId="31879" xr:uid="{305E854D-BBA5-4D8D-80FD-214CB581D09D}"/>
    <cellStyle name="Normal 7 3 2 5 8" xfId="43995" xr:uid="{E0013E65-EAFA-4F1F-9F28-D2472B1EAA6F}"/>
    <cellStyle name="Normal 7 3 2 5 9" xfId="51881" xr:uid="{079329CE-BA38-4FEC-80F0-8584FDF0FD84}"/>
    <cellStyle name="Normal 7 3 2 6" xfId="6584" xr:uid="{2D7AAEE3-C96C-4D9C-8CDF-BFB3A6A06214}"/>
    <cellStyle name="Normal 7 3 2 6 2" xfId="14092" xr:uid="{663C3188-0CC2-4AEB-A222-16D5663DBF24}"/>
    <cellStyle name="Normal 7 3 2 6 2 2" xfId="29068" xr:uid="{A705E965-6F1B-4A83-9AD4-248DDFDBEFE6}"/>
    <cellStyle name="Normal 7 3 2 6 3" xfId="21580" xr:uid="{668038D8-B80B-4337-A389-E9F6204248B7}"/>
    <cellStyle name="Normal 7 3 2 6 4" xfId="33663" xr:uid="{C4157051-A499-4C95-B1ED-6B8BC3C64FAB}"/>
    <cellStyle name="Normal 7 3 2 6 5" xfId="43999" xr:uid="{9563570F-B0EA-4BEC-A08B-66E10D1B2517}"/>
    <cellStyle name="Normal 7 3 2 6 6" xfId="51885" xr:uid="{8A2B1E31-12BE-49BE-A365-5182027E180E}"/>
    <cellStyle name="Normal 7 3 2 6 7" xfId="59375" xr:uid="{41D37A34-19F8-4C73-9B81-831158351964}"/>
    <cellStyle name="Normal 7 3 2 7" xfId="6585" xr:uid="{48AC7F85-2C74-46CC-8063-2BFEE7632D20}"/>
    <cellStyle name="Normal 7 3 2 7 2" xfId="14093" xr:uid="{1AF117DF-0A17-45EB-A624-8DCE107C1514}"/>
    <cellStyle name="Normal 7 3 2 7 2 2" xfId="29069" xr:uid="{B614BE0A-4AF3-4ADD-B3E5-5E6E7FCE4683}"/>
    <cellStyle name="Normal 7 3 2 7 3" xfId="21581" xr:uid="{38957607-45A4-4DED-8B01-C6089D18C433}"/>
    <cellStyle name="Normal 7 3 2 7 4" xfId="35508" xr:uid="{7477B246-BE4D-4D1A-8491-5933A983463B}"/>
    <cellStyle name="Normal 7 3 2 7 5" xfId="44000" xr:uid="{A37CDF5D-BFE6-4B68-8202-ADCC19104362}"/>
    <cellStyle name="Normal 7 3 2 7 6" xfId="51886" xr:uid="{F97D5949-D185-4D41-9044-0AB03E97E3E8}"/>
    <cellStyle name="Normal 7 3 2 7 7" xfId="59376" xr:uid="{B8EA675F-1B66-4229-82C7-333382A39361}"/>
    <cellStyle name="Normal 7 3 2 8" xfId="6586" xr:uid="{8B6F2947-47BF-453F-BADE-49B9AF332630}"/>
    <cellStyle name="Normal 7 3 2 8 2" xfId="14094" xr:uid="{0A15CB73-51C2-4C90-86D4-AF8412A4B51C}"/>
    <cellStyle name="Normal 7 3 2 8 2 2" xfId="29070" xr:uid="{4588E0D4-DD89-4885-BE12-9FA7B4A816F1}"/>
    <cellStyle name="Normal 7 3 2 8 3" xfId="21582" xr:uid="{64D727AD-48ED-4B3B-B0D8-E4EEB7BFE60A}"/>
    <cellStyle name="Normal 7 3 2 8 4" xfId="37351" xr:uid="{F8A5A9A1-78B2-45BA-A65D-63EAC48B3E12}"/>
    <cellStyle name="Normal 7 3 2 8 5" xfId="44001" xr:uid="{8B6ACEA6-915E-496A-8B6A-23BAFB028119}"/>
    <cellStyle name="Normal 7 3 2 8 6" xfId="51887" xr:uid="{C8321AD1-98E9-442B-82EC-6AAE603B0CE5}"/>
    <cellStyle name="Normal 7 3 2 8 7" xfId="59377" xr:uid="{97AF8A03-1EAA-4FBC-9630-BCD136533D17}"/>
    <cellStyle name="Normal 7 3 2 9" xfId="14055" xr:uid="{E9A339DE-C3FB-4D2D-B8BE-0097BB2D5725}"/>
    <cellStyle name="Normal 7 3 2 9 2" xfId="29031" xr:uid="{D7183B3F-75F9-4A6B-896F-3B17D0B50510}"/>
    <cellStyle name="Normal 7 3 3" xfId="6587" xr:uid="{1E23F970-06BB-467E-B304-D7B013E28DB1}"/>
    <cellStyle name="Normal 7 3 3 10" xfId="44002" xr:uid="{68CF5A33-5D35-4B41-8A6C-E6785E76E093}"/>
    <cellStyle name="Normal 7 3 3 11" xfId="51888" xr:uid="{1A47A4D2-2004-4739-867D-C749D8CB2B0A}"/>
    <cellStyle name="Normal 7 3 3 12" xfId="59378" xr:uid="{F0F22595-AE6F-44FF-B050-E8095730EBFB}"/>
    <cellStyle name="Normal 7 3 3 2" xfId="6588" xr:uid="{39EECF79-713A-4389-978F-13888BC7D75B}"/>
    <cellStyle name="Normal 7 3 3 2 10" xfId="51889" xr:uid="{B98332B8-134E-479F-BCE8-CA793DEB4A33}"/>
    <cellStyle name="Normal 7 3 3 2 11" xfId="59379" xr:uid="{1A6241F2-E3A7-436E-899E-9E7AEC40CCDA}"/>
    <cellStyle name="Normal 7 3 3 2 2" xfId="6589" xr:uid="{8B31E851-01B9-4C5B-8660-FF056BEDF4DF}"/>
    <cellStyle name="Normal 7 3 3 2 2 10" xfId="59380" xr:uid="{44CE29EB-A988-43B8-AB6A-F482A7CFB759}"/>
    <cellStyle name="Normal 7 3 3 2 2 2" xfId="6590" xr:uid="{C741D41C-2BD2-4758-B167-2A19488FB7D2}"/>
    <cellStyle name="Normal 7 3 3 2 2 2 2" xfId="14098" xr:uid="{F8B16644-A76C-45F7-9F46-7350D9F1EDD4}"/>
    <cellStyle name="Normal 7 3 3 2 2 2 2 2" xfId="29074" xr:uid="{8A71821E-ECF3-45DD-B18E-B6D2E5AE0368}"/>
    <cellStyle name="Normal 7 3 3 2 2 2 3" xfId="21586" xr:uid="{22B8B7F9-759D-4727-9FFA-D598CDDF5E7E}"/>
    <cellStyle name="Normal 7 3 3 2 2 2 4" xfId="33675" xr:uid="{4D2DF26B-E3A1-4D54-A007-F8EB0F31163F}"/>
    <cellStyle name="Normal 7 3 3 2 2 2 5" xfId="44005" xr:uid="{9E93360B-CD33-403B-8C3A-ECCC4F0EE3A8}"/>
    <cellStyle name="Normal 7 3 3 2 2 2 6" xfId="51891" xr:uid="{7CF97DBB-053F-48E6-B1FE-01B7F6860117}"/>
    <cellStyle name="Normal 7 3 3 2 2 2 7" xfId="59381" xr:uid="{C06F0088-8328-48B3-BE9C-7AA517618366}"/>
    <cellStyle name="Normal 7 3 3 2 2 3" xfId="6591" xr:uid="{8111353D-0398-4192-9034-46F673476E5F}"/>
    <cellStyle name="Normal 7 3 3 2 2 3 2" xfId="14099" xr:uid="{DA0946E1-394B-4F93-B898-73B06976E103}"/>
    <cellStyle name="Normal 7 3 3 2 2 3 2 2" xfId="29075" xr:uid="{7E7FD99D-B089-4D81-8169-6ED30C3F5DD5}"/>
    <cellStyle name="Normal 7 3 3 2 2 3 3" xfId="21587" xr:uid="{FE250A60-7775-4452-A6D1-CF487A2D00A1}"/>
    <cellStyle name="Normal 7 3 3 2 2 3 4" xfId="35520" xr:uid="{F17A49BB-8194-4A81-A734-3D42FDDF9D42}"/>
    <cellStyle name="Normal 7 3 3 2 2 3 5" xfId="44006" xr:uid="{38B18C1C-A7DD-4ED1-93C1-ABF2C17C4CAD}"/>
    <cellStyle name="Normal 7 3 3 2 2 3 6" xfId="51892" xr:uid="{5BFC239B-3730-475C-8792-56DC545161D1}"/>
    <cellStyle name="Normal 7 3 3 2 2 3 7" xfId="59382" xr:uid="{C950FC1B-294F-4774-A682-11AAF6832184}"/>
    <cellStyle name="Normal 7 3 3 2 2 4" xfId="6592" xr:uid="{12BA0D10-D379-4DD0-9BE3-83F1BD655283}"/>
    <cellStyle name="Normal 7 3 3 2 2 4 2" xfId="14100" xr:uid="{A60DAB36-187E-4418-9786-9814FF472FA8}"/>
    <cellStyle name="Normal 7 3 3 2 2 4 2 2" xfId="29076" xr:uid="{7163477F-8F20-48DF-9708-92A52274B39F}"/>
    <cellStyle name="Normal 7 3 3 2 2 4 3" xfId="21588" xr:uid="{4C88B86E-9C57-40AA-AC31-F34D8B4B4496}"/>
    <cellStyle name="Normal 7 3 3 2 2 4 4" xfId="37363" xr:uid="{1E6D835C-A5A4-444D-9C42-15C92434C784}"/>
    <cellStyle name="Normal 7 3 3 2 2 4 5" xfId="44007" xr:uid="{6F1FB1F3-5D64-465E-8163-AC881A37ECB8}"/>
    <cellStyle name="Normal 7 3 3 2 2 4 6" xfId="51893" xr:uid="{6B0D2630-37AB-471D-9425-86081FB63EE8}"/>
    <cellStyle name="Normal 7 3 3 2 2 4 7" xfId="59383" xr:uid="{AB44327A-0BFF-41FB-88F1-022CFEC787A3}"/>
    <cellStyle name="Normal 7 3 3 2 2 5" xfId="14097" xr:uid="{5D945C6B-150C-4945-98AD-D46B939D1042}"/>
    <cellStyle name="Normal 7 3 3 2 2 5 2" xfId="29073" xr:uid="{E4586421-A708-4143-9D6D-D332875C6331}"/>
    <cellStyle name="Normal 7 3 3 2 2 6" xfId="21585" xr:uid="{3BBB1938-5C32-4AD5-B098-D051ADAAE011}"/>
    <cellStyle name="Normal 7 3 3 2 2 7" xfId="31885" xr:uid="{DCEE7DCD-CB9C-4351-9BFB-47EADDC866E4}"/>
    <cellStyle name="Normal 7 3 3 2 2 8" xfId="44004" xr:uid="{4C0F5361-BBA1-475C-80FC-AFEDECB29CDD}"/>
    <cellStyle name="Normal 7 3 3 2 2 9" xfId="51890" xr:uid="{3FE696DC-7FA7-4525-8215-958BAECA3943}"/>
    <cellStyle name="Normal 7 3 3 2 3" xfId="6593" xr:uid="{770727B6-EAAE-4362-BB69-0CBC10F380FF}"/>
    <cellStyle name="Normal 7 3 3 2 3 2" xfId="14101" xr:uid="{515C9209-5A1B-4048-B550-7457392B0CA1}"/>
    <cellStyle name="Normal 7 3 3 2 3 2 2" xfId="29077" xr:uid="{115DB237-7850-4CD1-BF46-E0787ED676EF}"/>
    <cellStyle name="Normal 7 3 3 2 3 3" xfId="21589" xr:uid="{95C56F9A-6E45-4D9D-92F0-88DDCE378EEA}"/>
    <cellStyle name="Normal 7 3 3 2 3 4" xfId="33674" xr:uid="{8AD5E318-808C-41DC-B7A7-5615F0A2C7DF}"/>
    <cellStyle name="Normal 7 3 3 2 3 5" xfId="44008" xr:uid="{CD872B70-D1A6-4CA7-AE0C-08148D9094E0}"/>
    <cellStyle name="Normal 7 3 3 2 3 6" xfId="51894" xr:uid="{75857C88-3596-4C1B-9444-19C565B56991}"/>
    <cellStyle name="Normal 7 3 3 2 3 7" xfId="59384" xr:uid="{FE4943B2-4381-4379-B00E-7BBC45A20EB3}"/>
    <cellStyle name="Normal 7 3 3 2 4" xfId="6594" xr:uid="{B2F436C9-110D-456E-B519-CAEAFA04F74C}"/>
    <cellStyle name="Normal 7 3 3 2 4 2" xfId="14102" xr:uid="{BBC26C1D-3488-401B-BBBE-7E34C21CA370}"/>
    <cellStyle name="Normal 7 3 3 2 4 2 2" xfId="29078" xr:uid="{D4B64123-3AE8-4F39-A6B2-2B7D385CF43E}"/>
    <cellStyle name="Normal 7 3 3 2 4 3" xfId="21590" xr:uid="{FDC51101-E314-4080-974A-D52D1CC3E15F}"/>
    <cellStyle name="Normal 7 3 3 2 4 4" xfId="35519" xr:uid="{0C917CB5-82F6-405B-A3BB-BB61750831C7}"/>
    <cellStyle name="Normal 7 3 3 2 4 5" xfId="44009" xr:uid="{0382FB46-E5F9-4263-B9F9-AFFB6E5720BB}"/>
    <cellStyle name="Normal 7 3 3 2 4 6" xfId="51895" xr:uid="{2C2E2D89-AC9D-474B-B99E-855CE21CD3FD}"/>
    <cellStyle name="Normal 7 3 3 2 4 7" xfId="59385" xr:uid="{B8912E1B-F990-4B1B-9A07-00A64F7C95C9}"/>
    <cellStyle name="Normal 7 3 3 2 5" xfId="6595" xr:uid="{1DC93662-D305-49B7-8796-30CFFDB06AEE}"/>
    <cellStyle name="Normal 7 3 3 2 5 2" xfId="14103" xr:uid="{D2B93B2E-F050-4E42-A502-1EBEE5E65026}"/>
    <cellStyle name="Normal 7 3 3 2 5 2 2" xfId="29079" xr:uid="{546311D5-4A37-472E-8438-F73E785FF5E7}"/>
    <cellStyle name="Normal 7 3 3 2 5 3" xfId="21591" xr:uid="{48C27633-06BD-416E-9E21-794C76ED2FF5}"/>
    <cellStyle name="Normal 7 3 3 2 5 4" xfId="37362" xr:uid="{6C7B4A38-2E52-48EE-B065-F557A7E72FBF}"/>
    <cellStyle name="Normal 7 3 3 2 5 5" xfId="44010" xr:uid="{16EAB569-1774-49E8-8B81-083A357DDC99}"/>
    <cellStyle name="Normal 7 3 3 2 5 6" xfId="51896" xr:uid="{05BD100D-F843-4E41-8F56-6748649E45BC}"/>
    <cellStyle name="Normal 7 3 3 2 5 7" xfId="59386" xr:uid="{55DC8E29-6DED-4A9C-90E3-56D80C852AD2}"/>
    <cellStyle name="Normal 7 3 3 2 6" xfId="14096" xr:uid="{A60F034F-2D8B-462A-9323-DC8DBA6513AF}"/>
    <cellStyle name="Normal 7 3 3 2 6 2" xfId="29072" xr:uid="{13F553BE-24D1-48AA-A8C2-1AD9F0793AC3}"/>
    <cellStyle name="Normal 7 3 3 2 7" xfId="21584" xr:uid="{E20021F3-AFED-42F7-BBD5-38AD194F6A02}"/>
    <cellStyle name="Normal 7 3 3 2 8" xfId="31040" xr:uid="{C62341B8-CF8A-4BFB-9169-26798A93CB11}"/>
    <cellStyle name="Normal 7 3 3 2 9" xfId="44003" xr:uid="{1AA21A87-9F95-493D-9DFB-0509B3D0ED15}"/>
    <cellStyle name="Normal 7 3 3 3" xfId="6596" xr:uid="{8294CD58-5DC5-4E23-8A61-4400DCD3687E}"/>
    <cellStyle name="Normal 7 3 3 3 10" xfId="59387" xr:uid="{AAFBA1BC-B760-4CCF-B1EC-A1C44880E2A4}"/>
    <cellStyle name="Normal 7 3 3 3 2" xfId="6597" xr:uid="{DFDFB82D-FD0C-4421-9A0D-74A789B5F5C4}"/>
    <cellStyle name="Normal 7 3 3 3 2 2" xfId="14105" xr:uid="{656BD95F-C01A-4E85-9A74-D724BD7BE33E}"/>
    <cellStyle name="Normal 7 3 3 3 2 2 2" xfId="29081" xr:uid="{0C5277DF-6E8D-4950-A23A-007B6296398F}"/>
    <cellStyle name="Normal 7 3 3 3 2 3" xfId="21593" xr:uid="{17D957C5-5017-4A06-810A-63C2DCC5A190}"/>
    <cellStyle name="Normal 7 3 3 3 2 4" xfId="33676" xr:uid="{2B22F73E-CCDD-4617-9C2F-C6387E6BE8FE}"/>
    <cellStyle name="Normal 7 3 3 3 2 5" xfId="44012" xr:uid="{58B1F3CE-9843-42B6-B2CD-96804FB980E1}"/>
    <cellStyle name="Normal 7 3 3 3 2 6" xfId="51898" xr:uid="{3F4DAC8D-1005-4207-8AF9-F6271492E593}"/>
    <cellStyle name="Normal 7 3 3 3 2 7" xfId="59388" xr:uid="{8AF90F10-7924-43EA-B517-A8514A2F8D64}"/>
    <cellStyle name="Normal 7 3 3 3 3" xfId="6598" xr:uid="{3F07A96A-C30D-4D82-A82F-588AC938F2CC}"/>
    <cellStyle name="Normal 7 3 3 3 3 2" xfId="14106" xr:uid="{0DDE58D0-79FA-4A23-B931-997BB7762BC3}"/>
    <cellStyle name="Normal 7 3 3 3 3 2 2" xfId="29082" xr:uid="{480D1651-2113-4453-9DDD-F2B57B554EA1}"/>
    <cellStyle name="Normal 7 3 3 3 3 3" xfId="21594" xr:uid="{FB8B101F-283F-4458-BE9D-685B07C8EEB2}"/>
    <cellStyle name="Normal 7 3 3 3 3 4" xfId="35521" xr:uid="{EA0F9CAF-61FC-45F3-977B-754FE6DD558D}"/>
    <cellStyle name="Normal 7 3 3 3 3 5" xfId="44013" xr:uid="{260C1438-B0A4-456A-9BC9-F835CDC2D250}"/>
    <cellStyle name="Normal 7 3 3 3 3 6" xfId="51899" xr:uid="{9B2053EA-E260-4EDA-A3F3-9CE521C7849C}"/>
    <cellStyle name="Normal 7 3 3 3 3 7" xfId="59389" xr:uid="{4615144D-FCC7-489F-BD06-A8B76901E846}"/>
    <cellStyle name="Normal 7 3 3 3 4" xfId="6599" xr:uid="{109EB5B0-160F-498C-A38E-88FE754E0344}"/>
    <cellStyle name="Normal 7 3 3 3 4 2" xfId="14107" xr:uid="{239146B5-3485-4E91-9303-283310A05E43}"/>
    <cellStyle name="Normal 7 3 3 3 4 2 2" xfId="29083" xr:uid="{1DFA69FB-209E-4832-A6D7-E7327DADF5E4}"/>
    <cellStyle name="Normal 7 3 3 3 4 3" xfId="21595" xr:uid="{CD8ED477-4D83-4291-9DCF-7AF5203398DF}"/>
    <cellStyle name="Normal 7 3 3 3 4 4" xfId="37364" xr:uid="{1D55F1CF-4FF1-4C68-BD3D-4F6D1A8DE5A2}"/>
    <cellStyle name="Normal 7 3 3 3 4 5" xfId="44014" xr:uid="{9DDC5A7B-AB92-4854-982D-22B495025367}"/>
    <cellStyle name="Normal 7 3 3 3 4 6" xfId="51900" xr:uid="{BEDD32E6-4CBF-4E1B-9269-A89B1C6905EB}"/>
    <cellStyle name="Normal 7 3 3 3 4 7" xfId="59390" xr:uid="{3CD45DEB-33FC-4FE1-8653-2B322842BD3E}"/>
    <cellStyle name="Normal 7 3 3 3 5" xfId="14104" xr:uid="{791739C4-1CF1-4861-A9B4-6651AE6E07AC}"/>
    <cellStyle name="Normal 7 3 3 3 5 2" xfId="29080" xr:uid="{D4EB139C-57B6-494B-B886-56F8C108AD5F}"/>
    <cellStyle name="Normal 7 3 3 3 6" xfId="21592" xr:uid="{B7A78043-059C-4274-9BFF-03BC82AFEBF1}"/>
    <cellStyle name="Normal 7 3 3 3 7" xfId="31884" xr:uid="{74CE9984-A971-4538-AAB9-35E6F9D6DAB1}"/>
    <cellStyle name="Normal 7 3 3 3 8" xfId="44011" xr:uid="{D65906C4-4E05-48AF-8422-44E5E32C4392}"/>
    <cellStyle name="Normal 7 3 3 3 9" xfId="51897" xr:uid="{2CDFE473-25A3-40A4-9246-53AB36933551}"/>
    <cellStyle name="Normal 7 3 3 4" xfId="6600" xr:uid="{593EE57F-3C07-47C5-BD25-DF220725A47B}"/>
    <cellStyle name="Normal 7 3 3 4 2" xfId="14108" xr:uid="{B1124788-4F00-471A-AA7E-2D4B56A5CC83}"/>
    <cellStyle name="Normal 7 3 3 4 2 2" xfId="29084" xr:uid="{73EF96F8-B52E-478D-97CD-0704D9C57CB6}"/>
    <cellStyle name="Normal 7 3 3 4 3" xfId="21596" xr:uid="{C30873B2-FA49-4761-BD07-280D7742E101}"/>
    <cellStyle name="Normal 7 3 3 4 4" xfId="33673" xr:uid="{94243820-7F00-4407-A98F-D9F2E20A8B06}"/>
    <cellStyle name="Normal 7 3 3 4 5" xfId="44015" xr:uid="{AAF16FAE-C836-4A2F-8BD1-C1CE0E4C4232}"/>
    <cellStyle name="Normal 7 3 3 4 6" xfId="51901" xr:uid="{E84A1C82-9748-4FD3-9527-7D456DA60AC0}"/>
    <cellStyle name="Normal 7 3 3 4 7" xfId="59391" xr:uid="{D94CF6EF-27CC-43F4-9492-61D1A2DEF573}"/>
    <cellStyle name="Normal 7 3 3 5" xfId="6601" xr:uid="{30886B42-645E-4A78-B540-7E95B6705CDB}"/>
    <cellStyle name="Normal 7 3 3 5 2" xfId="14109" xr:uid="{F4F3E58C-6B4C-4397-A202-B2F66E3F1A0C}"/>
    <cellStyle name="Normal 7 3 3 5 2 2" xfId="29085" xr:uid="{57DD58B7-C69D-40D9-8A0B-E7C7ECBD3416}"/>
    <cellStyle name="Normal 7 3 3 5 3" xfId="21597" xr:uid="{C3ECF182-F7CB-4B42-9A81-608513DE9FE8}"/>
    <cellStyle name="Normal 7 3 3 5 4" xfId="35518" xr:uid="{FB37E133-F72D-4FE1-B3B6-2D710B3EB1E3}"/>
    <cellStyle name="Normal 7 3 3 5 5" xfId="44016" xr:uid="{B7B56609-0E5A-4CE1-827B-5EFB106C4507}"/>
    <cellStyle name="Normal 7 3 3 5 6" xfId="51902" xr:uid="{AE1639BE-63CA-4563-AAB5-35C482991275}"/>
    <cellStyle name="Normal 7 3 3 5 7" xfId="59392" xr:uid="{B5931A2D-61B9-4680-9847-C6C5FBEB9695}"/>
    <cellStyle name="Normal 7 3 3 6" xfId="6602" xr:uid="{768CEB20-3695-4F04-A35C-C996C48EF921}"/>
    <cellStyle name="Normal 7 3 3 6 2" xfId="14110" xr:uid="{9D59C170-F010-4097-8693-8FCEBAD384B3}"/>
    <cellStyle name="Normal 7 3 3 6 2 2" xfId="29086" xr:uid="{43099D3B-4E8F-41B6-BB78-8987DC02BA96}"/>
    <cellStyle name="Normal 7 3 3 6 3" xfId="21598" xr:uid="{E6C8AD53-8A2B-4B4C-8D95-D9CD5DEF1CA0}"/>
    <cellStyle name="Normal 7 3 3 6 4" xfId="37361" xr:uid="{654FF634-90E7-421B-AF95-F522C902D844}"/>
    <cellStyle name="Normal 7 3 3 6 5" xfId="44017" xr:uid="{57366B7E-5091-4E3E-A570-B233DB9B1465}"/>
    <cellStyle name="Normal 7 3 3 6 6" xfId="51903" xr:uid="{71FAA155-812C-43C7-A3FB-4A47DF4F66A5}"/>
    <cellStyle name="Normal 7 3 3 6 7" xfId="59393" xr:uid="{C2F95934-2A44-4FA4-80A6-19A997341B70}"/>
    <cellStyle name="Normal 7 3 3 7" xfId="14095" xr:uid="{B25B05C0-191F-448E-A9DB-6FC66A97D230}"/>
    <cellStyle name="Normal 7 3 3 7 2" xfId="29071" xr:uid="{86E624B7-64DF-45F5-A722-CA32DD400386}"/>
    <cellStyle name="Normal 7 3 3 8" xfId="21583" xr:uid="{4412B54F-092C-47B2-8D84-DE92C1DBB21C}"/>
    <cellStyle name="Normal 7 3 3 9" xfId="30529" xr:uid="{99777001-F87A-4BBE-8B06-E2ABFADE1E92}"/>
    <cellStyle name="Normal 7 3 4" xfId="6603" xr:uid="{79432672-6553-47AC-B15A-74A09F6508DE}"/>
    <cellStyle name="Normal 7 3 4 10" xfId="44018" xr:uid="{1B6612C8-CE1A-4D95-AD9E-F11CE4387783}"/>
    <cellStyle name="Normal 7 3 4 11" xfId="51904" xr:uid="{C505A0DE-693A-4F87-9966-A535DB29E7B9}"/>
    <cellStyle name="Normal 7 3 4 12" xfId="59394" xr:uid="{ECBA1CA8-B194-44C6-B30C-95AAA750EA81}"/>
    <cellStyle name="Normal 7 3 4 2" xfId="6604" xr:uid="{2DACC50D-49C0-4169-829C-7EA6E7A3D012}"/>
    <cellStyle name="Normal 7 3 4 2 10" xfId="51905" xr:uid="{99D4E316-CC7F-470F-AAC9-3E7F1EF7C9E6}"/>
    <cellStyle name="Normal 7 3 4 2 11" xfId="59395" xr:uid="{7A0446B3-BB09-4E1C-B182-832E0DD2BB23}"/>
    <cellStyle name="Normal 7 3 4 2 2" xfId="6605" xr:uid="{3F38B4F7-21FF-4A6E-855A-07638B47B119}"/>
    <cellStyle name="Normal 7 3 4 2 2 10" xfId="59396" xr:uid="{83EB7D47-4EBB-41B5-9AFE-84A6D31DD1D8}"/>
    <cellStyle name="Normal 7 3 4 2 2 2" xfId="6606" xr:uid="{853C5058-BE6D-4FFE-A7AE-5A6627106721}"/>
    <cellStyle name="Normal 7 3 4 2 2 2 2" xfId="14114" xr:uid="{4763854D-E8B0-4E80-94E2-339D0B3DEDB9}"/>
    <cellStyle name="Normal 7 3 4 2 2 2 2 2" xfId="29090" xr:uid="{CFDF1E51-5F10-4F91-9599-5843A8CFCBD7}"/>
    <cellStyle name="Normal 7 3 4 2 2 2 3" xfId="21602" xr:uid="{FC166B10-0167-45B1-9DB5-F7562B4F907F}"/>
    <cellStyle name="Normal 7 3 4 2 2 2 4" xfId="33679" xr:uid="{4E369649-5D28-46D1-A185-0BC82D9B86D7}"/>
    <cellStyle name="Normal 7 3 4 2 2 2 5" xfId="44021" xr:uid="{C0203C27-0FCD-417C-A0E0-24BBB343E517}"/>
    <cellStyle name="Normal 7 3 4 2 2 2 6" xfId="51907" xr:uid="{2E738C24-7C89-469F-9B77-DEDE460906FA}"/>
    <cellStyle name="Normal 7 3 4 2 2 2 7" xfId="59397" xr:uid="{5C8D1685-EAB2-4C7C-BB2B-5A59E6E0C735}"/>
    <cellStyle name="Normal 7 3 4 2 2 3" xfId="6607" xr:uid="{EB61D220-050D-44D3-848D-3A7A785D6AD9}"/>
    <cellStyle name="Normal 7 3 4 2 2 3 2" xfId="14115" xr:uid="{B5EFDF09-78B9-4BA4-BFCF-5CA64A470106}"/>
    <cellStyle name="Normal 7 3 4 2 2 3 2 2" xfId="29091" xr:uid="{BD28A8B0-D849-4F01-959B-3E64DAE1F106}"/>
    <cellStyle name="Normal 7 3 4 2 2 3 3" xfId="21603" xr:uid="{EFA81F78-6099-49BA-8FB3-F888BC3DCC5F}"/>
    <cellStyle name="Normal 7 3 4 2 2 3 4" xfId="35524" xr:uid="{67F3D995-4938-461F-8BAE-57A2B2F4041E}"/>
    <cellStyle name="Normal 7 3 4 2 2 3 5" xfId="44022" xr:uid="{9E4CF57A-4F9E-44F0-A275-E52F857DFB28}"/>
    <cellStyle name="Normal 7 3 4 2 2 3 6" xfId="51908" xr:uid="{27A1C7BB-6AD4-4675-99A7-80A131890357}"/>
    <cellStyle name="Normal 7 3 4 2 2 3 7" xfId="59398" xr:uid="{DAB2A395-FDD5-444B-951C-2CA19A3BF419}"/>
    <cellStyle name="Normal 7 3 4 2 2 4" xfId="6608" xr:uid="{51BD2EB9-3824-4EC9-8F0A-59F3318E4026}"/>
    <cellStyle name="Normal 7 3 4 2 2 4 2" xfId="14116" xr:uid="{8240E18F-1393-4FC8-AF04-3795FB946B53}"/>
    <cellStyle name="Normal 7 3 4 2 2 4 2 2" xfId="29092" xr:uid="{927EA3F7-F268-4E54-A69A-14E93C5DD758}"/>
    <cellStyle name="Normal 7 3 4 2 2 4 3" xfId="21604" xr:uid="{686C898A-92C8-4B00-808A-F629991274E8}"/>
    <cellStyle name="Normal 7 3 4 2 2 4 4" xfId="37367" xr:uid="{162CF4DE-940E-48EA-B8CC-7F3D123101BF}"/>
    <cellStyle name="Normal 7 3 4 2 2 4 5" xfId="44023" xr:uid="{212145B6-CAEF-47BD-9286-B122C48C2C9B}"/>
    <cellStyle name="Normal 7 3 4 2 2 4 6" xfId="51909" xr:uid="{B8131A29-8DFE-448B-A476-D8EFC1713E99}"/>
    <cellStyle name="Normal 7 3 4 2 2 4 7" xfId="59399" xr:uid="{B9029058-DDBC-475B-96CF-52771EBADC71}"/>
    <cellStyle name="Normal 7 3 4 2 2 5" xfId="14113" xr:uid="{8DCA1FF5-A587-4D12-AD0D-E4DF5744C84A}"/>
    <cellStyle name="Normal 7 3 4 2 2 5 2" xfId="29089" xr:uid="{5AB65EA3-0C43-4A66-AE9F-C5A42D5794A1}"/>
    <cellStyle name="Normal 7 3 4 2 2 6" xfId="21601" xr:uid="{8FD1B1DB-1263-487D-B496-7AE36C233A2D}"/>
    <cellStyle name="Normal 7 3 4 2 2 7" xfId="31887" xr:uid="{4C53FFDE-A84F-4FB1-A6BA-F4D3E3C83783}"/>
    <cellStyle name="Normal 7 3 4 2 2 8" xfId="44020" xr:uid="{557D7F6D-A477-4292-8728-2394A3898D3C}"/>
    <cellStyle name="Normal 7 3 4 2 2 9" xfId="51906" xr:uid="{A1BB9F7D-2A85-459C-B98F-D5D3CE59D617}"/>
    <cellStyle name="Normal 7 3 4 2 3" xfId="6609" xr:uid="{46639F01-B2FA-45EF-B3CC-1B309FF904CE}"/>
    <cellStyle name="Normal 7 3 4 2 3 2" xfId="14117" xr:uid="{ADF37A48-DA39-4385-AEAA-B0B29E073F73}"/>
    <cellStyle name="Normal 7 3 4 2 3 2 2" xfId="29093" xr:uid="{24754BF6-548C-49FA-8A69-00C51945499C}"/>
    <cellStyle name="Normal 7 3 4 2 3 3" xfId="21605" xr:uid="{F7949CD3-C297-4557-B4E4-0087D1D8B859}"/>
    <cellStyle name="Normal 7 3 4 2 3 4" xfId="33678" xr:uid="{F4189905-12DE-476D-B8A5-10724A40D21A}"/>
    <cellStyle name="Normal 7 3 4 2 3 5" xfId="44024" xr:uid="{06DE25E9-30AF-494A-915E-3F8965445882}"/>
    <cellStyle name="Normal 7 3 4 2 3 6" xfId="51910" xr:uid="{DBE8001C-CA9D-44C8-AA2A-E0C6C71F3294}"/>
    <cellStyle name="Normal 7 3 4 2 3 7" xfId="59400" xr:uid="{472A6C34-C35C-4711-9357-E1BF55427A12}"/>
    <cellStyle name="Normal 7 3 4 2 4" xfId="6610" xr:uid="{2ACA1542-E0B1-4C40-B0CA-BFF01F42F8E7}"/>
    <cellStyle name="Normal 7 3 4 2 4 2" xfId="14118" xr:uid="{8DDFD1DF-2B04-47D0-867D-3D494E850C31}"/>
    <cellStyle name="Normal 7 3 4 2 4 2 2" xfId="29094" xr:uid="{3C74BE31-2225-4719-B13C-67D467DBDAC6}"/>
    <cellStyle name="Normal 7 3 4 2 4 3" xfId="21606" xr:uid="{3DA06438-99D8-4A1A-9378-47FA54FD981C}"/>
    <cellStyle name="Normal 7 3 4 2 4 4" xfId="35523" xr:uid="{6259FA72-B7A6-4671-A868-D60184CD1375}"/>
    <cellStyle name="Normal 7 3 4 2 4 5" xfId="44025" xr:uid="{FEFA3BC4-3116-4FC9-8C61-7EEF4FDF978A}"/>
    <cellStyle name="Normal 7 3 4 2 4 6" xfId="51911" xr:uid="{656168BB-4DD6-4A3D-8181-47658ADB5C87}"/>
    <cellStyle name="Normal 7 3 4 2 4 7" xfId="59401" xr:uid="{201263A3-B6F6-4FA0-BA8A-CEBA06A6BA15}"/>
    <cellStyle name="Normal 7 3 4 2 5" xfId="6611" xr:uid="{3BDFAFE3-2020-4400-94AF-E1170968F968}"/>
    <cellStyle name="Normal 7 3 4 2 5 2" xfId="14119" xr:uid="{3A964136-FF69-4370-9352-AF277B0B059B}"/>
    <cellStyle name="Normal 7 3 4 2 5 2 2" xfId="29095" xr:uid="{213FAA67-0B7A-4D11-AF8E-5CD1D148F3DA}"/>
    <cellStyle name="Normal 7 3 4 2 5 3" xfId="21607" xr:uid="{DDE538D8-654C-4A3A-92B2-B74134CFBC19}"/>
    <cellStyle name="Normal 7 3 4 2 5 4" xfId="37366" xr:uid="{96B930D9-BFC1-44B6-890B-AC1C0BEAE878}"/>
    <cellStyle name="Normal 7 3 4 2 5 5" xfId="44026" xr:uid="{3C50DE05-064A-4E4E-86A5-66D9218D1400}"/>
    <cellStyle name="Normal 7 3 4 2 5 6" xfId="51912" xr:uid="{CDBC9D9C-0A70-4710-927F-5634258B32C7}"/>
    <cellStyle name="Normal 7 3 4 2 5 7" xfId="59402" xr:uid="{EAC0B8B3-BA20-42FC-8A96-FA8A07DF8540}"/>
    <cellStyle name="Normal 7 3 4 2 6" xfId="14112" xr:uid="{1484611E-958B-4FD6-AAFF-03AF2CF9065A}"/>
    <cellStyle name="Normal 7 3 4 2 6 2" xfId="29088" xr:uid="{8E838FBF-B676-4A5A-83D6-F902E4659CF2}"/>
    <cellStyle name="Normal 7 3 4 2 7" xfId="21600" xr:uid="{0C5CB5D3-1D9C-4728-812D-64BA7C415BBE}"/>
    <cellStyle name="Normal 7 3 4 2 8" xfId="31041" xr:uid="{40ED80C0-5738-40CB-80EC-7A0ABB2B0EA6}"/>
    <cellStyle name="Normal 7 3 4 2 9" xfId="44019" xr:uid="{50279EB6-B9E5-4C03-8A3C-E8E54194E3E3}"/>
    <cellStyle name="Normal 7 3 4 3" xfId="6612" xr:uid="{BA25E6F2-5FDE-4508-887F-866BEFC87B6E}"/>
    <cellStyle name="Normal 7 3 4 3 10" xfId="59403" xr:uid="{1D010775-D05C-4CF1-B8C7-FC4310217C3A}"/>
    <cellStyle name="Normal 7 3 4 3 2" xfId="6613" xr:uid="{305D6520-6C8B-435E-B38C-575F444BD46B}"/>
    <cellStyle name="Normal 7 3 4 3 2 2" xfId="14121" xr:uid="{35073CA7-BCA9-43A1-8195-FD95BE164476}"/>
    <cellStyle name="Normal 7 3 4 3 2 2 2" xfId="29097" xr:uid="{7DC5DF06-C1E4-4F3C-AA62-00496D5FC8C6}"/>
    <cellStyle name="Normal 7 3 4 3 2 3" xfId="21609" xr:uid="{16C6DD63-F0C4-43B0-80A0-D2D03EDA8102}"/>
    <cellStyle name="Normal 7 3 4 3 2 4" xfId="33680" xr:uid="{48D8DD9B-186D-49CB-94E7-1037A30BC3FF}"/>
    <cellStyle name="Normal 7 3 4 3 2 5" xfId="44028" xr:uid="{56F8557E-D208-4BCB-8FD8-D938CD71584D}"/>
    <cellStyle name="Normal 7 3 4 3 2 6" xfId="51914" xr:uid="{4210D685-96D6-4A76-B600-330D38EA52C6}"/>
    <cellStyle name="Normal 7 3 4 3 2 7" xfId="59404" xr:uid="{D0FC67F4-7DEA-4FD9-B9F6-99EE567D655B}"/>
    <cellStyle name="Normal 7 3 4 3 3" xfId="6614" xr:uid="{98FB50C6-B33A-4F0B-91A8-C53C66205A78}"/>
    <cellStyle name="Normal 7 3 4 3 3 2" xfId="14122" xr:uid="{4D8BBCD7-41B5-45D6-BDB2-6EAAFFA0B538}"/>
    <cellStyle name="Normal 7 3 4 3 3 2 2" xfId="29098" xr:uid="{1DD3A31F-1347-4EDD-88A8-3ADC71F3CAD2}"/>
    <cellStyle name="Normal 7 3 4 3 3 3" xfId="21610" xr:uid="{18A072D9-6F7E-4B08-9CC1-93DF969DC5E1}"/>
    <cellStyle name="Normal 7 3 4 3 3 4" xfId="35525" xr:uid="{1E52983A-B3AA-44E3-A4C4-688206E46B36}"/>
    <cellStyle name="Normal 7 3 4 3 3 5" xfId="44029" xr:uid="{22E3F1BE-56F7-4CC1-84FD-1147CDBE5630}"/>
    <cellStyle name="Normal 7 3 4 3 3 6" xfId="51915" xr:uid="{9800F967-F7F4-4B04-B7AA-99A41429F8E0}"/>
    <cellStyle name="Normal 7 3 4 3 3 7" xfId="59405" xr:uid="{45CAE53A-B564-4C4B-9542-D54E00977F8F}"/>
    <cellStyle name="Normal 7 3 4 3 4" xfId="6615" xr:uid="{093DFC10-3069-4254-94EA-E0C68C7BD362}"/>
    <cellStyle name="Normal 7 3 4 3 4 2" xfId="14123" xr:uid="{55FE8F2E-50AC-49E8-B981-99323FEC95C1}"/>
    <cellStyle name="Normal 7 3 4 3 4 2 2" xfId="29099" xr:uid="{BC523F41-7074-4BA6-A046-2DA8FE0C7F3C}"/>
    <cellStyle name="Normal 7 3 4 3 4 3" xfId="21611" xr:uid="{74756A14-D018-4480-AF76-345DB4D9D73F}"/>
    <cellStyle name="Normal 7 3 4 3 4 4" xfId="37368" xr:uid="{CDC05876-CB2B-41A4-959C-02D6014633A8}"/>
    <cellStyle name="Normal 7 3 4 3 4 5" xfId="44030" xr:uid="{7382AE19-7D98-4A8B-BEF6-3EA1D4B2B00E}"/>
    <cellStyle name="Normal 7 3 4 3 4 6" xfId="51916" xr:uid="{5DF3C79D-A3DF-425D-9FE4-65F760A91430}"/>
    <cellStyle name="Normal 7 3 4 3 4 7" xfId="59406" xr:uid="{D2AB2948-6B72-4B56-B362-28B9F9D8C11E}"/>
    <cellStyle name="Normal 7 3 4 3 5" xfId="14120" xr:uid="{FDBFB5A6-43DD-4023-9EA8-6CB985015A85}"/>
    <cellStyle name="Normal 7 3 4 3 5 2" xfId="29096" xr:uid="{4694E92A-3A8C-4223-8CC1-0BCAB39A5D25}"/>
    <cellStyle name="Normal 7 3 4 3 6" xfId="21608" xr:uid="{AF6BA871-4CEF-458C-8AF4-BFA645489E42}"/>
    <cellStyle name="Normal 7 3 4 3 7" xfId="31886" xr:uid="{A08B8CCE-766F-4E49-AA8B-CC6D04BC8871}"/>
    <cellStyle name="Normal 7 3 4 3 8" xfId="44027" xr:uid="{92277004-4D65-41B2-ACF0-B1E3F571C766}"/>
    <cellStyle name="Normal 7 3 4 3 9" xfId="51913" xr:uid="{DB4D08F5-2EC8-44DD-AF0B-C15E50211643}"/>
    <cellStyle name="Normal 7 3 4 4" xfId="6616" xr:uid="{DC03856B-8254-4E38-8716-787D1565CCF3}"/>
    <cellStyle name="Normal 7 3 4 4 2" xfId="14124" xr:uid="{C375CF42-A9FC-4DA9-8273-CE7F8B3CBE73}"/>
    <cellStyle name="Normal 7 3 4 4 2 2" xfId="29100" xr:uid="{37F6726D-E9A6-4541-A402-7979D435D3C3}"/>
    <cellStyle name="Normal 7 3 4 4 3" xfId="21612" xr:uid="{F0B93D50-625C-4214-97C0-F1EEF8425B07}"/>
    <cellStyle name="Normal 7 3 4 4 4" xfId="33677" xr:uid="{809EBB1C-AD9F-4DAE-9FDA-B4B5A1092B44}"/>
    <cellStyle name="Normal 7 3 4 4 5" xfId="44031" xr:uid="{3B005B6A-8D9D-418F-B8EB-1408DF04E268}"/>
    <cellStyle name="Normal 7 3 4 4 6" xfId="51917" xr:uid="{7EABC054-040D-4CD6-AA10-2EF0F1D6914B}"/>
    <cellStyle name="Normal 7 3 4 4 7" xfId="59407" xr:uid="{F77B3E86-D444-4E67-BCBB-58C095970467}"/>
    <cellStyle name="Normal 7 3 4 5" xfId="6617" xr:uid="{D5031E79-6AC7-489D-9F8F-1503017CE992}"/>
    <cellStyle name="Normal 7 3 4 5 2" xfId="14125" xr:uid="{B0096E8E-CC76-4266-8583-AC4889EE08D1}"/>
    <cellStyle name="Normal 7 3 4 5 2 2" xfId="29101" xr:uid="{AA3B1441-F6D7-4092-987C-858CBAD239A5}"/>
    <cellStyle name="Normal 7 3 4 5 3" xfId="21613" xr:uid="{3C29188B-C5E1-4869-AD68-D461E68F650F}"/>
    <cellStyle name="Normal 7 3 4 5 4" xfId="35522" xr:uid="{C219377B-8325-4ABB-BC30-222E476C7194}"/>
    <cellStyle name="Normal 7 3 4 5 5" xfId="44032" xr:uid="{649EBA10-3FED-4A51-A302-5C74746A2D2D}"/>
    <cellStyle name="Normal 7 3 4 5 6" xfId="51918" xr:uid="{A9239B6E-AB3B-4EF9-ACF1-C6EA6A96331B}"/>
    <cellStyle name="Normal 7 3 4 5 7" xfId="59408" xr:uid="{F30FEF8F-A5DD-4FB8-B39F-5A2B8776EA20}"/>
    <cellStyle name="Normal 7 3 4 6" xfId="6618" xr:uid="{31B58788-F8C7-4A78-8CB5-AC0428C846B2}"/>
    <cellStyle name="Normal 7 3 4 6 2" xfId="14126" xr:uid="{3954A282-95B6-4BAA-AF43-C39CE62062D8}"/>
    <cellStyle name="Normal 7 3 4 6 2 2" xfId="29102" xr:uid="{9777CD03-C9EB-4EE0-B1F2-C74783AC9386}"/>
    <cellStyle name="Normal 7 3 4 6 3" xfId="21614" xr:uid="{2469602F-34A2-4408-98D8-A6BB8F71E43E}"/>
    <cellStyle name="Normal 7 3 4 6 4" xfId="37365" xr:uid="{4FB35794-8617-4255-ABBE-9B06A24A08DA}"/>
    <cellStyle name="Normal 7 3 4 6 5" xfId="44033" xr:uid="{B0F749E9-3BBB-47F8-A7ED-6C24F5CFF628}"/>
    <cellStyle name="Normal 7 3 4 6 6" xfId="51919" xr:uid="{585E999B-B1BA-44F4-AFBA-E222FA3E9D31}"/>
    <cellStyle name="Normal 7 3 4 6 7" xfId="59409" xr:uid="{36004064-CF35-4E07-8A23-48C91961EE5B}"/>
    <cellStyle name="Normal 7 3 4 7" xfId="14111" xr:uid="{1C5A35CD-FD8C-4836-AF43-BB2B999813D4}"/>
    <cellStyle name="Normal 7 3 4 7 2" xfId="29087" xr:uid="{76C67112-59B6-425F-BA0E-779D968B9CB7}"/>
    <cellStyle name="Normal 7 3 4 8" xfId="21599" xr:uid="{8C8D1505-1121-4DE0-8169-727D654DB5C1}"/>
    <cellStyle name="Normal 7 3 4 9" xfId="30604" xr:uid="{D326D49A-9E1C-49CE-86B3-9C69314D9993}"/>
    <cellStyle name="Normal 7 3 5" xfId="6619" xr:uid="{8E913FD7-53E3-4AEA-B936-2871E3E3BC26}"/>
    <cellStyle name="Normal 7 3 5 10" xfId="51920" xr:uid="{181CB755-E678-4BCB-A92E-56605CC0C5AB}"/>
    <cellStyle name="Normal 7 3 5 11" xfId="59410" xr:uid="{116B761D-F8F2-42F9-B6AB-8CFB516D77D6}"/>
    <cellStyle name="Normal 7 3 5 2" xfId="6620" xr:uid="{F3185C0B-A83C-47C9-8DBD-47035F1A546B}"/>
    <cellStyle name="Normal 7 3 5 2 10" xfId="59411" xr:uid="{DC1D6865-4C00-4B93-8CF2-624D64406C18}"/>
    <cellStyle name="Normal 7 3 5 2 2" xfId="6621" xr:uid="{0715015C-6733-480D-9FB8-181947B6BCC9}"/>
    <cellStyle name="Normal 7 3 5 2 2 2" xfId="14129" xr:uid="{8C79D753-8599-46CB-B28E-35ED48A78C6B}"/>
    <cellStyle name="Normal 7 3 5 2 2 2 2" xfId="29105" xr:uid="{67D6F214-101C-4805-8C22-162AC7A1D356}"/>
    <cellStyle name="Normal 7 3 5 2 2 3" xfId="21617" xr:uid="{153ED16E-8145-4695-A43A-D7EB8AEB9E97}"/>
    <cellStyle name="Normal 7 3 5 2 2 4" xfId="33682" xr:uid="{1B76BB47-B78F-434C-9638-FC07145319C2}"/>
    <cellStyle name="Normal 7 3 5 2 2 5" xfId="44036" xr:uid="{55CB560D-84C8-405B-A0E2-CC8F110D7BD0}"/>
    <cellStyle name="Normal 7 3 5 2 2 6" xfId="51922" xr:uid="{04DBFADC-3950-4946-9AD0-4FD186621012}"/>
    <cellStyle name="Normal 7 3 5 2 2 7" xfId="59412" xr:uid="{2BD2BDD0-C3A4-4C7C-B510-49217872EAEE}"/>
    <cellStyle name="Normal 7 3 5 2 3" xfId="6622" xr:uid="{EFF9931E-1985-456F-92F0-3D7122EA663B}"/>
    <cellStyle name="Normal 7 3 5 2 3 2" xfId="14130" xr:uid="{CAE8227E-2F22-4389-9D29-BB97D0E74CFF}"/>
    <cellStyle name="Normal 7 3 5 2 3 2 2" xfId="29106" xr:uid="{9EDC1B02-89A7-451E-8EC9-015095517565}"/>
    <cellStyle name="Normal 7 3 5 2 3 3" xfId="21618" xr:uid="{EABDFE0E-3E96-4D47-8976-5A323AF005AD}"/>
    <cellStyle name="Normal 7 3 5 2 3 4" xfId="35527" xr:uid="{4638B476-A659-4309-9E73-F55E3BB0ADC0}"/>
    <cellStyle name="Normal 7 3 5 2 3 5" xfId="44037" xr:uid="{FC2BFF7B-DBA8-4D7B-BB37-46722A22025A}"/>
    <cellStyle name="Normal 7 3 5 2 3 6" xfId="51923" xr:uid="{651AE347-6B59-4F44-8E2E-B4D7651BC388}"/>
    <cellStyle name="Normal 7 3 5 2 3 7" xfId="59413" xr:uid="{889202BF-7D65-44B0-B2FB-1121E80A4C76}"/>
    <cellStyle name="Normal 7 3 5 2 4" xfId="6623" xr:uid="{42877345-0082-415B-89BC-2A08BD7FF7A9}"/>
    <cellStyle name="Normal 7 3 5 2 4 2" xfId="14131" xr:uid="{F0FB7729-40CA-4196-AC9A-F7FFC8D1BB6F}"/>
    <cellStyle name="Normal 7 3 5 2 4 2 2" xfId="29107" xr:uid="{1E9AE3BE-EF2F-4156-ACFA-2118E7D85045}"/>
    <cellStyle name="Normal 7 3 5 2 4 3" xfId="21619" xr:uid="{50D2FB09-E794-413C-BF73-6647483131DF}"/>
    <cellStyle name="Normal 7 3 5 2 4 4" xfId="37370" xr:uid="{86A24687-DA1A-42A1-A8D5-35C4B25C5067}"/>
    <cellStyle name="Normal 7 3 5 2 4 5" xfId="44038" xr:uid="{474EDA74-76DE-4964-B5A8-F33DBF031674}"/>
    <cellStyle name="Normal 7 3 5 2 4 6" xfId="51924" xr:uid="{7AC903AD-BCDC-4741-BEF2-0AF9BB93F2F1}"/>
    <cellStyle name="Normal 7 3 5 2 4 7" xfId="59414" xr:uid="{717FF0D3-951C-4CC4-BA4F-85732A3F6202}"/>
    <cellStyle name="Normal 7 3 5 2 5" xfId="14128" xr:uid="{B73CDB9A-1761-4205-B5E3-0D07A680BC46}"/>
    <cellStyle name="Normal 7 3 5 2 5 2" xfId="29104" xr:uid="{46979758-00E8-4366-A027-3E24196225DE}"/>
    <cellStyle name="Normal 7 3 5 2 6" xfId="21616" xr:uid="{D6DEB6C8-81FA-4D51-9DFC-FBFF17946A8E}"/>
    <cellStyle name="Normal 7 3 5 2 7" xfId="31888" xr:uid="{6E6E3FE7-11CB-4350-819F-BDE9FD07D18D}"/>
    <cellStyle name="Normal 7 3 5 2 8" xfId="44035" xr:uid="{8D61AE02-BF37-4CB4-A182-36655CCDF52F}"/>
    <cellStyle name="Normal 7 3 5 2 9" xfId="51921" xr:uid="{543B605F-69B3-4349-9B25-4A7560F4A1C8}"/>
    <cellStyle name="Normal 7 3 5 3" xfId="6624" xr:uid="{935D4308-49C5-41E8-918E-4C343EE0C7AB}"/>
    <cellStyle name="Normal 7 3 5 3 2" xfId="14132" xr:uid="{48E79209-66F8-44D9-852E-D7FD21B30329}"/>
    <cellStyle name="Normal 7 3 5 3 2 2" xfId="29108" xr:uid="{CD0FC805-5107-4E71-978D-2B243E5B53BD}"/>
    <cellStyle name="Normal 7 3 5 3 3" xfId="21620" xr:uid="{E77CC34E-24BC-4CD5-B234-2ED91E78EDD3}"/>
    <cellStyle name="Normal 7 3 5 3 4" xfId="33681" xr:uid="{2A00D361-2E59-432D-8970-11419BDF7AA1}"/>
    <cellStyle name="Normal 7 3 5 3 5" xfId="44039" xr:uid="{DBF43AF2-A3B8-453B-86F7-74A3BF6EAE9C}"/>
    <cellStyle name="Normal 7 3 5 3 6" xfId="51925" xr:uid="{4B566912-C4A8-4311-B289-B2BAF582A682}"/>
    <cellStyle name="Normal 7 3 5 3 7" xfId="59415" xr:uid="{A74B359E-1DBC-4EC2-83CB-664C3B890E37}"/>
    <cellStyle name="Normal 7 3 5 4" xfId="6625" xr:uid="{D813F7DA-1808-40C6-B3A3-0EB665D9B331}"/>
    <cellStyle name="Normal 7 3 5 4 2" xfId="14133" xr:uid="{36C705A2-EA0A-46B5-B840-467EA9749968}"/>
    <cellStyle name="Normal 7 3 5 4 2 2" xfId="29109" xr:uid="{133990B3-5794-482B-93A9-EAB3AB5115C7}"/>
    <cellStyle name="Normal 7 3 5 4 3" xfId="21621" xr:uid="{EB60F2AF-9F83-4DEA-9856-55CB73E86470}"/>
    <cellStyle name="Normal 7 3 5 4 4" xfId="35526" xr:uid="{7C05E36A-8594-485A-A10A-7EA671D9CEEC}"/>
    <cellStyle name="Normal 7 3 5 4 5" xfId="44040" xr:uid="{9C25FD53-D958-494A-BE37-2F96D63B2CF1}"/>
    <cellStyle name="Normal 7 3 5 4 6" xfId="51926" xr:uid="{2EB05488-545C-4DC6-B1A9-1607B354E677}"/>
    <cellStyle name="Normal 7 3 5 4 7" xfId="59416" xr:uid="{270D3014-5795-4D48-B7F9-68BCFC933A71}"/>
    <cellStyle name="Normal 7 3 5 5" xfId="6626" xr:uid="{CD1C1021-60B1-4C69-86E5-28BD77804634}"/>
    <cellStyle name="Normal 7 3 5 5 2" xfId="14134" xr:uid="{966BC465-4783-414A-8566-4BADB8481E93}"/>
    <cellStyle name="Normal 7 3 5 5 2 2" xfId="29110" xr:uid="{505A4988-0275-4B96-AE73-5546A3C2A111}"/>
    <cellStyle name="Normal 7 3 5 5 3" xfId="21622" xr:uid="{C16D69EC-7823-4936-85CE-E1E0E4B4C6E2}"/>
    <cellStyle name="Normal 7 3 5 5 4" xfId="37369" xr:uid="{A1D835C2-16E4-4DEF-AB17-D0932FFBE1C6}"/>
    <cellStyle name="Normal 7 3 5 5 5" xfId="44041" xr:uid="{C82A3F5E-0557-41D5-B6CD-8FF8ACCFFC1C}"/>
    <cellStyle name="Normal 7 3 5 5 6" xfId="51927" xr:uid="{EC3140C9-B965-4F02-90EB-857AE2005ED5}"/>
    <cellStyle name="Normal 7 3 5 5 7" xfId="59417" xr:uid="{7C8E4C8A-9124-4DED-A982-8FA0AA17FE84}"/>
    <cellStyle name="Normal 7 3 5 6" xfId="14127" xr:uid="{2A9B0F79-AE18-4E6F-9021-466D0B300267}"/>
    <cellStyle name="Normal 7 3 5 6 2" xfId="29103" xr:uid="{B83BFDA4-494F-404A-83D0-AC2A914B3A78}"/>
    <cellStyle name="Normal 7 3 5 7" xfId="21615" xr:uid="{2D45CE89-76C7-4628-B5CA-F3499A0C5D53}"/>
    <cellStyle name="Normal 7 3 5 8" xfId="30730" xr:uid="{4E1EBC70-2A63-48EC-9DF2-C09177D653A6}"/>
    <cellStyle name="Normal 7 3 5 9" xfId="44034" xr:uid="{381398F4-F253-450D-A2F0-01DF11929271}"/>
    <cellStyle name="Normal 7 3 6" xfId="6627" xr:uid="{25F2977C-B445-4E65-8580-C25079607ED5}"/>
    <cellStyle name="Normal 7 3 6 10" xfId="51928" xr:uid="{B30DA5DC-F7C7-47EB-BA76-F545102CC014}"/>
    <cellStyle name="Normal 7 3 6 11" xfId="59418" xr:uid="{A0C5BC4E-67C2-40AA-B26A-8762AF1D4820}"/>
    <cellStyle name="Normal 7 3 6 2" xfId="6628" xr:uid="{123DED9C-E98A-4CEF-BCF7-500572315348}"/>
    <cellStyle name="Normal 7 3 6 2 10" xfId="59419" xr:uid="{71038004-E85A-413C-B1B6-05D8853EB0FB}"/>
    <cellStyle name="Normal 7 3 6 2 2" xfId="6629" xr:uid="{279F3665-B448-46E3-B132-3C3A3C0F3821}"/>
    <cellStyle name="Normal 7 3 6 2 2 2" xfId="14137" xr:uid="{8F2B2CEA-E393-46FC-95F4-45A992E29BF7}"/>
    <cellStyle name="Normal 7 3 6 2 2 2 2" xfId="29113" xr:uid="{01083C65-03BC-4F28-B35C-0C3BE3356D26}"/>
    <cellStyle name="Normal 7 3 6 2 2 3" xfId="21625" xr:uid="{F91A1DB4-6F6D-47CB-9C62-CA5BE23196E6}"/>
    <cellStyle name="Normal 7 3 6 2 2 4" xfId="33684" xr:uid="{73DF68CB-CC3E-446F-8693-5F4EBA426966}"/>
    <cellStyle name="Normal 7 3 6 2 2 5" xfId="44044" xr:uid="{6DC3D400-9C60-4D49-A91B-CEBC5B4697A3}"/>
    <cellStyle name="Normal 7 3 6 2 2 6" xfId="51930" xr:uid="{7948A36D-951C-4381-915E-2D66E6F07C38}"/>
    <cellStyle name="Normal 7 3 6 2 2 7" xfId="59420" xr:uid="{8B894590-B652-4257-B120-0A366354692B}"/>
    <cellStyle name="Normal 7 3 6 2 3" xfId="6630" xr:uid="{ECF9D567-FB2F-466F-BDBC-2A9D1D8C1428}"/>
    <cellStyle name="Normal 7 3 6 2 3 2" xfId="14138" xr:uid="{52DBBD47-B1DB-4A10-A080-EB6731BBAE48}"/>
    <cellStyle name="Normal 7 3 6 2 3 2 2" xfId="29114" xr:uid="{D58B32C6-80AE-4F74-8924-08DF81A67442}"/>
    <cellStyle name="Normal 7 3 6 2 3 3" xfId="21626" xr:uid="{A8EFD80B-7D3B-417A-AC9C-A4A32FD1808A}"/>
    <cellStyle name="Normal 7 3 6 2 3 4" xfId="35529" xr:uid="{D98C153A-0AA6-48F5-83ED-B6C627B78429}"/>
    <cellStyle name="Normal 7 3 6 2 3 5" xfId="44045" xr:uid="{3F7D45F0-C43D-4715-821E-B83ABD8DD44E}"/>
    <cellStyle name="Normal 7 3 6 2 3 6" xfId="51931" xr:uid="{5A6F2C0C-1EDE-47D5-BC2A-4D218FBA72E7}"/>
    <cellStyle name="Normal 7 3 6 2 3 7" xfId="59421" xr:uid="{6664D547-8A08-4B75-A17A-24E2B922338A}"/>
    <cellStyle name="Normal 7 3 6 2 4" xfId="6631" xr:uid="{BCBED861-BAAB-4142-883F-8EEA29665434}"/>
    <cellStyle name="Normal 7 3 6 2 4 2" xfId="14139" xr:uid="{04920358-82E9-41CE-8540-A31D851FD94F}"/>
    <cellStyle name="Normal 7 3 6 2 4 2 2" xfId="29115" xr:uid="{85D057B1-6872-4B4C-BF0A-0A6E6D600E87}"/>
    <cellStyle name="Normal 7 3 6 2 4 3" xfId="21627" xr:uid="{83C538B9-C8E3-4006-8021-85783635F86A}"/>
    <cellStyle name="Normal 7 3 6 2 4 4" xfId="37372" xr:uid="{0B40DF6E-E65E-41DA-9B1D-DE6D21DFDA2E}"/>
    <cellStyle name="Normal 7 3 6 2 4 5" xfId="44046" xr:uid="{D7EB8526-6A5F-4563-B8BC-5382E1C9C5D6}"/>
    <cellStyle name="Normal 7 3 6 2 4 6" xfId="51932" xr:uid="{DFB9AFC8-4F00-4F6A-80F0-E938EC690852}"/>
    <cellStyle name="Normal 7 3 6 2 4 7" xfId="59422" xr:uid="{6682BAD4-EEC0-487C-9F89-29E4005770B8}"/>
    <cellStyle name="Normal 7 3 6 2 5" xfId="14136" xr:uid="{B21ABDE2-0115-40CA-BC61-6F444F89730A}"/>
    <cellStyle name="Normal 7 3 6 2 5 2" xfId="29112" xr:uid="{3DE7B03F-152D-4814-B5F2-192FD86204FF}"/>
    <cellStyle name="Normal 7 3 6 2 6" xfId="21624" xr:uid="{D94BD984-9772-4BD1-9670-3CA825B7A3D8}"/>
    <cellStyle name="Normal 7 3 6 2 7" xfId="31889" xr:uid="{67A672A6-612C-409F-90EC-10A42A4C0BBB}"/>
    <cellStyle name="Normal 7 3 6 2 8" xfId="44043" xr:uid="{2A11D304-AB99-4259-B054-7866F5BB9669}"/>
    <cellStyle name="Normal 7 3 6 2 9" xfId="51929" xr:uid="{31673460-D99F-4595-80A4-F45B94808A18}"/>
    <cellStyle name="Normal 7 3 6 3" xfId="6632" xr:uid="{1F07D2CE-9C8E-4FCE-8182-3D8B6BDF6DF7}"/>
    <cellStyle name="Normal 7 3 6 3 2" xfId="14140" xr:uid="{594A7778-FE6A-45FD-BCCF-4255FCCDDB58}"/>
    <cellStyle name="Normal 7 3 6 3 2 2" xfId="29116" xr:uid="{472F8E75-68CD-44F3-9C7F-88F2B82D5509}"/>
    <cellStyle name="Normal 7 3 6 3 3" xfId="21628" xr:uid="{D7D6F69C-A145-484E-BE88-EF2EB9F322EA}"/>
    <cellStyle name="Normal 7 3 6 3 4" xfId="33683" xr:uid="{2A6673F3-B2D3-485D-BD8C-27D924883DB0}"/>
    <cellStyle name="Normal 7 3 6 3 5" xfId="44047" xr:uid="{5B027C77-652F-46BC-A329-5E2C65AF2401}"/>
    <cellStyle name="Normal 7 3 6 3 6" xfId="51933" xr:uid="{323DDCBD-7334-408B-A876-9DF27EA0CC12}"/>
    <cellStyle name="Normal 7 3 6 3 7" xfId="59423" xr:uid="{BEB91E5F-7FE4-415C-B27E-DCA0DEB7C0B7}"/>
    <cellStyle name="Normal 7 3 6 4" xfId="6633" xr:uid="{49478C82-FA57-4D74-A20B-3B5F26360144}"/>
    <cellStyle name="Normal 7 3 6 4 2" xfId="14141" xr:uid="{930447F4-BC4B-4D31-AC17-0A01D3097BCB}"/>
    <cellStyle name="Normal 7 3 6 4 2 2" xfId="29117" xr:uid="{40425608-20F6-453C-9804-C4363ADCDE39}"/>
    <cellStyle name="Normal 7 3 6 4 3" xfId="21629" xr:uid="{0CF72ACD-EFA3-4832-BED9-A22B43C560DB}"/>
    <cellStyle name="Normal 7 3 6 4 4" xfId="35528" xr:uid="{A84293D0-1010-4C1D-88A7-C4D3DA376DB8}"/>
    <cellStyle name="Normal 7 3 6 4 5" xfId="44048" xr:uid="{A927E034-837A-410D-AF6F-AF5BFBA5A402}"/>
    <cellStyle name="Normal 7 3 6 4 6" xfId="51934" xr:uid="{209E87D1-6847-4D4F-8F67-327C59EAC715}"/>
    <cellStyle name="Normal 7 3 6 4 7" xfId="59424" xr:uid="{B0E160B0-A4BA-4EBA-978C-735752E93A37}"/>
    <cellStyle name="Normal 7 3 6 5" xfId="6634" xr:uid="{09335A3F-19D9-45C7-A2E3-6B3F1EDF9233}"/>
    <cellStyle name="Normal 7 3 6 5 2" xfId="14142" xr:uid="{783B42F3-B06C-4C85-856D-F5323CD6D80E}"/>
    <cellStyle name="Normal 7 3 6 5 2 2" xfId="29118" xr:uid="{14CC51C3-57AD-458A-8958-5745D7F9B9E0}"/>
    <cellStyle name="Normal 7 3 6 5 3" xfId="21630" xr:uid="{D3F01DB3-5115-421B-8A6C-23057044FD83}"/>
    <cellStyle name="Normal 7 3 6 5 4" xfId="37371" xr:uid="{45A2C50A-C98F-4445-B925-D303A40508B4}"/>
    <cellStyle name="Normal 7 3 6 5 5" xfId="44049" xr:uid="{ADDAE2D4-9984-4EA7-844C-EC64318C49F1}"/>
    <cellStyle name="Normal 7 3 6 5 6" xfId="51935" xr:uid="{1E86E10E-F087-4E4F-B06D-8698FB2D5C6A}"/>
    <cellStyle name="Normal 7 3 6 5 7" xfId="59425" xr:uid="{45B3B97B-B876-4600-AA18-0E2CB73D0529}"/>
    <cellStyle name="Normal 7 3 6 6" xfId="14135" xr:uid="{1345E4E3-C422-4903-A225-C631274E957A}"/>
    <cellStyle name="Normal 7 3 6 6 2" xfId="29111" xr:uid="{2254AFFC-B7E1-4999-9656-53ACAB4C55AD}"/>
    <cellStyle name="Normal 7 3 6 7" xfId="21623" xr:uid="{28B7542C-98A0-4E1E-BB20-92D20844E075}"/>
    <cellStyle name="Normal 7 3 6 8" xfId="31037" xr:uid="{C77966B9-2008-4B39-950F-6BE12A488C41}"/>
    <cellStyle name="Normal 7 3 6 9" xfId="44042" xr:uid="{4CC8A37E-AA24-40B0-B572-4D3F1DD5FDE4}"/>
    <cellStyle name="Normal 7 3 7" xfId="6635" xr:uid="{EEE02D57-2125-4898-ABAD-A9DEEA1BC0B2}"/>
    <cellStyle name="Normal 7 3 8" xfId="6636" xr:uid="{142BC539-AC61-4FF8-BBAA-8459B5A038D7}"/>
    <cellStyle name="Normal 7 3 8 10" xfId="59426" xr:uid="{A4E0F7D0-1DA6-41D0-AE4F-FE8ACD7497D4}"/>
    <cellStyle name="Normal 7 3 8 2" xfId="6637" xr:uid="{6A6E3204-0522-4AF1-B44D-70932D082570}"/>
    <cellStyle name="Normal 7 3 8 2 2" xfId="14144" xr:uid="{6E16544C-0161-4D4D-B4C0-670495D69FD2}"/>
    <cellStyle name="Normal 7 3 8 2 2 2" xfId="29120" xr:uid="{05258C69-D654-413D-BB22-FB9904CD36C6}"/>
    <cellStyle name="Normal 7 3 8 2 3" xfId="21632" xr:uid="{693CA0C4-F45B-411C-8CAD-360BA1A6BB14}"/>
    <cellStyle name="Normal 7 3 8 2 4" xfId="33685" xr:uid="{EC11CC0F-48E1-43EE-8C00-71D0E350BC11}"/>
    <cellStyle name="Normal 7 3 8 2 5" xfId="44051" xr:uid="{3F6B7D54-812D-44B9-8688-DD1CD1EBFCCB}"/>
    <cellStyle name="Normal 7 3 8 2 6" xfId="51937" xr:uid="{3E84761E-F1E9-4DA1-88C1-FDC9A2761C09}"/>
    <cellStyle name="Normal 7 3 8 2 7" xfId="59427" xr:uid="{3D57CEE2-D6A3-465D-A342-F3FF35F52976}"/>
    <cellStyle name="Normal 7 3 8 3" xfId="6638" xr:uid="{D5EDAC69-1E6D-4874-A8B2-71FA8A24DD5C}"/>
    <cellStyle name="Normal 7 3 8 3 2" xfId="14145" xr:uid="{EEFDBA26-E8EA-4E9E-BF98-AD5999B3420C}"/>
    <cellStyle name="Normal 7 3 8 3 2 2" xfId="29121" xr:uid="{C253D194-9C13-4B05-956D-DB657E5BE44D}"/>
    <cellStyle name="Normal 7 3 8 3 3" xfId="21633" xr:uid="{8584D35D-C1CE-461F-8A50-FC77169659D1}"/>
    <cellStyle name="Normal 7 3 8 3 4" xfId="35530" xr:uid="{BBAA4AB0-55A6-4503-9505-C17931E1446A}"/>
    <cellStyle name="Normal 7 3 8 3 5" xfId="44052" xr:uid="{643A9078-B8A2-4EBA-9B7F-1E68EFECB64C}"/>
    <cellStyle name="Normal 7 3 8 3 6" xfId="51938" xr:uid="{C8B72666-F516-4117-BBAF-65E3B51E4B44}"/>
    <cellStyle name="Normal 7 3 8 3 7" xfId="59428" xr:uid="{A7F189AD-2DAB-445E-93F0-92E5173832BA}"/>
    <cellStyle name="Normal 7 3 8 4" xfId="6639" xr:uid="{79B2F2D4-6405-4B78-B9E9-A08DE2A55C24}"/>
    <cellStyle name="Normal 7 3 8 4 2" xfId="14146" xr:uid="{5856E274-9875-4E5A-BC5C-779FE3B26481}"/>
    <cellStyle name="Normal 7 3 8 4 2 2" xfId="29122" xr:uid="{BA4CB9E7-ECEB-48BD-9169-B9168EF57B5D}"/>
    <cellStyle name="Normal 7 3 8 4 3" xfId="21634" xr:uid="{CF3542C6-0B7B-4E05-8FA9-B3B927733D57}"/>
    <cellStyle name="Normal 7 3 8 4 4" xfId="37373" xr:uid="{BBE33ED1-D60C-4D27-BDE4-1AB8D4832CB2}"/>
    <cellStyle name="Normal 7 3 8 4 5" xfId="44053" xr:uid="{A3435DA0-5924-4030-8269-9BEA7BEC9CBA}"/>
    <cellStyle name="Normal 7 3 8 4 6" xfId="51939" xr:uid="{2BD3769C-D6A1-4092-9F87-1474951FB086}"/>
    <cellStyle name="Normal 7 3 8 4 7" xfId="59429" xr:uid="{16C79D9F-A473-48FE-822A-A27662EB72B9}"/>
    <cellStyle name="Normal 7 3 8 5" xfId="14143" xr:uid="{7DD2EAD7-9CE5-4007-B125-C28E34763B5C}"/>
    <cellStyle name="Normal 7 3 8 5 2" xfId="29119" xr:uid="{165F0D0F-394C-46C0-A6AE-2194861D4ECF}"/>
    <cellStyle name="Normal 7 3 8 6" xfId="21631" xr:uid="{0F6AA2F1-8A95-4394-B3FF-24C0305BAE28}"/>
    <cellStyle name="Normal 7 3 8 7" xfId="31878" xr:uid="{40EB85E1-99EE-4EE0-9D3B-0C3A8A2B34D2}"/>
    <cellStyle name="Normal 7 3 8 8" xfId="44050" xr:uid="{0B7824B0-03D2-4ED9-90C5-048DF305D6C2}"/>
    <cellStyle name="Normal 7 3 8 9" xfId="51936" xr:uid="{61319FAB-9D7F-430F-952D-B70D59D73517}"/>
    <cellStyle name="Normal 7 3 9" xfId="6640" xr:uid="{C59D3975-0074-4A55-8972-66DBB4D5F8B0}"/>
    <cellStyle name="Normal 7 3 9 2" xfId="14147" xr:uid="{F10807E1-6EC8-426C-8D12-FFA585C8DEF0}"/>
    <cellStyle name="Normal 7 3 9 2 2" xfId="29123" xr:uid="{6F4542F1-3FBB-4881-89D7-E827B23D755B}"/>
    <cellStyle name="Normal 7 3 9 3" xfId="21635" xr:uid="{6F2DF790-EB20-4BBF-B0A8-874EF1B64E78}"/>
    <cellStyle name="Normal 7 3 9 4" xfId="33662" xr:uid="{D8947568-78D7-4BF4-BA0C-01E4FFE28F45}"/>
    <cellStyle name="Normal 7 3 9 5" xfId="44054" xr:uid="{83C37EFB-1313-499E-9673-5041FAEE0898}"/>
    <cellStyle name="Normal 7 3 9 6" xfId="51940" xr:uid="{51DBC5A8-B654-40E1-8E1F-5B299126DEDB}"/>
    <cellStyle name="Normal 7 3 9 7" xfId="59430" xr:uid="{5B522B8C-63AC-403D-A5FB-F76F3652594F}"/>
    <cellStyle name="Normal 7 4" xfId="295" xr:uid="{3B579D33-828E-4628-A813-8DF6E039688D}"/>
    <cellStyle name="Normal 7 4 10" xfId="6641" xr:uid="{6EBCBF81-0211-47F0-AB11-ACF11EDED798}"/>
    <cellStyle name="Normal 7 4 10 2" xfId="14148" xr:uid="{AC3776A9-4E46-4760-A29F-E26F86884105}"/>
    <cellStyle name="Normal 7 4 10 2 2" xfId="29124" xr:uid="{0ABEE825-0C43-4918-9E10-EB332499D763}"/>
    <cellStyle name="Normal 7 4 10 3" xfId="21636" xr:uid="{484B95DF-CD10-4FA6-933D-83732AC5D4AC}"/>
    <cellStyle name="Normal 7 4 10 4" xfId="35531" xr:uid="{39C4B8EA-3F04-420A-97CC-90A45209CDE3}"/>
    <cellStyle name="Normal 7 4 10 5" xfId="44055" xr:uid="{3497FB97-4279-4D5A-AB22-1DB4F4E271C0}"/>
    <cellStyle name="Normal 7 4 10 6" xfId="51941" xr:uid="{9CF45F21-0CD4-401D-9C19-38041219DB15}"/>
    <cellStyle name="Normal 7 4 10 7" xfId="59431" xr:uid="{34A49896-3004-4362-98C1-0B50B649E2B2}"/>
    <cellStyle name="Normal 7 4 11" xfId="6642" xr:uid="{AC4C577A-5DED-4434-8FE8-8EB9B8DDAA59}"/>
    <cellStyle name="Normal 7 4 11 2" xfId="14149" xr:uid="{E4E07371-957F-441F-B69E-4928A98DA1AB}"/>
    <cellStyle name="Normal 7 4 11 2 2" xfId="29125" xr:uid="{AD6030B2-7A42-40CD-A388-CA36347E9225}"/>
    <cellStyle name="Normal 7 4 11 3" xfId="21637" xr:uid="{1AD248AC-EA83-4E28-9F83-CC1658725C49}"/>
    <cellStyle name="Normal 7 4 11 4" xfId="37374" xr:uid="{81BBDA8E-BAF4-43D5-8F41-3042FF131C5C}"/>
    <cellStyle name="Normal 7 4 11 5" xfId="44056" xr:uid="{E1D0948B-DFF1-483A-942D-A543A5B31414}"/>
    <cellStyle name="Normal 7 4 11 6" xfId="51942" xr:uid="{BCE55A27-C5EA-4101-8C53-48A173CF6293}"/>
    <cellStyle name="Normal 7 4 11 7" xfId="59432" xr:uid="{433B187E-DB49-48D4-B299-EAD7529D4F52}"/>
    <cellStyle name="Normal 7 4 12" xfId="6643" xr:uid="{0A29FE8A-372F-4C71-B44B-06A37A293448}"/>
    <cellStyle name="Normal 7 4 12 2" xfId="14150" xr:uid="{3A079238-295A-4844-8ED4-85B85B1BC6CF}"/>
    <cellStyle name="Normal 7 4 12 2 2" xfId="29126" xr:uid="{21F2943B-A4F8-4898-B59A-44D2B3109026}"/>
    <cellStyle name="Normal 7 4 12 3" xfId="21638" xr:uid="{17AB0B55-BED6-4A86-94D1-C25CAC0EBA42}"/>
    <cellStyle name="Normal 7 4 12 4" xfId="37685" xr:uid="{8F668470-9F7A-4A97-89CE-971B9CD3830B}"/>
    <cellStyle name="Normal 7 4 12 5" xfId="44057" xr:uid="{50E22433-D433-4892-B4FF-755CFD9C8F98}"/>
    <cellStyle name="Normal 7 4 12 6" xfId="51943" xr:uid="{B7F63CFA-B05A-44DD-94A0-55957DF2D958}"/>
    <cellStyle name="Normal 7 4 12 7" xfId="59433" xr:uid="{4AC9F1A9-13FA-49FF-A51A-90F0D011E048}"/>
    <cellStyle name="Normal 7 4 13" xfId="7782" xr:uid="{D8D717BC-7EEB-4A21-B28C-D6B0FCFC80CB}"/>
    <cellStyle name="Normal 7 4 13 2" xfId="15271" xr:uid="{1639EE47-5616-45D0-A193-70BEED7D6EA2}"/>
    <cellStyle name="Normal 7 4 13 2 2" xfId="30247" xr:uid="{D6A04031-6965-47CB-BAE7-748DB6470F9A}"/>
    <cellStyle name="Normal 7 4 13 3" xfId="22759" xr:uid="{CEDF251F-0BAC-4158-8992-0C9C40104F62}"/>
    <cellStyle name="Normal 7 4 13 4" xfId="45178" xr:uid="{FF1CBF6C-AB40-4E3A-A489-B21868E444E6}"/>
    <cellStyle name="Normal 7 4 13 5" xfId="53066" xr:uid="{6D7375E6-D2E6-450A-B618-FB8EE25881C0}"/>
    <cellStyle name="Normal 7 4 13 6" xfId="60554" xr:uid="{4AC2D63A-3F6F-4B50-884D-36169E5BE3A2}"/>
    <cellStyle name="Normal 7 4 14" xfId="7837" xr:uid="{A323D9FC-F65F-4580-A2A0-996A440F825A}"/>
    <cellStyle name="Normal 7 4 14 2" xfId="22814" xr:uid="{7560809E-E1C8-440C-9738-0A9C63BFF727}"/>
    <cellStyle name="Normal 7 4 15" xfId="15326" xr:uid="{3301AD16-1EC7-4564-B26D-239592761C6B}"/>
    <cellStyle name="Normal 7 4 16" xfId="30350" xr:uid="{705EFD54-4E98-42BE-A812-5B14A335056C}"/>
    <cellStyle name="Normal 7 4 17" xfId="37745" xr:uid="{C90D5219-4017-48A6-ACD1-C50950465245}"/>
    <cellStyle name="Normal 7 4 18" xfId="45233" xr:uid="{154AD2D5-0076-47C1-9EE8-A33D48584945}"/>
    <cellStyle name="Normal 7 4 19" xfId="45356" xr:uid="{E8A03F6A-55C8-4814-BC34-6244050EE36F}"/>
    <cellStyle name="Normal 7 4 2" xfId="353" xr:uid="{2844B6FA-0031-476C-AC08-918338DFF53C}"/>
    <cellStyle name="Normal 7 4 2 10" xfId="37801" xr:uid="{29047CAA-FE61-4CF3-97C7-B906D7E508B4}"/>
    <cellStyle name="Normal 7 4 2 11" xfId="45289" xr:uid="{3C9021D6-23E5-4C22-8DE0-978F8BC23776}"/>
    <cellStyle name="Normal 7 4 2 12" xfId="45412" xr:uid="{8BE813F8-7A24-416E-9BD8-A54C42C6CC0C}"/>
    <cellStyle name="Normal 7 4 2 13" xfId="45535" xr:uid="{04635F9D-8489-48BF-B255-7DFC7CA9EE9C}"/>
    <cellStyle name="Normal 7 4 2 14" xfId="45684" xr:uid="{F7A57C99-934B-43EC-95F0-857FF9FE05E4}"/>
    <cellStyle name="Normal 7 4 2 15" xfId="53177" xr:uid="{F5076B71-FBD7-4178-9FBA-059F4C8ABEEA}"/>
    <cellStyle name="Normal 7 4 2 2" xfId="6644" xr:uid="{8F73BFA8-8C27-43F6-AF33-6C2B52B5D468}"/>
    <cellStyle name="Normal 7 4 2 2 10" xfId="51944" xr:uid="{7223A108-D82F-46D2-9DDD-D43F2406A6F5}"/>
    <cellStyle name="Normal 7 4 2 2 11" xfId="59434" xr:uid="{71BFC823-961F-4786-9961-07F8A361F229}"/>
    <cellStyle name="Normal 7 4 2 2 2" xfId="6645" xr:uid="{C9278AC5-DF06-4152-A9A6-CACD25BCB428}"/>
    <cellStyle name="Normal 7 4 2 2 2 10" xfId="59435" xr:uid="{94E27B10-38DB-4970-94FE-D073D0DA090D}"/>
    <cellStyle name="Normal 7 4 2 2 2 2" xfId="6646" xr:uid="{7CC21306-CD50-490C-B871-25C85CEA70CA}"/>
    <cellStyle name="Normal 7 4 2 2 2 2 2" xfId="14153" xr:uid="{5BD3362D-F372-4DAD-9B96-2C7F61C91A50}"/>
    <cellStyle name="Normal 7 4 2 2 2 2 2 2" xfId="29129" xr:uid="{A3D04D7C-D81F-4A3B-B5FB-76A1AF26B741}"/>
    <cellStyle name="Normal 7 4 2 2 2 2 3" xfId="21641" xr:uid="{BBEDFCC2-F6E7-4AD6-AB80-71CD724D7739}"/>
    <cellStyle name="Normal 7 4 2 2 2 2 4" xfId="33689" xr:uid="{72F453D4-9042-446A-A2C9-9ED4B1FAE2D5}"/>
    <cellStyle name="Normal 7 4 2 2 2 2 5" xfId="44060" xr:uid="{1A8E2BE4-7F2E-4F61-82CA-9955EE4F8754}"/>
    <cellStyle name="Normal 7 4 2 2 2 2 6" xfId="51946" xr:uid="{DEDBF7B8-8B81-4CC2-86C7-FCE6DE532B37}"/>
    <cellStyle name="Normal 7 4 2 2 2 2 7" xfId="59436" xr:uid="{58258AE8-6F94-475B-96EA-7FA7FDA2020B}"/>
    <cellStyle name="Normal 7 4 2 2 2 3" xfId="6647" xr:uid="{84F03E5A-FA13-4D84-8ED2-5A840502C051}"/>
    <cellStyle name="Normal 7 4 2 2 2 3 2" xfId="14154" xr:uid="{2D9414D6-0F30-409B-8BD2-FE4F50702B8C}"/>
    <cellStyle name="Normal 7 4 2 2 2 3 2 2" xfId="29130" xr:uid="{E453A0F6-ACE0-4794-97EA-1BE9A2C0F0F6}"/>
    <cellStyle name="Normal 7 4 2 2 2 3 3" xfId="21642" xr:uid="{6873394A-A4AE-4635-874F-AAF4BED3EABC}"/>
    <cellStyle name="Normal 7 4 2 2 2 3 4" xfId="35534" xr:uid="{8D753F2A-D9BE-42E4-85A7-FD4A90B5690A}"/>
    <cellStyle name="Normal 7 4 2 2 2 3 5" xfId="44061" xr:uid="{0EE2CC7C-E5EC-4B79-AE38-3E521E09D3F9}"/>
    <cellStyle name="Normal 7 4 2 2 2 3 6" xfId="51947" xr:uid="{197D0F8A-1D30-4094-967C-7A5820067872}"/>
    <cellStyle name="Normal 7 4 2 2 2 3 7" xfId="59437" xr:uid="{F8404CD7-91AF-4230-8575-0359437B8F47}"/>
    <cellStyle name="Normal 7 4 2 2 2 4" xfId="6648" xr:uid="{BFFFC0DC-D785-4A08-9F70-CA5D5E6C0004}"/>
    <cellStyle name="Normal 7 4 2 2 2 4 2" xfId="14155" xr:uid="{FF86DE94-A657-4A31-942E-517E7F0AF4B7}"/>
    <cellStyle name="Normal 7 4 2 2 2 4 2 2" xfId="29131" xr:uid="{04FA0F8C-F42B-4B25-AC66-AB803D694D4F}"/>
    <cellStyle name="Normal 7 4 2 2 2 4 3" xfId="21643" xr:uid="{61B893E7-5E76-44E9-8CCE-AAD66CFA5B8C}"/>
    <cellStyle name="Normal 7 4 2 2 2 4 4" xfId="37377" xr:uid="{19FA6A19-4BA3-418C-AFCF-D877471B2A64}"/>
    <cellStyle name="Normal 7 4 2 2 2 4 5" xfId="44062" xr:uid="{995E4B58-C9EA-4805-B9A0-2394EDAAEB56}"/>
    <cellStyle name="Normal 7 4 2 2 2 4 6" xfId="51948" xr:uid="{8F5FD4FA-7DE7-4B6D-9140-26D79C181A76}"/>
    <cellStyle name="Normal 7 4 2 2 2 4 7" xfId="59438" xr:uid="{79546B1B-3121-48E7-B7C2-C2A1D002C4FD}"/>
    <cellStyle name="Normal 7 4 2 2 2 5" xfId="14152" xr:uid="{54E2DB93-BE70-4195-B652-6442C0A3DE0A}"/>
    <cellStyle name="Normal 7 4 2 2 2 5 2" xfId="29128" xr:uid="{3BCCA272-2056-4956-BAA0-CD4C4672128F}"/>
    <cellStyle name="Normal 7 4 2 2 2 6" xfId="21640" xr:uid="{C7851E97-5B2B-4627-84CB-E1AB016C3DDE}"/>
    <cellStyle name="Normal 7 4 2 2 2 7" xfId="31892" xr:uid="{8C10BBF4-F202-406C-8358-D2E18EE0AE2D}"/>
    <cellStyle name="Normal 7 4 2 2 2 8" xfId="44059" xr:uid="{9D83EDDF-64E5-421C-9CD6-076013419614}"/>
    <cellStyle name="Normal 7 4 2 2 2 9" xfId="51945" xr:uid="{17D16F8C-D563-46C6-9FEA-EA845FC9716B}"/>
    <cellStyle name="Normal 7 4 2 2 3" xfId="6649" xr:uid="{407B0195-8080-4C30-A178-98E713579A42}"/>
    <cellStyle name="Normal 7 4 2 2 3 2" xfId="14156" xr:uid="{54FC8EB4-9721-4B09-AAA1-50C891414140}"/>
    <cellStyle name="Normal 7 4 2 2 3 2 2" xfId="29132" xr:uid="{6905BED6-2724-4C7E-B610-2AB4AFB743BB}"/>
    <cellStyle name="Normal 7 4 2 2 3 3" xfId="21644" xr:uid="{C898CDF0-2A36-4178-ADF9-1B257871A4F4}"/>
    <cellStyle name="Normal 7 4 2 2 3 4" xfId="33688" xr:uid="{13327AD2-F610-45A4-89A8-DBB04ACEF4D5}"/>
    <cellStyle name="Normal 7 4 2 2 3 5" xfId="44063" xr:uid="{F32E7EFB-F06A-45BA-AE8C-9A12440A0515}"/>
    <cellStyle name="Normal 7 4 2 2 3 6" xfId="51949" xr:uid="{FC824259-E618-4EA4-ADA8-1BDA5A298031}"/>
    <cellStyle name="Normal 7 4 2 2 3 7" xfId="59439" xr:uid="{27F50B62-6D3D-4F9A-A929-609A53C57372}"/>
    <cellStyle name="Normal 7 4 2 2 4" xfId="6650" xr:uid="{BF3A4446-0E6B-4B0B-BE94-D4FA8417FA59}"/>
    <cellStyle name="Normal 7 4 2 2 4 2" xfId="14157" xr:uid="{393171BD-BF46-4984-9CC8-4B8B9B14D6EC}"/>
    <cellStyle name="Normal 7 4 2 2 4 2 2" xfId="29133" xr:uid="{E80BA03D-9B04-426F-BA3A-3F4425F2AF1C}"/>
    <cellStyle name="Normal 7 4 2 2 4 3" xfId="21645" xr:uid="{D1C91E49-8FD3-4C09-B5F7-E2BACA73750F}"/>
    <cellStyle name="Normal 7 4 2 2 4 4" xfId="35533" xr:uid="{436154CA-01C3-4FB6-8F10-4746CC364971}"/>
    <cellStyle name="Normal 7 4 2 2 4 5" xfId="44064" xr:uid="{74AC4E02-A82E-4734-AEE6-FF28AF37719A}"/>
    <cellStyle name="Normal 7 4 2 2 4 6" xfId="51950" xr:uid="{5945658D-A46D-458A-8A07-4017FD820C50}"/>
    <cellStyle name="Normal 7 4 2 2 4 7" xfId="59440" xr:uid="{526845EE-AD29-4C81-AF42-5F5968096885}"/>
    <cellStyle name="Normal 7 4 2 2 5" xfId="6651" xr:uid="{28BBEDEE-0556-4E12-980D-BBA2F58F7A37}"/>
    <cellStyle name="Normal 7 4 2 2 5 2" xfId="14158" xr:uid="{6A2D583D-C5F3-415E-8963-9E61CB0B2314}"/>
    <cellStyle name="Normal 7 4 2 2 5 2 2" xfId="29134" xr:uid="{399B3CA8-2265-4814-A66C-D98A5869C68C}"/>
    <cellStyle name="Normal 7 4 2 2 5 3" xfId="21646" xr:uid="{8A0B825B-6ED3-4A9C-9C43-FB40AA4061A1}"/>
    <cellStyle name="Normal 7 4 2 2 5 4" xfId="37376" xr:uid="{5238C85C-5FFF-42CC-935A-4DEA6E01962B}"/>
    <cellStyle name="Normal 7 4 2 2 5 5" xfId="44065" xr:uid="{A49BCA0B-9438-4BD7-92F6-CDB3D06DF279}"/>
    <cellStyle name="Normal 7 4 2 2 5 6" xfId="51951" xr:uid="{7B1BA50C-259B-4548-A841-F3404E3D6D0D}"/>
    <cellStyle name="Normal 7 4 2 2 5 7" xfId="59441" xr:uid="{43F258E1-8C05-4B03-A38B-F4A1AF00D124}"/>
    <cellStyle name="Normal 7 4 2 2 6" xfId="14151" xr:uid="{B2DFA9D1-2A17-4838-B3E0-3369D07BF403}"/>
    <cellStyle name="Normal 7 4 2 2 6 2" xfId="29127" xr:uid="{537CAB4B-1DF3-478D-8F11-0964A4EC6D3A}"/>
    <cellStyle name="Normal 7 4 2 2 7" xfId="21639" xr:uid="{2480E313-1255-4BA6-B6F4-3022D12AD087}"/>
    <cellStyle name="Normal 7 4 2 2 8" xfId="31043" xr:uid="{1285ED35-2C7F-4984-93E6-CC90EE7A47A1}"/>
    <cellStyle name="Normal 7 4 2 2 9" xfId="44058" xr:uid="{521805D8-759F-448E-9335-A2E631DB4004}"/>
    <cellStyle name="Normal 7 4 2 3" xfId="6652" xr:uid="{0790C4E7-5442-426C-9E74-7A87C12E63AF}"/>
    <cellStyle name="Normal 7 4 2 3 10" xfId="59442" xr:uid="{A22592EE-3DDE-46EA-905C-C0F8389F3E00}"/>
    <cellStyle name="Normal 7 4 2 3 2" xfId="6653" xr:uid="{85A0D365-CD65-41D3-9CEB-B2BB1C76F23B}"/>
    <cellStyle name="Normal 7 4 2 3 2 2" xfId="14160" xr:uid="{0282B6FB-31AC-4CB0-A1C0-335FCBCFEB0D}"/>
    <cellStyle name="Normal 7 4 2 3 2 2 2" xfId="29136" xr:uid="{8C96F112-4803-4A3A-925A-F6D713E9AAA9}"/>
    <cellStyle name="Normal 7 4 2 3 2 3" xfId="21648" xr:uid="{1398F32D-5E1B-457B-AD3D-CB58849C735E}"/>
    <cellStyle name="Normal 7 4 2 3 2 4" xfId="33690" xr:uid="{2AC03134-DD3D-4A8A-A19E-A1A49A8792E2}"/>
    <cellStyle name="Normal 7 4 2 3 2 5" xfId="44067" xr:uid="{16DBD0EC-0F86-4B50-94D0-DE8A8B88B401}"/>
    <cellStyle name="Normal 7 4 2 3 2 6" xfId="51953" xr:uid="{00592183-8888-429E-85AF-0005862C3720}"/>
    <cellStyle name="Normal 7 4 2 3 2 7" xfId="59443" xr:uid="{AA56309B-E5DE-425D-A283-18E56D713B65}"/>
    <cellStyle name="Normal 7 4 2 3 3" xfId="6654" xr:uid="{BB5BB18C-9DC0-447B-A11A-63D409D61977}"/>
    <cellStyle name="Normal 7 4 2 3 3 2" xfId="14161" xr:uid="{8B3FE5EA-7F4F-45FB-8541-851DBDE9F00D}"/>
    <cellStyle name="Normal 7 4 2 3 3 2 2" xfId="29137" xr:uid="{3E63B271-CDDE-45A3-9C0F-9882F0A07098}"/>
    <cellStyle name="Normal 7 4 2 3 3 3" xfId="21649" xr:uid="{11132B18-5D4F-48B1-81C0-D41F515D3968}"/>
    <cellStyle name="Normal 7 4 2 3 3 4" xfId="35535" xr:uid="{1F47353B-C3C4-426B-8112-0B332397CCD3}"/>
    <cellStyle name="Normal 7 4 2 3 3 5" xfId="44068" xr:uid="{F781F3EE-1207-47E3-BE6A-CCED92381C79}"/>
    <cellStyle name="Normal 7 4 2 3 3 6" xfId="51954" xr:uid="{0D359E04-4CC9-402F-A7BB-08ED5C90A365}"/>
    <cellStyle name="Normal 7 4 2 3 3 7" xfId="59444" xr:uid="{635B8A79-005D-4574-A3E3-D5939A351861}"/>
    <cellStyle name="Normal 7 4 2 3 4" xfId="6655" xr:uid="{68BD7CB7-2F2C-4761-863F-C8D8F80797C2}"/>
    <cellStyle name="Normal 7 4 2 3 4 2" xfId="14162" xr:uid="{AD81FCCD-1A46-4087-B06D-1D91A0A5D369}"/>
    <cellStyle name="Normal 7 4 2 3 4 2 2" xfId="29138" xr:uid="{C30E1817-052A-4C7B-B732-259CD2FF4F55}"/>
    <cellStyle name="Normal 7 4 2 3 4 3" xfId="21650" xr:uid="{81EC7B15-67EA-4B08-8DCC-462692B63D8B}"/>
    <cellStyle name="Normal 7 4 2 3 4 4" xfId="37378" xr:uid="{6F79A41D-86F0-4FB8-81CE-B7EA5211849D}"/>
    <cellStyle name="Normal 7 4 2 3 4 5" xfId="44069" xr:uid="{6ED2496C-4B38-4A3D-BAB5-31E5D0EFA464}"/>
    <cellStyle name="Normal 7 4 2 3 4 6" xfId="51955" xr:uid="{70E618BC-EBC2-4627-973C-3D1DEAF43BF8}"/>
    <cellStyle name="Normal 7 4 2 3 4 7" xfId="59445" xr:uid="{14436F60-66D1-4BB7-A2BF-50E7DF4DC8D3}"/>
    <cellStyle name="Normal 7 4 2 3 5" xfId="14159" xr:uid="{F13F601A-C55A-44D7-A98C-442CE6FC0040}"/>
    <cellStyle name="Normal 7 4 2 3 5 2" xfId="29135" xr:uid="{32D1E8C5-1241-4040-B40A-7B0C3BE69128}"/>
    <cellStyle name="Normal 7 4 2 3 6" xfId="21647" xr:uid="{00E1BBA1-2360-4F9B-BFF0-FD7A7A98F992}"/>
    <cellStyle name="Normal 7 4 2 3 7" xfId="31891" xr:uid="{9B5EC8D6-DF56-4938-8C4C-524501292881}"/>
    <cellStyle name="Normal 7 4 2 3 8" xfId="44066" xr:uid="{09716277-EE50-422F-B066-76EA0B14E26D}"/>
    <cellStyle name="Normal 7 4 2 3 9" xfId="51952" xr:uid="{AC259834-85E9-4884-909C-37E55261C95A}"/>
    <cellStyle name="Normal 7 4 2 4" xfId="6656" xr:uid="{8E909743-2EF5-487B-B000-F2355F222F16}"/>
    <cellStyle name="Normal 7 4 2 4 2" xfId="14163" xr:uid="{42F1177B-2E2D-4E49-BC59-E5097535F341}"/>
    <cellStyle name="Normal 7 4 2 4 2 2" xfId="29139" xr:uid="{33FE000A-B325-4103-84CE-A5B9FC21F7C5}"/>
    <cellStyle name="Normal 7 4 2 4 3" xfId="21651" xr:uid="{A258EA60-9B16-4294-96EB-790CB17018F5}"/>
    <cellStyle name="Normal 7 4 2 4 4" xfId="33687" xr:uid="{8F7894C8-9FD4-4A55-8C63-71628AA24EE9}"/>
    <cellStyle name="Normal 7 4 2 4 5" xfId="44070" xr:uid="{9EED6A89-EAF1-463C-8B3B-8D4106299DD8}"/>
    <cellStyle name="Normal 7 4 2 4 6" xfId="51956" xr:uid="{9FE7C8D8-ECC7-4972-B572-D05928DB7F64}"/>
    <cellStyle name="Normal 7 4 2 4 7" xfId="59446" xr:uid="{74F5D6D3-D3BE-4738-8554-0E3CA8D7833D}"/>
    <cellStyle name="Normal 7 4 2 5" xfId="6657" xr:uid="{B88E664D-10F0-449A-B723-041BA4A8C24D}"/>
    <cellStyle name="Normal 7 4 2 5 2" xfId="14164" xr:uid="{A4BC275C-170E-40E8-8F94-65E0B386EC1D}"/>
    <cellStyle name="Normal 7 4 2 5 2 2" xfId="29140" xr:uid="{CE4B4AAB-094C-45B0-9FB2-639DE731EBD3}"/>
    <cellStyle name="Normal 7 4 2 5 3" xfId="21652" xr:uid="{DCC43632-D722-4F19-A249-2E07F5AC9362}"/>
    <cellStyle name="Normal 7 4 2 5 4" xfId="35532" xr:uid="{21347B98-5C73-4E83-9CBB-29002F80D574}"/>
    <cellStyle name="Normal 7 4 2 5 5" xfId="44071" xr:uid="{B8E3B48C-C318-49A1-A256-C788DF24B4AA}"/>
    <cellStyle name="Normal 7 4 2 5 6" xfId="51957" xr:uid="{24DC9FFA-A604-46C0-9D4A-B99A06542BD8}"/>
    <cellStyle name="Normal 7 4 2 5 7" xfId="59447" xr:uid="{184B4089-3EB8-4043-9BD6-749740402EA3}"/>
    <cellStyle name="Normal 7 4 2 6" xfId="6658" xr:uid="{BCA8B4C4-FBAD-4F58-BE0B-4ACA127B0AB8}"/>
    <cellStyle name="Normal 7 4 2 6 2" xfId="14165" xr:uid="{316D8BBE-700A-4889-89B2-4835F689FBEC}"/>
    <cellStyle name="Normal 7 4 2 6 2 2" xfId="29141" xr:uid="{1137ECCF-6CDE-4610-BD6D-E3A5B10CB5DB}"/>
    <cellStyle name="Normal 7 4 2 6 3" xfId="21653" xr:uid="{4FA90A47-B104-40A9-94C4-35A47224BE89}"/>
    <cellStyle name="Normal 7 4 2 6 4" xfId="37375" xr:uid="{A9C084F3-1855-4EFD-8356-86259BF4B6B7}"/>
    <cellStyle name="Normal 7 4 2 6 5" xfId="44072" xr:uid="{74AC742B-D74A-4A87-9B79-71C6CB553D03}"/>
    <cellStyle name="Normal 7 4 2 6 6" xfId="51958" xr:uid="{3520E06C-98B4-48D1-A1AF-69833F8485F3}"/>
    <cellStyle name="Normal 7 4 2 6 7" xfId="59448" xr:uid="{07A809CB-9D93-48AD-948D-D61A8346DBD4}"/>
    <cellStyle name="Normal 7 4 2 7" xfId="7893" xr:uid="{E9B2098C-96B3-4D33-89D3-49C3DFEF5C5C}"/>
    <cellStyle name="Normal 7 4 2 7 2" xfId="22870" xr:uid="{388ED1A5-42C5-4E5F-A8EF-1847FA976987}"/>
    <cellStyle name="Normal 7 4 2 8" xfId="15382" xr:uid="{2C4B2901-3CB0-48B5-90FD-5D8D84A4A2DB}"/>
    <cellStyle name="Normal 7 4 2 9" xfId="30531" xr:uid="{189C039D-DF36-4D7E-9BD3-3B3E903C2224}"/>
    <cellStyle name="Normal 7 4 20" xfId="45479" xr:uid="{980793B4-E22E-4AA2-88C1-6F95E4A46569}"/>
    <cellStyle name="Normal 7 4 21" xfId="45628" xr:uid="{41663C04-87F7-4B93-8597-8367EEA083CB}"/>
    <cellStyle name="Normal 7 4 22" xfId="53121" xr:uid="{26C390D8-CE29-4A31-A8CC-CC5B5ED4E356}"/>
    <cellStyle name="Normal 7 4 3" xfId="6659" xr:uid="{D6FB104E-C6F1-4863-A13C-087D9044C36B}"/>
    <cellStyle name="Normal 7 4 3 10" xfId="51959" xr:uid="{5088C7E8-9092-48E1-8A8B-28176970E31D}"/>
    <cellStyle name="Normal 7 4 3 11" xfId="59449" xr:uid="{C24FB357-1E41-44CA-B686-BDFD50035ABC}"/>
    <cellStyle name="Normal 7 4 3 2" xfId="6660" xr:uid="{4C2382EA-A1A9-46DC-843D-1A885C17FAFC}"/>
    <cellStyle name="Normal 7 4 3 2 10" xfId="59450" xr:uid="{CC5311C4-9448-40DA-9222-A6385118EA08}"/>
    <cellStyle name="Normal 7 4 3 2 2" xfId="6661" xr:uid="{4EFD6069-2971-4DD2-B647-A8F959DE1CDA}"/>
    <cellStyle name="Normal 7 4 3 2 2 2" xfId="14168" xr:uid="{EC188F2F-7A2F-4011-AD1E-482CC7A7EF6D}"/>
    <cellStyle name="Normal 7 4 3 2 2 2 2" xfId="29144" xr:uid="{01DDA575-D5D3-45B7-8DA7-F69D47960341}"/>
    <cellStyle name="Normal 7 4 3 2 2 3" xfId="21656" xr:uid="{8E2D0558-9D4C-4BFF-82E8-2FC01202FFEA}"/>
    <cellStyle name="Normal 7 4 3 2 2 4" xfId="33692" xr:uid="{E09F2D35-1ABF-492D-8EB9-09A813BAC7EF}"/>
    <cellStyle name="Normal 7 4 3 2 2 5" xfId="44075" xr:uid="{7AAD2B1C-00AC-46C2-934E-9F79AF6B43EF}"/>
    <cellStyle name="Normal 7 4 3 2 2 6" xfId="51961" xr:uid="{2AA5B8E6-16B9-43A9-9737-DBCDD7A12B1B}"/>
    <cellStyle name="Normal 7 4 3 2 2 7" xfId="59451" xr:uid="{60886251-5FF7-4FF0-AEC4-F71170865DEF}"/>
    <cellStyle name="Normal 7 4 3 2 3" xfId="6662" xr:uid="{9ADD89D9-1C26-4D16-9324-91765BE22E6E}"/>
    <cellStyle name="Normal 7 4 3 2 3 2" xfId="14169" xr:uid="{EFB1852D-81BD-4F91-BED2-7F49DBC6A0F7}"/>
    <cellStyle name="Normal 7 4 3 2 3 2 2" xfId="29145" xr:uid="{5AE2439B-3B5A-4A14-A711-DDD44A6FBB15}"/>
    <cellStyle name="Normal 7 4 3 2 3 3" xfId="21657" xr:uid="{B2A4E285-40FE-4E72-BB0F-8557A8A0F167}"/>
    <cellStyle name="Normal 7 4 3 2 3 4" xfId="35537" xr:uid="{EC67A117-1680-4876-94D0-A6CDC470B0EF}"/>
    <cellStyle name="Normal 7 4 3 2 3 5" xfId="44076" xr:uid="{58597668-4139-4D80-8E35-2EFD8AC91616}"/>
    <cellStyle name="Normal 7 4 3 2 3 6" xfId="51962" xr:uid="{6BF7EB8B-A42C-4049-A3DE-63C2FFC63A6B}"/>
    <cellStyle name="Normal 7 4 3 2 3 7" xfId="59452" xr:uid="{FCCAF476-D94B-4DCB-A087-2940F0D92D03}"/>
    <cellStyle name="Normal 7 4 3 2 4" xfId="6663" xr:uid="{ACEDD08A-1275-4CC3-A4DF-DDEDB04C0943}"/>
    <cellStyle name="Normal 7 4 3 2 4 2" xfId="14170" xr:uid="{92DF7295-C829-42B5-9951-A3E17412FAFB}"/>
    <cellStyle name="Normal 7 4 3 2 4 2 2" xfId="29146" xr:uid="{1E49316C-9161-474A-8468-B4BAD631C11B}"/>
    <cellStyle name="Normal 7 4 3 2 4 3" xfId="21658" xr:uid="{773BB36A-ECB9-4169-904B-FC322988BF58}"/>
    <cellStyle name="Normal 7 4 3 2 4 4" xfId="37380" xr:uid="{8CD1EF10-F3B1-4076-B21A-AB9B3AFDCDC5}"/>
    <cellStyle name="Normal 7 4 3 2 4 5" xfId="44077" xr:uid="{1B4DB76F-FF37-4332-949A-DD10B0FE1B9B}"/>
    <cellStyle name="Normal 7 4 3 2 4 6" xfId="51963" xr:uid="{CF89C588-10EB-4AA9-B20C-8C186351F976}"/>
    <cellStyle name="Normal 7 4 3 2 4 7" xfId="59453" xr:uid="{5C890678-77E8-41E0-931F-03FF0549CEA5}"/>
    <cellStyle name="Normal 7 4 3 2 5" xfId="14167" xr:uid="{FCEDB363-51D1-4CDA-A194-63BDBF0A91AA}"/>
    <cellStyle name="Normal 7 4 3 2 5 2" xfId="29143" xr:uid="{342EE4FF-A0AF-4677-BF13-B6831CB0AC4A}"/>
    <cellStyle name="Normal 7 4 3 2 6" xfId="21655" xr:uid="{C532F6FA-996E-4E78-8EA6-67233340E454}"/>
    <cellStyle name="Normal 7 4 3 2 7" xfId="31893" xr:uid="{CD35EE32-8535-4A02-9098-D907F0CB2164}"/>
    <cellStyle name="Normal 7 4 3 2 8" xfId="44074" xr:uid="{9F81B198-3490-4915-92F9-DF6DE0422C44}"/>
    <cellStyle name="Normal 7 4 3 2 9" xfId="51960" xr:uid="{EC835255-3519-4705-B17C-07EB42C1A132}"/>
    <cellStyle name="Normal 7 4 3 3" xfId="6664" xr:uid="{A4F09BCE-F69A-4C18-BD5D-B82D3AB9D7BE}"/>
    <cellStyle name="Normal 7 4 3 3 2" xfId="14171" xr:uid="{6DD859AB-EC67-4068-A4EF-EFFE1B41D234}"/>
    <cellStyle name="Normal 7 4 3 3 2 2" xfId="29147" xr:uid="{AEFDCD21-339A-4328-9142-B5C0415D5DE9}"/>
    <cellStyle name="Normal 7 4 3 3 3" xfId="21659" xr:uid="{920ED60A-9A08-4D7D-9804-341D3CB43388}"/>
    <cellStyle name="Normal 7 4 3 3 4" xfId="33691" xr:uid="{9EEC7285-224B-4D29-AD93-FD2125503E0C}"/>
    <cellStyle name="Normal 7 4 3 3 5" xfId="44078" xr:uid="{B2A7DE46-856B-485A-9F1F-4E23F6CCD6DE}"/>
    <cellStyle name="Normal 7 4 3 3 6" xfId="51964" xr:uid="{20D31EED-E282-4B6B-BDE7-37A1274BEA70}"/>
    <cellStyle name="Normal 7 4 3 3 7" xfId="59454" xr:uid="{81A28AC5-F8E8-40FF-BF5A-57D3AF0C523B}"/>
    <cellStyle name="Normal 7 4 3 4" xfId="6665" xr:uid="{7C83E997-01C3-49E1-89FC-913A47640A30}"/>
    <cellStyle name="Normal 7 4 3 4 2" xfId="14172" xr:uid="{527F1FF7-3A1E-4FC4-87EA-6F1C148E88F5}"/>
    <cellStyle name="Normal 7 4 3 4 2 2" xfId="29148" xr:uid="{6978AC91-6EB1-4EDC-AEFE-AD7097862493}"/>
    <cellStyle name="Normal 7 4 3 4 3" xfId="21660" xr:uid="{E4E7C783-D15A-4A74-8E1E-9325CEFC0467}"/>
    <cellStyle name="Normal 7 4 3 4 4" xfId="35536" xr:uid="{495F5E62-04DE-420B-9050-3395B1D160E8}"/>
    <cellStyle name="Normal 7 4 3 4 5" xfId="44079" xr:uid="{D1A60F1B-510A-4963-BE67-D478B9624433}"/>
    <cellStyle name="Normal 7 4 3 4 6" xfId="51965" xr:uid="{8A7D166E-9688-463F-AF48-1897CE61792E}"/>
    <cellStyle name="Normal 7 4 3 4 7" xfId="59455" xr:uid="{27D62087-4277-4403-87D8-F502810FF708}"/>
    <cellStyle name="Normal 7 4 3 5" xfId="6666" xr:uid="{55AC24FA-F390-4032-B00A-6E2E0BCA404E}"/>
    <cellStyle name="Normal 7 4 3 5 2" xfId="14173" xr:uid="{486E7CFD-5163-4719-8A31-542099F844F6}"/>
    <cellStyle name="Normal 7 4 3 5 2 2" xfId="29149" xr:uid="{D016FB12-884E-48BF-A77F-50E1A03F5784}"/>
    <cellStyle name="Normal 7 4 3 5 3" xfId="21661" xr:uid="{C2FACE8D-0077-4F5F-9D38-912C69C822AE}"/>
    <cellStyle name="Normal 7 4 3 5 4" xfId="37379" xr:uid="{CEC196CF-4DB9-43FD-AB6E-0DD920E1A418}"/>
    <cellStyle name="Normal 7 4 3 5 5" xfId="44080" xr:uid="{94ACAA6D-801C-48CA-9D2A-7CD913E09783}"/>
    <cellStyle name="Normal 7 4 3 5 6" xfId="51966" xr:uid="{26DB2D26-8A27-4045-9103-00A31F83B31C}"/>
    <cellStyle name="Normal 7 4 3 5 7" xfId="59456" xr:uid="{41763D59-82DE-4973-BE73-AB9CF4ADAC66}"/>
    <cellStyle name="Normal 7 4 3 6" xfId="14166" xr:uid="{815260AA-93B5-46CD-A2D2-6E1C21A7D9F3}"/>
    <cellStyle name="Normal 7 4 3 6 2" xfId="29142" xr:uid="{EF194DFA-97B2-46DE-9A1D-403CF00D9078}"/>
    <cellStyle name="Normal 7 4 3 7" xfId="21654" xr:uid="{D2AD6593-681C-4D00-8F0F-5974A5F12242}"/>
    <cellStyle name="Normal 7 4 3 8" xfId="30732" xr:uid="{558D9293-C3E2-49F1-83EB-06DE6EA49BD3}"/>
    <cellStyle name="Normal 7 4 3 9" xfId="44073" xr:uid="{3EE0B3E6-95EF-486A-B3E5-3D226593F8BE}"/>
    <cellStyle name="Normal 7 4 4" xfId="6667" xr:uid="{44A90BEA-0446-4DA7-ADFC-971325E78DEC}"/>
    <cellStyle name="Normal 7 4 4 10" xfId="51967" xr:uid="{07C76C64-F5DD-4AF0-8E04-A991E81945D6}"/>
    <cellStyle name="Normal 7 4 4 11" xfId="59457" xr:uid="{81257C81-8296-40AF-A032-B86B750DFE5D}"/>
    <cellStyle name="Normal 7 4 4 2" xfId="6668" xr:uid="{038EC6EB-5649-46E5-A0AC-BAFD29155C45}"/>
    <cellStyle name="Normal 7 4 4 2 10" xfId="59458" xr:uid="{B5FA733E-DDBD-4CE3-85A0-01C0991EDC5A}"/>
    <cellStyle name="Normal 7 4 4 2 2" xfId="6669" xr:uid="{AE58AB86-819B-4779-8FBB-23CFBAF145AC}"/>
    <cellStyle name="Normal 7 4 4 2 2 2" xfId="14176" xr:uid="{D83C3EC0-7049-4972-97A2-F01E03FF2B4E}"/>
    <cellStyle name="Normal 7 4 4 2 2 2 2" xfId="29152" xr:uid="{135B5661-E973-4ADD-8070-9A4E1EF1CA9C}"/>
    <cellStyle name="Normal 7 4 4 2 2 3" xfId="21664" xr:uid="{1C1281BE-D695-4519-B4E2-7D2296D5A9E7}"/>
    <cellStyle name="Normal 7 4 4 2 2 4" xfId="33694" xr:uid="{1512E89D-6DD1-4CD3-8985-EA1FB1DCF7AC}"/>
    <cellStyle name="Normal 7 4 4 2 2 5" xfId="44083" xr:uid="{02AFD785-138E-4992-99AA-D8BB7138E6F7}"/>
    <cellStyle name="Normal 7 4 4 2 2 6" xfId="51969" xr:uid="{521BE8EE-A6F2-4EF4-941D-76598FD51E4F}"/>
    <cellStyle name="Normal 7 4 4 2 2 7" xfId="59459" xr:uid="{6B2F6B8F-0EA0-4853-A218-40E84DB108B3}"/>
    <cellStyle name="Normal 7 4 4 2 3" xfId="6670" xr:uid="{B8CDDBE0-7CDD-4033-A15E-A7DE48C32EC4}"/>
    <cellStyle name="Normal 7 4 4 2 3 2" xfId="14177" xr:uid="{4A76E66F-39A2-4402-BA6F-8D04FC4A3B43}"/>
    <cellStyle name="Normal 7 4 4 2 3 2 2" xfId="29153" xr:uid="{ABA5DED1-3A49-4549-9DCF-C25A21C82B51}"/>
    <cellStyle name="Normal 7 4 4 2 3 3" xfId="21665" xr:uid="{F52BA75A-35E3-489F-9FF9-46BA81DDAF0B}"/>
    <cellStyle name="Normal 7 4 4 2 3 4" xfId="35539" xr:uid="{680D0CA7-FCB5-440E-B367-39793202E5BE}"/>
    <cellStyle name="Normal 7 4 4 2 3 5" xfId="44084" xr:uid="{B1C6A245-E756-4726-B9C7-D92A519BFF0D}"/>
    <cellStyle name="Normal 7 4 4 2 3 6" xfId="51970" xr:uid="{904169DC-B26D-4D99-BCC8-877058B4A5F8}"/>
    <cellStyle name="Normal 7 4 4 2 3 7" xfId="59460" xr:uid="{08701182-D99A-4611-8C02-B423EE54814F}"/>
    <cellStyle name="Normal 7 4 4 2 4" xfId="6671" xr:uid="{0F0BD8AF-1C6D-4538-B35E-7C45921FEA6A}"/>
    <cellStyle name="Normal 7 4 4 2 4 2" xfId="14178" xr:uid="{78A89003-3E07-4AA1-AC7C-73E431F536FB}"/>
    <cellStyle name="Normal 7 4 4 2 4 2 2" xfId="29154" xr:uid="{B31788A1-0748-4345-8DBE-418F9DEDA612}"/>
    <cellStyle name="Normal 7 4 4 2 4 3" xfId="21666" xr:uid="{C4963F76-F512-41A4-A291-B2E7D7C83C83}"/>
    <cellStyle name="Normal 7 4 4 2 4 4" xfId="37382" xr:uid="{84E1A757-31E0-4513-B2B7-0AD142D91AE2}"/>
    <cellStyle name="Normal 7 4 4 2 4 5" xfId="44085" xr:uid="{D40874B9-142C-4D7E-90A5-CA4EB0DC62C4}"/>
    <cellStyle name="Normal 7 4 4 2 4 6" xfId="51971" xr:uid="{21C456BF-B702-43FF-B56B-E5A7852B276B}"/>
    <cellStyle name="Normal 7 4 4 2 4 7" xfId="59461" xr:uid="{C560ABA6-49B0-46DB-B933-00A93B2F7699}"/>
    <cellStyle name="Normal 7 4 4 2 5" xfId="14175" xr:uid="{A05B89F9-AE15-4ABC-AF77-A9162967E83E}"/>
    <cellStyle name="Normal 7 4 4 2 5 2" xfId="29151" xr:uid="{1E6C4962-819F-49F3-AEB8-DD5E65EF748C}"/>
    <cellStyle name="Normal 7 4 4 2 6" xfId="21663" xr:uid="{A1FD4778-4AD6-47C3-B344-9E45217DA5E5}"/>
    <cellStyle name="Normal 7 4 4 2 7" xfId="31894" xr:uid="{19F559F6-835F-41EC-91B1-14A8DA846B7F}"/>
    <cellStyle name="Normal 7 4 4 2 8" xfId="44082" xr:uid="{678111DF-C92B-4DC5-A45E-7C183B1D6E1F}"/>
    <cellStyle name="Normal 7 4 4 2 9" xfId="51968" xr:uid="{D9BEC823-898E-4568-B1BC-C3F70345EFC7}"/>
    <cellStyle name="Normal 7 4 4 3" xfId="6672" xr:uid="{F6BAAD85-9DF2-43F8-B798-2D06E7F50B72}"/>
    <cellStyle name="Normal 7 4 4 3 2" xfId="14179" xr:uid="{3B7E7779-E8BA-4BDF-BD30-FF86FC2B5D65}"/>
    <cellStyle name="Normal 7 4 4 3 2 2" xfId="29155" xr:uid="{EE71B8A8-96B3-41A2-85A3-3DC0057DC58E}"/>
    <cellStyle name="Normal 7 4 4 3 3" xfId="21667" xr:uid="{8D552172-49AB-4715-849A-5A3BD948D1F9}"/>
    <cellStyle name="Normal 7 4 4 3 4" xfId="33693" xr:uid="{7097D38E-768A-4E46-9F88-5977775EB90D}"/>
    <cellStyle name="Normal 7 4 4 3 5" xfId="44086" xr:uid="{1D726E33-3ACB-45AE-A8EF-2FC37A4B9243}"/>
    <cellStyle name="Normal 7 4 4 3 6" xfId="51972" xr:uid="{A23A903D-4C4B-4881-98DE-614F6839A671}"/>
    <cellStyle name="Normal 7 4 4 3 7" xfId="59462" xr:uid="{E294FCF3-A574-450F-AACB-2F9253122F39}"/>
    <cellStyle name="Normal 7 4 4 4" xfId="6673" xr:uid="{FF641030-71F7-458C-916D-A79801B71A70}"/>
    <cellStyle name="Normal 7 4 4 4 2" xfId="14180" xr:uid="{33B59B45-4A07-4204-A5D6-D4CBEAB28E5D}"/>
    <cellStyle name="Normal 7 4 4 4 2 2" xfId="29156" xr:uid="{5D43F3C2-63BF-4AF4-8512-0C6B9DED1532}"/>
    <cellStyle name="Normal 7 4 4 4 3" xfId="21668" xr:uid="{093C231E-DC61-4BC3-95B6-3BCD2BEF7C71}"/>
    <cellStyle name="Normal 7 4 4 4 4" xfId="35538" xr:uid="{89E2B2EE-8695-423F-9985-0123E74B5C82}"/>
    <cellStyle name="Normal 7 4 4 4 5" xfId="44087" xr:uid="{41826DE1-A58F-4051-9A55-F556F241DD85}"/>
    <cellStyle name="Normal 7 4 4 4 6" xfId="51973" xr:uid="{7A150B94-8C3A-4367-B703-4B68E93E379E}"/>
    <cellStyle name="Normal 7 4 4 4 7" xfId="59463" xr:uid="{A8EBCF4C-1970-44E7-86B0-84059195BC6B}"/>
    <cellStyle name="Normal 7 4 4 5" xfId="6674" xr:uid="{72AA828C-9376-4179-A993-2458E5067849}"/>
    <cellStyle name="Normal 7 4 4 5 2" xfId="14181" xr:uid="{EB9300EE-26EF-4CB0-839B-ED9AC8A62E23}"/>
    <cellStyle name="Normal 7 4 4 5 2 2" xfId="29157" xr:uid="{C59321D4-DB8D-4C24-9AB8-DB34908241F4}"/>
    <cellStyle name="Normal 7 4 4 5 3" xfId="21669" xr:uid="{069AD12E-58A4-4890-B98C-F56E4F9E883C}"/>
    <cellStyle name="Normal 7 4 4 5 4" xfId="37381" xr:uid="{5D7DC5D2-2B5F-4C63-BEAE-A2A7D9DCB1FB}"/>
    <cellStyle name="Normal 7 4 4 5 5" xfId="44088" xr:uid="{A7DB806D-1CB9-466A-9DD1-6F5DB5D35492}"/>
    <cellStyle name="Normal 7 4 4 5 6" xfId="51974" xr:uid="{9C0AC916-8AA6-48AE-85D1-06D2EA2CED0C}"/>
    <cellStyle name="Normal 7 4 4 5 7" xfId="59464" xr:uid="{FB765745-B6A4-4A1F-BCC0-250262DC5682}"/>
    <cellStyle name="Normal 7 4 4 6" xfId="14174" xr:uid="{1D6126B8-EFF4-4A65-93B9-551B3FFD97C1}"/>
    <cellStyle name="Normal 7 4 4 6 2" xfId="29150" xr:uid="{006B655F-1007-43B4-A1B3-F8EAC8CF4903}"/>
    <cellStyle name="Normal 7 4 4 7" xfId="21662" xr:uid="{041C9EC3-86A5-459C-A8EF-8B50E9183A02}"/>
    <cellStyle name="Normal 7 4 4 8" xfId="31042" xr:uid="{24E5BC79-1315-451F-A22C-36E6F6870D39}"/>
    <cellStyle name="Normal 7 4 4 9" xfId="44081" xr:uid="{E9610D2F-7A62-45FE-955D-850218E34136}"/>
    <cellStyle name="Normal 7 4 5" xfId="6675" xr:uid="{FB16D597-65F7-483C-923F-F995B92E1D74}"/>
    <cellStyle name="Normal 7 4 5 10" xfId="51975" xr:uid="{EBF6DDD2-88D9-430A-A7B3-060D34CDBBC7}"/>
    <cellStyle name="Normal 7 4 5 11" xfId="59465" xr:uid="{839B3244-8FF0-44A5-8945-430DE89FC33B}"/>
    <cellStyle name="Normal 7 4 5 2" xfId="6676" xr:uid="{2CB33345-7ECA-46D5-9D1C-D6593E80BF48}"/>
    <cellStyle name="Normal 7 4 5 2 10" xfId="59466" xr:uid="{9823E316-8B13-4A9C-9552-CB982E0887BD}"/>
    <cellStyle name="Normal 7 4 5 2 2" xfId="6677" xr:uid="{EDA626F7-FD7C-4E62-92DA-5DE9114C6C0E}"/>
    <cellStyle name="Normal 7 4 5 2 2 2" xfId="14184" xr:uid="{B9624FD0-9B7B-4393-B5BC-B058907DC18E}"/>
    <cellStyle name="Normal 7 4 5 2 2 2 2" xfId="29160" xr:uid="{56FC5B20-B4E4-4701-926E-E935C8DF2E41}"/>
    <cellStyle name="Normal 7 4 5 2 2 3" xfId="21672" xr:uid="{9F467F76-E081-4E7A-8F60-B22CF9DB4A52}"/>
    <cellStyle name="Normal 7 4 5 2 2 4" xfId="33696" xr:uid="{B008D9C7-CE08-4519-A81A-C9A75A2DCEB2}"/>
    <cellStyle name="Normal 7 4 5 2 2 5" xfId="44091" xr:uid="{42C4620C-324F-4E3E-8023-DB6096C6939B}"/>
    <cellStyle name="Normal 7 4 5 2 2 6" xfId="51977" xr:uid="{999B9BE2-FC94-40E1-B75D-EF87872AEAD8}"/>
    <cellStyle name="Normal 7 4 5 2 2 7" xfId="59467" xr:uid="{CE547C80-0EDC-473F-A4B5-CC44BFC3E79E}"/>
    <cellStyle name="Normal 7 4 5 2 3" xfId="6678" xr:uid="{045E2AD0-FF2B-4097-BC77-C2367EB96556}"/>
    <cellStyle name="Normal 7 4 5 2 3 2" xfId="14185" xr:uid="{AF81B7B2-46B5-4C00-9702-647433053918}"/>
    <cellStyle name="Normal 7 4 5 2 3 2 2" xfId="29161" xr:uid="{F0DDD42E-A2FD-4B1D-8977-752B693846D7}"/>
    <cellStyle name="Normal 7 4 5 2 3 3" xfId="21673" xr:uid="{F797251C-9DA2-47E2-ABA3-75F028353A3D}"/>
    <cellStyle name="Normal 7 4 5 2 3 4" xfId="35541" xr:uid="{FCCE2434-5E67-46B2-BEB5-F5DCBFB5FCE1}"/>
    <cellStyle name="Normal 7 4 5 2 3 5" xfId="44092" xr:uid="{EEEB06A3-A09E-46DF-B2FA-32C5DDE25183}"/>
    <cellStyle name="Normal 7 4 5 2 3 6" xfId="51978" xr:uid="{322EB1E3-2D56-4100-92E8-D9594CE3A720}"/>
    <cellStyle name="Normal 7 4 5 2 3 7" xfId="59468" xr:uid="{FD31F16E-A6E1-4D67-904A-4D4B3260DF24}"/>
    <cellStyle name="Normal 7 4 5 2 4" xfId="6679" xr:uid="{144E3D70-7153-43B7-AEED-AEBA92CB8100}"/>
    <cellStyle name="Normal 7 4 5 2 4 2" xfId="14186" xr:uid="{6EDDAC78-55DA-48B6-BA81-B7853300468B}"/>
    <cellStyle name="Normal 7 4 5 2 4 2 2" xfId="29162" xr:uid="{BC2684E2-8289-46F1-B29C-088DA36D5EDC}"/>
    <cellStyle name="Normal 7 4 5 2 4 3" xfId="21674" xr:uid="{9AF14388-32E2-40AB-AE0A-A9671ACF3BD3}"/>
    <cellStyle name="Normal 7 4 5 2 4 4" xfId="37384" xr:uid="{007CFA2E-A586-43A1-B347-CC5EFA9D10A5}"/>
    <cellStyle name="Normal 7 4 5 2 4 5" xfId="44093" xr:uid="{CCE45C7C-DFB0-40FE-A2E5-5B25400EEE88}"/>
    <cellStyle name="Normal 7 4 5 2 4 6" xfId="51979" xr:uid="{A49E6B47-FB62-41AF-B4D8-3CA82E4617E6}"/>
    <cellStyle name="Normal 7 4 5 2 4 7" xfId="59469" xr:uid="{7CB4CB20-24E1-45C1-937A-45C4F272EA69}"/>
    <cellStyle name="Normal 7 4 5 2 5" xfId="14183" xr:uid="{9E658BE8-BF5A-4B56-A043-BC1946189476}"/>
    <cellStyle name="Normal 7 4 5 2 5 2" xfId="29159" xr:uid="{162C3064-7E8C-488C-8687-19F5AB23BD84}"/>
    <cellStyle name="Normal 7 4 5 2 6" xfId="21671" xr:uid="{2D414632-189A-4E3A-A422-81C970D88F74}"/>
    <cellStyle name="Normal 7 4 5 2 7" xfId="31895" xr:uid="{F7789F4D-AB52-4A05-AB9E-FF005B000071}"/>
    <cellStyle name="Normal 7 4 5 2 8" xfId="44090" xr:uid="{81226A86-E4AC-41AB-877E-EAD519B6A772}"/>
    <cellStyle name="Normal 7 4 5 2 9" xfId="51976" xr:uid="{08E6B3C9-3BA7-4457-B09C-D02ED5FBC9D9}"/>
    <cellStyle name="Normal 7 4 5 3" xfId="6680" xr:uid="{65AAC7F2-77DF-4FCC-8B03-D8E800C967C9}"/>
    <cellStyle name="Normal 7 4 5 3 2" xfId="14187" xr:uid="{70476644-014C-4723-832E-6080DA12C553}"/>
    <cellStyle name="Normal 7 4 5 3 2 2" xfId="29163" xr:uid="{122D22BC-65BA-48CF-A1CB-BDD220E66A10}"/>
    <cellStyle name="Normal 7 4 5 3 3" xfId="21675" xr:uid="{F35F14BB-0AB7-40FC-BDE7-00EC7DEFC173}"/>
    <cellStyle name="Normal 7 4 5 3 4" xfId="33695" xr:uid="{BC1AB694-3067-4671-9E0D-87ADC152B491}"/>
    <cellStyle name="Normal 7 4 5 3 5" xfId="44094" xr:uid="{BFE71799-72D9-45FF-991F-1479823455AC}"/>
    <cellStyle name="Normal 7 4 5 3 6" xfId="51980" xr:uid="{C531B208-2DBB-4B2C-A12C-5BCEA98C81DF}"/>
    <cellStyle name="Normal 7 4 5 3 7" xfId="59470" xr:uid="{5ADD4096-60A8-4238-BEA9-E2E306685E5D}"/>
    <cellStyle name="Normal 7 4 5 4" xfId="6681" xr:uid="{75906505-B344-456F-9401-51FF23E11E8B}"/>
    <cellStyle name="Normal 7 4 5 4 2" xfId="14188" xr:uid="{6AFBD448-1F0B-4BDA-ABA6-BCC542A11228}"/>
    <cellStyle name="Normal 7 4 5 4 2 2" xfId="29164" xr:uid="{25E3D8FC-31FF-4598-929A-F4AE490D19D6}"/>
    <cellStyle name="Normal 7 4 5 4 3" xfId="21676" xr:uid="{6804D55F-BCBF-45AD-B040-6B646D6B77DB}"/>
    <cellStyle name="Normal 7 4 5 4 4" xfId="35540" xr:uid="{26538BDB-CF59-4B74-91A6-B80FE2B0E00A}"/>
    <cellStyle name="Normal 7 4 5 4 5" xfId="44095" xr:uid="{84417485-4EDD-4ECA-8182-2EF588965A95}"/>
    <cellStyle name="Normal 7 4 5 4 6" xfId="51981" xr:uid="{0EC8AAC5-F33D-4626-AC27-D93D8A8C757F}"/>
    <cellStyle name="Normal 7 4 5 4 7" xfId="59471" xr:uid="{C51FA0DE-A9C8-4B4A-A905-AC3748A54038}"/>
    <cellStyle name="Normal 7 4 5 5" xfId="6682" xr:uid="{88B9A80D-F3AC-4E1A-86A1-FF1E4C8579C0}"/>
    <cellStyle name="Normal 7 4 5 5 2" xfId="14189" xr:uid="{01C80BE6-27D5-490B-BFA1-E861BE41F5F5}"/>
    <cellStyle name="Normal 7 4 5 5 2 2" xfId="29165" xr:uid="{A971E7D6-A4EB-40E7-9D94-A7E250B61CC8}"/>
    <cellStyle name="Normal 7 4 5 5 3" xfId="21677" xr:uid="{186073C1-6114-4D36-83CD-1BAA8C4B4A21}"/>
    <cellStyle name="Normal 7 4 5 5 4" xfId="37383" xr:uid="{704CDEAA-5529-43DB-8BF3-A8105501B14A}"/>
    <cellStyle name="Normal 7 4 5 5 5" xfId="44096" xr:uid="{51DAF413-B679-4DCF-864F-0199382182F2}"/>
    <cellStyle name="Normal 7 4 5 5 6" xfId="51982" xr:uid="{3FE4B24C-473A-4429-93A0-E5000AA26F8F}"/>
    <cellStyle name="Normal 7 4 5 5 7" xfId="59472" xr:uid="{E7445D88-0AE8-4A9F-BAA5-F869751A0CA3}"/>
    <cellStyle name="Normal 7 4 5 6" xfId="14182" xr:uid="{93D3358C-347A-4D88-A02E-827B3B202A3B}"/>
    <cellStyle name="Normal 7 4 5 6 2" xfId="29158" xr:uid="{A0404AA6-B365-4A1E-BD45-8815FD733B9C}"/>
    <cellStyle name="Normal 7 4 5 7" xfId="21670" xr:uid="{5BDBA8A1-0B58-4050-AB3F-5110EBE5C7EE}"/>
    <cellStyle name="Normal 7 4 5 8" xfId="31120" xr:uid="{3EDAB151-F445-4BBE-9980-B3CAEC6B2F81}"/>
    <cellStyle name="Normal 7 4 5 9" xfId="44089" xr:uid="{6CA9E962-85CD-45C2-AD8F-CB00FA3D2322}"/>
    <cellStyle name="Normal 7 4 6" xfId="6683" xr:uid="{F8532632-288E-4B4D-B41C-EB2DB73C1F58}"/>
    <cellStyle name="Normal 7 4 6 10" xfId="59473" xr:uid="{B061E2B7-6F95-46FE-B7EC-805727423D0A}"/>
    <cellStyle name="Normal 7 4 6 2" xfId="6684" xr:uid="{83A91267-8C73-47EE-A221-8998B1577E57}"/>
    <cellStyle name="Normal 7 4 6 2 2" xfId="14191" xr:uid="{8FEA78D4-C8F4-41FF-BC29-3083CE22A3BF}"/>
    <cellStyle name="Normal 7 4 6 2 2 2" xfId="29167" xr:uid="{F39AE76B-6A12-4D8D-BC85-1175E34FB367}"/>
    <cellStyle name="Normal 7 4 6 2 3" xfId="21679" xr:uid="{34645D14-4C13-4C84-8CA0-3BCB6EAF2372}"/>
    <cellStyle name="Normal 7 4 6 2 4" xfId="33697" xr:uid="{895C55E2-4F60-4D60-96D5-B770D98C4FB5}"/>
    <cellStyle name="Normal 7 4 6 2 5" xfId="44098" xr:uid="{16C06ADA-3E20-4C26-A9A2-8F2AF20AE872}"/>
    <cellStyle name="Normal 7 4 6 2 6" xfId="51984" xr:uid="{E367513C-C876-4638-A363-1FA5183510B5}"/>
    <cellStyle name="Normal 7 4 6 2 7" xfId="59474" xr:uid="{E22D1987-D152-45B8-99C6-B60024CADBD7}"/>
    <cellStyle name="Normal 7 4 6 3" xfId="6685" xr:uid="{9570FD45-85F4-4F9F-87CE-3506908BF25B}"/>
    <cellStyle name="Normal 7 4 6 3 2" xfId="14192" xr:uid="{AE99B872-B969-40F7-8D4E-BA19573CA581}"/>
    <cellStyle name="Normal 7 4 6 3 2 2" xfId="29168" xr:uid="{C58198DC-85FF-40F7-9995-0EB4E6D3418B}"/>
    <cellStyle name="Normal 7 4 6 3 3" xfId="21680" xr:uid="{2735BA98-EB94-4DE8-B2B2-E2CDCF07BE52}"/>
    <cellStyle name="Normal 7 4 6 3 4" xfId="35542" xr:uid="{7207A93A-0866-4011-98FD-5988D18C6DC9}"/>
    <cellStyle name="Normal 7 4 6 3 5" xfId="44099" xr:uid="{73E9ABC5-7962-4B41-AB4D-99EEB775152F}"/>
    <cellStyle name="Normal 7 4 6 3 6" xfId="51985" xr:uid="{14FAC130-8943-44AF-BD0A-49DE276833AC}"/>
    <cellStyle name="Normal 7 4 6 3 7" xfId="59475" xr:uid="{D88BFB61-7318-4822-B203-A3A3A17E0030}"/>
    <cellStyle name="Normal 7 4 6 4" xfId="6686" xr:uid="{45D47C1F-6D43-49BA-B773-E5913523BA80}"/>
    <cellStyle name="Normal 7 4 6 4 2" xfId="14193" xr:uid="{002540B7-90AD-4FE9-AE9D-653220B75203}"/>
    <cellStyle name="Normal 7 4 6 4 2 2" xfId="29169" xr:uid="{4B54CEB4-2896-4A3F-9C6B-CFDF2ABAF6D2}"/>
    <cellStyle name="Normal 7 4 6 4 3" xfId="21681" xr:uid="{83535925-8891-400F-A428-29082BD87363}"/>
    <cellStyle name="Normal 7 4 6 4 4" xfId="37385" xr:uid="{F1AB9571-C6C2-4A92-BDE9-95CB0E184FA5}"/>
    <cellStyle name="Normal 7 4 6 4 5" xfId="44100" xr:uid="{F8658DB9-C921-41C8-812B-1CCEF3209485}"/>
    <cellStyle name="Normal 7 4 6 4 6" xfId="51986" xr:uid="{60DF1EAC-809F-412B-AA3E-AB573BDE69F3}"/>
    <cellStyle name="Normal 7 4 6 4 7" xfId="59476" xr:uid="{6B75A413-089B-4E90-9CF9-3F5490C40EEF}"/>
    <cellStyle name="Normal 7 4 6 5" xfId="14190" xr:uid="{699A784A-A218-463E-B17E-6FBEC6F45971}"/>
    <cellStyle name="Normal 7 4 6 5 2" xfId="29166" xr:uid="{6A2FA1CC-F59A-4100-B6DB-8322D12DA868}"/>
    <cellStyle name="Normal 7 4 6 6" xfId="21678" xr:uid="{4CF2BE37-C07F-4F65-A448-AC0806440588}"/>
    <cellStyle name="Normal 7 4 6 7" xfId="31890" xr:uid="{4784EB23-339D-439C-BE86-E17995FA0486}"/>
    <cellStyle name="Normal 7 4 6 8" xfId="44097" xr:uid="{2CE0F45B-CA75-413F-AC34-FDAF8B964EBE}"/>
    <cellStyle name="Normal 7 4 6 9" xfId="51983" xr:uid="{48DC294D-E54F-41CC-8596-4CA16BE60600}"/>
    <cellStyle name="Normal 7 4 7" xfId="6687" xr:uid="{6792EFC4-582D-476E-9B5B-D9CEAAD61830}"/>
    <cellStyle name="Normal 7 4 7 10" xfId="59477" xr:uid="{574B4BC2-4541-420A-89A3-C0959695C0E1}"/>
    <cellStyle name="Normal 7 4 7 2" xfId="6688" xr:uid="{FBEC4680-97E4-4830-8375-1628FBDEAE99}"/>
    <cellStyle name="Normal 7 4 7 2 2" xfId="14195" xr:uid="{0EA43BBE-EBE6-49E2-AC6C-652860A2430A}"/>
    <cellStyle name="Normal 7 4 7 2 2 2" xfId="29171" xr:uid="{D1A3CD0B-FC2D-4F28-BEF5-1213F78A5538}"/>
    <cellStyle name="Normal 7 4 7 2 3" xfId="21683" xr:uid="{6A8F9B02-454F-4E74-A8C0-7F3CBFA82A0C}"/>
    <cellStyle name="Normal 7 4 7 2 4" xfId="33698" xr:uid="{5921D78E-27D8-4370-9ACA-3385EBD768E5}"/>
    <cellStyle name="Normal 7 4 7 2 5" xfId="44102" xr:uid="{E9D780F8-44EF-4FE3-9024-18E3D2FBF23F}"/>
    <cellStyle name="Normal 7 4 7 2 6" xfId="51988" xr:uid="{35A2320C-D30D-40E9-A688-5739699F47EF}"/>
    <cellStyle name="Normal 7 4 7 2 7" xfId="59478" xr:uid="{92797D7B-D5E6-4660-9392-6215E31ACB27}"/>
    <cellStyle name="Normal 7 4 7 3" xfId="6689" xr:uid="{586AD863-5360-47EC-8757-9B334A77E7E0}"/>
    <cellStyle name="Normal 7 4 7 3 2" xfId="14196" xr:uid="{10E58D4E-3ED9-476B-9D42-14A76D05582A}"/>
    <cellStyle name="Normal 7 4 7 3 2 2" xfId="29172" xr:uid="{2AFC624B-5A75-4ED1-95A0-476227779850}"/>
    <cellStyle name="Normal 7 4 7 3 3" xfId="21684" xr:uid="{F09202F6-7FAD-4E48-AB57-4E4BD319658B}"/>
    <cellStyle name="Normal 7 4 7 3 4" xfId="35543" xr:uid="{C59228BB-0CE5-4314-B478-D805BABBA788}"/>
    <cellStyle name="Normal 7 4 7 3 5" xfId="44103" xr:uid="{781E9CD2-2001-4768-BF0B-3C8668013B96}"/>
    <cellStyle name="Normal 7 4 7 3 6" xfId="51989" xr:uid="{1F9F174D-3D2C-4E3B-B59C-C7736E86E62B}"/>
    <cellStyle name="Normal 7 4 7 3 7" xfId="59479" xr:uid="{79DE30A8-3183-43BE-BFAB-96B3F7605C84}"/>
    <cellStyle name="Normal 7 4 7 4" xfId="6690" xr:uid="{1BF7131E-443F-495B-AB8A-2FB86F876FC5}"/>
    <cellStyle name="Normal 7 4 7 4 2" xfId="14197" xr:uid="{94CEB3F6-2E7E-427D-A4A5-F2788FA8A597}"/>
    <cellStyle name="Normal 7 4 7 4 2 2" xfId="29173" xr:uid="{80A6E8BA-C000-41B2-A3C4-A6FD27A8BE8A}"/>
    <cellStyle name="Normal 7 4 7 4 3" xfId="21685" xr:uid="{3E4902F0-0224-4623-971E-6AE63C50D501}"/>
    <cellStyle name="Normal 7 4 7 4 4" xfId="37386" xr:uid="{8B485782-7D25-4674-AA9F-493ABFA62503}"/>
    <cellStyle name="Normal 7 4 7 4 5" xfId="44104" xr:uid="{C013189F-ADC8-44DD-85B1-5B6067BB9B53}"/>
    <cellStyle name="Normal 7 4 7 4 6" xfId="51990" xr:uid="{05B74329-6BE6-4CAF-9971-CEE6EAB943F3}"/>
    <cellStyle name="Normal 7 4 7 4 7" xfId="59480" xr:uid="{DBF81442-CF2B-4520-937B-398AAF4A696C}"/>
    <cellStyle name="Normal 7 4 7 5" xfId="14194" xr:uid="{3C3295AD-8DC7-42E1-8F0E-ED288947A470}"/>
    <cellStyle name="Normal 7 4 7 5 2" xfId="29170" xr:uid="{DEA25EA5-20B0-460B-B676-2D66B750F5CF}"/>
    <cellStyle name="Normal 7 4 7 6" xfId="21682" xr:uid="{33A01CEE-CAB1-42D6-9100-1E66744D0D90}"/>
    <cellStyle name="Normal 7 4 7 7" xfId="32041" xr:uid="{FBFE6A5C-405B-4EAB-B344-35FA02B15777}"/>
    <cellStyle name="Normal 7 4 7 8" xfId="44101" xr:uid="{779BC38A-6A3D-4AD2-997D-85EAA08C4773}"/>
    <cellStyle name="Normal 7 4 7 9" xfId="51987" xr:uid="{11A9F01C-5D76-46AC-884C-C2B721C64634}"/>
    <cellStyle name="Normal 7 4 8" xfId="6691" xr:uid="{7B7F5822-816F-4888-A8D9-0D26F5F39D45}"/>
    <cellStyle name="Normal 7 4 8 10" xfId="59481" xr:uid="{DE4DA6C9-95A0-4783-95AC-A91AFDB9BB1C}"/>
    <cellStyle name="Normal 7 4 8 2" xfId="6692" xr:uid="{31E92B2C-3200-4A6B-A13A-9E7475E9C584}"/>
    <cellStyle name="Normal 7 4 8 2 2" xfId="14199" xr:uid="{B15A5A6D-D0C1-43D6-8CEC-3087039D1D87}"/>
    <cellStyle name="Normal 7 4 8 2 2 2" xfId="29175" xr:uid="{7CC063D5-BC1E-446C-8A2D-D08A0D4AB5B1}"/>
    <cellStyle name="Normal 7 4 8 2 3" xfId="21687" xr:uid="{DCF92EE8-1D22-44C7-A67E-908D000DD314}"/>
    <cellStyle name="Normal 7 4 8 2 4" xfId="33699" xr:uid="{D0BF3218-6DD9-484A-8BAF-54AB37E48B32}"/>
    <cellStyle name="Normal 7 4 8 2 5" xfId="44106" xr:uid="{A72841B2-6C43-452F-B493-833129425C26}"/>
    <cellStyle name="Normal 7 4 8 2 6" xfId="51992" xr:uid="{7F00F169-F03F-49E6-ACC1-91EB22DAE9C4}"/>
    <cellStyle name="Normal 7 4 8 2 7" xfId="59482" xr:uid="{C5870E6C-4298-4594-B841-0832B383A876}"/>
    <cellStyle name="Normal 7 4 8 3" xfId="6693" xr:uid="{7783BBA7-8D79-4F9D-8E93-B8176125266C}"/>
    <cellStyle name="Normal 7 4 8 3 2" xfId="14200" xr:uid="{E4DB572E-7CF1-4024-B2F4-29BD60DF18B5}"/>
    <cellStyle name="Normal 7 4 8 3 2 2" xfId="29176" xr:uid="{BCFA7CA0-F2AE-4A53-934D-167BEF51A833}"/>
    <cellStyle name="Normal 7 4 8 3 3" xfId="21688" xr:uid="{C698B407-2B6A-41A7-999C-69F3C540A487}"/>
    <cellStyle name="Normal 7 4 8 3 4" xfId="35544" xr:uid="{1DDAC764-4EB0-43FD-9DF7-C027D2EA9B38}"/>
    <cellStyle name="Normal 7 4 8 3 5" xfId="44107" xr:uid="{92DDCE57-96D3-4B3B-A170-D3F43D27B24E}"/>
    <cellStyle name="Normal 7 4 8 3 6" xfId="51993" xr:uid="{674DED70-2F46-4692-A513-C9AEFD74F353}"/>
    <cellStyle name="Normal 7 4 8 3 7" xfId="59483" xr:uid="{1298CC28-9385-4B25-9974-530315B47CDF}"/>
    <cellStyle name="Normal 7 4 8 4" xfId="6694" xr:uid="{DF595D70-3C7E-4467-9671-AF845C946C18}"/>
    <cellStyle name="Normal 7 4 8 4 2" xfId="14201" xr:uid="{E69AAD78-CE63-4E2D-B750-7C79EFE14A65}"/>
    <cellStyle name="Normal 7 4 8 4 2 2" xfId="29177" xr:uid="{E29E030F-5637-47D3-ABE2-CF76985867FE}"/>
    <cellStyle name="Normal 7 4 8 4 3" xfId="21689" xr:uid="{8CB27C4B-33C8-4F27-B677-09928F19D2DE}"/>
    <cellStyle name="Normal 7 4 8 4 4" xfId="37387" xr:uid="{A63DD965-1270-4DC9-958E-98FADE0CBBA1}"/>
    <cellStyle name="Normal 7 4 8 4 5" xfId="44108" xr:uid="{1CDEEDFE-79CF-450B-A742-9E570077FCEC}"/>
    <cellStyle name="Normal 7 4 8 4 6" xfId="51994" xr:uid="{E3B270A7-7B10-4C1F-ABB9-F2151B93AEC4}"/>
    <cellStyle name="Normal 7 4 8 4 7" xfId="59484" xr:uid="{57263538-9608-4343-A861-DEFE28201110}"/>
    <cellStyle name="Normal 7 4 8 5" xfId="14198" xr:uid="{24A9EF76-CFE5-441E-99A7-64022CA9E597}"/>
    <cellStyle name="Normal 7 4 8 5 2" xfId="29174" xr:uid="{FDCCE04B-738D-4DEB-B480-5A80EF8A754F}"/>
    <cellStyle name="Normal 7 4 8 6" xfId="21686" xr:uid="{CA6134F3-B706-4960-9516-D09250BE9937}"/>
    <cellStyle name="Normal 7 4 8 7" xfId="32096" xr:uid="{435EDAF9-D282-402C-814C-5A3E36F9173B}"/>
    <cellStyle name="Normal 7 4 8 8" xfId="44105" xr:uid="{58158EEA-3D41-46AC-BB59-58773ACBD169}"/>
    <cellStyle name="Normal 7 4 8 9" xfId="51991" xr:uid="{28A45FD4-B5A8-4D8A-BFFC-7883823F4C6D}"/>
    <cellStyle name="Normal 7 4 9" xfId="6695" xr:uid="{919E305A-B985-4D2E-84D3-73064C435F3E}"/>
    <cellStyle name="Normal 7 4 9 2" xfId="14202" xr:uid="{0AEE014B-823E-45E3-890C-F603CEBD7268}"/>
    <cellStyle name="Normal 7 4 9 2 2" xfId="29178" xr:uid="{93489D5E-823E-434A-8089-BE0CA66AD02E}"/>
    <cellStyle name="Normal 7 4 9 3" xfId="21690" xr:uid="{37792BBF-3C01-4B9B-B0EF-D99B2578C4EB}"/>
    <cellStyle name="Normal 7 4 9 4" xfId="33686" xr:uid="{2C0E4B36-5E42-4FC4-82A3-5E7386B2DE70}"/>
    <cellStyle name="Normal 7 4 9 5" xfId="44109" xr:uid="{C0B902A2-E9AE-4626-9CA0-44DE26105A07}"/>
    <cellStyle name="Normal 7 4 9 6" xfId="51995" xr:uid="{F3EDDD30-658A-4B0C-8514-BCA828D6B621}"/>
    <cellStyle name="Normal 7 4 9 7" xfId="59485" xr:uid="{2AC3BB0E-D28C-40CF-BA90-D5B48A38F44B}"/>
    <cellStyle name="Normal 7 5" xfId="327" xr:uid="{1FCE8012-59B9-481B-B943-6334FD2F0B1D}"/>
    <cellStyle name="Normal 7 5 10" xfId="37775" xr:uid="{A11771DA-C702-45D6-B37F-D43DD5CCAFA5}"/>
    <cellStyle name="Normal 7 5 11" xfId="45263" xr:uid="{8E279BCA-7212-4ABE-91E5-313DD861F118}"/>
    <cellStyle name="Normal 7 5 12" xfId="45386" xr:uid="{030D4CCB-46D9-42C3-BBE0-CCF69FE58A73}"/>
    <cellStyle name="Normal 7 5 13" xfId="45509" xr:uid="{E0BDB9EF-1598-4FC6-8D4F-0BCD725182BD}"/>
    <cellStyle name="Normal 7 5 14" xfId="45658" xr:uid="{6A494E75-0229-46D9-B9B8-9D9125359AD5}"/>
    <cellStyle name="Normal 7 5 15" xfId="53151" xr:uid="{8C8160DA-00DB-40B2-937A-E72E77480389}"/>
    <cellStyle name="Normal 7 5 2" xfId="6696" xr:uid="{73E28D82-69C0-443A-BA52-FF2E2F3F986B}"/>
    <cellStyle name="Normal 7 5 2 10" xfId="51996" xr:uid="{36E5B55A-2999-4BAF-B0C9-E8813258291E}"/>
    <cellStyle name="Normal 7 5 2 11" xfId="59486" xr:uid="{295A2C94-531B-403C-A0B1-510F141E765D}"/>
    <cellStyle name="Normal 7 5 2 2" xfId="6697" xr:uid="{BE4FE552-E9E2-4A33-B448-26116FF65648}"/>
    <cellStyle name="Normal 7 5 2 2 10" xfId="59487" xr:uid="{90A5870C-097A-40D1-AE3D-C1BD2E0E3E8A}"/>
    <cellStyle name="Normal 7 5 2 2 2" xfId="6698" xr:uid="{AAC2ADF3-1296-4120-A874-66BF8E25298B}"/>
    <cellStyle name="Normal 7 5 2 2 2 2" xfId="14205" xr:uid="{9F7C351C-4353-403A-A137-3AEFAB59CCB1}"/>
    <cellStyle name="Normal 7 5 2 2 2 2 2" xfId="29181" xr:uid="{47BFC5E8-6E5C-4B01-BB74-BA4A1F180A5B}"/>
    <cellStyle name="Normal 7 5 2 2 2 3" xfId="21693" xr:uid="{A0602CA8-4D56-43D4-91B3-1937909F7915}"/>
    <cellStyle name="Normal 7 5 2 2 2 4" xfId="33702" xr:uid="{0A99F8D8-8EA3-4523-8D68-A6506CCEED68}"/>
    <cellStyle name="Normal 7 5 2 2 2 5" xfId="44112" xr:uid="{E51E97E9-2D87-46F7-B036-F3F914B18FC3}"/>
    <cellStyle name="Normal 7 5 2 2 2 6" xfId="51998" xr:uid="{E816F4A8-7374-4F34-B792-468F2866376B}"/>
    <cellStyle name="Normal 7 5 2 2 2 7" xfId="59488" xr:uid="{A0E27E3B-66C6-4B69-B5AC-D59DB47F65DD}"/>
    <cellStyle name="Normal 7 5 2 2 3" xfId="6699" xr:uid="{A2001FEE-4233-4F2A-9EB1-A879829B5D95}"/>
    <cellStyle name="Normal 7 5 2 2 3 2" xfId="14206" xr:uid="{035677BD-321B-404B-B2EE-B764F4DFD702}"/>
    <cellStyle name="Normal 7 5 2 2 3 2 2" xfId="29182" xr:uid="{EFF34E8D-BBE2-4BA4-9690-26CA8AC54E56}"/>
    <cellStyle name="Normal 7 5 2 2 3 3" xfId="21694" xr:uid="{FC4AC4D3-2109-4693-8FE6-E0B89CDDBFCB}"/>
    <cellStyle name="Normal 7 5 2 2 3 4" xfId="35547" xr:uid="{0E460AF6-BCE1-482A-9949-9769119BF197}"/>
    <cellStyle name="Normal 7 5 2 2 3 5" xfId="44113" xr:uid="{C426F503-9EE4-4C80-A9F3-514EB4608971}"/>
    <cellStyle name="Normal 7 5 2 2 3 6" xfId="51999" xr:uid="{BB4A0AF0-2436-4199-B604-4C8D54B36413}"/>
    <cellStyle name="Normal 7 5 2 2 3 7" xfId="59489" xr:uid="{EBD06933-0AF1-4897-B8D9-882B34502CA8}"/>
    <cellStyle name="Normal 7 5 2 2 4" xfId="6700" xr:uid="{954DAF88-EBA8-4223-A5E5-65F816055E91}"/>
    <cellStyle name="Normal 7 5 2 2 4 2" xfId="14207" xr:uid="{C794D609-E611-4218-B410-01166E40B243}"/>
    <cellStyle name="Normal 7 5 2 2 4 2 2" xfId="29183" xr:uid="{B625F8CB-02B9-4F65-8BEF-B774830964C7}"/>
    <cellStyle name="Normal 7 5 2 2 4 3" xfId="21695" xr:uid="{AC5CE0BF-40F3-4D98-ADC7-947853CA2056}"/>
    <cellStyle name="Normal 7 5 2 2 4 4" xfId="37390" xr:uid="{DB164B25-D7E9-4682-8E5A-D7706898A73D}"/>
    <cellStyle name="Normal 7 5 2 2 4 5" xfId="44114" xr:uid="{BFC9F0A5-5B8F-450D-81BC-E53EFF7E833B}"/>
    <cellStyle name="Normal 7 5 2 2 4 6" xfId="52000" xr:uid="{60B1E02B-1B61-48FB-9F28-2BE83B93993B}"/>
    <cellStyle name="Normal 7 5 2 2 4 7" xfId="59490" xr:uid="{B30CE6C7-27D9-4BB5-80E4-B8B740977DC7}"/>
    <cellStyle name="Normal 7 5 2 2 5" xfId="14204" xr:uid="{F63BDCE7-9371-44F9-B52D-263F5C0460F4}"/>
    <cellStyle name="Normal 7 5 2 2 5 2" xfId="29180" xr:uid="{26F8B41A-0D7C-4DF0-BF23-36EC39FBF71D}"/>
    <cellStyle name="Normal 7 5 2 2 6" xfId="21692" xr:uid="{EDDFA9F2-8279-4CAB-BDC3-5506F964C619}"/>
    <cellStyle name="Normal 7 5 2 2 7" xfId="31897" xr:uid="{8347DEFD-765F-436F-8525-86EE63FF293C}"/>
    <cellStyle name="Normal 7 5 2 2 8" xfId="44111" xr:uid="{D2190F89-F1B4-483C-9C35-C3D65ACA6429}"/>
    <cellStyle name="Normal 7 5 2 2 9" xfId="51997" xr:uid="{C2B91774-D903-4DAB-B0CD-A642C128F884}"/>
    <cellStyle name="Normal 7 5 2 3" xfId="6701" xr:uid="{FF478BED-8966-424A-AAAD-CA30B92102F4}"/>
    <cellStyle name="Normal 7 5 2 3 2" xfId="14208" xr:uid="{BC56333E-12AF-4AFD-8CB5-4671B9C27259}"/>
    <cellStyle name="Normal 7 5 2 3 2 2" xfId="29184" xr:uid="{E5B93221-ED61-47C8-B75A-D34920FDE9B6}"/>
    <cellStyle name="Normal 7 5 2 3 3" xfId="21696" xr:uid="{353708B5-CDF4-408A-9F88-769F652657F3}"/>
    <cellStyle name="Normal 7 5 2 3 4" xfId="33701" xr:uid="{7D94698E-9CDF-4E96-A68C-535BB120A456}"/>
    <cellStyle name="Normal 7 5 2 3 5" xfId="44115" xr:uid="{04061A06-AB89-48FF-B79C-55888FADE7B3}"/>
    <cellStyle name="Normal 7 5 2 3 6" xfId="52001" xr:uid="{90E2E993-A0AF-4756-9C8B-5B171EAF6B6B}"/>
    <cellStyle name="Normal 7 5 2 3 7" xfId="59491" xr:uid="{15FC8295-86B1-40AA-8856-6FB1987AB62D}"/>
    <cellStyle name="Normal 7 5 2 4" xfId="6702" xr:uid="{B0B4D422-F411-4EFF-851B-DF72CE65E604}"/>
    <cellStyle name="Normal 7 5 2 4 2" xfId="14209" xr:uid="{C0429F98-4C4E-421B-930D-C422A1E23A7E}"/>
    <cellStyle name="Normal 7 5 2 4 2 2" xfId="29185" xr:uid="{4C8A3FC7-9EC8-41B6-9232-0250F30F7F52}"/>
    <cellStyle name="Normal 7 5 2 4 3" xfId="21697" xr:uid="{A49A0952-D69A-4AFF-89A1-A39933D35AE7}"/>
    <cellStyle name="Normal 7 5 2 4 4" xfId="35546" xr:uid="{B6C09968-E453-418D-A30E-9C452A7F6B49}"/>
    <cellStyle name="Normal 7 5 2 4 5" xfId="44116" xr:uid="{6D7140E8-E35C-4D35-B1C6-63C322EC0C8A}"/>
    <cellStyle name="Normal 7 5 2 4 6" xfId="52002" xr:uid="{E746D47D-13FA-4A28-9035-1A43D54B4716}"/>
    <cellStyle name="Normal 7 5 2 4 7" xfId="59492" xr:uid="{89BDE817-8241-4CD7-B45B-9637E1EB0690}"/>
    <cellStyle name="Normal 7 5 2 5" xfId="6703" xr:uid="{FC9A7A9E-F900-4A61-88CE-108DA82F58E5}"/>
    <cellStyle name="Normal 7 5 2 5 2" xfId="14210" xr:uid="{06CB9648-77F4-4B5F-8D2F-34C2AA51D48B}"/>
    <cellStyle name="Normal 7 5 2 5 2 2" xfId="29186" xr:uid="{62307E96-9797-4529-8755-1E7CBADF86AB}"/>
    <cellStyle name="Normal 7 5 2 5 3" xfId="21698" xr:uid="{CCD0E473-0CB3-46F6-AB98-6CD6E75458CA}"/>
    <cellStyle name="Normal 7 5 2 5 4" xfId="37389" xr:uid="{7DB4D26D-A22D-49A5-ADB4-DAFE2AB19AC7}"/>
    <cellStyle name="Normal 7 5 2 5 5" xfId="44117" xr:uid="{2D032711-DF11-4608-B28F-97E0932A9D15}"/>
    <cellStyle name="Normal 7 5 2 5 6" xfId="52003" xr:uid="{0D679583-3B92-4F78-BD99-6FFF62181180}"/>
    <cellStyle name="Normal 7 5 2 5 7" xfId="59493" xr:uid="{113FD9BA-E1B3-4760-B479-76DF26D32867}"/>
    <cellStyle name="Normal 7 5 2 6" xfId="14203" xr:uid="{A0FA52AF-D0E5-4BAD-9E33-5070CF2F71EC}"/>
    <cellStyle name="Normal 7 5 2 6 2" xfId="29179" xr:uid="{CD63B7C6-D7F7-4FD9-BEB7-D16AE234A015}"/>
    <cellStyle name="Normal 7 5 2 7" xfId="21691" xr:uid="{81343029-7A14-475D-B41F-4AD0EE3D851E}"/>
    <cellStyle name="Normal 7 5 2 8" xfId="31044" xr:uid="{15B683EC-0C9D-404B-A3B5-8D5678E67455}"/>
    <cellStyle name="Normal 7 5 2 9" xfId="44110" xr:uid="{CFE64077-DB2C-4B1C-9933-1641F548F761}"/>
    <cellStyle name="Normal 7 5 3" xfId="6704" xr:uid="{4FE03B4F-D19E-41A5-82D5-9F89B7DF6C96}"/>
    <cellStyle name="Normal 7 5 3 10" xfId="59494" xr:uid="{E4CA7CCD-E494-40C7-BBA8-32E0D7C7514D}"/>
    <cellStyle name="Normal 7 5 3 2" xfId="6705" xr:uid="{C35518B5-78DA-4D1B-AD42-5E27AD13399F}"/>
    <cellStyle name="Normal 7 5 3 2 2" xfId="14212" xr:uid="{AC4C9075-1A57-412A-AA75-5B8220D41DBA}"/>
    <cellStyle name="Normal 7 5 3 2 2 2" xfId="29188" xr:uid="{B22349D6-CC82-45D2-A98C-A2B15CF81DC0}"/>
    <cellStyle name="Normal 7 5 3 2 3" xfId="21700" xr:uid="{F271780F-4399-4CC7-A1D8-9F46EF3F9256}"/>
    <cellStyle name="Normal 7 5 3 2 4" xfId="33703" xr:uid="{4DB5425A-BC07-4753-8985-07D9FFFB09DB}"/>
    <cellStyle name="Normal 7 5 3 2 5" xfId="44119" xr:uid="{22CCCE1D-F5FA-4D67-8E9C-312851C71783}"/>
    <cellStyle name="Normal 7 5 3 2 6" xfId="52005" xr:uid="{48A5A6CB-A7A8-470D-A2C0-B7A7B89FE0EC}"/>
    <cellStyle name="Normal 7 5 3 2 7" xfId="59495" xr:uid="{5D3717E1-3453-41EC-A9CC-FEEC6E93ADB3}"/>
    <cellStyle name="Normal 7 5 3 3" xfId="6706" xr:uid="{58F09A10-3636-4452-BC01-D5B5EA48F1A1}"/>
    <cellStyle name="Normal 7 5 3 3 2" xfId="14213" xr:uid="{25B8A90E-E045-4334-83DD-51CB1494324F}"/>
    <cellStyle name="Normal 7 5 3 3 2 2" xfId="29189" xr:uid="{DEA2EEC0-680A-43DC-A2B6-4F55B0FEB82C}"/>
    <cellStyle name="Normal 7 5 3 3 3" xfId="21701" xr:uid="{C083CC71-632D-4D50-B5E2-FF17CF9B1008}"/>
    <cellStyle name="Normal 7 5 3 3 4" xfId="35548" xr:uid="{EDC1977A-42DF-4D21-9804-33DD9BF4B8B9}"/>
    <cellStyle name="Normal 7 5 3 3 5" xfId="44120" xr:uid="{F2502815-2E24-4B9F-ADED-F3A768D25648}"/>
    <cellStyle name="Normal 7 5 3 3 6" xfId="52006" xr:uid="{2DC9A7F9-56BA-48A5-B76E-4BF5A6960737}"/>
    <cellStyle name="Normal 7 5 3 3 7" xfId="59496" xr:uid="{9359AA46-69C5-420E-813A-39173C7FCFC3}"/>
    <cellStyle name="Normal 7 5 3 4" xfId="6707" xr:uid="{A2F94FDD-ED58-4197-8446-E096D52069B4}"/>
    <cellStyle name="Normal 7 5 3 4 2" xfId="14214" xr:uid="{6D297458-5BAB-4C72-A359-EFFEF0241AA5}"/>
    <cellStyle name="Normal 7 5 3 4 2 2" xfId="29190" xr:uid="{2825FEAE-2BEB-4235-A3ED-BCD1C02E155A}"/>
    <cellStyle name="Normal 7 5 3 4 3" xfId="21702" xr:uid="{C129D740-AE9E-455C-9B43-144C5EF06CB1}"/>
    <cellStyle name="Normal 7 5 3 4 4" xfId="37391" xr:uid="{10DD8A35-6117-403F-82F8-E6236328807D}"/>
    <cellStyle name="Normal 7 5 3 4 5" xfId="44121" xr:uid="{CAFAA9B5-773B-4492-8E86-C4F41881E80D}"/>
    <cellStyle name="Normal 7 5 3 4 6" xfId="52007" xr:uid="{DE58CA96-9DBA-4132-92F6-4149967354CA}"/>
    <cellStyle name="Normal 7 5 3 4 7" xfId="59497" xr:uid="{217E1144-953E-4B46-99D8-AF12C79D2FEB}"/>
    <cellStyle name="Normal 7 5 3 5" xfId="14211" xr:uid="{7EE07219-F193-4C6E-803B-0243F0BDA5F0}"/>
    <cellStyle name="Normal 7 5 3 5 2" xfId="29187" xr:uid="{F79929EC-25AD-4C40-B379-196580650984}"/>
    <cellStyle name="Normal 7 5 3 6" xfId="21699" xr:uid="{7E8F9D06-6793-4E45-880E-1605C2A1B217}"/>
    <cellStyle name="Normal 7 5 3 7" xfId="31896" xr:uid="{B7EFD55F-CB94-4B5C-89F3-99EA49000A53}"/>
    <cellStyle name="Normal 7 5 3 8" xfId="44118" xr:uid="{6642DE88-8A0A-4838-9BB7-84B5C04CE28E}"/>
    <cellStyle name="Normal 7 5 3 9" xfId="52004" xr:uid="{B008B572-709C-4CCD-9CAB-251ADCCE63E5}"/>
    <cellStyle name="Normal 7 5 4" xfId="6708" xr:uid="{2C3B06B4-FE43-4F19-BCA9-C46CF6F73AD5}"/>
    <cellStyle name="Normal 7 5 4 2" xfId="14215" xr:uid="{8F92D29A-7831-499F-93C2-3B7ACF0ECFF9}"/>
    <cellStyle name="Normal 7 5 4 2 2" xfId="29191" xr:uid="{8E97E05C-2DBD-416D-ACB9-EB63044AECC4}"/>
    <cellStyle name="Normal 7 5 4 3" xfId="21703" xr:uid="{2CA08753-0036-4947-A07C-2808585D83FE}"/>
    <cellStyle name="Normal 7 5 4 4" xfId="33700" xr:uid="{7999DD1A-D27C-4F64-8D98-DA0C592ED8BB}"/>
    <cellStyle name="Normal 7 5 4 5" xfId="44122" xr:uid="{342494AE-0EB1-44F1-810B-D49CFB754656}"/>
    <cellStyle name="Normal 7 5 4 6" xfId="52008" xr:uid="{8F7809E6-2878-414F-B440-35B841486CDA}"/>
    <cellStyle name="Normal 7 5 4 7" xfId="59498" xr:uid="{0A93DCF3-2AF6-4186-8B6C-03A5310A292C}"/>
    <cellStyle name="Normal 7 5 5" xfId="6709" xr:uid="{ADF010D3-F2E4-47F4-8D46-10E0412CFB41}"/>
    <cellStyle name="Normal 7 5 5 2" xfId="14216" xr:uid="{0085A4DB-9FC7-4BDA-B2BF-5B3B2753A1A3}"/>
    <cellStyle name="Normal 7 5 5 2 2" xfId="29192" xr:uid="{3649A784-B021-4147-89D1-C9405D90D683}"/>
    <cellStyle name="Normal 7 5 5 3" xfId="21704" xr:uid="{1BA66FC9-A231-4B15-8CBF-9E7DC7EDD814}"/>
    <cellStyle name="Normal 7 5 5 4" xfId="35545" xr:uid="{AF919559-4614-40BB-9619-0A15B18E7194}"/>
    <cellStyle name="Normal 7 5 5 5" xfId="44123" xr:uid="{745C0848-9C24-4997-AA5E-7B2B96F22B40}"/>
    <cellStyle name="Normal 7 5 5 6" xfId="52009" xr:uid="{C427A925-7653-40AF-B5C6-76166E0730E0}"/>
    <cellStyle name="Normal 7 5 5 7" xfId="59499" xr:uid="{B04E6D15-7CC1-49A8-B22D-A5A45D14002E}"/>
    <cellStyle name="Normal 7 5 6" xfId="6710" xr:uid="{C2421DBD-A2A0-457B-A85A-EC7E9283C7A9}"/>
    <cellStyle name="Normal 7 5 6 2" xfId="14217" xr:uid="{0757475E-F9B5-4E9C-B6CC-C34ED9105ADC}"/>
    <cellStyle name="Normal 7 5 6 2 2" xfId="29193" xr:uid="{72A43662-9273-45AD-9AAE-B12FAB3BBBA5}"/>
    <cellStyle name="Normal 7 5 6 3" xfId="21705" xr:uid="{65A63869-429A-49F2-9091-405929594AE0}"/>
    <cellStyle name="Normal 7 5 6 4" xfId="37388" xr:uid="{09472E47-569A-4BB8-A3BD-E374CB376F79}"/>
    <cellStyle name="Normal 7 5 6 5" xfId="44124" xr:uid="{2E7AF35E-D964-4A8D-87FE-D67BD9A2A59A}"/>
    <cellStyle name="Normal 7 5 6 6" xfId="52010" xr:uid="{178BE7F7-CD42-43E3-903F-9093926E11FC}"/>
    <cellStyle name="Normal 7 5 6 7" xfId="59500" xr:uid="{B8C6E33D-E189-4782-9F44-929F13493B27}"/>
    <cellStyle name="Normal 7 5 7" xfId="7867" xr:uid="{BCBE52C6-043C-4995-9677-E216A8B3A4AE}"/>
    <cellStyle name="Normal 7 5 7 2" xfId="22844" xr:uid="{1A7A130D-E982-4B0C-A86A-64B9A9D06273}"/>
    <cellStyle name="Normal 7 5 8" xfId="15356" xr:uid="{35723A34-381A-4A27-947C-8315EB1015AF}"/>
    <cellStyle name="Normal 7 5 9" xfId="30524" xr:uid="{A123834B-9A1D-4740-AA38-6F1ABD0340FC}"/>
    <cellStyle name="Normal 7 6" xfId="6711" xr:uid="{C35F8C2F-04BC-4533-AC37-799F5FA4B787}"/>
    <cellStyle name="Normal 7 6 10" xfId="44125" xr:uid="{9EFDA7CD-6BAF-4A62-A091-268A38EC2744}"/>
    <cellStyle name="Normal 7 6 11" xfId="52011" xr:uid="{FCC6946E-4D86-4833-9B2C-4AAA5EBF5CD8}"/>
    <cellStyle name="Normal 7 6 12" xfId="59501" xr:uid="{790EFACC-8898-460A-B37A-DB8D6AD76583}"/>
    <cellStyle name="Normal 7 6 2" xfId="6712" xr:uid="{7447EC6B-4B82-4060-894A-171FDAD7082F}"/>
    <cellStyle name="Normal 7 6 2 10" xfId="52012" xr:uid="{3F512541-F2D1-47F1-8DBE-D54A78FA1D8C}"/>
    <cellStyle name="Normal 7 6 2 11" xfId="59502" xr:uid="{AB59997A-4B62-41D8-A50D-59E0BFB1E980}"/>
    <cellStyle name="Normal 7 6 2 2" xfId="6713" xr:uid="{15DFE271-D51F-4829-8647-7D0DE1F5FBB2}"/>
    <cellStyle name="Normal 7 6 2 2 10" xfId="59503" xr:uid="{9C1209CE-F051-44F5-978E-0D6368D9649C}"/>
    <cellStyle name="Normal 7 6 2 2 2" xfId="6714" xr:uid="{373B50B3-678C-4FDC-9C84-17FC02283597}"/>
    <cellStyle name="Normal 7 6 2 2 2 2" xfId="14221" xr:uid="{C67B5187-7776-418A-B3A2-6902C130E4BD}"/>
    <cellStyle name="Normal 7 6 2 2 2 2 2" xfId="29197" xr:uid="{4B9727E3-8918-46A0-B6BC-73F5DE8AC035}"/>
    <cellStyle name="Normal 7 6 2 2 2 3" xfId="21709" xr:uid="{79B6A74F-0E20-438A-8BC0-A5E34CD325CF}"/>
    <cellStyle name="Normal 7 6 2 2 2 4" xfId="33706" xr:uid="{69E6F310-AF9C-44F8-BD8C-C4A102B2252A}"/>
    <cellStyle name="Normal 7 6 2 2 2 5" xfId="44128" xr:uid="{1BE324C6-7165-459C-9E99-33AE5B767227}"/>
    <cellStyle name="Normal 7 6 2 2 2 6" xfId="52014" xr:uid="{B67E8320-41A0-448E-890F-88438813F568}"/>
    <cellStyle name="Normal 7 6 2 2 2 7" xfId="59504" xr:uid="{6B2A4F42-BB38-48EA-AC0F-7644F6B3CCE8}"/>
    <cellStyle name="Normal 7 6 2 2 3" xfId="6715" xr:uid="{8143C0F6-034B-42BE-8046-037FD7A6C199}"/>
    <cellStyle name="Normal 7 6 2 2 3 2" xfId="14222" xr:uid="{180E9BC5-2545-4CE8-B6B3-5237EBA29FB1}"/>
    <cellStyle name="Normal 7 6 2 2 3 2 2" xfId="29198" xr:uid="{3A7D3492-19E9-4913-8E23-EFF9991EEFB8}"/>
    <cellStyle name="Normal 7 6 2 2 3 3" xfId="21710" xr:uid="{6B9F6EA2-4E74-4265-B585-C3B39747D3D3}"/>
    <cellStyle name="Normal 7 6 2 2 3 4" xfId="35551" xr:uid="{C139E82F-EDDD-4588-92AE-089601CC9FC1}"/>
    <cellStyle name="Normal 7 6 2 2 3 5" xfId="44129" xr:uid="{81644640-3E2F-4354-AE2F-DFDDB5109237}"/>
    <cellStyle name="Normal 7 6 2 2 3 6" xfId="52015" xr:uid="{4623FDFC-0233-4B68-A579-AE1B45994E60}"/>
    <cellStyle name="Normal 7 6 2 2 3 7" xfId="59505" xr:uid="{8C0A8F89-FE74-4974-BC71-E062D2BF53BB}"/>
    <cellStyle name="Normal 7 6 2 2 4" xfId="6716" xr:uid="{38E3DB0A-6953-4F91-8501-6AC3DE23F913}"/>
    <cellStyle name="Normal 7 6 2 2 4 2" xfId="14223" xr:uid="{C25C5068-E0DA-437C-9A31-8C69043323FB}"/>
    <cellStyle name="Normal 7 6 2 2 4 2 2" xfId="29199" xr:uid="{6E68156A-78E6-4E2B-902D-3762D6FEE448}"/>
    <cellStyle name="Normal 7 6 2 2 4 3" xfId="21711" xr:uid="{378E7A53-14AB-4429-B7FD-A0E13BEC859A}"/>
    <cellStyle name="Normal 7 6 2 2 4 4" xfId="37394" xr:uid="{A362A60B-26A7-4DE4-94D4-43B0F09AD57F}"/>
    <cellStyle name="Normal 7 6 2 2 4 5" xfId="44130" xr:uid="{2CEE0743-8AEA-4FAA-87E1-63717CCCEE02}"/>
    <cellStyle name="Normal 7 6 2 2 4 6" xfId="52016" xr:uid="{42C37221-21A7-45A0-BB27-3DEF14D489BA}"/>
    <cellStyle name="Normal 7 6 2 2 4 7" xfId="59506" xr:uid="{5D571736-F84D-43CD-9785-2722BE26CC2A}"/>
    <cellStyle name="Normal 7 6 2 2 5" xfId="14220" xr:uid="{75B6DAC4-5527-40AF-8CA3-8E7B6A8BAE40}"/>
    <cellStyle name="Normal 7 6 2 2 5 2" xfId="29196" xr:uid="{9FB86F46-F664-48CE-A5F0-B496A19F8EAB}"/>
    <cellStyle name="Normal 7 6 2 2 6" xfId="21708" xr:uid="{ECF7AAA8-AAB1-4F16-B5CF-8CF1E913C533}"/>
    <cellStyle name="Normal 7 6 2 2 7" xfId="31899" xr:uid="{5BA1B2E8-A7A0-40A7-9B5F-E2FFA6D116DA}"/>
    <cellStyle name="Normal 7 6 2 2 8" xfId="44127" xr:uid="{E2E774F5-DB6C-4F7E-80CD-AB2266424270}"/>
    <cellStyle name="Normal 7 6 2 2 9" xfId="52013" xr:uid="{9785B398-1797-45C9-A9F0-237B1A4D2B05}"/>
    <cellStyle name="Normal 7 6 2 3" xfId="6717" xr:uid="{65F0DB72-0449-4EE5-9DCE-A3B03546B139}"/>
    <cellStyle name="Normal 7 6 2 3 2" xfId="14224" xr:uid="{F18538A5-3CF6-4F48-B732-88F466068746}"/>
    <cellStyle name="Normal 7 6 2 3 2 2" xfId="29200" xr:uid="{ED560E21-B521-461C-9576-8B8188A22B34}"/>
    <cellStyle name="Normal 7 6 2 3 3" xfId="21712" xr:uid="{1E5F6BFB-59B8-4324-ACEA-3CD46F2B2F6E}"/>
    <cellStyle name="Normal 7 6 2 3 4" xfId="33705" xr:uid="{B2C77A31-C339-4CD3-ABD1-6F813A6F226D}"/>
    <cellStyle name="Normal 7 6 2 3 5" xfId="44131" xr:uid="{E87598CE-6CAF-4A93-BE9A-20F5FA53622A}"/>
    <cellStyle name="Normal 7 6 2 3 6" xfId="52017" xr:uid="{90BF7393-8076-4731-9D20-A5F4D6CC5E67}"/>
    <cellStyle name="Normal 7 6 2 3 7" xfId="59507" xr:uid="{84B8C697-3B38-46F7-B3F0-E37A6387951E}"/>
    <cellStyle name="Normal 7 6 2 4" xfId="6718" xr:uid="{90D3DC5C-F736-4D88-B436-5C2E89AE7ED8}"/>
    <cellStyle name="Normal 7 6 2 4 2" xfId="14225" xr:uid="{AD040572-F1AA-4CFE-9559-0FF2EC624A36}"/>
    <cellStyle name="Normal 7 6 2 4 2 2" xfId="29201" xr:uid="{073CB750-90F8-4279-8825-8834C27D6CE2}"/>
    <cellStyle name="Normal 7 6 2 4 3" xfId="21713" xr:uid="{164BA663-4B3E-4377-96C8-6EF7EF772064}"/>
    <cellStyle name="Normal 7 6 2 4 4" xfId="35550" xr:uid="{0A7DF94A-FA0F-4244-B074-B201F77E0838}"/>
    <cellStyle name="Normal 7 6 2 4 5" xfId="44132" xr:uid="{63F5DB83-9BA2-4EC6-9F40-631F9B47EF11}"/>
    <cellStyle name="Normal 7 6 2 4 6" xfId="52018" xr:uid="{80E4BC58-B8F9-4954-8C04-B04D290A8087}"/>
    <cellStyle name="Normal 7 6 2 4 7" xfId="59508" xr:uid="{9B60519F-85C6-4761-AE58-69E93AD61442}"/>
    <cellStyle name="Normal 7 6 2 5" xfId="6719" xr:uid="{3F2660CA-8ECE-4682-85F6-696B511590FE}"/>
    <cellStyle name="Normal 7 6 2 5 2" xfId="14226" xr:uid="{196D69F9-732F-49ED-878B-F412BEE959C6}"/>
    <cellStyle name="Normal 7 6 2 5 2 2" xfId="29202" xr:uid="{CA16889B-8CF6-4E62-9C2D-67F428BEBD6B}"/>
    <cellStyle name="Normal 7 6 2 5 3" xfId="21714" xr:uid="{D586774B-C82F-4FDA-8173-BEBA3216EBF2}"/>
    <cellStyle name="Normal 7 6 2 5 4" xfId="37393" xr:uid="{A9AF1F4A-8B69-4488-BEC3-95E0652AA82F}"/>
    <cellStyle name="Normal 7 6 2 5 5" xfId="44133" xr:uid="{43EAF521-F1D4-4747-ABF3-2E2A8ED2D917}"/>
    <cellStyle name="Normal 7 6 2 5 6" xfId="52019" xr:uid="{69380F01-DA39-4053-8B9A-259AE06ABE1B}"/>
    <cellStyle name="Normal 7 6 2 5 7" xfId="59509" xr:uid="{BF863537-8A7A-46C1-A973-96A85D74AA28}"/>
    <cellStyle name="Normal 7 6 2 6" xfId="14219" xr:uid="{E0527FB7-D4D0-479C-B081-9B1A2F78860B}"/>
    <cellStyle name="Normal 7 6 2 6 2" xfId="29195" xr:uid="{95B63554-EE28-491F-8504-E76AE98CE6FF}"/>
    <cellStyle name="Normal 7 6 2 7" xfId="21707" xr:uid="{D650F63B-666C-4832-AB99-D5CD1129F3FB}"/>
    <cellStyle name="Normal 7 6 2 8" xfId="31045" xr:uid="{A32FBA01-E064-4641-AFBE-EDA117061C39}"/>
    <cellStyle name="Normal 7 6 2 9" xfId="44126" xr:uid="{A1416C52-3D74-4C00-BD7C-A42BCC92CC30}"/>
    <cellStyle name="Normal 7 6 3" xfId="6720" xr:uid="{568D17B1-C3E5-4D54-AD10-AACF34F341BB}"/>
    <cellStyle name="Normal 7 6 3 10" xfId="59510" xr:uid="{D91D1371-944C-4733-A284-7842FB1CC681}"/>
    <cellStyle name="Normal 7 6 3 2" xfId="6721" xr:uid="{31AFDAC5-E7E6-4F3F-BE18-2B5F7676C319}"/>
    <cellStyle name="Normal 7 6 3 2 2" xfId="14228" xr:uid="{513EDBFF-BD58-4FBE-A498-7B4C0CEA94A9}"/>
    <cellStyle name="Normal 7 6 3 2 2 2" xfId="29204" xr:uid="{65CC9177-86F7-4069-9E0F-6ED5404B8213}"/>
    <cellStyle name="Normal 7 6 3 2 3" xfId="21716" xr:uid="{2F71FF9F-1128-4DE1-B20E-6C717C6E990D}"/>
    <cellStyle name="Normal 7 6 3 2 4" xfId="33707" xr:uid="{127A1EFA-5BB5-4B1E-A73A-A671401624AD}"/>
    <cellStyle name="Normal 7 6 3 2 5" xfId="44135" xr:uid="{F19E54CF-8D39-49B3-BC93-ACBE252F890B}"/>
    <cellStyle name="Normal 7 6 3 2 6" xfId="52021" xr:uid="{54400310-D2E3-415D-A3FA-4AAF1AF80F79}"/>
    <cellStyle name="Normal 7 6 3 2 7" xfId="59511" xr:uid="{B4D25310-6643-4CF0-8C17-03F94D8D8612}"/>
    <cellStyle name="Normal 7 6 3 3" xfId="6722" xr:uid="{AD1F3342-9347-4FB5-A71B-72BEF0510EFC}"/>
    <cellStyle name="Normal 7 6 3 3 2" xfId="14229" xr:uid="{26F170B8-A67C-4BEC-93BE-7E89E0AB3B79}"/>
    <cellStyle name="Normal 7 6 3 3 2 2" xfId="29205" xr:uid="{A2552497-7574-4D06-9C61-718CF27D69A6}"/>
    <cellStyle name="Normal 7 6 3 3 3" xfId="21717" xr:uid="{56A83606-DCA5-4D5B-B65C-CF8DA60EC593}"/>
    <cellStyle name="Normal 7 6 3 3 4" xfId="35552" xr:uid="{B571863D-D69E-4655-BCC4-DAE3BB398809}"/>
    <cellStyle name="Normal 7 6 3 3 5" xfId="44136" xr:uid="{FA35CDCB-3C9D-4125-B94F-C9D15EE68D9B}"/>
    <cellStyle name="Normal 7 6 3 3 6" xfId="52022" xr:uid="{F54CC686-252D-4F77-A4A3-E8C26488370D}"/>
    <cellStyle name="Normal 7 6 3 3 7" xfId="59512" xr:uid="{A539FFC0-C969-44E6-8606-B71878259AD9}"/>
    <cellStyle name="Normal 7 6 3 4" xfId="6723" xr:uid="{70212BD4-323F-46A1-99C4-9CB8E0FD347F}"/>
    <cellStyle name="Normal 7 6 3 4 2" xfId="14230" xr:uid="{179FD227-B971-483D-BD70-ABD1D215CBF2}"/>
    <cellStyle name="Normal 7 6 3 4 2 2" xfId="29206" xr:uid="{05D8C34E-5D0B-441F-83B1-D5FCDC26AE7A}"/>
    <cellStyle name="Normal 7 6 3 4 3" xfId="21718" xr:uid="{05E6C354-9BA3-42AB-9846-508D50674726}"/>
    <cellStyle name="Normal 7 6 3 4 4" xfId="37395" xr:uid="{66E046BB-6254-41E8-8346-1DC2A3D8A1D3}"/>
    <cellStyle name="Normal 7 6 3 4 5" xfId="44137" xr:uid="{8E3CA974-0843-48A7-87F0-871C6BABBC6C}"/>
    <cellStyle name="Normal 7 6 3 4 6" xfId="52023" xr:uid="{4AD93DE2-3584-4A7E-A29B-0479758E7B38}"/>
    <cellStyle name="Normal 7 6 3 4 7" xfId="59513" xr:uid="{95B9A87E-5CDD-48AE-BA71-58D2D50EF3B0}"/>
    <cellStyle name="Normal 7 6 3 5" xfId="14227" xr:uid="{138392E3-138F-4FC1-9390-CE281FE2EA7E}"/>
    <cellStyle name="Normal 7 6 3 5 2" xfId="29203" xr:uid="{84D7D1FF-7AF5-4C77-9567-9E33C269CE39}"/>
    <cellStyle name="Normal 7 6 3 6" xfId="21715" xr:uid="{3BE1A531-AB45-4323-A9D1-35A0D520F1E8}"/>
    <cellStyle name="Normal 7 6 3 7" xfId="31898" xr:uid="{3A74183E-AEF8-4AAF-9E9A-5336EAF3D48E}"/>
    <cellStyle name="Normal 7 6 3 8" xfId="44134" xr:uid="{74C498A9-6B57-43E2-B8ED-DA039F5444D5}"/>
    <cellStyle name="Normal 7 6 3 9" xfId="52020" xr:uid="{79CD33A4-86A5-4A9E-9A23-D7939F9E3CED}"/>
    <cellStyle name="Normal 7 6 4" xfId="6724" xr:uid="{3E5CB7C0-540F-4BBF-BC1E-EECCE4A11D42}"/>
    <cellStyle name="Normal 7 6 4 2" xfId="14231" xr:uid="{F7A0870A-882B-4AD2-B37C-412391B15650}"/>
    <cellStyle name="Normal 7 6 4 2 2" xfId="29207" xr:uid="{47EA9D84-0D6A-4169-9BA0-1620DDB85A0C}"/>
    <cellStyle name="Normal 7 6 4 3" xfId="21719" xr:uid="{99AAF14E-1A95-4248-B555-4EC945C72E28}"/>
    <cellStyle name="Normal 7 6 4 4" xfId="33704" xr:uid="{22AC8217-A215-4B64-870F-D1FB16C9F1D8}"/>
    <cellStyle name="Normal 7 6 4 5" xfId="44138" xr:uid="{103A2BB8-F4F4-4B72-BEE6-6166D9A9D1DE}"/>
    <cellStyle name="Normal 7 6 4 6" xfId="52024" xr:uid="{1EC3F6B6-00CB-438B-90C6-160BEAEF0BCF}"/>
    <cellStyle name="Normal 7 6 4 7" xfId="59514" xr:uid="{D444BD4C-EB89-4E43-965B-3B1FEA39AB15}"/>
    <cellStyle name="Normal 7 6 5" xfId="6725" xr:uid="{2D171C76-D94C-401D-9BDA-EF236F3C0B50}"/>
    <cellStyle name="Normal 7 6 5 2" xfId="14232" xr:uid="{80337E01-0719-4743-A450-4B56ECC5AF4F}"/>
    <cellStyle name="Normal 7 6 5 2 2" xfId="29208" xr:uid="{0DF44D94-AD85-45DC-ACDA-9ADA9F2D00F6}"/>
    <cellStyle name="Normal 7 6 5 3" xfId="21720" xr:uid="{F4871E1E-2CAE-43E2-A1C6-EE7CDF151FF6}"/>
    <cellStyle name="Normal 7 6 5 4" xfId="35549" xr:uid="{30BA623A-FDD9-43DE-8501-1AD81B841F24}"/>
    <cellStyle name="Normal 7 6 5 5" xfId="44139" xr:uid="{657C4EFA-6515-47C4-83A6-7187607EEB74}"/>
    <cellStyle name="Normal 7 6 5 6" xfId="52025" xr:uid="{8B999D32-8618-4102-A70F-A695452C0322}"/>
    <cellStyle name="Normal 7 6 5 7" xfId="59515" xr:uid="{A2281C81-62E6-4E31-B383-BBF423CABA46}"/>
    <cellStyle name="Normal 7 6 6" xfId="6726" xr:uid="{0A7893C4-B92C-474E-86A2-EC88056C84E2}"/>
    <cellStyle name="Normal 7 6 6 2" xfId="14233" xr:uid="{960C8D05-F64B-4F20-9B5E-254D69951D88}"/>
    <cellStyle name="Normal 7 6 6 2 2" xfId="29209" xr:uid="{1346F1A3-3823-4F13-B0C4-FE05CAD97F59}"/>
    <cellStyle name="Normal 7 6 6 3" xfId="21721" xr:uid="{946ED067-CB07-47BE-B3D6-1AD82CD613E5}"/>
    <cellStyle name="Normal 7 6 6 4" xfId="37392" xr:uid="{4F66C3F9-C148-4A84-B432-5AB63AC8D4B6}"/>
    <cellStyle name="Normal 7 6 6 5" xfId="44140" xr:uid="{E4A089ED-A1CD-4E15-B1A9-62CCC48BC57A}"/>
    <cellStyle name="Normal 7 6 6 6" xfId="52026" xr:uid="{4D6BFB1D-8830-4C39-9810-B2BCD77C8C3D}"/>
    <cellStyle name="Normal 7 6 6 7" xfId="59516" xr:uid="{64F02D38-9B5C-47C3-96C1-8B38FD0A808F}"/>
    <cellStyle name="Normal 7 6 7" xfId="14218" xr:uid="{B0FEBD8B-E606-4174-8D98-9D74CA431569}"/>
    <cellStyle name="Normal 7 6 7 2" xfId="29194" xr:uid="{69B443E6-FD53-4FCA-844D-F5CE49D867C9}"/>
    <cellStyle name="Normal 7 6 8" xfId="21706" xr:uid="{BEE40F8B-AACB-4599-A371-E2AC756F9DB2}"/>
    <cellStyle name="Normal 7 6 9" xfId="30605" xr:uid="{B9853BFF-CAA3-4830-97F8-E77B1BDA1A24}"/>
    <cellStyle name="Normal 7 7" xfId="6727" xr:uid="{D9717F99-5CA2-4AD1-ACFA-4A2B4EF56C5A}"/>
    <cellStyle name="Normal 7 7 10" xfId="52027" xr:uid="{062A4BF2-47CC-49D2-988D-21022849FF4F}"/>
    <cellStyle name="Normal 7 7 11" xfId="59517" xr:uid="{F32F4514-F4F4-4C68-9CD2-ED213460D6ED}"/>
    <cellStyle name="Normal 7 7 2" xfId="6728" xr:uid="{F540A355-E38B-47BB-AA0D-D33BD0FB8CBF}"/>
    <cellStyle name="Normal 7 7 2 10" xfId="59518" xr:uid="{8A2CB1B2-D319-4017-97B7-A3CD203B4791}"/>
    <cellStyle name="Normal 7 7 2 2" xfId="6729" xr:uid="{E6169494-EDB2-4654-9ED7-7AA57BFC4882}"/>
    <cellStyle name="Normal 7 7 2 2 2" xfId="14236" xr:uid="{CA2ED522-E03B-4DC3-B4A6-92B59A630779}"/>
    <cellStyle name="Normal 7 7 2 2 2 2" xfId="29212" xr:uid="{783A1F03-EDB3-487A-863E-7499E300AA1E}"/>
    <cellStyle name="Normal 7 7 2 2 3" xfId="21724" xr:uid="{2E2FCE1C-ED1C-4DC2-9608-6C97734E308E}"/>
    <cellStyle name="Normal 7 7 2 2 4" xfId="33709" xr:uid="{1A31ACD9-9726-4891-8AD5-309D157B8911}"/>
    <cellStyle name="Normal 7 7 2 2 5" xfId="44143" xr:uid="{4BC209CC-8BF1-4DB8-BEEF-79CFF209EECA}"/>
    <cellStyle name="Normal 7 7 2 2 6" xfId="52029" xr:uid="{0DCC5C93-50F5-4AC7-92BA-F2BB4A6265E6}"/>
    <cellStyle name="Normal 7 7 2 2 7" xfId="59519" xr:uid="{E9876A35-8DFC-41A3-81A4-F6B7E24281FB}"/>
    <cellStyle name="Normal 7 7 2 3" xfId="6730" xr:uid="{1AD9475D-6BA5-4BF8-BB99-B2E908A9D18B}"/>
    <cellStyle name="Normal 7 7 2 3 2" xfId="14237" xr:uid="{E5E16ACC-9A87-41B3-88C3-0BCE276DE03E}"/>
    <cellStyle name="Normal 7 7 2 3 2 2" xfId="29213" xr:uid="{B1CE369A-B6D8-4499-AC3A-E52416BBB94A}"/>
    <cellStyle name="Normal 7 7 2 3 3" xfId="21725" xr:uid="{28343901-5B80-4031-8847-77161AE623D9}"/>
    <cellStyle name="Normal 7 7 2 3 4" xfId="35554" xr:uid="{51845B6E-03F2-4DE2-AB7D-BB27382B94B8}"/>
    <cellStyle name="Normal 7 7 2 3 5" xfId="44144" xr:uid="{ECAA6289-268D-4E25-B36E-67BD37243ECB}"/>
    <cellStyle name="Normal 7 7 2 3 6" xfId="52030" xr:uid="{C343D269-3101-4B3D-94C7-3AF99843C715}"/>
    <cellStyle name="Normal 7 7 2 3 7" xfId="59520" xr:uid="{5008AC33-C0FA-4B5D-905C-9B55AE6BF701}"/>
    <cellStyle name="Normal 7 7 2 4" xfId="6731" xr:uid="{780FAA43-7518-42D8-8F76-714CBCDC9CCC}"/>
    <cellStyle name="Normal 7 7 2 4 2" xfId="14238" xr:uid="{E38F0481-FC8C-46F6-A9A0-C7F59E90ABA1}"/>
    <cellStyle name="Normal 7 7 2 4 2 2" xfId="29214" xr:uid="{46ABCD61-373F-44D8-A1C1-272AAADA6CA2}"/>
    <cellStyle name="Normal 7 7 2 4 3" xfId="21726" xr:uid="{A4F6F90D-4923-4F91-B40B-DA3F7406EFEA}"/>
    <cellStyle name="Normal 7 7 2 4 4" xfId="37397" xr:uid="{489F5BDB-2D71-447F-8E9B-17E0F0252F07}"/>
    <cellStyle name="Normal 7 7 2 4 5" xfId="44145" xr:uid="{9D9888E6-145A-43B0-9A14-0EF71E2EDE43}"/>
    <cellStyle name="Normal 7 7 2 4 6" xfId="52031" xr:uid="{90386C6B-A9C8-4C57-BAC8-AA070590746B}"/>
    <cellStyle name="Normal 7 7 2 4 7" xfId="59521" xr:uid="{BB7DDFB9-CD16-4399-A7D7-82BF39830BD3}"/>
    <cellStyle name="Normal 7 7 2 5" xfId="14235" xr:uid="{8D3612C7-3FD2-4329-9293-04532BA005C9}"/>
    <cellStyle name="Normal 7 7 2 5 2" xfId="29211" xr:uid="{EB5FB1BB-65C2-4F21-A347-5CD80EBAC72F}"/>
    <cellStyle name="Normal 7 7 2 6" xfId="21723" xr:uid="{B111DE18-A890-43CF-83FD-C834D1B2EC39}"/>
    <cellStyle name="Normal 7 7 2 7" xfId="31900" xr:uid="{C2AAA9D8-696C-4C4C-89E7-DC86D1E28B65}"/>
    <cellStyle name="Normal 7 7 2 8" xfId="44142" xr:uid="{B9F06577-06B0-49F6-9C82-0A132DE53938}"/>
    <cellStyle name="Normal 7 7 2 9" xfId="52028" xr:uid="{D3F0E4D7-92F5-4D8C-8FFE-4F304F66F20F}"/>
    <cellStyle name="Normal 7 7 3" xfId="6732" xr:uid="{6B679A5E-298C-47E1-8C3A-61F739CE1D55}"/>
    <cellStyle name="Normal 7 7 3 2" xfId="14239" xr:uid="{BEF4C10A-F373-4153-BB6E-BF3FA399E3B0}"/>
    <cellStyle name="Normal 7 7 3 2 2" xfId="29215" xr:uid="{98F9497F-A1F3-43B8-B47E-78E8F8C5B966}"/>
    <cellStyle name="Normal 7 7 3 3" xfId="21727" xr:uid="{B3C7E7E3-9C70-4E46-AB97-5190F2A6A38F}"/>
    <cellStyle name="Normal 7 7 3 4" xfId="33708" xr:uid="{F381648F-72DA-4F87-904A-7349A24DA98D}"/>
    <cellStyle name="Normal 7 7 3 5" xfId="44146" xr:uid="{206D6F8A-56B2-4606-8694-82C1024FDD0A}"/>
    <cellStyle name="Normal 7 7 3 6" xfId="52032" xr:uid="{37AE7786-A580-4C04-8745-9376C8C53330}"/>
    <cellStyle name="Normal 7 7 3 7" xfId="59522" xr:uid="{F4CD7339-7C5D-445F-B3CA-154C61D08BC8}"/>
    <cellStyle name="Normal 7 7 4" xfId="6733" xr:uid="{93CA6F82-7B80-43BC-9AF8-092944C535B6}"/>
    <cellStyle name="Normal 7 7 4 2" xfId="14240" xr:uid="{816153CE-FC73-49A1-9C9C-6C3585CBE766}"/>
    <cellStyle name="Normal 7 7 4 2 2" xfId="29216" xr:uid="{446FD9C9-C5A4-4D3E-8A64-60260B006567}"/>
    <cellStyle name="Normal 7 7 4 3" xfId="21728" xr:uid="{43E5E709-521B-4094-B3B5-4022D50D8C6F}"/>
    <cellStyle name="Normal 7 7 4 4" xfId="35553" xr:uid="{83679AD0-D944-4A09-87C2-040D0ED48473}"/>
    <cellStyle name="Normal 7 7 4 5" xfId="44147" xr:uid="{B9F16562-21AC-493E-9047-EED84B609D7A}"/>
    <cellStyle name="Normal 7 7 4 6" xfId="52033" xr:uid="{A19675EA-41B8-4444-963A-9BFF16DCC7A4}"/>
    <cellStyle name="Normal 7 7 4 7" xfId="59523" xr:uid="{42E94787-C3E6-4A71-A93A-A460B4D93F65}"/>
    <cellStyle name="Normal 7 7 5" xfId="6734" xr:uid="{7324F204-175B-44E8-8974-1194D30F7114}"/>
    <cellStyle name="Normal 7 7 5 2" xfId="14241" xr:uid="{E3E07E1F-BCA2-40A6-9105-605D5EE140DC}"/>
    <cellStyle name="Normal 7 7 5 2 2" xfId="29217" xr:uid="{0EB71910-C94E-4573-9D71-D5BEBD4C314C}"/>
    <cellStyle name="Normal 7 7 5 3" xfId="21729" xr:uid="{4D922A2C-43B4-44BD-B722-AB0745CA87F8}"/>
    <cellStyle name="Normal 7 7 5 4" xfId="37396" xr:uid="{18980735-9C1B-4935-9FDE-ECCFA58B29A1}"/>
    <cellStyle name="Normal 7 7 5 5" xfId="44148" xr:uid="{67C389E6-BC74-4E28-905D-2710A822ABDF}"/>
    <cellStyle name="Normal 7 7 5 6" xfId="52034" xr:uid="{3BF93E3D-62F1-40A2-BCC8-A6AA39807E2F}"/>
    <cellStyle name="Normal 7 7 5 7" xfId="59524" xr:uid="{2EB47A4F-2CC4-4EEB-9FCF-707BC9292F9D}"/>
    <cellStyle name="Normal 7 7 6" xfId="14234" xr:uid="{44B52EBB-73C5-4C21-A24C-552C4A1A85A2}"/>
    <cellStyle name="Normal 7 7 6 2" xfId="29210" xr:uid="{A144C3F1-B41A-4A7B-822F-248EC55BC72C}"/>
    <cellStyle name="Normal 7 7 7" xfId="21722" xr:uid="{B7A425CB-FD72-4A6A-B5C4-048EE4AFECBD}"/>
    <cellStyle name="Normal 7 7 8" xfId="30725" xr:uid="{89332287-C869-4009-B23B-BD3A048FD861}"/>
    <cellStyle name="Normal 7 7 9" xfId="44141" xr:uid="{442C1152-0BFB-444C-AC5E-EC776BC81ACF}"/>
    <cellStyle name="Normal 7 8" xfId="6735" xr:uid="{B33CA996-C01C-4B5A-A825-7F8720143F29}"/>
    <cellStyle name="Normal 7 8 10" xfId="52035" xr:uid="{AE6289AE-521F-49DB-8F12-F2BDBF454CD0}"/>
    <cellStyle name="Normal 7 8 11" xfId="59525" xr:uid="{707E436F-C925-427D-B577-C90CF559A04D}"/>
    <cellStyle name="Normal 7 8 2" xfId="6736" xr:uid="{7E562324-F482-457D-BC42-7A1B55264C58}"/>
    <cellStyle name="Normal 7 8 2 10" xfId="59526" xr:uid="{945E8269-124A-472D-928B-B2C2D1324BA5}"/>
    <cellStyle name="Normal 7 8 2 2" xfId="6737" xr:uid="{72ABF1CB-D849-4C4E-ADC4-280B26626827}"/>
    <cellStyle name="Normal 7 8 2 2 2" xfId="14244" xr:uid="{6119DFD3-4D34-49BA-A81F-CEC52C3681A7}"/>
    <cellStyle name="Normal 7 8 2 2 2 2" xfId="29220" xr:uid="{6FBFC84F-5143-499B-B6A5-B086C6A75BD9}"/>
    <cellStyle name="Normal 7 8 2 2 3" xfId="21732" xr:uid="{81E27F9C-0433-4F05-BDB6-81C832A0B153}"/>
    <cellStyle name="Normal 7 8 2 2 4" xfId="33711" xr:uid="{207207C2-9951-4319-8FAB-CC6D3ABD049F}"/>
    <cellStyle name="Normal 7 8 2 2 5" xfId="44151" xr:uid="{BF6A4105-D0B0-4BF0-ABDA-D831E864F612}"/>
    <cellStyle name="Normal 7 8 2 2 6" xfId="52037" xr:uid="{67971869-36BB-4AF3-8A7E-BB1E81E08EA0}"/>
    <cellStyle name="Normal 7 8 2 2 7" xfId="59527" xr:uid="{ECE3D673-87D8-41B0-8992-77FDE38A0D31}"/>
    <cellStyle name="Normal 7 8 2 3" xfId="6738" xr:uid="{C87B04A0-E609-4F6E-BAE0-018C3B5E9526}"/>
    <cellStyle name="Normal 7 8 2 3 2" xfId="14245" xr:uid="{D451181E-BA42-4990-9C42-EE53DD809F3D}"/>
    <cellStyle name="Normal 7 8 2 3 2 2" xfId="29221" xr:uid="{752F2D0E-477F-45E9-8943-F96AED693773}"/>
    <cellStyle name="Normal 7 8 2 3 3" xfId="21733" xr:uid="{114544EF-EE7B-4D32-9CA4-7250430FFB64}"/>
    <cellStyle name="Normal 7 8 2 3 4" xfId="35556" xr:uid="{ECB10E0B-1265-4B7C-8367-92EEE33F0D42}"/>
    <cellStyle name="Normal 7 8 2 3 5" xfId="44152" xr:uid="{8A8B170C-3D34-4215-8DFD-9704A3ADE676}"/>
    <cellStyle name="Normal 7 8 2 3 6" xfId="52038" xr:uid="{F2153A55-C8B4-48DB-9BBF-08240C115044}"/>
    <cellStyle name="Normal 7 8 2 3 7" xfId="59528" xr:uid="{D6000BE1-5839-4FBA-B92E-AD93210EB2EC}"/>
    <cellStyle name="Normal 7 8 2 4" xfId="6739" xr:uid="{C5E86353-03A4-4F73-A126-E9731E4C722A}"/>
    <cellStyle name="Normal 7 8 2 4 2" xfId="14246" xr:uid="{0D6E6500-72BC-4BC4-BBBD-CEFF95250B9C}"/>
    <cellStyle name="Normal 7 8 2 4 2 2" xfId="29222" xr:uid="{4D86B6BF-41CD-44EB-B581-90DE092DC414}"/>
    <cellStyle name="Normal 7 8 2 4 3" xfId="21734" xr:uid="{F3DD1D8C-676D-46A8-99E4-09856398AE3F}"/>
    <cellStyle name="Normal 7 8 2 4 4" xfId="37399" xr:uid="{610B68AA-A54E-48E6-B4C1-D73055BE0F28}"/>
    <cellStyle name="Normal 7 8 2 4 5" xfId="44153" xr:uid="{F657A89F-2F2F-4430-B2EE-5AA7EBB8B5F8}"/>
    <cellStyle name="Normal 7 8 2 4 6" xfId="52039" xr:uid="{830D1EB5-CC0A-44BA-AC4F-5929029E4786}"/>
    <cellStyle name="Normal 7 8 2 4 7" xfId="59529" xr:uid="{6052701F-686D-4C3C-836A-3E5DB952C6E8}"/>
    <cellStyle name="Normal 7 8 2 5" xfId="14243" xr:uid="{3CAA9A58-A943-4154-AB1A-C2A7BDA043FD}"/>
    <cellStyle name="Normal 7 8 2 5 2" xfId="29219" xr:uid="{39EFBFA7-2F2E-4A6D-9AFB-45885C5386F7}"/>
    <cellStyle name="Normal 7 8 2 6" xfId="21731" xr:uid="{084F63CF-0BCD-4FBE-8C3D-7741630DC285}"/>
    <cellStyle name="Normal 7 8 2 7" xfId="31901" xr:uid="{D18C8072-E1CB-40DD-AC3E-9755DC745CA7}"/>
    <cellStyle name="Normal 7 8 2 8" xfId="44150" xr:uid="{DB3CBA95-0A10-42D6-BC12-E7BD288C6663}"/>
    <cellStyle name="Normal 7 8 2 9" xfId="52036" xr:uid="{C99804F3-E7AB-41A5-AA49-3623C11AF6E0}"/>
    <cellStyle name="Normal 7 8 3" xfId="6740" xr:uid="{243EEC05-BB1A-49AC-AB3F-7177E3B72D07}"/>
    <cellStyle name="Normal 7 8 3 2" xfId="14247" xr:uid="{FD5671CC-36D3-4C8E-AE3F-8D0F6FBC8FF8}"/>
    <cellStyle name="Normal 7 8 3 2 2" xfId="29223" xr:uid="{8D0CAD64-D108-4EEE-AFBF-91B7B71D2595}"/>
    <cellStyle name="Normal 7 8 3 3" xfId="21735" xr:uid="{4B7C33A9-B6BE-4FB3-9CD1-45D14AC60F3D}"/>
    <cellStyle name="Normal 7 8 3 4" xfId="33710" xr:uid="{975E0C5B-ECA7-4C31-8118-F8021CD7BD62}"/>
    <cellStyle name="Normal 7 8 3 5" xfId="44154" xr:uid="{4FFD028C-9570-4A87-B047-7BCE12A87734}"/>
    <cellStyle name="Normal 7 8 3 6" xfId="52040" xr:uid="{7AEA1067-48D8-4996-A8F2-4D3B15F8ADBE}"/>
    <cellStyle name="Normal 7 8 3 7" xfId="59530" xr:uid="{51F720BA-52F3-41FC-A818-3AE9DE74B392}"/>
    <cellStyle name="Normal 7 8 4" xfId="6741" xr:uid="{C916601F-EED7-4F44-A28A-7B2ADA8974A6}"/>
    <cellStyle name="Normal 7 8 4 2" xfId="14248" xr:uid="{69C255B0-798F-4219-8F0C-8EDB1805D547}"/>
    <cellStyle name="Normal 7 8 4 2 2" xfId="29224" xr:uid="{35121CA8-6A00-49CE-AF1D-507D9C407293}"/>
    <cellStyle name="Normal 7 8 4 3" xfId="21736" xr:uid="{E32421EE-262A-4269-A94B-9C7AC4709B0D}"/>
    <cellStyle name="Normal 7 8 4 4" xfId="35555" xr:uid="{CFDEFD4B-5D91-40D0-942F-94986B44B933}"/>
    <cellStyle name="Normal 7 8 4 5" xfId="44155" xr:uid="{91908B9A-C96E-4CDB-9B30-3B49509EEC31}"/>
    <cellStyle name="Normal 7 8 4 6" xfId="52041" xr:uid="{FDF5A9A9-3AA3-4314-AFCB-2EE32B59E7AE}"/>
    <cellStyle name="Normal 7 8 4 7" xfId="59531" xr:uid="{F0016FE1-677A-4C9D-A317-09F7CEDD4800}"/>
    <cellStyle name="Normal 7 8 5" xfId="6742" xr:uid="{FDE8BE27-2F36-4CE9-B32B-059AFAB7E4AC}"/>
    <cellStyle name="Normal 7 8 5 2" xfId="14249" xr:uid="{9D689D5C-D80B-4364-A40C-EC6B999F6F77}"/>
    <cellStyle name="Normal 7 8 5 2 2" xfId="29225" xr:uid="{0E117B1F-20CE-4FAD-875D-9BE08AE85283}"/>
    <cellStyle name="Normal 7 8 5 3" xfId="21737" xr:uid="{6A0D7A56-CFC7-4557-A054-CF80267F5A63}"/>
    <cellStyle name="Normal 7 8 5 4" xfId="37398" xr:uid="{634AFCCB-89D6-4807-8C80-C220E9D47C11}"/>
    <cellStyle name="Normal 7 8 5 5" xfId="44156" xr:uid="{9E1E4938-DCB9-4319-BB8F-778E1EC2559E}"/>
    <cellStyle name="Normal 7 8 5 6" xfId="52042" xr:uid="{023AED4F-578B-4D32-8FC9-FE1B08931521}"/>
    <cellStyle name="Normal 7 8 5 7" xfId="59532" xr:uid="{BA7DB1D7-D8A0-4A07-927B-F31D028008EF}"/>
    <cellStyle name="Normal 7 8 6" xfId="14242" xr:uid="{A9B31756-7D82-4FD6-9FF1-06DC2BCFA857}"/>
    <cellStyle name="Normal 7 8 6 2" xfId="29218" xr:uid="{1CB0AA39-6E93-4860-986A-5E15AEBCE0F0}"/>
    <cellStyle name="Normal 7 8 7" xfId="21730" xr:uid="{1861C072-D0F8-4D59-A03E-A967881F2C64}"/>
    <cellStyle name="Normal 7 8 8" xfId="30748" xr:uid="{B33FC958-1E75-46B6-A846-C6C2F31199BF}"/>
    <cellStyle name="Normal 7 8 9" xfId="44149" xr:uid="{F55ED227-A1B3-44AD-B307-13E95CFE2C33}"/>
    <cellStyle name="Normal 7 9" xfId="6743" xr:uid="{A34D8350-BDC2-44AF-8210-5B8E15C5285D}"/>
    <cellStyle name="Normal 7 9 10" xfId="52043" xr:uid="{BE028226-49C8-4ABC-840D-D2C4AB1BDD2E}"/>
    <cellStyle name="Normal 7 9 11" xfId="59533" xr:uid="{39540E4D-943D-4D7F-B952-B0B6A4D7B4D4}"/>
    <cellStyle name="Normal 7 9 2" xfId="6744" xr:uid="{FB81FF01-3C84-415E-9842-382D7FE80A38}"/>
    <cellStyle name="Normal 7 9 2 10" xfId="59534" xr:uid="{1CEBD42C-6FA0-4928-A879-FB1205F052F6}"/>
    <cellStyle name="Normal 7 9 2 2" xfId="6745" xr:uid="{10E02A2D-4173-46F9-84F5-634D7ECB745D}"/>
    <cellStyle name="Normal 7 9 2 2 2" xfId="14252" xr:uid="{41FAA3AD-DEC4-43D1-A62F-AADBA2B29F84}"/>
    <cellStyle name="Normal 7 9 2 2 2 2" xfId="29228" xr:uid="{B450D4B1-43FA-4CD8-8D14-8DDC5EB92322}"/>
    <cellStyle name="Normal 7 9 2 2 3" xfId="21740" xr:uid="{10B97680-5C48-445E-A438-FA1235B56D4E}"/>
    <cellStyle name="Normal 7 9 2 2 4" xfId="33713" xr:uid="{B8183A98-5A5B-4234-9B13-3ED9C6E00AEE}"/>
    <cellStyle name="Normal 7 9 2 2 5" xfId="44159" xr:uid="{4F0F5692-A1E1-4DF8-8BC5-44EC5563A12C}"/>
    <cellStyle name="Normal 7 9 2 2 6" xfId="52045" xr:uid="{14C15314-E3AA-4F25-A7F3-CBE919C10597}"/>
    <cellStyle name="Normal 7 9 2 2 7" xfId="59535" xr:uid="{F957E7F7-6720-4E8E-8DC7-543D9E967C07}"/>
    <cellStyle name="Normal 7 9 2 3" xfId="6746" xr:uid="{A30BDE54-B2E0-41B3-9A94-23934572005E}"/>
    <cellStyle name="Normal 7 9 2 3 2" xfId="14253" xr:uid="{60385283-CBEF-4203-8172-34EC4613949A}"/>
    <cellStyle name="Normal 7 9 2 3 2 2" xfId="29229" xr:uid="{B1BE022F-8CB0-4821-B160-8C80F386E929}"/>
    <cellStyle name="Normal 7 9 2 3 3" xfId="21741" xr:uid="{AAE29B04-44CB-44D2-AAD1-96BAABA53DE2}"/>
    <cellStyle name="Normal 7 9 2 3 4" xfId="35558" xr:uid="{23C7E901-ECE7-46D5-B28B-A023B2AC457C}"/>
    <cellStyle name="Normal 7 9 2 3 5" xfId="44160" xr:uid="{65390A2E-6154-4C22-A520-68AC18E09137}"/>
    <cellStyle name="Normal 7 9 2 3 6" xfId="52046" xr:uid="{ABCE28AE-08B7-42A0-B85A-4782438E7485}"/>
    <cellStyle name="Normal 7 9 2 3 7" xfId="59536" xr:uid="{7ACA4E74-58B3-4B16-9AA1-066F16D95968}"/>
    <cellStyle name="Normal 7 9 2 4" xfId="6747" xr:uid="{2D45D63B-B9D3-4966-8AA5-2BE446BAA39E}"/>
    <cellStyle name="Normal 7 9 2 4 2" xfId="14254" xr:uid="{F45564E8-431D-45BE-A4FA-BB593347C8BD}"/>
    <cellStyle name="Normal 7 9 2 4 2 2" xfId="29230" xr:uid="{FA866484-292F-436E-B300-9AEF883BFC17}"/>
    <cellStyle name="Normal 7 9 2 4 3" xfId="21742" xr:uid="{738C4929-2652-42B0-B726-AAB38EDC7875}"/>
    <cellStyle name="Normal 7 9 2 4 4" xfId="37401" xr:uid="{34F1EA79-6EC4-4499-81F7-ED2397F2AB09}"/>
    <cellStyle name="Normal 7 9 2 4 5" xfId="44161" xr:uid="{80FC8395-F455-4EBB-B2DA-8DEDFCB19386}"/>
    <cellStyle name="Normal 7 9 2 4 6" xfId="52047" xr:uid="{849B565E-95E2-40AF-B4F6-5E82B711EB08}"/>
    <cellStyle name="Normal 7 9 2 4 7" xfId="59537" xr:uid="{9522C403-B7BD-4CFD-AD1E-6D62818641EF}"/>
    <cellStyle name="Normal 7 9 2 5" xfId="14251" xr:uid="{455E72F8-E72A-4302-AE0C-4C8EF99D832A}"/>
    <cellStyle name="Normal 7 9 2 5 2" xfId="29227" xr:uid="{1BB95A90-488B-475E-8312-E8F9F5FD823D}"/>
    <cellStyle name="Normal 7 9 2 6" xfId="21739" xr:uid="{18B0250E-8AA3-459A-9D22-D04509AA4865}"/>
    <cellStyle name="Normal 7 9 2 7" xfId="31902" xr:uid="{9DCDD45E-AF2F-4221-B334-A82F120A2637}"/>
    <cellStyle name="Normal 7 9 2 8" xfId="44158" xr:uid="{60833D58-FC7B-4912-B2A5-616EA59DB731}"/>
    <cellStyle name="Normal 7 9 2 9" xfId="52044" xr:uid="{6D581ACE-F2C4-4347-B5BD-27E629D3FF40}"/>
    <cellStyle name="Normal 7 9 3" xfId="6748" xr:uid="{5090B967-6AAF-40B6-A529-29B53CE243DD}"/>
    <cellStyle name="Normal 7 9 3 2" xfId="14255" xr:uid="{29EAF4C2-5603-4554-9FA5-797865484230}"/>
    <cellStyle name="Normal 7 9 3 2 2" xfId="29231" xr:uid="{5425CB5E-7D41-4B79-AC6B-5DEA377C2FAB}"/>
    <cellStyle name="Normal 7 9 3 3" xfId="21743" xr:uid="{6F219E55-C8B3-48DD-A392-16C29BF6F8E2}"/>
    <cellStyle name="Normal 7 9 3 4" xfId="33712" xr:uid="{161C33EC-AF13-4768-B68B-8ABEDD2C5EF3}"/>
    <cellStyle name="Normal 7 9 3 5" xfId="44162" xr:uid="{EA086BD5-829F-4A3E-B8B1-7C092E3CB0ED}"/>
    <cellStyle name="Normal 7 9 3 6" xfId="52048" xr:uid="{BCCF3D44-8CE5-4960-87B8-7FBBEE3831CC}"/>
    <cellStyle name="Normal 7 9 3 7" xfId="59538" xr:uid="{9BAB9F4B-3F90-4242-B86C-FF447BD82A62}"/>
    <cellStyle name="Normal 7 9 4" xfId="6749" xr:uid="{6BC3DC7E-E281-4890-B361-F89D783DD79F}"/>
    <cellStyle name="Normal 7 9 4 2" xfId="14256" xr:uid="{EF8D51CE-9EA5-474B-82DF-8DB74F1216AD}"/>
    <cellStyle name="Normal 7 9 4 2 2" xfId="29232" xr:uid="{4DA2272B-84AF-4A7C-8542-0A65C3BBD419}"/>
    <cellStyle name="Normal 7 9 4 3" xfId="21744" xr:uid="{34B8FF95-1E04-4036-86E4-C06CBC995C49}"/>
    <cellStyle name="Normal 7 9 4 4" xfId="35557" xr:uid="{98010A99-0D08-483B-90D7-D5694DBA45DF}"/>
    <cellStyle name="Normal 7 9 4 5" xfId="44163" xr:uid="{C4D58E60-514F-4A2D-8701-B0E0439A4EB1}"/>
    <cellStyle name="Normal 7 9 4 6" xfId="52049" xr:uid="{9465E278-0A32-4400-AB69-35F9729AD326}"/>
    <cellStyle name="Normal 7 9 4 7" xfId="59539" xr:uid="{BB2784B1-82D8-45DF-BE3E-316BF7B90544}"/>
    <cellStyle name="Normal 7 9 5" xfId="6750" xr:uid="{C3121ED9-68C6-41FB-AA68-A1165909A4C3}"/>
    <cellStyle name="Normal 7 9 5 2" xfId="14257" xr:uid="{C347CED3-02C6-4AF6-9201-3AA9CB1660CF}"/>
    <cellStyle name="Normal 7 9 5 2 2" xfId="29233" xr:uid="{002C4888-1BAD-4772-BA12-8CCE01A01B5E}"/>
    <cellStyle name="Normal 7 9 5 3" xfId="21745" xr:uid="{257BD423-3D03-4BF8-8327-31256BD5737C}"/>
    <cellStyle name="Normal 7 9 5 4" xfId="37400" xr:uid="{3A01F742-778E-4B0C-AF47-60D0F3F3ABB6}"/>
    <cellStyle name="Normal 7 9 5 5" xfId="44164" xr:uid="{505F5A76-B116-458C-82B4-2290015EE5AA}"/>
    <cellStyle name="Normal 7 9 5 6" xfId="52050" xr:uid="{4D882D4F-B279-443B-85A2-7C20A220FAED}"/>
    <cellStyle name="Normal 7 9 5 7" xfId="59540" xr:uid="{CDD07D2A-34A2-4EDD-88B0-8ABD24AE268A}"/>
    <cellStyle name="Normal 7 9 6" xfId="14250" xr:uid="{8B9712BD-30DD-4B20-81E1-004D03EF6F67}"/>
    <cellStyle name="Normal 7 9 6 2" xfId="29226" xr:uid="{D1E458CB-EDD6-4F71-A318-40F8FAA21EDF}"/>
    <cellStyle name="Normal 7 9 7" xfId="21738" xr:uid="{429DA9B6-287D-4041-B72F-E520B2A36CC5}"/>
    <cellStyle name="Normal 7 9 8" xfId="31093" xr:uid="{3E09BC53-2FAC-4508-85AF-2DA1936D8345}"/>
    <cellStyle name="Normal 7 9 9" xfId="44157" xr:uid="{3C0E0E5D-3243-410D-BF6E-3886E23BC536}"/>
    <cellStyle name="Normal 8" xfId="185" xr:uid="{3F00F5DC-C041-4265-ABFC-4C97A6BFBE59}"/>
    <cellStyle name="Normal 8 10" xfId="6751" xr:uid="{633B1F1F-7C12-45FF-A716-D8818B769441}"/>
    <cellStyle name="Normal 8 10 10" xfId="59541" xr:uid="{290CAF83-390D-4855-B32F-F4BEC5BE2E78}"/>
    <cellStyle name="Normal 8 10 2" xfId="6752" xr:uid="{F84CCCD6-8F81-4941-9EA5-AEC03F12246B}"/>
    <cellStyle name="Normal 8 10 2 2" xfId="14259" xr:uid="{24DC0856-5276-402E-95A6-179072BFF04D}"/>
    <cellStyle name="Normal 8 10 2 2 2" xfId="29235" xr:uid="{54B21120-00C9-4529-B31A-F9A70BE49608}"/>
    <cellStyle name="Normal 8 10 2 3" xfId="21747" xr:uid="{1DAD131B-160B-42C4-9C5D-26ACD671955B}"/>
    <cellStyle name="Normal 8 10 2 4" xfId="33715" xr:uid="{4BB295D5-BFD8-4545-953B-D8DA16C25386}"/>
    <cellStyle name="Normal 8 10 2 5" xfId="44166" xr:uid="{44F9CE57-325D-4E87-9CCA-3C9FD49A49F4}"/>
    <cellStyle name="Normal 8 10 2 6" xfId="52052" xr:uid="{2B43C1F6-026F-4665-ADDD-038137A02013}"/>
    <cellStyle name="Normal 8 10 2 7" xfId="59542" xr:uid="{08766487-C421-4A9E-A0B2-AF1CCDB9FBA2}"/>
    <cellStyle name="Normal 8 10 3" xfId="6753" xr:uid="{FD2CDB08-65B1-4974-9C95-58F46822141E}"/>
    <cellStyle name="Normal 8 10 3 2" xfId="14260" xr:uid="{CC0A667D-B707-46C0-B95F-B4B56A66BC28}"/>
    <cellStyle name="Normal 8 10 3 2 2" xfId="29236" xr:uid="{23313E00-7E03-40B1-9A4E-FBEC55997245}"/>
    <cellStyle name="Normal 8 10 3 3" xfId="21748" xr:uid="{4B569531-A4D9-491D-8224-10523A20A89D}"/>
    <cellStyle name="Normal 8 10 3 4" xfId="35560" xr:uid="{98AF24C4-0754-4D25-92A5-EF7A4878BF27}"/>
    <cellStyle name="Normal 8 10 3 5" xfId="44167" xr:uid="{9259D1D7-AD47-427D-990E-DAD5AC7191E7}"/>
    <cellStyle name="Normal 8 10 3 6" xfId="52053" xr:uid="{A8DEB9B2-83E4-46CC-B78A-BF305B994F15}"/>
    <cellStyle name="Normal 8 10 3 7" xfId="59543" xr:uid="{1A296F92-CBBF-408E-AD0D-2E5DF2BF8A76}"/>
    <cellStyle name="Normal 8 10 4" xfId="6754" xr:uid="{6DA71CBF-0E9F-4D5D-A517-89FE4557B417}"/>
    <cellStyle name="Normal 8 10 4 2" xfId="14261" xr:uid="{E50F0F18-9A94-49CF-AD45-63D6E5020FC1}"/>
    <cellStyle name="Normal 8 10 4 2 2" xfId="29237" xr:uid="{1B07E26C-EF3B-4859-B63A-9C8C0E982C89}"/>
    <cellStyle name="Normal 8 10 4 3" xfId="21749" xr:uid="{1AE3CA64-1A4F-47AE-BF46-FFDB99A1025B}"/>
    <cellStyle name="Normal 8 10 4 4" xfId="37403" xr:uid="{CE9F2B8B-731C-4FA1-BED9-2F5A1EA4FF5B}"/>
    <cellStyle name="Normal 8 10 4 5" xfId="44168" xr:uid="{E4789E8B-5E50-4062-A442-4F2E4C26F847}"/>
    <cellStyle name="Normal 8 10 4 6" xfId="52054" xr:uid="{7A751F03-2B7F-413E-B565-D1E83D9F72CE}"/>
    <cellStyle name="Normal 8 10 4 7" xfId="59544" xr:uid="{DE89D527-AE93-4B1E-BE96-C049FA3A0A24}"/>
    <cellStyle name="Normal 8 10 5" xfId="14258" xr:uid="{A34249D1-E921-4451-80B0-4AE29DB63FB8}"/>
    <cellStyle name="Normal 8 10 5 2" xfId="29234" xr:uid="{2D9D593C-B4D9-4354-8D86-6BB90BB67E88}"/>
    <cellStyle name="Normal 8 10 6" xfId="21746" xr:uid="{ECA65FE3-363D-499B-9F23-FE77F1D5141A}"/>
    <cellStyle name="Normal 8 10 7" xfId="32020" xr:uid="{0F24CAA7-0686-4055-92DF-B058A590383A}"/>
    <cellStyle name="Normal 8 10 8" xfId="44165" xr:uid="{9BAF2F7B-9494-4085-98B8-6A2843BADEB5}"/>
    <cellStyle name="Normal 8 10 9" xfId="52051" xr:uid="{0365F277-18A6-44BC-A38E-44A75BCF7749}"/>
    <cellStyle name="Normal 8 11" xfId="6755" xr:uid="{40951FC7-AF17-48FA-92ED-1E94FB7D1B34}"/>
    <cellStyle name="Normal 8 11 10" xfId="59545" xr:uid="{5D25A2DE-D18A-4AC9-81AF-209F94F1CE3A}"/>
    <cellStyle name="Normal 8 11 2" xfId="6756" xr:uid="{ADD94A9D-D43B-4D11-8D79-32EE2D82567C}"/>
    <cellStyle name="Normal 8 11 2 2" xfId="14263" xr:uid="{11A30913-08DD-4EE4-8609-92DB96C74AAD}"/>
    <cellStyle name="Normal 8 11 2 2 2" xfId="29239" xr:uid="{E02803CC-4D5A-40A6-A252-0A55F9B740D1}"/>
    <cellStyle name="Normal 8 11 2 3" xfId="21751" xr:uid="{67B5434C-DA3D-42CB-B406-373398B43333}"/>
    <cellStyle name="Normal 8 11 2 4" xfId="33716" xr:uid="{64614D91-610D-4D00-8A41-49DB2BF4DD7C}"/>
    <cellStyle name="Normal 8 11 2 5" xfId="44170" xr:uid="{BBA19DB5-8E97-40FB-9CE3-A87B873D90A3}"/>
    <cellStyle name="Normal 8 11 2 6" xfId="52056" xr:uid="{86882E8A-B0D3-4CD6-A038-955E31AC656B}"/>
    <cellStyle name="Normal 8 11 2 7" xfId="59546" xr:uid="{5947D225-9CC6-4DA7-A463-E74735BB51CE}"/>
    <cellStyle name="Normal 8 11 3" xfId="6757" xr:uid="{779A0391-4B7E-4B3C-A532-8C8BC337DB6A}"/>
    <cellStyle name="Normal 8 11 3 2" xfId="14264" xr:uid="{4961D0F8-078C-42C0-94A3-708F25D5C687}"/>
    <cellStyle name="Normal 8 11 3 2 2" xfId="29240" xr:uid="{D0B9BC0F-3838-449D-A2E2-41BDBF58AAAA}"/>
    <cellStyle name="Normal 8 11 3 3" xfId="21752" xr:uid="{0D66BEC1-854D-4EBC-9076-D3FB96EF5AF2}"/>
    <cellStyle name="Normal 8 11 3 4" xfId="35561" xr:uid="{486BEB06-6669-4D43-B719-D65B9CE67F3B}"/>
    <cellStyle name="Normal 8 11 3 5" xfId="44171" xr:uid="{93C410FD-3B38-4395-9EA1-DA384AF62B11}"/>
    <cellStyle name="Normal 8 11 3 6" xfId="52057" xr:uid="{22EA994D-C7DF-4B68-A4E4-3F9890A2B920}"/>
    <cellStyle name="Normal 8 11 3 7" xfId="59547" xr:uid="{F323744D-5DE3-4A8B-A758-1CF152D897A2}"/>
    <cellStyle name="Normal 8 11 4" xfId="6758" xr:uid="{4A409579-EEE9-466D-A250-9CC00E74AA1D}"/>
    <cellStyle name="Normal 8 11 4 2" xfId="14265" xr:uid="{058F99D5-0EA7-4C74-8E29-4723F85B90CA}"/>
    <cellStyle name="Normal 8 11 4 2 2" xfId="29241" xr:uid="{EB724CC8-5CEC-4862-9F90-C002C8BF60F4}"/>
    <cellStyle name="Normal 8 11 4 3" xfId="21753" xr:uid="{114D1375-CD5C-4DF5-9380-C39437DF771A}"/>
    <cellStyle name="Normal 8 11 4 4" xfId="37404" xr:uid="{12EE0C75-2C40-4B78-AFA4-49DBD1BE78EE}"/>
    <cellStyle name="Normal 8 11 4 5" xfId="44172" xr:uid="{6F3FF18C-160A-493E-A7FE-90804BC0AC02}"/>
    <cellStyle name="Normal 8 11 4 6" xfId="52058" xr:uid="{2242FFE8-D0B8-48F9-8161-0B91520AC7B9}"/>
    <cellStyle name="Normal 8 11 4 7" xfId="59548" xr:uid="{F432B7BB-90C8-4520-B0C3-B3F01AC2B6FB}"/>
    <cellStyle name="Normal 8 11 5" xfId="14262" xr:uid="{32B425D9-DAAC-416F-BDBA-388AA809867E}"/>
    <cellStyle name="Normal 8 11 5 2" xfId="29238" xr:uid="{E3483DFB-1426-4CD3-A6BC-866C993B3F74}"/>
    <cellStyle name="Normal 8 11 6" xfId="21750" xr:uid="{E60E39F0-CAAC-4A6C-89FF-B6B527D87D14}"/>
    <cellStyle name="Normal 8 11 7" xfId="32075" xr:uid="{103899B3-D3E2-4870-9074-2E06C9B676A7}"/>
    <cellStyle name="Normal 8 11 8" xfId="44169" xr:uid="{ABB54017-A4E5-4609-92E3-06A933CAB50A}"/>
    <cellStyle name="Normal 8 11 9" xfId="52055" xr:uid="{8C95FA4A-1C9B-4B9F-B316-3E38AB4284B9}"/>
    <cellStyle name="Normal 8 12" xfId="6759" xr:uid="{FB45BAF8-6F7C-4588-8BE1-069503AB4FBF}"/>
    <cellStyle name="Normal 8 12 2" xfId="14266" xr:uid="{DDC3AE7D-386A-4688-BD80-53FA0BB34188}"/>
    <cellStyle name="Normal 8 12 2 2" xfId="29242" xr:uid="{631FDF1D-BF85-4890-AB1F-39F02D350DAC}"/>
    <cellStyle name="Normal 8 12 3" xfId="21754" xr:uid="{A4C79AB5-8E83-487B-8EBD-D88CEDB6DECF}"/>
    <cellStyle name="Normal 8 12 4" xfId="33714" xr:uid="{CC0D5534-8F8F-4E45-80E6-1FF1949CD2DC}"/>
    <cellStyle name="Normal 8 12 5" xfId="44173" xr:uid="{0C339DDC-B893-4911-9950-6249C1687083}"/>
    <cellStyle name="Normal 8 12 6" xfId="52059" xr:uid="{E398B86F-7319-43E1-88D2-11F4E02F9F7C}"/>
    <cellStyle name="Normal 8 12 7" xfId="59549" xr:uid="{84F12514-F7CB-4393-B3F4-611770938215}"/>
    <cellStyle name="Normal 8 13" xfId="6760" xr:uid="{3DAD7EB2-96B6-4B4C-9EE2-4682F2211E85}"/>
    <cellStyle name="Normal 8 13 2" xfId="14267" xr:uid="{33955A10-3B53-4448-9EA1-3F354CD11B78}"/>
    <cellStyle name="Normal 8 13 2 2" xfId="29243" xr:uid="{1BA80E3D-B60B-4958-9C55-832FCF18FF79}"/>
    <cellStyle name="Normal 8 13 3" xfId="21755" xr:uid="{4CC395E9-EE96-4866-B0DF-1BA9533D3BBC}"/>
    <cellStyle name="Normal 8 13 4" xfId="35559" xr:uid="{20B71A0D-050A-4893-BAA4-729A7C2B3984}"/>
    <cellStyle name="Normal 8 13 5" xfId="44174" xr:uid="{444E4057-FF54-40AD-A8EA-A066EEC52901}"/>
    <cellStyle name="Normal 8 13 6" xfId="52060" xr:uid="{238BEDCB-E8C9-4A4C-A84C-1DAB8B68861B}"/>
    <cellStyle name="Normal 8 13 7" xfId="59550" xr:uid="{95B29958-DFFD-44FD-8045-9075D9EFD0B5}"/>
    <cellStyle name="Normal 8 14" xfId="6761" xr:uid="{0570AEC6-674B-4BE4-AF7B-0886D2C14D06}"/>
    <cellStyle name="Normal 8 14 2" xfId="14268" xr:uid="{DE2FA9DC-74C2-4199-A3E4-4CC7161A7741}"/>
    <cellStyle name="Normal 8 14 2 2" xfId="29244" xr:uid="{2A7D95CC-8300-42F8-89EE-045DF2783544}"/>
    <cellStyle name="Normal 8 14 3" xfId="21756" xr:uid="{DC30B6BD-F52B-4C90-9E31-F4AE2911E6A3}"/>
    <cellStyle name="Normal 8 14 4" xfId="37402" xr:uid="{E11E4DB8-5EB4-432F-A415-059C1E3A13AC}"/>
    <cellStyle name="Normal 8 14 5" xfId="44175" xr:uid="{D577683A-2CB3-436D-87B0-C36EC838154D}"/>
    <cellStyle name="Normal 8 14 6" xfId="52061" xr:uid="{BA61E331-2FCB-4AD8-953E-4450B41B6692}"/>
    <cellStyle name="Normal 8 14 7" xfId="59551" xr:uid="{27E4C04B-1FCF-40DE-9CDC-7FF586DEE1C4}"/>
    <cellStyle name="Normal 8 15" xfId="6762" xr:uid="{D031DC8E-5CB1-4466-A025-2D9AAAD38D48}"/>
    <cellStyle name="Normal 8 15 2" xfId="14269" xr:uid="{29C1DF05-D5EE-4AE0-AA0E-4CFD7B548686}"/>
    <cellStyle name="Normal 8 15 2 2" xfId="29245" xr:uid="{604F228F-EED6-4D3C-8FC4-474ACA86294E}"/>
    <cellStyle name="Normal 8 15 3" xfId="21757" xr:uid="{AB4C0C36-E605-4084-9EEB-04A26E266D60}"/>
    <cellStyle name="Normal 8 15 4" xfId="37664" xr:uid="{B501F0AD-E154-4627-8055-DE4232CCA058}"/>
    <cellStyle name="Normal 8 15 5" xfId="44176" xr:uid="{26B2F885-E7E5-4472-BC92-AABCC3FA47AC}"/>
    <cellStyle name="Normal 8 15 6" xfId="52062" xr:uid="{9A6BE2F1-F0C5-47D3-9FDF-659894AB2925}"/>
    <cellStyle name="Normal 8 15 7" xfId="59552" xr:uid="{C96F1E41-54DB-4B5F-ABC3-F07480934766}"/>
    <cellStyle name="Normal 8 16" xfId="7761" xr:uid="{9489403B-B1D5-459E-AE98-CA47757E494F}"/>
    <cellStyle name="Normal 8 16 2" xfId="15250" xr:uid="{FE6E446D-543B-4A0A-A785-9ACCDDC5E629}"/>
    <cellStyle name="Normal 8 16 2 2" xfId="30226" xr:uid="{6BD9F894-B5AD-42AB-B1B9-9F343FD68B0B}"/>
    <cellStyle name="Normal 8 16 3" xfId="22738" xr:uid="{F321605A-A639-42B0-AF20-F3865AE0183A}"/>
    <cellStyle name="Normal 8 16 4" xfId="45157" xr:uid="{5D27CCC2-D856-469C-825F-05118A50C5B0}"/>
    <cellStyle name="Normal 8 16 5" xfId="53045" xr:uid="{B3AEB5A1-FE7F-427A-BDAF-16C77DCF337B}"/>
    <cellStyle name="Normal 8 16 6" xfId="60533" xr:uid="{A128B82B-F218-477A-9A11-E12BDAC33FC5}"/>
    <cellStyle name="Normal 8 17" xfId="7816" xr:uid="{DCDC1887-AF9A-4237-874C-DB0841F5534F}"/>
    <cellStyle name="Normal 8 17 2" xfId="22793" xr:uid="{DC78BDD1-9292-46A1-9990-62F011ACF773}"/>
    <cellStyle name="Normal 8 18" xfId="15305" xr:uid="{60261EC9-53A0-4BE5-92DA-AD4D7536BA44}"/>
    <cellStyle name="Normal 8 19" xfId="30282" xr:uid="{AD3A1B09-591F-4443-BBB7-F4BF53648BF0}"/>
    <cellStyle name="Normal 8 2" xfId="283" xr:uid="{641784DB-417B-4327-9A99-EE6ECF2FBEDF}"/>
    <cellStyle name="Normal 8 2 10" xfId="6763" xr:uid="{AFBC566E-B1A3-43BE-83C6-A8635FABD625}"/>
    <cellStyle name="Normal 8 2 10 10" xfId="59553" xr:uid="{CC0E0B2F-4A88-4382-ABBE-4D5FE19044B5}"/>
    <cellStyle name="Normal 8 2 10 2" xfId="6764" xr:uid="{53D3AEA5-5DDE-486C-BC1F-84A850986068}"/>
    <cellStyle name="Normal 8 2 10 2 2" xfId="14271" xr:uid="{72073865-1F5A-46AD-A7E9-6CCF23CC69C4}"/>
    <cellStyle name="Normal 8 2 10 2 2 2" xfId="29247" xr:uid="{41444506-1572-4C67-A689-4448C1021FF1}"/>
    <cellStyle name="Normal 8 2 10 2 3" xfId="21759" xr:uid="{ED96241C-58C2-4108-B408-1A0AB044A6D7}"/>
    <cellStyle name="Normal 8 2 10 2 4" xfId="33718" xr:uid="{DF4D437A-2B7E-48E7-A29A-8C5C76789B31}"/>
    <cellStyle name="Normal 8 2 10 2 5" xfId="44178" xr:uid="{CA7DA0E2-DF2B-495F-9D7A-DCA83FD1083A}"/>
    <cellStyle name="Normal 8 2 10 2 6" xfId="52064" xr:uid="{E8548199-3BCB-4ED4-A537-35248D68D5ED}"/>
    <cellStyle name="Normal 8 2 10 2 7" xfId="59554" xr:uid="{E738C476-CBC8-40C1-834C-C13F4C93B5C4}"/>
    <cellStyle name="Normal 8 2 10 3" xfId="6765" xr:uid="{328085E8-59DC-4AB6-BA1C-89BA089B82F3}"/>
    <cellStyle name="Normal 8 2 10 3 2" xfId="14272" xr:uid="{4ED41EF9-8339-48F1-A08A-EC71BCBE80D0}"/>
    <cellStyle name="Normal 8 2 10 3 2 2" xfId="29248" xr:uid="{EC52F8BB-2721-4737-8E0A-2FCBD5C15ECA}"/>
    <cellStyle name="Normal 8 2 10 3 3" xfId="21760" xr:uid="{40819A57-142B-40CD-9C52-3F5B1E7B4D6D}"/>
    <cellStyle name="Normal 8 2 10 3 4" xfId="35563" xr:uid="{97311201-0D25-463E-8645-74BDDF0D1634}"/>
    <cellStyle name="Normal 8 2 10 3 5" xfId="44179" xr:uid="{CB186578-E1B2-4BAD-820E-D83FA6AA38E5}"/>
    <cellStyle name="Normal 8 2 10 3 6" xfId="52065" xr:uid="{EA261CDE-6C46-479E-BB9B-ECC36AECA7BC}"/>
    <cellStyle name="Normal 8 2 10 3 7" xfId="59555" xr:uid="{E2A11A6B-E528-4AE6-B57A-C8C7AA2AF184}"/>
    <cellStyle name="Normal 8 2 10 4" xfId="6766" xr:uid="{912D5FBA-0D19-43F3-A575-B4C1CA030693}"/>
    <cellStyle name="Normal 8 2 10 4 2" xfId="14273" xr:uid="{26F2B06D-D0E6-4517-92B6-6178E434DDD5}"/>
    <cellStyle name="Normal 8 2 10 4 2 2" xfId="29249" xr:uid="{48FE9E74-20B3-46D7-9027-4041CB7B5F94}"/>
    <cellStyle name="Normal 8 2 10 4 3" xfId="21761" xr:uid="{C5D4B670-70F9-406F-A176-4D19C9ED0E36}"/>
    <cellStyle name="Normal 8 2 10 4 4" xfId="37406" xr:uid="{0E3F1223-BFBD-4825-8DC8-30AA01F001F7}"/>
    <cellStyle name="Normal 8 2 10 4 5" xfId="44180" xr:uid="{24462A7A-CD55-49C9-9481-B791E4795BE9}"/>
    <cellStyle name="Normal 8 2 10 4 6" xfId="52066" xr:uid="{3E6A1D4C-A23E-4FDB-9011-7F51B61C92AA}"/>
    <cellStyle name="Normal 8 2 10 4 7" xfId="59556" xr:uid="{B206E361-461B-47C0-9554-8AB3C929BE83}"/>
    <cellStyle name="Normal 8 2 10 5" xfId="14270" xr:uid="{25C0127C-D991-4E86-9FA4-2D7AD516508F}"/>
    <cellStyle name="Normal 8 2 10 5 2" xfId="29246" xr:uid="{74AF03AD-EFB6-420F-8064-7037DFB6FCE5}"/>
    <cellStyle name="Normal 8 2 10 6" xfId="21758" xr:uid="{98067005-93F1-41F0-B52A-6E7CE056D846}"/>
    <cellStyle name="Normal 8 2 10 7" xfId="32090" xr:uid="{74B7E53A-9AFE-4E4A-B78D-6AC841B21247}"/>
    <cellStyle name="Normal 8 2 10 8" xfId="44177" xr:uid="{7EDB8F27-A0E5-4CFB-9851-C4F745EFEE1A}"/>
    <cellStyle name="Normal 8 2 10 9" xfId="52063" xr:uid="{78FC63EF-2B83-4C7B-8850-ABC56BCE6F6C}"/>
    <cellStyle name="Normal 8 2 11" xfId="6767" xr:uid="{217B06AB-D405-4DAB-B1F7-26FC2A2714C3}"/>
    <cellStyle name="Normal 8 2 11 2" xfId="14274" xr:uid="{E94C3EC0-1319-4A3D-81C7-366E820110CE}"/>
    <cellStyle name="Normal 8 2 11 2 2" xfId="29250" xr:uid="{BD7AFFA9-1783-40B5-802B-C00761C67A55}"/>
    <cellStyle name="Normal 8 2 11 3" xfId="21762" xr:uid="{FB7588BD-6B21-4ECA-92B2-292007E99192}"/>
    <cellStyle name="Normal 8 2 11 4" xfId="33717" xr:uid="{98EE8095-3BE0-41D7-BAF4-70CE35E5C376}"/>
    <cellStyle name="Normal 8 2 11 5" xfId="44181" xr:uid="{EC579089-0064-4372-A115-28D9E0D90BB6}"/>
    <cellStyle name="Normal 8 2 11 6" xfId="52067" xr:uid="{27DB6F48-B337-4867-BE36-1268F0CE1F43}"/>
    <cellStyle name="Normal 8 2 11 7" xfId="59557" xr:uid="{8EBF92D9-24DE-422D-8CD8-6AC18371125F}"/>
    <cellStyle name="Normal 8 2 12" xfId="6768" xr:uid="{7A432CCE-D4FB-46AA-B956-B3A57F5F373D}"/>
    <cellStyle name="Normal 8 2 12 2" xfId="14275" xr:uid="{F51B94E4-CA35-4C20-B716-B770C5DCD041}"/>
    <cellStyle name="Normal 8 2 12 2 2" xfId="29251" xr:uid="{7BE2F405-E570-43E1-8D32-6C7ADD025635}"/>
    <cellStyle name="Normal 8 2 12 3" xfId="21763" xr:uid="{83C2DD50-F164-4ADB-A213-9B96EA5E731A}"/>
    <cellStyle name="Normal 8 2 12 4" xfId="35562" xr:uid="{70F9EDD8-40F4-4F37-B923-4789F175EBAD}"/>
    <cellStyle name="Normal 8 2 12 5" xfId="44182" xr:uid="{A51DC841-6E6A-4446-BA37-F4317447E2DF}"/>
    <cellStyle name="Normal 8 2 12 6" xfId="52068" xr:uid="{F2F82EAD-6759-4A2E-A122-9570A3DA0AD0}"/>
    <cellStyle name="Normal 8 2 12 7" xfId="59558" xr:uid="{CEFCBB4F-6E37-4F66-B38B-DAE6D5D2DDBA}"/>
    <cellStyle name="Normal 8 2 13" xfId="6769" xr:uid="{A1D4C84E-EABC-4CA2-9DB1-85ED15391243}"/>
    <cellStyle name="Normal 8 2 13 2" xfId="14276" xr:uid="{DBCAB50C-3248-42E9-959F-CF0CD600834A}"/>
    <cellStyle name="Normal 8 2 13 2 2" xfId="29252" xr:uid="{FBA8752A-28FF-4FD5-92C6-81F59E60E73F}"/>
    <cellStyle name="Normal 8 2 13 3" xfId="21764" xr:uid="{FC8A2975-DC96-40D0-97D5-AE6D2100F2CE}"/>
    <cellStyle name="Normal 8 2 13 4" xfId="37405" xr:uid="{9D1C6B7A-4EE7-43FA-BBD3-3E46B7D7F87D}"/>
    <cellStyle name="Normal 8 2 13 5" xfId="44183" xr:uid="{925C3CB8-42BC-4DD5-AC71-54393F62DB64}"/>
    <cellStyle name="Normal 8 2 13 6" xfId="52069" xr:uid="{14C59360-8EAA-4C1B-BFFB-810EE0046F5E}"/>
    <cellStyle name="Normal 8 2 13 7" xfId="59559" xr:uid="{8AD35F44-014C-40DA-AF56-A8D05FB8851F}"/>
    <cellStyle name="Normal 8 2 14" xfId="6770" xr:uid="{3A8C28CE-CAF6-496C-AE7E-4249E36AFF28}"/>
    <cellStyle name="Normal 8 2 14 2" xfId="14277" xr:uid="{EE65B66C-F34B-4F1D-8CB6-BC4337554B75}"/>
    <cellStyle name="Normal 8 2 14 2 2" xfId="29253" xr:uid="{33C5BEEC-ED82-4AB8-A64B-AC83D46FA83C}"/>
    <cellStyle name="Normal 8 2 14 3" xfId="21765" xr:uid="{653FBA48-2616-45D7-BA4B-B9F30325E492}"/>
    <cellStyle name="Normal 8 2 14 4" xfId="37679" xr:uid="{C327D3BE-AD62-4ED7-84AD-1CCC815EF3A6}"/>
    <cellStyle name="Normal 8 2 14 5" xfId="44184" xr:uid="{95BC9B50-7BF2-40A9-817D-E9D847466931}"/>
    <cellStyle name="Normal 8 2 14 6" xfId="52070" xr:uid="{E646775D-E53D-413F-B994-ED378075C94B}"/>
    <cellStyle name="Normal 8 2 14 7" xfId="59560" xr:uid="{6A0755D6-5564-47F0-816C-E2956216049A}"/>
    <cellStyle name="Normal 8 2 15" xfId="7776" xr:uid="{DEDECE6C-2355-4C96-83FC-0B3126656601}"/>
    <cellStyle name="Normal 8 2 15 2" xfId="15265" xr:uid="{04D3E1A5-7443-4689-B61F-1E5D78C2AC6B}"/>
    <cellStyle name="Normal 8 2 15 2 2" xfId="30241" xr:uid="{EE0E1F63-DEB3-47D8-8048-65E07DAE6655}"/>
    <cellStyle name="Normal 8 2 15 3" xfId="22753" xr:uid="{4C7EDF8D-DA23-45A6-BCD1-34D9E426436D}"/>
    <cellStyle name="Normal 8 2 15 4" xfId="45172" xr:uid="{72641FF4-7707-4F11-B308-A368FB3A3CCF}"/>
    <cellStyle name="Normal 8 2 15 5" xfId="53060" xr:uid="{B342DAA9-13C5-46D4-9B41-0DB3C326519E}"/>
    <cellStyle name="Normal 8 2 15 6" xfId="60548" xr:uid="{B5CC1DC2-979F-4524-9FA7-066F7410BC28}"/>
    <cellStyle name="Normal 8 2 16" xfId="7831" xr:uid="{F1AA30AB-F1EB-4CE2-ADF7-09BA32D2B4D9}"/>
    <cellStyle name="Normal 8 2 16 2" xfId="22808" xr:uid="{1A11AD94-27A3-4FDA-B577-CA7654AFEE2E}"/>
    <cellStyle name="Normal 8 2 17" xfId="15320" xr:uid="{54522495-21C5-420E-8679-6213E9BC7EA7}"/>
    <cellStyle name="Normal 8 2 18" xfId="30331" xr:uid="{9A96BC07-4C8B-40EC-B448-0655391613C3}"/>
    <cellStyle name="Normal 8 2 19" xfId="37739" xr:uid="{DF35F582-74ED-4C6A-97B3-B0FE6E93B08D}"/>
    <cellStyle name="Normal 8 2 2" xfId="347" xr:uid="{16855A72-D367-407A-8586-C1B4F1F8D993}"/>
    <cellStyle name="Normal 8 2 2 10" xfId="15376" xr:uid="{5C7DCFFC-3521-4EB8-B543-49A6656E86C0}"/>
    <cellStyle name="Normal 8 2 2 11" xfId="30399" xr:uid="{75CDA01A-F580-4546-9669-0E865DF4936F}"/>
    <cellStyle name="Normal 8 2 2 12" xfId="37795" xr:uid="{ED15FFE1-8616-4560-A45B-8DF165C84F1D}"/>
    <cellStyle name="Normal 8 2 2 13" xfId="45283" xr:uid="{A3805902-C3B1-4F57-9302-9F7E4484A6D2}"/>
    <cellStyle name="Normal 8 2 2 14" xfId="45406" xr:uid="{C19F54FB-314D-40F9-A811-514B3C5FB379}"/>
    <cellStyle name="Normal 8 2 2 15" xfId="45529" xr:uid="{AD2ACF9B-23F3-421C-BC92-FA6232772FB9}"/>
    <cellStyle name="Normal 8 2 2 16" xfId="45678" xr:uid="{50CF9A03-443A-406D-8F3B-C74BE1006785}"/>
    <cellStyle name="Normal 8 2 2 17" xfId="53171" xr:uid="{A2A6E332-9A9E-42EF-8EE0-FE347C286011}"/>
    <cellStyle name="Normal 8 2 2 2" xfId="6771" xr:uid="{7AF4CB2A-4DC7-4123-85C5-8493D010873F}"/>
    <cellStyle name="Normal 8 2 2 2 10" xfId="44185" xr:uid="{DE8CED38-552C-4727-BD11-AD39480456F9}"/>
    <cellStyle name="Normal 8 2 2 2 11" xfId="52071" xr:uid="{96F58EEB-843F-42F8-81E4-9A9781B3B830}"/>
    <cellStyle name="Normal 8 2 2 2 12" xfId="59561" xr:uid="{E432A4BB-2D7A-48F6-ADC5-78E384C74338}"/>
    <cellStyle name="Normal 8 2 2 2 2" xfId="6772" xr:uid="{7755D79A-7349-4234-AAE1-AE3A65AD6873}"/>
    <cellStyle name="Normal 8 2 2 2 2 10" xfId="52072" xr:uid="{E935E5BF-7311-465C-B455-8C4449DFA5F4}"/>
    <cellStyle name="Normal 8 2 2 2 2 11" xfId="59562" xr:uid="{3F2B8BDD-E2FF-4B49-937F-265B58B33A91}"/>
    <cellStyle name="Normal 8 2 2 2 2 2" xfId="6773" xr:uid="{E06633DD-12AC-4138-A9FC-3B6D66B3EB81}"/>
    <cellStyle name="Normal 8 2 2 2 2 2 10" xfId="59563" xr:uid="{36B474DB-2287-4FE0-BAFB-EB2A1F9B894E}"/>
    <cellStyle name="Normal 8 2 2 2 2 2 2" xfId="6774" xr:uid="{C9A002DD-E16E-4D10-873D-EB2B54D9D7FB}"/>
    <cellStyle name="Normal 8 2 2 2 2 2 2 2" xfId="14281" xr:uid="{009EDD5B-8EC8-4D52-AA50-E169C78C2417}"/>
    <cellStyle name="Normal 8 2 2 2 2 2 2 2 2" xfId="29257" xr:uid="{29473FF2-330C-4250-BFA8-03E4841690E5}"/>
    <cellStyle name="Normal 8 2 2 2 2 2 2 3" xfId="21769" xr:uid="{6C3A3CE3-9834-4BC2-A5B2-E58EE33DC2DB}"/>
    <cellStyle name="Normal 8 2 2 2 2 2 2 4" xfId="33722" xr:uid="{5EA18971-0232-4DD4-B523-BCD9B444B517}"/>
    <cellStyle name="Normal 8 2 2 2 2 2 2 5" xfId="44188" xr:uid="{3020AE34-28AB-4A3D-92FB-714E07AFA3C7}"/>
    <cellStyle name="Normal 8 2 2 2 2 2 2 6" xfId="52074" xr:uid="{15FD83E3-A347-4862-9AD4-81B1F10C7B65}"/>
    <cellStyle name="Normal 8 2 2 2 2 2 2 7" xfId="59564" xr:uid="{7395E7F7-3042-415C-B043-330189219445}"/>
    <cellStyle name="Normal 8 2 2 2 2 2 3" xfId="6775" xr:uid="{D1B6CCD8-F989-45DC-AD71-65524B6C84CB}"/>
    <cellStyle name="Normal 8 2 2 2 2 2 3 2" xfId="14282" xr:uid="{A19BF676-125B-4D51-9496-46BCA95E5C33}"/>
    <cellStyle name="Normal 8 2 2 2 2 2 3 2 2" xfId="29258" xr:uid="{6B8E6A06-EA55-4AEC-94D7-422D78A00550}"/>
    <cellStyle name="Normal 8 2 2 2 2 2 3 3" xfId="21770" xr:uid="{45762F1D-8006-40BF-9AFB-18A3E5612110}"/>
    <cellStyle name="Normal 8 2 2 2 2 2 3 4" xfId="35567" xr:uid="{A022505F-6E89-4F59-B727-1B4D6503E4D5}"/>
    <cellStyle name="Normal 8 2 2 2 2 2 3 5" xfId="44189" xr:uid="{008F984E-2B43-4173-959B-0B44FFE89D3F}"/>
    <cellStyle name="Normal 8 2 2 2 2 2 3 6" xfId="52075" xr:uid="{44E75FB1-3D9B-4AFC-A6B9-00B16A5BAA6D}"/>
    <cellStyle name="Normal 8 2 2 2 2 2 3 7" xfId="59565" xr:uid="{734CD6EA-C034-4652-9160-26B69D1FC3CB}"/>
    <cellStyle name="Normal 8 2 2 2 2 2 4" xfId="6776" xr:uid="{D656CD67-9B4E-42FF-8627-989F2A57CF0E}"/>
    <cellStyle name="Normal 8 2 2 2 2 2 4 2" xfId="14283" xr:uid="{F3644B3A-BC5A-422E-8BCA-B11AA37B8885}"/>
    <cellStyle name="Normal 8 2 2 2 2 2 4 2 2" xfId="29259" xr:uid="{E8863CCB-CA15-4C1B-9AAE-FE907D83A676}"/>
    <cellStyle name="Normal 8 2 2 2 2 2 4 3" xfId="21771" xr:uid="{1A8AF13C-231C-4293-A0F2-A120D5F459DB}"/>
    <cellStyle name="Normal 8 2 2 2 2 2 4 4" xfId="37410" xr:uid="{6B1E4D8B-3FA2-4840-A253-E9C92CBA1168}"/>
    <cellStyle name="Normal 8 2 2 2 2 2 4 5" xfId="44190" xr:uid="{B42DEA6D-B9BE-4779-96A6-DB541BC31E2C}"/>
    <cellStyle name="Normal 8 2 2 2 2 2 4 6" xfId="52076" xr:uid="{BDCA3B4A-6349-4534-95D2-A0EC897AE631}"/>
    <cellStyle name="Normal 8 2 2 2 2 2 4 7" xfId="59566" xr:uid="{7E9BBDA2-CED0-4914-8235-45B37D420DF8}"/>
    <cellStyle name="Normal 8 2 2 2 2 2 5" xfId="14280" xr:uid="{B912C3E5-695B-4B16-BDD2-485E851E6F60}"/>
    <cellStyle name="Normal 8 2 2 2 2 2 5 2" xfId="29256" xr:uid="{FB543822-9328-452A-9726-1AA1386FD93B}"/>
    <cellStyle name="Normal 8 2 2 2 2 2 6" xfId="21768" xr:uid="{78BF55F6-A3C5-4738-841F-E399543D9F5C}"/>
    <cellStyle name="Normal 8 2 2 2 2 2 7" xfId="31907" xr:uid="{7D2232F0-C5A7-4BCD-B11B-EEECCA45DE52}"/>
    <cellStyle name="Normal 8 2 2 2 2 2 8" xfId="44187" xr:uid="{D9D5B276-9360-48E6-8E81-FCC3E8BAED6C}"/>
    <cellStyle name="Normal 8 2 2 2 2 2 9" xfId="52073" xr:uid="{1ED7833F-6056-4490-BE76-2664CD7A32AC}"/>
    <cellStyle name="Normal 8 2 2 2 2 3" xfId="6777" xr:uid="{18E65574-E48F-4560-859E-DE59186220E1}"/>
    <cellStyle name="Normal 8 2 2 2 2 3 2" xfId="14284" xr:uid="{1DAE18B5-FA1B-4DAD-954C-DECB2A9156E7}"/>
    <cellStyle name="Normal 8 2 2 2 2 3 2 2" xfId="29260" xr:uid="{31BC2136-3CFF-4C43-8E04-5B079F4E705B}"/>
    <cellStyle name="Normal 8 2 2 2 2 3 3" xfId="21772" xr:uid="{7E8B53C2-6F9F-4851-91D5-FF6E546C1255}"/>
    <cellStyle name="Normal 8 2 2 2 2 3 4" xfId="33721" xr:uid="{52D336C5-508D-4896-AFF8-2131D3D8FB64}"/>
    <cellStyle name="Normal 8 2 2 2 2 3 5" xfId="44191" xr:uid="{020AA3C7-D73A-457C-894B-18E96DAA0257}"/>
    <cellStyle name="Normal 8 2 2 2 2 3 6" xfId="52077" xr:uid="{A1B48CEF-3907-40AC-845E-3BB95AB15F03}"/>
    <cellStyle name="Normal 8 2 2 2 2 3 7" xfId="59567" xr:uid="{3A845828-61FF-4E65-A961-AC3096827996}"/>
    <cellStyle name="Normal 8 2 2 2 2 4" xfId="6778" xr:uid="{D5E5DBBA-292C-4D3E-AA2A-4A7912DC20ED}"/>
    <cellStyle name="Normal 8 2 2 2 2 4 2" xfId="14285" xr:uid="{3C704015-587F-4DBB-8178-ED8876853476}"/>
    <cellStyle name="Normal 8 2 2 2 2 4 2 2" xfId="29261" xr:uid="{799B3153-2233-4A79-9EB4-DD96FC4AC012}"/>
    <cellStyle name="Normal 8 2 2 2 2 4 3" xfId="21773" xr:uid="{62951CA7-C655-4A85-B5DA-D2409E8DE3A1}"/>
    <cellStyle name="Normal 8 2 2 2 2 4 4" xfId="35566" xr:uid="{521E8CB1-B96E-4168-AFC6-38466FEA00B0}"/>
    <cellStyle name="Normal 8 2 2 2 2 4 5" xfId="44192" xr:uid="{18DE2993-0882-459B-BF53-AAF67A3C7BC5}"/>
    <cellStyle name="Normal 8 2 2 2 2 4 6" xfId="52078" xr:uid="{59F7CEB9-74B1-4C7E-A567-46D83F73D7F2}"/>
    <cellStyle name="Normal 8 2 2 2 2 4 7" xfId="59568" xr:uid="{ED52C53B-B940-4E22-8D16-B7DD7ED76E7E}"/>
    <cellStyle name="Normal 8 2 2 2 2 5" xfId="6779" xr:uid="{9B50C109-42AF-4974-9A8D-1EDAA852C581}"/>
    <cellStyle name="Normal 8 2 2 2 2 5 2" xfId="14286" xr:uid="{ECD89A58-C23F-4AB4-AD33-6858928AB4D2}"/>
    <cellStyle name="Normal 8 2 2 2 2 5 2 2" xfId="29262" xr:uid="{F2F594A1-B327-4805-91FD-BA290A902406}"/>
    <cellStyle name="Normal 8 2 2 2 2 5 3" xfId="21774" xr:uid="{C120A1E4-299E-4BBD-87C1-9B6EFB6BA818}"/>
    <cellStyle name="Normal 8 2 2 2 2 5 4" xfId="37409" xr:uid="{2A31C572-A30A-4301-AB74-837B5CBCB4A6}"/>
    <cellStyle name="Normal 8 2 2 2 2 5 5" xfId="44193" xr:uid="{1F1D6767-81DD-4FDB-9A96-BBBB92B7862F}"/>
    <cellStyle name="Normal 8 2 2 2 2 5 6" xfId="52079" xr:uid="{8D98E259-A488-4928-A31A-0B063CC492CC}"/>
    <cellStyle name="Normal 8 2 2 2 2 5 7" xfId="59569" xr:uid="{5E6260CA-BBC6-4104-8875-1D3DF063FACC}"/>
    <cellStyle name="Normal 8 2 2 2 2 6" xfId="14279" xr:uid="{B2FCFFF2-D08F-4AA1-B53A-BB1944B96508}"/>
    <cellStyle name="Normal 8 2 2 2 2 6 2" xfId="29255" xr:uid="{12DAD894-31F4-4BC0-86A3-DC44772D4F6E}"/>
    <cellStyle name="Normal 8 2 2 2 2 7" xfId="21767" xr:uid="{F2F6D282-3CFE-42A5-91C3-370112395900}"/>
    <cellStyle name="Normal 8 2 2 2 2 8" xfId="31049" xr:uid="{CFF53407-AFEA-4A88-83F2-421FFA683E54}"/>
    <cellStyle name="Normal 8 2 2 2 2 9" xfId="44186" xr:uid="{852A4EB3-60C1-4D04-92DD-6F0F6D8FB6E1}"/>
    <cellStyle name="Normal 8 2 2 2 3" xfId="6780" xr:uid="{81193489-711F-4CFD-AC7C-0EF3517C344C}"/>
    <cellStyle name="Normal 8 2 2 2 3 10" xfId="59570" xr:uid="{9C9C3393-7F06-4C0C-AF82-936C1EE94C8B}"/>
    <cellStyle name="Normal 8 2 2 2 3 2" xfId="6781" xr:uid="{BEFA07A4-175B-429E-9745-CF78A55B4EC2}"/>
    <cellStyle name="Normal 8 2 2 2 3 2 2" xfId="14288" xr:uid="{68B75DBC-47F3-443C-AD2F-3FF4BD4C6AD6}"/>
    <cellStyle name="Normal 8 2 2 2 3 2 2 2" xfId="29264" xr:uid="{19C6A84C-5B24-401F-A0FD-189C9310DC1D}"/>
    <cellStyle name="Normal 8 2 2 2 3 2 3" xfId="21776" xr:uid="{7809C002-6514-4F8A-8D7E-679157541BF6}"/>
    <cellStyle name="Normal 8 2 2 2 3 2 4" xfId="33723" xr:uid="{AA8C54BF-7089-4041-B154-0F08B0ECA3AD}"/>
    <cellStyle name="Normal 8 2 2 2 3 2 5" xfId="44195" xr:uid="{BEEC5573-A624-4206-83E2-9F688B5E1510}"/>
    <cellStyle name="Normal 8 2 2 2 3 2 6" xfId="52081" xr:uid="{12E26D50-5EDE-4C2F-BAE5-298C4F151113}"/>
    <cellStyle name="Normal 8 2 2 2 3 2 7" xfId="59571" xr:uid="{304795D8-E4EB-46BC-936A-F065A3BC98AE}"/>
    <cellStyle name="Normal 8 2 2 2 3 3" xfId="6782" xr:uid="{05DA846C-5087-4048-8AB7-43F8F45C9716}"/>
    <cellStyle name="Normal 8 2 2 2 3 3 2" xfId="14289" xr:uid="{90110575-E471-4F85-A3FC-795FE76073FA}"/>
    <cellStyle name="Normal 8 2 2 2 3 3 2 2" xfId="29265" xr:uid="{D9EA943C-A87F-4ED3-8B13-E96ED0A9CE56}"/>
    <cellStyle name="Normal 8 2 2 2 3 3 3" xfId="21777" xr:uid="{A71ECA63-0490-4D46-A887-F0FAA681D224}"/>
    <cellStyle name="Normal 8 2 2 2 3 3 4" xfId="35568" xr:uid="{79D6BAFB-E927-4E1C-A8E8-564107031A49}"/>
    <cellStyle name="Normal 8 2 2 2 3 3 5" xfId="44196" xr:uid="{A4DB4E21-FFF1-4535-9EC8-955F84633F69}"/>
    <cellStyle name="Normal 8 2 2 2 3 3 6" xfId="52082" xr:uid="{2D7FCF73-9D41-47A1-997F-9ADA329332D5}"/>
    <cellStyle name="Normal 8 2 2 2 3 3 7" xfId="59572" xr:uid="{24596B3A-2DE3-468F-A1B0-DC7A823BE074}"/>
    <cellStyle name="Normal 8 2 2 2 3 4" xfId="6783" xr:uid="{C7B4DAA0-7DA1-4918-AA92-7AB5147E665B}"/>
    <cellStyle name="Normal 8 2 2 2 3 4 2" xfId="14290" xr:uid="{88F49AF0-BDB5-4515-BAE1-2DBA17247545}"/>
    <cellStyle name="Normal 8 2 2 2 3 4 2 2" xfId="29266" xr:uid="{DBB9B79F-7F54-4C51-AF39-2661D963EB67}"/>
    <cellStyle name="Normal 8 2 2 2 3 4 3" xfId="21778" xr:uid="{BAD7F051-73E2-458E-9009-33D867B6A028}"/>
    <cellStyle name="Normal 8 2 2 2 3 4 4" xfId="37411" xr:uid="{BF395493-9949-4B35-B0D1-1211AAD04216}"/>
    <cellStyle name="Normal 8 2 2 2 3 4 5" xfId="44197" xr:uid="{BFDC8259-6BB7-46FE-A441-3074069826AF}"/>
    <cellStyle name="Normal 8 2 2 2 3 4 6" xfId="52083" xr:uid="{2485BBBB-65DA-4DFC-A9BC-78DC73EBFCD0}"/>
    <cellStyle name="Normal 8 2 2 2 3 4 7" xfId="59573" xr:uid="{11E0FCC3-BFE1-4221-8AF8-F8F901C5C831}"/>
    <cellStyle name="Normal 8 2 2 2 3 5" xfId="14287" xr:uid="{A443271D-D330-4AB6-973F-0D94A3BF16A1}"/>
    <cellStyle name="Normal 8 2 2 2 3 5 2" xfId="29263" xr:uid="{2C1EEC46-D4DD-4A9A-984A-C6B0A3BD801B}"/>
    <cellStyle name="Normal 8 2 2 2 3 6" xfId="21775" xr:uid="{7D074DBD-7EBD-4F65-9670-34E89347B634}"/>
    <cellStyle name="Normal 8 2 2 2 3 7" xfId="31906" xr:uid="{638932EB-1255-4B9F-8120-FC92B759AD69}"/>
    <cellStyle name="Normal 8 2 2 2 3 8" xfId="44194" xr:uid="{400E880F-341C-406C-AF32-5170DAEB1B33}"/>
    <cellStyle name="Normal 8 2 2 2 3 9" xfId="52080" xr:uid="{93E17B2A-A4C4-4027-A2AA-8EB287A93020}"/>
    <cellStyle name="Normal 8 2 2 2 4" xfId="6784" xr:uid="{328C0D20-9541-4E0E-91A1-AEC8AC381CD0}"/>
    <cellStyle name="Normal 8 2 2 2 4 2" xfId="14291" xr:uid="{5C833ED3-1FF4-443C-A197-DE943B1D5E6B}"/>
    <cellStyle name="Normal 8 2 2 2 4 2 2" xfId="29267" xr:uid="{4E785B4C-B3C1-4399-89E6-DDA17A6183F3}"/>
    <cellStyle name="Normal 8 2 2 2 4 3" xfId="21779" xr:uid="{AFB71182-AAB7-4370-9866-A022D3A69495}"/>
    <cellStyle name="Normal 8 2 2 2 4 4" xfId="33720" xr:uid="{01B2784C-5B8F-4971-9513-2A4646B088AD}"/>
    <cellStyle name="Normal 8 2 2 2 4 5" xfId="44198" xr:uid="{369572DA-BFAE-4CF6-B8CA-0AC405F229C6}"/>
    <cellStyle name="Normal 8 2 2 2 4 6" xfId="52084" xr:uid="{2B4DD113-AFEA-44E2-A078-A491E55AF944}"/>
    <cellStyle name="Normal 8 2 2 2 4 7" xfId="59574" xr:uid="{76A0B744-ED30-4A1E-9CB5-79C346D40754}"/>
    <cellStyle name="Normal 8 2 2 2 5" xfId="6785" xr:uid="{06CB124D-5DD6-4BE7-92D1-89EA9BC3C860}"/>
    <cellStyle name="Normal 8 2 2 2 5 2" xfId="14292" xr:uid="{00804D8E-D457-4831-93A3-97E2978B05E4}"/>
    <cellStyle name="Normal 8 2 2 2 5 2 2" xfId="29268" xr:uid="{46BB8438-9571-4BDC-B26F-70C67B9BEA76}"/>
    <cellStyle name="Normal 8 2 2 2 5 3" xfId="21780" xr:uid="{F66F65E0-7720-4288-817B-EFE4DFAAFA48}"/>
    <cellStyle name="Normal 8 2 2 2 5 4" xfId="35565" xr:uid="{5F0E8CA2-F82E-4D0B-85E3-FBC3983F6929}"/>
    <cellStyle name="Normal 8 2 2 2 5 5" xfId="44199" xr:uid="{658EB70E-B656-4167-9B4A-6C27FB3EF0B6}"/>
    <cellStyle name="Normal 8 2 2 2 5 6" xfId="52085" xr:uid="{7D5CDE90-5639-49ED-8840-B6ACEEE88D96}"/>
    <cellStyle name="Normal 8 2 2 2 5 7" xfId="59575" xr:uid="{1827C81D-6E2E-4425-AA3C-0AD4599C292E}"/>
    <cellStyle name="Normal 8 2 2 2 6" xfId="6786" xr:uid="{3DBA4451-6A9F-4F14-A47C-0C0372A4E7AB}"/>
    <cellStyle name="Normal 8 2 2 2 6 2" xfId="14293" xr:uid="{40199106-5799-46B1-A32D-FDACE3D0CFE8}"/>
    <cellStyle name="Normal 8 2 2 2 6 2 2" xfId="29269" xr:uid="{6021FD9A-5D2A-4FF2-8817-6CF94468C8B9}"/>
    <cellStyle name="Normal 8 2 2 2 6 3" xfId="21781" xr:uid="{9FE534E4-3BFD-4995-80DF-1EBB54F347DC}"/>
    <cellStyle name="Normal 8 2 2 2 6 4" xfId="37408" xr:uid="{6F8483A9-E627-4679-B639-1B385B89C574}"/>
    <cellStyle name="Normal 8 2 2 2 6 5" xfId="44200" xr:uid="{EB153AC1-6A50-4EC0-A595-EB6B8CAFEB10}"/>
    <cellStyle name="Normal 8 2 2 2 6 6" xfId="52086" xr:uid="{A1C3C723-BF79-457D-9DD6-CF22475A3E95}"/>
    <cellStyle name="Normal 8 2 2 2 6 7" xfId="59576" xr:uid="{D7DBE4F1-97B6-4BEB-A8BD-A3569C6D1B9B}"/>
    <cellStyle name="Normal 8 2 2 2 7" xfId="14278" xr:uid="{1187BC9A-333A-4CE9-A165-9D7E783769F1}"/>
    <cellStyle name="Normal 8 2 2 2 7 2" xfId="29254" xr:uid="{CFC8B627-4C91-4BF7-8B75-922C641A7731}"/>
    <cellStyle name="Normal 8 2 2 2 8" xfId="21766" xr:uid="{E8438C42-1CB0-4FC7-8430-20479918ACC6}"/>
    <cellStyle name="Normal 8 2 2 2 9" xfId="30534" xr:uid="{97298ADC-0550-4159-A976-B6D318D6BE2F}"/>
    <cellStyle name="Normal 8 2 2 3" xfId="6787" xr:uid="{F452A746-DF52-4BA7-BB61-C044A96068DD}"/>
    <cellStyle name="Normal 8 2 2 3 10" xfId="52087" xr:uid="{9486426C-B3F8-4B5B-B5F3-CF6DA64E1F18}"/>
    <cellStyle name="Normal 8 2 2 3 11" xfId="59577" xr:uid="{E03CD6A4-E056-40D3-B8A5-4FCE4A99FBD4}"/>
    <cellStyle name="Normal 8 2 2 3 2" xfId="6788" xr:uid="{A6C4E3AF-FA5A-495C-8E30-CB268400D60D}"/>
    <cellStyle name="Normal 8 2 2 3 2 10" xfId="59578" xr:uid="{CCD1A525-41F2-416A-9D74-0817E9409273}"/>
    <cellStyle name="Normal 8 2 2 3 2 2" xfId="6789" xr:uid="{CFC0E2F3-0AC3-4723-A07B-FC4E50BABA41}"/>
    <cellStyle name="Normal 8 2 2 3 2 2 2" xfId="14296" xr:uid="{1582593A-B486-4575-9EFF-41D351708F8E}"/>
    <cellStyle name="Normal 8 2 2 3 2 2 2 2" xfId="29272" xr:uid="{CD2FB94A-903D-46E1-B9F5-A1F83778C42E}"/>
    <cellStyle name="Normal 8 2 2 3 2 2 3" xfId="21784" xr:uid="{69D6F5AD-5664-4CF3-82D6-7B7B105CE035}"/>
    <cellStyle name="Normal 8 2 2 3 2 2 4" xfId="33725" xr:uid="{559075DB-0CB2-4002-9A5E-0238E595D169}"/>
    <cellStyle name="Normal 8 2 2 3 2 2 5" xfId="44203" xr:uid="{1742D345-8E1B-4820-A082-7EAD7F35BD44}"/>
    <cellStyle name="Normal 8 2 2 3 2 2 6" xfId="52089" xr:uid="{B9594904-09C5-41D2-8ED7-09B2DCBD5F70}"/>
    <cellStyle name="Normal 8 2 2 3 2 2 7" xfId="59579" xr:uid="{9240504A-1857-41C7-8860-8C636C8BC70C}"/>
    <cellStyle name="Normal 8 2 2 3 2 3" xfId="6790" xr:uid="{D8EAC8B5-818F-4AED-97B0-F3CBF6C4D582}"/>
    <cellStyle name="Normal 8 2 2 3 2 3 2" xfId="14297" xr:uid="{3A4B5008-BAE9-4BE8-A8A3-48BDC14331D2}"/>
    <cellStyle name="Normal 8 2 2 3 2 3 2 2" xfId="29273" xr:uid="{89147396-D565-47D8-89A8-43435954CC4E}"/>
    <cellStyle name="Normal 8 2 2 3 2 3 3" xfId="21785" xr:uid="{6ADD47F0-E1FA-42FD-8325-704EF4BFA8BA}"/>
    <cellStyle name="Normal 8 2 2 3 2 3 4" xfId="35570" xr:uid="{46D989CF-2C0F-4091-B046-EF834DB20832}"/>
    <cellStyle name="Normal 8 2 2 3 2 3 5" xfId="44204" xr:uid="{A8F379C7-207A-49F0-949D-DED805BB2F2D}"/>
    <cellStyle name="Normal 8 2 2 3 2 3 6" xfId="52090" xr:uid="{F62F5E2A-B25B-4534-8D58-7FBC955E4557}"/>
    <cellStyle name="Normal 8 2 2 3 2 3 7" xfId="59580" xr:uid="{C1935724-DE2C-4EB1-A697-A251371CD7A6}"/>
    <cellStyle name="Normal 8 2 2 3 2 4" xfId="6791" xr:uid="{6C01697A-6565-401F-847C-E4BAEAD57DC6}"/>
    <cellStyle name="Normal 8 2 2 3 2 4 2" xfId="14298" xr:uid="{CFDBAFB3-72E0-4C98-811E-3F72A798B059}"/>
    <cellStyle name="Normal 8 2 2 3 2 4 2 2" xfId="29274" xr:uid="{CF41988B-7914-455C-B14D-EA5A945C069D}"/>
    <cellStyle name="Normal 8 2 2 3 2 4 3" xfId="21786" xr:uid="{F28A56A9-DD73-4D58-89D0-C7F094B8A025}"/>
    <cellStyle name="Normal 8 2 2 3 2 4 4" xfId="37413" xr:uid="{01C68EF9-A30C-4772-A4B0-EB7FA673FBC4}"/>
    <cellStyle name="Normal 8 2 2 3 2 4 5" xfId="44205" xr:uid="{B738B60B-8D2E-45D8-B275-2A94F7D1725C}"/>
    <cellStyle name="Normal 8 2 2 3 2 4 6" xfId="52091" xr:uid="{DD315DE8-2AAC-4669-990F-56AD9EEE126C}"/>
    <cellStyle name="Normal 8 2 2 3 2 4 7" xfId="59581" xr:uid="{5A416C36-28AE-4117-973B-77D636600B0A}"/>
    <cellStyle name="Normal 8 2 2 3 2 5" xfId="14295" xr:uid="{491A552F-12F9-4738-8CB5-164E87C262C4}"/>
    <cellStyle name="Normal 8 2 2 3 2 5 2" xfId="29271" xr:uid="{34919866-5C29-4F3E-8E23-FC64A458E450}"/>
    <cellStyle name="Normal 8 2 2 3 2 6" xfId="21783" xr:uid="{BC67C777-8D42-466D-9254-FA911BE1C142}"/>
    <cellStyle name="Normal 8 2 2 3 2 7" xfId="31908" xr:uid="{55081E5C-FBD4-453B-A55F-DCC66F03BEC8}"/>
    <cellStyle name="Normal 8 2 2 3 2 8" xfId="44202" xr:uid="{FE503100-59FD-43F4-A2A1-4EEE47C441AC}"/>
    <cellStyle name="Normal 8 2 2 3 2 9" xfId="52088" xr:uid="{0B4FE76D-8921-41E8-A0BD-97DE24AAAF85}"/>
    <cellStyle name="Normal 8 2 2 3 3" xfId="6792" xr:uid="{6BAFB44E-6713-42A3-98F3-A0642C4917FB}"/>
    <cellStyle name="Normal 8 2 2 3 3 2" xfId="14299" xr:uid="{C12DF2B5-D6BE-4358-92BE-5A661FD268EB}"/>
    <cellStyle name="Normal 8 2 2 3 3 2 2" xfId="29275" xr:uid="{D0BC837B-7282-4010-96A7-E525FBE2D1CB}"/>
    <cellStyle name="Normal 8 2 2 3 3 3" xfId="21787" xr:uid="{8B538A6A-122A-4C5D-B974-E2D0180A22D0}"/>
    <cellStyle name="Normal 8 2 2 3 3 4" xfId="33724" xr:uid="{021E48E4-697C-4DA0-8999-F6EDCBDE9343}"/>
    <cellStyle name="Normal 8 2 2 3 3 5" xfId="44206" xr:uid="{F8F8AC8B-4DD1-46F7-9E80-86D386A29E1C}"/>
    <cellStyle name="Normal 8 2 2 3 3 6" xfId="52092" xr:uid="{66B65D53-23C0-4412-ACCE-80A4AF33CB17}"/>
    <cellStyle name="Normal 8 2 2 3 3 7" xfId="59582" xr:uid="{CFF76873-D0BC-440D-A736-35EF9995035B}"/>
    <cellStyle name="Normal 8 2 2 3 4" xfId="6793" xr:uid="{9FEE834F-7C6E-494B-937F-B867FD23328D}"/>
    <cellStyle name="Normal 8 2 2 3 4 2" xfId="14300" xr:uid="{389C4BF6-943E-4F01-A2DD-154508661166}"/>
    <cellStyle name="Normal 8 2 2 3 4 2 2" xfId="29276" xr:uid="{5E260E11-565E-431D-92DD-DA299D8B6F83}"/>
    <cellStyle name="Normal 8 2 2 3 4 3" xfId="21788" xr:uid="{DB65F00D-29EA-43DE-ADF6-2979F4D68712}"/>
    <cellStyle name="Normal 8 2 2 3 4 4" xfId="35569" xr:uid="{C4780A10-6787-4E49-866D-D8A15A683F8F}"/>
    <cellStyle name="Normal 8 2 2 3 4 5" xfId="44207" xr:uid="{3091C547-32A3-444C-84B2-5EE80913D68C}"/>
    <cellStyle name="Normal 8 2 2 3 4 6" xfId="52093" xr:uid="{7F9DB34F-20A1-46C6-8EA8-F7EEF310049B}"/>
    <cellStyle name="Normal 8 2 2 3 4 7" xfId="59583" xr:uid="{E7DF9632-CDB4-4D7F-B862-909BD7441B4F}"/>
    <cellStyle name="Normal 8 2 2 3 5" xfId="6794" xr:uid="{7722ADF0-0028-4813-B196-310C5E17D60B}"/>
    <cellStyle name="Normal 8 2 2 3 5 2" xfId="14301" xr:uid="{196EBB7A-68F0-4F95-BEC2-2941E7C2F615}"/>
    <cellStyle name="Normal 8 2 2 3 5 2 2" xfId="29277" xr:uid="{82B18313-6C02-4AFC-A4CD-EB1974901FF1}"/>
    <cellStyle name="Normal 8 2 2 3 5 3" xfId="21789" xr:uid="{601DAA62-9D09-4372-ADBE-CA9A49F29798}"/>
    <cellStyle name="Normal 8 2 2 3 5 4" xfId="37412" xr:uid="{1F1DEF60-37F4-47AB-B2F4-8AF4FD3D0498}"/>
    <cellStyle name="Normal 8 2 2 3 5 5" xfId="44208" xr:uid="{B5F1B55C-FA6C-4C40-BBD1-3FDE3360DE2D}"/>
    <cellStyle name="Normal 8 2 2 3 5 6" xfId="52094" xr:uid="{617C49C0-9815-453F-9577-96FBC4DDF2F8}"/>
    <cellStyle name="Normal 8 2 2 3 5 7" xfId="59584" xr:uid="{931B7BB6-961B-4EEA-A744-21C3FE5996C0}"/>
    <cellStyle name="Normal 8 2 2 3 6" xfId="14294" xr:uid="{4A9C5966-FA3E-4AD5-8CAF-F0D4BB00FDA9}"/>
    <cellStyle name="Normal 8 2 2 3 6 2" xfId="29270" xr:uid="{71E62652-D044-44CC-B793-4E4C5F60B5ED}"/>
    <cellStyle name="Normal 8 2 2 3 7" xfId="21782" xr:uid="{D94961D9-3986-4DEC-B98A-068CB11F3593}"/>
    <cellStyle name="Normal 8 2 2 3 8" xfId="30735" xr:uid="{C02DB4BF-AE42-4E31-8F35-1417B461884B}"/>
    <cellStyle name="Normal 8 2 2 3 9" xfId="44201" xr:uid="{B8CC1F72-7D37-481B-BC16-FFE6AE6A30E1}"/>
    <cellStyle name="Normal 8 2 2 4" xfId="6795" xr:uid="{F2E27D6B-0BD2-486C-AB8F-DA10EA4C3ABE}"/>
    <cellStyle name="Normal 8 2 2 4 10" xfId="52095" xr:uid="{5B51A16A-D5B0-4566-A646-5DA1104D0C06}"/>
    <cellStyle name="Normal 8 2 2 4 11" xfId="59585" xr:uid="{DCEC1726-7336-4DF9-A58B-39EF336E62A2}"/>
    <cellStyle name="Normal 8 2 2 4 2" xfId="6796" xr:uid="{566C203F-AFE7-4C6F-A508-380D1F1CABD6}"/>
    <cellStyle name="Normal 8 2 2 4 2 10" xfId="59586" xr:uid="{0DC7F65D-E4D3-43CD-87D5-2E410BF0C245}"/>
    <cellStyle name="Normal 8 2 2 4 2 2" xfId="6797" xr:uid="{A71AD015-6938-4A96-91CC-8B7E4328812C}"/>
    <cellStyle name="Normal 8 2 2 4 2 2 2" xfId="14304" xr:uid="{BE7929C2-1C1D-4F96-96F1-5D39981B66FC}"/>
    <cellStyle name="Normal 8 2 2 4 2 2 2 2" xfId="29280" xr:uid="{0DAFB3EE-0EF0-47D7-A724-97653AB59A7C}"/>
    <cellStyle name="Normal 8 2 2 4 2 2 3" xfId="21792" xr:uid="{773D4620-FCF8-4B56-9D39-0ADA4802F64B}"/>
    <cellStyle name="Normal 8 2 2 4 2 2 4" xfId="33727" xr:uid="{233C346A-F4C4-469C-A309-382D94CE69B9}"/>
    <cellStyle name="Normal 8 2 2 4 2 2 5" xfId="44211" xr:uid="{971117F3-9A63-4DB0-BD1C-43B30740E41A}"/>
    <cellStyle name="Normal 8 2 2 4 2 2 6" xfId="52097" xr:uid="{0A70E485-40F9-4BA6-9B1C-3BA4337AF0D9}"/>
    <cellStyle name="Normal 8 2 2 4 2 2 7" xfId="59587" xr:uid="{6AD23639-1F18-45CC-B22B-F199E783D7C8}"/>
    <cellStyle name="Normal 8 2 2 4 2 3" xfId="6798" xr:uid="{F92A642C-B055-48B8-84D7-83F6BB6F2476}"/>
    <cellStyle name="Normal 8 2 2 4 2 3 2" xfId="14305" xr:uid="{896CAC31-6962-4BF7-AC44-2F2332FE3885}"/>
    <cellStyle name="Normal 8 2 2 4 2 3 2 2" xfId="29281" xr:uid="{2FAFFC0A-ABFC-4C0B-9677-A79447E2FA63}"/>
    <cellStyle name="Normal 8 2 2 4 2 3 3" xfId="21793" xr:uid="{750F0CC6-608E-4C7D-BCFD-300ADD598F2A}"/>
    <cellStyle name="Normal 8 2 2 4 2 3 4" xfId="35572" xr:uid="{0D08DB28-0D92-41A2-BA39-774B08C7A8DF}"/>
    <cellStyle name="Normal 8 2 2 4 2 3 5" xfId="44212" xr:uid="{BDB5E606-4A79-45AC-9BAE-43F38017B120}"/>
    <cellStyle name="Normal 8 2 2 4 2 3 6" xfId="52098" xr:uid="{B103A6B2-B50D-445E-9047-9B04AA344003}"/>
    <cellStyle name="Normal 8 2 2 4 2 3 7" xfId="59588" xr:uid="{DD3D8C20-DB17-4435-A2B6-F9C4030B7974}"/>
    <cellStyle name="Normal 8 2 2 4 2 4" xfId="6799" xr:uid="{2C80BB09-B311-4265-9F0E-707A96419DAA}"/>
    <cellStyle name="Normal 8 2 2 4 2 4 2" xfId="14306" xr:uid="{188EBEAB-93A5-48EE-955F-3C9D12C85687}"/>
    <cellStyle name="Normal 8 2 2 4 2 4 2 2" xfId="29282" xr:uid="{A84FE253-FAA1-44D1-B201-ADB177B2FC73}"/>
    <cellStyle name="Normal 8 2 2 4 2 4 3" xfId="21794" xr:uid="{E8E013E3-42B4-4030-9243-7F5045A7101E}"/>
    <cellStyle name="Normal 8 2 2 4 2 4 4" xfId="37415" xr:uid="{F2C30032-20E6-4300-9742-4837A22C9435}"/>
    <cellStyle name="Normal 8 2 2 4 2 4 5" xfId="44213" xr:uid="{40803F57-6D48-48A6-9131-042C5565726B}"/>
    <cellStyle name="Normal 8 2 2 4 2 4 6" xfId="52099" xr:uid="{715D7E4E-1BD8-4CE1-B181-DAA0639F0E29}"/>
    <cellStyle name="Normal 8 2 2 4 2 4 7" xfId="59589" xr:uid="{6ABDEF00-44BD-4C19-97A6-5F27ECE4A439}"/>
    <cellStyle name="Normal 8 2 2 4 2 5" xfId="14303" xr:uid="{A7237335-FEED-422F-BE16-6D54C88B546C}"/>
    <cellStyle name="Normal 8 2 2 4 2 5 2" xfId="29279" xr:uid="{13D27E1F-846A-4642-9AC4-7E8EB24A854E}"/>
    <cellStyle name="Normal 8 2 2 4 2 6" xfId="21791" xr:uid="{AC83BCE4-E406-401F-A86F-AC0E5CFD0396}"/>
    <cellStyle name="Normal 8 2 2 4 2 7" xfId="31909" xr:uid="{C01CD0A1-3F7B-443E-82F8-493552EBE721}"/>
    <cellStyle name="Normal 8 2 2 4 2 8" xfId="44210" xr:uid="{E07D3DF5-62A5-45AB-BCAA-C26A10A8E292}"/>
    <cellStyle name="Normal 8 2 2 4 2 9" xfId="52096" xr:uid="{54A068ED-7D97-41A4-B270-8AE2D7DE0A04}"/>
    <cellStyle name="Normal 8 2 2 4 3" xfId="6800" xr:uid="{8AE4AA0B-4EC9-4C80-94E9-AC6A9BFD9835}"/>
    <cellStyle name="Normal 8 2 2 4 3 2" xfId="14307" xr:uid="{6139E425-2F2D-4717-89A7-1094326D9D26}"/>
    <cellStyle name="Normal 8 2 2 4 3 2 2" xfId="29283" xr:uid="{A340B0BC-A059-4AB6-AF90-4FF1663E3861}"/>
    <cellStyle name="Normal 8 2 2 4 3 3" xfId="21795" xr:uid="{7AEB5452-6249-4FED-B885-ECF280D1F5E2}"/>
    <cellStyle name="Normal 8 2 2 4 3 4" xfId="33726" xr:uid="{2354B75F-5194-4B3E-9251-539E185C97F4}"/>
    <cellStyle name="Normal 8 2 2 4 3 5" xfId="44214" xr:uid="{0A70488F-6430-4DE9-8714-306FEFDFB28F}"/>
    <cellStyle name="Normal 8 2 2 4 3 6" xfId="52100" xr:uid="{B72B6713-354A-42E3-A50E-1BFE7330D930}"/>
    <cellStyle name="Normal 8 2 2 4 3 7" xfId="59590" xr:uid="{94122C58-DB5C-47ED-9BA5-65D50A662943}"/>
    <cellStyle name="Normal 8 2 2 4 4" xfId="6801" xr:uid="{E34A3CE4-73BF-407A-9799-2F52D98C948B}"/>
    <cellStyle name="Normal 8 2 2 4 4 2" xfId="14308" xr:uid="{073AC34E-6BC6-4DB7-85B8-0CEAD836E899}"/>
    <cellStyle name="Normal 8 2 2 4 4 2 2" xfId="29284" xr:uid="{AF17D3DC-D2DA-4E30-880B-1AB7FCE79776}"/>
    <cellStyle name="Normal 8 2 2 4 4 3" xfId="21796" xr:uid="{00A2B58A-88EB-4D76-BAF3-974839805807}"/>
    <cellStyle name="Normal 8 2 2 4 4 4" xfId="35571" xr:uid="{C707E67F-56B5-4D30-B901-23E9FA7738E6}"/>
    <cellStyle name="Normal 8 2 2 4 4 5" xfId="44215" xr:uid="{EC186DF9-2996-46BD-B773-74C482CA1D1B}"/>
    <cellStyle name="Normal 8 2 2 4 4 6" xfId="52101" xr:uid="{A411B829-AD99-4C90-9DE3-37600F6A38C3}"/>
    <cellStyle name="Normal 8 2 2 4 4 7" xfId="59591" xr:uid="{B5F284BD-197C-4185-930C-CDD35564A4B0}"/>
    <cellStyle name="Normal 8 2 2 4 5" xfId="6802" xr:uid="{6AD489B6-E7B2-4431-870C-27DF6F491424}"/>
    <cellStyle name="Normal 8 2 2 4 5 2" xfId="14309" xr:uid="{4856EC88-99DA-49B0-9C87-011AE98DC0AC}"/>
    <cellStyle name="Normal 8 2 2 4 5 2 2" xfId="29285" xr:uid="{D1216BBC-E8CC-4FBE-AE53-EF0ED02ECD7F}"/>
    <cellStyle name="Normal 8 2 2 4 5 3" xfId="21797" xr:uid="{B044E90B-1667-4B5C-9D2B-353D6F6CD02A}"/>
    <cellStyle name="Normal 8 2 2 4 5 4" xfId="37414" xr:uid="{BE6EF1CD-1701-4F59-8D1D-8AEC739BB66F}"/>
    <cellStyle name="Normal 8 2 2 4 5 5" xfId="44216" xr:uid="{9D54E4FC-F6E2-4AA0-959D-BC1F4DFC17D7}"/>
    <cellStyle name="Normal 8 2 2 4 5 6" xfId="52102" xr:uid="{D858BB7C-6B8B-4579-B6CB-4A41D7009E9D}"/>
    <cellStyle name="Normal 8 2 2 4 5 7" xfId="59592" xr:uid="{0B54D0B9-7621-4C68-B24C-B36FB6CB3205}"/>
    <cellStyle name="Normal 8 2 2 4 6" xfId="14302" xr:uid="{0C7A3973-4892-4F87-A487-D7F5479F61B0}"/>
    <cellStyle name="Normal 8 2 2 4 6 2" xfId="29278" xr:uid="{FE1022DA-B2C1-4B58-993A-8B0A22184A99}"/>
    <cellStyle name="Normal 8 2 2 4 7" xfId="21790" xr:uid="{9FC3BE9F-D6B7-4A9C-B7E6-93764806DE18}"/>
    <cellStyle name="Normal 8 2 2 4 8" xfId="31048" xr:uid="{F52DD3A1-4BA3-45D9-8377-C3FE57AE2ABA}"/>
    <cellStyle name="Normal 8 2 2 4 9" xfId="44209" xr:uid="{68F427C1-47E4-4044-B8C5-D7F17EF7D7DB}"/>
    <cellStyle name="Normal 8 2 2 5" xfId="6803" xr:uid="{D63C0D73-4351-4463-B1C9-437BB96003B7}"/>
    <cellStyle name="Normal 8 2 2 5 10" xfId="59593" xr:uid="{7ABB77EB-0D24-4C58-813A-EDFE9DFCA0B1}"/>
    <cellStyle name="Normal 8 2 2 5 2" xfId="6804" xr:uid="{86D06CDC-C1C6-445B-9733-B9945175533D}"/>
    <cellStyle name="Normal 8 2 2 5 2 2" xfId="14311" xr:uid="{592449FE-77DA-475A-9C59-B9F7F602F64A}"/>
    <cellStyle name="Normal 8 2 2 5 2 2 2" xfId="29287" xr:uid="{DE0B83EC-8BBF-43B4-A677-23DA1ACB2A4C}"/>
    <cellStyle name="Normal 8 2 2 5 2 3" xfId="21799" xr:uid="{34E2DDEB-A9BE-4C50-914C-6B41DE176320}"/>
    <cellStyle name="Normal 8 2 2 5 2 4" xfId="33728" xr:uid="{4097CCF8-6CA9-4251-833D-48DFB02622C3}"/>
    <cellStyle name="Normal 8 2 2 5 2 5" xfId="44218" xr:uid="{A3770E96-4FE2-4D04-83B4-0850C53DED6A}"/>
    <cellStyle name="Normal 8 2 2 5 2 6" xfId="52104" xr:uid="{66FCEA45-771D-4316-BDA0-C2AD29B28874}"/>
    <cellStyle name="Normal 8 2 2 5 2 7" xfId="59594" xr:uid="{54DF036C-DB8D-4FAC-ABCA-7E4EFF52C874}"/>
    <cellStyle name="Normal 8 2 2 5 3" xfId="6805" xr:uid="{90067789-BE3E-4BBB-AEAF-233FEE21FB86}"/>
    <cellStyle name="Normal 8 2 2 5 3 2" xfId="14312" xr:uid="{9A753A52-195B-4D85-ABD0-5267AF949143}"/>
    <cellStyle name="Normal 8 2 2 5 3 2 2" xfId="29288" xr:uid="{F0CCF8D8-008F-4848-B9E4-45FDFADDF5C0}"/>
    <cellStyle name="Normal 8 2 2 5 3 3" xfId="21800" xr:uid="{FD3D8A29-B765-4B45-85D8-1D03572D2D5B}"/>
    <cellStyle name="Normal 8 2 2 5 3 4" xfId="35573" xr:uid="{2BCB0B62-C084-4975-AC19-8E556F57453D}"/>
    <cellStyle name="Normal 8 2 2 5 3 5" xfId="44219" xr:uid="{61C7921A-DD3D-4AA4-81BA-6C08D939DFC3}"/>
    <cellStyle name="Normal 8 2 2 5 3 6" xfId="52105" xr:uid="{6E22C6C0-BD19-40E0-ADEA-FE31D58E54E3}"/>
    <cellStyle name="Normal 8 2 2 5 3 7" xfId="59595" xr:uid="{99BDF712-F705-4C48-B471-41E1D18FE677}"/>
    <cellStyle name="Normal 8 2 2 5 4" xfId="6806" xr:uid="{376AC428-0DD5-4906-9891-74BFE49F7806}"/>
    <cellStyle name="Normal 8 2 2 5 4 2" xfId="14313" xr:uid="{E981098A-3046-4010-9149-9AF9CD96626D}"/>
    <cellStyle name="Normal 8 2 2 5 4 2 2" xfId="29289" xr:uid="{318ADEBE-540A-46C0-86B6-B89FF1C953EB}"/>
    <cellStyle name="Normal 8 2 2 5 4 3" xfId="21801" xr:uid="{11484CAB-31C0-4402-A0DD-464C90D4F372}"/>
    <cellStyle name="Normal 8 2 2 5 4 4" xfId="37416" xr:uid="{55193A14-D1E7-4F15-8E44-3A1CB532A09D}"/>
    <cellStyle name="Normal 8 2 2 5 4 5" xfId="44220" xr:uid="{D43D57D8-119C-4A39-AC9E-16510EB720E0}"/>
    <cellStyle name="Normal 8 2 2 5 4 6" xfId="52106" xr:uid="{5A9E4883-EDE1-4037-8C20-50F0D28052D4}"/>
    <cellStyle name="Normal 8 2 2 5 4 7" xfId="59596" xr:uid="{71EFC017-5069-4A81-B7AF-E97A491CB2F2}"/>
    <cellStyle name="Normal 8 2 2 5 5" xfId="14310" xr:uid="{71BCF8CC-DBF4-455F-A39C-B40350161D23}"/>
    <cellStyle name="Normal 8 2 2 5 5 2" xfId="29286" xr:uid="{EE36279B-3F59-41C9-81EF-76C9D96AE47C}"/>
    <cellStyle name="Normal 8 2 2 5 6" xfId="21798" xr:uid="{86BF4860-CD64-4C2C-923A-585886CF358F}"/>
    <cellStyle name="Normal 8 2 2 5 7" xfId="31905" xr:uid="{A3925B5F-D974-4D50-9AF3-8646E53CCA4B}"/>
    <cellStyle name="Normal 8 2 2 5 8" xfId="44217" xr:uid="{F0F57D67-146C-4D0D-82DA-5B8BF2346127}"/>
    <cellStyle name="Normal 8 2 2 5 9" xfId="52103" xr:uid="{C31DC88E-377A-467A-935D-04D4D8D32D3D}"/>
    <cellStyle name="Normal 8 2 2 6" xfId="6807" xr:uid="{98B9ADC3-25E7-4C0F-A1B6-B36F11A58FD7}"/>
    <cellStyle name="Normal 8 2 2 6 2" xfId="14314" xr:uid="{5786D64F-4466-4E35-809D-19614F9D00CE}"/>
    <cellStyle name="Normal 8 2 2 6 2 2" xfId="29290" xr:uid="{E7C76D8F-F332-461A-9860-D0CE2E9065FA}"/>
    <cellStyle name="Normal 8 2 2 6 3" xfId="21802" xr:uid="{DCA38AF1-E31B-40A1-AFE0-6CFCD975FBE7}"/>
    <cellStyle name="Normal 8 2 2 6 4" xfId="33719" xr:uid="{E46D23B6-9FB5-46CD-B878-E10AC01EF7E8}"/>
    <cellStyle name="Normal 8 2 2 6 5" xfId="44221" xr:uid="{02192BD6-07C0-415E-8838-6BF03889EA0C}"/>
    <cellStyle name="Normal 8 2 2 6 6" xfId="52107" xr:uid="{89FF6A65-28B2-4837-A581-E5073CC41471}"/>
    <cellStyle name="Normal 8 2 2 6 7" xfId="59597" xr:uid="{337C8A6E-5982-4514-A56A-F09B576ECE61}"/>
    <cellStyle name="Normal 8 2 2 7" xfId="6808" xr:uid="{00009512-B6F0-4741-9CFE-E92430EACCF9}"/>
    <cellStyle name="Normal 8 2 2 7 2" xfId="14315" xr:uid="{9EBAB27A-B0C1-44F9-B772-3C1748E44743}"/>
    <cellStyle name="Normal 8 2 2 7 2 2" xfId="29291" xr:uid="{E13284DF-F2F3-42A3-96CD-C781012567C2}"/>
    <cellStyle name="Normal 8 2 2 7 3" xfId="21803" xr:uid="{1246883A-DC77-471B-B373-08AC766DE8A3}"/>
    <cellStyle name="Normal 8 2 2 7 4" xfId="35564" xr:uid="{71DBBBDA-987C-45EC-BBA4-3E00E6D2A560}"/>
    <cellStyle name="Normal 8 2 2 7 5" xfId="44222" xr:uid="{58B3D305-D525-4894-BAA6-41ED5EA3BBF7}"/>
    <cellStyle name="Normal 8 2 2 7 6" xfId="52108" xr:uid="{6A48A90B-32A1-4457-9501-6B931BE9494A}"/>
    <cellStyle name="Normal 8 2 2 7 7" xfId="59598" xr:uid="{D797F260-33A9-49C8-AB29-A3F2D3370242}"/>
    <cellStyle name="Normal 8 2 2 8" xfId="6809" xr:uid="{6A42A2CC-25B0-4759-B53A-5EBC4B7EEFA3}"/>
    <cellStyle name="Normal 8 2 2 8 2" xfId="14316" xr:uid="{7B7E3249-AF3B-488E-9F5E-544C66ECE831}"/>
    <cellStyle name="Normal 8 2 2 8 2 2" xfId="29292" xr:uid="{953B7A5C-F3D9-4447-913D-8223573098D9}"/>
    <cellStyle name="Normal 8 2 2 8 3" xfId="21804" xr:uid="{9F4E3DFD-2CF8-4CAF-BF2C-536F759F9C5C}"/>
    <cellStyle name="Normal 8 2 2 8 4" xfId="37407" xr:uid="{E4ECF092-D35B-49E0-9D07-E84774EAA28D}"/>
    <cellStyle name="Normal 8 2 2 8 5" xfId="44223" xr:uid="{88231B02-C039-4D71-AD63-5E6E7D74B11B}"/>
    <cellStyle name="Normal 8 2 2 8 6" xfId="52109" xr:uid="{43CA5F99-6311-4B3D-BD29-4A27E5054646}"/>
    <cellStyle name="Normal 8 2 2 8 7" xfId="59599" xr:uid="{FD4B2CD1-0223-45DB-927E-938D86AB2FCE}"/>
    <cellStyle name="Normal 8 2 2 9" xfId="7887" xr:uid="{E380E1D0-E390-4F0E-A5FC-E4B5FE673CAC}"/>
    <cellStyle name="Normal 8 2 2 9 2" xfId="22864" xr:uid="{390D52A8-AB11-4DF4-9351-C5C1B34E35E2}"/>
    <cellStyle name="Normal 8 2 20" xfId="45227" xr:uid="{2D99C429-F5BC-4002-9719-5EFFB542380E}"/>
    <cellStyle name="Normal 8 2 21" xfId="45350" xr:uid="{8C6537EF-4671-4909-B38B-0AA572AF74D2}"/>
    <cellStyle name="Normal 8 2 22" xfId="45473" xr:uid="{6EB5BDCD-F375-428C-99B2-920603DFCF2A}"/>
    <cellStyle name="Normal 8 2 23" xfId="45621" xr:uid="{BA1E99A0-E571-4703-BB55-84361B17EBD2}"/>
    <cellStyle name="Normal 8 2 24" xfId="53115" xr:uid="{EAFDA208-D0B4-476C-A1F4-845A6A1B040C}"/>
    <cellStyle name="Normal 8 2 3" xfId="6810" xr:uid="{2FE10024-01DB-408F-9770-120983C8F879}"/>
    <cellStyle name="Normal 8 2 3 10" xfId="44224" xr:uid="{850EECA4-9F2C-42D1-B6ED-1F7C21AE1A87}"/>
    <cellStyle name="Normal 8 2 3 11" xfId="52110" xr:uid="{2E82859C-A557-4203-AAA0-337CB926DF8B}"/>
    <cellStyle name="Normal 8 2 3 12" xfId="59600" xr:uid="{8E93EA61-1BAC-45E8-B0C0-FF652C6F7E51}"/>
    <cellStyle name="Normal 8 2 3 2" xfId="6811" xr:uid="{0968327D-E05F-498C-9BE4-5E7EB049FA48}"/>
    <cellStyle name="Normal 8 2 3 2 10" xfId="52111" xr:uid="{9764489A-4E06-4BE8-8FBD-53EE12684722}"/>
    <cellStyle name="Normal 8 2 3 2 11" xfId="59601" xr:uid="{EBE72153-1F4C-4AB4-BD37-1238594ABD48}"/>
    <cellStyle name="Normal 8 2 3 2 2" xfId="6812" xr:uid="{6AAF1B90-B450-4B7F-B18C-03739235C26D}"/>
    <cellStyle name="Normal 8 2 3 2 2 10" xfId="59602" xr:uid="{44A9F947-12FF-4708-B7B4-654E55F83BBC}"/>
    <cellStyle name="Normal 8 2 3 2 2 2" xfId="6813" xr:uid="{8C637BE3-5775-46E6-BE30-2FAE79F5C708}"/>
    <cellStyle name="Normal 8 2 3 2 2 2 2" xfId="14320" xr:uid="{47435834-E677-4DD6-A131-2197E2E03A72}"/>
    <cellStyle name="Normal 8 2 3 2 2 2 2 2" xfId="29296" xr:uid="{AA7A5E10-6BAF-405F-B78B-7B0ADB6AF42D}"/>
    <cellStyle name="Normal 8 2 3 2 2 2 3" xfId="21808" xr:uid="{581AFCCE-22C1-4C64-9F01-64074CE6D5D9}"/>
    <cellStyle name="Normal 8 2 3 2 2 2 4" xfId="33731" xr:uid="{AB4B3483-4A4B-4E83-8552-200A4F19C9A2}"/>
    <cellStyle name="Normal 8 2 3 2 2 2 5" xfId="44227" xr:uid="{354EE9DC-D008-4E5C-B0E4-41025257E2B3}"/>
    <cellStyle name="Normal 8 2 3 2 2 2 6" xfId="52113" xr:uid="{85331178-7AC6-4BCD-B841-1222A1E4B9CC}"/>
    <cellStyle name="Normal 8 2 3 2 2 2 7" xfId="59603" xr:uid="{0133E4D5-B520-4A67-8B90-5D41D4DC3F4D}"/>
    <cellStyle name="Normal 8 2 3 2 2 3" xfId="6814" xr:uid="{684E62C0-5D64-48FE-A78B-585C5FD0FD07}"/>
    <cellStyle name="Normal 8 2 3 2 2 3 2" xfId="14321" xr:uid="{E6C15861-FD26-487A-AA37-701B81DDF1B3}"/>
    <cellStyle name="Normal 8 2 3 2 2 3 2 2" xfId="29297" xr:uid="{5593F23F-E130-4CFB-9BEF-61A38D9B17AB}"/>
    <cellStyle name="Normal 8 2 3 2 2 3 3" xfId="21809" xr:uid="{9F3BF327-E577-41DD-935C-64690E782285}"/>
    <cellStyle name="Normal 8 2 3 2 2 3 4" xfId="35576" xr:uid="{845259E4-020E-4621-81C1-6C1494E1ECB9}"/>
    <cellStyle name="Normal 8 2 3 2 2 3 5" xfId="44228" xr:uid="{9778F91C-B75A-4FC6-A8E4-CB01FC27257A}"/>
    <cellStyle name="Normal 8 2 3 2 2 3 6" xfId="52114" xr:uid="{ACF3F679-1392-4729-A143-AE2BEEF047ED}"/>
    <cellStyle name="Normal 8 2 3 2 2 3 7" xfId="59604" xr:uid="{6DC4A499-24F0-4581-A59A-6B7C81BAF8EF}"/>
    <cellStyle name="Normal 8 2 3 2 2 4" xfId="6815" xr:uid="{62B8EABB-8AFD-4084-A962-990F5FAD15DA}"/>
    <cellStyle name="Normal 8 2 3 2 2 4 2" xfId="14322" xr:uid="{88CCF151-FB7F-4C7F-95BE-B1545BB21F5E}"/>
    <cellStyle name="Normal 8 2 3 2 2 4 2 2" xfId="29298" xr:uid="{1EB71E39-D1A6-45F9-9FF9-9E91443D6EB7}"/>
    <cellStyle name="Normal 8 2 3 2 2 4 3" xfId="21810" xr:uid="{94954049-DEBB-4EE7-9F50-5FBCE9CE41CD}"/>
    <cellStyle name="Normal 8 2 3 2 2 4 4" xfId="37419" xr:uid="{9C40F4D0-376A-4154-A2BF-82F229650999}"/>
    <cellStyle name="Normal 8 2 3 2 2 4 5" xfId="44229" xr:uid="{DA201D47-E1CB-4733-9976-82A42FEC2303}"/>
    <cellStyle name="Normal 8 2 3 2 2 4 6" xfId="52115" xr:uid="{14B9B35A-B8BC-480C-B452-A4234E7964D0}"/>
    <cellStyle name="Normal 8 2 3 2 2 4 7" xfId="59605" xr:uid="{7EA3FF26-F835-4E56-B25E-1DA2FF40B14B}"/>
    <cellStyle name="Normal 8 2 3 2 2 5" xfId="14319" xr:uid="{92D213A9-C93B-4FBF-8DB3-F98F8B54A721}"/>
    <cellStyle name="Normal 8 2 3 2 2 5 2" xfId="29295" xr:uid="{EF33990B-A049-4277-831C-602A733B77AA}"/>
    <cellStyle name="Normal 8 2 3 2 2 6" xfId="21807" xr:uid="{D927F5B4-DCAB-4F23-AA84-2E89F4B1165F}"/>
    <cellStyle name="Normal 8 2 3 2 2 7" xfId="31911" xr:uid="{4CFCC08B-40CD-4483-B7D6-C7450C893886}"/>
    <cellStyle name="Normal 8 2 3 2 2 8" xfId="44226" xr:uid="{55C8EFE4-38FE-4F92-BD84-786011F18C89}"/>
    <cellStyle name="Normal 8 2 3 2 2 9" xfId="52112" xr:uid="{E58BEF67-0F45-4E80-AEE0-96B8653711C6}"/>
    <cellStyle name="Normal 8 2 3 2 3" xfId="6816" xr:uid="{E52FB07D-8F05-41F2-BB0B-1A9CBEE0DD4A}"/>
    <cellStyle name="Normal 8 2 3 2 3 2" xfId="14323" xr:uid="{E37A61D9-4560-4744-B0CE-EF984D271F69}"/>
    <cellStyle name="Normal 8 2 3 2 3 2 2" xfId="29299" xr:uid="{53203B3A-8294-4A01-B8AC-30E9367D8060}"/>
    <cellStyle name="Normal 8 2 3 2 3 3" xfId="21811" xr:uid="{F1AB50B0-538D-4680-95B8-BAA7CB1E5007}"/>
    <cellStyle name="Normal 8 2 3 2 3 4" xfId="33730" xr:uid="{612C38AB-7106-4EAC-A5C4-E663CE84F850}"/>
    <cellStyle name="Normal 8 2 3 2 3 5" xfId="44230" xr:uid="{33CEF5D3-1B02-482A-90F3-44C00490440E}"/>
    <cellStyle name="Normal 8 2 3 2 3 6" xfId="52116" xr:uid="{602E9791-59C7-4CA7-AEF8-AE75508732E1}"/>
    <cellStyle name="Normal 8 2 3 2 3 7" xfId="59606" xr:uid="{6CD6258E-AC46-42EA-A463-56E86DAC9DDE}"/>
    <cellStyle name="Normal 8 2 3 2 4" xfId="6817" xr:uid="{A8A25DA5-D9C0-47B7-870F-91D408FE697E}"/>
    <cellStyle name="Normal 8 2 3 2 4 2" xfId="14324" xr:uid="{EC1EC8DD-DDD9-42C0-8DE8-C668FDEBAA70}"/>
    <cellStyle name="Normal 8 2 3 2 4 2 2" xfId="29300" xr:uid="{3A739A32-DDEF-4FD8-B0E3-26ADE2D92EB7}"/>
    <cellStyle name="Normal 8 2 3 2 4 3" xfId="21812" xr:uid="{157C272E-DD2C-428C-A4F3-C96241B45FC3}"/>
    <cellStyle name="Normal 8 2 3 2 4 4" xfId="35575" xr:uid="{239DD23B-62B5-4313-8B36-F64842D734C0}"/>
    <cellStyle name="Normal 8 2 3 2 4 5" xfId="44231" xr:uid="{2295D9AD-03FF-4204-9F41-0CF848C71F01}"/>
    <cellStyle name="Normal 8 2 3 2 4 6" xfId="52117" xr:uid="{230EE715-487D-4210-B4D6-4DCCB6CD45B7}"/>
    <cellStyle name="Normal 8 2 3 2 4 7" xfId="59607" xr:uid="{8BBB0280-A105-4AB2-B116-57D76CFB6546}"/>
    <cellStyle name="Normal 8 2 3 2 5" xfId="6818" xr:uid="{275D568F-30B6-4DBF-8232-212F6473C4E4}"/>
    <cellStyle name="Normal 8 2 3 2 5 2" xfId="14325" xr:uid="{99F32C2C-7BE5-4303-965B-E5AA0B4D54AB}"/>
    <cellStyle name="Normal 8 2 3 2 5 2 2" xfId="29301" xr:uid="{4F02ABCD-0E2D-4D58-83A6-0E66C1B88AD7}"/>
    <cellStyle name="Normal 8 2 3 2 5 3" xfId="21813" xr:uid="{2FE923E0-B0EC-49E3-9DE1-03205FBE4FA2}"/>
    <cellStyle name="Normal 8 2 3 2 5 4" xfId="37418" xr:uid="{E15E4384-13DD-4664-B2C6-59727D592C6A}"/>
    <cellStyle name="Normal 8 2 3 2 5 5" xfId="44232" xr:uid="{8E6586B8-6AD0-428B-8B7D-ECF08B91F157}"/>
    <cellStyle name="Normal 8 2 3 2 5 6" xfId="52118" xr:uid="{FB018F4D-6A12-476D-92E7-DDE1DEE4E903}"/>
    <cellStyle name="Normal 8 2 3 2 5 7" xfId="59608" xr:uid="{124DADC5-E5EA-4A6B-B8C2-FE4AD1D4E155}"/>
    <cellStyle name="Normal 8 2 3 2 6" xfId="14318" xr:uid="{909F1618-7E2B-4E37-ABA1-58FD61133DBF}"/>
    <cellStyle name="Normal 8 2 3 2 6 2" xfId="29294" xr:uid="{75CA581E-C8D9-4F0A-A5FA-D273100F464E}"/>
    <cellStyle name="Normal 8 2 3 2 7" xfId="21806" xr:uid="{8F96EE51-8E5F-4A7D-87D9-21B96777CEFA}"/>
    <cellStyle name="Normal 8 2 3 2 8" xfId="31050" xr:uid="{79FB715B-87F1-4F21-B537-0BE40F8D25B8}"/>
    <cellStyle name="Normal 8 2 3 2 9" xfId="44225" xr:uid="{60943814-B3D0-4E19-84F0-0BBE12B7E548}"/>
    <cellStyle name="Normal 8 2 3 3" xfId="6819" xr:uid="{B6101460-7F88-4990-90B5-90A0EFA2DA81}"/>
    <cellStyle name="Normal 8 2 3 3 10" xfId="59609" xr:uid="{4BCB7EF9-2872-41FB-833A-33D666F1F8F6}"/>
    <cellStyle name="Normal 8 2 3 3 2" xfId="6820" xr:uid="{3BB86438-825A-4B59-AB9C-6DF8B184CFAE}"/>
    <cellStyle name="Normal 8 2 3 3 2 2" xfId="14327" xr:uid="{3E0347FA-299C-4AEC-AB6E-2782799CD408}"/>
    <cellStyle name="Normal 8 2 3 3 2 2 2" xfId="29303" xr:uid="{FC491CD3-55C4-47AF-984B-B4D1BCF3977D}"/>
    <cellStyle name="Normal 8 2 3 3 2 3" xfId="21815" xr:uid="{F140E8EF-4C67-4D14-9300-28646CD2DF46}"/>
    <cellStyle name="Normal 8 2 3 3 2 4" xfId="33732" xr:uid="{12F1169F-0239-49C5-911E-1B06D6C7ED7D}"/>
    <cellStyle name="Normal 8 2 3 3 2 5" xfId="44234" xr:uid="{8C1DB169-5802-4F98-86F8-C1E096C561E7}"/>
    <cellStyle name="Normal 8 2 3 3 2 6" xfId="52120" xr:uid="{3E89F00C-16E8-4698-AD4C-E767C2D29969}"/>
    <cellStyle name="Normal 8 2 3 3 2 7" xfId="59610" xr:uid="{13006D4F-14D4-4ADA-AC68-567AED182B4D}"/>
    <cellStyle name="Normal 8 2 3 3 3" xfId="6821" xr:uid="{00653054-2266-4409-9093-364B810F2FAD}"/>
    <cellStyle name="Normal 8 2 3 3 3 2" xfId="14328" xr:uid="{17DF2EF1-FEC2-4320-AA00-566CD3CB4FDC}"/>
    <cellStyle name="Normal 8 2 3 3 3 2 2" xfId="29304" xr:uid="{FA939DE8-44CF-44F5-A976-3D1E98B716A9}"/>
    <cellStyle name="Normal 8 2 3 3 3 3" xfId="21816" xr:uid="{9445246A-7AE6-422D-9502-4A522138F254}"/>
    <cellStyle name="Normal 8 2 3 3 3 4" xfId="35577" xr:uid="{FC3D1D43-A04A-405D-A196-D8ACF17E0867}"/>
    <cellStyle name="Normal 8 2 3 3 3 5" xfId="44235" xr:uid="{5CB44EDE-FC20-4AD1-BF65-AE726473A590}"/>
    <cellStyle name="Normal 8 2 3 3 3 6" xfId="52121" xr:uid="{BC55F457-6067-4131-A3E5-1C68C80E4C29}"/>
    <cellStyle name="Normal 8 2 3 3 3 7" xfId="59611" xr:uid="{33F4025E-4DA5-4B89-BB38-CEEBE6649632}"/>
    <cellStyle name="Normal 8 2 3 3 4" xfId="6822" xr:uid="{523E65C1-7688-49A3-9441-9C3F927DC6CA}"/>
    <cellStyle name="Normal 8 2 3 3 4 2" xfId="14329" xr:uid="{37E19B3F-E8F4-4CE9-B145-B6E75807FE76}"/>
    <cellStyle name="Normal 8 2 3 3 4 2 2" xfId="29305" xr:uid="{BCEABF64-4092-4FB8-8C6D-DB77EF2E75F4}"/>
    <cellStyle name="Normal 8 2 3 3 4 3" xfId="21817" xr:uid="{2BACC9D4-2BA2-47D2-838E-38C07169C27A}"/>
    <cellStyle name="Normal 8 2 3 3 4 4" xfId="37420" xr:uid="{61C20054-98D9-4EB0-8924-B78620B31FF0}"/>
    <cellStyle name="Normal 8 2 3 3 4 5" xfId="44236" xr:uid="{48A50B89-77D5-4994-85FC-C416571EFF92}"/>
    <cellStyle name="Normal 8 2 3 3 4 6" xfId="52122" xr:uid="{9E42E7D9-5407-4D65-935C-C6E435DC7158}"/>
    <cellStyle name="Normal 8 2 3 3 4 7" xfId="59612" xr:uid="{B57D787E-1A9C-4D46-8DD4-4B0B46103B22}"/>
    <cellStyle name="Normal 8 2 3 3 5" xfId="14326" xr:uid="{710A0413-F8D8-4234-8573-0449F6AD852C}"/>
    <cellStyle name="Normal 8 2 3 3 5 2" xfId="29302" xr:uid="{CD255402-AE8E-46B4-AA0E-A6CAFB1502D7}"/>
    <cellStyle name="Normal 8 2 3 3 6" xfId="21814" xr:uid="{890720A3-31D7-434F-ABD0-ED975BDD21F3}"/>
    <cellStyle name="Normal 8 2 3 3 7" xfId="31910" xr:uid="{5A93A962-E5D8-4CA0-A9BE-BF672D85C4BB}"/>
    <cellStyle name="Normal 8 2 3 3 8" xfId="44233" xr:uid="{5661F3C7-A16B-4F03-82C9-F34CB2C15A01}"/>
    <cellStyle name="Normal 8 2 3 3 9" xfId="52119" xr:uid="{973EFD9D-93B0-4FC9-B610-00E36BB9DFBD}"/>
    <cellStyle name="Normal 8 2 3 4" xfId="6823" xr:uid="{8884184D-AA52-4051-A3F1-806FF4514F61}"/>
    <cellStyle name="Normal 8 2 3 4 2" xfId="14330" xr:uid="{E6FCF64E-4AA2-4F8D-B3C1-90CB8818038D}"/>
    <cellStyle name="Normal 8 2 3 4 2 2" xfId="29306" xr:uid="{9D9ADCE5-5F33-4372-8094-9FD0BA83FAFC}"/>
    <cellStyle name="Normal 8 2 3 4 3" xfId="21818" xr:uid="{B91B21D4-0B99-4461-996F-1D4D36CA6432}"/>
    <cellStyle name="Normal 8 2 3 4 4" xfId="33729" xr:uid="{FA5E8A55-8F5A-41F4-B331-EE0A30449AC0}"/>
    <cellStyle name="Normal 8 2 3 4 5" xfId="44237" xr:uid="{A2BD7FD1-C890-4C4A-8B97-70E982EF0287}"/>
    <cellStyle name="Normal 8 2 3 4 6" xfId="52123" xr:uid="{65D96E57-01C0-478E-9FB6-0FB94F9F2663}"/>
    <cellStyle name="Normal 8 2 3 4 7" xfId="59613" xr:uid="{B267007F-2AF3-40BB-832B-5C9E29C63F81}"/>
    <cellStyle name="Normal 8 2 3 5" xfId="6824" xr:uid="{E3C14348-0261-4C1E-8A31-6AAEA4EBB94D}"/>
    <cellStyle name="Normal 8 2 3 5 2" xfId="14331" xr:uid="{DE0DD38A-FDCF-4226-823B-909D3CF37294}"/>
    <cellStyle name="Normal 8 2 3 5 2 2" xfId="29307" xr:uid="{7D88E962-E1A5-4146-8E7B-4BDFD4146D21}"/>
    <cellStyle name="Normal 8 2 3 5 3" xfId="21819" xr:uid="{C97CABC1-DE11-49A9-A5CB-4C15EF648EC5}"/>
    <cellStyle name="Normal 8 2 3 5 4" xfId="35574" xr:uid="{0671DA02-5D7B-4360-8B4C-142AAD7D7C28}"/>
    <cellStyle name="Normal 8 2 3 5 5" xfId="44238" xr:uid="{1A8B20FE-F084-4870-915D-7C597A618F54}"/>
    <cellStyle name="Normal 8 2 3 5 6" xfId="52124" xr:uid="{39BC5A72-68C2-49F1-AE9A-4AFDA442A804}"/>
    <cellStyle name="Normal 8 2 3 5 7" xfId="59614" xr:uid="{5AEC3AA3-1730-46F1-878F-2BCA3881CD8E}"/>
    <cellStyle name="Normal 8 2 3 6" xfId="6825" xr:uid="{1CB72BCE-F994-41CE-A0AA-0B8C118F3090}"/>
    <cellStyle name="Normal 8 2 3 6 2" xfId="14332" xr:uid="{2756A8E0-3717-42D5-96AA-68818554255B}"/>
    <cellStyle name="Normal 8 2 3 6 2 2" xfId="29308" xr:uid="{FC98EA9E-0424-49A3-8FD1-0D776D38C62F}"/>
    <cellStyle name="Normal 8 2 3 6 3" xfId="21820" xr:uid="{69FD5CCF-9F2E-434F-9684-2986E0081B07}"/>
    <cellStyle name="Normal 8 2 3 6 4" xfId="37417" xr:uid="{51D79790-1742-4C8D-A7CE-C46ECA7202A4}"/>
    <cellStyle name="Normal 8 2 3 6 5" xfId="44239" xr:uid="{A8A104D9-6609-4BCE-A2BF-8B3AADDC916D}"/>
    <cellStyle name="Normal 8 2 3 6 6" xfId="52125" xr:uid="{E2F837E7-B807-4A3F-9A07-A14D67BCEA49}"/>
    <cellStyle name="Normal 8 2 3 6 7" xfId="59615" xr:uid="{5CC182C1-E141-40AD-988E-733BF442C9FE}"/>
    <cellStyle name="Normal 8 2 3 7" xfId="14317" xr:uid="{47F58466-F1B4-4625-AFEE-F6FE3E2FAD78}"/>
    <cellStyle name="Normal 8 2 3 7 2" xfId="29293" xr:uid="{5A8D595D-9486-4D10-96E0-400CBBF6DF9F}"/>
    <cellStyle name="Normal 8 2 3 8" xfId="21805" xr:uid="{49711E6D-C3DE-4338-8A24-44594BF05B96}"/>
    <cellStyle name="Normal 8 2 3 9" xfId="30533" xr:uid="{0DEF924D-571A-47B6-A3BA-B026B0B0B761}"/>
    <cellStyle name="Normal 8 2 4" xfId="6826" xr:uid="{F436B2C5-A513-434F-A2BC-AABEBE96369B}"/>
    <cellStyle name="Normal 8 2 4 10" xfId="44240" xr:uid="{58D5770B-8126-4ABE-8B2F-2C4B7652E316}"/>
    <cellStyle name="Normal 8 2 4 11" xfId="52126" xr:uid="{FA96A4EA-4BAF-40C7-80F0-A5B07E3917FA}"/>
    <cellStyle name="Normal 8 2 4 12" xfId="59616" xr:uid="{F09F3530-8A01-4C06-8848-0674D7792C61}"/>
    <cellStyle name="Normal 8 2 4 2" xfId="6827" xr:uid="{6A709982-005A-49B0-B137-B7ED331D9C17}"/>
    <cellStyle name="Normal 8 2 4 2 10" xfId="52127" xr:uid="{7D03C4B9-0BB8-45FE-ABDA-E114AB761CB7}"/>
    <cellStyle name="Normal 8 2 4 2 11" xfId="59617" xr:uid="{95D47BC4-0D97-4610-B978-A637B6832666}"/>
    <cellStyle name="Normal 8 2 4 2 2" xfId="6828" xr:uid="{7A984DDE-A556-4422-8E0D-5482B439C2F1}"/>
    <cellStyle name="Normal 8 2 4 2 2 10" xfId="59618" xr:uid="{FBDE9F22-4CE2-4749-8763-75B1C50A6D8C}"/>
    <cellStyle name="Normal 8 2 4 2 2 2" xfId="6829" xr:uid="{693BE9BA-8866-44BB-A796-69668FDDC8C7}"/>
    <cellStyle name="Normal 8 2 4 2 2 2 2" xfId="14336" xr:uid="{451D3850-FFAF-4AA9-8014-C1F8C89C9E61}"/>
    <cellStyle name="Normal 8 2 4 2 2 2 2 2" xfId="29312" xr:uid="{48FF6D7F-A8CE-4D07-B45E-41C80973186E}"/>
    <cellStyle name="Normal 8 2 4 2 2 2 3" xfId="21824" xr:uid="{D98A0C78-2771-4FBD-94D2-AE4CD2C49659}"/>
    <cellStyle name="Normal 8 2 4 2 2 2 4" xfId="33735" xr:uid="{33E057B8-4EFC-49CD-9BE3-B08C00B744C8}"/>
    <cellStyle name="Normal 8 2 4 2 2 2 5" xfId="44243" xr:uid="{98CBFBA5-049A-47F5-8459-502AB08309B2}"/>
    <cellStyle name="Normal 8 2 4 2 2 2 6" xfId="52129" xr:uid="{C4911311-CB51-4ED7-BF5E-B529D03521D5}"/>
    <cellStyle name="Normal 8 2 4 2 2 2 7" xfId="59619" xr:uid="{44FAFF17-A398-4C28-A21C-E4D0DCE814B6}"/>
    <cellStyle name="Normal 8 2 4 2 2 3" xfId="6830" xr:uid="{87CD8BCD-988B-4950-9A67-72BC0D899B5A}"/>
    <cellStyle name="Normal 8 2 4 2 2 3 2" xfId="14337" xr:uid="{3B0D7A8D-2140-400C-8778-58FBE731A560}"/>
    <cellStyle name="Normal 8 2 4 2 2 3 2 2" xfId="29313" xr:uid="{13D99698-F739-4EE1-81EB-8BB396888CC1}"/>
    <cellStyle name="Normal 8 2 4 2 2 3 3" xfId="21825" xr:uid="{5D32ED4D-0AE5-4C16-AA90-4C38B37282BE}"/>
    <cellStyle name="Normal 8 2 4 2 2 3 4" xfId="35580" xr:uid="{40B6273C-3992-416E-B402-1EE2D015EDD9}"/>
    <cellStyle name="Normal 8 2 4 2 2 3 5" xfId="44244" xr:uid="{0B236A68-AAE9-4381-AB0C-9F52AF79B865}"/>
    <cellStyle name="Normal 8 2 4 2 2 3 6" xfId="52130" xr:uid="{4EF14339-25B1-4B39-ACAA-7133CD63DF57}"/>
    <cellStyle name="Normal 8 2 4 2 2 3 7" xfId="59620" xr:uid="{9CBE7528-6AFB-4581-8E0D-881ED7E54A97}"/>
    <cellStyle name="Normal 8 2 4 2 2 4" xfId="6831" xr:uid="{269068D4-0245-439E-9C18-0E94AB66F616}"/>
    <cellStyle name="Normal 8 2 4 2 2 4 2" xfId="14338" xr:uid="{2031DA9F-8DE2-4065-9109-8F49A319591B}"/>
    <cellStyle name="Normal 8 2 4 2 2 4 2 2" xfId="29314" xr:uid="{62631A25-25D8-43EF-868C-0790DB0CBF76}"/>
    <cellStyle name="Normal 8 2 4 2 2 4 3" xfId="21826" xr:uid="{82C52852-2D9F-4CC0-93DB-DEEE3EFE4642}"/>
    <cellStyle name="Normal 8 2 4 2 2 4 4" xfId="37423" xr:uid="{EE1BA51A-7512-4F44-AE95-C5B6C97D91EC}"/>
    <cellStyle name="Normal 8 2 4 2 2 4 5" xfId="44245" xr:uid="{DF7BCA93-A91B-457D-8F76-ED3052D5F2D3}"/>
    <cellStyle name="Normal 8 2 4 2 2 4 6" xfId="52131" xr:uid="{7319747F-E7F5-42FC-B8C6-F3F557A2AA42}"/>
    <cellStyle name="Normal 8 2 4 2 2 4 7" xfId="59621" xr:uid="{77F09DCE-7064-48B2-A018-5CF0EADCB948}"/>
    <cellStyle name="Normal 8 2 4 2 2 5" xfId="14335" xr:uid="{2B4367FF-4EA7-4FDC-A347-36357CD53165}"/>
    <cellStyle name="Normal 8 2 4 2 2 5 2" xfId="29311" xr:uid="{62F07733-1500-465A-A819-297138D9F5C2}"/>
    <cellStyle name="Normal 8 2 4 2 2 6" xfId="21823" xr:uid="{FDBC2CCD-7CF7-49D4-BF71-6BF4F261FB09}"/>
    <cellStyle name="Normal 8 2 4 2 2 7" xfId="31913" xr:uid="{86A9A8BD-35F5-487F-867A-23C654969E54}"/>
    <cellStyle name="Normal 8 2 4 2 2 8" xfId="44242" xr:uid="{29B2CD48-3886-4F45-9A13-2CB912590264}"/>
    <cellStyle name="Normal 8 2 4 2 2 9" xfId="52128" xr:uid="{9640BF69-4777-45D2-B904-F1895AA1FD55}"/>
    <cellStyle name="Normal 8 2 4 2 3" xfId="6832" xr:uid="{BAC289B4-E7E5-490E-AFD8-F3FA3D6EEA24}"/>
    <cellStyle name="Normal 8 2 4 2 3 2" xfId="14339" xr:uid="{D367CE8A-941B-4C6A-9287-2B72CE1FF501}"/>
    <cellStyle name="Normal 8 2 4 2 3 2 2" xfId="29315" xr:uid="{8F75A589-3EC6-4F93-9EB2-2F3E25EA62A1}"/>
    <cellStyle name="Normal 8 2 4 2 3 3" xfId="21827" xr:uid="{6CFCDEEA-6C69-491D-A39A-11EEE12E3C22}"/>
    <cellStyle name="Normal 8 2 4 2 3 4" xfId="33734" xr:uid="{2F872D1C-305D-4888-A268-3DB6106CD559}"/>
    <cellStyle name="Normal 8 2 4 2 3 5" xfId="44246" xr:uid="{C6328B02-A23A-470E-914B-5A525190C278}"/>
    <cellStyle name="Normal 8 2 4 2 3 6" xfId="52132" xr:uid="{3A2D9032-7066-4A6F-B829-551683B29DD1}"/>
    <cellStyle name="Normal 8 2 4 2 3 7" xfId="59622" xr:uid="{DDBE2963-A48F-4AAB-8E9C-BD01A9E10F75}"/>
    <cellStyle name="Normal 8 2 4 2 4" xfId="6833" xr:uid="{B063F16F-45E9-41CB-99AB-5A657C4EA32C}"/>
    <cellStyle name="Normal 8 2 4 2 4 2" xfId="14340" xr:uid="{652E3824-CC59-4E67-B862-19C2F2C22755}"/>
    <cellStyle name="Normal 8 2 4 2 4 2 2" xfId="29316" xr:uid="{71BED1A7-3836-49A3-93A9-51182992DA5B}"/>
    <cellStyle name="Normal 8 2 4 2 4 3" xfId="21828" xr:uid="{4032458C-5DF9-4E62-AB98-F83E2E343F64}"/>
    <cellStyle name="Normal 8 2 4 2 4 4" xfId="35579" xr:uid="{094515FC-0E27-4BE4-9195-8675B060397C}"/>
    <cellStyle name="Normal 8 2 4 2 4 5" xfId="44247" xr:uid="{8652519B-863F-4994-8CA2-4BE021C17D97}"/>
    <cellStyle name="Normal 8 2 4 2 4 6" xfId="52133" xr:uid="{7922CE67-BB9D-4DDD-AEEF-03C1E1381427}"/>
    <cellStyle name="Normal 8 2 4 2 4 7" xfId="59623" xr:uid="{DFE4B64F-75C4-4D21-9E36-594FD8DC796F}"/>
    <cellStyle name="Normal 8 2 4 2 5" xfId="6834" xr:uid="{F38A5E5F-F87E-4E4C-BB57-3721F2DFB030}"/>
    <cellStyle name="Normal 8 2 4 2 5 2" xfId="14341" xr:uid="{6CE2FFC7-61B3-414E-8968-68796BC20526}"/>
    <cellStyle name="Normal 8 2 4 2 5 2 2" xfId="29317" xr:uid="{F3A8885B-2F5C-4607-BD5C-55B88D3E0BB2}"/>
    <cellStyle name="Normal 8 2 4 2 5 3" xfId="21829" xr:uid="{CEB18998-8B4E-4563-82D5-AC109E9A09F7}"/>
    <cellStyle name="Normal 8 2 4 2 5 4" xfId="37422" xr:uid="{5967A3E5-CF65-406F-A0EB-6B3588E79CB3}"/>
    <cellStyle name="Normal 8 2 4 2 5 5" xfId="44248" xr:uid="{F50D6D87-25E3-4AD8-AEFC-BB19BAB67983}"/>
    <cellStyle name="Normal 8 2 4 2 5 6" xfId="52134" xr:uid="{3DD9104D-5A01-4C4A-AFBC-8360F9F97D48}"/>
    <cellStyle name="Normal 8 2 4 2 5 7" xfId="59624" xr:uid="{5F3CDCC4-11F6-429F-B58E-6527A0BE077C}"/>
    <cellStyle name="Normal 8 2 4 2 6" xfId="14334" xr:uid="{3D1CFF16-3694-43D0-B7FE-97F2208AB2B7}"/>
    <cellStyle name="Normal 8 2 4 2 6 2" xfId="29310" xr:uid="{D419EC73-EF13-4F6E-A607-4E8F613DE27D}"/>
    <cellStyle name="Normal 8 2 4 2 7" xfId="21822" xr:uid="{143D6492-C6BD-4674-904C-B042D7D3761B}"/>
    <cellStyle name="Normal 8 2 4 2 8" xfId="31051" xr:uid="{3AE0A7E4-27AE-42B6-9177-3E00A2990173}"/>
    <cellStyle name="Normal 8 2 4 2 9" xfId="44241" xr:uid="{9ADAF99B-FF02-4ACF-85A5-779BFFF4A10C}"/>
    <cellStyle name="Normal 8 2 4 3" xfId="6835" xr:uid="{04D97904-F1A9-43B0-BBE8-E0E2B0574464}"/>
    <cellStyle name="Normal 8 2 4 3 10" xfId="59625" xr:uid="{81F542F4-CC24-47A0-A5CE-FB1A9E355B3C}"/>
    <cellStyle name="Normal 8 2 4 3 2" xfId="6836" xr:uid="{DEABC12C-B180-49E4-BBC1-B27B9397F61D}"/>
    <cellStyle name="Normal 8 2 4 3 2 2" xfId="14343" xr:uid="{2DEA69B9-A394-45BF-82A8-D912F735F2D2}"/>
    <cellStyle name="Normal 8 2 4 3 2 2 2" xfId="29319" xr:uid="{7A7312AC-7D10-4372-8388-7BDD33DE8139}"/>
    <cellStyle name="Normal 8 2 4 3 2 3" xfId="21831" xr:uid="{2A0A587D-922B-4481-AB60-5EEBD0759CC1}"/>
    <cellStyle name="Normal 8 2 4 3 2 4" xfId="33736" xr:uid="{76568C34-F135-40E3-9FEB-98AAD4EA2010}"/>
    <cellStyle name="Normal 8 2 4 3 2 5" xfId="44250" xr:uid="{7539A19C-071F-4394-AABD-B6D1CD0DDFC6}"/>
    <cellStyle name="Normal 8 2 4 3 2 6" xfId="52136" xr:uid="{E4962907-6192-492C-920C-57D019DB7DC1}"/>
    <cellStyle name="Normal 8 2 4 3 2 7" xfId="59626" xr:uid="{86C60B19-A60A-4631-8739-56AE3CED8E3D}"/>
    <cellStyle name="Normal 8 2 4 3 3" xfId="6837" xr:uid="{2AD76512-003A-4932-9825-70EC3D7527FB}"/>
    <cellStyle name="Normal 8 2 4 3 3 2" xfId="14344" xr:uid="{A3C148E0-83E6-406D-9ACD-DB9E334990FB}"/>
    <cellStyle name="Normal 8 2 4 3 3 2 2" xfId="29320" xr:uid="{9CEADBF5-C457-40DE-B0C5-06D570BC92FD}"/>
    <cellStyle name="Normal 8 2 4 3 3 3" xfId="21832" xr:uid="{11B347E0-D2C6-40EF-9EEF-0708809FF617}"/>
    <cellStyle name="Normal 8 2 4 3 3 4" xfId="35581" xr:uid="{523EBF0D-6D06-4E23-8DE2-E68407088267}"/>
    <cellStyle name="Normal 8 2 4 3 3 5" xfId="44251" xr:uid="{036D4092-0880-42D4-9ADB-62E7F37DF28C}"/>
    <cellStyle name="Normal 8 2 4 3 3 6" xfId="52137" xr:uid="{8638DC0A-AF66-41C7-842E-5E51AAFD9059}"/>
    <cellStyle name="Normal 8 2 4 3 3 7" xfId="59627" xr:uid="{FA3E9607-21EA-4CB6-AD4A-6B64DA32853F}"/>
    <cellStyle name="Normal 8 2 4 3 4" xfId="6838" xr:uid="{18C5DA6C-ED9E-4423-9FAB-D7C70AC9F935}"/>
    <cellStyle name="Normal 8 2 4 3 4 2" xfId="14345" xr:uid="{09AF524B-4689-4366-92BD-F6BA2DE5C657}"/>
    <cellStyle name="Normal 8 2 4 3 4 2 2" xfId="29321" xr:uid="{848160E4-0C17-4DEA-B8C6-989DF6181E3B}"/>
    <cellStyle name="Normal 8 2 4 3 4 3" xfId="21833" xr:uid="{87A972DB-ED38-42E3-AD68-29CC8BE1938D}"/>
    <cellStyle name="Normal 8 2 4 3 4 4" xfId="37424" xr:uid="{D39FB218-9CFA-4AFE-A216-B48B789C5D36}"/>
    <cellStyle name="Normal 8 2 4 3 4 5" xfId="44252" xr:uid="{7663E13D-2DC5-4990-A0A5-ADFBEF27E054}"/>
    <cellStyle name="Normal 8 2 4 3 4 6" xfId="52138" xr:uid="{55592A74-A2E4-407B-978E-C821CE3776C7}"/>
    <cellStyle name="Normal 8 2 4 3 4 7" xfId="59628" xr:uid="{8737BF8B-3163-4DA2-BB32-61DD296CEAE5}"/>
    <cellStyle name="Normal 8 2 4 3 5" xfId="14342" xr:uid="{D9CB033D-C4CA-46A7-8796-6E1808B2A015}"/>
    <cellStyle name="Normal 8 2 4 3 5 2" xfId="29318" xr:uid="{07726801-0E5C-488C-B696-3CB5C9C208DD}"/>
    <cellStyle name="Normal 8 2 4 3 6" xfId="21830" xr:uid="{6C462277-98E5-4122-B9AE-650B61D30748}"/>
    <cellStyle name="Normal 8 2 4 3 7" xfId="31912" xr:uid="{686C3793-CCFF-4B58-B0FE-99E31EEEF98A}"/>
    <cellStyle name="Normal 8 2 4 3 8" xfId="44249" xr:uid="{E2DA62CF-DE50-4A31-93D0-AE311B414795}"/>
    <cellStyle name="Normal 8 2 4 3 9" xfId="52135" xr:uid="{801E4D72-4C3A-4648-87E4-788F44A34BFF}"/>
    <cellStyle name="Normal 8 2 4 4" xfId="6839" xr:uid="{6A87AE81-E487-4F0E-B902-0A1400C2131F}"/>
    <cellStyle name="Normal 8 2 4 4 2" xfId="14346" xr:uid="{E9D96CC2-DAC0-46D8-A05B-8D91A817F66E}"/>
    <cellStyle name="Normal 8 2 4 4 2 2" xfId="29322" xr:uid="{60935C2C-DCDE-4BBE-B19E-996AC3D94B40}"/>
    <cellStyle name="Normal 8 2 4 4 3" xfId="21834" xr:uid="{FF9C21A3-AEEF-445C-ACAC-DF21DB189663}"/>
    <cellStyle name="Normal 8 2 4 4 4" xfId="33733" xr:uid="{FB9DF38F-3FAB-4493-96B4-A10742015A22}"/>
    <cellStyle name="Normal 8 2 4 4 5" xfId="44253" xr:uid="{DD6132C1-C095-4063-BE9A-B125F20D57F5}"/>
    <cellStyle name="Normal 8 2 4 4 6" xfId="52139" xr:uid="{7F4A32E0-DEE6-4511-B7E2-AACC7FFAC6AC}"/>
    <cellStyle name="Normal 8 2 4 4 7" xfId="59629" xr:uid="{5B69A66B-3438-4F47-AAD3-5C833A6E126C}"/>
    <cellStyle name="Normal 8 2 4 5" xfId="6840" xr:uid="{DABA2411-B66C-4C7D-82C0-CF2878CFD591}"/>
    <cellStyle name="Normal 8 2 4 5 2" xfId="14347" xr:uid="{77BAB4C3-524F-4B88-9A81-9FC426C661D7}"/>
    <cellStyle name="Normal 8 2 4 5 2 2" xfId="29323" xr:uid="{96AB992E-1A1F-4078-BDEA-37832997E4E7}"/>
    <cellStyle name="Normal 8 2 4 5 3" xfId="21835" xr:uid="{AE10F562-57AB-486A-AA40-F3FDF676A758}"/>
    <cellStyle name="Normal 8 2 4 5 4" xfId="35578" xr:uid="{35404583-40A9-4DDE-8828-75D2A808DBAB}"/>
    <cellStyle name="Normal 8 2 4 5 5" xfId="44254" xr:uid="{843CECB5-4757-4B55-9965-E9D407A94F0B}"/>
    <cellStyle name="Normal 8 2 4 5 6" xfId="52140" xr:uid="{28130C1E-C4A5-45F3-A52B-7EA3218CD7C8}"/>
    <cellStyle name="Normal 8 2 4 5 7" xfId="59630" xr:uid="{DB057897-1FC2-438B-A947-BAD905E0B3FC}"/>
    <cellStyle name="Normal 8 2 4 6" xfId="6841" xr:uid="{732D35E0-BCC1-466D-96FB-DF0895278BF8}"/>
    <cellStyle name="Normal 8 2 4 6 2" xfId="14348" xr:uid="{D7435AE3-FC47-4874-A5E0-1287915A7237}"/>
    <cellStyle name="Normal 8 2 4 6 2 2" xfId="29324" xr:uid="{337EF83F-E8B1-4463-A92A-643942F4EA77}"/>
    <cellStyle name="Normal 8 2 4 6 3" xfId="21836" xr:uid="{0F544B84-476C-4026-AF7E-C42560F018BB}"/>
    <cellStyle name="Normal 8 2 4 6 4" xfId="37421" xr:uid="{638A2C72-D881-4C05-8660-FA4F7A152F47}"/>
    <cellStyle name="Normal 8 2 4 6 5" xfId="44255" xr:uid="{4EF378A8-8446-4952-95DC-6271A4671A3F}"/>
    <cellStyle name="Normal 8 2 4 6 6" xfId="52141" xr:uid="{04FD633E-3518-4C91-B128-3FED6E8DC11E}"/>
    <cellStyle name="Normal 8 2 4 6 7" xfId="59631" xr:uid="{947EFB0F-171B-4E88-8D70-8020E0D4E3D8}"/>
    <cellStyle name="Normal 8 2 4 7" xfId="14333" xr:uid="{5EDA9372-44D9-4E40-8B08-4C2D4F70F318}"/>
    <cellStyle name="Normal 8 2 4 7 2" xfId="29309" xr:uid="{7149B453-8434-486A-B09A-C8F5F28DD13A}"/>
    <cellStyle name="Normal 8 2 4 8" xfId="21821" xr:uid="{DB914A11-47F9-458D-9808-736F07086461}"/>
    <cellStyle name="Normal 8 2 4 9" xfId="30606" xr:uid="{8EE33E04-3F23-4AAF-B6B3-DA9AD155D9AA}"/>
    <cellStyle name="Normal 8 2 5" xfId="6842" xr:uid="{A20BB35F-D323-46AE-BB79-3E7F86A30827}"/>
    <cellStyle name="Normal 8 2 5 10" xfId="52142" xr:uid="{05BB525E-4E68-4642-9D62-69225CABB456}"/>
    <cellStyle name="Normal 8 2 5 11" xfId="59632" xr:uid="{A19E2986-FF43-42F2-BE67-DACDAF8FCF96}"/>
    <cellStyle name="Normal 8 2 5 2" xfId="6843" xr:uid="{7063C6F5-CDFA-4B4D-A658-D77A7D39C25D}"/>
    <cellStyle name="Normal 8 2 5 2 10" xfId="59633" xr:uid="{DCC55BD1-4B26-4EDB-806E-9B6E85C373F9}"/>
    <cellStyle name="Normal 8 2 5 2 2" xfId="6844" xr:uid="{CABACD0B-9A6C-4937-A4F0-386296193AEE}"/>
    <cellStyle name="Normal 8 2 5 2 2 2" xfId="14351" xr:uid="{212D4FAB-B88C-41A8-8116-22FD192EEA62}"/>
    <cellStyle name="Normal 8 2 5 2 2 2 2" xfId="29327" xr:uid="{7CD6BE87-5E24-4182-87FD-E897587A1D62}"/>
    <cellStyle name="Normal 8 2 5 2 2 3" xfId="21839" xr:uid="{4044FC1F-D5C5-4726-ACDF-5E2B8938AAD8}"/>
    <cellStyle name="Normal 8 2 5 2 2 4" xfId="33738" xr:uid="{04E69E24-3F47-40C7-8B46-8C7138871366}"/>
    <cellStyle name="Normal 8 2 5 2 2 5" xfId="44258" xr:uid="{59074611-186B-40E7-A205-B0F65FAF66D6}"/>
    <cellStyle name="Normal 8 2 5 2 2 6" xfId="52144" xr:uid="{8ECB92E1-49DB-4B68-BF0F-C1059F9BF5C8}"/>
    <cellStyle name="Normal 8 2 5 2 2 7" xfId="59634" xr:uid="{A6D41A0D-EB9B-43A7-B9A4-8CBEF4AA503A}"/>
    <cellStyle name="Normal 8 2 5 2 3" xfId="6845" xr:uid="{3C1151BE-3EEE-4A9F-A354-2B3FC68F09D3}"/>
    <cellStyle name="Normal 8 2 5 2 3 2" xfId="14352" xr:uid="{4DAC3C98-B2DD-4B7E-A62B-7E9360A63D20}"/>
    <cellStyle name="Normal 8 2 5 2 3 2 2" xfId="29328" xr:uid="{668A4B21-B2BE-4E2C-A93A-C06BA68466FA}"/>
    <cellStyle name="Normal 8 2 5 2 3 3" xfId="21840" xr:uid="{E709D174-6443-4D62-9A1F-AC8C1506DFB3}"/>
    <cellStyle name="Normal 8 2 5 2 3 4" xfId="35583" xr:uid="{1169EAE8-BD0A-4ACD-B9D0-7CFB1C6E298E}"/>
    <cellStyle name="Normal 8 2 5 2 3 5" xfId="44259" xr:uid="{97F1A498-D9EF-4013-BFC9-F0CC470801B6}"/>
    <cellStyle name="Normal 8 2 5 2 3 6" xfId="52145" xr:uid="{76FE9D4F-8710-49DB-8DB8-8B9A3BAECD9C}"/>
    <cellStyle name="Normal 8 2 5 2 3 7" xfId="59635" xr:uid="{2245F403-A26E-4241-A83D-FF0E4E329875}"/>
    <cellStyle name="Normal 8 2 5 2 4" xfId="6846" xr:uid="{C13D02E0-A70B-4215-92C1-B407C6E9F033}"/>
    <cellStyle name="Normal 8 2 5 2 4 2" xfId="14353" xr:uid="{D366F8FF-B05C-42FA-8D10-7E7596EBD5EF}"/>
    <cellStyle name="Normal 8 2 5 2 4 2 2" xfId="29329" xr:uid="{591604FF-FD9E-4970-A4AC-A0E0CD5B2424}"/>
    <cellStyle name="Normal 8 2 5 2 4 3" xfId="21841" xr:uid="{2D71D8CD-525C-421E-B1D4-B5BC6EC3D6BE}"/>
    <cellStyle name="Normal 8 2 5 2 4 4" xfId="37426" xr:uid="{B0F674AA-2B9C-4662-A62C-1481D29263E4}"/>
    <cellStyle name="Normal 8 2 5 2 4 5" xfId="44260" xr:uid="{764CB9F1-09DB-4658-8F61-BEC782159430}"/>
    <cellStyle name="Normal 8 2 5 2 4 6" xfId="52146" xr:uid="{CE2BA7F1-B5CD-459E-96DB-14CB51FCED5A}"/>
    <cellStyle name="Normal 8 2 5 2 4 7" xfId="59636" xr:uid="{91E96275-348E-472C-8F0F-D5EEFA4BDF5B}"/>
    <cellStyle name="Normal 8 2 5 2 5" xfId="14350" xr:uid="{5C2E382F-5BA6-4E69-88F9-70C2DC7EB05F}"/>
    <cellStyle name="Normal 8 2 5 2 5 2" xfId="29326" xr:uid="{BB482D66-4C34-45D5-BE80-5C3CC70CD7F3}"/>
    <cellStyle name="Normal 8 2 5 2 6" xfId="21838" xr:uid="{C7E27160-B642-4ED9-BC7A-9CD47643DBD2}"/>
    <cellStyle name="Normal 8 2 5 2 7" xfId="31914" xr:uid="{4B3D73D0-0680-4491-933D-E9588EEB1185}"/>
    <cellStyle name="Normal 8 2 5 2 8" xfId="44257" xr:uid="{CD107800-DD67-451F-A36C-0B9426777448}"/>
    <cellStyle name="Normal 8 2 5 2 9" xfId="52143" xr:uid="{63831409-7E33-41EE-8A93-AE18E80BBF48}"/>
    <cellStyle name="Normal 8 2 5 3" xfId="6847" xr:uid="{D36804AD-3E57-4377-AAC1-0B9CBD12828A}"/>
    <cellStyle name="Normal 8 2 5 3 2" xfId="14354" xr:uid="{48BE8389-8846-4A16-B372-25AC840A79E7}"/>
    <cellStyle name="Normal 8 2 5 3 2 2" xfId="29330" xr:uid="{B106CF8C-81D2-44CF-AA36-2C404124D799}"/>
    <cellStyle name="Normal 8 2 5 3 3" xfId="21842" xr:uid="{7001005E-CABE-4C2A-8BE1-AA5DD3792073}"/>
    <cellStyle name="Normal 8 2 5 3 4" xfId="33737" xr:uid="{DE19FF4B-B44E-4794-BA59-779A90673A83}"/>
    <cellStyle name="Normal 8 2 5 3 5" xfId="44261" xr:uid="{BBB32DDF-5C62-4CC7-82D2-BDB4E6C9D259}"/>
    <cellStyle name="Normal 8 2 5 3 6" xfId="52147" xr:uid="{41F703E2-EF2B-453E-9BC2-7BE4F6B1FCB7}"/>
    <cellStyle name="Normal 8 2 5 3 7" xfId="59637" xr:uid="{E79EC43A-B095-41FF-BF2E-58AF6B3D4001}"/>
    <cellStyle name="Normal 8 2 5 4" xfId="6848" xr:uid="{48D7F2AE-8903-433A-8CC0-0523026BD70E}"/>
    <cellStyle name="Normal 8 2 5 4 2" xfId="14355" xr:uid="{56DCB89F-F19D-452D-BC2B-4FE54B2478D7}"/>
    <cellStyle name="Normal 8 2 5 4 2 2" xfId="29331" xr:uid="{8492706F-8F5E-4837-9E74-03BEEA081616}"/>
    <cellStyle name="Normal 8 2 5 4 3" xfId="21843" xr:uid="{62684BAE-BB37-4761-80D5-5F161B10DC64}"/>
    <cellStyle name="Normal 8 2 5 4 4" xfId="35582" xr:uid="{3DCD6E81-8BFF-452B-B96F-ECDDFF485387}"/>
    <cellStyle name="Normal 8 2 5 4 5" xfId="44262" xr:uid="{8F9C55CA-BAD5-48D1-BBD8-778A4B72B270}"/>
    <cellStyle name="Normal 8 2 5 4 6" xfId="52148" xr:uid="{FF77CBC3-DA87-41EC-97E9-4DE2FA30E456}"/>
    <cellStyle name="Normal 8 2 5 4 7" xfId="59638" xr:uid="{FAA2F521-45A1-4C4A-995C-BC2338AA63BA}"/>
    <cellStyle name="Normal 8 2 5 5" xfId="6849" xr:uid="{37BC7B42-8A41-490B-950B-6DD74FCD1F65}"/>
    <cellStyle name="Normal 8 2 5 5 2" xfId="14356" xr:uid="{AE1B6F75-3B86-4688-97DD-626C26106F58}"/>
    <cellStyle name="Normal 8 2 5 5 2 2" xfId="29332" xr:uid="{D09A6F0B-88E0-4F4D-A059-C8FA95EC07F6}"/>
    <cellStyle name="Normal 8 2 5 5 3" xfId="21844" xr:uid="{A7F885D4-E7C2-4DEA-A6C5-DC979617D5C6}"/>
    <cellStyle name="Normal 8 2 5 5 4" xfId="37425" xr:uid="{4DC94EAA-BD08-4886-B05B-F4E4A3E29D1A}"/>
    <cellStyle name="Normal 8 2 5 5 5" xfId="44263" xr:uid="{99B6B704-0973-4E94-BE41-EA6C7EA2CF16}"/>
    <cellStyle name="Normal 8 2 5 5 6" xfId="52149" xr:uid="{A7F1ADAD-882C-42BD-97A5-236F5679345E}"/>
    <cellStyle name="Normal 8 2 5 5 7" xfId="59639" xr:uid="{9DFE8C68-16C0-4FD7-975C-DF6BEEEF3342}"/>
    <cellStyle name="Normal 8 2 5 6" xfId="14349" xr:uid="{DEBA9D0E-A2E8-459E-80E1-0B58134BB75C}"/>
    <cellStyle name="Normal 8 2 5 6 2" xfId="29325" xr:uid="{1C7EC253-5E27-4ABC-A4C4-4CFA1E86DD3B}"/>
    <cellStyle name="Normal 8 2 5 7" xfId="21837" xr:uid="{0113B4F8-9C67-416D-9BFF-9C923118B8F5}"/>
    <cellStyle name="Normal 8 2 5 8" xfId="30734" xr:uid="{59B4EDC7-00D3-46D7-A3A2-7FF06B3DBC4F}"/>
    <cellStyle name="Normal 8 2 5 9" xfId="44256" xr:uid="{AA770216-23D3-4440-95CE-15B98D6D571F}"/>
    <cellStyle name="Normal 8 2 6" xfId="6850" xr:uid="{6C7051A8-C1C7-44EF-9342-0262BE3A266D}"/>
    <cellStyle name="Normal 8 2 6 10" xfId="52150" xr:uid="{BF768558-FABC-418D-B09E-23511C350B71}"/>
    <cellStyle name="Normal 8 2 6 11" xfId="59640" xr:uid="{4A8BC84B-E312-4339-8736-2D41188F3DF2}"/>
    <cellStyle name="Normal 8 2 6 2" xfId="6851" xr:uid="{28B29B21-2E1A-49BA-8E1D-8822C793352A}"/>
    <cellStyle name="Normal 8 2 6 2 10" xfId="59641" xr:uid="{29FFBDE1-0FDC-4DF8-9615-0D065FC53477}"/>
    <cellStyle name="Normal 8 2 6 2 2" xfId="6852" xr:uid="{4766ED0A-24A0-4855-9521-6BF0DD5D924F}"/>
    <cellStyle name="Normal 8 2 6 2 2 2" xfId="14359" xr:uid="{A5F914E2-65DC-4A41-AF3D-5B55715E91A4}"/>
    <cellStyle name="Normal 8 2 6 2 2 2 2" xfId="29335" xr:uid="{C8172475-C6C0-45B9-A13C-C14FD2D85F47}"/>
    <cellStyle name="Normal 8 2 6 2 2 3" xfId="21847" xr:uid="{9FC55F48-7B1F-4247-8965-64219A33A89A}"/>
    <cellStyle name="Normal 8 2 6 2 2 4" xfId="33740" xr:uid="{6EA66555-7A03-4228-82B2-27EAC4B86CAD}"/>
    <cellStyle name="Normal 8 2 6 2 2 5" xfId="44266" xr:uid="{48E5EDA7-A43E-4436-8905-4159F66FA9A9}"/>
    <cellStyle name="Normal 8 2 6 2 2 6" xfId="52152" xr:uid="{C5BE3AF0-A629-41AA-81D5-304440A0E2CF}"/>
    <cellStyle name="Normal 8 2 6 2 2 7" xfId="59642" xr:uid="{87C953D2-2AA7-41D1-A379-E68075E51404}"/>
    <cellStyle name="Normal 8 2 6 2 3" xfId="6853" xr:uid="{D49BAC80-B6E4-4D45-9C42-AF513A657A0D}"/>
    <cellStyle name="Normal 8 2 6 2 3 2" xfId="14360" xr:uid="{EE18723C-E398-4205-8CBB-D3A3C6721B7A}"/>
    <cellStyle name="Normal 8 2 6 2 3 2 2" xfId="29336" xr:uid="{34CDF32F-4905-4280-B4A9-449A2BD44B89}"/>
    <cellStyle name="Normal 8 2 6 2 3 3" xfId="21848" xr:uid="{5BA0B774-C48E-4BAF-A4A4-6F725EC5AA02}"/>
    <cellStyle name="Normal 8 2 6 2 3 4" xfId="35585" xr:uid="{FD6C10D5-F023-45A3-8423-CF39E5211F6F}"/>
    <cellStyle name="Normal 8 2 6 2 3 5" xfId="44267" xr:uid="{393BCA15-A6E0-4E28-BA1A-B444608D8956}"/>
    <cellStyle name="Normal 8 2 6 2 3 6" xfId="52153" xr:uid="{1749C994-E0EE-4558-87BE-59F5109EDA20}"/>
    <cellStyle name="Normal 8 2 6 2 3 7" xfId="59643" xr:uid="{0C4E891F-D3FD-43BE-8212-9F1D17C122ED}"/>
    <cellStyle name="Normal 8 2 6 2 4" xfId="6854" xr:uid="{6299A9EA-162A-499D-86A8-7645254030DE}"/>
    <cellStyle name="Normal 8 2 6 2 4 2" xfId="14361" xr:uid="{582D483C-A516-4FF9-B3CD-508151FC34A9}"/>
    <cellStyle name="Normal 8 2 6 2 4 2 2" xfId="29337" xr:uid="{139E246D-EE2B-4271-B0C3-FDB763EE0699}"/>
    <cellStyle name="Normal 8 2 6 2 4 3" xfId="21849" xr:uid="{CC3061CD-BB10-433B-9E56-97586992C9BA}"/>
    <cellStyle name="Normal 8 2 6 2 4 4" xfId="37428" xr:uid="{7AB6DBB7-B1F2-4ADD-B579-B36AFC28C7FB}"/>
    <cellStyle name="Normal 8 2 6 2 4 5" xfId="44268" xr:uid="{B792F046-1C1A-4336-9D5E-04F72BCC3E97}"/>
    <cellStyle name="Normal 8 2 6 2 4 6" xfId="52154" xr:uid="{2A95464C-C288-46DB-9DE5-EA0AAF7DF963}"/>
    <cellStyle name="Normal 8 2 6 2 4 7" xfId="59644" xr:uid="{0550273C-4348-4C95-9F96-59AB47BA1F85}"/>
    <cellStyle name="Normal 8 2 6 2 5" xfId="14358" xr:uid="{A9B10CF3-FF7C-41AE-B1D6-3C05B770F559}"/>
    <cellStyle name="Normal 8 2 6 2 5 2" xfId="29334" xr:uid="{B9CE1B45-D2FA-4576-A1BD-97CAEB906584}"/>
    <cellStyle name="Normal 8 2 6 2 6" xfId="21846" xr:uid="{8898F4C2-32F5-4B9D-BF3B-4564CFFF6098}"/>
    <cellStyle name="Normal 8 2 6 2 7" xfId="31915" xr:uid="{74E44A90-ED8B-4F6C-9FA5-39D35BC9BA26}"/>
    <cellStyle name="Normal 8 2 6 2 8" xfId="44265" xr:uid="{E5ECB909-8F1A-4E49-9D70-65B9DA736BAD}"/>
    <cellStyle name="Normal 8 2 6 2 9" xfId="52151" xr:uid="{E385D405-9E41-4FA1-8572-1E6E7D156B74}"/>
    <cellStyle name="Normal 8 2 6 3" xfId="6855" xr:uid="{CBD1556E-5335-4A8B-8C38-9536AF573067}"/>
    <cellStyle name="Normal 8 2 6 3 2" xfId="14362" xr:uid="{48B11944-8DFB-4137-BFA5-F03B15430E48}"/>
    <cellStyle name="Normal 8 2 6 3 2 2" xfId="29338" xr:uid="{54DFCF0D-EF6B-4687-89DF-34B21076563C}"/>
    <cellStyle name="Normal 8 2 6 3 3" xfId="21850" xr:uid="{E17795EC-BDDC-46FC-B4D6-C90D72DE16ED}"/>
    <cellStyle name="Normal 8 2 6 3 4" xfId="33739" xr:uid="{5F937790-F86E-4D1D-B21B-891FE4EDA388}"/>
    <cellStyle name="Normal 8 2 6 3 5" xfId="44269" xr:uid="{48C39880-4BCE-4113-940D-091599EF582D}"/>
    <cellStyle name="Normal 8 2 6 3 6" xfId="52155" xr:uid="{38B48620-1EFB-469A-83CE-9A25DC0DB171}"/>
    <cellStyle name="Normal 8 2 6 3 7" xfId="59645" xr:uid="{92554AED-4519-4257-BB76-2A7EC39B016B}"/>
    <cellStyle name="Normal 8 2 6 4" xfId="6856" xr:uid="{79D94DC9-94A0-4F4E-A712-2AD94B95C21F}"/>
    <cellStyle name="Normal 8 2 6 4 2" xfId="14363" xr:uid="{9CC0EC4F-5E6C-46B3-A1FA-20A0C301A897}"/>
    <cellStyle name="Normal 8 2 6 4 2 2" xfId="29339" xr:uid="{9C355AB5-BEBC-4247-BC38-23DA9DD10739}"/>
    <cellStyle name="Normal 8 2 6 4 3" xfId="21851" xr:uid="{09C9B5F4-D85E-4F3A-91B4-FB56971E4899}"/>
    <cellStyle name="Normal 8 2 6 4 4" xfId="35584" xr:uid="{AFF3227B-DFB1-4E56-9B04-283C04B8BDC7}"/>
    <cellStyle name="Normal 8 2 6 4 5" xfId="44270" xr:uid="{566F09A4-CEAA-4B06-BC99-E64B156D6C5C}"/>
    <cellStyle name="Normal 8 2 6 4 6" xfId="52156" xr:uid="{2FB6F652-1933-4AFC-998C-BEC042F31BC3}"/>
    <cellStyle name="Normal 8 2 6 4 7" xfId="59646" xr:uid="{8284A9A7-04BF-47B6-B7AA-6903E0AD1D9F}"/>
    <cellStyle name="Normal 8 2 6 5" xfId="6857" xr:uid="{1CA92A5F-6CF6-4BAA-A5C4-990DE56C2CAE}"/>
    <cellStyle name="Normal 8 2 6 5 2" xfId="14364" xr:uid="{9FD19A0E-FD1C-4334-98C1-E8E08C2B83EE}"/>
    <cellStyle name="Normal 8 2 6 5 2 2" xfId="29340" xr:uid="{B049DFC5-FDF3-4197-996C-12E5D8EF5269}"/>
    <cellStyle name="Normal 8 2 6 5 3" xfId="21852" xr:uid="{AD6DEBE6-14FD-48FB-8202-C9DF4FEE8DF1}"/>
    <cellStyle name="Normal 8 2 6 5 4" xfId="37427" xr:uid="{6C41820C-97C0-4238-8210-C79181FCFAB2}"/>
    <cellStyle name="Normal 8 2 6 5 5" xfId="44271" xr:uid="{377035C8-5BFF-4B85-B113-D25193957686}"/>
    <cellStyle name="Normal 8 2 6 5 6" xfId="52157" xr:uid="{E27C6122-958E-4B81-928E-A04E955BEDC5}"/>
    <cellStyle name="Normal 8 2 6 5 7" xfId="59647" xr:uid="{E836A95B-7D61-452C-B6BA-12B2F088367A}"/>
    <cellStyle name="Normal 8 2 6 6" xfId="14357" xr:uid="{D8A2209B-C77B-4E68-A44C-377172C8213D}"/>
    <cellStyle name="Normal 8 2 6 6 2" xfId="29333" xr:uid="{7574098F-0C58-470F-9A10-2DFAF8A1FB81}"/>
    <cellStyle name="Normal 8 2 6 7" xfId="21845" xr:uid="{B812671F-5216-4ECF-9B1D-AE45ADC960E1}"/>
    <cellStyle name="Normal 8 2 6 8" xfId="31047" xr:uid="{64FF6D3F-0DFD-4F1C-BB07-FCC9F0EA3C1B}"/>
    <cellStyle name="Normal 8 2 6 9" xfId="44264" xr:uid="{D2649475-8AB6-4059-8B32-BC5CE160AA9D}"/>
    <cellStyle name="Normal 8 2 7" xfId="6858" xr:uid="{2F683AAD-4E90-43DE-8042-33DF96D21D02}"/>
    <cellStyle name="Normal 8 2 7 10" xfId="52158" xr:uid="{0D2A048C-8551-404F-8F34-8011FCF9A6A8}"/>
    <cellStyle name="Normal 8 2 7 11" xfId="59648" xr:uid="{4F56A106-DE46-469E-B1AD-6D1894609588}"/>
    <cellStyle name="Normal 8 2 7 2" xfId="6859" xr:uid="{0A33FC68-0759-4829-B745-C659E61B084F}"/>
    <cellStyle name="Normal 8 2 7 2 10" xfId="59649" xr:uid="{75C69302-BC71-4F5E-B0A9-EF41746C913F}"/>
    <cellStyle name="Normal 8 2 7 2 2" xfId="6860" xr:uid="{EBC720B4-6EA0-4347-8543-E876A85AC5AA}"/>
    <cellStyle name="Normal 8 2 7 2 2 2" xfId="14367" xr:uid="{341A8C6C-0B5B-43F5-A984-1E8CE4A0961F}"/>
    <cellStyle name="Normal 8 2 7 2 2 2 2" xfId="29343" xr:uid="{F7E435F7-23FA-4DA5-A425-1D81B0A5368E}"/>
    <cellStyle name="Normal 8 2 7 2 2 3" xfId="21855" xr:uid="{85879EB1-31EB-4953-BD9C-46CA1C3E96BE}"/>
    <cellStyle name="Normal 8 2 7 2 2 4" xfId="33742" xr:uid="{C992ACF4-028E-4A8F-8970-831DA080C031}"/>
    <cellStyle name="Normal 8 2 7 2 2 5" xfId="44274" xr:uid="{207CE48D-5009-4C0A-9590-5E31AF71112F}"/>
    <cellStyle name="Normal 8 2 7 2 2 6" xfId="52160" xr:uid="{9AF18932-9E3F-4993-8153-8ACDEEE4ED9C}"/>
    <cellStyle name="Normal 8 2 7 2 2 7" xfId="59650" xr:uid="{23AEF0CF-0035-4123-949F-DCD00261D871}"/>
    <cellStyle name="Normal 8 2 7 2 3" xfId="6861" xr:uid="{483A015D-34D1-4DBC-83DC-D99266E8ED78}"/>
    <cellStyle name="Normal 8 2 7 2 3 2" xfId="14368" xr:uid="{CFE3044D-22FB-469E-81AC-6167574CEAD1}"/>
    <cellStyle name="Normal 8 2 7 2 3 2 2" xfId="29344" xr:uid="{F162056B-479E-4A36-ADC5-1603B9B0CC46}"/>
    <cellStyle name="Normal 8 2 7 2 3 3" xfId="21856" xr:uid="{14E542CA-F1F5-4691-AA5E-A73BD6A92E09}"/>
    <cellStyle name="Normal 8 2 7 2 3 4" xfId="35587" xr:uid="{7C0FDAD8-5684-4C3B-84E5-7347C91D0836}"/>
    <cellStyle name="Normal 8 2 7 2 3 5" xfId="44275" xr:uid="{8880C2E5-2AC5-4133-96FB-E50C53FC324F}"/>
    <cellStyle name="Normal 8 2 7 2 3 6" xfId="52161" xr:uid="{5DE59238-DEB1-4AEB-BD3D-8DDEE4DE10ED}"/>
    <cellStyle name="Normal 8 2 7 2 3 7" xfId="59651" xr:uid="{7BAE4E88-364C-4407-B9F2-D32CDB7AD2BD}"/>
    <cellStyle name="Normal 8 2 7 2 4" xfId="6862" xr:uid="{98EE3078-D67A-401B-A9E1-08D47B13DC74}"/>
    <cellStyle name="Normal 8 2 7 2 4 2" xfId="14369" xr:uid="{DCB9834E-4903-4CDC-A113-2B0D668F5CA6}"/>
    <cellStyle name="Normal 8 2 7 2 4 2 2" xfId="29345" xr:uid="{E66458A9-CC35-41DD-8B48-3191099355F7}"/>
    <cellStyle name="Normal 8 2 7 2 4 3" xfId="21857" xr:uid="{C7418B74-62DC-459F-BE83-818A22FC68D0}"/>
    <cellStyle name="Normal 8 2 7 2 4 4" xfId="37430" xr:uid="{4E36432A-5CAE-45B3-8F8F-9ECE87E3DE96}"/>
    <cellStyle name="Normal 8 2 7 2 4 5" xfId="44276" xr:uid="{17A9A890-3A82-4D58-B50D-272F112F8059}"/>
    <cellStyle name="Normal 8 2 7 2 4 6" xfId="52162" xr:uid="{E2749040-E27B-40E0-A2F3-4E53C58B8E2E}"/>
    <cellStyle name="Normal 8 2 7 2 4 7" xfId="59652" xr:uid="{BEEC543C-229A-4580-A833-1685319BAF86}"/>
    <cellStyle name="Normal 8 2 7 2 5" xfId="14366" xr:uid="{7769B512-37B5-4890-A58F-B7E51E6D88B5}"/>
    <cellStyle name="Normal 8 2 7 2 5 2" xfId="29342" xr:uid="{D10E349C-B5E9-4E45-8200-AD2214A27D4A}"/>
    <cellStyle name="Normal 8 2 7 2 6" xfId="21854" xr:uid="{24634F0A-0C05-4831-BCA8-990A59F0AFD7}"/>
    <cellStyle name="Normal 8 2 7 2 7" xfId="31916" xr:uid="{29B0A8F5-15CF-449F-BE14-B475290B2191}"/>
    <cellStyle name="Normal 8 2 7 2 8" xfId="44273" xr:uid="{BF4DE9ED-94F1-453C-9342-06D290BEE249}"/>
    <cellStyle name="Normal 8 2 7 2 9" xfId="52159" xr:uid="{2FC34D1D-755B-4EBB-B904-5E248A5EB3AF}"/>
    <cellStyle name="Normal 8 2 7 3" xfId="6863" xr:uid="{F3546ED0-B07B-49D1-B523-A65B07FF27E4}"/>
    <cellStyle name="Normal 8 2 7 3 2" xfId="14370" xr:uid="{0F8F423B-B9E3-4972-BCCA-7021A43208CE}"/>
    <cellStyle name="Normal 8 2 7 3 2 2" xfId="29346" xr:uid="{304AD100-A9C6-4C71-9F5C-DE5802EEDFAE}"/>
    <cellStyle name="Normal 8 2 7 3 3" xfId="21858" xr:uid="{727E8370-F655-4D52-8430-37B04F01E498}"/>
    <cellStyle name="Normal 8 2 7 3 4" xfId="33741" xr:uid="{1AB83F09-93D8-4209-99E2-4C5321C96FB9}"/>
    <cellStyle name="Normal 8 2 7 3 5" xfId="44277" xr:uid="{E19C0288-7E67-436E-B282-25DA33237961}"/>
    <cellStyle name="Normal 8 2 7 3 6" xfId="52163" xr:uid="{7FB3FC14-A364-4E38-A08E-CA7D801AD3A7}"/>
    <cellStyle name="Normal 8 2 7 3 7" xfId="59653" xr:uid="{11CD337D-1AC9-46C1-A0F6-FDF7E7E228F8}"/>
    <cellStyle name="Normal 8 2 7 4" xfId="6864" xr:uid="{81DC0546-1F4A-415A-90A7-7C18F29606FC}"/>
    <cellStyle name="Normal 8 2 7 4 2" xfId="14371" xr:uid="{2DA43B38-E52C-4411-80EB-70AAD98F5BB5}"/>
    <cellStyle name="Normal 8 2 7 4 2 2" xfId="29347" xr:uid="{E03ED5E4-7B5D-4E59-9127-FDDA3D0FDD87}"/>
    <cellStyle name="Normal 8 2 7 4 3" xfId="21859" xr:uid="{8C5C6FA8-9AC4-4A06-A07B-22DFA22BBD69}"/>
    <cellStyle name="Normal 8 2 7 4 4" xfId="35586" xr:uid="{4DFF4ABB-0473-4FCD-B599-29B8E5BCFF32}"/>
    <cellStyle name="Normal 8 2 7 4 5" xfId="44278" xr:uid="{2F3307B3-3C9E-484F-A183-E0D999C1EACB}"/>
    <cellStyle name="Normal 8 2 7 4 6" xfId="52164" xr:uid="{EE92E1D7-8E47-4432-B072-B4D81E25DB2F}"/>
    <cellStyle name="Normal 8 2 7 4 7" xfId="59654" xr:uid="{AC7EF11E-28D4-4698-A5B6-DEC796977B6B}"/>
    <cellStyle name="Normal 8 2 7 5" xfId="6865" xr:uid="{B90C93D2-F942-4D0C-AB9F-A595DE5EF489}"/>
    <cellStyle name="Normal 8 2 7 5 2" xfId="14372" xr:uid="{E7846B27-690B-4046-BA9D-ADC69179212F}"/>
    <cellStyle name="Normal 8 2 7 5 2 2" xfId="29348" xr:uid="{02DCAD40-550C-425A-88DC-242A8D1EF06A}"/>
    <cellStyle name="Normal 8 2 7 5 3" xfId="21860" xr:uid="{C36E257D-94FE-46C1-933A-D1233A2F602F}"/>
    <cellStyle name="Normal 8 2 7 5 4" xfId="37429" xr:uid="{B57A1B09-2D5E-4E22-96D0-9F18B426B47B}"/>
    <cellStyle name="Normal 8 2 7 5 5" xfId="44279" xr:uid="{2CF82E2F-68F5-4F78-BC93-908CF3B3E303}"/>
    <cellStyle name="Normal 8 2 7 5 6" xfId="52165" xr:uid="{8F367753-B910-4A30-BEDC-BE4BC30ED924}"/>
    <cellStyle name="Normal 8 2 7 5 7" xfId="59655" xr:uid="{F95AD8C9-5350-4DA4-B4B9-89E16CCD60CC}"/>
    <cellStyle name="Normal 8 2 7 6" xfId="14365" xr:uid="{B12FAD8F-38A8-4EB0-98D8-17086E1535FB}"/>
    <cellStyle name="Normal 8 2 7 6 2" xfId="29341" xr:uid="{4FAA3692-CE57-45C4-9113-8462E8F94454}"/>
    <cellStyle name="Normal 8 2 7 7" xfId="21853" xr:uid="{4E7F598E-9791-4444-AA19-62EBC9190440}"/>
    <cellStyle name="Normal 8 2 7 8" xfId="31114" xr:uid="{54EEE984-E523-435C-98D6-127E4E10E5D8}"/>
    <cellStyle name="Normal 8 2 7 9" xfId="44272" xr:uid="{420D7514-CFDE-42DE-B125-DC16977498A7}"/>
    <cellStyle name="Normal 8 2 8" xfId="6866" xr:uid="{BE010ABB-65DC-4DA3-AD54-16F843E76E24}"/>
    <cellStyle name="Normal 8 2 8 10" xfId="59656" xr:uid="{26C5FA81-1309-47EF-9512-F19858A85BC8}"/>
    <cellStyle name="Normal 8 2 8 2" xfId="6867" xr:uid="{D4E4DE02-579E-4816-A254-173A5119CFF3}"/>
    <cellStyle name="Normal 8 2 8 2 2" xfId="14374" xr:uid="{3F4593B6-0BAD-4F52-91FA-CFDACAC034F3}"/>
    <cellStyle name="Normal 8 2 8 2 2 2" xfId="29350" xr:uid="{944E3F10-CA54-4A9D-9E95-20B2E73A19FA}"/>
    <cellStyle name="Normal 8 2 8 2 3" xfId="21862" xr:uid="{C940CEBD-984F-4B5A-BAE3-2E464864EF95}"/>
    <cellStyle name="Normal 8 2 8 2 4" xfId="33743" xr:uid="{C4C4FF34-11C8-4BC6-820A-920778C5293F}"/>
    <cellStyle name="Normal 8 2 8 2 5" xfId="44281" xr:uid="{B5F7EF6D-05F3-445D-8FDE-405FF9F305C7}"/>
    <cellStyle name="Normal 8 2 8 2 6" xfId="52167" xr:uid="{E125D84F-786C-42BE-93A4-46008B3161DB}"/>
    <cellStyle name="Normal 8 2 8 2 7" xfId="59657" xr:uid="{A26AA498-4FDB-4369-81C6-9EA775CB845C}"/>
    <cellStyle name="Normal 8 2 8 3" xfId="6868" xr:uid="{882645C6-3C3E-4935-9ACC-736D3865948E}"/>
    <cellStyle name="Normal 8 2 8 3 2" xfId="14375" xr:uid="{DCBCEFD6-D797-45B5-829D-5A50B1F3129F}"/>
    <cellStyle name="Normal 8 2 8 3 2 2" xfId="29351" xr:uid="{639AA30B-81CB-4422-BCC2-D41B739FAF80}"/>
    <cellStyle name="Normal 8 2 8 3 3" xfId="21863" xr:uid="{0DAAF875-C85E-4C5D-A876-B3CA42B79C4A}"/>
    <cellStyle name="Normal 8 2 8 3 4" xfId="35588" xr:uid="{EFDE315C-7E9D-446A-9092-C79429D67438}"/>
    <cellStyle name="Normal 8 2 8 3 5" xfId="44282" xr:uid="{26E6835D-6D43-4505-B322-05AC6E58FD1B}"/>
    <cellStyle name="Normal 8 2 8 3 6" xfId="52168" xr:uid="{24CDEAFE-9E73-466F-A28B-DF291BDF1F7B}"/>
    <cellStyle name="Normal 8 2 8 3 7" xfId="59658" xr:uid="{51E3547A-245C-4037-8930-27C600C9F366}"/>
    <cellStyle name="Normal 8 2 8 4" xfId="6869" xr:uid="{90CE3EAC-C156-4ED6-8FD2-C9B0EA988E08}"/>
    <cellStyle name="Normal 8 2 8 4 2" xfId="14376" xr:uid="{54AEA3FE-D5AB-49D8-A9A9-E2CB5E19D2BC}"/>
    <cellStyle name="Normal 8 2 8 4 2 2" xfId="29352" xr:uid="{28E9D77C-51E6-41AC-BE85-D4441026AEB4}"/>
    <cellStyle name="Normal 8 2 8 4 3" xfId="21864" xr:uid="{D599DC41-A5AA-4DB1-8885-6BB604814525}"/>
    <cellStyle name="Normal 8 2 8 4 4" xfId="37431" xr:uid="{3C6F320A-8121-41F1-AC17-1BC36E9196B4}"/>
    <cellStyle name="Normal 8 2 8 4 5" xfId="44283" xr:uid="{E5D0D8E6-9BAA-472B-AAAD-956724979565}"/>
    <cellStyle name="Normal 8 2 8 4 6" xfId="52169" xr:uid="{EC0ADA5A-8542-4F1F-BCF6-0612E30808B3}"/>
    <cellStyle name="Normal 8 2 8 4 7" xfId="59659" xr:uid="{0D2716F3-8467-41A2-9C52-4FAA2C0A6D7C}"/>
    <cellStyle name="Normal 8 2 8 5" xfId="14373" xr:uid="{87D51080-5C2B-485D-9FF3-D8D0F297CBA4}"/>
    <cellStyle name="Normal 8 2 8 5 2" xfId="29349" xr:uid="{62D47254-2BE0-41FA-ACFF-4F99F90BEFDA}"/>
    <cellStyle name="Normal 8 2 8 6" xfId="21861" xr:uid="{F453922C-E274-4C14-BE2B-444B69C534DE}"/>
    <cellStyle name="Normal 8 2 8 7" xfId="31904" xr:uid="{92D8574B-CA2F-477C-8457-9B952C2E3BF8}"/>
    <cellStyle name="Normal 8 2 8 8" xfId="44280" xr:uid="{92CC1FFA-FB01-4E90-80CD-175B9E4C3331}"/>
    <cellStyle name="Normal 8 2 8 9" xfId="52166" xr:uid="{1281DA9E-A090-4383-8677-3C7A9E7C4D71}"/>
    <cellStyle name="Normal 8 2 9" xfId="6870" xr:uid="{67FF38E9-FA36-4F6C-8087-B48E2B9B6CDE}"/>
    <cellStyle name="Normal 8 2 9 10" xfId="59660" xr:uid="{5BABF246-9A95-4405-AD5A-6972030F969B}"/>
    <cellStyle name="Normal 8 2 9 2" xfId="6871" xr:uid="{B409CD4A-D212-4C16-8645-6345573A54F7}"/>
    <cellStyle name="Normal 8 2 9 2 2" xfId="14378" xr:uid="{69D398B8-D75E-4EE1-B87F-F77B1A8405F7}"/>
    <cellStyle name="Normal 8 2 9 2 2 2" xfId="29354" xr:uid="{5F11DD19-5452-4652-A5BE-2B8A0D54F22A}"/>
    <cellStyle name="Normal 8 2 9 2 3" xfId="21866" xr:uid="{20BA2DB0-D087-4CFB-B99A-DE15B78E1EC9}"/>
    <cellStyle name="Normal 8 2 9 2 4" xfId="33744" xr:uid="{411ECF28-49BF-4AE9-971F-365F550B6477}"/>
    <cellStyle name="Normal 8 2 9 2 5" xfId="44285" xr:uid="{AA790098-F224-43E5-A90C-932D2E615EE0}"/>
    <cellStyle name="Normal 8 2 9 2 6" xfId="52171" xr:uid="{F7E480EC-B7A4-462F-A43F-9F9AA7F16780}"/>
    <cellStyle name="Normal 8 2 9 2 7" xfId="59661" xr:uid="{110B541E-976A-4F2C-A562-F89B6DCA4B02}"/>
    <cellStyle name="Normal 8 2 9 3" xfId="6872" xr:uid="{9A0BED8D-E9B7-48E4-B669-BD2D74F5EB2B}"/>
    <cellStyle name="Normal 8 2 9 3 2" xfId="14379" xr:uid="{905CC499-2D5A-4D9D-9979-EDCDE6597463}"/>
    <cellStyle name="Normal 8 2 9 3 2 2" xfId="29355" xr:uid="{C1911E9F-6697-4935-90A3-8058FBC646D0}"/>
    <cellStyle name="Normal 8 2 9 3 3" xfId="21867" xr:uid="{61CED259-31FE-488B-94BB-B08B139B5F54}"/>
    <cellStyle name="Normal 8 2 9 3 4" xfId="35589" xr:uid="{A8A1A441-58D3-47B6-B27C-9D2DBB9697E7}"/>
    <cellStyle name="Normal 8 2 9 3 5" xfId="44286" xr:uid="{0BDE9BA8-8AF5-4107-AA8B-976CD228A363}"/>
    <cellStyle name="Normal 8 2 9 3 6" xfId="52172" xr:uid="{A0DCE3F8-A98B-49C9-BA96-013A39BDC6D5}"/>
    <cellStyle name="Normal 8 2 9 3 7" xfId="59662" xr:uid="{41994FBE-5373-4781-9822-E7D7FC10A8FF}"/>
    <cellStyle name="Normal 8 2 9 4" xfId="6873" xr:uid="{912E64CE-9115-433B-A39A-A4C159D4DAFC}"/>
    <cellStyle name="Normal 8 2 9 4 2" xfId="14380" xr:uid="{4CBE3CFE-7294-4B41-8ADE-8041A427491E}"/>
    <cellStyle name="Normal 8 2 9 4 2 2" xfId="29356" xr:uid="{ED8174C2-3A13-4B6F-94D9-76AD96405473}"/>
    <cellStyle name="Normal 8 2 9 4 3" xfId="21868" xr:uid="{35FDC7D2-0D99-46D4-B9D8-6BCF732DC22C}"/>
    <cellStyle name="Normal 8 2 9 4 4" xfId="37432" xr:uid="{401C7244-F731-4AC0-8A0D-60FD8EA9D7C7}"/>
    <cellStyle name="Normal 8 2 9 4 5" xfId="44287" xr:uid="{B71E4C10-8531-45A9-A6AC-A49697380F7E}"/>
    <cellStyle name="Normal 8 2 9 4 6" xfId="52173" xr:uid="{84D7776C-ECBB-4CA5-8BAC-009DB49CF1B2}"/>
    <cellStyle name="Normal 8 2 9 4 7" xfId="59663" xr:uid="{63FC77FB-6185-4605-9A5E-B87B98A4F497}"/>
    <cellStyle name="Normal 8 2 9 5" xfId="14377" xr:uid="{02860798-18D8-4A59-99B4-BD194563C379}"/>
    <cellStyle name="Normal 8 2 9 5 2" xfId="29353" xr:uid="{EC224A6C-819C-4613-8905-7033BE631DB2}"/>
    <cellStyle name="Normal 8 2 9 6" xfId="21865" xr:uid="{8196F34E-2826-45EB-A52C-EB65944063F0}"/>
    <cellStyle name="Normal 8 2 9 7" xfId="32035" xr:uid="{973E0C8D-5108-403E-B853-4C38F85B9DED}"/>
    <cellStyle name="Normal 8 2 9 8" xfId="44284" xr:uid="{0D4AC0DE-114C-493A-847D-61F07F9D5100}"/>
    <cellStyle name="Normal 8 2 9 9" xfId="52170" xr:uid="{65B0AC77-66BA-4A90-9962-841181D00E9D}"/>
    <cellStyle name="Normal 8 20" xfId="37724" xr:uid="{0B301267-583A-4CE6-BA8A-6896AA0E0449}"/>
    <cellStyle name="Normal 8 21" xfId="45212" xr:uid="{3EC76DCA-AD6B-4E42-A7EF-7F7206A8D23A}"/>
    <cellStyle name="Normal 8 22" xfId="45335" xr:uid="{D4A1F2B8-5ED0-4969-90F8-B5F3A66776BB}"/>
    <cellStyle name="Normal 8 23" xfId="45458" xr:uid="{FBB4A5E3-522C-405B-B86C-FD1C9EEF6ED5}"/>
    <cellStyle name="Normal 8 24" xfId="45596" xr:uid="{12A827C4-DD7E-46ED-A62B-7682A2C72ADC}"/>
    <cellStyle name="Normal 8 25" xfId="53100" xr:uid="{204D42C5-1825-4F03-8E7F-9735CE072839}"/>
    <cellStyle name="Normal 8 3" xfId="303" xr:uid="{75132409-95AE-439F-B632-FC3EBD817957}"/>
    <cellStyle name="Normal 8 3 10" xfId="6874" xr:uid="{6B48C575-EF25-4D9E-91A0-0DE93D0411A0}"/>
    <cellStyle name="Normal 8 3 10 2" xfId="14381" xr:uid="{41A5F0DC-EAA1-400D-8D31-A2CAA831F6C2}"/>
    <cellStyle name="Normal 8 3 10 2 2" xfId="29357" xr:uid="{04153727-F28D-480A-9035-87167AC3DE83}"/>
    <cellStyle name="Normal 8 3 10 3" xfId="21869" xr:uid="{FBE2759C-EB8D-48CC-ADEB-0BE094C010D1}"/>
    <cellStyle name="Normal 8 3 10 4" xfId="35590" xr:uid="{B2FCAB1E-F5F7-40B6-8378-B798CD4BFFB3}"/>
    <cellStyle name="Normal 8 3 10 5" xfId="44288" xr:uid="{18D1A71C-E33D-432B-B77D-6573052A3BF9}"/>
    <cellStyle name="Normal 8 3 10 6" xfId="52174" xr:uid="{5E2C26B6-7728-45FD-A1A7-A0D34C0B96F0}"/>
    <cellStyle name="Normal 8 3 10 7" xfId="59664" xr:uid="{509E6BF2-A931-4D45-AAFC-61ADB7F56D4F}"/>
    <cellStyle name="Normal 8 3 11" xfId="6875" xr:uid="{3A41AE18-9F40-4AE1-B2AB-DCD73B469CCE}"/>
    <cellStyle name="Normal 8 3 11 2" xfId="14382" xr:uid="{DEE83D8F-2357-4BB1-A234-C88322E67E15}"/>
    <cellStyle name="Normal 8 3 11 2 2" xfId="29358" xr:uid="{BD587559-BEFE-4EA4-9F83-88326CF84F3B}"/>
    <cellStyle name="Normal 8 3 11 3" xfId="21870" xr:uid="{25C9D34A-AD97-4FFC-969C-B1EC65BE40CA}"/>
    <cellStyle name="Normal 8 3 11 4" xfId="37433" xr:uid="{C70A2EA1-0753-4CDF-B842-F57A55439393}"/>
    <cellStyle name="Normal 8 3 11 5" xfId="44289" xr:uid="{0EA20BDC-3911-494D-A2F7-0598AEDE4CD8}"/>
    <cellStyle name="Normal 8 3 11 6" xfId="52175" xr:uid="{5378015B-763C-44A6-B244-8FA92BE92396}"/>
    <cellStyle name="Normal 8 3 11 7" xfId="59665" xr:uid="{90167F1D-4EF3-4043-9A1C-37C40DFD57DE}"/>
    <cellStyle name="Normal 8 3 12" xfId="6876" xr:uid="{E58B0C62-DC55-43B6-A09D-663D5F66E37D}"/>
    <cellStyle name="Normal 8 3 12 2" xfId="14383" xr:uid="{9C45476B-C639-424C-BA71-04CCEB7D1EC8}"/>
    <cellStyle name="Normal 8 3 12 2 2" xfId="29359" xr:uid="{9A2DEA2A-0704-435E-BCD0-E7D9A8F31020}"/>
    <cellStyle name="Normal 8 3 12 3" xfId="21871" xr:uid="{1B9F3421-0017-40C2-A923-63D52B9AA890}"/>
    <cellStyle name="Normal 8 3 12 4" xfId="37693" xr:uid="{BA049516-70A6-4D57-9ABC-FF31C02EC1CF}"/>
    <cellStyle name="Normal 8 3 12 5" xfId="44290" xr:uid="{436E04B6-8709-4BB4-9795-3CEEDBD8B5C6}"/>
    <cellStyle name="Normal 8 3 12 6" xfId="52176" xr:uid="{06FA945D-5175-47A0-9DF0-E0F25E7A30F9}"/>
    <cellStyle name="Normal 8 3 12 7" xfId="59666" xr:uid="{FBEE30B0-951C-45AB-AFA5-37CDC446774A}"/>
    <cellStyle name="Normal 8 3 13" xfId="7790" xr:uid="{9A06DBFF-B575-45FA-98C4-C8DB3FD3F71A}"/>
    <cellStyle name="Normal 8 3 13 2" xfId="15279" xr:uid="{2956A837-0BD7-47D9-9B73-576313BA751D}"/>
    <cellStyle name="Normal 8 3 13 2 2" xfId="30255" xr:uid="{239221D1-CC88-41ED-8DC5-CC64A30F8521}"/>
    <cellStyle name="Normal 8 3 13 3" xfId="22767" xr:uid="{2F7048D2-93C3-4C90-85E2-AF04FCD9016C}"/>
    <cellStyle name="Normal 8 3 13 4" xfId="45186" xr:uid="{11D6951B-7A59-4408-AE8E-9723C8A70E4F}"/>
    <cellStyle name="Normal 8 3 13 5" xfId="53074" xr:uid="{91F26B4B-1E03-458D-925A-252E012887C5}"/>
    <cellStyle name="Normal 8 3 13 6" xfId="60562" xr:uid="{41475CEA-623B-4990-98B6-99F7714C6CCC}"/>
    <cellStyle name="Normal 8 3 14" xfId="7845" xr:uid="{644147A5-2D2C-4DC8-BBBA-76A7A398F651}"/>
    <cellStyle name="Normal 8 3 14 2" xfId="22822" xr:uid="{B55AD743-6DA3-47EC-A93F-D6C4385B7539}"/>
    <cellStyle name="Normal 8 3 15" xfId="15334" xr:uid="{1413275F-20D6-4BCD-BCD0-1577E33A1463}"/>
    <cellStyle name="Normal 8 3 16" xfId="30355" xr:uid="{696453A7-AA47-4E53-8881-1112CE6584A2}"/>
    <cellStyle name="Normal 8 3 17" xfId="37753" xr:uid="{A7A79E5B-ED06-45BF-AC07-BA8DD10235BC}"/>
    <cellStyle name="Normal 8 3 18" xfId="45241" xr:uid="{27EEA971-CEAB-4A69-BF3F-4C32C844F0D8}"/>
    <cellStyle name="Normal 8 3 19" xfId="45364" xr:uid="{F8C7F71A-C9BA-4F1B-93F2-134D966EB816}"/>
    <cellStyle name="Normal 8 3 2" xfId="361" xr:uid="{E64F3DEF-9FA1-469E-97B5-E529194CCEE1}"/>
    <cellStyle name="Normal 8 3 2 10" xfId="37809" xr:uid="{F2243DD8-119E-40C4-96BF-502077060E74}"/>
    <cellStyle name="Normal 8 3 2 11" xfId="45297" xr:uid="{D6DD0794-8CFC-4E96-9B79-CB52AEA7F72F}"/>
    <cellStyle name="Normal 8 3 2 12" xfId="45420" xr:uid="{350DCB1A-871B-468F-8BB9-07DE729880CA}"/>
    <cellStyle name="Normal 8 3 2 13" xfId="45543" xr:uid="{4EC61EBF-3A01-412D-9A17-E739EF770852}"/>
    <cellStyle name="Normal 8 3 2 14" xfId="45692" xr:uid="{42AF47C0-B99F-48EB-A809-FECA7A217802}"/>
    <cellStyle name="Normal 8 3 2 15" xfId="53185" xr:uid="{3EA89771-6373-452A-8915-38DDCEB0EE3B}"/>
    <cellStyle name="Normal 8 3 2 2" xfId="6877" xr:uid="{398AD6A8-C020-423D-ABDC-0DEE926BAC7A}"/>
    <cellStyle name="Normal 8 3 2 2 10" xfId="52177" xr:uid="{BACC422E-20A3-4EC0-8961-20FBD64B7DDE}"/>
    <cellStyle name="Normal 8 3 2 2 11" xfId="59667" xr:uid="{3ED258A7-9B2F-4CC5-86B2-5902087EE471}"/>
    <cellStyle name="Normal 8 3 2 2 2" xfId="6878" xr:uid="{CE14D4C2-21E1-4941-9386-7B1B037C48CF}"/>
    <cellStyle name="Normal 8 3 2 2 2 10" xfId="59668" xr:uid="{148EE47E-4286-43E8-8329-87CD7CE56206}"/>
    <cellStyle name="Normal 8 3 2 2 2 2" xfId="6879" xr:uid="{B5BC7052-2993-4BC1-962C-B7AB29BEFC76}"/>
    <cellStyle name="Normal 8 3 2 2 2 2 2" xfId="14386" xr:uid="{5A83256B-9D85-4E93-AE8C-1BB9D38816FF}"/>
    <cellStyle name="Normal 8 3 2 2 2 2 2 2" xfId="29362" xr:uid="{96728AB1-15A3-4308-A255-936CA13C4899}"/>
    <cellStyle name="Normal 8 3 2 2 2 2 3" xfId="21874" xr:uid="{1E3A4B39-A4F7-4E3F-9763-D7384DBF84DF}"/>
    <cellStyle name="Normal 8 3 2 2 2 2 4" xfId="33748" xr:uid="{007D2930-97D9-4311-AA28-B06882EDC0B2}"/>
    <cellStyle name="Normal 8 3 2 2 2 2 5" xfId="44293" xr:uid="{F3844EFE-15A9-4B3B-BCE1-CE2971A21C25}"/>
    <cellStyle name="Normal 8 3 2 2 2 2 6" xfId="52179" xr:uid="{951CD531-B23C-4FA6-A9B9-D4B7138AD51B}"/>
    <cellStyle name="Normal 8 3 2 2 2 2 7" xfId="59669" xr:uid="{8684D0D1-887B-4AF2-B547-7464EAF56077}"/>
    <cellStyle name="Normal 8 3 2 2 2 3" xfId="6880" xr:uid="{06F66BEA-6BEB-4D24-A7B5-92ED4E11A5D9}"/>
    <cellStyle name="Normal 8 3 2 2 2 3 2" xfId="14387" xr:uid="{D6B15F3D-389D-4CA3-8DF3-5CE85BE69CA6}"/>
    <cellStyle name="Normal 8 3 2 2 2 3 2 2" xfId="29363" xr:uid="{BBEABC23-A818-4F71-85D5-30B752976526}"/>
    <cellStyle name="Normal 8 3 2 2 2 3 3" xfId="21875" xr:uid="{C6481106-D1FA-4789-BE38-247764BBFFD8}"/>
    <cellStyle name="Normal 8 3 2 2 2 3 4" xfId="35593" xr:uid="{13183903-0F23-418E-BF58-302FFCD79627}"/>
    <cellStyle name="Normal 8 3 2 2 2 3 5" xfId="44294" xr:uid="{D65880F9-F974-4900-A972-E602A892FB9F}"/>
    <cellStyle name="Normal 8 3 2 2 2 3 6" xfId="52180" xr:uid="{75BCEA38-DF3A-4A9A-9593-939B9FEB1694}"/>
    <cellStyle name="Normal 8 3 2 2 2 3 7" xfId="59670" xr:uid="{9C16666E-16A4-459B-A7A7-C8FD627CC7E9}"/>
    <cellStyle name="Normal 8 3 2 2 2 4" xfId="6881" xr:uid="{1C32DCD9-BE05-4B8B-9E19-977737C43B17}"/>
    <cellStyle name="Normal 8 3 2 2 2 4 2" xfId="14388" xr:uid="{1FE79B38-D594-4E8B-ADBB-7BEC26A2F388}"/>
    <cellStyle name="Normal 8 3 2 2 2 4 2 2" xfId="29364" xr:uid="{A71E192F-220B-47A8-8DE3-0703C1D9391A}"/>
    <cellStyle name="Normal 8 3 2 2 2 4 3" xfId="21876" xr:uid="{87F734B9-D9E7-4430-A9E3-6F893E1B0391}"/>
    <cellStyle name="Normal 8 3 2 2 2 4 4" xfId="37436" xr:uid="{FD087788-958A-4500-A450-5C8BF40C4762}"/>
    <cellStyle name="Normal 8 3 2 2 2 4 5" xfId="44295" xr:uid="{0BE461B8-A8CC-48D6-B7A8-10EF6CF7DD40}"/>
    <cellStyle name="Normal 8 3 2 2 2 4 6" xfId="52181" xr:uid="{91435834-528C-4FB9-9121-F8A5AEDF59EF}"/>
    <cellStyle name="Normal 8 3 2 2 2 4 7" xfId="59671" xr:uid="{8838F169-73DD-4A4C-8CA2-2CED8290B7A6}"/>
    <cellStyle name="Normal 8 3 2 2 2 5" xfId="14385" xr:uid="{D7764B70-FC2A-4967-A70E-41C266200317}"/>
    <cellStyle name="Normal 8 3 2 2 2 5 2" xfId="29361" xr:uid="{65468251-9E3D-468C-98BB-F131F43A99DA}"/>
    <cellStyle name="Normal 8 3 2 2 2 6" xfId="21873" xr:uid="{A526667F-8860-439E-85FE-C9C40DE7B127}"/>
    <cellStyle name="Normal 8 3 2 2 2 7" xfId="31919" xr:uid="{E6D4326E-7FDF-424F-B725-55EFD90EC7A4}"/>
    <cellStyle name="Normal 8 3 2 2 2 8" xfId="44292" xr:uid="{151A16E2-5730-42C0-885F-961FBA104ACF}"/>
    <cellStyle name="Normal 8 3 2 2 2 9" xfId="52178" xr:uid="{46FFA343-BF2F-420E-AF0E-523B33B43C94}"/>
    <cellStyle name="Normal 8 3 2 2 3" xfId="6882" xr:uid="{F109FBAB-4FB0-4702-BD01-82BDD82C6DAC}"/>
    <cellStyle name="Normal 8 3 2 2 3 2" xfId="14389" xr:uid="{498EDA10-EE0D-481C-A163-4F4B7BEE1A09}"/>
    <cellStyle name="Normal 8 3 2 2 3 2 2" xfId="29365" xr:uid="{E4444AD0-265E-4F29-B46B-6E0B989033C5}"/>
    <cellStyle name="Normal 8 3 2 2 3 3" xfId="21877" xr:uid="{D683CE32-2A34-4F5A-922C-2ECFB9D156BF}"/>
    <cellStyle name="Normal 8 3 2 2 3 4" xfId="33747" xr:uid="{38EFF2EA-0820-4DDE-81E7-C593A79EFE2A}"/>
    <cellStyle name="Normal 8 3 2 2 3 5" xfId="44296" xr:uid="{3B95BF5D-3ABE-4232-B947-BAF054CD741C}"/>
    <cellStyle name="Normal 8 3 2 2 3 6" xfId="52182" xr:uid="{26FC96D3-1A86-455F-9D35-00E97276120F}"/>
    <cellStyle name="Normal 8 3 2 2 3 7" xfId="59672" xr:uid="{B45DCE82-5D58-4002-A800-93AAFF29ACBA}"/>
    <cellStyle name="Normal 8 3 2 2 4" xfId="6883" xr:uid="{B603B03E-99E7-47E2-9DF8-3D0B1ED9DF65}"/>
    <cellStyle name="Normal 8 3 2 2 4 2" xfId="14390" xr:uid="{497B1432-39BC-4941-93EB-5FA08A7D6910}"/>
    <cellStyle name="Normal 8 3 2 2 4 2 2" xfId="29366" xr:uid="{5D60E83E-4344-447A-97A8-53301F7528A4}"/>
    <cellStyle name="Normal 8 3 2 2 4 3" xfId="21878" xr:uid="{E36E8CE3-153F-40F3-8C28-E115B4B5D421}"/>
    <cellStyle name="Normal 8 3 2 2 4 4" xfId="35592" xr:uid="{B371DABF-D4BB-43F9-9077-C5E893EF6044}"/>
    <cellStyle name="Normal 8 3 2 2 4 5" xfId="44297" xr:uid="{D5D64585-8705-4328-B654-0780681D92BD}"/>
    <cellStyle name="Normal 8 3 2 2 4 6" xfId="52183" xr:uid="{63948E9D-049A-4CA6-8E51-E3F6361F4C5C}"/>
    <cellStyle name="Normal 8 3 2 2 4 7" xfId="59673" xr:uid="{DEE2E6BD-2294-4C45-9DEE-D2D3ACD3EBEF}"/>
    <cellStyle name="Normal 8 3 2 2 5" xfId="6884" xr:uid="{70D5898A-87D3-4DB8-A024-18959CCD9CC3}"/>
    <cellStyle name="Normal 8 3 2 2 5 2" xfId="14391" xr:uid="{639C2129-A977-49C1-AD46-90A838F7509A}"/>
    <cellStyle name="Normal 8 3 2 2 5 2 2" xfId="29367" xr:uid="{1A264CEE-53E5-4750-A1A0-631CE670EE1E}"/>
    <cellStyle name="Normal 8 3 2 2 5 3" xfId="21879" xr:uid="{4765F360-6E54-4BAA-8FDA-875B030D492C}"/>
    <cellStyle name="Normal 8 3 2 2 5 4" xfId="37435" xr:uid="{3C583E88-2224-431B-AD1C-1ED45EAC8E04}"/>
    <cellStyle name="Normal 8 3 2 2 5 5" xfId="44298" xr:uid="{CC2EDAC9-23D8-4847-A5A1-668F1B6E7DDB}"/>
    <cellStyle name="Normal 8 3 2 2 5 6" xfId="52184" xr:uid="{C2F0E247-E1E1-412D-85C7-36B610310C8D}"/>
    <cellStyle name="Normal 8 3 2 2 5 7" xfId="59674" xr:uid="{8087DAF9-F70B-41EF-9DC5-FD4B93D5B540}"/>
    <cellStyle name="Normal 8 3 2 2 6" xfId="14384" xr:uid="{1952E620-5779-4383-B2F5-415229EF180A}"/>
    <cellStyle name="Normal 8 3 2 2 6 2" xfId="29360" xr:uid="{A1DA6AB2-C95E-4FBE-B4D7-F4EEB828B0F9}"/>
    <cellStyle name="Normal 8 3 2 2 7" xfId="21872" xr:uid="{D3D20308-2AA7-488F-BD76-C3D3241B624A}"/>
    <cellStyle name="Normal 8 3 2 2 8" xfId="31053" xr:uid="{0FFD23B2-C42F-4602-99AA-DF62AF323913}"/>
    <cellStyle name="Normal 8 3 2 2 9" xfId="44291" xr:uid="{31D943DF-E09F-4E94-A22C-DC22715AE06E}"/>
    <cellStyle name="Normal 8 3 2 3" xfId="6885" xr:uid="{28289809-4FBE-4A42-BED1-C859761EF27C}"/>
    <cellStyle name="Normal 8 3 2 3 10" xfId="59675" xr:uid="{58FF1855-F5EB-426D-B822-79361F947345}"/>
    <cellStyle name="Normal 8 3 2 3 2" xfId="6886" xr:uid="{E933E8BA-3591-4DAC-B39A-84ED54EA63AC}"/>
    <cellStyle name="Normal 8 3 2 3 2 2" xfId="14393" xr:uid="{7FCB0610-4A41-4708-B511-2872D089E0B6}"/>
    <cellStyle name="Normal 8 3 2 3 2 2 2" xfId="29369" xr:uid="{BAD0C019-9F8D-458B-8202-E5EB75138F47}"/>
    <cellStyle name="Normal 8 3 2 3 2 3" xfId="21881" xr:uid="{E23F5787-DA73-4DC7-AF54-B4696D2603C2}"/>
    <cellStyle name="Normal 8 3 2 3 2 4" xfId="33749" xr:uid="{FD954EF6-4626-47BB-9F27-AC1A43D8B004}"/>
    <cellStyle name="Normal 8 3 2 3 2 5" xfId="44300" xr:uid="{93BF4485-483B-465C-9CEF-6ECEB6DFD08C}"/>
    <cellStyle name="Normal 8 3 2 3 2 6" xfId="52186" xr:uid="{ADEB6492-7D26-4722-8459-9330BA40D9D5}"/>
    <cellStyle name="Normal 8 3 2 3 2 7" xfId="59676" xr:uid="{3D3DC31A-5001-43AD-8A95-BC3970E0A686}"/>
    <cellStyle name="Normal 8 3 2 3 3" xfId="6887" xr:uid="{8F5AEDF9-DB11-4C69-A77B-4DBDD881F506}"/>
    <cellStyle name="Normal 8 3 2 3 3 2" xfId="14394" xr:uid="{C406F8CC-2EBA-47CA-B4A3-735F6A66FB8F}"/>
    <cellStyle name="Normal 8 3 2 3 3 2 2" xfId="29370" xr:uid="{E2F99894-6222-45F4-9809-F3C6C9E912C7}"/>
    <cellStyle name="Normal 8 3 2 3 3 3" xfId="21882" xr:uid="{DD43DD61-2C61-4526-BB38-07D2A00E06F9}"/>
    <cellStyle name="Normal 8 3 2 3 3 4" xfId="35594" xr:uid="{81DC7FB2-132A-4550-88A9-A1E74239B14B}"/>
    <cellStyle name="Normal 8 3 2 3 3 5" xfId="44301" xr:uid="{7D1369F4-94BA-4B65-866B-1AF60A0F9101}"/>
    <cellStyle name="Normal 8 3 2 3 3 6" xfId="52187" xr:uid="{F64AD8C9-D035-427D-ADDD-BE38B89E5CE7}"/>
    <cellStyle name="Normal 8 3 2 3 3 7" xfId="59677" xr:uid="{20AB7733-9DDA-4327-B71B-2EA35387AD78}"/>
    <cellStyle name="Normal 8 3 2 3 4" xfId="6888" xr:uid="{7072494D-2290-45AA-BDF8-0DFAA9A98F24}"/>
    <cellStyle name="Normal 8 3 2 3 4 2" xfId="14395" xr:uid="{EFA09F0B-08AF-4AAB-ACAE-17C244B1B236}"/>
    <cellStyle name="Normal 8 3 2 3 4 2 2" xfId="29371" xr:uid="{2CF6B5E1-BA5B-4CE7-BADE-2494FFE267AE}"/>
    <cellStyle name="Normal 8 3 2 3 4 3" xfId="21883" xr:uid="{696BD14F-7F49-4DF6-8420-03DEA19834FB}"/>
    <cellStyle name="Normal 8 3 2 3 4 4" xfId="37437" xr:uid="{9B82D588-AF1E-4893-B5BA-AA30A29BB751}"/>
    <cellStyle name="Normal 8 3 2 3 4 5" xfId="44302" xr:uid="{709C367B-9E6D-4E4B-990F-35B5E9C658CA}"/>
    <cellStyle name="Normal 8 3 2 3 4 6" xfId="52188" xr:uid="{EA09F8C4-135B-4399-BEF7-5CF9EEA540AE}"/>
    <cellStyle name="Normal 8 3 2 3 4 7" xfId="59678" xr:uid="{C535481F-9E04-4216-A134-CE16B0F65360}"/>
    <cellStyle name="Normal 8 3 2 3 5" xfId="14392" xr:uid="{D7BE1E71-4D82-4183-B4D0-1D97D9057F4A}"/>
    <cellStyle name="Normal 8 3 2 3 5 2" xfId="29368" xr:uid="{E507024C-CB01-40FC-8CF5-FF58D510B658}"/>
    <cellStyle name="Normal 8 3 2 3 6" xfId="21880" xr:uid="{830ABB07-6A70-4EDA-B4D8-56252E3DE0EF}"/>
    <cellStyle name="Normal 8 3 2 3 7" xfId="31918" xr:uid="{973C5654-8075-4D4E-B7E1-4DF75B673CD1}"/>
    <cellStyle name="Normal 8 3 2 3 8" xfId="44299" xr:uid="{DEA84AAF-5320-4D21-BA39-836850494E44}"/>
    <cellStyle name="Normal 8 3 2 3 9" xfId="52185" xr:uid="{7D5BA421-C6AD-4451-AB5F-39911C0F8CAC}"/>
    <cellStyle name="Normal 8 3 2 4" xfId="6889" xr:uid="{9DA7FF89-1239-41A9-91A7-6CB1228BC878}"/>
    <cellStyle name="Normal 8 3 2 4 2" xfId="14396" xr:uid="{74692EA2-E7D4-4BAD-8311-D12B5EC626B5}"/>
    <cellStyle name="Normal 8 3 2 4 2 2" xfId="29372" xr:uid="{4D8B8F01-2765-4E4F-8E41-3C51D1F3E992}"/>
    <cellStyle name="Normal 8 3 2 4 3" xfId="21884" xr:uid="{60A7C9E1-E3BD-4288-9842-7FC000F3B2AD}"/>
    <cellStyle name="Normal 8 3 2 4 4" xfId="33746" xr:uid="{7E5DA30E-226D-4FE2-A81A-30690BBAD6F8}"/>
    <cellStyle name="Normal 8 3 2 4 5" xfId="44303" xr:uid="{AECFD74B-039F-4182-9B4D-C0A06F95B188}"/>
    <cellStyle name="Normal 8 3 2 4 6" xfId="52189" xr:uid="{0C50C032-9B5A-4F15-AF08-EF65A448E577}"/>
    <cellStyle name="Normal 8 3 2 4 7" xfId="59679" xr:uid="{8CBCF1F1-87F7-4D35-BFCD-8521083C5876}"/>
    <cellStyle name="Normal 8 3 2 5" xfId="6890" xr:uid="{77323895-D0CF-4D58-8593-1DC65F4B40D0}"/>
    <cellStyle name="Normal 8 3 2 5 2" xfId="14397" xr:uid="{0BE01E99-2DA7-448E-9DC4-2AE8DDBE65D8}"/>
    <cellStyle name="Normal 8 3 2 5 2 2" xfId="29373" xr:uid="{FD5A36C9-F32C-46EE-88A1-5A187C477101}"/>
    <cellStyle name="Normal 8 3 2 5 3" xfId="21885" xr:uid="{88F7DBE1-B932-4148-BAF6-CBBF4E453A24}"/>
    <cellStyle name="Normal 8 3 2 5 4" xfId="35591" xr:uid="{C37DBF2B-F3AA-4F2D-A336-AF0630F25A18}"/>
    <cellStyle name="Normal 8 3 2 5 5" xfId="44304" xr:uid="{EF44107B-7E94-438D-AC4C-1E62A05DF4A4}"/>
    <cellStyle name="Normal 8 3 2 5 6" xfId="52190" xr:uid="{1FBBFD1A-8C27-481E-A8B8-7540F21E2930}"/>
    <cellStyle name="Normal 8 3 2 5 7" xfId="59680" xr:uid="{FF713E87-C25B-43D0-9563-DA063D338137}"/>
    <cellStyle name="Normal 8 3 2 6" xfId="6891" xr:uid="{09949CFF-A7C4-42FC-AB57-6E6256F73D14}"/>
    <cellStyle name="Normal 8 3 2 6 2" xfId="14398" xr:uid="{768A9AC6-1F8C-4F58-B5E7-6F8451DEF5CD}"/>
    <cellStyle name="Normal 8 3 2 6 2 2" xfId="29374" xr:uid="{1CFCC917-A135-4BFD-A044-AF432D659463}"/>
    <cellStyle name="Normal 8 3 2 6 3" xfId="21886" xr:uid="{CBB88D7C-55FC-4784-BABC-30A0CA924C8E}"/>
    <cellStyle name="Normal 8 3 2 6 4" xfId="37434" xr:uid="{E787F798-C7F8-49E9-8D03-95DF1BD24450}"/>
    <cellStyle name="Normal 8 3 2 6 5" xfId="44305" xr:uid="{759F1FDA-183B-4735-B07B-612E33E3A32C}"/>
    <cellStyle name="Normal 8 3 2 6 6" xfId="52191" xr:uid="{6E928E90-C397-473F-92A2-5BE782D8545D}"/>
    <cellStyle name="Normal 8 3 2 6 7" xfId="59681" xr:uid="{7B5F3037-4741-43BC-80B2-F085517E03B9}"/>
    <cellStyle name="Normal 8 3 2 7" xfId="7901" xr:uid="{415B760B-5173-428B-9707-742ACB277ABC}"/>
    <cellStyle name="Normal 8 3 2 7 2" xfId="22878" xr:uid="{3BECA1D3-D3B6-4054-A590-206409B9570C}"/>
    <cellStyle name="Normal 8 3 2 8" xfId="15390" xr:uid="{515AA309-3A8D-404B-B345-462E7A211CD1}"/>
    <cellStyle name="Normal 8 3 2 9" xfId="30535" xr:uid="{B319A00F-7E1B-48D0-9D9A-8F2CAB19D906}"/>
    <cellStyle name="Normal 8 3 20" xfId="45487" xr:uid="{40BE7AFF-9497-4554-90C3-54CC6ED8052E}"/>
    <cellStyle name="Normal 8 3 21" xfId="45636" xr:uid="{D69A57B8-BC10-4EA7-8C51-E1990741D9F5}"/>
    <cellStyle name="Normal 8 3 22" xfId="53129" xr:uid="{179C48DA-4708-49A4-84CA-FCF1817E2D03}"/>
    <cellStyle name="Normal 8 3 3" xfId="6892" xr:uid="{C7E39FB2-3627-4035-8F2F-D42432384A90}"/>
    <cellStyle name="Normal 8 3 3 10" xfId="52192" xr:uid="{2B2A5D47-7086-4CCA-9BDB-AAA3C149499A}"/>
    <cellStyle name="Normal 8 3 3 11" xfId="59682" xr:uid="{DF1A4125-C9C7-4132-8F28-A8317436A84B}"/>
    <cellStyle name="Normal 8 3 3 2" xfId="6893" xr:uid="{6C189E10-48B8-4C9B-A7DD-30673CB8526D}"/>
    <cellStyle name="Normal 8 3 3 2 10" xfId="59683" xr:uid="{5919B0E2-9333-4448-8212-E97101044A20}"/>
    <cellStyle name="Normal 8 3 3 2 2" xfId="6894" xr:uid="{0EFEA346-94D8-4B1C-B4BB-2FE709B3849D}"/>
    <cellStyle name="Normal 8 3 3 2 2 2" xfId="14401" xr:uid="{2AE2BA3E-42BF-458F-B6E5-714F474917C5}"/>
    <cellStyle name="Normal 8 3 3 2 2 2 2" xfId="29377" xr:uid="{289B4031-0509-49B5-96B8-C117A334E973}"/>
    <cellStyle name="Normal 8 3 3 2 2 3" xfId="21889" xr:uid="{3536A3B9-AF14-49D6-9323-512A6EA10C60}"/>
    <cellStyle name="Normal 8 3 3 2 2 4" xfId="33751" xr:uid="{B0D1A3F1-30DF-4BF8-89B0-CEB4A24B19CF}"/>
    <cellStyle name="Normal 8 3 3 2 2 5" xfId="44308" xr:uid="{83EBD62E-6EBB-49D1-9735-3D920AC9F16C}"/>
    <cellStyle name="Normal 8 3 3 2 2 6" xfId="52194" xr:uid="{489A1FB7-57A3-474B-8AB2-01B0120A79E5}"/>
    <cellStyle name="Normal 8 3 3 2 2 7" xfId="59684" xr:uid="{A68F7F37-C831-438C-9664-4E4DE126DD12}"/>
    <cellStyle name="Normal 8 3 3 2 3" xfId="6895" xr:uid="{D5F0C1A5-3F04-4DCF-B2D1-0AAFD70A10C7}"/>
    <cellStyle name="Normal 8 3 3 2 3 2" xfId="14402" xr:uid="{DDD761B3-C7AC-460E-834A-79CF70161376}"/>
    <cellStyle name="Normal 8 3 3 2 3 2 2" xfId="29378" xr:uid="{9B8A4044-26CF-4D19-BF38-C29DFA615BFD}"/>
    <cellStyle name="Normal 8 3 3 2 3 3" xfId="21890" xr:uid="{DBD0571D-D0E4-47A5-91D5-C5792258B995}"/>
    <cellStyle name="Normal 8 3 3 2 3 4" xfId="35596" xr:uid="{D5C10488-64DD-41AD-A8D6-76223C22CD2A}"/>
    <cellStyle name="Normal 8 3 3 2 3 5" xfId="44309" xr:uid="{9C6CD6F9-F84F-4246-814F-BF931FBBEEB3}"/>
    <cellStyle name="Normal 8 3 3 2 3 6" xfId="52195" xr:uid="{43D467AB-E7E6-4524-88A2-A7A0DE5E568E}"/>
    <cellStyle name="Normal 8 3 3 2 3 7" xfId="59685" xr:uid="{1475C81E-FDDE-43FD-89F7-07B29017E53C}"/>
    <cellStyle name="Normal 8 3 3 2 4" xfId="6896" xr:uid="{AA1D6041-4531-4354-89AF-50B7486A67F4}"/>
    <cellStyle name="Normal 8 3 3 2 4 2" xfId="14403" xr:uid="{F8FC361D-00A3-4DF1-8DAA-46369BF12F01}"/>
    <cellStyle name="Normal 8 3 3 2 4 2 2" xfId="29379" xr:uid="{747CFCC5-1C68-4F5C-96FE-CA16F60197FE}"/>
    <cellStyle name="Normal 8 3 3 2 4 3" xfId="21891" xr:uid="{D6B6B980-B542-4EFB-8A5C-6540A90F27D5}"/>
    <cellStyle name="Normal 8 3 3 2 4 4" xfId="37439" xr:uid="{31A49236-4900-4AF5-8515-21E1BE33D083}"/>
    <cellStyle name="Normal 8 3 3 2 4 5" xfId="44310" xr:uid="{063ACEE4-1478-41D5-92E7-CB5D139FB7AA}"/>
    <cellStyle name="Normal 8 3 3 2 4 6" xfId="52196" xr:uid="{A123115C-069A-4EC1-9786-91B891B97A56}"/>
    <cellStyle name="Normal 8 3 3 2 4 7" xfId="59686" xr:uid="{4D9CF0B9-C678-4658-A77C-CD549059B711}"/>
    <cellStyle name="Normal 8 3 3 2 5" xfId="14400" xr:uid="{41CBE68C-6318-4F51-9B4E-FB681E019D98}"/>
    <cellStyle name="Normal 8 3 3 2 5 2" xfId="29376" xr:uid="{281C00B0-4979-4053-9520-7E08A00523BB}"/>
    <cellStyle name="Normal 8 3 3 2 6" xfId="21888" xr:uid="{C973D437-3EA1-4CAC-87A3-5DA46CED6C93}"/>
    <cellStyle name="Normal 8 3 3 2 7" xfId="31920" xr:uid="{8E2DC860-43F5-46AE-83D3-FAC3EA84F334}"/>
    <cellStyle name="Normal 8 3 3 2 8" xfId="44307" xr:uid="{64EA16C1-037E-4680-B861-BE09B0632275}"/>
    <cellStyle name="Normal 8 3 3 2 9" xfId="52193" xr:uid="{67228678-937B-48D4-88D8-890ACEEEA41A}"/>
    <cellStyle name="Normal 8 3 3 3" xfId="6897" xr:uid="{C22A9052-BADE-4FE9-9BCE-CFDA828962F0}"/>
    <cellStyle name="Normal 8 3 3 3 2" xfId="14404" xr:uid="{45B54DBD-D26C-4CB6-8EE2-62ED3FA538E0}"/>
    <cellStyle name="Normal 8 3 3 3 2 2" xfId="29380" xr:uid="{2BFC0FF4-C706-4DC2-A452-198B0BCC2C98}"/>
    <cellStyle name="Normal 8 3 3 3 3" xfId="21892" xr:uid="{BB69B805-98E1-4F42-A478-875D07ED199B}"/>
    <cellStyle name="Normal 8 3 3 3 4" xfId="33750" xr:uid="{1008F68B-D1B0-4B42-87A2-DB3C028A9259}"/>
    <cellStyle name="Normal 8 3 3 3 5" xfId="44311" xr:uid="{8153FF81-50B3-47AD-A51E-390DEC1AEEE0}"/>
    <cellStyle name="Normal 8 3 3 3 6" xfId="52197" xr:uid="{F4D7689E-54E0-48BE-822A-7D9F3261B7D5}"/>
    <cellStyle name="Normal 8 3 3 3 7" xfId="59687" xr:uid="{F67678BD-558C-4D9F-9DA1-5E46E23ADB32}"/>
    <cellStyle name="Normal 8 3 3 4" xfId="6898" xr:uid="{DA0D4A72-811E-4B3A-A8AC-0C2C254AF9B5}"/>
    <cellStyle name="Normal 8 3 3 4 2" xfId="14405" xr:uid="{13CA6526-B193-479A-A1F9-FCCE9DC91B31}"/>
    <cellStyle name="Normal 8 3 3 4 2 2" xfId="29381" xr:uid="{CB005B2A-75AB-43B0-A7E6-C4BA006C6081}"/>
    <cellStyle name="Normal 8 3 3 4 3" xfId="21893" xr:uid="{EAE8E0A2-8A28-49CB-9701-0EA64EE716C0}"/>
    <cellStyle name="Normal 8 3 3 4 4" xfId="35595" xr:uid="{985454CC-E756-4F94-B2A2-708CEE151B5E}"/>
    <cellStyle name="Normal 8 3 3 4 5" xfId="44312" xr:uid="{C6301703-EB9E-469E-AD29-9C9561D0888E}"/>
    <cellStyle name="Normal 8 3 3 4 6" xfId="52198" xr:uid="{0B2A56CD-907A-4D91-BA60-32D348F6BE02}"/>
    <cellStyle name="Normal 8 3 3 4 7" xfId="59688" xr:uid="{06088921-8202-4570-BB2A-EE74DDDF41C1}"/>
    <cellStyle name="Normal 8 3 3 5" xfId="6899" xr:uid="{399CA0BA-E754-411F-89C7-EEDE0B42DBF6}"/>
    <cellStyle name="Normal 8 3 3 5 2" xfId="14406" xr:uid="{193B7F3B-055B-4AF2-9385-02C3105637D4}"/>
    <cellStyle name="Normal 8 3 3 5 2 2" xfId="29382" xr:uid="{0AF0ED10-318F-49AA-9E43-AF165544F752}"/>
    <cellStyle name="Normal 8 3 3 5 3" xfId="21894" xr:uid="{FCD8375A-9CB4-430B-A79D-43EB8C596683}"/>
    <cellStyle name="Normal 8 3 3 5 4" xfId="37438" xr:uid="{30213E1C-AB05-4983-8474-E8F6C2E6828D}"/>
    <cellStyle name="Normal 8 3 3 5 5" xfId="44313" xr:uid="{EF293BE5-3FCD-4835-B59D-71C685C6FADF}"/>
    <cellStyle name="Normal 8 3 3 5 6" xfId="52199" xr:uid="{01465A4D-9E9C-4EB1-98FA-9B860198C3B1}"/>
    <cellStyle name="Normal 8 3 3 5 7" xfId="59689" xr:uid="{B2079F38-0182-4544-AB58-99DDBA375F8B}"/>
    <cellStyle name="Normal 8 3 3 6" xfId="14399" xr:uid="{A582D760-5BA7-4AF1-BE7C-5EFE9C30EBB0}"/>
    <cellStyle name="Normal 8 3 3 6 2" xfId="29375" xr:uid="{FDBE73D0-7CBF-465C-BB94-5F5ADF55794B}"/>
    <cellStyle name="Normal 8 3 3 7" xfId="21887" xr:uid="{AD3B5FC3-73D6-4A51-AA25-A0D314571271}"/>
    <cellStyle name="Normal 8 3 3 8" xfId="30736" xr:uid="{1C355A40-1E11-4AD9-8488-11CE2DCCA01D}"/>
    <cellStyle name="Normal 8 3 3 9" xfId="44306" xr:uid="{F29402EE-D7B2-4806-A261-CA5EC202BE9B}"/>
    <cellStyle name="Normal 8 3 4" xfId="6900" xr:uid="{3F663CAD-4E83-4F44-B430-188A05CCB636}"/>
    <cellStyle name="Normal 8 3 4 10" xfId="52200" xr:uid="{2379B8EF-AB90-4886-AA13-AEF5F1BDF001}"/>
    <cellStyle name="Normal 8 3 4 11" xfId="59690" xr:uid="{FCBFB6C3-A4ED-4308-B9D1-67449AD2B624}"/>
    <cellStyle name="Normal 8 3 4 2" xfId="6901" xr:uid="{41485521-2128-4B2A-9E04-0D3AB09F8150}"/>
    <cellStyle name="Normal 8 3 4 2 10" xfId="59691" xr:uid="{CF2DC93F-CB01-4842-A733-8596216720E8}"/>
    <cellStyle name="Normal 8 3 4 2 2" xfId="6902" xr:uid="{B610A8BC-E5B5-420D-9BF0-9E00528530D0}"/>
    <cellStyle name="Normal 8 3 4 2 2 2" xfId="14409" xr:uid="{CB546303-7C80-4B0F-B837-0BE03A6A1389}"/>
    <cellStyle name="Normal 8 3 4 2 2 2 2" xfId="29385" xr:uid="{706AB4F6-5054-43C4-9910-C98DD2C87364}"/>
    <cellStyle name="Normal 8 3 4 2 2 3" xfId="21897" xr:uid="{309601EC-BB20-4631-BC1B-BF56D495D1D6}"/>
    <cellStyle name="Normal 8 3 4 2 2 4" xfId="33753" xr:uid="{E42081F7-79BF-4D53-B997-28003C3466D5}"/>
    <cellStyle name="Normal 8 3 4 2 2 5" xfId="44316" xr:uid="{06A467C4-E2FD-4B64-915E-CF04FC7266DD}"/>
    <cellStyle name="Normal 8 3 4 2 2 6" xfId="52202" xr:uid="{163C9433-7595-474F-9116-AC7B4E6C8855}"/>
    <cellStyle name="Normal 8 3 4 2 2 7" xfId="59692" xr:uid="{C1439D44-6998-4815-8DBE-CB3729F460A5}"/>
    <cellStyle name="Normal 8 3 4 2 3" xfId="6903" xr:uid="{04D84312-E803-47EE-A919-32C867DB05E4}"/>
    <cellStyle name="Normal 8 3 4 2 3 2" xfId="14410" xr:uid="{1E4AE64C-DF8E-4BB9-A62C-2A0EF9F6DA2A}"/>
    <cellStyle name="Normal 8 3 4 2 3 2 2" xfId="29386" xr:uid="{7B5CBD01-6606-4CDC-8AFA-B7727249C25A}"/>
    <cellStyle name="Normal 8 3 4 2 3 3" xfId="21898" xr:uid="{CCBC1422-4C23-480A-9058-44D9448ED848}"/>
    <cellStyle name="Normal 8 3 4 2 3 4" xfId="35598" xr:uid="{04607214-DAD8-41CF-9C4A-239F84E753FD}"/>
    <cellStyle name="Normal 8 3 4 2 3 5" xfId="44317" xr:uid="{8B8632D6-5765-4A4E-9A65-0B8B6E7B7FD7}"/>
    <cellStyle name="Normal 8 3 4 2 3 6" xfId="52203" xr:uid="{458E6447-9F6C-4C49-8046-DED7EB005DFE}"/>
    <cellStyle name="Normal 8 3 4 2 3 7" xfId="59693" xr:uid="{AA00E73F-E858-487D-8A35-EE250C40B07F}"/>
    <cellStyle name="Normal 8 3 4 2 4" xfId="6904" xr:uid="{8CDA139C-0F35-4E35-BC6F-684F9463D34A}"/>
    <cellStyle name="Normal 8 3 4 2 4 2" xfId="14411" xr:uid="{48CFE805-FCC1-460E-A64A-C5B3B4F434DC}"/>
    <cellStyle name="Normal 8 3 4 2 4 2 2" xfId="29387" xr:uid="{FA7C611D-16E9-46EC-9111-CC778C1E2005}"/>
    <cellStyle name="Normal 8 3 4 2 4 3" xfId="21899" xr:uid="{0529EF57-9E93-46B7-980D-2B1B51774FF7}"/>
    <cellStyle name="Normal 8 3 4 2 4 4" xfId="37441" xr:uid="{DE336AA8-5AE8-4EA5-9311-F5583683C1CA}"/>
    <cellStyle name="Normal 8 3 4 2 4 5" xfId="44318" xr:uid="{9D5CDC65-E54B-4FFD-820B-24F733D45920}"/>
    <cellStyle name="Normal 8 3 4 2 4 6" xfId="52204" xr:uid="{57ACE80D-4851-4F33-84CC-3649502A7FDD}"/>
    <cellStyle name="Normal 8 3 4 2 4 7" xfId="59694" xr:uid="{1444F2B4-C725-48EF-89D5-F0123E8FA2B7}"/>
    <cellStyle name="Normal 8 3 4 2 5" xfId="14408" xr:uid="{F76C26A8-5174-4A21-B42C-1D8D5417694E}"/>
    <cellStyle name="Normal 8 3 4 2 5 2" xfId="29384" xr:uid="{A4439544-FB62-4DFF-8D02-5ECBD9BBD827}"/>
    <cellStyle name="Normal 8 3 4 2 6" xfId="21896" xr:uid="{395ACB17-6557-4877-910E-FF9431F1DBC8}"/>
    <cellStyle name="Normal 8 3 4 2 7" xfId="31921" xr:uid="{D2E99DF6-BE7D-41D5-A03E-0D0EC63E9DCA}"/>
    <cellStyle name="Normal 8 3 4 2 8" xfId="44315" xr:uid="{650F489B-3523-4328-9EAA-59C76303C4EE}"/>
    <cellStyle name="Normal 8 3 4 2 9" xfId="52201" xr:uid="{6075450E-F267-4040-9098-75F29E5D48DE}"/>
    <cellStyle name="Normal 8 3 4 3" xfId="6905" xr:uid="{DCFD8929-063A-42F0-9B9C-B89BC0048365}"/>
    <cellStyle name="Normal 8 3 4 3 2" xfId="14412" xr:uid="{1E2FC52D-65A7-4E61-982B-E0CBE5025882}"/>
    <cellStyle name="Normal 8 3 4 3 2 2" xfId="29388" xr:uid="{B08487E7-0313-421C-AAD6-673F66D5DFCF}"/>
    <cellStyle name="Normal 8 3 4 3 3" xfId="21900" xr:uid="{FAE2B10F-804A-4884-985A-1ADBA24A143D}"/>
    <cellStyle name="Normal 8 3 4 3 4" xfId="33752" xr:uid="{4FA12C0F-3A4E-4671-AAC4-6C0C55BC8771}"/>
    <cellStyle name="Normal 8 3 4 3 5" xfId="44319" xr:uid="{9930E161-FB38-4B31-8806-EFF452F8A740}"/>
    <cellStyle name="Normal 8 3 4 3 6" xfId="52205" xr:uid="{7E48DE7C-7C53-47DD-ABA4-2DCEB55FC3BA}"/>
    <cellStyle name="Normal 8 3 4 3 7" xfId="59695" xr:uid="{2F6179AE-162A-4BC4-ABE9-99334446FCC2}"/>
    <cellStyle name="Normal 8 3 4 4" xfId="6906" xr:uid="{F20AC96E-57DF-4024-A899-80CDB550727E}"/>
    <cellStyle name="Normal 8 3 4 4 2" xfId="14413" xr:uid="{679155D7-4DB0-4E21-B37C-7263DB9BA8BE}"/>
    <cellStyle name="Normal 8 3 4 4 2 2" xfId="29389" xr:uid="{FE30C247-2420-48F0-B922-8884F1B79D57}"/>
    <cellStyle name="Normal 8 3 4 4 3" xfId="21901" xr:uid="{587EE751-399F-4CCB-8F92-7E41D333BA1C}"/>
    <cellStyle name="Normal 8 3 4 4 4" xfId="35597" xr:uid="{CE9173E8-4819-40BF-BC1C-2CF8FE7A6788}"/>
    <cellStyle name="Normal 8 3 4 4 5" xfId="44320" xr:uid="{6A0EB03E-73FD-4842-9D20-53E3C945FA47}"/>
    <cellStyle name="Normal 8 3 4 4 6" xfId="52206" xr:uid="{A4750559-10B6-424A-AF06-F0C2C755F3FE}"/>
    <cellStyle name="Normal 8 3 4 4 7" xfId="59696" xr:uid="{463124D0-E6FD-4206-A84B-8B66ABEB0C39}"/>
    <cellStyle name="Normal 8 3 4 5" xfId="6907" xr:uid="{FC58E42E-FC6C-4322-B0ED-D21991182526}"/>
    <cellStyle name="Normal 8 3 4 5 2" xfId="14414" xr:uid="{3EF22CFB-5A07-42C3-92CF-65742565B88C}"/>
    <cellStyle name="Normal 8 3 4 5 2 2" xfId="29390" xr:uid="{344B073A-9298-48AA-AD1E-6F1C79FB6098}"/>
    <cellStyle name="Normal 8 3 4 5 3" xfId="21902" xr:uid="{C0DC413D-3EC8-4DE4-8210-4A9C04339C5D}"/>
    <cellStyle name="Normal 8 3 4 5 4" xfId="37440" xr:uid="{4CB9FD41-C6A7-45B5-8667-B4AF6CF4851F}"/>
    <cellStyle name="Normal 8 3 4 5 5" xfId="44321" xr:uid="{4A8399CA-441A-4BC9-83B9-CEE928E5686F}"/>
    <cellStyle name="Normal 8 3 4 5 6" xfId="52207" xr:uid="{563E45DA-53E8-454D-BBA2-A7A5D111EE14}"/>
    <cellStyle name="Normal 8 3 4 5 7" xfId="59697" xr:uid="{AC3AE76F-7851-4701-8B95-37F09842AB76}"/>
    <cellStyle name="Normal 8 3 4 6" xfId="14407" xr:uid="{B3E3B7AE-F597-4B13-801E-9138ECF7B91B}"/>
    <cellStyle name="Normal 8 3 4 6 2" xfId="29383" xr:uid="{7C669260-AD21-4026-9E0E-D4E37A898D35}"/>
    <cellStyle name="Normal 8 3 4 7" xfId="21895" xr:uid="{0F2AD6E7-EB52-474A-99AA-5DE6C8CD5231}"/>
    <cellStyle name="Normal 8 3 4 8" xfId="31052" xr:uid="{21673033-429B-4DAE-8108-AA3FA24129A5}"/>
    <cellStyle name="Normal 8 3 4 9" xfId="44314" xr:uid="{BB3D3453-BAF3-44B9-B56A-B4955ECAD15D}"/>
    <cellStyle name="Normal 8 3 5" xfId="6908" xr:uid="{2EBA419F-0933-44BB-88AE-95C816289056}"/>
    <cellStyle name="Normal 8 3 5 10" xfId="52208" xr:uid="{79823EAF-E7AA-46CD-82B1-12239325FB52}"/>
    <cellStyle name="Normal 8 3 5 11" xfId="59698" xr:uid="{A8693B97-9956-4E73-9994-EA595EA0ABAF}"/>
    <cellStyle name="Normal 8 3 5 2" xfId="6909" xr:uid="{7C390A79-D347-4144-8221-A7CC7A3407F2}"/>
    <cellStyle name="Normal 8 3 5 2 10" xfId="59699" xr:uid="{164C8823-D9BE-4EFF-BD39-267839189A27}"/>
    <cellStyle name="Normal 8 3 5 2 2" xfId="6910" xr:uid="{DC3BB8D0-B978-406E-A6DA-1595CD16B47C}"/>
    <cellStyle name="Normal 8 3 5 2 2 2" xfId="14417" xr:uid="{23137B3A-F74B-4A5A-B618-26A94A12FF7B}"/>
    <cellStyle name="Normal 8 3 5 2 2 2 2" xfId="29393" xr:uid="{9893F028-CBE9-48EB-AC84-7CBFF388AB88}"/>
    <cellStyle name="Normal 8 3 5 2 2 3" xfId="21905" xr:uid="{FD7FA45A-5D09-42BD-92E6-B651E2655949}"/>
    <cellStyle name="Normal 8 3 5 2 2 4" xfId="33755" xr:uid="{E7A18FBE-C86C-4029-8A8C-E5255FDC5AEF}"/>
    <cellStyle name="Normal 8 3 5 2 2 5" xfId="44324" xr:uid="{40F725F5-D3E6-4451-998E-C3328CD249D0}"/>
    <cellStyle name="Normal 8 3 5 2 2 6" xfId="52210" xr:uid="{F2BFF422-E6F5-42F2-8D3B-AADB7F6C94FE}"/>
    <cellStyle name="Normal 8 3 5 2 2 7" xfId="59700" xr:uid="{19E02000-772A-42EF-B3E5-DF9FAD3B2CE3}"/>
    <cellStyle name="Normal 8 3 5 2 3" xfId="6911" xr:uid="{3A12F960-DF35-4D42-B175-9B891F5BA6F5}"/>
    <cellStyle name="Normal 8 3 5 2 3 2" xfId="14418" xr:uid="{07134938-59B9-46A2-BE63-286322482D32}"/>
    <cellStyle name="Normal 8 3 5 2 3 2 2" xfId="29394" xr:uid="{7A412F2F-45AA-4BFF-B122-4549380E81DA}"/>
    <cellStyle name="Normal 8 3 5 2 3 3" xfId="21906" xr:uid="{37ABF8E6-5617-4C9D-8380-407B73029FC3}"/>
    <cellStyle name="Normal 8 3 5 2 3 4" xfId="35600" xr:uid="{852193CF-6B99-475D-9AE2-DACD03263878}"/>
    <cellStyle name="Normal 8 3 5 2 3 5" xfId="44325" xr:uid="{4164F6AB-ED47-4D65-89B7-B5975EA52588}"/>
    <cellStyle name="Normal 8 3 5 2 3 6" xfId="52211" xr:uid="{FC948BD1-8FC7-4C69-AFDD-481EF52A886A}"/>
    <cellStyle name="Normal 8 3 5 2 3 7" xfId="59701" xr:uid="{CE9BA36F-D4D3-4BB2-BD01-0E9D48941D57}"/>
    <cellStyle name="Normal 8 3 5 2 4" xfId="6912" xr:uid="{21ECB726-413B-4A87-8BD3-8A6BEEC37BD0}"/>
    <cellStyle name="Normal 8 3 5 2 4 2" xfId="14419" xr:uid="{DE395315-42C8-4C7F-8A10-DC841480DDC3}"/>
    <cellStyle name="Normal 8 3 5 2 4 2 2" xfId="29395" xr:uid="{BE5DF578-9CFE-4322-9D12-FE83751210E1}"/>
    <cellStyle name="Normal 8 3 5 2 4 3" xfId="21907" xr:uid="{71DFE1A0-511A-4507-9C70-B5860C6A8EF3}"/>
    <cellStyle name="Normal 8 3 5 2 4 4" xfId="37443" xr:uid="{93DA1AF3-C73A-4983-B9A9-AD98D63688A6}"/>
    <cellStyle name="Normal 8 3 5 2 4 5" xfId="44326" xr:uid="{3434A0A9-52BD-4DAD-B117-7ED430A2F58A}"/>
    <cellStyle name="Normal 8 3 5 2 4 6" xfId="52212" xr:uid="{2FCA2C60-6785-4907-AB3C-3755083216F3}"/>
    <cellStyle name="Normal 8 3 5 2 4 7" xfId="59702" xr:uid="{CD02919F-0780-4391-8D28-A206D3DC3D04}"/>
    <cellStyle name="Normal 8 3 5 2 5" xfId="14416" xr:uid="{316ADC9E-2767-456C-93CD-BF29FAEEB9AC}"/>
    <cellStyle name="Normal 8 3 5 2 5 2" xfId="29392" xr:uid="{614B087D-7D27-4B78-AFE4-FC93B980B32A}"/>
    <cellStyle name="Normal 8 3 5 2 6" xfId="21904" xr:uid="{E30A3AFF-E41D-4685-B931-1052AA92D586}"/>
    <cellStyle name="Normal 8 3 5 2 7" xfId="31922" xr:uid="{7D886699-0CEA-453A-9BDD-BFB63990F979}"/>
    <cellStyle name="Normal 8 3 5 2 8" xfId="44323" xr:uid="{D155783B-7505-4B42-A929-72FB74DA50B0}"/>
    <cellStyle name="Normal 8 3 5 2 9" xfId="52209" xr:uid="{73922BA6-6002-42B9-AE24-35D2251A6F37}"/>
    <cellStyle name="Normal 8 3 5 3" xfId="6913" xr:uid="{3AF104E2-7E52-43B3-99BE-B877D1B25BED}"/>
    <cellStyle name="Normal 8 3 5 3 2" xfId="14420" xr:uid="{8E597D3D-41C1-4595-848F-8EDB0A11FAAE}"/>
    <cellStyle name="Normal 8 3 5 3 2 2" xfId="29396" xr:uid="{F6DEC1C6-5A3A-42BC-BD59-00CF398176E0}"/>
    <cellStyle name="Normal 8 3 5 3 3" xfId="21908" xr:uid="{36F2C860-6048-4A42-84DE-F0828F4C5A01}"/>
    <cellStyle name="Normal 8 3 5 3 4" xfId="33754" xr:uid="{00283AF6-1B71-47FF-B795-0D4FD2BCAE79}"/>
    <cellStyle name="Normal 8 3 5 3 5" xfId="44327" xr:uid="{8250D670-7C21-4C7E-8E71-085466F510AD}"/>
    <cellStyle name="Normal 8 3 5 3 6" xfId="52213" xr:uid="{751611AE-2388-431F-ADD5-81769CCA0042}"/>
    <cellStyle name="Normal 8 3 5 3 7" xfId="59703" xr:uid="{B64C2576-995E-41B5-94D3-2DA12FEE8AD2}"/>
    <cellStyle name="Normal 8 3 5 4" xfId="6914" xr:uid="{55854521-0F3A-46B7-A978-00ACB6B4801C}"/>
    <cellStyle name="Normal 8 3 5 4 2" xfId="14421" xr:uid="{AE18E18C-BFF6-479D-A91A-9218C253374E}"/>
    <cellStyle name="Normal 8 3 5 4 2 2" xfId="29397" xr:uid="{63E93164-627E-404D-87C4-2686554A982F}"/>
    <cellStyle name="Normal 8 3 5 4 3" xfId="21909" xr:uid="{F64E8657-5F58-4FD6-9C35-163BE08E8E02}"/>
    <cellStyle name="Normal 8 3 5 4 4" xfId="35599" xr:uid="{32C00761-DFDD-41BD-9964-D2809D14671A}"/>
    <cellStyle name="Normal 8 3 5 4 5" xfId="44328" xr:uid="{CE4E74BC-AC37-4167-BE3E-DDA78D19F004}"/>
    <cellStyle name="Normal 8 3 5 4 6" xfId="52214" xr:uid="{D0229CDB-AC51-48B5-8052-3D17410D94C6}"/>
    <cellStyle name="Normal 8 3 5 4 7" xfId="59704" xr:uid="{2723B6A3-4FCA-4EF7-BF01-4C76BFA1D029}"/>
    <cellStyle name="Normal 8 3 5 5" xfId="6915" xr:uid="{2C5BA8BF-D66A-4B56-BA97-2BFB2C32743C}"/>
    <cellStyle name="Normal 8 3 5 5 2" xfId="14422" xr:uid="{FCCE8085-CEDB-458B-9899-520F1638FC18}"/>
    <cellStyle name="Normal 8 3 5 5 2 2" xfId="29398" xr:uid="{B271D570-F9C5-4869-B20C-1CDC26069153}"/>
    <cellStyle name="Normal 8 3 5 5 3" xfId="21910" xr:uid="{390DE9F0-D00C-4A55-B607-82E55141C71A}"/>
    <cellStyle name="Normal 8 3 5 5 4" xfId="37442" xr:uid="{7CB4821D-B6C1-4B34-B7CE-14B1B58A1512}"/>
    <cellStyle name="Normal 8 3 5 5 5" xfId="44329" xr:uid="{6E14973B-5643-4830-B883-DE3EFA9C2DFA}"/>
    <cellStyle name="Normal 8 3 5 5 6" xfId="52215" xr:uid="{F88A53DE-A345-4DA9-A89A-DE2518ADD8EB}"/>
    <cellStyle name="Normal 8 3 5 5 7" xfId="59705" xr:uid="{38D60914-EB87-4F93-BDCF-233B1B0A523B}"/>
    <cellStyle name="Normal 8 3 5 6" xfId="14415" xr:uid="{AD06CB27-78B3-4A0D-B28B-9D7125C7ED67}"/>
    <cellStyle name="Normal 8 3 5 6 2" xfId="29391" xr:uid="{A5EF70C5-41C2-4F54-A028-30F496C0F8D8}"/>
    <cellStyle name="Normal 8 3 5 7" xfId="21903" xr:uid="{F4E468D2-5D47-4423-96CD-859DA1709638}"/>
    <cellStyle name="Normal 8 3 5 8" xfId="31128" xr:uid="{4D8B8DBD-D6D0-4493-B94E-95491D6EE325}"/>
    <cellStyle name="Normal 8 3 5 9" xfId="44322" xr:uid="{DF9F7BB0-A23A-4A8C-A90B-CAA57D023052}"/>
    <cellStyle name="Normal 8 3 6" xfId="6916" xr:uid="{A1A34A93-E4B1-481A-8945-0C21120C26E9}"/>
    <cellStyle name="Normal 8 3 6 10" xfId="59706" xr:uid="{E0ED5213-2FFB-4E1D-AB52-CB6FC5FAEB46}"/>
    <cellStyle name="Normal 8 3 6 2" xfId="6917" xr:uid="{DA568A20-8209-4AE0-9DDE-6BC06C4B919D}"/>
    <cellStyle name="Normal 8 3 6 2 2" xfId="14424" xr:uid="{65731486-A3A0-4FCB-8E56-F46FF5AB4AAF}"/>
    <cellStyle name="Normal 8 3 6 2 2 2" xfId="29400" xr:uid="{006CD152-275F-4049-BE0E-F44BC54ACE44}"/>
    <cellStyle name="Normal 8 3 6 2 3" xfId="21912" xr:uid="{14EF9FB3-33FB-428B-BAE8-1291A77AE663}"/>
    <cellStyle name="Normal 8 3 6 2 4" xfId="33756" xr:uid="{5DCBD2AE-B738-4D1B-83CD-E09868610379}"/>
    <cellStyle name="Normal 8 3 6 2 5" xfId="44331" xr:uid="{38F461E7-56CC-4106-8A90-4F5D1C49B470}"/>
    <cellStyle name="Normal 8 3 6 2 6" xfId="52217" xr:uid="{57A68AF4-7622-4870-8082-779C7974973D}"/>
    <cellStyle name="Normal 8 3 6 2 7" xfId="59707" xr:uid="{9D128B5A-33FB-4F53-B6C2-3B5E193B257F}"/>
    <cellStyle name="Normal 8 3 6 3" xfId="6918" xr:uid="{D4B60E2F-CB00-4F8D-B3EC-CDBDEF22C9B5}"/>
    <cellStyle name="Normal 8 3 6 3 2" xfId="14425" xr:uid="{A03AE073-23D5-4AC2-899D-DF076267B670}"/>
    <cellStyle name="Normal 8 3 6 3 2 2" xfId="29401" xr:uid="{8C377D11-70B8-42C6-A52F-4B0D7CCCBAD2}"/>
    <cellStyle name="Normal 8 3 6 3 3" xfId="21913" xr:uid="{F5E104A2-04D3-4555-9095-E9DF2B52EE9D}"/>
    <cellStyle name="Normal 8 3 6 3 4" xfId="35601" xr:uid="{2F44818F-DC00-4012-97A5-002C3C0E2B99}"/>
    <cellStyle name="Normal 8 3 6 3 5" xfId="44332" xr:uid="{844572D5-B01A-4D5E-8C77-405C5D0CDA2A}"/>
    <cellStyle name="Normal 8 3 6 3 6" xfId="52218" xr:uid="{6EB737FE-51A5-45E6-91F5-0C0AFA4ACE14}"/>
    <cellStyle name="Normal 8 3 6 3 7" xfId="59708" xr:uid="{18979DB1-26EA-41B7-AEDD-3758964F79E5}"/>
    <cellStyle name="Normal 8 3 6 4" xfId="6919" xr:uid="{24A77F45-17C0-4403-AC7A-986D9E4E575B}"/>
    <cellStyle name="Normal 8 3 6 4 2" xfId="14426" xr:uid="{74539FB4-20A2-4962-AB35-1DF08E13EEF1}"/>
    <cellStyle name="Normal 8 3 6 4 2 2" xfId="29402" xr:uid="{16119AA2-6D4F-45DE-AB59-B39EFF6387B5}"/>
    <cellStyle name="Normal 8 3 6 4 3" xfId="21914" xr:uid="{BAFA7F9F-0D2B-4D4C-B94B-24185E367CED}"/>
    <cellStyle name="Normal 8 3 6 4 4" xfId="37444" xr:uid="{54E189DD-7EA0-47AC-908D-7649C6F74E55}"/>
    <cellStyle name="Normal 8 3 6 4 5" xfId="44333" xr:uid="{4390E996-7DB5-4134-9736-75B62B5F4893}"/>
    <cellStyle name="Normal 8 3 6 4 6" xfId="52219" xr:uid="{A77C1DE4-B56E-4748-9157-FB7C5A0E88D9}"/>
    <cellStyle name="Normal 8 3 6 4 7" xfId="59709" xr:uid="{E1CF55FB-49FD-406B-B516-AACC845C1F80}"/>
    <cellStyle name="Normal 8 3 6 5" xfId="14423" xr:uid="{5E743472-F994-4A95-9523-71910318790F}"/>
    <cellStyle name="Normal 8 3 6 5 2" xfId="29399" xr:uid="{BF93D772-466A-435A-B967-4A574F567D0F}"/>
    <cellStyle name="Normal 8 3 6 6" xfId="21911" xr:uid="{4A3E49E7-7FF1-4072-BC7E-0A2A8CB37AD5}"/>
    <cellStyle name="Normal 8 3 6 7" xfId="31917" xr:uid="{3AC3E7D5-7B48-48A3-A0B1-303598A90F99}"/>
    <cellStyle name="Normal 8 3 6 8" xfId="44330" xr:uid="{6A952939-F819-4BEC-8EBF-A87C7E6D9C40}"/>
    <cellStyle name="Normal 8 3 6 9" xfId="52216" xr:uid="{C6F53E21-BA24-4443-96BE-0511546C25E7}"/>
    <cellStyle name="Normal 8 3 7" xfId="6920" xr:uid="{F8927F35-ED86-42F6-BAC5-496CA2FE2A7B}"/>
    <cellStyle name="Normal 8 3 7 10" xfId="59710" xr:uid="{BC75F394-FBE7-4FE7-B3FA-B7CF7E50E742}"/>
    <cellStyle name="Normal 8 3 7 2" xfId="6921" xr:uid="{F3F7A4DC-039F-4099-B796-F35754F80CB0}"/>
    <cellStyle name="Normal 8 3 7 2 2" xfId="14428" xr:uid="{18D0CE6E-D832-484F-BCC5-9E118B2023D0}"/>
    <cellStyle name="Normal 8 3 7 2 2 2" xfId="29404" xr:uid="{6815DB52-46D8-4D15-9D48-9D6AA3C6606F}"/>
    <cellStyle name="Normal 8 3 7 2 3" xfId="21916" xr:uid="{43CFD36D-C33E-4D72-9735-425D81E19E7E}"/>
    <cellStyle name="Normal 8 3 7 2 4" xfId="33757" xr:uid="{01C54670-6B64-4D84-A27D-3507723245AB}"/>
    <cellStyle name="Normal 8 3 7 2 5" xfId="44335" xr:uid="{29DD6F51-5DD5-4FB6-BDDD-590506F11EAE}"/>
    <cellStyle name="Normal 8 3 7 2 6" xfId="52221" xr:uid="{940ABE2F-2031-46BE-A726-A7806B15914C}"/>
    <cellStyle name="Normal 8 3 7 2 7" xfId="59711" xr:uid="{25DBA8A4-7647-4EB9-BF2F-31E3DFA1BF5B}"/>
    <cellStyle name="Normal 8 3 7 3" xfId="6922" xr:uid="{56FB28EC-31D9-479D-B116-C72C7EF7C5C6}"/>
    <cellStyle name="Normal 8 3 7 3 2" xfId="14429" xr:uid="{26850845-BEE3-4927-A5F7-09F0DD9CD65F}"/>
    <cellStyle name="Normal 8 3 7 3 2 2" xfId="29405" xr:uid="{0E805FD3-5FA9-4CAF-96B4-A1F70471F5D4}"/>
    <cellStyle name="Normal 8 3 7 3 3" xfId="21917" xr:uid="{B438ACE1-FD05-4256-96BC-08B52E90970A}"/>
    <cellStyle name="Normal 8 3 7 3 4" xfId="35602" xr:uid="{ABD90280-BF29-400A-9830-3D32B72BC926}"/>
    <cellStyle name="Normal 8 3 7 3 5" xfId="44336" xr:uid="{E0CE7C9C-6756-4B29-8F05-B2E1F140BD4E}"/>
    <cellStyle name="Normal 8 3 7 3 6" xfId="52222" xr:uid="{94918745-047A-4668-AD1D-0A68EA25B48D}"/>
    <cellStyle name="Normal 8 3 7 3 7" xfId="59712" xr:uid="{2AE0AAF6-C848-43B2-A355-882A76F72FEF}"/>
    <cellStyle name="Normal 8 3 7 4" xfId="6923" xr:uid="{5680900B-33C4-4146-A7A5-DDB0C40C771E}"/>
    <cellStyle name="Normal 8 3 7 4 2" xfId="14430" xr:uid="{157EF684-8C7A-4D2F-BB9A-B329F905F200}"/>
    <cellStyle name="Normal 8 3 7 4 2 2" xfId="29406" xr:uid="{B3D62701-7A2D-4D23-969E-10D07F551036}"/>
    <cellStyle name="Normal 8 3 7 4 3" xfId="21918" xr:uid="{42F8BEFA-DD30-4484-98E9-0053BD3C36ED}"/>
    <cellStyle name="Normal 8 3 7 4 4" xfId="37445" xr:uid="{1067C49A-249C-44FA-A46D-F407612AC5DE}"/>
    <cellStyle name="Normal 8 3 7 4 5" xfId="44337" xr:uid="{5FA926AE-0B4F-4637-97B5-6DB83366CC19}"/>
    <cellStyle name="Normal 8 3 7 4 6" xfId="52223" xr:uid="{581F6626-43A1-48DF-8F4E-B709FBB612E7}"/>
    <cellStyle name="Normal 8 3 7 4 7" xfId="59713" xr:uid="{2F615A5B-4703-4B52-826F-A333CF069E34}"/>
    <cellStyle name="Normal 8 3 7 5" xfId="14427" xr:uid="{D432D4C8-3FEB-445A-8275-CF1CF06E85B3}"/>
    <cellStyle name="Normal 8 3 7 5 2" xfId="29403" xr:uid="{941FF561-6AB1-4E45-AC98-DD344C0B144A}"/>
    <cellStyle name="Normal 8 3 7 6" xfId="21915" xr:uid="{0362381C-4B89-477F-976F-448875E63AB4}"/>
    <cellStyle name="Normal 8 3 7 7" xfId="32049" xr:uid="{15EABF7B-4605-4777-AC80-D1200536D894}"/>
    <cellStyle name="Normal 8 3 7 8" xfId="44334" xr:uid="{824420BF-2983-487B-B315-FE1089DDF38C}"/>
    <cellStyle name="Normal 8 3 7 9" xfId="52220" xr:uid="{C3A14763-5A61-418E-8630-61CEDB8C6DF3}"/>
    <cellStyle name="Normal 8 3 8" xfId="6924" xr:uid="{47A8A57E-8ABB-42A6-8E8E-F6DAD69CA4B9}"/>
    <cellStyle name="Normal 8 3 8 10" xfId="59714" xr:uid="{5822AD53-1EC7-438C-9D0B-D9ECB09096A9}"/>
    <cellStyle name="Normal 8 3 8 2" xfId="6925" xr:uid="{F2E0627F-7A33-4F08-9787-F08E9E82A09D}"/>
    <cellStyle name="Normal 8 3 8 2 2" xfId="14432" xr:uid="{062C147B-7E86-4C1B-AAD6-5D338EDA1C84}"/>
    <cellStyle name="Normal 8 3 8 2 2 2" xfId="29408" xr:uid="{FFA2BF95-8FF2-4ABB-AC18-2240AE026E01}"/>
    <cellStyle name="Normal 8 3 8 2 3" xfId="21920" xr:uid="{EC120848-E869-4D20-A693-EC4FFCEC8B94}"/>
    <cellStyle name="Normal 8 3 8 2 4" xfId="33758" xr:uid="{A0694F71-1FAC-42DF-9E63-0A87F9AE7250}"/>
    <cellStyle name="Normal 8 3 8 2 5" xfId="44339" xr:uid="{8ED310CC-C87B-449C-96BE-72DBC31FEDCF}"/>
    <cellStyle name="Normal 8 3 8 2 6" xfId="52225" xr:uid="{4F92FB0F-55B7-4F9C-B6FC-A0F427ED23C4}"/>
    <cellStyle name="Normal 8 3 8 2 7" xfId="59715" xr:uid="{C786E2FE-4BE0-44ED-993D-C139D8444A14}"/>
    <cellStyle name="Normal 8 3 8 3" xfId="6926" xr:uid="{2372D39A-CFDE-431A-B3BC-1FB7C57D43CC}"/>
    <cellStyle name="Normal 8 3 8 3 2" xfId="14433" xr:uid="{29F26E30-F29A-492A-989B-B701678A01B7}"/>
    <cellStyle name="Normal 8 3 8 3 2 2" xfId="29409" xr:uid="{736803B8-FF03-4D0A-94D4-4FBF2587723F}"/>
    <cellStyle name="Normal 8 3 8 3 3" xfId="21921" xr:uid="{6C61178B-84C6-4FBC-8B99-0550B29891AE}"/>
    <cellStyle name="Normal 8 3 8 3 4" xfId="35603" xr:uid="{94346A29-E007-46E6-A9C0-21FAC8CDB303}"/>
    <cellStyle name="Normal 8 3 8 3 5" xfId="44340" xr:uid="{9B03B2FA-2535-4156-927A-76118BF5592F}"/>
    <cellStyle name="Normal 8 3 8 3 6" xfId="52226" xr:uid="{03BCBDA3-FD3E-458B-9A19-6508B76D87F3}"/>
    <cellStyle name="Normal 8 3 8 3 7" xfId="59716" xr:uid="{3BA779B3-D6B1-4D91-8745-C678EB28B2D7}"/>
    <cellStyle name="Normal 8 3 8 4" xfId="6927" xr:uid="{C701D3E1-0DD2-4D7B-BC9F-43FBC91FD547}"/>
    <cellStyle name="Normal 8 3 8 4 2" xfId="14434" xr:uid="{F881724A-ED94-4D78-8318-F29146180A35}"/>
    <cellStyle name="Normal 8 3 8 4 2 2" xfId="29410" xr:uid="{BE0FBD4C-B8F3-44FB-978A-5789DE05FAEE}"/>
    <cellStyle name="Normal 8 3 8 4 3" xfId="21922" xr:uid="{EDD39233-D93D-44EC-83D4-C00ACE8725FD}"/>
    <cellStyle name="Normal 8 3 8 4 4" xfId="37446" xr:uid="{7F7DD89A-7275-4E69-B1C8-E55DFDC616A8}"/>
    <cellStyle name="Normal 8 3 8 4 5" xfId="44341" xr:uid="{F797E36A-6320-48F8-8B92-FEFB93313F12}"/>
    <cellStyle name="Normal 8 3 8 4 6" xfId="52227" xr:uid="{880761CA-A936-49B7-98F4-1E610F1CF3BE}"/>
    <cellStyle name="Normal 8 3 8 4 7" xfId="59717" xr:uid="{0C4BF136-1523-42B7-964F-D5996ADB391A}"/>
    <cellStyle name="Normal 8 3 8 5" xfId="14431" xr:uid="{0423F396-0994-4680-87B9-7E09E62676A7}"/>
    <cellStyle name="Normal 8 3 8 5 2" xfId="29407" xr:uid="{59178FD7-D2BE-4EE9-A38C-02EB18524220}"/>
    <cellStyle name="Normal 8 3 8 6" xfId="21919" xr:uid="{8A870C70-5552-4B21-9643-731A17150267}"/>
    <cellStyle name="Normal 8 3 8 7" xfId="32104" xr:uid="{FD958ADE-C2CB-432B-BA55-C68AC1A9ECBD}"/>
    <cellStyle name="Normal 8 3 8 8" xfId="44338" xr:uid="{801F6A87-443C-4E7A-8693-F5A9E22A7D1E}"/>
    <cellStyle name="Normal 8 3 8 9" xfId="52224" xr:uid="{D4A8A90A-DB4A-4251-B95A-40DED76C4C07}"/>
    <cellStyle name="Normal 8 3 9" xfId="6928" xr:uid="{2DF61C9F-1E4F-4D08-9FFD-B5E3BE692FAB}"/>
    <cellStyle name="Normal 8 3 9 2" xfId="14435" xr:uid="{825F25A0-3D9F-4D7E-BB6C-2314CC2D3674}"/>
    <cellStyle name="Normal 8 3 9 2 2" xfId="29411" xr:uid="{BA2423F6-DA9F-4B41-9A89-56C06094ACD0}"/>
    <cellStyle name="Normal 8 3 9 3" xfId="21923" xr:uid="{14C3B978-55C1-4C37-9C02-401C1EF092B9}"/>
    <cellStyle name="Normal 8 3 9 4" xfId="33745" xr:uid="{35AFC5C3-B38D-4D18-92C9-E18EC651B591}"/>
    <cellStyle name="Normal 8 3 9 5" xfId="44342" xr:uid="{7954EAE9-8BCA-4E2C-B422-378509635C16}"/>
    <cellStyle name="Normal 8 3 9 6" xfId="52228" xr:uid="{8D8CA382-B2C1-43FC-B792-080D6C58722D}"/>
    <cellStyle name="Normal 8 3 9 7" xfId="59718" xr:uid="{09145DDA-764D-4BAA-9189-520E75C9C73C}"/>
    <cellStyle name="Normal 8 4" xfId="314" xr:uid="{52CAA963-DE25-41B6-94AE-C1A08F8721D3}"/>
    <cellStyle name="Normal 8 4 10" xfId="6929" xr:uid="{B51BC179-9117-4BF6-9337-A1B7390925D5}"/>
    <cellStyle name="Normal 8 4 10 2" xfId="14436" xr:uid="{C18DE6B1-8B2A-4540-A1F8-9227D4481394}"/>
    <cellStyle name="Normal 8 4 10 2 2" xfId="29412" xr:uid="{AEB39663-50C2-4054-ABC0-C1798BB24906}"/>
    <cellStyle name="Normal 8 4 10 3" xfId="21924" xr:uid="{5F39FBCD-4364-4416-ACED-5655D74B82BE}"/>
    <cellStyle name="Normal 8 4 10 4" xfId="37703" xr:uid="{F0CF0B58-E9AD-4B37-9F5A-37A11E506885}"/>
    <cellStyle name="Normal 8 4 10 5" xfId="44343" xr:uid="{E830DFE0-C9B1-411B-B27A-AB005E328CF3}"/>
    <cellStyle name="Normal 8 4 10 6" xfId="52229" xr:uid="{2EB8C340-41BB-4887-9A24-1B991A4EBF8B}"/>
    <cellStyle name="Normal 8 4 10 7" xfId="59719" xr:uid="{2F2EE874-E483-4D04-9888-86D5CA63D75C}"/>
    <cellStyle name="Normal 8 4 11" xfId="7800" xr:uid="{F97E1857-FBFE-4B87-A85A-DD3B0CD166CA}"/>
    <cellStyle name="Normal 8 4 11 2" xfId="15289" xr:uid="{8E314FAE-05B4-4B86-9416-E28B08EB2B96}"/>
    <cellStyle name="Normal 8 4 11 2 2" xfId="30265" xr:uid="{A852FB59-52DB-4389-A406-37C4BAE1070C}"/>
    <cellStyle name="Normal 8 4 11 3" xfId="22777" xr:uid="{512F2309-FDAA-4668-9545-446081E3747A}"/>
    <cellStyle name="Normal 8 4 11 4" xfId="45196" xr:uid="{B5037AE9-5913-4070-A407-E8BD5F694386}"/>
    <cellStyle name="Normal 8 4 11 5" xfId="53084" xr:uid="{970D730D-D562-4496-A08D-7A197F4F7143}"/>
    <cellStyle name="Normal 8 4 11 6" xfId="60572" xr:uid="{7AEFD8B1-CB93-46A9-9D21-455D340B5134}"/>
    <cellStyle name="Normal 8 4 12" xfId="7855" xr:uid="{21FC44F6-7737-4BBC-BCA0-F8C2A5D9A6B2}"/>
    <cellStyle name="Normal 8 4 12 2" xfId="22832" xr:uid="{DA9D8ECC-4F1F-4930-8470-27B6B8B26776}"/>
    <cellStyle name="Normal 8 4 13" xfId="15344" xr:uid="{294274BC-93D9-4580-970A-DB133FA588F8}"/>
    <cellStyle name="Normal 8 4 14" xfId="30532" xr:uid="{5EAA328D-E5EC-43D1-8856-A44ECE68B0EE}"/>
    <cellStyle name="Normal 8 4 15" xfId="37763" xr:uid="{84F7D7E6-C68A-4E69-ACF7-75E1829A72BA}"/>
    <cellStyle name="Normal 8 4 16" xfId="45251" xr:uid="{569F54FC-AC1E-40BB-9B12-CB942B3B8723}"/>
    <cellStyle name="Normal 8 4 17" xfId="45374" xr:uid="{D97C35A1-5A78-4F96-BD09-8AB60122A3A8}"/>
    <cellStyle name="Normal 8 4 18" xfId="45497" xr:uid="{865BB72B-139B-495E-9F11-EB0E3690EF5B}"/>
    <cellStyle name="Normal 8 4 19" xfId="45646" xr:uid="{2F0D06F2-F998-4027-B26F-5977394C614C}"/>
    <cellStyle name="Normal 8 4 2" xfId="371" xr:uid="{341515EA-BC68-4446-AC62-5E70CE7C92B6}"/>
    <cellStyle name="Normal 8 4 2 10" xfId="45307" xr:uid="{A43509DE-F84C-44B3-BE17-188359A2D90D}"/>
    <cellStyle name="Normal 8 4 2 11" xfId="45430" xr:uid="{0DB8065E-285F-4E48-941E-1946A5C9F2AF}"/>
    <cellStyle name="Normal 8 4 2 12" xfId="45553" xr:uid="{E3303786-A1D0-49E2-827D-F53B05CFD7C6}"/>
    <cellStyle name="Normal 8 4 2 13" xfId="45702" xr:uid="{6DF3BF33-C39B-42CD-9337-263F52523450}"/>
    <cellStyle name="Normal 8 4 2 14" xfId="53195" xr:uid="{9E26839D-918D-4498-8238-78134D1B1E4F}"/>
    <cellStyle name="Normal 8 4 2 2" xfId="6930" xr:uid="{2D5DD5F8-696C-4440-A1E1-98FDECE52ACC}"/>
    <cellStyle name="Normal 8 4 2 2 10" xfId="59720" xr:uid="{E20586F3-4919-4EB5-9C90-39F8368CB4C4}"/>
    <cellStyle name="Normal 8 4 2 2 2" xfId="6931" xr:uid="{A075C847-C2BF-4A13-97ED-603DAA5BBFDC}"/>
    <cellStyle name="Normal 8 4 2 2 2 2" xfId="14438" xr:uid="{965B1027-161D-43E1-80AA-D274CF4E3D92}"/>
    <cellStyle name="Normal 8 4 2 2 2 2 2" xfId="29414" xr:uid="{3F8853C4-722B-468F-A5DD-4D8A7E3AA136}"/>
    <cellStyle name="Normal 8 4 2 2 2 3" xfId="21926" xr:uid="{0883831B-B44F-4E3E-A470-3A87F494D3E0}"/>
    <cellStyle name="Normal 8 4 2 2 2 4" xfId="33761" xr:uid="{3069B974-BDE3-41AF-A703-53AE9A82CE3B}"/>
    <cellStyle name="Normal 8 4 2 2 2 5" xfId="44345" xr:uid="{EE124D52-F41E-41F2-9D25-9DC1EC553038}"/>
    <cellStyle name="Normal 8 4 2 2 2 6" xfId="52231" xr:uid="{EF1ED8C5-56DC-4114-82EB-A833D72F11E6}"/>
    <cellStyle name="Normal 8 4 2 2 2 7" xfId="59721" xr:uid="{7F7861A2-996B-4358-9764-AE2B1EEDF371}"/>
    <cellStyle name="Normal 8 4 2 2 3" xfId="6932" xr:uid="{B74E00C6-D280-442D-B21E-711F24F243D9}"/>
    <cellStyle name="Normal 8 4 2 2 3 2" xfId="14439" xr:uid="{67FF342D-1D5A-41F9-99CF-7E1B5778A006}"/>
    <cellStyle name="Normal 8 4 2 2 3 2 2" xfId="29415" xr:uid="{68BD7ECE-AEB8-4347-96EA-6518D33EDF52}"/>
    <cellStyle name="Normal 8 4 2 2 3 3" xfId="21927" xr:uid="{589EF262-833B-48D4-A1F2-A1F1084374BB}"/>
    <cellStyle name="Normal 8 4 2 2 3 4" xfId="35606" xr:uid="{C98F41CF-0AB1-4683-86FC-A482CCBE0120}"/>
    <cellStyle name="Normal 8 4 2 2 3 5" xfId="44346" xr:uid="{9D8C3700-F765-4E3B-B452-240BE82512B2}"/>
    <cellStyle name="Normal 8 4 2 2 3 6" xfId="52232" xr:uid="{DFD7453F-5130-4036-A896-AF0E57CEB08A}"/>
    <cellStyle name="Normal 8 4 2 2 3 7" xfId="59722" xr:uid="{34A18F29-6D3E-4F34-B1D7-3A7064451A4E}"/>
    <cellStyle name="Normal 8 4 2 2 4" xfId="6933" xr:uid="{EBCD8304-2989-4C01-B93D-8BB3C76B0F19}"/>
    <cellStyle name="Normal 8 4 2 2 4 2" xfId="14440" xr:uid="{7F5C7347-84A2-4AC7-B238-C20071403652}"/>
    <cellStyle name="Normal 8 4 2 2 4 2 2" xfId="29416" xr:uid="{00984722-CBED-40B9-92AC-305E2A73FAD3}"/>
    <cellStyle name="Normal 8 4 2 2 4 3" xfId="21928" xr:uid="{1C9E357F-5071-479D-A2D4-5113BD0C5651}"/>
    <cellStyle name="Normal 8 4 2 2 4 4" xfId="37449" xr:uid="{32A6D678-912E-46E6-919E-B76123C16E74}"/>
    <cellStyle name="Normal 8 4 2 2 4 5" xfId="44347" xr:uid="{FBFAB50C-72FA-49A0-80CB-BA2AD3304353}"/>
    <cellStyle name="Normal 8 4 2 2 4 6" xfId="52233" xr:uid="{FF0D54D6-6B6D-4E10-99EA-59A2A59643CC}"/>
    <cellStyle name="Normal 8 4 2 2 4 7" xfId="59723" xr:uid="{552C0F53-98AA-440D-B65D-CAD82F7145CB}"/>
    <cellStyle name="Normal 8 4 2 2 5" xfId="14437" xr:uid="{3F792EA3-A884-42C4-919A-1110B6765754}"/>
    <cellStyle name="Normal 8 4 2 2 5 2" xfId="29413" xr:uid="{C9E4D180-E8A7-42C5-8C83-00D43D6ED593}"/>
    <cellStyle name="Normal 8 4 2 2 6" xfId="21925" xr:uid="{E85F830B-2674-4B87-BBD3-EE04FB3E5351}"/>
    <cellStyle name="Normal 8 4 2 2 7" xfId="31924" xr:uid="{18A2CEA0-D961-4EEC-B150-B16347A12A93}"/>
    <cellStyle name="Normal 8 4 2 2 8" xfId="44344" xr:uid="{11E6360A-01D4-450C-BFA0-EDF4C952E449}"/>
    <cellStyle name="Normal 8 4 2 2 9" xfId="52230" xr:uid="{0B1C6C4D-5AF3-49BF-B83B-E10202CFD326}"/>
    <cellStyle name="Normal 8 4 2 3" xfId="6934" xr:uid="{08B79B92-4005-4917-821D-36786C4E7BE7}"/>
    <cellStyle name="Normal 8 4 2 3 2" xfId="14441" xr:uid="{5A291CF3-F8E9-4903-A634-A7E1FE898FA2}"/>
    <cellStyle name="Normal 8 4 2 3 2 2" xfId="29417" xr:uid="{8E19A340-952D-4BD0-8C9C-DF7511CA085E}"/>
    <cellStyle name="Normal 8 4 2 3 3" xfId="21929" xr:uid="{CC6C0263-20B2-414C-AFEC-E3C45E40EA9C}"/>
    <cellStyle name="Normal 8 4 2 3 4" xfId="33760" xr:uid="{486553C7-DEAB-4359-B11F-39A9A2C0A943}"/>
    <cellStyle name="Normal 8 4 2 3 5" xfId="44348" xr:uid="{F4429491-D8AB-4D3C-8258-31813E5AEEB5}"/>
    <cellStyle name="Normal 8 4 2 3 6" xfId="52234" xr:uid="{AFB6CC4E-BD47-43B4-A691-55CF8082B93A}"/>
    <cellStyle name="Normal 8 4 2 3 7" xfId="59724" xr:uid="{3D887E76-6D2F-4DED-8D83-E6980C349DE9}"/>
    <cellStyle name="Normal 8 4 2 4" xfId="6935" xr:uid="{2795E6EC-EF96-4E8D-B9E2-17E0B2E72F3F}"/>
    <cellStyle name="Normal 8 4 2 4 2" xfId="14442" xr:uid="{CE297EF3-E392-4052-BA6C-CD1A9DA41447}"/>
    <cellStyle name="Normal 8 4 2 4 2 2" xfId="29418" xr:uid="{C204DCED-DB3C-41D8-988E-A96368DF21C8}"/>
    <cellStyle name="Normal 8 4 2 4 3" xfId="21930" xr:uid="{C76AAAD3-AA14-4393-9772-74AFBBB13557}"/>
    <cellStyle name="Normal 8 4 2 4 4" xfId="35605" xr:uid="{F45EAA0F-2A93-4362-A144-ECF16186DDE2}"/>
    <cellStyle name="Normal 8 4 2 4 5" xfId="44349" xr:uid="{09877D14-C224-4E14-AFB5-A8F2F759BD62}"/>
    <cellStyle name="Normal 8 4 2 4 6" xfId="52235" xr:uid="{9F4F9444-2E8C-4378-9E24-9BEEE7F22FC2}"/>
    <cellStyle name="Normal 8 4 2 4 7" xfId="59725" xr:uid="{53AE3021-8270-40B6-BA99-2C134A4788CB}"/>
    <cellStyle name="Normal 8 4 2 5" xfId="6936" xr:uid="{E139CF1B-18FA-4914-A5EF-7946DB6501EB}"/>
    <cellStyle name="Normal 8 4 2 5 2" xfId="14443" xr:uid="{3EDEA6E4-030A-4D6E-8981-C841FB645791}"/>
    <cellStyle name="Normal 8 4 2 5 2 2" xfId="29419" xr:uid="{387ED832-930B-49A9-9E39-C5FDC01C51FE}"/>
    <cellStyle name="Normal 8 4 2 5 3" xfId="21931" xr:uid="{65582395-7E0F-48D1-A5CA-2473A1E80611}"/>
    <cellStyle name="Normal 8 4 2 5 4" xfId="37448" xr:uid="{5F59061A-835A-44B9-B30E-D0EB15012A90}"/>
    <cellStyle name="Normal 8 4 2 5 5" xfId="44350" xr:uid="{D7EF145D-0E48-4CEE-9342-F26D642FC417}"/>
    <cellStyle name="Normal 8 4 2 5 6" xfId="52236" xr:uid="{FCEFC20F-AB27-4FAB-AA0A-27FF54B647EF}"/>
    <cellStyle name="Normal 8 4 2 5 7" xfId="59726" xr:uid="{142E8990-539D-45F1-9457-7038E374E0CE}"/>
    <cellStyle name="Normal 8 4 2 6" xfId="7911" xr:uid="{D29CC0D2-DF8A-47CC-A4D3-A44FDF6090CE}"/>
    <cellStyle name="Normal 8 4 2 6 2" xfId="22888" xr:uid="{7B7DD9EE-3374-47DC-AC94-9552CB63F67E}"/>
    <cellStyle name="Normal 8 4 2 7" xfId="15400" xr:uid="{B833ADE4-B3F4-48FB-A656-EBCE850D473D}"/>
    <cellStyle name="Normal 8 4 2 8" xfId="31054" xr:uid="{710F5637-D733-41C3-81D8-3D84D04968E4}"/>
    <cellStyle name="Normal 8 4 2 9" xfId="37819" xr:uid="{2FF3B9F1-1080-4350-85D0-3F618444F60B}"/>
    <cellStyle name="Normal 8 4 20" xfId="53139" xr:uid="{A32D45F9-5C4F-469D-90C6-2F04B391C96B}"/>
    <cellStyle name="Normal 8 4 3" xfId="6937" xr:uid="{4A86EADA-A5CF-4F5B-BBD1-B6AA9EFAC91F}"/>
    <cellStyle name="Normal 8 4 3 10" xfId="52237" xr:uid="{C77BE900-B7FC-4342-BFAC-341CC069AFD8}"/>
    <cellStyle name="Normal 8 4 3 11" xfId="59727" xr:uid="{2E927938-9467-48BA-A986-9F1CA91DB55B}"/>
    <cellStyle name="Normal 8 4 3 2" xfId="6938" xr:uid="{11ADC108-DEB4-431A-A5DB-EB7DB04AFBF6}"/>
    <cellStyle name="Normal 8 4 3 2 10" xfId="59728" xr:uid="{007EE785-3640-49EF-8030-E372D1A68E4C}"/>
    <cellStyle name="Normal 8 4 3 2 2" xfId="6939" xr:uid="{EC4D7369-9488-45E7-8C32-ADACFE7B293F}"/>
    <cellStyle name="Normal 8 4 3 2 2 2" xfId="14446" xr:uid="{3F7A815D-F227-4FCF-8B4C-9A9FB2DC4017}"/>
    <cellStyle name="Normal 8 4 3 2 2 2 2" xfId="29422" xr:uid="{74FCE8D7-7231-4114-B58F-E682527281C6}"/>
    <cellStyle name="Normal 8 4 3 2 2 3" xfId="21934" xr:uid="{450079C5-5A76-4D91-B0FE-A0B750D398D8}"/>
    <cellStyle name="Normal 8 4 3 2 2 4" xfId="33763" xr:uid="{7D219BB3-1CA6-4A12-BB1F-7FAE352D8B23}"/>
    <cellStyle name="Normal 8 4 3 2 2 5" xfId="44353" xr:uid="{391B0013-FA0C-4D42-BDB6-D9519C917329}"/>
    <cellStyle name="Normal 8 4 3 2 2 6" xfId="52239" xr:uid="{E658933B-1C06-4A5A-B90E-940700CF0A4B}"/>
    <cellStyle name="Normal 8 4 3 2 2 7" xfId="59729" xr:uid="{FF7CB11F-D0AF-4AC0-ACDE-1F25D2730424}"/>
    <cellStyle name="Normal 8 4 3 2 3" xfId="6940" xr:uid="{6BF1763C-00E1-4C8D-971F-B132AAA0CFCB}"/>
    <cellStyle name="Normal 8 4 3 2 3 2" xfId="14447" xr:uid="{15A874C6-03AE-4C4B-AD38-66C3B1FA79BA}"/>
    <cellStyle name="Normal 8 4 3 2 3 2 2" xfId="29423" xr:uid="{943950AC-A329-47CD-9B92-4C8779DFE301}"/>
    <cellStyle name="Normal 8 4 3 2 3 3" xfId="21935" xr:uid="{D9C753BB-C1E3-4DAC-9776-0A2FBF6C475A}"/>
    <cellStyle name="Normal 8 4 3 2 3 4" xfId="35608" xr:uid="{BE809F2C-E5A4-4CC0-9A3F-A6229DFEC02D}"/>
    <cellStyle name="Normal 8 4 3 2 3 5" xfId="44354" xr:uid="{C1F17402-334F-4805-9B4D-8E0340E1EF18}"/>
    <cellStyle name="Normal 8 4 3 2 3 6" xfId="52240" xr:uid="{5EF7BA36-D767-40D8-90E3-CC19961F96C1}"/>
    <cellStyle name="Normal 8 4 3 2 3 7" xfId="59730" xr:uid="{BDF6B460-5AB7-4980-964E-8FC4C23D3326}"/>
    <cellStyle name="Normal 8 4 3 2 4" xfId="6941" xr:uid="{D7FEC5EE-D22E-43C7-A313-0D1F022548CF}"/>
    <cellStyle name="Normal 8 4 3 2 4 2" xfId="14448" xr:uid="{540CE90D-57D0-4E87-8185-3DF43B999FD8}"/>
    <cellStyle name="Normal 8 4 3 2 4 2 2" xfId="29424" xr:uid="{267B98BC-D8B8-4DC1-BDF7-998235EA6783}"/>
    <cellStyle name="Normal 8 4 3 2 4 3" xfId="21936" xr:uid="{2D1FDF75-C344-436C-842A-EA2AE168994D}"/>
    <cellStyle name="Normal 8 4 3 2 4 4" xfId="37451" xr:uid="{DA0B7A72-B298-4EE9-B667-C35DEE5DAE8F}"/>
    <cellStyle name="Normal 8 4 3 2 4 5" xfId="44355" xr:uid="{A0665B9C-AF99-4D4F-AB9C-F973122769CF}"/>
    <cellStyle name="Normal 8 4 3 2 4 6" xfId="52241" xr:uid="{5C308BD0-1459-44DE-9AED-6FC7CF9FC36B}"/>
    <cellStyle name="Normal 8 4 3 2 4 7" xfId="59731" xr:uid="{00C460E3-E5C4-47FC-820D-EAA575EED534}"/>
    <cellStyle name="Normal 8 4 3 2 5" xfId="14445" xr:uid="{4DE9644B-7891-4837-B777-A247F679DAAD}"/>
    <cellStyle name="Normal 8 4 3 2 5 2" xfId="29421" xr:uid="{9BF26800-0EFA-4A61-8370-A7132990E472}"/>
    <cellStyle name="Normal 8 4 3 2 6" xfId="21933" xr:uid="{D8EE3F0C-C882-4CDA-992E-086CBF2FAEC5}"/>
    <cellStyle name="Normal 8 4 3 2 7" xfId="31925" xr:uid="{86F14EFB-1E8F-4465-A11A-89805395DDC5}"/>
    <cellStyle name="Normal 8 4 3 2 8" xfId="44352" xr:uid="{3BD0E143-95C4-494E-ADBA-D331A5C30FC3}"/>
    <cellStyle name="Normal 8 4 3 2 9" xfId="52238" xr:uid="{0C801A18-3347-4A68-9B2D-BD7DF7038B2E}"/>
    <cellStyle name="Normal 8 4 3 3" xfId="6942" xr:uid="{1014A9E6-2455-4D18-8139-F2B213D2893A}"/>
    <cellStyle name="Normal 8 4 3 3 2" xfId="14449" xr:uid="{3CBCEE34-4668-4A0F-B708-16B12AF5FD4B}"/>
    <cellStyle name="Normal 8 4 3 3 2 2" xfId="29425" xr:uid="{EF5E7E6C-829E-4B2A-AB08-2A90D5A6CA3E}"/>
    <cellStyle name="Normal 8 4 3 3 3" xfId="21937" xr:uid="{B4E5A9ED-AFC1-4903-BFC9-E720E9675F47}"/>
    <cellStyle name="Normal 8 4 3 3 4" xfId="33762" xr:uid="{5D476BD3-8C32-4311-B9F0-6E0543E601B0}"/>
    <cellStyle name="Normal 8 4 3 3 5" xfId="44356" xr:uid="{5FD8D74D-7ABA-41C9-B090-173CFFFABFD8}"/>
    <cellStyle name="Normal 8 4 3 3 6" xfId="52242" xr:uid="{AE694481-6629-4A2B-AB8C-C3BA1668AE02}"/>
    <cellStyle name="Normal 8 4 3 3 7" xfId="59732" xr:uid="{174FF9C6-014C-4791-A1EF-1E8B1DE21E88}"/>
    <cellStyle name="Normal 8 4 3 4" xfId="6943" xr:uid="{7B92B845-047B-4883-B9AF-5424547CE1F4}"/>
    <cellStyle name="Normal 8 4 3 4 2" xfId="14450" xr:uid="{8A592D40-BE16-494F-849B-A1902F13955A}"/>
    <cellStyle name="Normal 8 4 3 4 2 2" xfId="29426" xr:uid="{FB80EAFA-09BA-481A-A762-C339E2F1EA34}"/>
    <cellStyle name="Normal 8 4 3 4 3" xfId="21938" xr:uid="{2DF318B2-21C5-4239-9FB3-3FA271A7E0D4}"/>
    <cellStyle name="Normal 8 4 3 4 4" xfId="35607" xr:uid="{0AD1B709-502A-40CF-A2C6-96599A9AF323}"/>
    <cellStyle name="Normal 8 4 3 4 5" xfId="44357" xr:uid="{CC0FB0D5-DB34-43D9-994C-EC3D5228E3F8}"/>
    <cellStyle name="Normal 8 4 3 4 6" xfId="52243" xr:uid="{574901B8-AF3A-43E3-96C5-CF8827689357}"/>
    <cellStyle name="Normal 8 4 3 4 7" xfId="59733" xr:uid="{8349A80C-F4B8-403D-A745-04CCCA9722C6}"/>
    <cellStyle name="Normal 8 4 3 5" xfId="6944" xr:uid="{6442F333-CA22-40B0-9EF1-C47E55176C73}"/>
    <cellStyle name="Normal 8 4 3 5 2" xfId="14451" xr:uid="{44F17A93-F2B8-4871-B81F-5D621D6A2853}"/>
    <cellStyle name="Normal 8 4 3 5 2 2" xfId="29427" xr:uid="{A323BFD3-0360-45EB-B17D-8DC5FFD10249}"/>
    <cellStyle name="Normal 8 4 3 5 3" xfId="21939" xr:uid="{81AE60CC-004C-485C-ABC6-3752E7896714}"/>
    <cellStyle name="Normal 8 4 3 5 4" xfId="37450" xr:uid="{FAA24134-907B-4ACB-B730-6C91DD462D8D}"/>
    <cellStyle name="Normal 8 4 3 5 5" xfId="44358" xr:uid="{3E6FA4CD-2C53-405B-84A8-CE04B3D685B2}"/>
    <cellStyle name="Normal 8 4 3 5 6" xfId="52244" xr:uid="{65BC968A-03E3-4BFF-A780-DF18E65DB762}"/>
    <cellStyle name="Normal 8 4 3 5 7" xfId="59734" xr:uid="{CC83B79D-1D91-40CE-B6F9-3678AC236291}"/>
    <cellStyle name="Normal 8 4 3 6" xfId="14444" xr:uid="{3FB8F35D-78CA-42E0-B369-14A81C409784}"/>
    <cellStyle name="Normal 8 4 3 6 2" xfId="29420" xr:uid="{7E1A3F6C-BBBA-4112-AB43-8C9F3AF47F3E}"/>
    <cellStyle name="Normal 8 4 3 7" xfId="21932" xr:uid="{DD6AC44D-7924-4F65-AB6B-66CA631F8A9F}"/>
    <cellStyle name="Normal 8 4 3 8" xfId="31138" xr:uid="{01753653-6B19-4AD6-9FEA-CD48DD60BCC6}"/>
    <cellStyle name="Normal 8 4 3 9" xfId="44351" xr:uid="{E50CAB63-520B-489A-A814-4452B426CE2B}"/>
    <cellStyle name="Normal 8 4 4" xfId="6945" xr:uid="{FB1EC1F2-B3F8-4890-896E-9E31A2BA9C73}"/>
    <cellStyle name="Normal 8 4 4 10" xfId="59735" xr:uid="{563E4582-9F01-44BF-8384-6C0433709E66}"/>
    <cellStyle name="Normal 8 4 4 2" xfId="6946" xr:uid="{C6E6655A-D8A8-442D-9726-3780C3543A56}"/>
    <cellStyle name="Normal 8 4 4 2 2" xfId="14453" xr:uid="{F799C047-FE7A-4127-A61E-D04579534AAF}"/>
    <cellStyle name="Normal 8 4 4 2 2 2" xfId="29429" xr:uid="{D0FED3D1-5260-4CD7-94F5-925C81273D04}"/>
    <cellStyle name="Normal 8 4 4 2 3" xfId="21941" xr:uid="{A9B80E45-3C7E-43A9-9249-04716038A4DF}"/>
    <cellStyle name="Normal 8 4 4 2 4" xfId="33764" xr:uid="{DCEB5C05-B8CE-45CB-9FA0-DE7E143A2DA2}"/>
    <cellStyle name="Normal 8 4 4 2 5" xfId="44360" xr:uid="{CA83C8D4-539F-4F5C-A5D6-F334F6AF8E6E}"/>
    <cellStyle name="Normal 8 4 4 2 6" xfId="52246" xr:uid="{AAAC3090-F537-45BF-8D62-130B5B0DDF5C}"/>
    <cellStyle name="Normal 8 4 4 2 7" xfId="59736" xr:uid="{CC0C5EA9-ED93-4E3A-96C6-AFD0B8BE3D15}"/>
    <cellStyle name="Normal 8 4 4 3" xfId="6947" xr:uid="{6FC73890-5F06-4C47-95C6-77F31FEAB007}"/>
    <cellStyle name="Normal 8 4 4 3 2" xfId="14454" xr:uid="{85FEC56B-9C06-4C95-910C-1F3C3A9A410A}"/>
    <cellStyle name="Normal 8 4 4 3 2 2" xfId="29430" xr:uid="{8BCA9F90-AE94-4073-B06A-F3A424631472}"/>
    <cellStyle name="Normal 8 4 4 3 3" xfId="21942" xr:uid="{94E225EF-CACB-484D-BC74-B39E63586192}"/>
    <cellStyle name="Normal 8 4 4 3 4" xfId="35609" xr:uid="{C17D3E39-C6E9-435E-AA6E-B8C3D55A6899}"/>
    <cellStyle name="Normal 8 4 4 3 5" xfId="44361" xr:uid="{697BEB82-75D2-462C-B539-A805B158B5B6}"/>
    <cellStyle name="Normal 8 4 4 3 6" xfId="52247" xr:uid="{8AD6AF5E-7A48-4696-9AA4-BB60AEEA1914}"/>
    <cellStyle name="Normal 8 4 4 3 7" xfId="59737" xr:uid="{5135324A-51BB-4259-A63A-9A966AA03FD0}"/>
    <cellStyle name="Normal 8 4 4 4" xfId="6948" xr:uid="{8FFA052E-F2CC-4B40-8ED1-478C2ECD07C1}"/>
    <cellStyle name="Normal 8 4 4 4 2" xfId="14455" xr:uid="{D8F73991-FD32-4776-BE7C-18F74D74BC07}"/>
    <cellStyle name="Normal 8 4 4 4 2 2" xfId="29431" xr:uid="{CB7392E4-C51B-42FB-A1A8-E3460C6081AE}"/>
    <cellStyle name="Normal 8 4 4 4 3" xfId="21943" xr:uid="{9CFBB59D-3529-41C6-9A4C-9FCFB45B3D66}"/>
    <cellStyle name="Normal 8 4 4 4 4" xfId="37452" xr:uid="{C6EEB903-0126-455E-8CF9-7C07B64ACE95}"/>
    <cellStyle name="Normal 8 4 4 4 5" xfId="44362" xr:uid="{E0B5E9EE-EEDD-4379-8B7A-37B90687AAE3}"/>
    <cellStyle name="Normal 8 4 4 4 6" xfId="52248" xr:uid="{3D359766-1E36-4F73-A5E4-0CA6F02CB194}"/>
    <cellStyle name="Normal 8 4 4 4 7" xfId="59738" xr:uid="{47C75DDD-7506-43DF-9D38-DB93923335CD}"/>
    <cellStyle name="Normal 8 4 4 5" xfId="14452" xr:uid="{1B6AD367-5625-46FD-84BC-8D3260DA4347}"/>
    <cellStyle name="Normal 8 4 4 5 2" xfId="29428" xr:uid="{3498FEEE-1B4B-4570-B532-BFE28E8D52C3}"/>
    <cellStyle name="Normal 8 4 4 6" xfId="21940" xr:uid="{E61D0981-4C2B-4726-8FFA-6B5089751647}"/>
    <cellStyle name="Normal 8 4 4 7" xfId="31923" xr:uid="{13BB7A4E-6533-44B7-9198-93F208B20D86}"/>
    <cellStyle name="Normal 8 4 4 8" xfId="44359" xr:uid="{E1D5066C-0A1B-4B06-A3B9-5930E6145241}"/>
    <cellStyle name="Normal 8 4 4 9" xfId="52245" xr:uid="{4137B159-F8D9-4019-936B-F97006C5289C}"/>
    <cellStyle name="Normal 8 4 5" xfId="6949" xr:uid="{5D0707AF-3EBE-4B1B-9C0D-950D4695DF86}"/>
    <cellStyle name="Normal 8 4 5 10" xfId="59739" xr:uid="{3F41CC63-104C-4D5F-95FC-0A9D3FEBD7AB}"/>
    <cellStyle name="Normal 8 4 5 2" xfId="6950" xr:uid="{A67BCA81-8101-4D19-B69A-BB350CE27E64}"/>
    <cellStyle name="Normal 8 4 5 2 2" xfId="14457" xr:uid="{396510D7-212F-4CD7-97CE-D75E9B4B936D}"/>
    <cellStyle name="Normal 8 4 5 2 2 2" xfId="29433" xr:uid="{099D918C-5B0C-48D3-8A6A-3C065BA8220B}"/>
    <cellStyle name="Normal 8 4 5 2 3" xfId="21945" xr:uid="{67CE6E3A-0ED8-4667-910C-FC0F5F01D927}"/>
    <cellStyle name="Normal 8 4 5 2 4" xfId="33765" xr:uid="{41A53310-03BE-4097-9A43-5B4F05FD30CA}"/>
    <cellStyle name="Normal 8 4 5 2 5" xfId="44364" xr:uid="{BEDDFC17-BEFA-4D0E-AB32-69FCD4345BCE}"/>
    <cellStyle name="Normal 8 4 5 2 6" xfId="52250" xr:uid="{6FCD9936-EB7B-41FE-A76E-1EC8B33309C7}"/>
    <cellStyle name="Normal 8 4 5 2 7" xfId="59740" xr:uid="{F6A9A60B-F436-4EFD-B448-8BFF54F0A1A6}"/>
    <cellStyle name="Normal 8 4 5 3" xfId="6951" xr:uid="{076000EC-1E8C-42C4-9424-E6E2E747993A}"/>
    <cellStyle name="Normal 8 4 5 3 2" xfId="14458" xr:uid="{18DA2200-58A8-4DE6-B4D5-38C0EB232AD4}"/>
    <cellStyle name="Normal 8 4 5 3 2 2" xfId="29434" xr:uid="{086F95D4-C37A-4651-8DCB-BBC3DDC064EA}"/>
    <cellStyle name="Normal 8 4 5 3 3" xfId="21946" xr:uid="{0A8ABC4E-6126-4536-9A5A-64FFD20FF8F2}"/>
    <cellStyle name="Normal 8 4 5 3 4" xfId="35610" xr:uid="{B81CB54B-5C50-43D1-B720-18EA3FAD4AD3}"/>
    <cellStyle name="Normal 8 4 5 3 5" xfId="44365" xr:uid="{3B46859C-A955-4C90-834D-3ED4EB315CEE}"/>
    <cellStyle name="Normal 8 4 5 3 6" xfId="52251" xr:uid="{04A27E95-B67E-4BE7-BE66-11609EDED9B7}"/>
    <cellStyle name="Normal 8 4 5 3 7" xfId="59741" xr:uid="{F465916D-77BC-4A4F-97E7-B0E128BBFC91}"/>
    <cellStyle name="Normal 8 4 5 4" xfId="6952" xr:uid="{27AA0887-D31B-42A7-A6BE-98FD6E4122D6}"/>
    <cellStyle name="Normal 8 4 5 4 2" xfId="14459" xr:uid="{4112B59A-BBCB-45B9-BF6C-E4B1E07DCCB7}"/>
    <cellStyle name="Normal 8 4 5 4 2 2" xfId="29435" xr:uid="{447D9C6C-BEED-45E8-B476-1B18550F0385}"/>
    <cellStyle name="Normal 8 4 5 4 3" xfId="21947" xr:uid="{8C078812-BB7D-4B1B-8758-314110B0CE70}"/>
    <cellStyle name="Normal 8 4 5 4 4" xfId="37453" xr:uid="{A117E631-5564-4F25-970C-B26010B8D0A6}"/>
    <cellStyle name="Normal 8 4 5 4 5" xfId="44366" xr:uid="{F3F8B304-44A6-40F1-95A2-303942A3426B}"/>
    <cellStyle name="Normal 8 4 5 4 6" xfId="52252" xr:uid="{1966D1AC-F010-4F1D-BDBC-4E919B8864D5}"/>
    <cellStyle name="Normal 8 4 5 4 7" xfId="59742" xr:uid="{D1980D03-DA52-405B-99F2-747E8FF85E9E}"/>
    <cellStyle name="Normal 8 4 5 5" xfId="14456" xr:uid="{A5F3A27D-B3A3-49F6-9DB1-9257E75E04B2}"/>
    <cellStyle name="Normal 8 4 5 5 2" xfId="29432" xr:uid="{9F9C2AC7-426A-41CA-896B-0AB15E148C1A}"/>
    <cellStyle name="Normal 8 4 5 6" xfId="21944" xr:uid="{97ED21DA-5CE6-4319-B62A-1CCC4C1F5AFF}"/>
    <cellStyle name="Normal 8 4 5 7" xfId="32059" xr:uid="{4DAF353C-631C-42CD-86AD-801DD3B13EFE}"/>
    <cellStyle name="Normal 8 4 5 8" xfId="44363" xr:uid="{DDD01DCD-143F-4A7F-81C3-2DF7EBBE1D02}"/>
    <cellStyle name="Normal 8 4 5 9" xfId="52249" xr:uid="{E6ADEE15-FEC9-4F35-A286-9827D5D8399B}"/>
    <cellStyle name="Normal 8 4 6" xfId="6953" xr:uid="{012637B5-1400-4B85-9E91-ABAC52B2678D}"/>
    <cellStyle name="Normal 8 4 6 10" xfId="59743" xr:uid="{9BBEE632-C0B8-4860-BCCE-69B9A54925B1}"/>
    <cellStyle name="Normal 8 4 6 2" xfId="6954" xr:uid="{20C2A2BE-8302-471F-BF8A-9616188159FB}"/>
    <cellStyle name="Normal 8 4 6 2 2" xfId="14461" xr:uid="{B91F80E5-81AC-4B80-AB2F-6FC179744BCE}"/>
    <cellStyle name="Normal 8 4 6 2 2 2" xfId="29437" xr:uid="{98145F0C-40AB-4EF1-952F-105DCB00A204}"/>
    <cellStyle name="Normal 8 4 6 2 3" xfId="21949" xr:uid="{035D131B-2664-4B37-B83D-B8AC2C162F4D}"/>
    <cellStyle name="Normal 8 4 6 2 4" xfId="33766" xr:uid="{733B0B4C-D7F2-46B3-8B2D-25939C83F33A}"/>
    <cellStyle name="Normal 8 4 6 2 5" xfId="44368" xr:uid="{FB27DB8C-4549-40C0-BBDA-C85D6C4C4F73}"/>
    <cellStyle name="Normal 8 4 6 2 6" xfId="52254" xr:uid="{97691213-EA5F-4F2F-89F2-1A3F8A4F8266}"/>
    <cellStyle name="Normal 8 4 6 2 7" xfId="59744" xr:uid="{B21E794F-452D-4619-BCF3-47DB6A9E9D91}"/>
    <cellStyle name="Normal 8 4 6 3" xfId="6955" xr:uid="{0FF97579-8937-4B24-9709-11855D275445}"/>
    <cellStyle name="Normal 8 4 6 3 2" xfId="14462" xr:uid="{FE1A2830-BCAE-40D0-9B6D-0E26B24F7E84}"/>
    <cellStyle name="Normal 8 4 6 3 2 2" xfId="29438" xr:uid="{B844C02D-10FE-408A-B905-F3273DE1AA5D}"/>
    <cellStyle name="Normal 8 4 6 3 3" xfId="21950" xr:uid="{FA596671-41DE-485E-92CC-050FEB84336A}"/>
    <cellStyle name="Normal 8 4 6 3 4" xfId="35611" xr:uid="{CD160DB9-66EC-4EA6-BFE8-28132D004210}"/>
    <cellStyle name="Normal 8 4 6 3 5" xfId="44369" xr:uid="{AB06BE92-5AAC-4F8F-AAA0-B88C8831CE04}"/>
    <cellStyle name="Normal 8 4 6 3 6" xfId="52255" xr:uid="{F4874CCB-4E09-40D1-ABBA-9656AD45EF98}"/>
    <cellStyle name="Normal 8 4 6 3 7" xfId="59745" xr:uid="{6436B097-E42C-4376-8179-3F74CE8D133B}"/>
    <cellStyle name="Normal 8 4 6 4" xfId="6956" xr:uid="{FEC8AD17-502B-4BF8-9490-9A1B838A1072}"/>
    <cellStyle name="Normal 8 4 6 4 2" xfId="14463" xr:uid="{B5B7C592-6D03-4B8C-A15C-2B3EECE7BE94}"/>
    <cellStyle name="Normal 8 4 6 4 2 2" xfId="29439" xr:uid="{59FD09BE-BF30-4CD1-B4CA-0942D1774660}"/>
    <cellStyle name="Normal 8 4 6 4 3" xfId="21951" xr:uid="{983EC77A-6660-48CE-9BC3-C260C2C14DE9}"/>
    <cellStyle name="Normal 8 4 6 4 4" xfId="37454" xr:uid="{B6DB439C-E9F9-47CB-B3E5-20A3C964BEC7}"/>
    <cellStyle name="Normal 8 4 6 4 5" xfId="44370" xr:uid="{C6B907B2-23FC-4DB7-BA6F-A2556D60B7A2}"/>
    <cellStyle name="Normal 8 4 6 4 6" xfId="52256" xr:uid="{5A799F49-451B-4A59-8F02-C967428F80EE}"/>
    <cellStyle name="Normal 8 4 6 4 7" xfId="59746" xr:uid="{7D215846-E8C1-4A57-AA13-040324BA0DAE}"/>
    <cellStyle name="Normal 8 4 6 5" xfId="14460" xr:uid="{15DDCFA4-EE6E-497B-85A6-0AA11A249EB2}"/>
    <cellStyle name="Normal 8 4 6 5 2" xfId="29436" xr:uid="{290B4615-73D6-434C-8467-1CD3906560CD}"/>
    <cellStyle name="Normal 8 4 6 6" xfId="21948" xr:uid="{5F47B86D-3569-4E11-B027-532FA10A01CA}"/>
    <cellStyle name="Normal 8 4 6 7" xfId="32114" xr:uid="{6A5CF3EF-25AF-4F0E-9FDE-FEB4C5B910EF}"/>
    <cellStyle name="Normal 8 4 6 8" xfId="44367" xr:uid="{BFC7CE3D-F946-4060-9D36-A226D66EA084}"/>
    <cellStyle name="Normal 8 4 6 9" xfId="52253" xr:uid="{06F468C3-E148-4D1C-9CD4-3495E3BB0BD6}"/>
    <cellStyle name="Normal 8 4 7" xfId="6957" xr:uid="{BA8EF299-FE89-4B4E-AF99-D106CDA322FB}"/>
    <cellStyle name="Normal 8 4 7 2" xfId="14464" xr:uid="{1B98D157-03E0-4A7D-B691-455F252ED4AF}"/>
    <cellStyle name="Normal 8 4 7 2 2" xfId="29440" xr:uid="{65692D6E-7154-4D3E-9E4F-FE58E7D9B074}"/>
    <cellStyle name="Normal 8 4 7 3" xfId="21952" xr:uid="{985BFC87-E67E-48FD-9E7C-92939C0F11BF}"/>
    <cellStyle name="Normal 8 4 7 4" xfId="33759" xr:uid="{0C247B51-E416-4706-9A13-31FA0C81FA07}"/>
    <cellStyle name="Normal 8 4 7 5" xfId="44371" xr:uid="{BD35FD6C-6CBF-4A83-8D92-5D40165247A5}"/>
    <cellStyle name="Normal 8 4 7 6" xfId="52257" xr:uid="{5E4DF137-B33D-4DFE-94A0-4266B3D2954A}"/>
    <cellStyle name="Normal 8 4 7 7" xfId="59747" xr:uid="{E186B1D6-416E-4B98-8EA0-1C6F11CA4E7C}"/>
    <cellStyle name="Normal 8 4 8" xfId="6958" xr:uid="{EF569345-00A8-455F-A8BB-B9AA2623CA7D}"/>
    <cellStyle name="Normal 8 4 8 2" xfId="14465" xr:uid="{D89FA91C-6DC0-4CFB-884E-A6007D2A35B5}"/>
    <cellStyle name="Normal 8 4 8 2 2" xfId="29441" xr:uid="{EA4EBC2F-0DE0-4A16-BBE6-B565430AE90F}"/>
    <cellStyle name="Normal 8 4 8 3" xfId="21953" xr:uid="{DF52E092-0000-4024-AC7E-E2430A75DA48}"/>
    <cellStyle name="Normal 8 4 8 4" xfId="35604" xr:uid="{9996CA1C-F2DE-482B-AD12-4C85267144EC}"/>
    <cellStyle name="Normal 8 4 8 5" xfId="44372" xr:uid="{0268F654-CD62-4CBD-8B48-6E74146A7903}"/>
    <cellStyle name="Normal 8 4 8 6" xfId="52258" xr:uid="{831C4A4B-B0A6-4735-A877-493091B2D8D8}"/>
    <cellStyle name="Normal 8 4 8 7" xfId="59748" xr:uid="{10C1AD01-C160-4115-93AB-6851F5C84795}"/>
    <cellStyle name="Normal 8 4 9" xfId="6959" xr:uid="{2F425869-E82E-405D-AB73-1285BDE514C4}"/>
    <cellStyle name="Normal 8 4 9 2" xfId="14466" xr:uid="{3E18A062-3536-440E-A11E-9EB20CE4FE36}"/>
    <cellStyle name="Normal 8 4 9 2 2" xfId="29442" xr:uid="{6EB5DA93-B253-4FA0-A34E-6C072CEC677E}"/>
    <cellStyle name="Normal 8 4 9 3" xfId="21954" xr:uid="{14907406-6CEC-424A-82DB-FD06D13E9583}"/>
    <cellStyle name="Normal 8 4 9 4" xfId="37447" xr:uid="{DC08E3AF-1194-487A-B8C0-153F0C6AF911}"/>
    <cellStyle name="Normal 8 4 9 5" xfId="44373" xr:uid="{D6C7DB99-7105-49F4-8AF5-A5494CDBBA86}"/>
    <cellStyle name="Normal 8 4 9 6" xfId="52259" xr:uid="{DB84B5AE-2BA3-4785-9009-BDD9C46DE84B}"/>
    <cellStyle name="Normal 8 4 9 7" xfId="59749" xr:uid="{88AC27FD-50FB-464A-97DF-023038B203D9}"/>
    <cellStyle name="Normal 8 5" xfId="332" xr:uid="{478061BE-DA5F-414F-A539-AFF9DAA649D0}"/>
    <cellStyle name="Normal 8 5 10" xfId="37780" xr:uid="{90658CFE-AC6E-4AA1-A76D-F34B2A53782D}"/>
    <cellStyle name="Normal 8 5 11" xfId="45268" xr:uid="{49BFE629-2145-4764-AD34-0C761E4F1156}"/>
    <cellStyle name="Normal 8 5 12" xfId="45391" xr:uid="{E299976D-C72B-4492-806B-C022A77B67D8}"/>
    <cellStyle name="Normal 8 5 13" xfId="45514" xr:uid="{684F4D09-72A3-4F20-B211-97C781F58210}"/>
    <cellStyle name="Normal 8 5 14" xfId="45663" xr:uid="{A221A078-9CA2-4F94-98F3-C5C57E36A54E}"/>
    <cellStyle name="Normal 8 5 15" xfId="53156" xr:uid="{8D708CAA-DDA3-4DE2-8D0F-0D8492468DA3}"/>
    <cellStyle name="Normal 8 5 2" xfId="6960" xr:uid="{4453A3A9-BB15-43BD-ADA4-231F1A3B9206}"/>
    <cellStyle name="Normal 8 5 2 10" xfId="52260" xr:uid="{E41FDAF9-BC1C-410F-9E32-1D1F7A647A69}"/>
    <cellStyle name="Normal 8 5 2 11" xfId="59750" xr:uid="{E22F3E93-3DD8-4AA5-8561-FC52DC0ADD68}"/>
    <cellStyle name="Normal 8 5 2 2" xfId="6961" xr:uid="{8C6209A1-E44E-4BF0-8361-945D3DA5DFD8}"/>
    <cellStyle name="Normal 8 5 2 2 10" xfId="59751" xr:uid="{CC8DED26-F73B-4F09-B54C-D9A53E1998C2}"/>
    <cellStyle name="Normal 8 5 2 2 2" xfId="6962" xr:uid="{F9A3CDAB-44E3-40B9-AECE-F3512E25834E}"/>
    <cellStyle name="Normal 8 5 2 2 2 2" xfId="14469" xr:uid="{49DBB77A-B81C-4C6E-909C-A723286D71D2}"/>
    <cellStyle name="Normal 8 5 2 2 2 2 2" xfId="29445" xr:uid="{BBB51F98-01A3-406B-93A5-FCFE81B5A29A}"/>
    <cellStyle name="Normal 8 5 2 2 2 3" xfId="21957" xr:uid="{9B91EFE9-DB94-4F5D-8128-B2EFE3709DCF}"/>
    <cellStyle name="Normal 8 5 2 2 2 4" xfId="33769" xr:uid="{2D3FC622-971D-4C72-8C92-25693A8EDAAE}"/>
    <cellStyle name="Normal 8 5 2 2 2 5" xfId="44376" xr:uid="{67F2EB5A-BF78-4B13-ABA7-A135347BD3AE}"/>
    <cellStyle name="Normal 8 5 2 2 2 6" xfId="52262" xr:uid="{D82CB60B-0578-4391-ABAE-A9DB2043CA9F}"/>
    <cellStyle name="Normal 8 5 2 2 2 7" xfId="59752" xr:uid="{E781426B-4839-40FB-B5EE-E80164EA2ED5}"/>
    <cellStyle name="Normal 8 5 2 2 3" xfId="6963" xr:uid="{53476C60-5DB8-46EE-A643-905A50F51B24}"/>
    <cellStyle name="Normal 8 5 2 2 3 2" xfId="14470" xr:uid="{65E8935C-3830-4545-98A1-3D2C2998FF8B}"/>
    <cellStyle name="Normal 8 5 2 2 3 2 2" xfId="29446" xr:uid="{8E7BE242-4F84-40E3-A869-3673706C853A}"/>
    <cellStyle name="Normal 8 5 2 2 3 3" xfId="21958" xr:uid="{A0A7C228-606E-4F24-AB84-FF80268F4B01}"/>
    <cellStyle name="Normal 8 5 2 2 3 4" xfId="35614" xr:uid="{D305BDB9-5B03-41AE-BC5E-37DD3E0B2E4C}"/>
    <cellStyle name="Normal 8 5 2 2 3 5" xfId="44377" xr:uid="{F1665275-8079-4425-9B9D-372D949CA8A4}"/>
    <cellStyle name="Normal 8 5 2 2 3 6" xfId="52263" xr:uid="{91FFAE4A-076C-4CAD-92D1-84855EA060F9}"/>
    <cellStyle name="Normal 8 5 2 2 3 7" xfId="59753" xr:uid="{8AD083B6-071C-4226-AA7A-B38F82AF1804}"/>
    <cellStyle name="Normal 8 5 2 2 4" xfId="6964" xr:uid="{95EFE548-B4F8-4803-BAB8-3CC516A410DB}"/>
    <cellStyle name="Normal 8 5 2 2 4 2" xfId="14471" xr:uid="{3FF883F9-B471-418F-AF7C-E9B25554F297}"/>
    <cellStyle name="Normal 8 5 2 2 4 2 2" xfId="29447" xr:uid="{BECBCDA0-A4AE-47B7-ABBA-90DD644F72A5}"/>
    <cellStyle name="Normal 8 5 2 2 4 3" xfId="21959" xr:uid="{6B1CAD44-3640-4477-9C04-888A59A7A4FC}"/>
    <cellStyle name="Normal 8 5 2 2 4 4" xfId="37457" xr:uid="{9BE181A5-BED3-4211-8A20-DEBC467D17D3}"/>
    <cellStyle name="Normal 8 5 2 2 4 5" xfId="44378" xr:uid="{36C62256-EABD-4B81-AF09-1946707EF7FF}"/>
    <cellStyle name="Normal 8 5 2 2 4 6" xfId="52264" xr:uid="{877ABD04-D1F8-4C99-950A-C0B60E9D4E83}"/>
    <cellStyle name="Normal 8 5 2 2 4 7" xfId="59754" xr:uid="{7725F227-66A8-4D6D-BC5D-4A705FD1951E}"/>
    <cellStyle name="Normal 8 5 2 2 5" xfId="14468" xr:uid="{3CB1B9D2-7C23-4947-BE55-80C9736A9A4A}"/>
    <cellStyle name="Normal 8 5 2 2 5 2" xfId="29444" xr:uid="{F290907A-93EA-4F52-AF65-059E3C7DF8F5}"/>
    <cellStyle name="Normal 8 5 2 2 6" xfId="21956" xr:uid="{864B71B8-D7EC-4525-87EF-45FEBCB50629}"/>
    <cellStyle name="Normal 8 5 2 2 7" xfId="31927" xr:uid="{D8E6322D-ED98-492F-A031-E70EE465EAF5}"/>
    <cellStyle name="Normal 8 5 2 2 8" xfId="44375" xr:uid="{53379797-1E83-482A-90B3-739626092770}"/>
    <cellStyle name="Normal 8 5 2 2 9" xfId="52261" xr:uid="{8EBB1C24-7291-458C-B5F6-7E03FAA1E63A}"/>
    <cellStyle name="Normal 8 5 2 3" xfId="6965" xr:uid="{E46A2F9E-0072-459B-B46A-E317A5E7B2E3}"/>
    <cellStyle name="Normal 8 5 2 3 2" xfId="14472" xr:uid="{7FCA7E5D-A406-4AD7-94D9-02C54FAB82E6}"/>
    <cellStyle name="Normal 8 5 2 3 2 2" xfId="29448" xr:uid="{55BB01F6-DEFC-4799-989D-4E9BDDFF4A5A}"/>
    <cellStyle name="Normal 8 5 2 3 3" xfId="21960" xr:uid="{39DCE4FE-3184-4356-BBC3-678F48E6EDFF}"/>
    <cellStyle name="Normal 8 5 2 3 4" xfId="33768" xr:uid="{3B9102D7-589E-4594-B5C1-92222C94C2E5}"/>
    <cellStyle name="Normal 8 5 2 3 5" xfId="44379" xr:uid="{72BF6918-8E50-4AC8-A787-004DDFD7934F}"/>
    <cellStyle name="Normal 8 5 2 3 6" xfId="52265" xr:uid="{97435BC4-BAF8-4868-8304-BF1B5BCED1C2}"/>
    <cellStyle name="Normal 8 5 2 3 7" xfId="59755" xr:uid="{64766F92-69AC-44C5-87E5-712DB1244A7C}"/>
    <cellStyle name="Normal 8 5 2 4" xfId="6966" xr:uid="{CC857794-CEB2-409B-BAD7-5A6A3A8C29B5}"/>
    <cellStyle name="Normal 8 5 2 4 2" xfId="14473" xr:uid="{E52489F6-BB55-4FCA-8BBB-CE4A13CEA71E}"/>
    <cellStyle name="Normal 8 5 2 4 2 2" xfId="29449" xr:uid="{78D3E90D-657B-46A8-B120-B37E6426BBF7}"/>
    <cellStyle name="Normal 8 5 2 4 3" xfId="21961" xr:uid="{3F15AE46-54A1-4C50-A9B4-9A8343A366D3}"/>
    <cellStyle name="Normal 8 5 2 4 4" xfId="35613" xr:uid="{87BBBD1C-032E-4945-986B-AEAAAC55546D}"/>
    <cellStyle name="Normal 8 5 2 4 5" xfId="44380" xr:uid="{1B144243-7085-43FA-97EE-30F44535E610}"/>
    <cellStyle name="Normal 8 5 2 4 6" xfId="52266" xr:uid="{60E2D548-AE08-4B34-A7C5-DA7D218582FA}"/>
    <cellStyle name="Normal 8 5 2 4 7" xfId="59756" xr:uid="{FD97DF85-7F77-41B0-9AB6-B28B0958C4D1}"/>
    <cellStyle name="Normal 8 5 2 5" xfId="6967" xr:uid="{E8E02BEF-4A1D-4451-98DF-F968AFE4BC88}"/>
    <cellStyle name="Normal 8 5 2 5 2" xfId="14474" xr:uid="{395A3E16-E79C-4ABC-B19A-22EE77E57C81}"/>
    <cellStyle name="Normal 8 5 2 5 2 2" xfId="29450" xr:uid="{7A95A599-462F-466D-A851-23BFAB454D82}"/>
    <cellStyle name="Normal 8 5 2 5 3" xfId="21962" xr:uid="{3405BA2C-3192-4948-845F-F711D744FB14}"/>
    <cellStyle name="Normal 8 5 2 5 4" xfId="37456" xr:uid="{46A1A3FA-009C-4E24-ACBD-C95735BCABB7}"/>
    <cellStyle name="Normal 8 5 2 5 5" xfId="44381" xr:uid="{15C270AF-9446-4BE2-AEF7-086ECAC8B7F8}"/>
    <cellStyle name="Normal 8 5 2 5 6" xfId="52267" xr:uid="{70D29291-531C-4BB0-8C39-88B2F96D34D6}"/>
    <cellStyle name="Normal 8 5 2 5 7" xfId="59757" xr:uid="{5C1BED22-64DB-4EFD-A62D-FEA23F4291C7}"/>
    <cellStyle name="Normal 8 5 2 6" xfId="14467" xr:uid="{20EFCA5A-3F4E-4A9F-AB30-5416675BDBC2}"/>
    <cellStyle name="Normal 8 5 2 6 2" xfId="29443" xr:uid="{F564D263-7F33-4A80-BFCB-E22F0CFED858}"/>
    <cellStyle name="Normal 8 5 2 7" xfId="21955" xr:uid="{19B1C196-917C-4C6D-B9E5-F7787A6B8360}"/>
    <cellStyle name="Normal 8 5 2 8" xfId="31055" xr:uid="{0D8EA222-CD9C-4035-AB64-F04219A3FBAB}"/>
    <cellStyle name="Normal 8 5 2 9" xfId="44374" xr:uid="{46E77D35-37E3-4BBF-9D23-D9BFE6CE912D}"/>
    <cellStyle name="Normal 8 5 3" xfId="6968" xr:uid="{CABCC353-D6C0-491E-AC4E-7E95E4A30237}"/>
    <cellStyle name="Normal 8 5 3 10" xfId="59758" xr:uid="{3E109C0B-887A-4D9B-8F8A-F2417A0883D7}"/>
    <cellStyle name="Normal 8 5 3 2" xfId="6969" xr:uid="{374EC385-6834-49B4-A4DA-0179322D2436}"/>
    <cellStyle name="Normal 8 5 3 2 2" xfId="14476" xr:uid="{4CFEF130-D4CE-4B02-9BF4-0052E79DA516}"/>
    <cellStyle name="Normal 8 5 3 2 2 2" xfId="29452" xr:uid="{B944AB05-3DF8-4794-8676-683222B86D55}"/>
    <cellStyle name="Normal 8 5 3 2 3" xfId="21964" xr:uid="{4E164E64-F9C0-4263-8F9E-FCD77F1D2AA3}"/>
    <cellStyle name="Normal 8 5 3 2 4" xfId="33770" xr:uid="{61B77CC4-2F0A-49C0-B1C5-AB66AFB8896F}"/>
    <cellStyle name="Normal 8 5 3 2 5" xfId="44383" xr:uid="{29A1EA22-354A-4E5E-9E21-0DD015FAA662}"/>
    <cellStyle name="Normal 8 5 3 2 6" xfId="52269" xr:uid="{060563DD-5C2F-4DF4-9E0E-661C7151A3B1}"/>
    <cellStyle name="Normal 8 5 3 2 7" xfId="59759" xr:uid="{F7715F61-B2CB-442D-8882-A8166A4A3842}"/>
    <cellStyle name="Normal 8 5 3 3" xfId="6970" xr:uid="{7BE95801-67FA-470D-B53A-F70224715A9E}"/>
    <cellStyle name="Normal 8 5 3 3 2" xfId="14477" xr:uid="{61CE7BB7-9D6F-4FAA-BB7A-F5D3DEEE6C9B}"/>
    <cellStyle name="Normal 8 5 3 3 2 2" xfId="29453" xr:uid="{43E7F2CF-6C7D-4BB0-980F-45A181D0A868}"/>
    <cellStyle name="Normal 8 5 3 3 3" xfId="21965" xr:uid="{33203A66-B677-461D-9B3E-9E0D74248F5E}"/>
    <cellStyle name="Normal 8 5 3 3 4" xfId="35615" xr:uid="{B8025344-FA57-4397-8883-E86A2FADE029}"/>
    <cellStyle name="Normal 8 5 3 3 5" xfId="44384" xr:uid="{1AE01216-C339-463C-B316-5929DF1D9939}"/>
    <cellStyle name="Normal 8 5 3 3 6" xfId="52270" xr:uid="{06781491-428B-4DC5-8DE8-637D4B3C3F18}"/>
    <cellStyle name="Normal 8 5 3 3 7" xfId="59760" xr:uid="{E83EE11A-3042-45CD-ADD4-3AC85B96714C}"/>
    <cellStyle name="Normal 8 5 3 4" xfId="6971" xr:uid="{7D56573A-0E57-4B17-8C05-34512B18B5D4}"/>
    <cellStyle name="Normal 8 5 3 4 2" xfId="14478" xr:uid="{06B6C0B5-916E-4CDB-83FD-2487BCDFD95A}"/>
    <cellStyle name="Normal 8 5 3 4 2 2" xfId="29454" xr:uid="{4815B853-C69E-417D-88A1-5F2C19E1EF6D}"/>
    <cellStyle name="Normal 8 5 3 4 3" xfId="21966" xr:uid="{7B29AACC-BEA4-4073-84AC-96F935DDD1AA}"/>
    <cellStyle name="Normal 8 5 3 4 4" xfId="37458" xr:uid="{47B2CF4E-086A-470E-AE45-AB2D05D190B8}"/>
    <cellStyle name="Normal 8 5 3 4 5" xfId="44385" xr:uid="{178447DC-3DB9-4891-9B4C-5BD820A73B5B}"/>
    <cellStyle name="Normal 8 5 3 4 6" xfId="52271" xr:uid="{47D89911-B942-475C-BCAD-D9612EFC8D94}"/>
    <cellStyle name="Normal 8 5 3 4 7" xfId="59761" xr:uid="{052102C1-A5B7-4950-AFDA-19325607B3DF}"/>
    <cellStyle name="Normal 8 5 3 5" xfId="14475" xr:uid="{13F06C42-47B8-4770-AF55-BBE71B12E16D}"/>
    <cellStyle name="Normal 8 5 3 5 2" xfId="29451" xr:uid="{FEC300D7-D3C8-42D8-8AA6-84D63CCDBBF5}"/>
    <cellStyle name="Normal 8 5 3 6" xfId="21963" xr:uid="{96F8E5F9-2FE0-4D3A-B9A9-76A8328F9077}"/>
    <cellStyle name="Normal 8 5 3 7" xfId="31926" xr:uid="{07423B57-9F74-45E1-A10F-475E0E25498B}"/>
    <cellStyle name="Normal 8 5 3 8" xfId="44382" xr:uid="{37A73719-48CB-4464-9359-23DF27A6D3DC}"/>
    <cellStyle name="Normal 8 5 3 9" xfId="52268" xr:uid="{4B602788-4626-4204-9215-B51C134E9165}"/>
    <cellStyle name="Normal 8 5 4" xfId="6972" xr:uid="{A2AAF21A-27A1-4865-9602-DAEB5C2CF99E}"/>
    <cellStyle name="Normal 8 5 4 2" xfId="14479" xr:uid="{CA76F5E1-2A0D-4F8B-B82A-255FC07C6D9D}"/>
    <cellStyle name="Normal 8 5 4 2 2" xfId="29455" xr:uid="{957F04D3-8466-448F-9631-3827844E1529}"/>
    <cellStyle name="Normal 8 5 4 3" xfId="21967" xr:uid="{B78947B0-D755-49DF-AEF9-5C1EF89046AE}"/>
    <cellStyle name="Normal 8 5 4 4" xfId="33767" xr:uid="{E29DD834-CA81-4BE4-875E-CC3D2C8E6036}"/>
    <cellStyle name="Normal 8 5 4 5" xfId="44386" xr:uid="{3940D98D-E435-4F44-A9F9-62D18042B37F}"/>
    <cellStyle name="Normal 8 5 4 6" xfId="52272" xr:uid="{C852E262-9319-4D2B-BAC2-20F3159667E3}"/>
    <cellStyle name="Normal 8 5 4 7" xfId="59762" xr:uid="{62134315-E62D-4C87-8234-BBDADA077232}"/>
    <cellStyle name="Normal 8 5 5" xfId="6973" xr:uid="{9ECA2A31-2408-4378-857E-648ADB7093F1}"/>
    <cellStyle name="Normal 8 5 5 2" xfId="14480" xr:uid="{A3B08A25-ED6D-4FF1-9B4B-5B8E29FFC84A}"/>
    <cellStyle name="Normal 8 5 5 2 2" xfId="29456" xr:uid="{B8D99FC6-604D-418C-8F32-CAF06D483033}"/>
    <cellStyle name="Normal 8 5 5 3" xfId="21968" xr:uid="{36FE943F-2047-45BA-B405-E96609D34C4E}"/>
    <cellStyle name="Normal 8 5 5 4" xfId="35612" xr:uid="{5F0AD5A9-D58A-4E1F-8651-CBD9B4E22357}"/>
    <cellStyle name="Normal 8 5 5 5" xfId="44387" xr:uid="{8C12F1CF-B49C-44B9-9B0D-191158792224}"/>
    <cellStyle name="Normal 8 5 5 6" xfId="52273" xr:uid="{3E5F2A1F-3773-4226-AB06-1B9D996F5090}"/>
    <cellStyle name="Normal 8 5 5 7" xfId="59763" xr:uid="{560436A6-AF1C-4BB2-89EC-89C606717D0B}"/>
    <cellStyle name="Normal 8 5 6" xfId="6974" xr:uid="{F45CF206-EABE-4CE6-B52D-1F9332A006F2}"/>
    <cellStyle name="Normal 8 5 6 2" xfId="14481" xr:uid="{DACB4A2D-443A-4AA8-861C-9A75A94276C9}"/>
    <cellStyle name="Normal 8 5 6 2 2" xfId="29457" xr:uid="{5DA05B37-9F94-4AFD-B9E9-D695F504C2E7}"/>
    <cellStyle name="Normal 8 5 6 3" xfId="21969" xr:uid="{C7382044-A3E2-45AD-9484-7243713B3FDD}"/>
    <cellStyle name="Normal 8 5 6 4" xfId="37455" xr:uid="{BD0358C2-61B8-4FBC-B0A7-AAE88659E793}"/>
    <cellStyle name="Normal 8 5 6 5" xfId="44388" xr:uid="{5689396A-EB7C-4C99-A8BB-258DD0830A2A}"/>
    <cellStyle name="Normal 8 5 6 6" xfId="52274" xr:uid="{F0CDB985-F326-41F6-AE50-2457E3E4871E}"/>
    <cellStyle name="Normal 8 5 6 7" xfId="59764" xr:uid="{3F987E27-F34F-43D0-A3F4-BE3160978EC0}"/>
    <cellStyle name="Normal 8 5 7" xfId="7872" xr:uid="{98A6AC55-579E-48E2-9ED5-9A98903DF674}"/>
    <cellStyle name="Normal 8 5 7 2" xfId="22849" xr:uid="{F340A796-FDF3-47DF-AAF1-D5B19CEA07B4}"/>
    <cellStyle name="Normal 8 5 8" xfId="15361" xr:uid="{A2A2F9C1-5147-434F-96A1-216DC5761E13}"/>
    <cellStyle name="Normal 8 5 9" xfId="30607" xr:uid="{E752D54B-27BD-438C-89FD-D90A18323EC9}"/>
    <cellStyle name="Normal 8 6" xfId="383" xr:uid="{CFEC8BFA-F6B9-4143-92F0-D5409A95785E}"/>
    <cellStyle name="Normal 8 6 10" xfId="45319" xr:uid="{9DB15C39-4CE5-4D4B-8C13-16028A91BE37}"/>
    <cellStyle name="Normal 8 6 11" xfId="45442" xr:uid="{5C6FAA20-62FA-45EF-A7FF-E8CD153E8F9B}"/>
    <cellStyle name="Normal 8 6 12" xfId="45565" xr:uid="{1EAAAC06-7E01-4B94-9E80-3273B84B3404}"/>
    <cellStyle name="Normal 8 6 13" xfId="45714" xr:uid="{B28A92C4-3689-4D55-B3A4-6B692B964D12}"/>
    <cellStyle name="Normal 8 6 14" xfId="53207" xr:uid="{17289812-6234-4AB6-BB14-C5F06D018FED}"/>
    <cellStyle name="Normal 8 6 2" xfId="6975" xr:uid="{5474801D-DB86-4EDB-A518-1560EE6611B7}"/>
    <cellStyle name="Normal 8 6 2 10" xfId="59765" xr:uid="{76372E88-0291-4D75-A525-8888CE6A17EA}"/>
    <cellStyle name="Normal 8 6 2 2" xfId="6976" xr:uid="{7B692888-5955-4DB4-B6BC-B26C984BC05F}"/>
    <cellStyle name="Normal 8 6 2 2 2" xfId="14483" xr:uid="{930C24F3-C655-424A-A860-CC070AEA67F1}"/>
    <cellStyle name="Normal 8 6 2 2 2 2" xfId="29459" xr:uid="{908DCACF-6B29-4F3D-A223-1688981A281B}"/>
    <cellStyle name="Normal 8 6 2 2 3" xfId="21971" xr:uid="{206FB02A-39B7-4B3D-934A-CF22E2979886}"/>
    <cellStyle name="Normal 8 6 2 2 4" xfId="33772" xr:uid="{880DFE56-1123-4D55-A3D4-95F1D1BE54E8}"/>
    <cellStyle name="Normal 8 6 2 2 5" xfId="44390" xr:uid="{35CB4A5F-BDDB-4394-9E0E-09E991DCECCD}"/>
    <cellStyle name="Normal 8 6 2 2 6" xfId="52276" xr:uid="{477D9E92-AA4F-41FD-A56E-4CDF1A00ECC9}"/>
    <cellStyle name="Normal 8 6 2 2 7" xfId="59766" xr:uid="{B1022117-1D1E-4CC3-80D3-92604E91FD5C}"/>
    <cellStyle name="Normal 8 6 2 3" xfId="6977" xr:uid="{0A5C10D9-0803-4A3E-8504-221927F0D1C2}"/>
    <cellStyle name="Normal 8 6 2 3 2" xfId="14484" xr:uid="{E2B329DE-95F7-43E4-8EA1-3EA45336C855}"/>
    <cellStyle name="Normal 8 6 2 3 2 2" xfId="29460" xr:uid="{9CFA018C-74F4-427B-8AA0-7CA0CFFFC495}"/>
    <cellStyle name="Normal 8 6 2 3 3" xfId="21972" xr:uid="{8603840C-F9A0-4203-9AD7-B4EAECA96F11}"/>
    <cellStyle name="Normal 8 6 2 3 4" xfId="35617" xr:uid="{C208F940-190E-4C4B-A1A8-E0F4FB36943E}"/>
    <cellStyle name="Normal 8 6 2 3 5" xfId="44391" xr:uid="{D7F965EB-338A-4149-A0DA-460517AFFF63}"/>
    <cellStyle name="Normal 8 6 2 3 6" xfId="52277" xr:uid="{2048F6C9-1CC0-43F8-A9D8-38457CC62C48}"/>
    <cellStyle name="Normal 8 6 2 3 7" xfId="59767" xr:uid="{E6659AD8-B542-4940-AEAF-83CC4569C964}"/>
    <cellStyle name="Normal 8 6 2 4" xfId="6978" xr:uid="{9C3A6DC5-A68D-4C3D-9DB5-2A6491FFCF73}"/>
    <cellStyle name="Normal 8 6 2 4 2" xfId="14485" xr:uid="{046288A9-727A-4E50-A7FC-E86A581927F3}"/>
    <cellStyle name="Normal 8 6 2 4 2 2" xfId="29461" xr:uid="{7CA95109-AB7E-4CDB-A130-757C506DE342}"/>
    <cellStyle name="Normal 8 6 2 4 3" xfId="21973" xr:uid="{BD696498-0F2F-4B61-9B7D-A398FC0C5C5F}"/>
    <cellStyle name="Normal 8 6 2 4 4" xfId="37460" xr:uid="{7BFAFA2C-6570-45D0-A079-40FB3D45980E}"/>
    <cellStyle name="Normal 8 6 2 4 5" xfId="44392" xr:uid="{C6E1650F-09C8-4929-9A26-210FA56339F8}"/>
    <cellStyle name="Normal 8 6 2 4 6" xfId="52278" xr:uid="{ED7EE857-D3EA-4D7C-AB72-489E2996F3A1}"/>
    <cellStyle name="Normal 8 6 2 4 7" xfId="59768" xr:uid="{7A3DF294-9264-4ACE-A0BA-E6172543E3D5}"/>
    <cellStyle name="Normal 8 6 2 5" xfId="14482" xr:uid="{F53B2D6F-2D29-412E-A471-7AF5CB6C248E}"/>
    <cellStyle name="Normal 8 6 2 5 2" xfId="29458" xr:uid="{44DFB457-8779-4A35-9521-9E57344D7124}"/>
    <cellStyle name="Normal 8 6 2 6" xfId="21970" xr:uid="{22DAB445-EE19-4A52-80D2-0C7F47DCF665}"/>
    <cellStyle name="Normal 8 6 2 7" xfId="31928" xr:uid="{9794F94C-5E9D-476D-98BF-CA0A50265E88}"/>
    <cellStyle name="Normal 8 6 2 8" xfId="44389" xr:uid="{6CE1F0CF-E7C6-497F-8998-A870CD52EDDC}"/>
    <cellStyle name="Normal 8 6 2 9" xfId="52275" xr:uid="{09CED2CE-3361-4C52-B2E8-EBA208823C10}"/>
    <cellStyle name="Normal 8 6 3" xfId="6979" xr:uid="{99233E29-E4F9-4C4A-A90E-8225D04EBBD7}"/>
    <cellStyle name="Normal 8 6 3 2" xfId="14486" xr:uid="{F84216C4-0F4C-4EFA-96DB-3BD2D9682BD8}"/>
    <cellStyle name="Normal 8 6 3 2 2" xfId="29462" xr:uid="{2C858F8C-A0AA-4BCD-BB45-A2B0D5312B7E}"/>
    <cellStyle name="Normal 8 6 3 3" xfId="21974" xr:uid="{F9302871-828A-4C33-A336-4681BA4E9BB7}"/>
    <cellStyle name="Normal 8 6 3 4" xfId="33771" xr:uid="{579259B3-287A-4E92-9913-586A019741DB}"/>
    <cellStyle name="Normal 8 6 3 5" xfId="44393" xr:uid="{FAE402E7-396D-40A9-BA85-1D9763C328B8}"/>
    <cellStyle name="Normal 8 6 3 6" xfId="52279" xr:uid="{A127309F-5EE8-4670-A297-6A7460F718A4}"/>
    <cellStyle name="Normal 8 6 3 7" xfId="59769" xr:uid="{CA43C9D0-A468-41D3-AB45-A398B90A69E2}"/>
    <cellStyle name="Normal 8 6 4" xfId="6980" xr:uid="{C3172E10-B782-4063-8AB8-1D6D8445E11D}"/>
    <cellStyle name="Normal 8 6 4 2" xfId="14487" xr:uid="{8F71D51C-C911-4DCA-9AD2-AFC4BBC00B3D}"/>
    <cellStyle name="Normal 8 6 4 2 2" xfId="29463" xr:uid="{E6F95FF1-4FF2-4DC4-85EA-4F295C03B52F}"/>
    <cellStyle name="Normal 8 6 4 3" xfId="21975" xr:uid="{E5C91A39-291E-4F10-9AB1-1411BA3CBAED}"/>
    <cellStyle name="Normal 8 6 4 4" xfId="35616" xr:uid="{66728EEA-76BB-4656-8F16-B6EBF5360BA2}"/>
    <cellStyle name="Normal 8 6 4 5" xfId="44394" xr:uid="{8F013303-D3C6-46BF-9BA4-B7B6A900F404}"/>
    <cellStyle name="Normal 8 6 4 6" xfId="52280" xr:uid="{E7E1F5F3-E5B5-44C1-A2AA-94368FA7729F}"/>
    <cellStyle name="Normal 8 6 4 7" xfId="59770" xr:uid="{0280D98A-D9A9-4DB1-9C77-B1E73D593364}"/>
    <cellStyle name="Normal 8 6 5" xfId="6981" xr:uid="{C76FD192-974A-4804-8529-61A850F7C9E3}"/>
    <cellStyle name="Normal 8 6 5 2" xfId="14488" xr:uid="{12E82CE2-5C7E-4534-9E37-05FA5A6E3EDB}"/>
    <cellStyle name="Normal 8 6 5 2 2" xfId="29464" xr:uid="{B2E9E4F8-6E7D-465C-A16B-9FB739696CA5}"/>
    <cellStyle name="Normal 8 6 5 3" xfId="21976" xr:uid="{D6EACEF0-E43E-48A7-92D4-1CC76B776771}"/>
    <cellStyle name="Normal 8 6 5 4" xfId="37459" xr:uid="{3B3C1830-27AE-4B62-84B7-A9952D2660EF}"/>
    <cellStyle name="Normal 8 6 5 5" xfId="44395" xr:uid="{3BDEE557-3788-4E5E-9DF1-91AA49907FE0}"/>
    <cellStyle name="Normal 8 6 5 6" xfId="52281" xr:uid="{F3EEA824-D0DA-46C7-B01F-D275227EFD74}"/>
    <cellStyle name="Normal 8 6 5 7" xfId="59771" xr:uid="{08649D93-19C8-48CA-A8AF-BDEBF174B045}"/>
    <cellStyle name="Normal 8 6 6" xfId="7923" xr:uid="{249CBF9F-782B-401F-B6C0-2BCD26726E77}"/>
    <cellStyle name="Normal 8 6 6 2" xfId="22900" xr:uid="{B37C8A44-1579-4806-9510-478F833B0CFF}"/>
    <cellStyle name="Normal 8 6 7" xfId="15412" xr:uid="{EE76E5C1-E14F-4861-98F2-9906D79C8EA2}"/>
    <cellStyle name="Normal 8 6 8" xfId="30733" xr:uid="{9E8E0AB0-E855-4558-82E8-A39DDB48CBC4}"/>
    <cellStyle name="Normal 8 6 9" xfId="37831" xr:uid="{134763CF-86EE-4E39-A2E1-FAEBDFD9D887}"/>
    <cellStyle name="Normal 8 7" xfId="6982" xr:uid="{FB3283A2-1CF6-49E0-83AE-3CDE959F14EE}"/>
    <cellStyle name="Normal 8 7 10" xfId="52282" xr:uid="{9230C0F9-58C5-4FBB-890C-35E807453E7C}"/>
    <cellStyle name="Normal 8 7 11" xfId="59772" xr:uid="{B96E76FA-92B0-44F8-A45F-3AC9FE52DCC1}"/>
    <cellStyle name="Normal 8 7 2" xfId="6983" xr:uid="{7BBF6C83-9211-441F-819D-BA9CC42DB828}"/>
    <cellStyle name="Normal 8 7 2 10" xfId="59773" xr:uid="{4A11DCA9-8D02-421C-AE25-5A24BC15972C}"/>
    <cellStyle name="Normal 8 7 2 2" xfId="6984" xr:uid="{61A7F418-DEB4-4324-8A5E-149CB1ADE7EE}"/>
    <cellStyle name="Normal 8 7 2 2 2" xfId="14491" xr:uid="{B24EC620-340B-41D6-8B52-8E9E47CBECD3}"/>
    <cellStyle name="Normal 8 7 2 2 2 2" xfId="29467" xr:uid="{EB71F09E-AD0C-4933-81F7-9FEB4079E9CB}"/>
    <cellStyle name="Normal 8 7 2 2 3" xfId="21979" xr:uid="{F376AB3B-3CFF-4A7C-BF22-F33A79F2E5E4}"/>
    <cellStyle name="Normal 8 7 2 2 4" xfId="33774" xr:uid="{5727F2E8-4B87-46EA-879B-E0798073F7F5}"/>
    <cellStyle name="Normal 8 7 2 2 5" xfId="44398" xr:uid="{EA537B64-20AE-4962-9199-3E266CC92EF7}"/>
    <cellStyle name="Normal 8 7 2 2 6" xfId="52284" xr:uid="{51995652-F5E3-482E-95D0-3630AF78574F}"/>
    <cellStyle name="Normal 8 7 2 2 7" xfId="59774" xr:uid="{1095DA39-3B80-4D22-98FF-951551F3C51C}"/>
    <cellStyle name="Normal 8 7 2 3" xfId="6985" xr:uid="{C12D3CA3-EAE1-4C35-9851-FBFF80E8DC13}"/>
    <cellStyle name="Normal 8 7 2 3 2" xfId="14492" xr:uid="{59E5651D-786C-486D-AE4E-D9DB9DA5FA63}"/>
    <cellStyle name="Normal 8 7 2 3 2 2" xfId="29468" xr:uid="{E34556DC-0B87-4470-9AEC-61B6A6F7EC5E}"/>
    <cellStyle name="Normal 8 7 2 3 3" xfId="21980" xr:uid="{EA70C51D-990D-4C56-B280-8C0C407BC86D}"/>
    <cellStyle name="Normal 8 7 2 3 4" xfId="35619" xr:uid="{F05B493F-C281-4FD3-BB8C-53767965C7F3}"/>
    <cellStyle name="Normal 8 7 2 3 5" xfId="44399" xr:uid="{CD563C34-E262-4C5E-A94A-6E76CF8E3ECE}"/>
    <cellStyle name="Normal 8 7 2 3 6" xfId="52285" xr:uid="{F80EBA54-9A4F-4BA4-B588-28BFF98163E3}"/>
    <cellStyle name="Normal 8 7 2 3 7" xfId="59775" xr:uid="{261B21A9-428F-4781-87C2-86ACB8EE8567}"/>
    <cellStyle name="Normal 8 7 2 4" xfId="6986" xr:uid="{6107D7F7-936B-4456-A11F-B745FF927A54}"/>
    <cellStyle name="Normal 8 7 2 4 2" xfId="14493" xr:uid="{E5F751CA-571C-4660-95AA-03D41479A08A}"/>
    <cellStyle name="Normal 8 7 2 4 2 2" xfId="29469" xr:uid="{4C8B2940-75AC-4FEB-99CF-6C63BC02B369}"/>
    <cellStyle name="Normal 8 7 2 4 3" xfId="21981" xr:uid="{AFEA3158-A1AC-465D-88A1-EA501AEA8D15}"/>
    <cellStyle name="Normal 8 7 2 4 4" xfId="37462" xr:uid="{31E97592-37BA-419B-9F69-A8D7091AA180}"/>
    <cellStyle name="Normal 8 7 2 4 5" xfId="44400" xr:uid="{3F685C93-DFE7-4223-8B10-CD053BE11DFB}"/>
    <cellStyle name="Normal 8 7 2 4 6" xfId="52286" xr:uid="{E4A25A43-2B2D-47C9-8117-7B28F9A728B7}"/>
    <cellStyle name="Normal 8 7 2 4 7" xfId="59776" xr:uid="{EF6572B4-07E7-44F0-A417-440B93F63E97}"/>
    <cellStyle name="Normal 8 7 2 5" xfId="14490" xr:uid="{6E85643E-5F3D-4BB0-B22F-7C2998013A01}"/>
    <cellStyle name="Normal 8 7 2 5 2" xfId="29466" xr:uid="{5E16DE5B-C5D6-4446-8794-87C4F5FDDA5E}"/>
    <cellStyle name="Normal 8 7 2 6" xfId="21978" xr:uid="{FD9225EE-8C14-4F77-8CF0-2A336E3FA6D0}"/>
    <cellStyle name="Normal 8 7 2 7" xfId="31929" xr:uid="{C20677E2-6FCE-4549-8999-1A1C5BAE247A}"/>
    <cellStyle name="Normal 8 7 2 8" xfId="44397" xr:uid="{4906D4E4-5F1C-4774-949D-0D3D06401817}"/>
    <cellStyle name="Normal 8 7 2 9" xfId="52283" xr:uid="{D87DFC38-B76E-4CAA-8B88-B75E8615E534}"/>
    <cellStyle name="Normal 8 7 3" xfId="6987" xr:uid="{D7A81E9E-48EE-44A1-8532-733B70DBD7DE}"/>
    <cellStyle name="Normal 8 7 3 2" xfId="14494" xr:uid="{BB853B4E-74A7-4F73-A2BE-0F61BB85528B}"/>
    <cellStyle name="Normal 8 7 3 2 2" xfId="29470" xr:uid="{5451A94C-F5CB-4C36-8F37-5381B897B1C6}"/>
    <cellStyle name="Normal 8 7 3 3" xfId="21982" xr:uid="{57D96436-CB1C-45BB-A511-E941B9528067}"/>
    <cellStyle name="Normal 8 7 3 4" xfId="33773" xr:uid="{585E8E78-1779-4A12-9DF1-E2A917C3BC02}"/>
    <cellStyle name="Normal 8 7 3 5" xfId="44401" xr:uid="{CB4FF3F2-E566-4A24-9381-C65018595ECA}"/>
    <cellStyle name="Normal 8 7 3 6" xfId="52287" xr:uid="{66BDBC99-0402-4EFC-90FD-5B4BB9B098F1}"/>
    <cellStyle name="Normal 8 7 3 7" xfId="59777" xr:uid="{864D1A6C-859E-448E-BD8D-DDC3A0C7A92C}"/>
    <cellStyle name="Normal 8 7 4" xfId="6988" xr:uid="{DF97451A-6F20-40A9-BB9D-C10833FF8EC8}"/>
    <cellStyle name="Normal 8 7 4 2" xfId="14495" xr:uid="{8A18F057-E776-4887-91A3-7270CF20B358}"/>
    <cellStyle name="Normal 8 7 4 2 2" xfId="29471" xr:uid="{CCACA869-72E6-4EEF-9CF9-81FE36D12C37}"/>
    <cellStyle name="Normal 8 7 4 3" xfId="21983" xr:uid="{B98EA9FB-1C47-4B70-9521-1C6F70B372CE}"/>
    <cellStyle name="Normal 8 7 4 4" xfId="35618" xr:uid="{A3548A93-E817-42C1-B6E3-03002AB0FAA9}"/>
    <cellStyle name="Normal 8 7 4 5" xfId="44402" xr:uid="{E14C70E1-0341-4339-A6EF-49DC196E0422}"/>
    <cellStyle name="Normal 8 7 4 6" xfId="52288" xr:uid="{8AC4999A-89E4-4CD0-BBE6-F7B81D201ED0}"/>
    <cellStyle name="Normal 8 7 4 7" xfId="59778" xr:uid="{5BA7233E-86A0-4E03-9210-153A8EB3DF09}"/>
    <cellStyle name="Normal 8 7 5" xfId="6989" xr:uid="{9895ABF0-996D-476B-83D6-A00D9CD99894}"/>
    <cellStyle name="Normal 8 7 5 2" xfId="14496" xr:uid="{0C0BB356-40BD-4124-AB7C-06E30DCC552D}"/>
    <cellStyle name="Normal 8 7 5 2 2" xfId="29472" xr:uid="{F24D757F-B755-4F2C-B18F-1783AD8FAF97}"/>
    <cellStyle name="Normal 8 7 5 3" xfId="21984" xr:uid="{E6F1A28E-F03C-4716-8F6A-D1527879BF4E}"/>
    <cellStyle name="Normal 8 7 5 4" xfId="37461" xr:uid="{350DA28A-1021-4F8E-9807-1DCC8FF4DE18}"/>
    <cellStyle name="Normal 8 7 5 5" xfId="44403" xr:uid="{0C3736AB-8DF3-4308-B35B-ADBCA5713893}"/>
    <cellStyle name="Normal 8 7 5 6" xfId="52289" xr:uid="{A1EED3BA-722E-4247-8FB3-77D7F464E451}"/>
    <cellStyle name="Normal 8 7 5 7" xfId="59779" xr:uid="{D956BE70-6591-4324-9FE3-4F15617E3680}"/>
    <cellStyle name="Normal 8 7 6" xfId="14489" xr:uid="{092D23BC-58C9-4612-A32E-5EFB7983D874}"/>
    <cellStyle name="Normal 8 7 6 2" xfId="29465" xr:uid="{35E4CCF4-1524-4168-9D4E-FB80DFFE25F3}"/>
    <cellStyle name="Normal 8 7 7" xfId="21977" xr:uid="{90742866-AD81-4588-ABFA-DDD3D100728D}"/>
    <cellStyle name="Normal 8 7 8" xfId="31046" xr:uid="{826627A1-2267-46D2-A13F-6E2E8238C95E}"/>
    <cellStyle name="Normal 8 7 9" xfId="44396" xr:uid="{A1E62655-45A5-4FCD-81BF-E6734388292A}"/>
    <cellStyle name="Normal 8 8" xfId="6990" xr:uid="{884757CE-77F2-4F63-8C10-7409E5E83E7F}"/>
    <cellStyle name="Normal 8 8 10" xfId="52290" xr:uid="{EB4BDF3D-3356-4688-A865-9BDBF529DC84}"/>
    <cellStyle name="Normal 8 8 11" xfId="59780" xr:uid="{91B6A4C8-E4B4-4959-B415-73203957D9C4}"/>
    <cellStyle name="Normal 8 8 2" xfId="6991" xr:uid="{A38BDFB4-1594-4616-AA3A-E02CA734D8E1}"/>
    <cellStyle name="Normal 8 8 2 10" xfId="59781" xr:uid="{777ECE36-AC80-4419-9BCC-5E67845BDC41}"/>
    <cellStyle name="Normal 8 8 2 2" xfId="6992" xr:uid="{CDF76B5F-E322-4CBC-82A2-7E5EBE6D8233}"/>
    <cellStyle name="Normal 8 8 2 2 2" xfId="14499" xr:uid="{64684565-9B5F-4B0F-B125-1E5F59ABC650}"/>
    <cellStyle name="Normal 8 8 2 2 2 2" xfId="29475" xr:uid="{0A51D600-9862-4DAC-BA09-15E3306D1D35}"/>
    <cellStyle name="Normal 8 8 2 2 3" xfId="21987" xr:uid="{C9228106-15CA-4BBF-94A1-D7D09612A16E}"/>
    <cellStyle name="Normal 8 8 2 2 4" xfId="33776" xr:uid="{03172AFB-2CDD-45F7-9C6F-1718DCCA8DF1}"/>
    <cellStyle name="Normal 8 8 2 2 5" xfId="44406" xr:uid="{32A34D87-CEAC-425C-9195-71694449DD04}"/>
    <cellStyle name="Normal 8 8 2 2 6" xfId="52292" xr:uid="{1DB435EE-F842-4D12-A45C-C2F32B8827D0}"/>
    <cellStyle name="Normal 8 8 2 2 7" xfId="59782" xr:uid="{FC58DCA2-8395-4C2F-9DF8-77965973B818}"/>
    <cellStyle name="Normal 8 8 2 3" xfId="6993" xr:uid="{92522FB6-173A-4E62-8AD6-92F123DE9AA6}"/>
    <cellStyle name="Normal 8 8 2 3 2" xfId="14500" xr:uid="{2BE80A25-E35D-4F4C-AE45-A5EA7DD0DF43}"/>
    <cellStyle name="Normal 8 8 2 3 2 2" xfId="29476" xr:uid="{A8068C26-D641-460E-9440-8B17F8F32CBF}"/>
    <cellStyle name="Normal 8 8 2 3 3" xfId="21988" xr:uid="{E81B8A3F-F9AB-49BD-A818-5995094B7C57}"/>
    <cellStyle name="Normal 8 8 2 3 4" xfId="35621" xr:uid="{C7DA169C-0CF8-48CB-A13A-D8DAEF6C3865}"/>
    <cellStyle name="Normal 8 8 2 3 5" xfId="44407" xr:uid="{C1F1D5C5-51AA-4492-AA9C-BBA87A5DE5E4}"/>
    <cellStyle name="Normal 8 8 2 3 6" xfId="52293" xr:uid="{3D72DAF4-02C9-46B8-B13D-027DD08C7FD0}"/>
    <cellStyle name="Normal 8 8 2 3 7" xfId="59783" xr:uid="{9C704436-A94F-4FF9-BE43-F1140FD30E8D}"/>
    <cellStyle name="Normal 8 8 2 4" xfId="6994" xr:uid="{3EE1DBCD-8DA8-4293-AC06-B90053B154AE}"/>
    <cellStyle name="Normal 8 8 2 4 2" xfId="14501" xr:uid="{94808F52-8615-47A3-B7F0-7959D941A292}"/>
    <cellStyle name="Normal 8 8 2 4 2 2" xfId="29477" xr:uid="{1B6FCECB-C3F8-43B4-B3F5-392F91B82EF7}"/>
    <cellStyle name="Normal 8 8 2 4 3" xfId="21989" xr:uid="{658048E1-6FF5-495C-95AB-06C08018F2CB}"/>
    <cellStyle name="Normal 8 8 2 4 4" xfId="37464" xr:uid="{D1E95ECC-7051-4A57-B431-6F4C40E29047}"/>
    <cellStyle name="Normal 8 8 2 4 5" xfId="44408" xr:uid="{52E9C7A8-A189-406F-9344-C3EEE67CBC35}"/>
    <cellStyle name="Normal 8 8 2 4 6" xfId="52294" xr:uid="{9F3400D1-21EA-49CB-A8BB-7A1E384D3A21}"/>
    <cellStyle name="Normal 8 8 2 4 7" xfId="59784" xr:uid="{D789F477-67AF-4D09-A09B-4477F3A64118}"/>
    <cellStyle name="Normal 8 8 2 5" xfId="14498" xr:uid="{3DB9EB55-392A-46FF-8010-0763D8E9976B}"/>
    <cellStyle name="Normal 8 8 2 5 2" xfId="29474" xr:uid="{38D3E9F4-A298-44C9-8BAF-79B68CA490E1}"/>
    <cellStyle name="Normal 8 8 2 6" xfId="21986" xr:uid="{E4DB2F2C-2ADD-492E-A96C-507AE28495DF}"/>
    <cellStyle name="Normal 8 8 2 7" xfId="31930" xr:uid="{0A6EF496-8B97-4B46-B513-B116B51062A6}"/>
    <cellStyle name="Normal 8 8 2 8" xfId="44405" xr:uid="{0392A929-C8BA-4C50-8E7E-4DBF2E6BE782}"/>
    <cellStyle name="Normal 8 8 2 9" xfId="52291" xr:uid="{2DFD5511-721F-4983-9BF1-2BBB00D2352D}"/>
    <cellStyle name="Normal 8 8 3" xfId="6995" xr:uid="{9A3A240A-F5F9-4127-9288-901EB363CA46}"/>
    <cellStyle name="Normal 8 8 3 2" xfId="14502" xr:uid="{77F72D73-2A2E-4EC1-BF48-5B10683D0982}"/>
    <cellStyle name="Normal 8 8 3 2 2" xfId="29478" xr:uid="{3E2493DC-A5D8-424B-A07A-0AD3A435EDE7}"/>
    <cellStyle name="Normal 8 8 3 3" xfId="21990" xr:uid="{0C053BFF-B3E1-4F4E-8007-57702AC49690}"/>
    <cellStyle name="Normal 8 8 3 4" xfId="33775" xr:uid="{0FE167AD-0526-44F0-B2A6-17BB3537854F}"/>
    <cellStyle name="Normal 8 8 3 5" xfId="44409" xr:uid="{2BBE8D36-EB18-40F7-BD62-425323DCF6B7}"/>
    <cellStyle name="Normal 8 8 3 6" xfId="52295" xr:uid="{EAB3D27F-3265-4A22-9DF4-5B69355CF7F6}"/>
    <cellStyle name="Normal 8 8 3 7" xfId="59785" xr:uid="{E7DCED18-3CEE-497E-B3C4-4F1C9AA14A25}"/>
    <cellStyle name="Normal 8 8 4" xfId="6996" xr:uid="{A2656E8A-E663-4BB7-AF75-597ACB1BC00A}"/>
    <cellStyle name="Normal 8 8 4 2" xfId="14503" xr:uid="{8F08257A-D0D2-46BD-A60B-8F7F3EEEC358}"/>
    <cellStyle name="Normal 8 8 4 2 2" xfId="29479" xr:uid="{CB92A413-85A2-4F23-A1B2-BE2CD16DFD8D}"/>
    <cellStyle name="Normal 8 8 4 3" xfId="21991" xr:uid="{CCCBE12A-EBC8-47C2-A6AB-F1D5C70FD312}"/>
    <cellStyle name="Normal 8 8 4 4" xfId="35620" xr:uid="{4EBD6FDC-810E-49B3-9822-75972480FBF4}"/>
    <cellStyle name="Normal 8 8 4 5" xfId="44410" xr:uid="{A1DAF8C8-B23C-453E-B60E-044CD21F2002}"/>
    <cellStyle name="Normal 8 8 4 6" xfId="52296" xr:uid="{F4F62C53-38DE-437A-A9D9-AF199668FC13}"/>
    <cellStyle name="Normal 8 8 4 7" xfId="59786" xr:uid="{35DAB427-B56B-4436-B991-F907CC2D413A}"/>
    <cellStyle name="Normal 8 8 5" xfId="6997" xr:uid="{F9072C6B-5D75-4BB9-AF6D-56B33B9B6AE8}"/>
    <cellStyle name="Normal 8 8 5 2" xfId="14504" xr:uid="{77C5CC06-8E74-4DF8-BED1-31C6355E90E4}"/>
    <cellStyle name="Normal 8 8 5 2 2" xfId="29480" xr:uid="{E0DCD5EA-6CB5-4811-96CE-643F7E715FFE}"/>
    <cellStyle name="Normal 8 8 5 3" xfId="21992" xr:uid="{ECB2EC4E-BADF-4E65-AE2A-AF9218AF5BB4}"/>
    <cellStyle name="Normal 8 8 5 4" xfId="37463" xr:uid="{A211213D-569D-42DC-A278-C18392AC6601}"/>
    <cellStyle name="Normal 8 8 5 5" xfId="44411" xr:uid="{53AC37A5-7546-44CB-A617-1B089E9EA7B9}"/>
    <cellStyle name="Normal 8 8 5 6" xfId="52297" xr:uid="{BBDE06AB-579D-452C-B31B-99454694EE66}"/>
    <cellStyle name="Normal 8 8 5 7" xfId="59787" xr:uid="{ABC07318-88DF-46A9-8593-8D2DDAD454F2}"/>
    <cellStyle name="Normal 8 8 6" xfId="14497" xr:uid="{5202DAB8-16C7-4117-A130-8A3F361AEEB3}"/>
    <cellStyle name="Normal 8 8 6 2" xfId="29473" xr:uid="{AF9779EF-0DD6-4231-BE7B-E3840D8431ED}"/>
    <cellStyle name="Normal 8 8 7" xfId="21985" xr:uid="{5A2F2A3B-67A2-488B-A05B-01D57105DD30}"/>
    <cellStyle name="Normal 8 8 8" xfId="31098" xr:uid="{A3D45F9E-CF2E-47A5-BE02-265654D5412F}"/>
    <cellStyle name="Normal 8 8 9" xfId="44404" xr:uid="{89AE767C-048A-4E50-874F-914FE8929DA3}"/>
    <cellStyle name="Normal 8 9" xfId="6998" xr:uid="{0BAE1645-84B2-4639-B822-9820736ABFF3}"/>
    <cellStyle name="Normal 8 9 10" xfId="59788" xr:uid="{63F1455F-A1C9-493E-AD37-5B13052746F2}"/>
    <cellStyle name="Normal 8 9 2" xfId="6999" xr:uid="{B3C8D9DA-68AC-41C6-9B19-C6714FD0B4EF}"/>
    <cellStyle name="Normal 8 9 2 2" xfId="14506" xr:uid="{CF0694BF-8AAA-4074-BEC8-8B220B19CBF3}"/>
    <cellStyle name="Normal 8 9 2 2 2" xfId="29482" xr:uid="{E74B242F-CC06-4392-B65E-BCA6DE3AE2EF}"/>
    <cellStyle name="Normal 8 9 2 3" xfId="21994" xr:uid="{C6BBD780-1F21-47BA-952A-5CD47EB6AA04}"/>
    <cellStyle name="Normal 8 9 2 4" xfId="33777" xr:uid="{977C8A25-952A-4F7B-9B54-BA581D4DC698}"/>
    <cellStyle name="Normal 8 9 2 5" xfId="44413" xr:uid="{89625762-458A-4EC3-9A4D-7A6D241E74D0}"/>
    <cellStyle name="Normal 8 9 2 6" xfId="52299" xr:uid="{E88F565D-2CA1-470F-9190-06F85F4A24D5}"/>
    <cellStyle name="Normal 8 9 2 7" xfId="59789" xr:uid="{5C28EB81-673E-4EEF-8CAD-A2CA6E23042C}"/>
    <cellStyle name="Normal 8 9 3" xfId="7000" xr:uid="{BE934892-5624-4191-B728-1909BE653BF8}"/>
    <cellStyle name="Normal 8 9 3 2" xfId="14507" xr:uid="{799F2F64-AEAD-49C8-954D-5DEB1E18B0D1}"/>
    <cellStyle name="Normal 8 9 3 2 2" xfId="29483" xr:uid="{0B967752-2CF2-48F7-8E83-5963C87B1894}"/>
    <cellStyle name="Normal 8 9 3 3" xfId="21995" xr:uid="{4ED7A9AD-F69A-4B62-B817-C4B6E6416D78}"/>
    <cellStyle name="Normal 8 9 3 4" xfId="35622" xr:uid="{92662E61-2882-4AAC-93E8-3F327AD96D58}"/>
    <cellStyle name="Normal 8 9 3 5" xfId="44414" xr:uid="{573071CE-0864-400E-9035-4F1BFEF39E59}"/>
    <cellStyle name="Normal 8 9 3 6" xfId="52300" xr:uid="{8D77B5AC-5E6F-4190-AC74-F6DC3A6EC0FE}"/>
    <cellStyle name="Normal 8 9 3 7" xfId="59790" xr:uid="{0FF20428-0EE1-4669-AA53-36DC832992CF}"/>
    <cellStyle name="Normal 8 9 4" xfId="7001" xr:uid="{5B326265-E88C-4DF5-8F5F-70FA52ECB5C7}"/>
    <cellStyle name="Normal 8 9 4 2" xfId="14508" xr:uid="{233BBF27-9A08-4452-942A-E3EADD846AFE}"/>
    <cellStyle name="Normal 8 9 4 2 2" xfId="29484" xr:uid="{DEE2D280-D39E-42B4-B205-D1DE326402C8}"/>
    <cellStyle name="Normal 8 9 4 3" xfId="21996" xr:uid="{DC7C6DCF-B9EA-4034-9A82-D0D992EC3F2C}"/>
    <cellStyle name="Normal 8 9 4 4" xfId="37465" xr:uid="{D6E0D0E5-49DC-4507-B5C4-CDD4155447F7}"/>
    <cellStyle name="Normal 8 9 4 5" xfId="44415" xr:uid="{FA0EB725-E6E7-4772-9E64-E149978ED911}"/>
    <cellStyle name="Normal 8 9 4 6" xfId="52301" xr:uid="{27D899CD-83EF-477D-8320-46673FD824DE}"/>
    <cellStyle name="Normal 8 9 4 7" xfId="59791" xr:uid="{0C6E9743-3B09-4C6A-8C7C-95B523FC858B}"/>
    <cellStyle name="Normal 8 9 5" xfId="14505" xr:uid="{54D8E5EE-E81D-4467-BCB5-8EA6D02A7017}"/>
    <cellStyle name="Normal 8 9 5 2" xfId="29481" xr:uid="{B0E79916-73B6-4C68-AE65-281A7B2EAFB4}"/>
    <cellStyle name="Normal 8 9 6" xfId="21993" xr:uid="{A7A6F4EC-B53E-4E0E-A54E-3AD814565131}"/>
    <cellStyle name="Normal 8 9 7" xfId="31903" xr:uid="{7825E607-F559-4D28-B6DD-1146DDE9BDD6}"/>
    <cellStyle name="Normal 8 9 8" xfId="44412" xr:uid="{0E8D5D01-5A67-4844-AB62-9F6B9F407B46}"/>
    <cellStyle name="Normal 8 9 9" xfId="52298" xr:uid="{74D1951A-6710-4716-ADA4-06C95A006C99}"/>
    <cellStyle name="Normal 9" xfId="24" xr:uid="{687FB725-0F0F-4479-8C31-AC1C36042DD4}"/>
    <cellStyle name="Normal 9 10" xfId="7002" xr:uid="{BBF62F13-6614-4E86-9EED-CED4A5D134F4}"/>
    <cellStyle name="Normal 9 10 2" xfId="14509" xr:uid="{420BBD6A-9B9B-439F-AF08-C438F7630C24}"/>
    <cellStyle name="Normal 9 10 2 2" xfId="29485" xr:uid="{913B7273-B020-430A-97B9-4306337D3B19}"/>
    <cellStyle name="Normal 9 10 3" xfId="21997" xr:uid="{1B33C5EA-265E-4ABC-8242-C238AF071B9A}"/>
    <cellStyle name="Normal 9 10 4" xfId="35623" xr:uid="{2B13D431-44E0-4530-8DC8-862B90A2E62F}"/>
    <cellStyle name="Normal 9 10 5" xfId="44416" xr:uid="{83DAE553-F094-456F-962C-F22E4142D6AA}"/>
    <cellStyle name="Normal 9 10 6" xfId="52302" xr:uid="{753BB200-E038-4C30-B741-E499FE2E31DD}"/>
    <cellStyle name="Normal 9 10 7" xfId="59792" xr:uid="{745909D0-D54B-49D4-AB92-F067129E9203}"/>
    <cellStyle name="Normal 9 11" xfId="7003" xr:uid="{6CF950A4-F7D8-43FB-8B7A-8E98E31416DA}"/>
    <cellStyle name="Normal 9 11 2" xfId="14510" xr:uid="{1987F682-B8DE-4BA4-83B1-7FAFA4ECBC47}"/>
    <cellStyle name="Normal 9 11 2 2" xfId="29486" xr:uid="{AEA8EC55-25E3-4FD8-B20F-E1F77110E0B8}"/>
    <cellStyle name="Normal 9 11 3" xfId="21998" xr:uid="{BB0DB45C-74C7-46D0-B02E-C8125ED909EB}"/>
    <cellStyle name="Normal 9 11 4" xfId="37466" xr:uid="{F4830408-AEF2-42FF-BCBC-2F1BA08F5A67}"/>
    <cellStyle name="Normal 9 11 5" xfId="44417" xr:uid="{221F08A9-9F28-46FA-BE8E-F30C5486104F}"/>
    <cellStyle name="Normal 9 11 6" xfId="52303" xr:uid="{5DB6F24C-A955-458F-9BA1-BABCDD624800}"/>
    <cellStyle name="Normal 9 11 7" xfId="59793" xr:uid="{D7CB9CD9-303C-4194-BD85-DD93CAEF8BFA}"/>
    <cellStyle name="Normal 9 12" xfId="30296" xr:uid="{D89D430A-8E46-47C4-BD37-D43D8025A181}"/>
    <cellStyle name="Normal 9 2" xfId="284" xr:uid="{952202F8-9070-4084-8A25-6BF8900F30B1}"/>
    <cellStyle name="Normal 9 2 2" xfId="7004" xr:uid="{79DB6980-06A2-4843-B892-594D6A556F0C}"/>
    <cellStyle name="Normal 9 2 3" xfId="30320" xr:uid="{D6CF78F0-76D2-41B2-9FEB-47D728A64D86}"/>
    <cellStyle name="Normal 9 3" xfId="298" xr:uid="{363AA071-6008-4E5F-8826-1B3EEAF34426}"/>
    <cellStyle name="Normal 9 3 10" xfId="7005" xr:uid="{3664CE1F-8221-41AC-999C-9C0B6339E747}"/>
    <cellStyle name="Normal 9 3 10 2" xfId="14511" xr:uid="{A12CEB2E-E582-434B-9F5A-2C30CE7E6024}"/>
    <cellStyle name="Normal 9 3 10 2 2" xfId="29487" xr:uid="{B7FF9BBC-69E2-47B9-AFD6-C9953473B523}"/>
    <cellStyle name="Normal 9 3 10 3" xfId="21999" xr:uid="{BD65F1FD-70BC-4087-AAE6-1ADB8BE9EBEF}"/>
    <cellStyle name="Normal 9 3 10 4" xfId="35624" xr:uid="{35B86FF3-43CB-4A32-9E48-E22E0072CC24}"/>
    <cellStyle name="Normal 9 3 10 5" xfId="44418" xr:uid="{0FA8AF4A-0131-497A-BC5F-4DAA1CF313F2}"/>
    <cellStyle name="Normal 9 3 10 6" xfId="52304" xr:uid="{C525CCB3-EE32-41B1-BF30-AF54C61E7AB4}"/>
    <cellStyle name="Normal 9 3 10 7" xfId="59794" xr:uid="{2A1C4D82-B038-4B28-AA49-567927AF36E4}"/>
    <cellStyle name="Normal 9 3 11" xfId="7006" xr:uid="{22917F08-34DB-4BC9-9F00-9747C5AC367B}"/>
    <cellStyle name="Normal 9 3 11 2" xfId="14512" xr:uid="{63CDA65B-E24C-461A-9C1B-24CA44FFBB23}"/>
    <cellStyle name="Normal 9 3 11 2 2" xfId="29488" xr:uid="{AA6075E1-CD13-45CB-8097-D9D27653BF3D}"/>
    <cellStyle name="Normal 9 3 11 3" xfId="22000" xr:uid="{2376C2EB-E2B2-4370-AB62-0F39464397BF}"/>
    <cellStyle name="Normal 9 3 11 4" xfId="37467" xr:uid="{26105244-A5D2-4512-A74A-19D3E9148AC2}"/>
    <cellStyle name="Normal 9 3 11 5" xfId="44419" xr:uid="{354C67FF-0395-4E75-B635-45A9F04A2250}"/>
    <cellStyle name="Normal 9 3 11 6" xfId="52305" xr:uid="{AF987B56-0E18-4948-A6EF-9A9F51C1074F}"/>
    <cellStyle name="Normal 9 3 11 7" xfId="59795" xr:uid="{869BB921-3038-4C30-8FD7-8E1663EA82DC}"/>
    <cellStyle name="Normal 9 3 12" xfId="7007" xr:uid="{CA4B7A0B-48E9-4A11-8E68-BA3F9D759B30}"/>
    <cellStyle name="Normal 9 3 12 2" xfId="14513" xr:uid="{87E49A82-CB42-46B9-975F-DA00928E08B6}"/>
    <cellStyle name="Normal 9 3 12 2 2" xfId="29489" xr:uid="{D46AEE4D-8165-4E34-B9CD-E0FE482FA9D5}"/>
    <cellStyle name="Normal 9 3 12 3" xfId="22001" xr:uid="{6282C1D3-7645-4E7B-B568-EC66D7ADF9CF}"/>
    <cellStyle name="Normal 9 3 12 4" xfId="37688" xr:uid="{8A288113-96BB-4A5D-A34C-31DBFAF60934}"/>
    <cellStyle name="Normal 9 3 12 5" xfId="44420" xr:uid="{1F870561-1867-47B8-86B4-AD25F1D96DE6}"/>
    <cellStyle name="Normal 9 3 12 6" xfId="52306" xr:uid="{BED37D17-F2F1-4153-9317-F95A610C3B29}"/>
    <cellStyle name="Normal 9 3 12 7" xfId="59796" xr:uid="{3E157496-7537-4B86-BF92-51C85243492A}"/>
    <cellStyle name="Normal 9 3 13" xfId="7785" xr:uid="{2E68F061-6442-4C05-BB29-517DE9062CFF}"/>
    <cellStyle name="Normal 9 3 13 2" xfId="15274" xr:uid="{B30B0123-E5EC-46F8-96EE-D419E1801779}"/>
    <cellStyle name="Normal 9 3 13 2 2" xfId="30250" xr:uid="{BE4695AC-5151-4387-99C0-F62BE580D95E}"/>
    <cellStyle name="Normal 9 3 13 3" xfId="22762" xr:uid="{2ABA4537-1446-4095-8D85-C025D859B061}"/>
    <cellStyle name="Normal 9 3 13 4" xfId="45181" xr:uid="{7BFAE5C1-CEB3-41BD-8336-2D10EB4FC7AD}"/>
    <cellStyle name="Normal 9 3 13 5" xfId="53069" xr:uid="{30E7FD9E-F744-464D-BDD7-E78989969A5B}"/>
    <cellStyle name="Normal 9 3 13 6" xfId="60557" xr:uid="{9D0DE1C9-7EA6-495C-9B88-8A1C13B287F6}"/>
    <cellStyle name="Normal 9 3 14" xfId="7840" xr:uid="{53388B8E-CD63-4C0D-B127-9A549F5844B5}"/>
    <cellStyle name="Normal 9 3 14 2" xfId="22817" xr:uid="{2A6F6AA3-5F27-454B-AE12-68515893D54B}"/>
    <cellStyle name="Normal 9 3 15" xfId="15329" xr:uid="{C8D95D4C-E0C3-46F0-A1CB-C72F7E05F579}"/>
    <cellStyle name="Normal 9 3 16" xfId="30369" xr:uid="{CAB4EB4F-CE97-42A0-B26B-B6CEBEAFAE9A}"/>
    <cellStyle name="Normal 9 3 17" xfId="37748" xr:uid="{AC9E9E48-36C3-46DB-9918-0DC3D156D642}"/>
    <cellStyle name="Normal 9 3 18" xfId="45236" xr:uid="{2320A80C-E05C-4966-8AE6-91E0CD979166}"/>
    <cellStyle name="Normal 9 3 19" xfId="45359" xr:uid="{27B8F700-A6B1-415E-9035-1FE2C03D70F7}"/>
    <cellStyle name="Normal 9 3 2" xfId="356" xr:uid="{917CC53D-9D28-498A-A5BF-0D61AF2A668C}"/>
    <cellStyle name="Normal 9 3 2 10" xfId="37804" xr:uid="{53B1267B-26B2-4E03-9200-9AA788944129}"/>
    <cellStyle name="Normal 9 3 2 11" xfId="45292" xr:uid="{9C499D61-F2F3-4504-B1C1-FC1B22293774}"/>
    <cellStyle name="Normal 9 3 2 12" xfId="45415" xr:uid="{F76978F4-ED63-41C3-892E-EAB18D6990B9}"/>
    <cellStyle name="Normal 9 3 2 13" xfId="45538" xr:uid="{24EF1381-61D9-4400-A94F-EADDAFC746D3}"/>
    <cellStyle name="Normal 9 3 2 14" xfId="45687" xr:uid="{C42BD591-0DF9-4356-82FE-A6182B35A990}"/>
    <cellStyle name="Normal 9 3 2 15" xfId="53180" xr:uid="{6999C7AE-D115-4F52-806F-0FDA3CA99A6F}"/>
    <cellStyle name="Normal 9 3 2 2" xfId="7008" xr:uid="{A9A1AC43-02F2-4ACC-9932-27D272120950}"/>
    <cellStyle name="Normal 9 3 2 2 10" xfId="52307" xr:uid="{2F03F7C9-2D96-4D41-BF57-64DA8BC1A79F}"/>
    <cellStyle name="Normal 9 3 2 2 11" xfId="59797" xr:uid="{CA46113C-A710-4197-8F6C-49E6A1DF744D}"/>
    <cellStyle name="Normal 9 3 2 2 2" xfId="7009" xr:uid="{5D9225B5-7DBD-4119-9E98-E8C87D59ACCD}"/>
    <cellStyle name="Normal 9 3 2 2 2 10" xfId="59798" xr:uid="{72F15F2D-8E47-4402-AB90-AD75DB390A70}"/>
    <cellStyle name="Normal 9 3 2 2 2 2" xfId="7010" xr:uid="{4C094B81-3151-4B80-9E49-C5CDEDBC35C2}"/>
    <cellStyle name="Normal 9 3 2 2 2 2 2" xfId="14516" xr:uid="{97470B4D-42A8-4B9E-B3FF-3D88DB9F9018}"/>
    <cellStyle name="Normal 9 3 2 2 2 2 2 2" xfId="29492" xr:uid="{6B37F1E0-C8BE-4199-8262-9E36CC03DA68}"/>
    <cellStyle name="Normal 9 3 2 2 2 2 3" xfId="22004" xr:uid="{BAAF88FF-89C3-41E7-97D3-97C4C8EAA311}"/>
    <cellStyle name="Normal 9 3 2 2 2 2 4" xfId="33782" xr:uid="{FC5907D1-EB0A-40D1-A247-1B3E167894C7}"/>
    <cellStyle name="Normal 9 3 2 2 2 2 5" xfId="44423" xr:uid="{E14BCAAF-8398-4291-8E2A-495E9EF0C289}"/>
    <cellStyle name="Normal 9 3 2 2 2 2 6" xfId="52309" xr:uid="{208F347E-F1C2-4521-889F-2E5F53562379}"/>
    <cellStyle name="Normal 9 3 2 2 2 2 7" xfId="59799" xr:uid="{830DBEB8-E040-46E5-97FE-0BEAC471636A}"/>
    <cellStyle name="Normal 9 3 2 2 2 3" xfId="7011" xr:uid="{DB0EAF9B-937F-4AC5-92EB-E99D8B7CA30E}"/>
    <cellStyle name="Normal 9 3 2 2 2 3 2" xfId="14517" xr:uid="{DDEEEF71-A0C2-4732-8BE1-B1597F2950F6}"/>
    <cellStyle name="Normal 9 3 2 2 2 3 2 2" xfId="29493" xr:uid="{2609CEAF-D890-4564-842B-B2DCADE7D1BA}"/>
    <cellStyle name="Normal 9 3 2 2 2 3 3" xfId="22005" xr:uid="{57E8BCB5-5CDA-4943-A475-1F1F426AA469}"/>
    <cellStyle name="Normal 9 3 2 2 2 3 4" xfId="35627" xr:uid="{89A009B1-AD8F-499A-AC50-6EDC7AD3CC36}"/>
    <cellStyle name="Normal 9 3 2 2 2 3 5" xfId="44424" xr:uid="{285BC732-18A3-4B73-BFFB-FB6E4BCEC1DA}"/>
    <cellStyle name="Normal 9 3 2 2 2 3 6" xfId="52310" xr:uid="{901A050D-C2A8-4662-B504-4CB56B29A02F}"/>
    <cellStyle name="Normal 9 3 2 2 2 3 7" xfId="59800" xr:uid="{056219E2-157C-490D-A511-57F35FC880D4}"/>
    <cellStyle name="Normal 9 3 2 2 2 4" xfId="7012" xr:uid="{D2E461DF-03FB-4D00-87F1-6FEF7FB95640}"/>
    <cellStyle name="Normal 9 3 2 2 2 4 2" xfId="14518" xr:uid="{146F5AE3-AACD-47EF-8121-80CAEECC89F1}"/>
    <cellStyle name="Normal 9 3 2 2 2 4 2 2" xfId="29494" xr:uid="{0073E9AC-ADD0-4325-8878-92AEDD0FE83F}"/>
    <cellStyle name="Normal 9 3 2 2 2 4 3" xfId="22006" xr:uid="{F7CEB997-D84A-4CB3-B7BA-2C34B297CF57}"/>
    <cellStyle name="Normal 9 3 2 2 2 4 4" xfId="37470" xr:uid="{76307D35-4D39-4A42-A0DF-9EBF893DB68A}"/>
    <cellStyle name="Normal 9 3 2 2 2 4 5" xfId="44425" xr:uid="{05B4A469-4C5E-4CF3-9011-5A5FE9C42AEE}"/>
    <cellStyle name="Normal 9 3 2 2 2 4 6" xfId="52311" xr:uid="{56A50F96-D186-49F9-8EA6-A4D3A2D95DA3}"/>
    <cellStyle name="Normal 9 3 2 2 2 4 7" xfId="59801" xr:uid="{A8DE86E8-B563-43A9-AEF4-2EFB9333B57C}"/>
    <cellStyle name="Normal 9 3 2 2 2 5" xfId="14515" xr:uid="{32C549F1-DDFB-4AE2-939F-7695C38BEECA}"/>
    <cellStyle name="Normal 9 3 2 2 2 5 2" xfId="29491" xr:uid="{539CB5A5-10FC-4B82-AFB6-AF619ACB8A33}"/>
    <cellStyle name="Normal 9 3 2 2 2 6" xfId="22003" xr:uid="{D0972274-E5B2-4473-A20A-2C1F35FDEF4C}"/>
    <cellStyle name="Normal 9 3 2 2 2 7" xfId="31933" xr:uid="{DF1E4EC6-88A1-469C-9381-AF15938D23B5}"/>
    <cellStyle name="Normal 9 3 2 2 2 8" xfId="44422" xr:uid="{3ED2F148-A5F4-4EEB-B0DF-A2026214AF77}"/>
    <cellStyle name="Normal 9 3 2 2 2 9" xfId="52308" xr:uid="{66CFB212-E312-4435-880F-1B77636A50B8}"/>
    <cellStyle name="Normal 9 3 2 2 3" xfId="7013" xr:uid="{96B06C2E-FEFC-4027-8651-DE417C874BD8}"/>
    <cellStyle name="Normal 9 3 2 2 3 2" xfId="14519" xr:uid="{27A17FF1-6A7E-43D3-8FF0-CF80DE5C66D4}"/>
    <cellStyle name="Normal 9 3 2 2 3 2 2" xfId="29495" xr:uid="{D6385C23-3314-42EB-9CF4-4E97514A4204}"/>
    <cellStyle name="Normal 9 3 2 2 3 3" xfId="22007" xr:uid="{64C26B09-A92C-4479-ADBD-FDFA59AC13DE}"/>
    <cellStyle name="Normal 9 3 2 2 3 4" xfId="33781" xr:uid="{323DA86B-9710-4B98-8E0F-B97B91FDB18E}"/>
    <cellStyle name="Normal 9 3 2 2 3 5" xfId="44426" xr:uid="{938F950C-9893-40AC-A9AD-401D7DB8D452}"/>
    <cellStyle name="Normal 9 3 2 2 3 6" xfId="52312" xr:uid="{842C365C-ABDE-491B-A94D-939BF0B64ADF}"/>
    <cellStyle name="Normal 9 3 2 2 3 7" xfId="59802" xr:uid="{3F4FFBB5-283C-479E-B95C-C49D00EDEAD6}"/>
    <cellStyle name="Normal 9 3 2 2 4" xfId="7014" xr:uid="{FB5B2A2A-2FD4-4686-9A35-1788E7617335}"/>
    <cellStyle name="Normal 9 3 2 2 4 2" xfId="14520" xr:uid="{8B15B366-55C7-4366-972A-71CDFB69A47B}"/>
    <cellStyle name="Normal 9 3 2 2 4 2 2" xfId="29496" xr:uid="{72AC1BDC-C334-47E0-85C3-DA24B8B2AB70}"/>
    <cellStyle name="Normal 9 3 2 2 4 3" xfId="22008" xr:uid="{7B43A3E4-C17C-460D-A4EF-6C3E08FEC15A}"/>
    <cellStyle name="Normal 9 3 2 2 4 4" xfId="35626" xr:uid="{F85536D9-43AE-4FBC-9D4F-147EDA64712F}"/>
    <cellStyle name="Normal 9 3 2 2 4 5" xfId="44427" xr:uid="{E2D2F264-597D-4D16-B7BC-3414B38C5BA0}"/>
    <cellStyle name="Normal 9 3 2 2 4 6" xfId="52313" xr:uid="{B637FF3D-C603-4FD1-B0F7-06A69CDA6EC4}"/>
    <cellStyle name="Normal 9 3 2 2 4 7" xfId="59803" xr:uid="{5B6B5EB5-130E-4020-894E-4A5F7D0CE94A}"/>
    <cellStyle name="Normal 9 3 2 2 5" xfId="7015" xr:uid="{CC4CDD0D-77D8-4B07-8823-3772F44F37BD}"/>
    <cellStyle name="Normal 9 3 2 2 5 2" xfId="14521" xr:uid="{A28D384C-D30A-4E1D-99DA-180F7FF20E00}"/>
    <cellStyle name="Normal 9 3 2 2 5 2 2" xfId="29497" xr:uid="{5523F3D0-429C-4AF6-943C-C5703EE93D44}"/>
    <cellStyle name="Normal 9 3 2 2 5 3" xfId="22009" xr:uid="{E31D3C26-58F7-4E46-92E6-A00D63FEFCB3}"/>
    <cellStyle name="Normal 9 3 2 2 5 4" xfId="37469" xr:uid="{08DF140E-DBAB-4344-B3D8-C2CFF53F4170}"/>
    <cellStyle name="Normal 9 3 2 2 5 5" xfId="44428" xr:uid="{664E19D2-B30D-40EC-B549-A5EA44494FDA}"/>
    <cellStyle name="Normal 9 3 2 2 5 6" xfId="52314" xr:uid="{9B9D2118-3E1B-4E28-927B-F1CD6CB3F74F}"/>
    <cellStyle name="Normal 9 3 2 2 5 7" xfId="59804" xr:uid="{CECCB02D-8EC3-4C43-82BC-E651CA9FAFB1}"/>
    <cellStyle name="Normal 9 3 2 2 6" xfId="14514" xr:uid="{41201E88-0DB5-439C-B6D1-6584A003FC4E}"/>
    <cellStyle name="Normal 9 3 2 2 6 2" xfId="29490" xr:uid="{737EDA16-645B-4AEC-BC1F-3CC3D6D7EBF3}"/>
    <cellStyle name="Normal 9 3 2 2 7" xfId="22002" xr:uid="{218D6D51-3623-4062-AB8F-5B9AE887F96E}"/>
    <cellStyle name="Normal 9 3 2 2 8" xfId="31058" xr:uid="{9BBB2BF0-E8AA-41A2-B771-810D87424DBC}"/>
    <cellStyle name="Normal 9 3 2 2 9" xfId="44421" xr:uid="{817A2D1C-C377-4078-A218-24F825CB870A}"/>
    <cellStyle name="Normal 9 3 2 3" xfId="7016" xr:uid="{296778B9-5619-46FC-A75B-C14DBEB1BD61}"/>
    <cellStyle name="Normal 9 3 2 3 10" xfId="59805" xr:uid="{EE28F51D-FA53-4221-B8EE-B3DC00F86A23}"/>
    <cellStyle name="Normal 9 3 2 3 2" xfId="7017" xr:uid="{097EE61E-A6B3-4303-9711-CC9D66D6BE50}"/>
    <cellStyle name="Normal 9 3 2 3 2 2" xfId="14523" xr:uid="{1F56A368-37D5-41F1-ABC8-4ECF89B0AF95}"/>
    <cellStyle name="Normal 9 3 2 3 2 2 2" xfId="29499" xr:uid="{265DDB6B-AB10-46C2-AB29-233E066BC903}"/>
    <cellStyle name="Normal 9 3 2 3 2 3" xfId="22011" xr:uid="{FD9AABD0-AAF9-4097-8B15-F66211DABF08}"/>
    <cellStyle name="Normal 9 3 2 3 2 4" xfId="33783" xr:uid="{9862890B-D179-45E8-9050-28D319FC2FE4}"/>
    <cellStyle name="Normal 9 3 2 3 2 5" xfId="44430" xr:uid="{AFF8B918-236B-4D21-AFAB-7FB783A12EED}"/>
    <cellStyle name="Normal 9 3 2 3 2 6" xfId="52316" xr:uid="{E61C0E91-2E4B-4726-B8D6-E52EA3AD0DC7}"/>
    <cellStyle name="Normal 9 3 2 3 2 7" xfId="59806" xr:uid="{BB2FFDB8-2801-43CC-9293-FA9E91F3A9C2}"/>
    <cellStyle name="Normal 9 3 2 3 3" xfId="7018" xr:uid="{5C9663A5-892D-408C-B50E-82D21B37BB97}"/>
    <cellStyle name="Normal 9 3 2 3 3 2" xfId="14524" xr:uid="{705EE294-8DE3-46EB-9B1C-2876251D7DEF}"/>
    <cellStyle name="Normal 9 3 2 3 3 2 2" xfId="29500" xr:uid="{F47B8D23-74B9-4794-965F-443BC4B20BD6}"/>
    <cellStyle name="Normal 9 3 2 3 3 3" xfId="22012" xr:uid="{5E658C7A-0389-4936-A60E-A02998CF135B}"/>
    <cellStyle name="Normal 9 3 2 3 3 4" xfId="35628" xr:uid="{2AB9A618-95D5-4187-AE0B-552F48301730}"/>
    <cellStyle name="Normal 9 3 2 3 3 5" xfId="44431" xr:uid="{879C5AA1-1BC3-4F1F-8FB8-9919DB690500}"/>
    <cellStyle name="Normal 9 3 2 3 3 6" xfId="52317" xr:uid="{77B4C3EE-8D78-48FB-9058-05EE9F99352A}"/>
    <cellStyle name="Normal 9 3 2 3 3 7" xfId="59807" xr:uid="{CFF3BB47-7BA3-4341-A937-D94A7DC6EF59}"/>
    <cellStyle name="Normal 9 3 2 3 4" xfId="7019" xr:uid="{DAEBCB0E-21C0-4637-BE41-B7B5FE0E5DE3}"/>
    <cellStyle name="Normal 9 3 2 3 4 2" xfId="14525" xr:uid="{016152E0-2808-4CA4-9858-860F14CA6716}"/>
    <cellStyle name="Normal 9 3 2 3 4 2 2" xfId="29501" xr:uid="{06BE6C8C-7FEB-4B90-AA79-EA25DBA4C221}"/>
    <cellStyle name="Normal 9 3 2 3 4 3" xfId="22013" xr:uid="{2D2D71B8-58DB-4D66-A6EB-31915AE2EC77}"/>
    <cellStyle name="Normal 9 3 2 3 4 4" xfId="37471" xr:uid="{3662E4DF-8947-4164-BD79-A02600C08202}"/>
    <cellStyle name="Normal 9 3 2 3 4 5" xfId="44432" xr:uid="{9D28A9DF-4620-4347-9BF4-D4033A5A1E54}"/>
    <cellStyle name="Normal 9 3 2 3 4 6" xfId="52318" xr:uid="{DF90D8E6-35ED-4FC2-BCAC-FEBEDC0556DA}"/>
    <cellStyle name="Normal 9 3 2 3 4 7" xfId="59808" xr:uid="{B5A75A0D-DD51-4080-85D9-857E8CE3A34A}"/>
    <cellStyle name="Normal 9 3 2 3 5" xfId="14522" xr:uid="{7DACC1B4-DF66-48D4-932B-7AA9B4FC3476}"/>
    <cellStyle name="Normal 9 3 2 3 5 2" xfId="29498" xr:uid="{C63AD8D2-69C9-4A72-8151-6AC1188D64B7}"/>
    <cellStyle name="Normal 9 3 2 3 6" xfId="22010" xr:uid="{DD03F74E-42BB-49F2-B3C1-2144FAB03C2A}"/>
    <cellStyle name="Normal 9 3 2 3 7" xfId="31932" xr:uid="{FB448DA9-FFFA-40AF-8CD7-4142440D44D9}"/>
    <cellStyle name="Normal 9 3 2 3 8" xfId="44429" xr:uid="{B06A1429-1787-4262-8270-01FF32004A34}"/>
    <cellStyle name="Normal 9 3 2 3 9" xfId="52315" xr:uid="{DC7C548A-1187-4381-BA80-5509C13A567F}"/>
    <cellStyle name="Normal 9 3 2 4" xfId="7020" xr:uid="{DA7EFECD-8CD6-4FBC-A246-E02DE95F8638}"/>
    <cellStyle name="Normal 9 3 2 4 2" xfId="14526" xr:uid="{BE8EF678-4B50-49CF-B86B-116FCFCDAEA1}"/>
    <cellStyle name="Normal 9 3 2 4 2 2" xfId="29502" xr:uid="{6EF91669-766F-4393-B3B2-38BB9781ADA8}"/>
    <cellStyle name="Normal 9 3 2 4 3" xfId="22014" xr:uid="{212D0270-B842-476C-924C-D5EFB1378592}"/>
    <cellStyle name="Normal 9 3 2 4 4" xfId="33780" xr:uid="{E497A8E2-36A8-4E28-B90B-8C4D1ABDA21D}"/>
    <cellStyle name="Normal 9 3 2 4 5" xfId="44433" xr:uid="{E9DCAB04-47FD-4C94-8E0C-E3878B9A5411}"/>
    <cellStyle name="Normal 9 3 2 4 6" xfId="52319" xr:uid="{AB8D3DD1-7D32-4CA5-B74B-F7C710DDF994}"/>
    <cellStyle name="Normal 9 3 2 4 7" xfId="59809" xr:uid="{E97D3BBE-A53D-4832-80C9-21AA90A7BE15}"/>
    <cellStyle name="Normal 9 3 2 5" xfId="7021" xr:uid="{1010F937-821D-44C3-BEE9-715D88903F05}"/>
    <cellStyle name="Normal 9 3 2 5 2" xfId="14527" xr:uid="{F60AC3E4-158C-48A8-A4BD-3E93E55D25C1}"/>
    <cellStyle name="Normal 9 3 2 5 2 2" xfId="29503" xr:uid="{F5F38454-385E-458B-9A49-72F8F770EABA}"/>
    <cellStyle name="Normal 9 3 2 5 3" xfId="22015" xr:uid="{EB46D8E6-3FF3-4CC1-9EF7-0D75B33AECC8}"/>
    <cellStyle name="Normal 9 3 2 5 4" xfId="35625" xr:uid="{F7EFB947-5DE1-4873-9630-BECE7B0FBC35}"/>
    <cellStyle name="Normal 9 3 2 5 5" xfId="44434" xr:uid="{F7F5C3F9-71AE-424F-96C6-5B0AF688D193}"/>
    <cellStyle name="Normal 9 3 2 5 6" xfId="52320" xr:uid="{A86AFFAF-F1B4-4BB7-8306-6DAFD652E5B2}"/>
    <cellStyle name="Normal 9 3 2 5 7" xfId="59810" xr:uid="{7CD913CC-03BF-436D-B866-E1CFF710F98C}"/>
    <cellStyle name="Normal 9 3 2 6" xfId="7022" xr:uid="{2E7BB112-B851-417C-9247-5F9627482853}"/>
    <cellStyle name="Normal 9 3 2 6 2" xfId="14528" xr:uid="{C2695A98-01DC-440F-8873-770B917D705C}"/>
    <cellStyle name="Normal 9 3 2 6 2 2" xfId="29504" xr:uid="{3236D3A7-F228-4F19-B9CF-F89F38F56BA4}"/>
    <cellStyle name="Normal 9 3 2 6 3" xfId="22016" xr:uid="{4F0B7727-C011-4556-92E8-CC7522EB83DF}"/>
    <cellStyle name="Normal 9 3 2 6 4" xfId="37468" xr:uid="{C3BF7A40-9918-47B2-8DAD-E1BE92B7FFAB}"/>
    <cellStyle name="Normal 9 3 2 6 5" xfId="44435" xr:uid="{D9AC4DC2-B5DC-412F-9097-21BBFB4F4415}"/>
    <cellStyle name="Normal 9 3 2 6 6" xfId="52321" xr:uid="{91E4DE58-FAA8-4F2C-AD8F-E1F3452032F6}"/>
    <cellStyle name="Normal 9 3 2 6 7" xfId="59811" xr:uid="{953D6A68-1551-4CEB-B3AD-F5C5A3765E3C}"/>
    <cellStyle name="Normal 9 3 2 7" xfId="7896" xr:uid="{B5ACA998-306B-46AC-95A0-E39AB3DCB596}"/>
    <cellStyle name="Normal 9 3 2 7 2" xfId="22873" xr:uid="{A3058B2F-2577-4EB4-97CE-207FBA52898C}"/>
    <cellStyle name="Normal 9 3 2 8" xfId="15385" xr:uid="{694B134D-82EF-4AC4-AFFA-5AB6514C8663}"/>
    <cellStyle name="Normal 9 3 2 9" xfId="30537" xr:uid="{E6FC75B9-91EF-4A77-A6A7-67489DD2AE65}"/>
    <cellStyle name="Normal 9 3 20" xfId="45482" xr:uid="{7BAA9E2F-C0F2-45F7-860C-1F1884010305}"/>
    <cellStyle name="Normal 9 3 21" xfId="45631" xr:uid="{C7988432-4A2B-4EB8-8402-E8111AE4B638}"/>
    <cellStyle name="Normal 9 3 22" xfId="53124" xr:uid="{F8C2B23C-8DA0-4BBB-8F56-F7512ECCA303}"/>
    <cellStyle name="Normal 9 3 3" xfId="7023" xr:uid="{B7F123C7-FBA2-422D-A309-8B2F50865CA1}"/>
    <cellStyle name="Normal 9 3 3 10" xfId="52322" xr:uid="{A336DC72-8AC9-4D42-BCB1-13B63091054E}"/>
    <cellStyle name="Normal 9 3 3 11" xfId="59812" xr:uid="{26DE387A-1BFC-474E-9ABB-445B96124C59}"/>
    <cellStyle name="Normal 9 3 3 2" xfId="7024" xr:uid="{ECC29741-B34F-4292-817B-75FD71BBC6C2}"/>
    <cellStyle name="Normal 9 3 3 2 10" xfId="59813" xr:uid="{85FA4E91-557D-4187-88F7-637A68C93C9E}"/>
    <cellStyle name="Normal 9 3 3 2 2" xfId="7025" xr:uid="{3F9747D0-A73A-4D4C-9783-FCCDF6C4EB72}"/>
    <cellStyle name="Normal 9 3 3 2 2 2" xfId="14531" xr:uid="{1B12ABD3-CBAD-4C17-B5CD-C4BBC43C8FE5}"/>
    <cellStyle name="Normal 9 3 3 2 2 2 2" xfId="29507" xr:uid="{B24F1ADF-38C5-40F9-A8EA-A566D670B352}"/>
    <cellStyle name="Normal 9 3 3 2 2 3" xfId="22019" xr:uid="{71A3B3B6-A82D-47A5-8588-D5443FA0FC1D}"/>
    <cellStyle name="Normal 9 3 3 2 2 4" xfId="33785" xr:uid="{A962385F-EFE6-48A1-8439-F8D6CDD808AA}"/>
    <cellStyle name="Normal 9 3 3 2 2 5" xfId="44438" xr:uid="{CF7F08FD-11DD-4268-A061-A452E271198E}"/>
    <cellStyle name="Normal 9 3 3 2 2 6" xfId="52324" xr:uid="{A6948E0D-0348-468B-831E-438ED537EB39}"/>
    <cellStyle name="Normal 9 3 3 2 2 7" xfId="59814" xr:uid="{CFDE532C-0FF7-4163-8E23-6FD400903E67}"/>
    <cellStyle name="Normal 9 3 3 2 3" xfId="7026" xr:uid="{2009712F-4393-4118-9770-00C71BA5B3EF}"/>
    <cellStyle name="Normal 9 3 3 2 3 2" xfId="14532" xr:uid="{BD76383F-49E2-4D46-82B9-6B22FB32B425}"/>
    <cellStyle name="Normal 9 3 3 2 3 2 2" xfId="29508" xr:uid="{322C3F2C-D135-4113-822D-3C85857C5F87}"/>
    <cellStyle name="Normal 9 3 3 2 3 3" xfId="22020" xr:uid="{46E3085D-DD6C-414B-ACBA-FC624DC733E4}"/>
    <cellStyle name="Normal 9 3 3 2 3 4" xfId="35630" xr:uid="{37817494-139E-40E1-9752-F0A1525ADCDB}"/>
    <cellStyle name="Normal 9 3 3 2 3 5" xfId="44439" xr:uid="{EBD40594-1A6D-4BE7-A9F0-B5AD6238BD4D}"/>
    <cellStyle name="Normal 9 3 3 2 3 6" xfId="52325" xr:uid="{984B76B6-057F-4FC1-9780-B2225BD18171}"/>
    <cellStyle name="Normal 9 3 3 2 3 7" xfId="59815" xr:uid="{14C3798E-7B34-4916-9685-4B0B504B3018}"/>
    <cellStyle name="Normal 9 3 3 2 4" xfId="7027" xr:uid="{50EC8477-C5CC-47BE-B2A2-D28FF52C3BCD}"/>
    <cellStyle name="Normal 9 3 3 2 4 2" xfId="14533" xr:uid="{F681D51B-C382-489F-8DC1-C5C93757D577}"/>
    <cellStyle name="Normal 9 3 3 2 4 2 2" xfId="29509" xr:uid="{2A3BBEA0-135E-4A0E-A2E1-5085CD66DEAF}"/>
    <cellStyle name="Normal 9 3 3 2 4 3" xfId="22021" xr:uid="{47F512AF-7A9D-4BEF-BC6C-17D22E83E03F}"/>
    <cellStyle name="Normal 9 3 3 2 4 4" xfId="37473" xr:uid="{0C985967-5766-41C1-A3ED-F0D46895EDCA}"/>
    <cellStyle name="Normal 9 3 3 2 4 5" xfId="44440" xr:uid="{161BD7DD-7835-4273-A7A0-89241419062C}"/>
    <cellStyle name="Normal 9 3 3 2 4 6" xfId="52326" xr:uid="{36A6F9A8-28CD-490D-87D4-866AC3797806}"/>
    <cellStyle name="Normal 9 3 3 2 4 7" xfId="59816" xr:uid="{F7C2CE7A-E225-4D29-B1F5-D9A3D2A680DC}"/>
    <cellStyle name="Normal 9 3 3 2 5" xfId="14530" xr:uid="{FA5C0D39-8A47-4282-9444-B0F65FFE5131}"/>
    <cellStyle name="Normal 9 3 3 2 5 2" xfId="29506" xr:uid="{5B6936D3-9089-4190-8E58-79E3DBDA271F}"/>
    <cellStyle name="Normal 9 3 3 2 6" xfId="22018" xr:uid="{ED9FF540-A5DD-4E38-8EA0-C66079FA9723}"/>
    <cellStyle name="Normal 9 3 3 2 7" xfId="31934" xr:uid="{D3A424A8-2E5A-408E-94A2-D19B038FDA38}"/>
    <cellStyle name="Normal 9 3 3 2 8" xfId="44437" xr:uid="{7592B41B-456E-4374-B74A-F35E45671C3B}"/>
    <cellStyle name="Normal 9 3 3 2 9" xfId="52323" xr:uid="{EE51572C-34FE-4B41-9836-22DFC56B9423}"/>
    <cellStyle name="Normal 9 3 3 3" xfId="7028" xr:uid="{49197D89-8954-4F96-9A34-E862E654ACB2}"/>
    <cellStyle name="Normal 9 3 3 3 2" xfId="14534" xr:uid="{9A110776-D559-4946-8B53-F5B5344F5A5B}"/>
    <cellStyle name="Normal 9 3 3 3 2 2" xfId="29510" xr:uid="{AF3D292A-B64E-44EA-967E-334A5EFD2DCD}"/>
    <cellStyle name="Normal 9 3 3 3 3" xfId="22022" xr:uid="{0879496A-17B0-4A37-A7B5-01D140D83B6C}"/>
    <cellStyle name="Normal 9 3 3 3 4" xfId="33784" xr:uid="{7CFC80EA-5E56-46D8-877B-5D097897486F}"/>
    <cellStyle name="Normal 9 3 3 3 5" xfId="44441" xr:uid="{8FBCDE09-0F96-46EE-90F8-AADEC3CC8A5A}"/>
    <cellStyle name="Normal 9 3 3 3 6" xfId="52327" xr:uid="{2F79B6BE-9788-45E0-907E-F4922343AEE8}"/>
    <cellStyle name="Normal 9 3 3 3 7" xfId="59817" xr:uid="{C631F962-F640-4474-BE85-669F822F2D2C}"/>
    <cellStyle name="Normal 9 3 3 4" xfId="7029" xr:uid="{51188609-890C-41D8-9F98-093E28683F09}"/>
    <cellStyle name="Normal 9 3 3 4 2" xfId="14535" xr:uid="{6FD45965-07E7-4C07-8C1C-327FF12C3A8D}"/>
    <cellStyle name="Normal 9 3 3 4 2 2" xfId="29511" xr:uid="{FAEF2DBD-DF73-4C17-9E19-9726FEE39F48}"/>
    <cellStyle name="Normal 9 3 3 4 3" xfId="22023" xr:uid="{0DDE2878-22C6-4FDE-9D04-F86CFE0D3EEA}"/>
    <cellStyle name="Normal 9 3 3 4 4" xfId="35629" xr:uid="{D6D44207-C6D2-4CE3-9E3C-B58C26DDE228}"/>
    <cellStyle name="Normal 9 3 3 4 5" xfId="44442" xr:uid="{A4C05286-6512-46D9-8A78-28057BF7A037}"/>
    <cellStyle name="Normal 9 3 3 4 6" xfId="52328" xr:uid="{2887D8DB-012C-4C73-8FEA-9F246BBA297D}"/>
    <cellStyle name="Normal 9 3 3 4 7" xfId="59818" xr:uid="{91366CFF-016D-4B92-944F-C49DE5299FCD}"/>
    <cellStyle name="Normal 9 3 3 5" xfId="7030" xr:uid="{1026932F-B7F0-4B54-86C1-13659BF9E339}"/>
    <cellStyle name="Normal 9 3 3 5 2" xfId="14536" xr:uid="{CD29D733-D86B-4127-9D87-34F7330512F3}"/>
    <cellStyle name="Normal 9 3 3 5 2 2" xfId="29512" xr:uid="{2EEE9293-0609-433F-8F5F-6BEF4D4DC202}"/>
    <cellStyle name="Normal 9 3 3 5 3" xfId="22024" xr:uid="{BB2CD04A-6AEE-4A3A-99CE-7328223E74EB}"/>
    <cellStyle name="Normal 9 3 3 5 4" xfId="37472" xr:uid="{20E203E2-B508-460C-9D2D-29A265B5BBAA}"/>
    <cellStyle name="Normal 9 3 3 5 5" xfId="44443" xr:uid="{458A9DB2-9C9F-4480-A3D4-46BD8352CB44}"/>
    <cellStyle name="Normal 9 3 3 5 6" xfId="52329" xr:uid="{E7254C8E-8153-4B81-8483-EBBA0C0878CF}"/>
    <cellStyle name="Normal 9 3 3 5 7" xfId="59819" xr:uid="{F0F72078-3DBD-4567-95AF-BD1956DE0AFF}"/>
    <cellStyle name="Normal 9 3 3 6" xfId="14529" xr:uid="{930755CA-5120-403F-8241-3B0DB5F5FA62}"/>
    <cellStyle name="Normal 9 3 3 6 2" xfId="29505" xr:uid="{B3ACB9EC-4C56-4BAE-AFAF-69C8DBBD635E}"/>
    <cellStyle name="Normal 9 3 3 7" xfId="22017" xr:uid="{B584FFED-73E3-4C7B-ADEE-5904D8833281}"/>
    <cellStyle name="Normal 9 3 3 8" xfId="30738" xr:uid="{99FDE56E-7866-445E-A835-66385020D674}"/>
    <cellStyle name="Normal 9 3 3 9" xfId="44436" xr:uid="{3AD80B93-7641-4418-A3EA-AED69F71AB8C}"/>
    <cellStyle name="Normal 9 3 4" xfId="7031" xr:uid="{0F64A712-9E42-41A4-9951-79A5D920FB88}"/>
    <cellStyle name="Normal 9 3 4 10" xfId="52330" xr:uid="{AD29B331-5FF5-4D3A-9DEF-873EDC30A027}"/>
    <cellStyle name="Normal 9 3 4 11" xfId="59820" xr:uid="{8CA7680B-188A-4DC3-B40A-01F295F0EA52}"/>
    <cellStyle name="Normal 9 3 4 2" xfId="7032" xr:uid="{08502612-B377-4713-B626-486370C2C4D3}"/>
    <cellStyle name="Normal 9 3 4 2 10" xfId="59821" xr:uid="{974EA87D-4A6A-4614-B97D-EC9C4B024477}"/>
    <cellStyle name="Normal 9 3 4 2 2" xfId="7033" xr:uid="{8554DBC0-E917-46B1-AF02-E603C121CAB7}"/>
    <cellStyle name="Normal 9 3 4 2 2 2" xfId="14539" xr:uid="{4150F06B-0EA4-49BA-8EDC-B8FCCC895D52}"/>
    <cellStyle name="Normal 9 3 4 2 2 2 2" xfId="29515" xr:uid="{8CCB04B6-549F-4583-B412-462E5DE35C76}"/>
    <cellStyle name="Normal 9 3 4 2 2 3" xfId="22027" xr:uid="{00F2A5C0-1F69-4552-8540-D125B3179670}"/>
    <cellStyle name="Normal 9 3 4 2 2 4" xfId="33787" xr:uid="{1383EEAB-218F-4125-8307-AE3778F34313}"/>
    <cellStyle name="Normal 9 3 4 2 2 5" xfId="44446" xr:uid="{B3468566-CAB3-4383-A4AC-B5F017D17A2C}"/>
    <cellStyle name="Normal 9 3 4 2 2 6" xfId="52332" xr:uid="{FE110E3D-31EF-4FB0-B3E9-196264E0AED8}"/>
    <cellStyle name="Normal 9 3 4 2 2 7" xfId="59822" xr:uid="{C893181E-C20E-45CD-86A4-94D21B903B29}"/>
    <cellStyle name="Normal 9 3 4 2 3" xfId="7034" xr:uid="{0F7694B2-8F4B-4E13-B3EC-0EB1E439DF9F}"/>
    <cellStyle name="Normal 9 3 4 2 3 2" xfId="14540" xr:uid="{CED814A7-0950-49AB-9A7D-FBE9E9CC1750}"/>
    <cellStyle name="Normal 9 3 4 2 3 2 2" xfId="29516" xr:uid="{76E3554E-5A8C-496C-B67D-38715881AD14}"/>
    <cellStyle name="Normal 9 3 4 2 3 3" xfId="22028" xr:uid="{EE311056-4C9A-4432-B11B-F7120AE0742F}"/>
    <cellStyle name="Normal 9 3 4 2 3 4" xfId="35632" xr:uid="{6E115CE0-1F29-4788-9F6B-96D7EA0A8B1F}"/>
    <cellStyle name="Normal 9 3 4 2 3 5" xfId="44447" xr:uid="{1979247C-C983-4242-B6BA-A872872609EE}"/>
    <cellStyle name="Normal 9 3 4 2 3 6" xfId="52333" xr:uid="{96ADDB2C-AEDD-4DCD-BA92-5AF7EA0786D0}"/>
    <cellStyle name="Normal 9 3 4 2 3 7" xfId="59823" xr:uid="{04EB7AB2-E251-4041-B801-F75181D809FA}"/>
    <cellStyle name="Normal 9 3 4 2 4" xfId="7035" xr:uid="{35C19A05-472D-43C5-9145-09ABB4C49942}"/>
    <cellStyle name="Normal 9 3 4 2 4 2" xfId="14541" xr:uid="{48019846-1883-4D6F-ACB6-B3C28C6BA176}"/>
    <cellStyle name="Normal 9 3 4 2 4 2 2" xfId="29517" xr:uid="{728D5576-1041-4A56-95A0-C66DA61D37A4}"/>
    <cellStyle name="Normal 9 3 4 2 4 3" xfId="22029" xr:uid="{2AD951F6-48D8-4D7B-ABA4-5665ED628AE3}"/>
    <cellStyle name="Normal 9 3 4 2 4 4" xfId="37475" xr:uid="{A0D28835-DE1B-4BA2-8377-D48CF245B5CE}"/>
    <cellStyle name="Normal 9 3 4 2 4 5" xfId="44448" xr:uid="{F1E3CFEE-F9D0-40D3-A615-1CE7A0774878}"/>
    <cellStyle name="Normal 9 3 4 2 4 6" xfId="52334" xr:uid="{CA0BFF79-644E-405E-8133-394A63335FA8}"/>
    <cellStyle name="Normal 9 3 4 2 4 7" xfId="59824" xr:uid="{A9B4497F-4B7D-432F-8EC9-FE379C62F357}"/>
    <cellStyle name="Normal 9 3 4 2 5" xfId="14538" xr:uid="{22235EB8-C6C6-4F3B-B96B-3C3D53788B8A}"/>
    <cellStyle name="Normal 9 3 4 2 5 2" xfId="29514" xr:uid="{372C0B46-C4A0-46FF-A038-2CF5AC2F0EDF}"/>
    <cellStyle name="Normal 9 3 4 2 6" xfId="22026" xr:uid="{5EDDE802-9F68-47E3-9155-AE37B6E92AC3}"/>
    <cellStyle name="Normal 9 3 4 2 7" xfId="31935" xr:uid="{5B023A32-A289-414C-A70B-93EAA9184531}"/>
    <cellStyle name="Normal 9 3 4 2 8" xfId="44445" xr:uid="{6B3F0B79-C28B-4AAA-94BD-4F36D874F494}"/>
    <cellStyle name="Normal 9 3 4 2 9" xfId="52331" xr:uid="{2279BE83-4528-4D34-99AA-5D671146EFF2}"/>
    <cellStyle name="Normal 9 3 4 3" xfId="7036" xr:uid="{3BA788A3-7967-4812-8F13-275BA1729101}"/>
    <cellStyle name="Normal 9 3 4 3 2" xfId="14542" xr:uid="{81BF3DAC-0A8F-4CB1-91FF-FB7965147286}"/>
    <cellStyle name="Normal 9 3 4 3 2 2" xfId="29518" xr:uid="{B58B4255-DEFE-4004-A099-082358D413EB}"/>
    <cellStyle name="Normal 9 3 4 3 3" xfId="22030" xr:uid="{7E1F6637-E78A-40AA-9072-AE5562FE6691}"/>
    <cellStyle name="Normal 9 3 4 3 4" xfId="33786" xr:uid="{C3040469-6300-42E0-86AE-729047444F28}"/>
    <cellStyle name="Normal 9 3 4 3 5" xfId="44449" xr:uid="{FF184094-F181-4D55-A3A1-085D332D68BE}"/>
    <cellStyle name="Normal 9 3 4 3 6" xfId="52335" xr:uid="{4C19E3A7-6CB6-45E2-BC1F-9BC3F6C5684C}"/>
    <cellStyle name="Normal 9 3 4 3 7" xfId="59825" xr:uid="{95BC2273-905B-4B3C-BE3C-2BF6ED98DE68}"/>
    <cellStyle name="Normal 9 3 4 4" xfId="7037" xr:uid="{B43D229E-30D7-4280-87D3-B60062AD0491}"/>
    <cellStyle name="Normal 9 3 4 4 2" xfId="14543" xr:uid="{36AE4912-2FBC-4282-9C7F-1A947A5846EE}"/>
    <cellStyle name="Normal 9 3 4 4 2 2" xfId="29519" xr:uid="{084298EC-CF31-45A9-907A-BF743499B2EC}"/>
    <cellStyle name="Normal 9 3 4 4 3" xfId="22031" xr:uid="{9ACD896F-6DFF-4E8F-A5BB-A39CB120475D}"/>
    <cellStyle name="Normal 9 3 4 4 4" xfId="35631" xr:uid="{11AE5D1A-87E5-4916-909A-B338E7BFADE2}"/>
    <cellStyle name="Normal 9 3 4 4 5" xfId="44450" xr:uid="{F69652B1-FC11-4367-851B-1017FA5EC08B}"/>
    <cellStyle name="Normal 9 3 4 4 6" xfId="52336" xr:uid="{4D8FA890-583A-4BDB-A8D4-6807298A7C3B}"/>
    <cellStyle name="Normal 9 3 4 4 7" xfId="59826" xr:uid="{000F42B1-9D3E-4064-9AF4-C5D4FD62206C}"/>
    <cellStyle name="Normal 9 3 4 5" xfId="7038" xr:uid="{25CA60B4-3DA3-493A-88EC-8A126F9557AC}"/>
    <cellStyle name="Normal 9 3 4 5 2" xfId="14544" xr:uid="{8129E4FB-4E0D-4887-A864-EAEB58907D70}"/>
    <cellStyle name="Normal 9 3 4 5 2 2" xfId="29520" xr:uid="{857B82AA-190A-4B47-9E3E-90B99CCFBC7A}"/>
    <cellStyle name="Normal 9 3 4 5 3" xfId="22032" xr:uid="{88D84019-D04F-4016-810B-C2E767781301}"/>
    <cellStyle name="Normal 9 3 4 5 4" xfId="37474" xr:uid="{FE415064-0085-44A7-B939-09566E747AB5}"/>
    <cellStyle name="Normal 9 3 4 5 5" xfId="44451" xr:uid="{76CAF881-C78A-4C60-8667-CF97BEC8E037}"/>
    <cellStyle name="Normal 9 3 4 5 6" xfId="52337" xr:uid="{5EC2B756-8FBA-4D98-B970-60563844DAA9}"/>
    <cellStyle name="Normal 9 3 4 5 7" xfId="59827" xr:uid="{E344A5B6-690E-4AD3-A963-DB48F090018F}"/>
    <cellStyle name="Normal 9 3 4 6" xfId="14537" xr:uid="{74D2D00E-E7BE-4300-87C7-B0F5C1A5799F}"/>
    <cellStyle name="Normal 9 3 4 6 2" xfId="29513" xr:uid="{3B421015-648E-4652-B71A-D2DB63264B0E}"/>
    <cellStyle name="Normal 9 3 4 7" xfId="22025" xr:uid="{A21C5A1C-32EA-419B-B333-A43D5D85C40E}"/>
    <cellStyle name="Normal 9 3 4 8" xfId="31057" xr:uid="{2B82AE71-FF73-4052-BB8A-CCE12043E670}"/>
    <cellStyle name="Normal 9 3 4 9" xfId="44444" xr:uid="{0CC6539F-312A-471D-9E03-04F433888F31}"/>
    <cellStyle name="Normal 9 3 5" xfId="7039" xr:uid="{69C9FC35-494F-441C-A122-C9633C340FCB}"/>
    <cellStyle name="Normal 9 3 5 10" xfId="52338" xr:uid="{BA1EB8DE-D5C5-4C4B-9BBE-86CC365E6EFB}"/>
    <cellStyle name="Normal 9 3 5 11" xfId="59828" xr:uid="{5B6B869B-A135-4993-938A-CE2DC575E428}"/>
    <cellStyle name="Normal 9 3 5 2" xfId="7040" xr:uid="{AFECEF45-DC97-4463-9F95-7A8996BF1B09}"/>
    <cellStyle name="Normal 9 3 5 2 10" xfId="59829" xr:uid="{34CE7744-31A4-4434-A98A-AD9A56474C8C}"/>
    <cellStyle name="Normal 9 3 5 2 2" xfId="7041" xr:uid="{C5674F56-CFBB-4C0B-AFB9-072A25761160}"/>
    <cellStyle name="Normal 9 3 5 2 2 2" xfId="14547" xr:uid="{FD3CB726-9325-4B19-BC37-81B2F5250F09}"/>
    <cellStyle name="Normal 9 3 5 2 2 2 2" xfId="29523" xr:uid="{42E1F19D-7207-49ED-8F44-EFDFFC5E1838}"/>
    <cellStyle name="Normal 9 3 5 2 2 3" xfId="22035" xr:uid="{C711F773-332C-4810-9F0E-5DBC632F3E97}"/>
    <cellStyle name="Normal 9 3 5 2 2 4" xfId="33789" xr:uid="{CB7DBA51-504D-4C44-ACA9-D1B00CA96BCD}"/>
    <cellStyle name="Normal 9 3 5 2 2 5" xfId="44454" xr:uid="{8A133C91-8C2B-4388-B4FB-36E14B0DD962}"/>
    <cellStyle name="Normal 9 3 5 2 2 6" xfId="52340" xr:uid="{552415CB-5952-4C45-9B1B-517C0C4F19CF}"/>
    <cellStyle name="Normal 9 3 5 2 2 7" xfId="59830" xr:uid="{2AD8A229-802D-4335-84BA-D18AFBBFDFF2}"/>
    <cellStyle name="Normal 9 3 5 2 3" xfId="7042" xr:uid="{238D4652-CAE2-473A-8DED-0C825DEFA0F4}"/>
    <cellStyle name="Normal 9 3 5 2 3 2" xfId="14548" xr:uid="{EBD55104-ED5D-4B37-A585-082D2118C0C7}"/>
    <cellStyle name="Normal 9 3 5 2 3 2 2" xfId="29524" xr:uid="{3222C10B-660F-4410-BF55-E2A4F11154DB}"/>
    <cellStyle name="Normal 9 3 5 2 3 3" xfId="22036" xr:uid="{E6EB2719-2EB4-4BF1-A6AC-0D07E31C70EA}"/>
    <cellStyle name="Normal 9 3 5 2 3 4" xfId="35634" xr:uid="{B28421A8-7074-4C1F-BD87-20949562682F}"/>
    <cellStyle name="Normal 9 3 5 2 3 5" xfId="44455" xr:uid="{BF6E2694-1832-4211-BCD2-27A87F5E1396}"/>
    <cellStyle name="Normal 9 3 5 2 3 6" xfId="52341" xr:uid="{04D274D5-BD89-4E64-B846-9FEAA0F1DF3A}"/>
    <cellStyle name="Normal 9 3 5 2 3 7" xfId="59831" xr:uid="{E833B38F-B282-4C83-A5EB-CF45625FC9FD}"/>
    <cellStyle name="Normal 9 3 5 2 4" xfId="7043" xr:uid="{5A5F499B-D16A-4789-8754-81A9BDCD5CA7}"/>
    <cellStyle name="Normal 9 3 5 2 4 2" xfId="14549" xr:uid="{6F6D1944-F989-4C70-A1A0-CA9AC4798D62}"/>
    <cellStyle name="Normal 9 3 5 2 4 2 2" xfId="29525" xr:uid="{1D5A87DD-98C8-4186-9CD0-1AF7658E9A21}"/>
    <cellStyle name="Normal 9 3 5 2 4 3" xfId="22037" xr:uid="{CDAF3CA8-71A4-4BBB-9375-332DEDBE9764}"/>
    <cellStyle name="Normal 9 3 5 2 4 4" xfId="37477" xr:uid="{D4C35EC9-B27B-489C-8DEE-E24F1008625E}"/>
    <cellStyle name="Normal 9 3 5 2 4 5" xfId="44456" xr:uid="{3F2D447C-7A01-48BB-BBF5-6320327C5C21}"/>
    <cellStyle name="Normal 9 3 5 2 4 6" xfId="52342" xr:uid="{28081D4C-355E-4FD0-8C61-79345645924E}"/>
    <cellStyle name="Normal 9 3 5 2 4 7" xfId="59832" xr:uid="{F1932EF0-97CE-4AB1-9DDE-86F554612991}"/>
    <cellStyle name="Normal 9 3 5 2 5" xfId="14546" xr:uid="{6432B251-115D-48F8-B946-D3830A640FB0}"/>
    <cellStyle name="Normal 9 3 5 2 5 2" xfId="29522" xr:uid="{85A54C48-8591-4C81-AC77-EC922DABE234}"/>
    <cellStyle name="Normal 9 3 5 2 6" xfId="22034" xr:uid="{6E8D1482-DB47-42AA-AB3B-78DACA64C83A}"/>
    <cellStyle name="Normal 9 3 5 2 7" xfId="31936" xr:uid="{D28CCAEC-0F7F-4FD3-87C2-0D88B77A134A}"/>
    <cellStyle name="Normal 9 3 5 2 8" xfId="44453" xr:uid="{67B4343E-0B65-4D26-A003-BC91DD7C2CDD}"/>
    <cellStyle name="Normal 9 3 5 2 9" xfId="52339" xr:uid="{16950FD3-D68B-4065-81F5-D17CC24C7DAA}"/>
    <cellStyle name="Normal 9 3 5 3" xfId="7044" xr:uid="{330FECD3-370E-4B95-AEC5-6B0BB05842D1}"/>
    <cellStyle name="Normal 9 3 5 3 2" xfId="14550" xr:uid="{13FD4DF0-49C7-432A-90FA-2644D03199BC}"/>
    <cellStyle name="Normal 9 3 5 3 2 2" xfId="29526" xr:uid="{F4014697-F62B-44AD-AD84-901D18716720}"/>
    <cellStyle name="Normal 9 3 5 3 3" xfId="22038" xr:uid="{4A232B37-3C1D-424A-859F-C3AF7420C012}"/>
    <cellStyle name="Normal 9 3 5 3 4" xfId="33788" xr:uid="{9E071D40-1436-4820-8E9A-05EB3E86873F}"/>
    <cellStyle name="Normal 9 3 5 3 5" xfId="44457" xr:uid="{C21EA783-C780-4931-89B4-EA5F7795A20F}"/>
    <cellStyle name="Normal 9 3 5 3 6" xfId="52343" xr:uid="{E97EC481-A805-4BC3-BBD5-05AFB98BEFB0}"/>
    <cellStyle name="Normal 9 3 5 3 7" xfId="59833" xr:uid="{E97FF499-9B16-47E3-AD41-F5C5F0FE4FA9}"/>
    <cellStyle name="Normal 9 3 5 4" xfId="7045" xr:uid="{8E2339A7-A334-4351-BB76-13B55789B0E7}"/>
    <cellStyle name="Normal 9 3 5 4 2" xfId="14551" xr:uid="{6F4B7EB8-5264-4CDC-BD27-AB0EE8BAEB5D}"/>
    <cellStyle name="Normal 9 3 5 4 2 2" xfId="29527" xr:uid="{A81C2E05-511E-4B28-964E-5F0A7EE483F9}"/>
    <cellStyle name="Normal 9 3 5 4 3" xfId="22039" xr:uid="{5CC57697-085F-4663-89DD-4D3D8F9EAE9A}"/>
    <cellStyle name="Normal 9 3 5 4 4" xfId="35633" xr:uid="{1131A4EA-6233-480D-9308-ABFF646E2B53}"/>
    <cellStyle name="Normal 9 3 5 4 5" xfId="44458" xr:uid="{365CFD33-6940-41DD-B68E-AA922A9B8EF3}"/>
    <cellStyle name="Normal 9 3 5 4 6" xfId="52344" xr:uid="{4D7CD61C-58A2-43D9-911F-1891AA72CC23}"/>
    <cellStyle name="Normal 9 3 5 4 7" xfId="59834" xr:uid="{B74814C6-9FB0-4018-8E39-0A2683132B85}"/>
    <cellStyle name="Normal 9 3 5 5" xfId="7046" xr:uid="{8F2895F7-41DC-4A64-A5EC-F20BDBA5FC60}"/>
    <cellStyle name="Normal 9 3 5 5 2" xfId="14552" xr:uid="{C2689443-5392-4199-A471-772C2FCAFACA}"/>
    <cellStyle name="Normal 9 3 5 5 2 2" xfId="29528" xr:uid="{8F80E0EE-2624-49BB-91A9-0EB6C9BBC960}"/>
    <cellStyle name="Normal 9 3 5 5 3" xfId="22040" xr:uid="{EF6DC2B1-4C25-416D-91C6-9883822CC660}"/>
    <cellStyle name="Normal 9 3 5 5 4" xfId="37476" xr:uid="{10610680-65DF-4D96-B2E6-54D14A130CDE}"/>
    <cellStyle name="Normal 9 3 5 5 5" xfId="44459" xr:uid="{CCD082D2-ABEB-4479-BB18-6CF12683E46E}"/>
    <cellStyle name="Normal 9 3 5 5 6" xfId="52345" xr:uid="{922ECBA3-FCEA-461B-BAD8-107AB01F7AE0}"/>
    <cellStyle name="Normal 9 3 5 5 7" xfId="59835" xr:uid="{5BC22567-3CB5-4E24-919F-8E48B3A17B86}"/>
    <cellStyle name="Normal 9 3 5 6" xfId="14545" xr:uid="{0FECE3B7-0675-47F7-956F-AB07511039A0}"/>
    <cellStyle name="Normal 9 3 5 6 2" xfId="29521" xr:uid="{6D375B46-02B1-4B31-9247-45405A99A523}"/>
    <cellStyle name="Normal 9 3 5 7" xfId="22033" xr:uid="{F138E027-BCDE-4E28-8675-FC6D22AFA5EF}"/>
    <cellStyle name="Normal 9 3 5 8" xfId="31123" xr:uid="{E2FB8AF2-E630-4D1E-B3C6-1B7239E399A8}"/>
    <cellStyle name="Normal 9 3 5 9" xfId="44452" xr:uid="{061D9AF9-4913-4E65-B58C-8A25843FB9E5}"/>
    <cellStyle name="Normal 9 3 6" xfId="7047" xr:uid="{D5B63E95-1536-4629-BB01-CFA36E5F221D}"/>
    <cellStyle name="Normal 9 3 6 10" xfId="59836" xr:uid="{27B646A0-CD2D-4D96-9A6B-FD2F67761278}"/>
    <cellStyle name="Normal 9 3 6 2" xfId="7048" xr:uid="{2A90EB77-2BC0-4233-955C-1F5EE92E3081}"/>
    <cellStyle name="Normal 9 3 6 2 2" xfId="14554" xr:uid="{748DF01A-B860-4E17-AB8C-2E8480135127}"/>
    <cellStyle name="Normal 9 3 6 2 2 2" xfId="29530" xr:uid="{8763A6AF-A4CD-4F28-A2BC-1860ED33CCD7}"/>
    <cellStyle name="Normal 9 3 6 2 3" xfId="22042" xr:uid="{85A1AFD1-7FEE-4DDE-9963-680A3C6946B2}"/>
    <cellStyle name="Normal 9 3 6 2 4" xfId="33790" xr:uid="{D09AA32D-EABC-49CE-889E-BC1AE0E56217}"/>
    <cellStyle name="Normal 9 3 6 2 5" xfId="44461" xr:uid="{5B348F4E-C392-4472-8AA1-CE368260BE8A}"/>
    <cellStyle name="Normal 9 3 6 2 6" xfId="52347" xr:uid="{F4BBC3A0-7790-490E-B6A6-92BE7A50F8F4}"/>
    <cellStyle name="Normal 9 3 6 2 7" xfId="59837" xr:uid="{1A501C2F-27CC-411C-A1F4-FDE4788A0A2B}"/>
    <cellStyle name="Normal 9 3 6 3" xfId="7049" xr:uid="{871D323B-9A64-4905-ADF5-03388672FDF9}"/>
    <cellStyle name="Normal 9 3 6 3 2" xfId="14555" xr:uid="{D4DED0C1-5023-42CD-BACB-ADF48EAD56B8}"/>
    <cellStyle name="Normal 9 3 6 3 2 2" xfId="29531" xr:uid="{A6673A38-661C-498A-A8E1-C0797D07D537}"/>
    <cellStyle name="Normal 9 3 6 3 3" xfId="22043" xr:uid="{05363F64-DAD8-49F4-98CE-5C6C0BBFE88A}"/>
    <cellStyle name="Normal 9 3 6 3 4" xfId="35635" xr:uid="{CB94CBD6-8902-427D-B0F7-E0A1EFD114FD}"/>
    <cellStyle name="Normal 9 3 6 3 5" xfId="44462" xr:uid="{5C5403FC-D142-48C5-83EE-12D5B694B110}"/>
    <cellStyle name="Normal 9 3 6 3 6" xfId="52348" xr:uid="{C931F0E3-875D-4850-9EBB-3FC61615F7AB}"/>
    <cellStyle name="Normal 9 3 6 3 7" xfId="59838" xr:uid="{D3010D4E-A995-497F-9F40-6346EC1919F1}"/>
    <cellStyle name="Normal 9 3 6 4" xfId="7050" xr:uid="{238413B9-0C19-44E1-AE94-F29B05A063E3}"/>
    <cellStyle name="Normal 9 3 6 4 2" xfId="14556" xr:uid="{8A988F7A-7563-4D6A-A5D0-B614D8E1FBCC}"/>
    <cellStyle name="Normal 9 3 6 4 2 2" xfId="29532" xr:uid="{897AB36E-1F27-48DC-84DF-C8288D4F2BC7}"/>
    <cellStyle name="Normal 9 3 6 4 3" xfId="22044" xr:uid="{9F6BEBAC-2591-41A3-B171-0ABE9F4F3E02}"/>
    <cellStyle name="Normal 9 3 6 4 4" xfId="37478" xr:uid="{D22A042F-56D4-43C5-A75E-AA13662BF818}"/>
    <cellStyle name="Normal 9 3 6 4 5" xfId="44463" xr:uid="{1C4235B7-9171-40D9-9E15-F8F6390B1F23}"/>
    <cellStyle name="Normal 9 3 6 4 6" xfId="52349" xr:uid="{A9B89F1D-942B-473C-83EF-5370FBA4A955}"/>
    <cellStyle name="Normal 9 3 6 4 7" xfId="59839" xr:uid="{1BF2A192-9EEF-4711-A47A-FEAC0AF5B513}"/>
    <cellStyle name="Normal 9 3 6 5" xfId="14553" xr:uid="{970909E8-DDA6-455C-9D30-F6B904E9CB40}"/>
    <cellStyle name="Normal 9 3 6 5 2" xfId="29529" xr:uid="{4DB173D8-F1B5-4B1B-9083-AFE801BE0EA7}"/>
    <cellStyle name="Normal 9 3 6 6" xfId="22041" xr:uid="{1B8F3DF8-FD5B-4216-9236-E759FC06AC91}"/>
    <cellStyle name="Normal 9 3 6 7" xfId="31931" xr:uid="{1ABC53F7-3AF1-485C-AEDB-AD51B81E99FB}"/>
    <cellStyle name="Normal 9 3 6 8" xfId="44460" xr:uid="{651EA09D-8DEE-4ADA-995A-D4580B83028D}"/>
    <cellStyle name="Normal 9 3 6 9" xfId="52346" xr:uid="{E0111426-3449-4D5B-AE48-59DC5B2E80FB}"/>
    <cellStyle name="Normal 9 3 7" xfId="7051" xr:uid="{C34F7FFA-7429-4C70-958E-909611CAFD8A}"/>
    <cellStyle name="Normal 9 3 7 10" xfId="59840" xr:uid="{F99D771F-F5E6-44E2-BE84-F00DD9FF1C6D}"/>
    <cellStyle name="Normal 9 3 7 2" xfId="7052" xr:uid="{00541C2B-52E8-475A-8BCF-A426E1D61480}"/>
    <cellStyle name="Normal 9 3 7 2 2" xfId="14558" xr:uid="{D8711D53-13F6-4AA3-9998-C9B8DF2C7543}"/>
    <cellStyle name="Normal 9 3 7 2 2 2" xfId="29534" xr:uid="{46902898-FD9E-4E70-A2F8-BCCF4B0D60B7}"/>
    <cellStyle name="Normal 9 3 7 2 3" xfId="22046" xr:uid="{B04EADA4-AC9D-48B9-852F-A4852C4714C4}"/>
    <cellStyle name="Normal 9 3 7 2 4" xfId="33791" xr:uid="{D555DC4D-104F-4185-B51B-947E233606B5}"/>
    <cellStyle name="Normal 9 3 7 2 5" xfId="44465" xr:uid="{0EACF282-32BD-42C0-A524-89A619826888}"/>
    <cellStyle name="Normal 9 3 7 2 6" xfId="52351" xr:uid="{B0F8221B-E977-4BCA-AAF6-F7808F563816}"/>
    <cellStyle name="Normal 9 3 7 2 7" xfId="59841" xr:uid="{07DDDA73-DECF-4668-BF5A-9B7F40DD4CDF}"/>
    <cellStyle name="Normal 9 3 7 3" xfId="7053" xr:uid="{E5BBF4F9-96A2-4505-A02D-159F5446D950}"/>
    <cellStyle name="Normal 9 3 7 3 2" xfId="14559" xr:uid="{36DE5C22-40A5-43C3-B27E-E1082F2240D4}"/>
    <cellStyle name="Normal 9 3 7 3 2 2" xfId="29535" xr:uid="{C9D55EA4-CBF2-4071-A3C9-CCBB705E7920}"/>
    <cellStyle name="Normal 9 3 7 3 3" xfId="22047" xr:uid="{5FB1FA74-4AD8-49F3-A274-CD0852DACD30}"/>
    <cellStyle name="Normal 9 3 7 3 4" xfId="35636" xr:uid="{99C06E72-DC8B-4974-A42D-7075A6473068}"/>
    <cellStyle name="Normal 9 3 7 3 5" xfId="44466" xr:uid="{8D54843D-837C-49D1-9C67-C42E7EE74673}"/>
    <cellStyle name="Normal 9 3 7 3 6" xfId="52352" xr:uid="{AE2BA3FF-702B-47A7-8888-C3E0FDBC727B}"/>
    <cellStyle name="Normal 9 3 7 3 7" xfId="59842" xr:uid="{9AFB314F-B4CE-4709-886D-5791C806418B}"/>
    <cellStyle name="Normal 9 3 7 4" xfId="7054" xr:uid="{B3EB82CA-D91B-492E-B600-EE1B71521BA4}"/>
    <cellStyle name="Normal 9 3 7 4 2" xfId="14560" xr:uid="{4CB341D9-307F-4098-A754-0D78B08D3CA6}"/>
    <cellStyle name="Normal 9 3 7 4 2 2" xfId="29536" xr:uid="{209AEBC9-BD54-4B75-AA64-9329F740F439}"/>
    <cellStyle name="Normal 9 3 7 4 3" xfId="22048" xr:uid="{82B2734B-AB31-4FD7-804C-23546780026B}"/>
    <cellStyle name="Normal 9 3 7 4 4" xfId="37479" xr:uid="{B7800FB6-A95A-4367-8053-02BF6BA99C84}"/>
    <cellStyle name="Normal 9 3 7 4 5" xfId="44467" xr:uid="{036E0654-24EA-4BDD-8CF6-487BA106C608}"/>
    <cellStyle name="Normal 9 3 7 4 6" xfId="52353" xr:uid="{88E377F9-3855-406F-A9F2-2F0D47BAA684}"/>
    <cellStyle name="Normal 9 3 7 4 7" xfId="59843" xr:uid="{9EB6E7A9-76DF-43B5-83D8-58B70BFF5319}"/>
    <cellStyle name="Normal 9 3 7 5" xfId="14557" xr:uid="{BC8C4D74-B85A-4213-BC51-D6C59BC955A6}"/>
    <cellStyle name="Normal 9 3 7 5 2" xfId="29533" xr:uid="{05BE4E79-C73B-46FD-9778-7810416C5D38}"/>
    <cellStyle name="Normal 9 3 7 6" xfId="22045" xr:uid="{7B6C36D8-06DE-4627-AC86-9A5A40C02641}"/>
    <cellStyle name="Normal 9 3 7 7" xfId="32044" xr:uid="{282A3198-6C32-4CBC-B160-642BD371CB70}"/>
    <cellStyle name="Normal 9 3 7 8" xfId="44464" xr:uid="{0B7FBFA2-A8BF-41D6-B531-6DDDA780F752}"/>
    <cellStyle name="Normal 9 3 7 9" xfId="52350" xr:uid="{DC42AABE-A9C1-4151-BB6F-542558A968E7}"/>
    <cellStyle name="Normal 9 3 8" xfId="7055" xr:uid="{5559754C-3026-4B66-B9AC-323F8E4FD869}"/>
    <cellStyle name="Normal 9 3 8 10" xfId="59844" xr:uid="{3126B865-ACAC-44CB-9BA9-B52C59D185DC}"/>
    <cellStyle name="Normal 9 3 8 2" xfId="7056" xr:uid="{6B2CAB9A-5E1C-4E25-A0ED-D969E830AFA5}"/>
    <cellStyle name="Normal 9 3 8 2 2" xfId="14562" xr:uid="{7875633F-0A51-4026-A1F0-84B6CE5F2974}"/>
    <cellStyle name="Normal 9 3 8 2 2 2" xfId="29538" xr:uid="{34695409-B2F2-4085-8CA8-0642B9FECB40}"/>
    <cellStyle name="Normal 9 3 8 2 3" xfId="22050" xr:uid="{89EBB202-0066-43E6-8B56-C468E2327CD0}"/>
    <cellStyle name="Normal 9 3 8 2 4" xfId="33792" xr:uid="{1BF44CEE-A4A4-4C0B-BB4E-F0222AF807EB}"/>
    <cellStyle name="Normal 9 3 8 2 5" xfId="44469" xr:uid="{9993F35D-F0BC-456F-8871-70D22CC2E1AE}"/>
    <cellStyle name="Normal 9 3 8 2 6" xfId="52355" xr:uid="{3EC48E88-449C-4D73-B34B-5C204022C01C}"/>
    <cellStyle name="Normal 9 3 8 2 7" xfId="59845" xr:uid="{9FA6E637-C5F3-46BD-AADF-F4E7EB99C2FA}"/>
    <cellStyle name="Normal 9 3 8 3" xfId="7057" xr:uid="{ACB1F5EA-A9A3-4B8E-A4C1-C791E2554028}"/>
    <cellStyle name="Normal 9 3 8 3 2" xfId="14563" xr:uid="{EF388A8E-3379-46D5-9A2F-7F04515FB006}"/>
    <cellStyle name="Normal 9 3 8 3 2 2" xfId="29539" xr:uid="{7E945345-494C-4A70-B418-E7A2611DCAF5}"/>
    <cellStyle name="Normal 9 3 8 3 3" xfId="22051" xr:uid="{79B6AA80-F40C-45FA-9532-54BE5C79481D}"/>
    <cellStyle name="Normal 9 3 8 3 4" xfId="35637" xr:uid="{EC3A1D47-9BB3-478C-9E85-DE26194D6A65}"/>
    <cellStyle name="Normal 9 3 8 3 5" xfId="44470" xr:uid="{43D2DCF0-DFE5-46D6-938C-29AEE80B66C7}"/>
    <cellStyle name="Normal 9 3 8 3 6" xfId="52356" xr:uid="{703894EC-0FA3-4B04-8CC2-559A4FBD19F5}"/>
    <cellStyle name="Normal 9 3 8 3 7" xfId="59846" xr:uid="{829C7282-7FFE-486E-9971-699D00475320}"/>
    <cellStyle name="Normal 9 3 8 4" xfId="7058" xr:uid="{89352A87-A9A2-4C3F-9CF3-5405EC90B46B}"/>
    <cellStyle name="Normal 9 3 8 4 2" xfId="14564" xr:uid="{1662EFB0-13DF-42E0-9C16-D94F75A0AA10}"/>
    <cellStyle name="Normal 9 3 8 4 2 2" xfId="29540" xr:uid="{77DD2C7E-56EC-4091-A76E-BDEA59FA68F0}"/>
    <cellStyle name="Normal 9 3 8 4 3" xfId="22052" xr:uid="{6351253D-FF7B-431C-9FFC-7545B535DA2E}"/>
    <cellStyle name="Normal 9 3 8 4 4" xfId="37480" xr:uid="{4B8033AF-9E30-4BC0-A874-BF94977C4338}"/>
    <cellStyle name="Normal 9 3 8 4 5" xfId="44471" xr:uid="{2198993B-7C40-42C2-87BC-517559D57BD8}"/>
    <cellStyle name="Normal 9 3 8 4 6" xfId="52357" xr:uid="{37C0AB52-7EA2-4595-9778-1B0A9924A2D2}"/>
    <cellStyle name="Normal 9 3 8 4 7" xfId="59847" xr:uid="{254E88CC-AE48-4374-8E09-A0FB59F8804D}"/>
    <cellStyle name="Normal 9 3 8 5" xfId="14561" xr:uid="{306CC8A5-EAA3-4EA4-A43D-F5C4B520861A}"/>
    <cellStyle name="Normal 9 3 8 5 2" xfId="29537" xr:uid="{1D8780D9-5215-4345-9795-F967640A708F}"/>
    <cellStyle name="Normal 9 3 8 6" xfId="22049" xr:uid="{4074B55A-CF06-4185-91AE-8FB0F3BE45EF}"/>
    <cellStyle name="Normal 9 3 8 7" xfId="32099" xr:uid="{964B210F-8CDF-4A99-BA9C-B60427002991}"/>
    <cellStyle name="Normal 9 3 8 8" xfId="44468" xr:uid="{A6A6BD85-660E-490F-9137-AAE9F255F574}"/>
    <cellStyle name="Normal 9 3 8 9" xfId="52354" xr:uid="{AD3A63C1-1FA7-4BBC-8369-F0AF75767F3A}"/>
    <cellStyle name="Normal 9 3 9" xfId="7059" xr:uid="{16323C74-A199-4EAE-87BA-911CF0F8E7C4}"/>
    <cellStyle name="Normal 9 3 9 2" xfId="14565" xr:uid="{81940243-3369-4E77-8C58-5D6BB7EA4A58}"/>
    <cellStyle name="Normal 9 3 9 2 2" xfId="29541" xr:uid="{4DBC1F6E-F6FE-4A6A-835E-BE42B4ACD67F}"/>
    <cellStyle name="Normal 9 3 9 3" xfId="22053" xr:uid="{3F94E1F0-92AF-4B04-983A-521E0BEA188B}"/>
    <cellStyle name="Normal 9 3 9 4" xfId="33779" xr:uid="{80E80377-F329-4E77-B927-3B8DFD438795}"/>
    <cellStyle name="Normal 9 3 9 5" xfId="44472" xr:uid="{7D73E611-E3B4-4E12-8D52-1FDAD14CBFD7}"/>
    <cellStyle name="Normal 9 3 9 6" xfId="52358" xr:uid="{69E6BEA9-A7BD-4407-990A-C0B7FC482E90}"/>
    <cellStyle name="Normal 9 3 9 7" xfId="59848" xr:uid="{F38514A2-5359-4E24-A311-EE4BB9611FFB}"/>
    <cellStyle name="Normal 9 4" xfId="7060" xr:uid="{18B926B2-1017-4EB0-B367-FFE4E495CB76}"/>
    <cellStyle name="Normal 9 4 10" xfId="44473" xr:uid="{89FA6A2D-B4C8-485B-A668-6B9F168EC602}"/>
    <cellStyle name="Normal 9 4 11" xfId="52359" xr:uid="{83EE6A17-AE92-4D10-A78C-C299CAB943FD}"/>
    <cellStyle name="Normal 9 4 12" xfId="59849" xr:uid="{232511DD-ABDD-4351-96C3-15B01792D186}"/>
    <cellStyle name="Normal 9 4 2" xfId="7061" xr:uid="{65624790-64D4-4933-A8C5-FB9719E1647C}"/>
    <cellStyle name="Normal 9 4 2 10" xfId="52360" xr:uid="{C8D4BBB6-997C-4530-B235-8D28F974BCF2}"/>
    <cellStyle name="Normal 9 4 2 11" xfId="59850" xr:uid="{15C5E29C-B043-4785-94D3-1528F9838B2C}"/>
    <cellStyle name="Normal 9 4 2 2" xfId="7062" xr:uid="{19BB9DB7-55EF-4989-94AF-2B188B5DFB25}"/>
    <cellStyle name="Normal 9 4 2 2 10" xfId="59851" xr:uid="{8390CCBB-C23C-43B9-BD64-F0E1DE4B0346}"/>
    <cellStyle name="Normal 9 4 2 2 2" xfId="7063" xr:uid="{351F4033-A962-4561-956A-E3BE4D492B0E}"/>
    <cellStyle name="Normal 9 4 2 2 2 2" xfId="14569" xr:uid="{4D277BBC-AF65-4EC8-9365-D16EB8B39948}"/>
    <cellStyle name="Normal 9 4 2 2 2 2 2" xfId="29545" xr:uid="{E5688A8E-A257-4DE6-8AE7-1CF9C573DC3B}"/>
    <cellStyle name="Normal 9 4 2 2 2 3" xfId="22057" xr:uid="{313910D5-F813-4332-8612-644EACF92C28}"/>
    <cellStyle name="Normal 9 4 2 2 2 4" xfId="33795" xr:uid="{4ECBC760-5731-43AD-AEED-F41C9D57644F}"/>
    <cellStyle name="Normal 9 4 2 2 2 5" xfId="44476" xr:uid="{91AD05CB-C52F-49F5-BEF1-2C766519F683}"/>
    <cellStyle name="Normal 9 4 2 2 2 6" xfId="52362" xr:uid="{3B117D80-93DA-4DAB-808D-F6A9046F383C}"/>
    <cellStyle name="Normal 9 4 2 2 2 7" xfId="59852" xr:uid="{F41AB837-76D6-4853-8CA1-3F637650BE01}"/>
    <cellStyle name="Normal 9 4 2 2 3" xfId="7064" xr:uid="{41B5D6F0-7398-4924-814D-44FE866DEA64}"/>
    <cellStyle name="Normal 9 4 2 2 3 2" xfId="14570" xr:uid="{F0084B01-EA3B-431A-9164-BA46EE024A91}"/>
    <cellStyle name="Normal 9 4 2 2 3 2 2" xfId="29546" xr:uid="{7DBD70A4-20CF-44A4-B877-0DB85378D253}"/>
    <cellStyle name="Normal 9 4 2 2 3 3" xfId="22058" xr:uid="{A01BEDFA-7A84-48DD-93BD-AE525AFB42E6}"/>
    <cellStyle name="Normal 9 4 2 2 3 4" xfId="35640" xr:uid="{DDA66F13-6FC8-411D-A1DF-D7D0BAF1A6FB}"/>
    <cellStyle name="Normal 9 4 2 2 3 5" xfId="44477" xr:uid="{C116667D-1C5B-4489-B3E8-E39DB4B9739C}"/>
    <cellStyle name="Normal 9 4 2 2 3 6" xfId="52363" xr:uid="{2FA294D5-FF40-485E-B5B1-C8F975E65F49}"/>
    <cellStyle name="Normal 9 4 2 2 3 7" xfId="59853" xr:uid="{78F9F6AF-A806-4849-9F60-A26F3B86DD62}"/>
    <cellStyle name="Normal 9 4 2 2 4" xfId="7065" xr:uid="{52BE8502-A613-41CF-B9DD-28F97133CFD2}"/>
    <cellStyle name="Normal 9 4 2 2 4 2" xfId="14571" xr:uid="{6025CB31-DBEC-4FA2-99E2-03843F909010}"/>
    <cellStyle name="Normal 9 4 2 2 4 2 2" xfId="29547" xr:uid="{85522BF0-7049-41D3-B29C-AEDBE89351EF}"/>
    <cellStyle name="Normal 9 4 2 2 4 3" xfId="22059" xr:uid="{9DD0CCA6-DD9F-4E9D-8053-28CAA8FE8D40}"/>
    <cellStyle name="Normal 9 4 2 2 4 4" xfId="37483" xr:uid="{8597F8B2-F8A0-4CE8-9675-6B67F92CE879}"/>
    <cellStyle name="Normal 9 4 2 2 4 5" xfId="44478" xr:uid="{CB68857D-EF60-4EC3-8993-CCCC67DBD04D}"/>
    <cellStyle name="Normal 9 4 2 2 4 6" xfId="52364" xr:uid="{40C0A983-806F-45BD-9ABE-6F27259731FB}"/>
    <cellStyle name="Normal 9 4 2 2 4 7" xfId="59854" xr:uid="{E8B53997-D0DF-409D-BD16-C08098C095B5}"/>
    <cellStyle name="Normal 9 4 2 2 5" xfId="14568" xr:uid="{9677786A-5FE7-4DCA-8A13-E0EEF193AE50}"/>
    <cellStyle name="Normal 9 4 2 2 5 2" xfId="29544" xr:uid="{C9D7384A-8043-44CE-B7D4-6052A646A0BE}"/>
    <cellStyle name="Normal 9 4 2 2 6" xfId="22056" xr:uid="{F8503B7B-20CC-4A6C-B1A6-3D8E115E2FF8}"/>
    <cellStyle name="Normal 9 4 2 2 7" xfId="31938" xr:uid="{85A3BD4D-3CDE-4521-BDF2-6731D50E7A0F}"/>
    <cellStyle name="Normal 9 4 2 2 8" xfId="44475" xr:uid="{E68445BF-B52A-4143-A38D-6BC2D5925705}"/>
    <cellStyle name="Normal 9 4 2 2 9" xfId="52361" xr:uid="{0CC3704D-9322-46DB-B774-81D0F9ADD96B}"/>
    <cellStyle name="Normal 9 4 2 3" xfId="7066" xr:uid="{9BDA6C79-955F-4573-87CD-188BEAD1D193}"/>
    <cellStyle name="Normal 9 4 2 3 2" xfId="14572" xr:uid="{9DCF5E63-E595-4576-84F2-65E4BD59050D}"/>
    <cellStyle name="Normal 9 4 2 3 2 2" xfId="29548" xr:uid="{52E0C1F3-6FFD-40BE-9449-8F2A944A1BE2}"/>
    <cellStyle name="Normal 9 4 2 3 3" xfId="22060" xr:uid="{A790B413-27CF-41AA-827F-DBD198A0F2A7}"/>
    <cellStyle name="Normal 9 4 2 3 4" xfId="33794" xr:uid="{7D8C05FB-E4C0-4D12-B655-D16153F6E772}"/>
    <cellStyle name="Normal 9 4 2 3 5" xfId="44479" xr:uid="{FF64D225-B9CA-435D-9704-47B192CBB999}"/>
    <cellStyle name="Normal 9 4 2 3 6" xfId="52365" xr:uid="{816B4907-9E79-435C-8E11-6BA3B865DE74}"/>
    <cellStyle name="Normal 9 4 2 3 7" xfId="59855" xr:uid="{409F803A-79C9-4F2C-A75E-62F98A06D88D}"/>
    <cellStyle name="Normal 9 4 2 4" xfId="7067" xr:uid="{6561639D-13F4-404D-AB1B-1AE56DB8EE24}"/>
    <cellStyle name="Normal 9 4 2 4 2" xfId="14573" xr:uid="{2910F0B4-CD07-4C58-8A78-084484B8A7A3}"/>
    <cellStyle name="Normal 9 4 2 4 2 2" xfId="29549" xr:uid="{971C05F4-F569-4CDA-91A6-B3BBA11E7F58}"/>
    <cellStyle name="Normal 9 4 2 4 3" xfId="22061" xr:uid="{81160D94-1E41-4D8D-8DBE-5933B44C2BDD}"/>
    <cellStyle name="Normal 9 4 2 4 4" xfId="35639" xr:uid="{009E1A40-0DDC-44D2-950B-FD2E4FEDF5F1}"/>
    <cellStyle name="Normal 9 4 2 4 5" xfId="44480" xr:uid="{F9259623-878B-4F2F-95EF-1B6BF27211E1}"/>
    <cellStyle name="Normal 9 4 2 4 6" xfId="52366" xr:uid="{5416EA7A-0153-4620-9E0B-27344CEAFEA9}"/>
    <cellStyle name="Normal 9 4 2 4 7" xfId="59856" xr:uid="{8A21B8F8-B186-4159-A6B8-DC1A1514A850}"/>
    <cellStyle name="Normal 9 4 2 5" xfId="7068" xr:uid="{A0562306-764F-4170-99E3-4B950F174F00}"/>
    <cellStyle name="Normal 9 4 2 5 2" xfId="14574" xr:uid="{59B8380C-E565-46BC-92E3-C4EADDB82778}"/>
    <cellStyle name="Normal 9 4 2 5 2 2" xfId="29550" xr:uid="{8FB5016E-B493-4948-BE3C-B0E04497E50F}"/>
    <cellStyle name="Normal 9 4 2 5 3" xfId="22062" xr:uid="{D20C39FD-9AEE-4175-BD47-EFB9F58E4A7F}"/>
    <cellStyle name="Normal 9 4 2 5 4" xfId="37482" xr:uid="{0A866F6E-67FA-4350-B815-B4CA2AFD88F1}"/>
    <cellStyle name="Normal 9 4 2 5 5" xfId="44481" xr:uid="{2A87F135-D06D-4215-A686-71DCF202DAE5}"/>
    <cellStyle name="Normal 9 4 2 5 6" xfId="52367" xr:uid="{1AB99180-B4A8-4545-BBF0-4D52F5EE716A}"/>
    <cellStyle name="Normal 9 4 2 5 7" xfId="59857" xr:uid="{AE2E604D-DD90-4AA4-A5A2-E44B166F6386}"/>
    <cellStyle name="Normal 9 4 2 6" xfId="14567" xr:uid="{E4F3B19A-B85B-44F7-A61E-268595B55F4C}"/>
    <cellStyle name="Normal 9 4 2 6 2" xfId="29543" xr:uid="{731D0FAC-674F-4591-8809-439605362538}"/>
    <cellStyle name="Normal 9 4 2 7" xfId="22055" xr:uid="{6DA95282-2055-4E07-9B70-8C4A03DD014B}"/>
    <cellStyle name="Normal 9 4 2 8" xfId="31059" xr:uid="{587BA763-C4F3-4E37-A79C-5662B5D123E1}"/>
    <cellStyle name="Normal 9 4 2 9" xfId="44474" xr:uid="{7D3D39AB-FD9E-4D28-B217-785E61B474A2}"/>
    <cellStyle name="Normal 9 4 3" xfId="7069" xr:uid="{6078ACF4-F626-452A-8A48-003DD749209B}"/>
    <cellStyle name="Normal 9 4 3 10" xfId="59858" xr:uid="{57250279-00D2-49DA-834D-A34ABFE86A78}"/>
    <cellStyle name="Normal 9 4 3 2" xfId="7070" xr:uid="{B742E5B2-981B-4BC9-BE1E-27016ECC34F1}"/>
    <cellStyle name="Normal 9 4 3 2 2" xfId="14576" xr:uid="{BF8A6726-1DA7-4584-920B-6AA86BF56C46}"/>
    <cellStyle name="Normal 9 4 3 2 2 2" xfId="29552" xr:uid="{A415FC6F-D783-4A45-BB2B-567F50E1C8AE}"/>
    <cellStyle name="Normal 9 4 3 2 3" xfId="22064" xr:uid="{88D408CF-457B-4153-8525-A7BF426CDA81}"/>
    <cellStyle name="Normal 9 4 3 2 4" xfId="33796" xr:uid="{A5609850-CF4D-42CA-B442-21D35EEA2472}"/>
    <cellStyle name="Normal 9 4 3 2 5" xfId="44483" xr:uid="{5C6B2974-0A57-4373-BDD5-E7A6D3422980}"/>
    <cellStyle name="Normal 9 4 3 2 6" xfId="52369" xr:uid="{33A28763-B5D8-4CC8-804C-F3A7F78C1C66}"/>
    <cellStyle name="Normal 9 4 3 2 7" xfId="59859" xr:uid="{C27D9D17-E2F6-4056-8DDA-AF3D000DE53A}"/>
    <cellStyle name="Normal 9 4 3 3" xfId="7071" xr:uid="{8534A9D0-A3E8-4F44-8941-783F57D2D6AF}"/>
    <cellStyle name="Normal 9 4 3 3 2" xfId="14577" xr:uid="{5EC2B2E1-F36B-4DF4-A3B7-A5E8C47B67C7}"/>
    <cellStyle name="Normal 9 4 3 3 2 2" xfId="29553" xr:uid="{DB7E4372-6CF8-440B-A5C5-76A6E83D1BA9}"/>
    <cellStyle name="Normal 9 4 3 3 3" xfId="22065" xr:uid="{6C4004B0-4CF8-4E3E-ABF2-C34F9A16BFFC}"/>
    <cellStyle name="Normal 9 4 3 3 4" xfId="35641" xr:uid="{153E9E1F-46FC-4DFB-9BC7-4BCCD4702283}"/>
    <cellStyle name="Normal 9 4 3 3 5" xfId="44484" xr:uid="{D7391EAD-2F6D-4ACA-9AAB-24A2E517A01E}"/>
    <cellStyle name="Normal 9 4 3 3 6" xfId="52370" xr:uid="{E9C269EE-9FB3-4242-BFF3-6626299B02AB}"/>
    <cellStyle name="Normal 9 4 3 3 7" xfId="59860" xr:uid="{2CF5135E-BB2B-4536-B1AF-2DE813F4F837}"/>
    <cellStyle name="Normal 9 4 3 4" xfId="7072" xr:uid="{2508BCB8-35B5-4CED-A0C5-49664C51941E}"/>
    <cellStyle name="Normal 9 4 3 4 2" xfId="14578" xr:uid="{767395E7-BCA8-4EB1-8712-06EC1F7C1EDC}"/>
    <cellStyle name="Normal 9 4 3 4 2 2" xfId="29554" xr:uid="{437E9F67-551D-4E5F-A100-31695A1FC469}"/>
    <cellStyle name="Normal 9 4 3 4 3" xfId="22066" xr:uid="{FBFCEC7F-1B73-4E9E-92F6-9140E926A141}"/>
    <cellStyle name="Normal 9 4 3 4 4" xfId="37484" xr:uid="{96837F57-F47C-451C-98D1-C74535389AEA}"/>
    <cellStyle name="Normal 9 4 3 4 5" xfId="44485" xr:uid="{26E74CF1-9D01-4021-B071-6DF1C658BB7E}"/>
    <cellStyle name="Normal 9 4 3 4 6" xfId="52371" xr:uid="{A5CD54BB-4F52-47E4-8FD6-3FF3DA38B12A}"/>
    <cellStyle name="Normal 9 4 3 4 7" xfId="59861" xr:uid="{A619B274-EBE5-45FD-84B7-E003172640C4}"/>
    <cellStyle name="Normal 9 4 3 5" xfId="14575" xr:uid="{79C7D98F-C984-4954-8A95-746EDEF94564}"/>
    <cellStyle name="Normal 9 4 3 5 2" xfId="29551" xr:uid="{307DE18F-4D36-408D-9BA2-12A9EC1E13C1}"/>
    <cellStyle name="Normal 9 4 3 6" xfId="22063" xr:uid="{565AFFCE-4BD3-4C00-A0AF-B53D5DE4F1B6}"/>
    <cellStyle name="Normal 9 4 3 7" xfId="31937" xr:uid="{A1EA909B-5CFB-4FCE-AA78-16ED5710C235}"/>
    <cellStyle name="Normal 9 4 3 8" xfId="44482" xr:uid="{CAF8AF8B-C34C-4F7C-AC29-EBB19B98510E}"/>
    <cellStyle name="Normal 9 4 3 9" xfId="52368" xr:uid="{F88B7907-3DBB-4B0F-BCCF-D7F256AEFB4B}"/>
    <cellStyle name="Normal 9 4 4" xfId="7073" xr:uid="{B29CBA1F-D20C-4383-BE2B-F40754DE368A}"/>
    <cellStyle name="Normal 9 4 4 2" xfId="14579" xr:uid="{24319546-5F2A-457F-A71E-BDCC9C88AEF4}"/>
    <cellStyle name="Normal 9 4 4 2 2" xfId="29555" xr:uid="{A041D048-7DC3-40A2-B979-F57E2F63D4E5}"/>
    <cellStyle name="Normal 9 4 4 3" xfId="22067" xr:uid="{788933D4-7C05-4E8A-8243-2265A82E633B}"/>
    <cellStyle name="Normal 9 4 4 4" xfId="33793" xr:uid="{343B83F7-BD73-43B5-BF96-E48326D6AEDA}"/>
    <cellStyle name="Normal 9 4 4 5" xfId="44486" xr:uid="{C229617F-6CC3-4101-AA2C-3BC7C3B59BED}"/>
    <cellStyle name="Normal 9 4 4 6" xfId="52372" xr:uid="{C2697C83-EC54-470D-B315-7B739B422C34}"/>
    <cellStyle name="Normal 9 4 4 7" xfId="59862" xr:uid="{20D6BA0D-DEA8-484F-864B-511F3A974F6C}"/>
    <cellStyle name="Normal 9 4 5" xfId="7074" xr:uid="{3F3B33C4-A9BD-4B08-BC4F-08103277222A}"/>
    <cellStyle name="Normal 9 4 5 2" xfId="14580" xr:uid="{4EE07C6A-84B5-429D-B3D2-A5ED08BEF304}"/>
    <cellStyle name="Normal 9 4 5 2 2" xfId="29556" xr:uid="{B3148AE8-1537-46E5-A8ED-E76C81541C89}"/>
    <cellStyle name="Normal 9 4 5 3" xfId="22068" xr:uid="{C664A06C-3190-4E74-A75A-7F3AB195BD9E}"/>
    <cellStyle name="Normal 9 4 5 4" xfId="35638" xr:uid="{6135BB30-EAB4-4085-9085-87F5F9BBBAAF}"/>
    <cellStyle name="Normal 9 4 5 5" xfId="44487" xr:uid="{D50777A6-BE00-4D5D-B61B-0EAAD310229F}"/>
    <cellStyle name="Normal 9 4 5 6" xfId="52373" xr:uid="{77B6EF07-432C-4EC1-BD5A-7110042E9F15}"/>
    <cellStyle name="Normal 9 4 5 7" xfId="59863" xr:uid="{A6683747-DB96-4769-BD0D-2CD6B2B1D575}"/>
    <cellStyle name="Normal 9 4 6" xfId="7075" xr:uid="{FA1226CD-C6DC-4DB3-9434-13D6BAD24CFA}"/>
    <cellStyle name="Normal 9 4 6 2" xfId="14581" xr:uid="{DF8E70C8-E0B5-4C5A-BDCC-13FA5B26ECBD}"/>
    <cellStyle name="Normal 9 4 6 2 2" xfId="29557" xr:uid="{9D77A5E4-AC08-4136-94BE-BE7DCBD7D270}"/>
    <cellStyle name="Normal 9 4 6 3" xfId="22069" xr:uid="{FD121589-E565-43A1-94C3-9949AD01134C}"/>
    <cellStyle name="Normal 9 4 6 4" xfId="37481" xr:uid="{FA6E204B-8979-4E72-9F0E-C2A375E5E6AC}"/>
    <cellStyle name="Normal 9 4 6 5" xfId="44488" xr:uid="{CADBCBAB-AA2E-40B8-8A4C-3C8C40698CD3}"/>
    <cellStyle name="Normal 9 4 6 6" xfId="52374" xr:uid="{F2D5B657-7FF1-4DE3-8815-77CF2497B500}"/>
    <cellStyle name="Normal 9 4 6 7" xfId="59864" xr:uid="{39619EF3-65F2-4084-9583-62BEB7CC5A68}"/>
    <cellStyle name="Normal 9 4 7" xfId="14566" xr:uid="{718998F4-376C-4867-A507-14A270BF65FE}"/>
    <cellStyle name="Normal 9 4 7 2" xfId="29542" xr:uid="{A5FF2CDC-D161-41E5-BA48-CA9A28AF2970}"/>
    <cellStyle name="Normal 9 4 8" xfId="22054" xr:uid="{BE23D58F-FF0A-44FC-B697-52E1375778A0}"/>
    <cellStyle name="Normal 9 4 9" xfId="30536" xr:uid="{2A053C2D-1AD9-4FB4-98DA-9F74A6EF186B}"/>
    <cellStyle name="Normal 9 5" xfId="7076" xr:uid="{E700EB33-33A8-4447-9C05-81CE130F8CAC}"/>
    <cellStyle name="Normal 9 5 10" xfId="44489" xr:uid="{33683549-8699-4061-A297-6C40D4C72C1A}"/>
    <cellStyle name="Normal 9 5 11" xfId="52375" xr:uid="{C0B54474-DAB0-44F1-849E-DBF18922B53E}"/>
    <cellStyle name="Normal 9 5 12" xfId="59865" xr:uid="{E95986C0-F8B6-47E8-839E-C94C140B9652}"/>
    <cellStyle name="Normal 9 5 2" xfId="7077" xr:uid="{5F86D13D-387D-414E-9A86-D07C8045D765}"/>
    <cellStyle name="Normal 9 5 2 10" xfId="52376" xr:uid="{A623DD73-DB55-4115-AC07-C5C2342CF457}"/>
    <cellStyle name="Normal 9 5 2 11" xfId="59866" xr:uid="{47A60759-8D78-44F7-A143-8163272824F8}"/>
    <cellStyle name="Normal 9 5 2 2" xfId="7078" xr:uid="{1A0E74AA-6E1E-4402-BF79-37D4D9A57202}"/>
    <cellStyle name="Normal 9 5 2 2 10" xfId="59867" xr:uid="{6324A7B9-6904-4503-A117-9360A58BDDB9}"/>
    <cellStyle name="Normal 9 5 2 2 2" xfId="7079" xr:uid="{095BEAC0-40B4-48BB-9674-F887B0E92341}"/>
    <cellStyle name="Normal 9 5 2 2 2 2" xfId="14585" xr:uid="{328BE5D9-920B-4581-B276-ED5E0ABEA0B9}"/>
    <cellStyle name="Normal 9 5 2 2 2 2 2" xfId="29561" xr:uid="{01C554DF-51EB-48B2-81FB-620929636144}"/>
    <cellStyle name="Normal 9 5 2 2 2 3" xfId="22073" xr:uid="{19E305ED-3DD4-4A6E-A5B1-D294CE5CCFCF}"/>
    <cellStyle name="Normal 9 5 2 2 2 4" xfId="33799" xr:uid="{813CDF06-1810-47E9-AA4A-87D9499CE39F}"/>
    <cellStyle name="Normal 9 5 2 2 2 5" xfId="44492" xr:uid="{54667D05-582B-4F19-9787-ECEF536E6238}"/>
    <cellStyle name="Normal 9 5 2 2 2 6" xfId="52378" xr:uid="{5FF9CE09-63D1-4182-83FD-673EF06BFF85}"/>
    <cellStyle name="Normal 9 5 2 2 2 7" xfId="59868" xr:uid="{9F5EC046-9E79-4194-A7C6-E83553CC4031}"/>
    <cellStyle name="Normal 9 5 2 2 3" xfId="7080" xr:uid="{6A3E837B-AD32-40E9-BE38-6764D969C5F0}"/>
    <cellStyle name="Normal 9 5 2 2 3 2" xfId="14586" xr:uid="{DD954BF8-B970-4E88-B47B-65EA4AB556D4}"/>
    <cellStyle name="Normal 9 5 2 2 3 2 2" xfId="29562" xr:uid="{C251D98F-5C23-4571-A6B7-38ECF5C23957}"/>
    <cellStyle name="Normal 9 5 2 2 3 3" xfId="22074" xr:uid="{82916673-5805-4B76-A312-61FA40F13BD6}"/>
    <cellStyle name="Normal 9 5 2 2 3 4" xfId="35644" xr:uid="{4ED6536C-530E-48A4-93DD-4E9DFB8F5951}"/>
    <cellStyle name="Normal 9 5 2 2 3 5" xfId="44493" xr:uid="{8E10F832-2D0F-41B4-8FAB-63C5B78522F6}"/>
    <cellStyle name="Normal 9 5 2 2 3 6" xfId="52379" xr:uid="{CF702515-313D-4F36-B01F-E1AC892713CC}"/>
    <cellStyle name="Normal 9 5 2 2 3 7" xfId="59869" xr:uid="{3A53EBFC-C36C-49F2-9841-A59BF1EB97CC}"/>
    <cellStyle name="Normal 9 5 2 2 4" xfId="7081" xr:uid="{98190CC6-AD2F-43F9-829E-7CBB2DA33085}"/>
    <cellStyle name="Normal 9 5 2 2 4 2" xfId="14587" xr:uid="{6AE9542A-F93F-417D-AF28-819D6C54010B}"/>
    <cellStyle name="Normal 9 5 2 2 4 2 2" xfId="29563" xr:uid="{2D8301BF-8B81-47F3-A22C-AB3A8FE15F41}"/>
    <cellStyle name="Normal 9 5 2 2 4 3" xfId="22075" xr:uid="{BD3AC2C5-4808-41A4-B00F-A902CE890217}"/>
    <cellStyle name="Normal 9 5 2 2 4 4" xfId="37487" xr:uid="{B878EABE-A488-44C5-8B16-A4D55B390763}"/>
    <cellStyle name="Normal 9 5 2 2 4 5" xfId="44494" xr:uid="{4285CBD3-80F7-4E1B-B1AF-0B551122F147}"/>
    <cellStyle name="Normal 9 5 2 2 4 6" xfId="52380" xr:uid="{50076835-0CEC-4501-8D7E-2AD2069A8A03}"/>
    <cellStyle name="Normal 9 5 2 2 4 7" xfId="59870" xr:uid="{F199637E-18E9-48F5-A5A4-12812E2F3656}"/>
    <cellStyle name="Normal 9 5 2 2 5" xfId="14584" xr:uid="{FBD0CD82-7A47-4267-B0D9-9A607DF17950}"/>
    <cellStyle name="Normal 9 5 2 2 5 2" xfId="29560" xr:uid="{D7C433FC-25B0-4DDB-AB62-235CD9156AFD}"/>
    <cellStyle name="Normal 9 5 2 2 6" xfId="22072" xr:uid="{028E0652-146E-4505-B334-37A657FE5CEB}"/>
    <cellStyle name="Normal 9 5 2 2 7" xfId="31940" xr:uid="{80EEBC3E-2BB3-4A3C-96A3-F4D0EF86361A}"/>
    <cellStyle name="Normal 9 5 2 2 8" xfId="44491" xr:uid="{A747B9D3-4CD0-4CAD-A08F-3D678E167D71}"/>
    <cellStyle name="Normal 9 5 2 2 9" xfId="52377" xr:uid="{02B9C998-8C6A-45F7-B477-8C7662F2C20C}"/>
    <cellStyle name="Normal 9 5 2 3" xfId="7082" xr:uid="{A63F18CF-8F2E-46FD-9E72-F8DD19544EEF}"/>
    <cellStyle name="Normal 9 5 2 3 2" xfId="14588" xr:uid="{454F548C-2042-400C-B8F3-D1A3F40DCF5B}"/>
    <cellStyle name="Normal 9 5 2 3 2 2" xfId="29564" xr:uid="{33B7AFA0-9BD9-4936-9506-C84F5F598711}"/>
    <cellStyle name="Normal 9 5 2 3 3" xfId="22076" xr:uid="{0B916721-4144-473A-A94A-005055062A40}"/>
    <cellStyle name="Normal 9 5 2 3 4" xfId="33798" xr:uid="{DBCB4389-F0F7-4514-BD8E-07CD77337865}"/>
    <cellStyle name="Normal 9 5 2 3 5" xfId="44495" xr:uid="{3D171290-0AD3-44FA-988B-2CC2EB3B7F97}"/>
    <cellStyle name="Normal 9 5 2 3 6" xfId="52381" xr:uid="{1E11C75A-D4D0-4BAD-B5A1-E9040F61A0A6}"/>
    <cellStyle name="Normal 9 5 2 3 7" xfId="59871" xr:uid="{35FC8A94-C338-4E10-BD41-0F8BBAE19AA8}"/>
    <cellStyle name="Normal 9 5 2 4" xfId="7083" xr:uid="{575610C6-B923-49D9-9AFB-0CE0D95E91BA}"/>
    <cellStyle name="Normal 9 5 2 4 2" xfId="14589" xr:uid="{79D0B3A6-222B-465C-B258-F20D7F69C393}"/>
    <cellStyle name="Normal 9 5 2 4 2 2" xfId="29565" xr:uid="{E9DAF52D-A1CF-4EDF-9E61-88D63290B662}"/>
    <cellStyle name="Normal 9 5 2 4 3" xfId="22077" xr:uid="{7445083F-494B-4059-880E-9C46BCDD408A}"/>
    <cellStyle name="Normal 9 5 2 4 4" xfId="35643" xr:uid="{2A880908-4450-43E8-AFF3-4B579578C675}"/>
    <cellStyle name="Normal 9 5 2 4 5" xfId="44496" xr:uid="{9F197567-D095-42EB-8C95-F4DAE4A2AF33}"/>
    <cellStyle name="Normal 9 5 2 4 6" xfId="52382" xr:uid="{669A925C-FD20-4296-BB32-645B3E4DF210}"/>
    <cellStyle name="Normal 9 5 2 4 7" xfId="59872" xr:uid="{B309B584-3582-453E-899C-C4E5CF02C145}"/>
    <cellStyle name="Normal 9 5 2 5" xfId="7084" xr:uid="{0BF6F8E8-2800-48CF-83EC-AFEE63FA60C0}"/>
    <cellStyle name="Normal 9 5 2 5 2" xfId="14590" xr:uid="{0338048E-019C-4F74-9E04-DB977183B7FC}"/>
    <cellStyle name="Normal 9 5 2 5 2 2" xfId="29566" xr:uid="{CBDD80B3-82F0-450F-AF35-26509FBF65BB}"/>
    <cellStyle name="Normal 9 5 2 5 3" xfId="22078" xr:uid="{BE0236BB-ABEE-4DE8-A138-A600FB3586C6}"/>
    <cellStyle name="Normal 9 5 2 5 4" xfId="37486" xr:uid="{49D21718-2C57-4ED1-BC23-73D33FBCFB17}"/>
    <cellStyle name="Normal 9 5 2 5 5" xfId="44497" xr:uid="{5D7B1121-DE2E-4478-8C00-0516743FC339}"/>
    <cellStyle name="Normal 9 5 2 5 6" xfId="52383" xr:uid="{2975DD94-595C-421A-A271-C0612D1E16F7}"/>
    <cellStyle name="Normal 9 5 2 5 7" xfId="59873" xr:uid="{2ECF569D-63BB-4F68-9B2E-E348F0567D7B}"/>
    <cellStyle name="Normal 9 5 2 6" xfId="14583" xr:uid="{B3E2021A-9D6A-402D-B707-4C2DE4986B4E}"/>
    <cellStyle name="Normal 9 5 2 6 2" xfId="29559" xr:uid="{FFF3F32B-EBF8-43F6-87E2-FDA6A4D6A97B}"/>
    <cellStyle name="Normal 9 5 2 7" xfId="22071" xr:uid="{E18D16BE-0034-4E9C-8BC9-14D8CEA48731}"/>
    <cellStyle name="Normal 9 5 2 8" xfId="31060" xr:uid="{FB6BCDA8-B657-4FC9-B675-B24F6DA94791}"/>
    <cellStyle name="Normal 9 5 2 9" xfId="44490" xr:uid="{3FCDE1F9-676C-4E04-9E2F-374C37BC0F5A}"/>
    <cellStyle name="Normal 9 5 3" xfId="7085" xr:uid="{D846A20B-1FA5-4EF5-8649-719C4C8EC293}"/>
    <cellStyle name="Normal 9 5 3 10" xfId="59874" xr:uid="{8B80A280-7F47-4C62-BE92-A4050DA5B71B}"/>
    <cellStyle name="Normal 9 5 3 2" xfId="7086" xr:uid="{E0A9D2B4-C394-4D4C-B4E9-BC58CC38862F}"/>
    <cellStyle name="Normal 9 5 3 2 2" xfId="14592" xr:uid="{9D4A9C6E-C3EC-4B13-8D38-883BBF1D21F4}"/>
    <cellStyle name="Normal 9 5 3 2 2 2" xfId="29568" xr:uid="{317B9FF6-BBB2-4327-9A8F-06FF36B44F5E}"/>
    <cellStyle name="Normal 9 5 3 2 3" xfId="22080" xr:uid="{F8DEF547-7F41-4F5E-98B0-9CC7A62EA034}"/>
    <cellStyle name="Normal 9 5 3 2 4" xfId="33800" xr:uid="{6CEAF2AB-AAAD-49A6-BF25-7FA545BB8B58}"/>
    <cellStyle name="Normal 9 5 3 2 5" xfId="44499" xr:uid="{2A4299BF-2FEC-43C6-B541-ACD8AECC66CC}"/>
    <cellStyle name="Normal 9 5 3 2 6" xfId="52385" xr:uid="{1E8D59B0-31E0-4C85-AD03-160251BDA4C2}"/>
    <cellStyle name="Normal 9 5 3 2 7" xfId="59875" xr:uid="{F8111830-DBE2-4E45-92F6-EB5C14F7F4A3}"/>
    <cellStyle name="Normal 9 5 3 3" xfId="7087" xr:uid="{02D63909-35D0-4834-BDF4-A80F5EDA6D06}"/>
    <cellStyle name="Normal 9 5 3 3 2" xfId="14593" xr:uid="{3D2778C5-B935-4088-94AA-362B1406FE09}"/>
    <cellStyle name="Normal 9 5 3 3 2 2" xfId="29569" xr:uid="{03569433-277E-4918-9015-2ECDBEDA7550}"/>
    <cellStyle name="Normal 9 5 3 3 3" xfId="22081" xr:uid="{89CD7ED8-9057-445E-827A-9BEA5BC0AF79}"/>
    <cellStyle name="Normal 9 5 3 3 4" xfId="35645" xr:uid="{2BC3CA42-3D66-418F-8F9B-ABD6CF7E43A6}"/>
    <cellStyle name="Normal 9 5 3 3 5" xfId="44500" xr:uid="{90BF3664-6531-4D2F-8CC5-62732B2B7F5F}"/>
    <cellStyle name="Normal 9 5 3 3 6" xfId="52386" xr:uid="{01BEC7DC-EE9D-4C38-B0B3-6495EB14F663}"/>
    <cellStyle name="Normal 9 5 3 3 7" xfId="59876" xr:uid="{8CBA1FBE-FF73-411D-A847-041E08677924}"/>
    <cellStyle name="Normal 9 5 3 4" xfId="7088" xr:uid="{5B13E0CD-F812-46B2-9FFF-5A72D1EF8DDC}"/>
    <cellStyle name="Normal 9 5 3 4 2" xfId="14594" xr:uid="{4D934DA3-AF00-4E59-8A8A-06F53F04FBE2}"/>
    <cellStyle name="Normal 9 5 3 4 2 2" xfId="29570" xr:uid="{78E56348-C4BD-4CCD-9AE4-1D6DCBE705DD}"/>
    <cellStyle name="Normal 9 5 3 4 3" xfId="22082" xr:uid="{41D9A13A-ACC8-487D-8207-B81BD93DD513}"/>
    <cellStyle name="Normal 9 5 3 4 4" xfId="37488" xr:uid="{23CDFF98-944D-47EB-8299-77D72397E169}"/>
    <cellStyle name="Normal 9 5 3 4 5" xfId="44501" xr:uid="{1BED9432-F033-421F-B20A-02BEB3A3E185}"/>
    <cellStyle name="Normal 9 5 3 4 6" xfId="52387" xr:uid="{B5C88919-75F1-4AF4-BE2A-745CCC3E7202}"/>
    <cellStyle name="Normal 9 5 3 4 7" xfId="59877" xr:uid="{8DB0ACA8-8A25-4B89-9350-DC32C3B1E2B5}"/>
    <cellStyle name="Normal 9 5 3 5" xfId="14591" xr:uid="{B8537A8F-E5DD-4B9E-B257-53DC47052A56}"/>
    <cellStyle name="Normal 9 5 3 5 2" xfId="29567" xr:uid="{C875133B-5C50-46C9-9A1B-246B66A48E09}"/>
    <cellStyle name="Normal 9 5 3 6" xfId="22079" xr:uid="{4332CF46-A8EE-479D-98E8-13253A0CC4DA}"/>
    <cellStyle name="Normal 9 5 3 7" xfId="31939" xr:uid="{642CA7C3-F225-4EEB-AFC7-F24873AD73F8}"/>
    <cellStyle name="Normal 9 5 3 8" xfId="44498" xr:uid="{8EF39A1F-B52F-4895-B601-9FDFEB653F10}"/>
    <cellStyle name="Normal 9 5 3 9" xfId="52384" xr:uid="{4DE1221A-754F-4B57-8482-7577C1007045}"/>
    <cellStyle name="Normal 9 5 4" xfId="7089" xr:uid="{A656AFEA-F5BF-44B1-80D3-9BF69F52CCC2}"/>
    <cellStyle name="Normal 9 5 4 2" xfId="14595" xr:uid="{727FE30F-0F84-4681-9069-5E3B39D3F597}"/>
    <cellStyle name="Normal 9 5 4 2 2" xfId="29571" xr:uid="{D2E1ECE1-FF4D-4F97-9454-5A750B36F74A}"/>
    <cellStyle name="Normal 9 5 4 3" xfId="22083" xr:uid="{7C20DA00-BF1F-40A6-91FE-518CA17AF8C1}"/>
    <cellStyle name="Normal 9 5 4 4" xfId="33797" xr:uid="{E414704E-7031-422E-ACAD-272EAECE6765}"/>
    <cellStyle name="Normal 9 5 4 5" xfId="44502" xr:uid="{CECFBD88-7503-455A-997B-A32BBD25FDC9}"/>
    <cellStyle name="Normal 9 5 4 6" xfId="52388" xr:uid="{44B94D59-C5C7-4E81-936D-B1F0C68205F5}"/>
    <cellStyle name="Normal 9 5 4 7" xfId="59878" xr:uid="{A542294E-3A4A-4205-8184-2E98641AF730}"/>
    <cellStyle name="Normal 9 5 5" xfId="7090" xr:uid="{F5EDA989-6CF6-4A26-86E9-6249B402748A}"/>
    <cellStyle name="Normal 9 5 5 2" xfId="14596" xr:uid="{9B256C0C-BEDC-4606-9E77-E152B6E83597}"/>
    <cellStyle name="Normal 9 5 5 2 2" xfId="29572" xr:uid="{0B071481-1A84-4FA8-8865-91A55CC49DDD}"/>
    <cellStyle name="Normal 9 5 5 3" xfId="22084" xr:uid="{3895654B-BC60-4F49-AE85-484F0AD52542}"/>
    <cellStyle name="Normal 9 5 5 4" xfId="35642" xr:uid="{9127D8F4-3BE4-4402-90EE-F9040FB73D2F}"/>
    <cellStyle name="Normal 9 5 5 5" xfId="44503" xr:uid="{57A8883A-7415-4169-84DB-93BC78887BFE}"/>
    <cellStyle name="Normal 9 5 5 6" xfId="52389" xr:uid="{ABECDC5B-0774-4267-8F91-C6CB0C161EBD}"/>
    <cellStyle name="Normal 9 5 5 7" xfId="59879" xr:uid="{3601AA9B-D562-42FB-949F-C20B3992A264}"/>
    <cellStyle name="Normal 9 5 6" xfId="7091" xr:uid="{256247BB-4A4E-4083-AFAB-82AE5450875E}"/>
    <cellStyle name="Normal 9 5 6 2" xfId="14597" xr:uid="{EA7476A4-26CC-48AE-A4C7-67F0D0194283}"/>
    <cellStyle name="Normal 9 5 6 2 2" xfId="29573" xr:uid="{44F73784-B522-446E-A3B5-A4AEC7D92988}"/>
    <cellStyle name="Normal 9 5 6 3" xfId="22085" xr:uid="{89F7B3F3-C30A-41F6-A2B2-79E8853B9EC5}"/>
    <cellStyle name="Normal 9 5 6 4" xfId="37485" xr:uid="{9A2B13B8-9F5E-435A-ACE7-2824689D0A3D}"/>
    <cellStyle name="Normal 9 5 6 5" xfId="44504" xr:uid="{ACEB451B-A920-47B3-A728-59B62EE92DF2}"/>
    <cellStyle name="Normal 9 5 6 6" xfId="52390" xr:uid="{60ADFBEB-4D55-4B17-B092-80B953B5C199}"/>
    <cellStyle name="Normal 9 5 6 7" xfId="59880" xr:uid="{21A4C406-AD52-4B30-86D7-FA2B838A8586}"/>
    <cellStyle name="Normal 9 5 7" xfId="14582" xr:uid="{B64CCC32-C9E9-4FC7-A7ED-48522934C311}"/>
    <cellStyle name="Normal 9 5 7 2" xfId="29558" xr:uid="{E9C255E2-D4C9-4DBE-8F00-FF14F4A0DF9D}"/>
    <cellStyle name="Normal 9 5 8" xfId="22070" xr:uid="{59D18E75-67CE-4CEE-82E1-5AE16E41E064}"/>
    <cellStyle name="Normal 9 5 9" xfId="30608" xr:uid="{3219E2CB-F71F-4554-BA27-6DE949FE157E}"/>
    <cellStyle name="Normal 9 6" xfId="7092" xr:uid="{49E72588-ED52-48F8-956D-2A141FEA3486}"/>
    <cellStyle name="Normal 9 6 10" xfId="52391" xr:uid="{CF37BCB5-6700-4F1F-9102-733F60E03A69}"/>
    <cellStyle name="Normal 9 6 11" xfId="59881" xr:uid="{D6AD7C20-0E0A-4043-B8AA-5FAB6B55FCEF}"/>
    <cellStyle name="Normal 9 6 2" xfId="7093" xr:uid="{2509C5F9-D750-41A3-892B-6148FF9E7753}"/>
    <cellStyle name="Normal 9 6 2 10" xfId="59882" xr:uid="{7C99FB22-BB39-43A9-B5DF-F467EC275E8B}"/>
    <cellStyle name="Normal 9 6 2 2" xfId="7094" xr:uid="{7E236EC1-5D7A-453D-8790-A232B193B2CA}"/>
    <cellStyle name="Normal 9 6 2 2 2" xfId="14600" xr:uid="{055A2110-4BB6-43A7-B001-A51BD221E060}"/>
    <cellStyle name="Normal 9 6 2 2 2 2" xfId="29576" xr:uid="{4DFDBD12-BB0B-40C8-980E-FBDC341DFD1E}"/>
    <cellStyle name="Normal 9 6 2 2 3" xfId="22088" xr:uid="{F80D40C1-8BA0-4B06-B408-8BC657E91FC7}"/>
    <cellStyle name="Normal 9 6 2 2 4" xfId="33802" xr:uid="{F8230BE8-C5DE-4A51-8725-728903592F3F}"/>
    <cellStyle name="Normal 9 6 2 2 5" xfId="44507" xr:uid="{03035A34-16AC-48F4-A389-94AD989997EA}"/>
    <cellStyle name="Normal 9 6 2 2 6" xfId="52393" xr:uid="{7DCE2B53-C837-487A-9F2A-ADC624F5B520}"/>
    <cellStyle name="Normal 9 6 2 2 7" xfId="59883" xr:uid="{3F5F274C-4E2D-4AF6-9700-CDC73CC2CE04}"/>
    <cellStyle name="Normal 9 6 2 3" xfId="7095" xr:uid="{08C23943-730F-48D1-BCE1-B1BC763AC614}"/>
    <cellStyle name="Normal 9 6 2 3 2" xfId="14601" xr:uid="{22E96650-DFA9-4996-B892-2DA6D8A23033}"/>
    <cellStyle name="Normal 9 6 2 3 2 2" xfId="29577" xr:uid="{DB13A8B0-E4A0-47AB-AD2E-6F2F36239F15}"/>
    <cellStyle name="Normal 9 6 2 3 3" xfId="22089" xr:uid="{0E6D9016-56A6-4EFC-822C-49469611C221}"/>
    <cellStyle name="Normal 9 6 2 3 4" xfId="35647" xr:uid="{63DEC629-8EA6-4083-830B-3ACDD104D62A}"/>
    <cellStyle name="Normal 9 6 2 3 5" xfId="44508" xr:uid="{50C1CA16-0777-4BD1-BAB1-99CF5D240FC3}"/>
    <cellStyle name="Normal 9 6 2 3 6" xfId="52394" xr:uid="{DCB8AE6E-7FA9-486C-9607-2EB343CCAC01}"/>
    <cellStyle name="Normal 9 6 2 3 7" xfId="59884" xr:uid="{1433AB8E-49BB-4BAC-A64C-3F0871CBECEA}"/>
    <cellStyle name="Normal 9 6 2 4" xfId="7096" xr:uid="{51478F9C-1126-4B00-A6DF-08E5F2DF30F4}"/>
    <cellStyle name="Normal 9 6 2 4 2" xfId="14602" xr:uid="{FF40A3B4-1699-43FE-B5BB-E556BC0DE777}"/>
    <cellStyle name="Normal 9 6 2 4 2 2" xfId="29578" xr:uid="{FC7F0FAC-2CF8-459E-AD54-C467875721FF}"/>
    <cellStyle name="Normal 9 6 2 4 3" xfId="22090" xr:uid="{32C4FF65-A0BE-4DFF-A1DA-302B705D277D}"/>
    <cellStyle name="Normal 9 6 2 4 4" xfId="37490" xr:uid="{3201ACBD-1495-4772-B6CB-E00A21E5E122}"/>
    <cellStyle name="Normal 9 6 2 4 5" xfId="44509" xr:uid="{6676D10E-0831-449C-9B47-5C94E878494C}"/>
    <cellStyle name="Normal 9 6 2 4 6" xfId="52395" xr:uid="{D50F952D-C16C-4E74-8AAF-FFBC21EDB95D}"/>
    <cellStyle name="Normal 9 6 2 4 7" xfId="59885" xr:uid="{FC75BBC1-8625-4598-B4CC-76028BA48C1D}"/>
    <cellStyle name="Normal 9 6 2 5" xfId="14599" xr:uid="{625B1441-E99D-4B04-AB20-D8AE46E5AD5D}"/>
    <cellStyle name="Normal 9 6 2 5 2" xfId="29575" xr:uid="{8199967E-C5F3-493D-921B-A2E964F8E325}"/>
    <cellStyle name="Normal 9 6 2 6" xfId="22087" xr:uid="{9B3FE1BB-69E6-49D5-AF57-A5B4EA8516B4}"/>
    <cellStyle name="Normal 9 6 2 7" xfId="31941" xr:uid="{E3B38FD2-A83F-4F3F-B09A-17AF85600B10}"/>
    <cellStyle name="Normal 9 6 2 8" xfId="44506" xr:uid="{B96CE8C9-041A-4FC9-8AD1-86B39ED31A1B}"/>
    <cellStyle name="Normal 9 6 2 9" xfId="52392" xr:uid="{E450FC4A-9B0B-4D51-8B8D-5D78BC2BFE8E}"/>
    <cellStyle name="Normal 9 6 3" xfId="7097" xr:uid="{0B6E1DA8-6BFA-40D3-8800-1B95F71542D1}"/>
    <cellStyle name="Normal 9 6 3 2" xfId="14603" xr:uid="{9A98BA3C-623C-42F3-9F0C-F8A07D93ADCC}"/>
    <cellStyle name="Normal 9 6 3 2 2" xfId="29579" xr:uid="{E59A15A9-8149-4616-A77A-5C59ACC5B608}"/>
    <cellStyle name="Normal 9 6 3 3" xfId="22091" xr:uid="{9EE68BBF-4152-4281-A5A9-F36F9A5C88AA}"/>
    <cellStyle name="Normal 9 6 3 4" xfId="33801" xr:uid="{95B11620-6770-4BE2-984E-06FCC2A9E97B}"/>
    <cellStyle name="Normal 9 6 3 5" xfId="44510" xr:uid="{5EBB94EC-05EF-4377-9F9D-90E864A13E0A}"/>
    <cellStyle name="Normal 9 6 3 6" xfId="52396" xr:uid="{04A78CC9-AD6E-456F-B038-20854354CF28}"/>
    <cellStyle name="Normal 9 6 3 7" xfId="59886" xr:uid="{81F8DABF-357F-4E76-A8B6-8563126F95F3}"/>
    <cellStyle name="Normal 9 6 4" xfId="7098" xr:uid="{E042DDCE-A075-4CDB-A31A-30210EA19B87}"/>
    <cellStyle name="Normal 9 6 4 2" xfId="14604" xr:uid="{888E829E-CDCC-4531-9B8F-4B5B9A6397BB}"/>
    <cellStyle name="Normal 9 6 4 2 2" xfId="29580" xr:uid="{1DD3A40F-4F28-45EE-A1E6-8C9598C7846F}"/>
    <cellStyle name="Normal 9 6 4 3" xfId="22092" xr:uid="{4124B120-64D7-4B89-B5BC-FF646BA79416}"/>
    <cellStyle name="Normal 9 6 4 4" xfId="35646" xr:uid="{E181149E-1270-4D4A-B60C-525E3FC3E5E1}"/>
    <cellStyle name="Normal 9 6 4 5" xfId="44511" xr:uid="{BE7B5666-968B-4FF0-AC71-AD15CCB56006}"/>
    <cellStyle name="Normal 9 6 4 6" xfId="52397" xr:uid="{D2E19292-B422-4847-A15E-D8B866417E1D}"/>
    <cellStyle name="Normal 9 6 4 7" xfId="59887" xr:uid="{1CBF32DD-6AF1-482D-AB89-8E04077CF89B}"/>
    <cellStyle name="Normal 9 6 5" xfId="7099" xr:uid="{EAA52FDB-542B-49E3-8EA7-66AB62F4CBD3}"/>
    <cellStyle name="Normal 9 6 5 2" xfId="14605" xr:uid="{339CFF4C-CF6A-43EF-A8CC-72EF2C075BB3}"/>
    <cellStyle name="Normal 9 6 5 2 2" xfId="29581" xr:uid="{BF6D160E-828B-489F-A641-88C0D99456BF}"/>
    <cellStyle name="Normal 9 6 5 3" xfId="22093" xr:uid="{8060A38D-1B36-42E2-85C8-53DFB5BBFBBD}"/>
    <cellStyle name="Normal 9 6 5 4" xfId="37489" xr:uid="{002DBA60-94D4-4E49-B0F4-C2BD04B3C53D}"/>
    <cellStyle name="Normal 9 6 5 5" xfId="44512" xr:uid="{12C35670-9DA1-4C98-9067-2F6E14658B9A}"/>
    <cellStyle name="Normal 9 6 5 6" xfId="52398" xr:uid="{178010C9-197F-4F9A-9C36-DC7F6955C467}"/>
    <cellStyle name="Normal 9 6 5 7" xfId="59888" xr:uid="{4C8D04B0-3F0B-4774-A818-B8333192B976}"/>
    <cellStyle name="Normal 9 6 6" xfId="14598" xr:uid="{BB298DE5-B94C-46FA-A710-F8F714ABBDC6}"/>
    <cellStyle name="Normal 9 6 6 2" xfId="29574" xr:uid="{E79E3BE4-F235-4668-9227-AD86F0429C4B}"/>
    <cellStyle name="Normal 9 6 7" xfId="22086" xr:uid="{EFC7E6D7-5643-4D40-8C9A-AA9306F3D261}"/>
    <cellStyle name="Normal 9 6 8" xfId="30737" xr:uid="{8B32C459-5093-40F2-80F0-B51931DA3549}"/>
    <cellStyle name="Normal 9 6 9" xfId="44505" xr:uid="{96655504-7BE8-49BA-B056-63B78CA219F6}"/>
    <cellStyle name="Normal 9 7" xfId="7100" xr:uid="{CFF36300-3D01-472D-BDA3-5210A62E8031}"/>
    <cellStyle name="Normal 9 7 10" xfId="52399" xr:uid="{6ECC3AF3-8724-433E-97E9-AFD1BDE91D8C}"/>
    <cellStyle name="Normal 9 7 11" xfId="59889" xr:uid="{769F4183-7AA1-45B3-B717-ABC98D994495}"/>
    <cellStyle name="Normal 9 7 2" xfId="7101" xr:uid="{864F35D4-5D91-4F63-B527-CFBFB9AD2CB4}"/>
    <cellStyle name="Normal 9 7 2 10" xfId="59890" xr:uid="{6EE1C917-6640-41AA-9998-818B8F10112C}"/>
    <cellStyle name="Normal 9 7 2 2" xfId="7102" xr:uid="{3528C5A7-82A0-48B7-BEDA-484A542DAA3F}"/>
    <cellStyle name="Normal 9 7 2 2 2" xfId="14608" xr:uid="{2DF13F02-BC62-40CA-B6CA-5F4515039E58}"/>
    <cellStyle name="Normal 9 7 2 2 2 2" xfId="29584" xr:uid="{CCF7877A-8D73-4BD5-80DE-CE75E980A440}"/>
    <cellStyle name="Normal 9 7 2 2 3" xfId="22096" xr:uid="{D7FE3E47-A384-4914-A395-1FA57EC7534E}"/>
    <cellStyle name="Normal 9 7 2 2 4" xfId="33804" xr:uid="{83F137E3-7EA5-4E61-A6B7-FD14AF2222F3}"/>
    <cellStyle name="Normal 9 7 2 2 5" xfId="44515" xr:uid="{D3AD15DB-8CBA-4226-912D-0819AC2DB803}"/>
    <cellStyle name="Normal 9 7 2 2 6" xfId="52401" xr:uid="{D7C38C51-1BB1-47B0-A774-9537B2866AAD}"/>
    <cellStyle name="Normal 9 7 2 2 7" xfId="59891" xr:uid="{EDFE02BD-BBAC-46E6-BFB7-2C5271BBA5C0}"/>
    <cellStyle name="Normal 9 7 2 3" xfId="7103" xr:uid="{B6E0318C-3229-43AD-B9CD-C1CB3C35ECA7}"/>
    <cellStyle name="Normal 9 7 2 3 2" xfId="14609" xr:uid="{3F4CFBF3-8382-4F82-A52C-02E8C982A915}"/>
    <cellStyle name="Normal 9 7 2 3 2 2" xfId="29585" xr:uid="{33FA5554-FA7C-459D-AD7F-311E1D969882}"/>
    <cellStyle name="Normal 9 7 2 3 3" xfId="22097" xr:uid="{804E28B5-28A7-49C8-8550-BA2E2C4A4880}"/>
    <cellStyle name="Normal 9 7 2 3 4" xfId="35649" xr:uid="{5DCB330D-586C-4A7C-A20F-C4CB04D482B8}"/>
    <cellStyle name="Normal 9 7 2 3 5" xfId="44516" xr:uid="{88CDF6D7-FFA9-4737-8473-BE262773B20E}"/>
    <cellStyle name="Normal 9 7 2 3 6" xfId="52402" xr:uid="{133C5E55-1131-404A-BAFF-0FBEEC47A2AC}"/>
    <cellStyle name="Normal 9 7 2 3 7" xfId="59892" xr:uid="{E25E5A14-6CF9-4D96-B068-4F7BF86B8A92}"/>
    <cellStyle name="Normal 9 7 2 4" xfId="7104" xr:uid="{9845F6D6-E2B5-4F53-A59C-436CC260C847}"/>
    <cellStyle name="Normal 9 7 2 4 2" xfId="14610" xr:uid="{A92CC4D0-402F-4653-82D7-03528A8DC7C2}"/>
    <cellStyle name="Normal 9 7 2 4 2 2" xfId="29586" xr:uid="{CAD342BA-FC09-464A-9D86-DE2608E8AFFD}"/>
    <cellStyle name="Normal 9 7 2 4 3" xfId="22098" xr:uid="{76EEA3E2-D410-4089-B6FC-59064E06634D}"/>
    <cellStyle name="Normal 9 7 2 4 4" xfId="37492" xr:uid="{2672FBD0-B78A-4736-8768-DA0031A7BF79}"/>
    <cellStyle name="Normal 9 7 2 4 5" xfId="44517" xr:uid="{00156299-E3D2-42D7-892D-A8FDB7810495}"/>
    <cellStyle name="Normal 9 7 2 4 6" xfId="52403" xr:uid="{A2C83D91-DF5F-42C2-80B2-CC9D93A8DDD6}"/>
    <cellStyle name="Normal 9 7 2 4 7" xfId="59893" xr:uid="{876736F8-93E3-4CFC-9852-7D1C55D01DA5}"/>
    <cellStyle name="Normal 9 7 2 5" xfId="14607" xr:uid="{05D8985A-8230-4BFF-95F1-8B66714E18AB}"/>
    <cellStyle name="Normal 9 7 2 5 2" xfId="29583" xr:uid="{84D9491C-9FAC-405C-AA26-1CD42F826498}"/>
    <cellStyle name="Normal 9 7 2 6" xfId="22095" xr:uid="{C79DFEE7-05D6-4936-AFAE-88959619AE9E}"/>
    <cellStyle name="Normal 9 7 2 7" xfId="31942" xr:uid="{2D7A6990-518F-4581-85AF-EAFB334009BE}"/>
    <cellStyle name="Normal 9 7 2 8" xfId="44514" xr:uid="{1FBDF449-B3E5-4D18-82CE-7C405D95C98B}"/>
    <cellStyle name="Normal 9 7 2 9" xfId="52400" xr:uid="{CD854976-3FFE-4A43-832A-A797D77FD2C0}"/>
    <cellStyle name="Normal 9 7 3" xfId="7105" xr:uid="{B60B4E64-A54A-46C3-9E0B-42A0B0E17000}"/>
    <cellStyle name="Normal 9 7 3 2" xfId="14611" xr:uid="{BEB078B3-ACBF-4CAC-9091-93DA8C687F12}"/>
    <cellStyle name="Normal 9 7 3 2 2" xfId="29587" xr:uid="{CDBEEC42-4550-4EC2-978F-07774814C92D}"/>
    <cellStyle name="Normal 9 7 3 3" xfId="22099" xr:uid="{324A0466-4C51-437C-8E16-EAA6ACC3EACD}"/>
    <cellStyle name="Normal 9 7 3 4" xfId="33803" xr:uid="{9008B1D9-E405-4023-B342-0BFBC9EB77F2}"/>
    <cellStyle name="Normal 9 7 3 5" xfId="44518" xr:uid="{97717951-C374-45CF-BCD0-1158BE28EBAD}"/>
    <cellStyle name="Normal 9 7 3 6" xfId="52404" xr:uid="{2ADF1D8C-8B96-482F-8C0A-145F42DC29E7}"/>
    <cellStyle name="Normal 9 7 3 7" xfId="59894" xr:uid="{69D550C1-851E-496F-8791-0CC01844095E}"/>
    <cellStyle name="Normal 9 7 4" xfId="7106" xr:uid="{9B710D45-756A-48FC-B208-5B3451F653E3}"/>
    <cellStyle name="Normal 9 7 4 2" xfId="14612" xr:uid="{7CC8157D-FADE-4714-96C9-0F3385AF35D2}"/>
    <cellStyle name="Normal 9 7 4 2 2" xfId="29588" xr:uid="{DCA558BC-12A7-456C-837D-E22F28D095AF}"/>
    <cellStyle name="Normal 9 7 4 3" xfId="22100" xr:uid="{AF3D86DD-C3EC-455E-A26D-D4AD41771952}"/>
    <cellStyle name="Normal 9 7 4 4" xfId="35648" xr:uid="{B569ADFD-EAC4-46D0-99DE-CA0AD11E38C7}"/>
    <cellStyle name="Normal 9 7 4 5" xfId="44519" xr:uid="{0B356135-FE25-41E1-9422-D21C112BB112}"/>
    <cellStyle name="Normal 9 7 4 6" xfId="52405" xr:uid="{D0BFC543-B90F-4FF4-9738-34AECAA88853}"/>
    <cellStyle name="Normal 9 7 4 7" xfId="59895" xr:uid="{8C0B4E72-950D-4623-94A7-DDC96BF98BF6}"/>
    <cellStyle name="Normal 9 7 5" xfId="7107" xr:uid="{F20F6082-CDAF-4432-9BF4-B31A4ECCC230}"/>
    <cellStyle name="Normal 9 7 5 2" xfId="14613" xr:uid="{DC75DE24-EA91-41AD-83AE-B98B2A110D8C}"/>
    <cellStyle name="Normal 9 7 5 2 2" xfId="29589" xr:uid="{3567891B-CEE3-42FF-90AC-728B8DB09584}"/>
    <cellStyle name="Normal 9 7 5 3" xfId="22101" xr:uid="{A12046F1-E7B3-41DA-A379-51DC08CE3294}"/>
    <cellStyle name="Normal 9 7 5 4" xfId="37491" xr:uid="{A20B5F49-CA6C-4556-BEBD-4F5CFA468770}"/>
    <cellStyle name="Normal 9 7 5 5" xfId="44520" xr:uid="{98345FCC-9191-442C-BA21-C6CAD9D4951E}"/>
    <cellStyle name="Normal 9 7 5 6" xfId="52406" xr:uid="{27096B3C-90B5-4C7E-9AFD-8FD7C25DCCEF}"/>
    <cellStyle name="Normal 9 7 5 7" xfId="59896" xr:uid="{864ED50F-AFFC-4E08-83FC-045482B02DCA}"/>
    <cellStyle name="Normal 9 7 6" xfId="14606" xr:uid="{4344205D-E4BF-42B1-BAB2-2B2415A680B0}"/>
    <cellStyle name="Normal 9 7 6 2" xfId="29582" xr:uid="{A829B3FD-6C38-43E3-B874-F592CC16B01B}"/>
    <cellStyle name="Normal 9 7 7" xfId="22094" xr:uid="{FAE5A6CC-0F0B-4148-B619-65037978BE98}"/>
    <cellStyle name="Normal 9 7 8" xfId="31056" xr:uid="{2B2443B1-16B0-4F8E-BF28-70226E105848}"/>
    <cellStyle name="Normal 9 7 9" xfId="44513" xr:uid="{94B66242-D33E-46AB-8ABD-AFD33480078B}"/>
    <cellStyle name="Normal 9 8" xfId="7108" xr:uid="{6DB28446-8243-46BD-BBFD-DFE1E0076494}"/>
    <cellStyle name="Normal 9 8 10" xfId="52407" xr:uid="{63889DBE-8F5A-495E-A39D-ECCA540B9B65}"/>
    <cellStyle name="Normal 9 8 11" xfId="59897" xr:uid="{E89C5F1B-8A36-4DA3-9D93-1F47737A9514}"/>
    <cellStyle name="Normal 9 8 2" xfId="7109" xr:uid="{07A81E1D-A479-4F47-B3D7-6251088A1211}"/>
    <cellStyle name="Normal 9 8 2 10" xfId="59898" xr:uid="{C9A4A76A-BB47-4123-B4C0-CDFE40D9CBC4}"/>
    <cellStyle name="Normal 9 8 2 2" xfId="7110" xr:uid="{F3B1B8DE-57AA-41AA-959B-A91E5091DA12}"/>
    <cellStyle name="Normal 9 8 2 2 2" xfId="14616" xr:uid="{6A47B2C9-13D5-4EAD-834B-DE846CBDB935}"/>
    <cellStyle name="Normal 9 8 2 2 2 2" xfId="29592" xr:uid="{45131B21-EF3F-4886-8F9E-DCBD78A00CB4}"/>
    <cellStyle name="Normal 9 8 2 2 3" xfId="22104" xr:uid="{30B9D828-DF10-4BBC-B45E-09309C800E5A}"/>
    <cellStyle name="Normal 9 8 2 2 4" xfId="33806" xr:uid="{CE2214E5-CA87-4F4B-BB90-C33C4231849D}"/>
    <cellStyle name="Normal 9 8 2 2 5" xfId="44523" xr:uid="{85B99064-C4D9-4654-B3E8-959F0E20B453}"/>
    <cellStyle name="Normal 9 8 2 2 6" xfId="52409" xr:uid="{791FFE0D-8112-4079-A074-BDB65BF0066D}"/>
    <cellStyle name="Normal 9 8 2 2 7" xfId="59899" xr:uid="{C40F7F89-EE47-4456-8359-82EB39D19DC8}"/>
    <cellStyle name="Normal 9 8 2 3" xfId="7111" xr:uid="{6AA8F08F-ADEA-4B8D-820D-898BC023A54E}"/>
    <cellStyle name="Normal 9 8 2 3 2" xfId="14617" xr:uid="{2F926E26-8AF7-41F3-B1DA-776ABF2EEB83}"/>
    <cellStyle name="Normal 9 8 2 3 2 2" xfId="29593" xr:uid="{72BDC7B5-7BB9-4F09-87A2-1D56CCC72384}"/>
    <cellStyle name="Normal 9 8 2 3 3" xfId="22105" xr:uid="{128C21B1-3234-46A6-96AC-647151D8E06E}"/>
    <cellStyle name="Normal 9 8 2 3 4" xfId="35651" xr:uid="{6DB32606-EB1E-4099-86A6-536F44186B66}"/>
    <cellStyle name="Normal 9 8 2 3 5" xfId="44524" xr:uid="{8E1BB16A-63BE-4097-B6A2-0522D9E03C62}"/>
    <cellStyle name="Normal 9 8 2 3 6" xfId="52410" xr:uid="{CBC9C5F2-4157-412A-AC54-B64DF0B1748F}"/>
    <cellStyle name="Normal 9 8 2 3 7" xfId="59900" xr:uid="{B9762FD5-09D0-4EFD-A4EB-CCE26C33CD49}"/>
    <cellStyle name="Normal 9 8 2 4" xfId="7112" xr:uid="{FC258E89-C65F-47BB-8949-A83039375F52}"/>
    <cellStyle name="Normal 9 8 2 4 2" xfId="14618" xr:uid="{E651C5BA-9EF7-4FC4-8100-6D3E03F04958}"/>
    <cellStyle name="Normal 9 8 2 4 2 2" xfId="29594" xr:uid="{AC80F07F-4E3C-4602-B91D-C457B7EBE3F1}"/>
    <cellStyle name="Normal 9 8 2 4 3" xfId="22106" xr:uid="{DF10223A-F9B3-4D5E-9402-021CECCC81F3}"/>
    <cellStyle name="Normal 9 8 2 4 4" xfId="37494" xr:uid="{32131904-0507-43B8-96FF-55F0B84A7BD0}"/>
    <cellStyle name="Normal 9 8 2 4 5" xfId="44525" xr:uid="{5B5D16A4-5B36-4D96-BAE2-831ACE442F2B}"/>
    <cellStyle name="Normal 9 8 2 4 6" xfId="52411" xr:uid="{EA476C31-AF6E-4533-9C73-881A78B7D5E7}"/>
    <cellStyle name="Normal 9 8 2 4 7" xfId="59901" xr:uid="{8ABA3A5D-E993-4E94-837E-79BA48A4AD86}"/>
    <cellStyle name="Normal 9 8 2 5" xfId="14615" xr:uid="{47600BBC-D0B2-4FC4-913A-660C7954F540}"/>
    <cellStyle name="Normal 9 8 2 5 2" xfId="29591" xr:uid="{D70C2A13-F55A-4B7B-B3C7-89B3D9600C4E}"/>
    <cellStyle name="Normal 9 8 2 6" xfId="22103" xr:uid="{A8171436-665E-424B-8E82-49C4EE1A1831}"/>
    <cellStyle name="Normal 9 8 2 7" xfId="32120" xr:uid="{141672D2-4F2B-488B-9674-1328C90F334A}"/>
    <cellStyle name="Normal 9 8 2 8" xfId="44522" xr:uid="{2460A303-8EAA-4169-A13F-D95BDC867E7D}"/>
    <cellStyle name="Normal 9 8 2 9" xfId="52408" xr:uid="{AD43EC37-4258-4F1F-8923-6D1DDEC4F994}"/>
    <cellStyle name="Normal 9 8 3" xfId="7113" xr:uid="{38AA4DA6-4A78-42B8-9489-497360C20CFE}"/>
    <cellStyle name="Normal 9 8 3 2" xfId="14619" xr:uid="{36426C2F-9ED7-464F-BFFA-91A02A725571}"/>
    <cellStyle name="Normal 9 8 3 2 2" xfId="29595" xr:uid="{21CFBC2D-B7AB-4421-AE72-77BEF3071C8D}"/>
    <cellStyle name="Normal 9 8 3 3" xfId="22107" xr:uid="{65BA2B41-2D9A-4450-9F65-81D7A775E225}"/>
    <cellStyle name="Normal 9 8 3 4" xfId="33805" xr:uid="{3EDB1E98-C9E1-4592-AE6A-16A89919B73B}"/>
    <cellStyle name="Normal 9 8 3 5" xfId="44526" xr:uid="{AB85024B-5C35-4FE6-9922-0A80CFF87094}"/>
    <cellStyle name="Normal 9 8 3 6" xfId="52412" xr:uid="{11045BA7-D2F6-43A7-8EEA-D5D79CA1EAB7}"/>
    <cellStyle name="Normal 9 8 3 7" xfId="59902" xr:uid="{557C0401-536B-4506-B74C-8076CA80A5CD}"/>
    <cellStyle name="Normal 9 8 4" xfId="7114" xr:uid="{B8DBBD42-410B-4133-8205-0357BE5B623E}"/>
    <cellStyle name="Normal 9 8 4 2" xfId="14620" xr:uid="{B79DF440-1FBA-4682-A170-6E9C52CA8BDF}"/>
    <cellStyle name="Normal 9 8 4 2 2" xfId="29596" xr:uid="{D438420F-DE06-44E2-A135-7E42647CF084}"/>
    <cellStyle name="Normal 9 8 4 3" xfId="22108" xr:uid="{1892133B-F6B2-4E0D-B6C9-29A6C3B00FA9}"/>
    <cellStyle name="Normal 9 8 4 4" xfId="35650" xr:uid="{603158FE-2425-4155-8178-47A8EB48A383}"/>
    <cellStyle name="Normal 9 8 4 5" xfId="44527" xr:uid="{B6C564FB-4D5E-4FC6-A74B-2DE705D7939E}"/>
    <cellStyle name="Normal 9 8 4 6" xfId="52413" xr:uid="{651CE6D8-B5BE-4898-B3A1-4F26DDA60244}"/>
    <cellStyle name="Normal 9 8 4 7" xfId="59903" xr:uid="{42FF6D82-35FB-41F2-B642-500D77D49A74}"/>
    <cellStyle name="Normal 9 8 5" xfId="7115" xr:uid="{969D1656-B438-4B6E-96B3-8E65F74A5421}"/>
    <cellStyle name="Normal 9 8 5 2" xfId="14621" xr:uid="{2ACF70DC-3982-482B-8481-1773102BCD86}"/>
    <cellStyle name="Normal 9 8 5 2 2" xfId="29597" xr:uid="{C8DF845C-228E-4EDD-8CAA-23C8F928261C}"/>
    <cellStyle name="Normal 9 8 5 3" xfId="22109" xr:uid="{E0BF6738-743B-4918-A77B-D77D04964936}"/>
    <cellStyle name="Normal 9 8 5 4" xfId="37493" xr:uid="{77FBAF55-DBF6-4F2D-ACBD-4A36BBF38B54}"/>
    <cellStyle name="Normal 9 8 5 5" xfId="44528" xr:uid="{BEA8E4C4-6699-42AC-8E5B-D782B2559C4B}"/>
    <cellStyle name="Normal 9 8 5 6" xfId="52414" xr:uid="{4E1D01C4-1C74-40D8-AE87-F0030F507468}"/>
    <cellStyle name="Normal 9 8 5 7" xfId="59904" xr:uid="{06C5EB94-22C2-4DDB-A816-6B2B3687E3D2}"/>
    <cellStyle name="Normal 9 8 6" xfId="14614" xr:uid="{F031D034-8947-432B-A95E-385B9DBE4418}"/>
    <cellStyle name="Normal 9 8 6 2" xfId="29590" xr:uid="{FAEC4915-9E13-4873-BE1A-96C73DFCB7A8}"/>
    <cellStyle name="Normal 9 8 7" xfId="22102" xr:uid="{E9735311-9757-458C-8C34-1983AE43CDD6}"/>
    <cellStyle name="Normal 9 8 8" xfId="31145" xr:uid="{B14171B1-79B6-4985-BE36-165F64395208}"/>
    <cellStyle name="Normal 9 8 9" xfId="44521" xr:uid="{5D2C626B-2DF1-48A6-9C64-04D0BD2C94F4}"/>
    <cellStyle name="Normal 9 9" xfId="7116" xr:uid="{DB86C158-A8D3-41EE-ADE2-9AC3269AD492}"/>
    <cellStyle name="Normal 9 9 2" xfId="14622" xr:uid="{2438B9D9-86CD-46DF-A4A8-F167070EDBE5}"/>
    <cellStyle name="Normal 9 9 2 2" xfId="29598" xr:uid="{E7638072-742E-4B18-A333-C32CAC1D6BAD}"/>
    <cellStyle name="Normal 9 9 3" xfId="22110" xr:uid="{DC4F6ADB-0800-4BB3-960C-162C1736CBB6}"/>
    <cellStyle name="Normal 9 9 4" xfId="33778" xr:uid="{A9026DF0-5BC9-4DBE-92CB-9191E642C4CA}"/>
    <cellStyle name="Normal 9 9 5" xfId="44529" xr:uid="{6EF88F17-0ABB-4AAF-95BF-A16C0D2A5A52}"/>
    <cellStyle name="Normal 9 9 6" xfId="52415" xr:uid="{22804D41-8129-4A59-9C0A-AF6438482EFC}"/>
    <cellStyle name="Normal 9 9 7" xfId="59905" xr:uid="{A47C21F8-81FA-4D2E-8197-55A1BA83B07C}"/>
    <cellStyle name="Note 2" xfId="45578" xr:uid="{6621BF7F-9F02-421E-AFF4-E28FC1017583}"/>
    <cellStyle name="Note 3" xfId="108" xr:uid="{2BEAFDF7-7317-43C9-8014-F17DA0882B45}"/>
    <cellStyle name="Nøytral 2" xfId="171" xr:uid="{C115B25D-E214-4150-8A06-C7C48BB4DEA4}"/>
    <cellStyle name="Nøytral 3" xfId="206" xr:uid="{A7EFC842-B6BE-45A8-958B-3DAEA0A38F24}"/>
    <cellStyle name="Nøytral 3 2" xfId="262" xr:uid="{7F370AEB-EA18-43BD-A1A6-BD67F1961457}"/>
    <cellStyle name="Nøytral 4" xfId="51" xr:uid="{08ABB2EF-3E76-47A4-87D4-67171A3F02B6}"/>
    <cellStyle name="Nøytral 5" xfId="7117" xr:uid="{14838BDC-9763-440B-A4CD-7EA1D396C68D}"/>
    <cellStyle name="Output 2" xfId="45579" xr:uid="{6CAEED4F-9166-4254-95D3-CCD231A6C202}"/>
    <cellStyle name="Output 3" xfId="109" xr:uid="{61AD41B7-36A2-4012-9FDB-8F92F967921F}"/>
    <cellStyle name="Overskrift 1 2" xfId="165" xr:uid="{4DF61DB7-06AB-414D-AA77-497A9720347C}"/>
    <cellStyle name="Overskrift 1 3" xfId="207" xr:uid="{108BB193-03F0-460D-B5B6-082B10CAEC13}"/>
    <cellStyle name="Overskrift 1 3 2" xfId="263" xr:uid="{47764F20-2F6A-48E4-9184-ECD2E936F63A}"/>
    <cellStyle name="Overskrift 1 4" xfId="52" xr:uid="{000E2DCA-944F-407E-9520-43F8A914E830}"/>
    <cellStyle name="Overskrift 1 5" xfId="7118" xr:uid="{064FFE3C-12FE-410A-88CD-0023CFFD0F6D}"/>
    <cellStyle name="Overskrift 2 2" xfId="166" xr:uid="{CEB4AC0F-A31C-4322-9623-F9C3E318D82A}"/>
    <cellStyle name="Overskrift 2 3" xfId="208" xr:uid="{C90D7292-F496-4FBF-83C6-A0834F9F768B}"/>
    <cellStyle name="Overskrift 2 3 2" xfId="264" xr:uid="{4550A560-5AE6-4500-A26E-4941D2BE8B37}"/>
    <cellStyle name="Overskrift 2 4" xfId="53" xr:uid="{6A0D5348-B90E-4E9B-9E42-490BD836FA3D}"/>
    <cellStyle name="Overskrift 2 5" xfId="7119" xr:uid="{4C353D12-50B9-4291-B502-8750E2C9C86F}"/>
    <cellStyle name="Overskrift 3 2" xfId="167" xr:uid="{9C1FC81A-AC87-4FA0-9AC5-78697BEE37FB}"/>
    <cellStyle name="Overskrift 3 3" xfId="209" xr:uid="{0243BEEA-55AF-4AD9-8D9E-83721206C555}"/>
    <cellStyle name="Overskrift 3 3 2" xfId="265" xr:uid="{63A6D4C2-66E8-4E0A-AF18-4CE51C328199}"/>
    <cellStyle name="Overskrift 3 4" xfId="54" xr:uid="{A944A44C-77AA-44D8-BDCC-DA3B7CFE8201}"/>
    <cellStyle name="Overskrift 3 5" xfId="7120" xr:uid="{099193A9-5AAD-434E-90D6-C11809ADBDDE}"/>
    <cellStyle name="Overskrift 4 2" xfId="168" xr:uid="{8ED587F4-5A09-4362-B9E3-F6233B1539A8}"/>
    <cellStyle name="Overskrift 4 3" xfId="210" xr:uid="{D7120162-C975-4229-B0CC-0496D8E0C6BA}"/>
    <cellStyle name="Overskrift 4 3 2" xfId="266" xr:uid="{B3865602-391B-45A2-9DD6-B2EEF8F0778D}"/>
    <cellStyle name="Overskrift 4 4" xfId="55" xr:uid="{ED31583D-9D8E-4B08-B061-6BF39D78D622}"/>
    <cellStyle name="Overskrift 4 5" xfId="7121" xr:uid="{21C783D0-B477-4414-9C8F-B0605C368FFC}"/>
    <cellStyle name="Percent 2" xfId="16" xr:uid="{28DBAB5D-85EF-4B1E-BE23-036BDB894F9E}"/>
    <cellStyle name="Prosent" xfId="10" builtinId="5"/>
    <cellStyle name="Prosent 10" xfId="37712" xr:uid="{175AF49A-C29B-459C-9809-61A94AB05D48}"/>
    <cellStyle name="Prosent 2" xfId="69" xr:uid="{F4D4F791-5BCF-45BA-BBB0-3A45274AA45D}"/>
    <cellStyle name="Prosent 2 2" xfId="118" xr:uid="{33C9CE17-27BD-4A79-A106-41982F827F8C}"/>
    <cellStyle name="Prosent 3" xfId="211" xr:uid="{BBEB2974-DEA1-4BEE-8EAD-DA0E5173278C}"/>
    <cellStyle name="Prosent 4" xfId="7122" xr:uid="{B8B7FE51-39A9-4C1B-9672-9DC8B0A0DBB7}"/>
    <cellStyle name="Prosent 4 10" xfId="7123" xr:uid="{53C8DF26-4BB5-4B14-99DD-6EDA6D98D3F3}"/>
    <cellStyle name="Prosent 4 10 2" xfId="14624" xr:uid="{6FFA77F2-4F11-4420-80F5-7B8C81424484}"/>
    <cellStyle name="Prosent 4 10 2 2" xfId="29600" xr:uid="{C6A33D74-633A-46E1-A716-11C884B9884C}"/>
    <cellStyle name="Prosent 4 10 3" xfId="22112" xr:uid="{1F91364E-65A8-44E9-B4D7-12B3DA2A4260}"/>
    <cellStyle name="Prosent 4 10 4" xfId="37495" xr:uid="{8CE8C78D-9E33-4D6C-B662-99D54B93C66A}"/>
    <cellStyle name="Prosent 4 10 5" xfId="44531" xr:uid="{CCBD7C4A-ADD2-4191-A243-A76092B167A1}"/>
    <cellStyle name="Prosent 4 10 6" xfId="52417" xr:uid="{1126F530-0A37-4C50-958D-F6AB78F05B07}"/>
    <cellStyle name="Prosent 4 10 7" xfId="59907" xr:uid="{F18EC59E-6E69-45B4-B30A-A84B7867CAD1}"/>
    <cellStyle name="Prosent 4 11" xfId="14623" xr:uid="{A8E79E1C-D5F2-4473-A88A-837A68D6C064}"/>
    <cellStyle name="Prosent 4 11 2" xfId="29599" xr:uid="{0A608BCE-20D5-4D8A-841B-36F8274BE65F}"/>
    <cellStyle name="Prosent 4 12" xfId="22111" xr:uid="{5135F7CF-0901-4DFC-998E-4730214CC6FD}"/>
    <cellStyle name="Prosent 4 13" xfId="30311" xr:uid="{C9FB5D61-F4A6-4AA1-9238-C1BEF546C850}"/>
    <cellStyle name="Prosent 4 14" xfId="44530" xr:uid="{5FD3AA4D-DE3E-4AE3-B6E5-8E68943E8251}"/>
    <cellStyle name="Prosent 4 15" xfId="52416" xr:uid="{33C2BA02-83D9-4F1A-B632-7C84C0C1BD5D}"/>
    <cellStyle name="Prosent 4 16" xfId="59906" xr:uid="{5DF79326-EAC8-44EC-8B0F-C215691B0D83}"/>
    <cellStyle name="Prosent 4 2" xfId="7124" xr:uid="{581D999E-3E57-4259-882E-273DA60F0A7C}"/>
    <cellStyle name="Prosent 4 2 10" xfId="22113" xr:uid="{75240A83-0C90-4C60-928B-5BA6B63E6308}"/>
    <cellStyle name="Prosent 4 2 11" xfId="30382" xr:uid="{280B3119-3C0B-4900-9DD3-51507A671AF7}"/>
    <cellStyle name="Prosent 4 2 12" xfId="44532" xr:uid="{67CBADC2-0674-4B32-9206-27777CE3D49C}"/>
    <cellStyle name="Prosent 4 2 13" xfId="52418" xr:uid="{D10726A8-EFAA-48E6-BD26-3A4D1B7B62DF}"/>
    <cellStyle name="Prosent 4 2 14" xfId="59908" xr:uid="{D5D18B5E-B0B4-49F3-8DBB-4CF249767106}"/>
    <cellStyle name="Prosent 4 2 2" xfId="7125" xr:uid="{38F65664-533D-4771-A7BD-F74C2B08938F}"/>
    <cellStyle name="Prosent 4 2 2 10" xfId="44533" xr:uid="{10C48FBC-D5B4-4CD5-A2D1-FAB39A6155A6}"/>
    <cellStyle name="Prosent 4 2 2 11" xfId="52419" xr:uid="{C26F2E27-D69F-410A-945C-558AEE0A8A96}"/>
    <cellStyle name="Prosent 4 2 2 12" xfId="59909" xr:uid="{F9FA5112-1516-4C60-A739-0488F7D8B48B}"/>
    <cellStyle name="Prosent 4 2 2 2" xfId="7126" xr:uid="{6542C3AA-5D5D-498C-813A-2C5BEE5415FF}"/>
    <cellStyle name="Prosent 4 2 2 2 10" xfId="52420" xr:uid="{753CDCF8-86C5-4251-93EE-A0D6D8AE3C82}"/>
    <cellStyle name="Prosent 4 2 2 2 11" xfId="59910" xr:uid="{91CB0CB2-6AE8-41A4-A48C-43A3C9C08943}"/>
    <cellStyle name="Prosent 4 2 2 2 2" xfId="7127" xr:uid="{5E397BFD-C06E-4B9F-BD45-A667300E0041}"/>
    <cellStyle name="Prosent 4 2 2 2 2 10" xfId="59911" xr:uid="{F3EBABEB-B3C8-4024-A05F-173DD1203B39}"/>
    <cellStyle name="Prosent 4 2 2 2 2 2" xfId="7128" xr:uid="{ECA4CB5F-D768-4CF2-8110-D57AB53A17E2}"/>
    <cellStyle name="Prosent 4 2 2 2 2 2 2" xfId="14629" xr:uid="{7A14AAB9-094E-4959-83AF-586F3F4F0738}"/>
    <cellStyle name="Prosent 4 2 2 2 2 2 2 2" xfId="29605" xr:uid="{F0F5AE67-FD57-4781-B379-786EA965A8D5}"/>
    <cellStyle name="Prosent 4 2 2 2 2 2 3" xfId="22117" xr:uid="{379CC77D-5244-4E5C-A9F7-4A64A5CDA7A0}"/>
    <cellStyle name="Prosent 4 2 2 2 2 2 4" xfId="33811" xr:uid="{3D375724-AB52-414E-9737-50C649A6C8F5}"/>
    <cellStyle name="Prosent 4 2 2 2 2 2 5" xfId="44536" xr:uid="{E24FBC62-06D1-4CB1-9E55-248D3976A46A}"/>
    <cellStyle name="Prosent 4 2 2 2 2 2 6" xfId="52422" xr:uid="{368E7469-85F2-41E2-A895-7B874DD87354}"/>
    <cellStyle name="Prosent 4 2 2 2 2 2 7" xfId="59912" xr:uid="{3E84033E-281F-4B7C-B276-0B5871483B17}"/>
    <cellStyle name="Prosent 4 2 2 2 2 3" xfId="7129" xr:uid="{E84D102A-0732-4E0F-A8E5-76A4E31FE298}"/>
    <cellStyle name="Prosent 4 2 2 2 2 3 2" xfId="14630" xr:uid="{D245E7BE-27CA-4ACE-8336-89B9E6A9E507}"/>
    <cellStyle name="Prosent 4 2 2 2 2 3 2 2" xfId="29606" xr:uid="{CD0F73E0-E7EF-4A96-AD63-4BD33F4C5EA9}"/>
    <cellStyle name="Prosent 4 2 2 2 2 3 3" xfId="22118" xr:uid="{7D14A095-7BFD-47E1-9B9C-48C521164057}"/>
    <cellStyle name="Prosent 4 2 2 2 2 3 4" xfId="35656" xr:uid="{A05DEC80-A217-4398-AB6B-947B66A27FFD}"/>
    <cellStyle name="Prosent 4 2 2 2 2 3 5" xfId="44537" xr:uid="{B5D26141-C404-4E81-963F-46D856B0AE70}"/>
    <cellStyle name="Prosent 4 2 2 2 2 3 6" xfId="52423" xr:uid="{21192201-CB5C-4FB7-A35F-5F064E8BF791}"/>
    <cellStyle name="Prosent 4 2 2 2 2 3 7" xfId="59913" xr:uid="{87C2E93F-5CD4-47AF-8E03-E1D9F8616114}"/>
    <cellStyle name="Prosent 4 2 2 2 2 4" xfId="7130" xr:uid="{0AF5C5A3-B59A-4356-A3CF-A1F8B9986128}"/>
    <cellStyle name="Prosent 4 2 2 2 2 4 2" xfId="14631" xr:uid="{3FC0B6D8-4AC8-4B87-A849-1F3437F67A2A}"/>
    <cellStyle name="Prosent 4 2 2 2 2 4 2 2" xfId="29607" xr:uid="{E931BBC1-1A04-42AF-B32B-4778ADA2D48D}"/>
    <cellStyle name="Prosent 4 2 2 2 2 4 3" xfId="22119" xr:uid="{F5DAD7B2-8D02-4EF8-8D87-92FD42E47611}"/>
    <cellStyle name="Prosent 4 2 2 2 2 4 4" xfId="37499" xr:uid="{B6B77989-F18D-4476-BC40-0E7B586652F4}"/>
    <cellStyle name="Prosent 4 2 2 2 2 4 5" xfId="44538" xr:uid="{8444FD15-74DB-4CF1-AD45-7929A22B9DA4}"/>
    <cellStyle name="Prosent 4 2 2 2 2 4 6" xfId="52424" xr:uid="{FFDBE395-B537-4D5C-8E1D-EF3AD02650EF}"/>
    <cellStyle name="Prosent 4 2 2 2 2 4 7" xfId="59914" xr:uid="{C4B9A779-3650-49AE-97AF-640A54110743}"/>
    <cellStyle name="Prosent 4 2 2 2 2 5" xfId="14628" xr:uid="{7C8AD2B0-FFBD-4E9F-8CC6-8E6F78861ABD}"/>
    <cellStyle name="Prosent 4 2 2 2 2 5 2" xfId="29604" xr:uid="{02A54164-1316-4A2A-8B3A-7F346E0DEBC0}"/>
    <cellStyle name="Prosent 4 2 2 2 2 6" xfId="22116" xr:uid="{8D13D0BC-606D-4E8F-B198-21272276CDD9}"/>
    <cellStyle name="Prosent 4 2 2 2 2 7" xfId="31946" xr:uid="{1252FE44-FADC-4D4A-BB1C-99707438D517}"/>
    <cellStyle name="Prosent 4 2 2 2 2 8" xfId="44535" xr:uid="{638F9EC0-D9A5-4124-A623-4456285F15EE}"/>
    <cellStyle name="Prosent 4 2 2 2 2 9" xfId="52421" xr:uid="{3CE5EDDC-0A9C-4632-90E1-3DD1E952371B}"/>
    <cellStyle name="Prosent 4 2 2 2 3" xfId="7131" xr:uid="{1FA8BB8B-E50D-4D9F-9F8C-A4690595303E}"/>
    <cellStyle name="Prosent 4 2 2 2 3 2" xfId="14632" xr:uid="{54E95251-FF29-42B9-880C-B4000430AB7D}"/>
    <cellStyle name="Prosent 4 2 2 2 3 2 2" xfId="29608" xr:uid="{47FF84A9-8551-44B5-A037-EFA0AF62CD7E}"/>
    <cellStyle name="Prosent 4 2 2 2 3 3" xfId="22120" xr:uid="{D2FE5454-3A58-480C-8C4E-C410A114D9DA}"/>
    <cellStyle name="Prosent 4 2 2 2 3 4" xfId="33810" xr:uid="{748B2147-7AF8-4E60-9638-E6181530D04B}"/>
    <cellStyle name="Prosent 4 2 2 2 3 5" xfId="44539" xr:uid="{05C8A4C4-74D4-4534-A868-5ED0F1DA9CED}"/>
    <cellStyle name="Prosent 4 2 2 2 3 6" xfId="52425" xr:uid="{14B2C725-3CB0-4BA3-A53B-F990FD9E73EA}"/>
    <cellStyle name="Prosent 4 2 2 2 3 7" xfId="59915" xr:uid="{4070E179-187B-4A8F-A6C5-0C1981DD6ABF}"/>
    <cellStyle name="Prosent 4 2 2 2 4" xfId="7132" xr:uid="{07A42DB5-9248-440B-8CBA-3BE084891C1E}"/>
    <cellStyle name="Prosent 4 2 2 2 4 2" xfId="14633" xr:uid="{38CA32A6-ADA7-4EF1-8ED1-F424B24B5600}"/>
    <cellStyle name="Prosent 4 2 2 2 4 2 2" xfId="29609" xr:uid="{3F2034B4-ED77-4ED0-93B0-A319916A5640}"/>
    <cellStyle name="Prosent 4 2 2 2 4 3" xfId="22121" xr:uid="{4C00EBE6-F3BD-4527-BFE9-B2C6FA41741B}"/>
    <cellStyle name="Prosent 4 2 2 2 4 4" xfId="35655" xr:uid="{F6FBDAD1-76A2-4B46-B554-17E99D59DB74}"/>
    <cellStyle name="Prosent 4 2 2 2 4 5" xfId="44540" xr:uid="{6BE17C9A-F56C-435C-86CA-95A09B320535}"/>
    <cellStyle name="Prosent 4 2 2 2 4 6" xfId="52426" xr:uid="{25583315-7900-4D2D-ACF3-F77BE3ED8761}"/>
    <cellStyle name="Prosent 4 2 2 2 4 7" xfId="59916" xr:uid="{04D73BA7-38A7-499C-A751-99E5B307AE0C}"/>
    <cellStyle name="Prosent 4 2 2 2 5" xfId="7133" xr:uid="{E19F2F6B-0F5E-4F7A-A490-74F54D85D153}"/>
    <cellStyle name="Prosent 4 2 2 2 5 2" xfId="14634" xr:uid="{7E0EBF67-6586-44F0-83F2-93F75D6F6D52}"/>
    <cellStyle name="Prosent 4 2 2 2 5 2 2" xfId="29610" xr:uid="{02B47560-A4EF-4AD2-A709-6E815A2B4B2A}"/>
    <cellStyle name="Prosent 4 2 2 2 5 3" xfId="22122" xr:uid="{47B7FE14-2917-45A9-B393-3CFB4B61E86B}"/>
    <cellStyle name="Prosent 4 2 2 2 5 4" xfId="37498" xr:uid="{6341E369-7F7D-4637-A611-6912D3ED482C}"/>
    <cellStyle name="Prosent 4 2 2 2 5 5" xfId="44541" xr:uid="{3A7488A3-3C6E-4461-816C-4747C51849B4}"/>
    <cellStyle name="Prosent 4 2 2 2 5 6" xfId="52427" xr:uid="{0C62CF8C-7619-4280-A6AD-F64B7BD545E4}"/>
    <cellStyle name="Prosent 4 2 2 2 5 7" xfId="59917" xr:uid="{DFD1BCE5-2A18-4F6C-9873-4C2ED47549AA}"/>
    <cellStyle name="Prosent 4 2 2 2 6" xfId="14627" xr:uid="{5BD529F3-5C25-42D5-8373-B58725D3A7AD}"/>
    <cellStyle name="Prosent 4 2 2 2 6 2" xfId="29603" xr:uid="{1321BF0C-18F8-4AFF-82E9-79F6DD03362A}"/>
    <cellStyle name="Prosent 4 2 2 2 7" xfId="22115" xr:uid="{9A72EC02-AC25-40E8-807B-D5E3545DC664}"/>
    <cellStyle name="Prosent 4 2 2 2 8" xfId="31063" xr:uid="{E2388CC7-CEE7-4916-9811-89119192B297}"/>
    <cellStyle name="Prosent 4 2 2 2 9" xfId="44534" xr:uid="{595F422C-9732-439D-9AE2-92BA2B6439FA}"/>
    <cellStyle name="Prosent 4 2 2 3" xfId="7134" xr:uid="{C5FC2C0F-D307-4282-B296-B3E659805B99}"/>
    <cellStyle name="Prosent 4 2 2 3 10" xfId="59918" xr:uid="{198BE09D-8DAE-4DB5-831F-D3AC902D2FAE}"/>
    <cellStyle name="Prosent 4 2 2 3 2" xfId="7135" xr:uid="{3E390E61-8AF4-44D6-8701-82D8DCFAB203}"/>
    <cellStyle name="Prosent 4 2 2 3 2 2" xfId="14636" xr:uid="{B1247B32-A6D9-4ED7-A831-4642ED747F8D}"/>
    <cellStyle name="Prosent 4 2 2 3 2 2 2" xfId="29612" xr:uid="{70CCDB99-4851-49C1-876B-DAFD7BFE5A65}"/>
    <cellStyle name="Prosent 4 2 2 3 2 3" xfId="22124" xr:uid="{B00393D7-7A04-44C0-B2CE-D209EBDABFC9}"/>
    <cellStyle name="Prosent 4 2 2 3 2 4" xfId="33812" xr:uid="{9D3DC101-D167-4449-B44C-56523C2964F4}"/>
    <cellStyle name="Prosent 4 2 2 3 2 5" xfId="44543" xr:uid="{AFCA4A65-B17A-4E5A-8EB3-50F71E7D601E}"/>
    <cellStyle name="Prosent 4 2 2 3 2 6" xfId="52429" xr:uid="{E60A3956-5132-46C8-8A66-DEC7136E674E}"/>
    <cellStyle name="Prosent 4 2 2 3 2 7" xfId="59919" xr:uid="{2C7645CB-0C4C-457F-92ED-A6CB6B634090}"/>
    <cellStyle name="Prosent 4 2 2 3 3" xfId="7136" xr:uid="{F40C26EC-74F1-4ACE-846C-2490C3B1076A}"/>
    <cellStyle name="Prosent 4 2 2 3 3 2" xfId="14637" xr:uid="{F5266DE1-1BEA-43D1-A998-0B8D1763BCEB}"/>
    <cellStyle name="Prosent 4 2 2 3 3 2 2" xfId="29613" xr:uid="{3853DB82-3698-407C-B074-68FCBC0B4849}"/>
    <cellStyle name="Prosent 4 2 2 3 3 3" xfId="22125" xr:uid="{13ACCE02-69B2-4044-83BB-C518FE7D8EAF}"/>
    <cellStyle name="Prosent 4 2 2 3 3 4" xfId="35657" xr:uid="{27E7CD4F-5BAF-446A-B8BA-A4FC2C9AC585}"/>
    <cellStyle name="Prosent 4 2 2 3 3 5" xfId="44544" xr:uid="{B8EDAA6C-9A65-4768-A67F-680C9622018A}"/>
    <cellStyle name="Prosent 4 2 2 3 3 6" xfId="52430" xr:uid="{4C66EAB6-4F07-491C-9738-29E775A71EBD}"/>
    <cellStyle name="Prosent 4 2 2 3 3 7" xfId="59920" xr:uid="{D9E5ED66-5A02-46BF-B07A-4685F7D30677}"/>
    <cellStyle name="Prosent 4 2 2 3 4" xfId="7137" xr:uid="{B2E2EEC0-DC0A-418F-8080-4D9F1BB98F6C}"/>
    <cellStyle name="Prosent 4 2 2 3 4 2" xfId="14638" xr:uid="{7AA61B69-4DD4-425A-BA1C-663A9745DBE1}"/>
    <cellStyle name="Prosent 4 2 2 3 4 2 2" xfId="29614" xr:uid="{E8F4EBD4-6183-45AA-9206-99FBD31C5319}"/>
    <cellStyle name="Prosent 4 2 2 3 4 3" xfId="22126" xr:uid="{B8E75590-FC8C-4F26-AF88-F175EF1408A5}"/>
    <cellStyle name="Prosent 4 2 2 3 4 4" xfId="37500" xr:uid="{C39DF4CE-19BD-4B5D-A4F8-EB01778C7EAC}"/>
    <cellStyle name="Prosent 4 2 2 3 4 5" xfId="44545" xr:uid="{0D43956C-B6D9-48CF-AF48-83A1C50981E0}"/>
    <cellStyle name="Prosent 4 2 2 3 4 6" xfId="52431" xr:uid="{563BFFF3-1D0B-4C23-937F-F105F3EB6E4F}"/>
    <cellStyle name="Prosent 4 2 2 3 4 7" xfId="59921" xr:uid="{C6BB938C-E322-4F7B-B827-57C2181C937A}"/>
    <cellStyle name="Prosent 4 2 2 3 5" xfId="14635" xr:uid="{8FD2CCA6-FED9-4635-A5E6-E17F94F62EDA}"/>
    <cellStyle name="Prosent 4 2 2 3 5 2" xfId="29611" xr:uid="{58A9A473-9D0A-405A-B13A-21197FA36FBB}"/>
    <cellStyle name="Prosent 4 2 2 3 6" xfId="22123" xr:uid="{F5F8717C-07DB-4019-96D2-02BD001BD7B3}"/>
    <cellStyle name="Prosent 4 2 2 3 7" xfId="31945" xr:uid="{56D5D6F0-2553-4FC7-8F4F-34D1F62225BB}"/>
    <cellStyle name="Prosent 4 2 2 3 8" xfId="44542" xr:uid="{3E45ABEF-4E2D-41CF-9983-46F1AD3FD8DA}"/>
    <cellStyle name="Prosent 4 2 2 3 9" xfId="52428" xr:uid="{A8144A37-E3B6-4A11-982E-0F456D187561}"/>
    <cellStyle name="Prosent 4 2 2 4" xfId="7138" xr:uid="{983FA7F0-2A41-4E6D-8AC5-FAEA622C2F40}"/>
    <cellStyle name="Prosent 4 2 2 4 2" xfId="14639" xr:uid="{BB27F354-F5B8-4AC4-93B0-5B63A29C15E4}"/>
    <cellStyle name="Prosent 4 2 2 4 2 2" xfId="29615" xr:uid="{0561566C-B376-4E1B-AD5C-BC8F08241162}"/>
    <cellStyle name="Prosent 4 2 2 4 3" xfId="22127" xr:uid="{DB5F39B2-709D-4F43-96CD-4C6988ED7327}"/>
    <cellStyle name="Prosent 4 2 2 4 4" xfId="33809" xr:uid="{7297FA36-B27A-4B24-9C22-8829E3B93EF1}"/>
    <cellStyle name="Prosent 4 2 2 4 5" xfId="44546" xr:uid="{844C4F45-40F4-4298-94AF-266D30609C93}"/>
    <cellStyle name="Prosent 4 2 2 4 6" xfId="52432" xr:uid="{0F3111F4-FA32-432A-ADCA-F318C27F6DBE}"/>
    <cellStyle name="Prosent 4 2 2 4 7" xfId="59922" xr:uid="{BC3780D8-76D3-4994-BD04-1330618ACBF1}"/>
    <cellStyle name="Prosent 4 2 2 5" xfId="7139" xr:uid="{B0757CD9-1B94-497B-8811-78E342490159}"/>
    <cellStyle name="Prosent 4 2 2 5 2" xfId="14640" xr:uid="{47EAA213-DA55-4172-92D9-534A1F06E17A}"/>
    <cellStyle name="Prosent 4 2 2 5 2 2" xfId="29616" xr:uid="{4F5E56F8-D92F-40DD-9DB5-5B930A1D5121}"/>
    <cellStyle name="Prosent 4 2 2 5 3" xfId="22128" xr:uid="{B9BE3537-31D2-4F5F-AAED-643749EF1FAA}"/>
    <cellStyle name="Prosent 4 2 2 5 4" xfId="35654" xr:uid="{F28ED52C-28A7-4687-92CD-751CACD56F82}"/>
    <cellStyle name="Prosent 4 2 2 5 5" xfId="44547" xr:uid="{87E57008-36A7-45C3-91FB-359643CD9C44}"/>
    <cellStyle name="Prosent 4 2 2 5 6" xfId="52433" xr:uid="{33684832-2AEE-44F3-A165-CBCAB72AF68D}"/>
    <cellStyle name="Prosent 4 2 2 5 7" xfId="59923" xr:uid="{67108F2C-93CF-4699-A101-68ADF59B92C3}"/>
    <cellStyle name="Prosent 4 2 2 6" xfId="7140" xr:uid="{58ACE25C-04B3-4973-93C5-707BC8BDB111}"/>
    <cellStyle name="Prosent 4 2 2 6 2" xfId="14641" xr:uid="{9746C892-7F93-44AC-A55C-1E9E08E57E9F}"/>
    <cellStyle name="Prosent 4 2 2 6 2 2" xfId="29617" xr:uid="{7FF301CE-DAD8-496A-A1EA-3BB6A4262336}"/>
    <cellStyle name="Prosent 4 2 2 6 3" xfId="22129" xr:uid="{EE4B72D9-FF1D-4BF1-890A-C94422DE2405}"/>
    <cellStyle name="Prosent 4 2 2 6 4" xfId="37497" xr:uid="{35B0A543-8760-4797-B940-756346A65452}"/>
    <cellStyle name="Prosent 4 2 2 6 5" xfId="44548" xr:uid="{66048A31-7B05-43C4-9713-EA31A47B3E7E}"/>
    <cellStyle name="Prosent 4 2 2 6 6" xfId="52434" xr:uid="{F8AE740B-FF20-4D0D-B15B-5D66DDC3A1F2}"/>
    <cellStyle name="Prosent 4 2 2 6 7" xfId="59924" xr:uid="{3C6BC2BD-8A4E-4B95-B237-149F9D79FC67}"/>
    <cellStyle name="Prosent 4 2 2 7" xfId="14626" xr:uid="{5BFD501F-F775-44AF-AE4D-E7BBE2FCAA7A}"/>
    <cellStyle name="Prosent 4 2 2 7 2" xfId="29602" xr:uid="{8F6A8AC3-CC39-4353-9D92-A073B183B55E}"/>
    <cellStyle name="Prosent 4 2 2 8" xfId="22114" xr:uid="{2FEDFD2B-993F-4A38-ACA6-C086F8770CA0}"/>
    <cellStyle name="Prosent 4 2 2 9" xfId="30539" xr:uid="{6162FC24-FEF2-4D61-9CCA-5BA8F7BC8C3F}"/>
    <cellStyle name="Prosent 4 2 3" xfId="7141" xr:uid="{89C777EB-990B-4FE0-80D0-8DAE30F58A65}"/>
    <cellStyle name="Prosent 4 2 3 10" xfId="52435" xr:uid="{33E8F894-182C-4E54-BAD3-D49D6C64C18F}"/>
    <cellStyle name="Prosent 4 2 3 11" xfId="59925" xr:uid="{299FC571-3603-49C5-8AE4-D18AF9BBB20F}"/>
    <cellStyle name="Prosent 4 2 3 2" xfId="7142" xr:uid="{E9817EDA-9FD5-493E-AA76-1744B4AC0B1F}"/>
    <cellStyle name="Prosent 4 2 3 2 10" xfId="59926" xr:uid="{2FEE4922-64B7-48F9-B0D8-CA08366D925A}"/>
    <cellStyle name="Prosent 4 2 3 2 2" xfId="7143" xr:uid="{907A269D-1023-481A-B945-49F493AD8BFC}"/>
    <cellStyle name="Prosent 4 2 3 2 2 2" xfId="14644" xr:uid="{C2AA1CC9-82C3-4D3A-A1BE-14A0BECCD912}"/>
    <cellStyle name="Prosent 4 2 3 2 2 2 2" xfId="29620" xr:uid="{4B03F04B-4F3A-41BB-9D45-5ABD34A30C04}"/>
    <cellStyle name="Prosent 4 2 3 2 2 3" xfId="22132" xr:uid="{B4021CAB-42DC-4CFE-AEEE-B5E3C222CAB2}"/>
    <cellStyle name="Prosent 4 2 3 2 2 4" xfId="33814" xr:uid="{2B8E52DB-D2A5-43E7-9AAF-569B818BF21A}"/>
    <cellStyle name="Prosent 4 2 3 2 2 5" xfId="44551" xr:uid="{9BFE08AD-D244-4AE0-AF2F-76C440FE4F1A}"/>
    <cellStyle name="Prosent 4 2 3 2 2 6" xfId="52437" xr:uid="{50619F39-CE9D-47BE-A1CE-4C25D73A489C}"/>
    <cellStyle name="Prosent 4 2 3 2 2 7" xfId="59927" xr:uid="{35E7EA44-B2FE-4C0E-B7CD-19E7E62F127A}"/>
    <cellStyle name="Prosent 4 2 3 2 3" xfId="7144" xr:uid="{54150130-3338-4B1E-8C71-A5E390EC037F}"/>
    <cellStyle name="Prosent 4 2 3 2 3 2" xfId="14645" xr:uid="{D843867B-8C43-4197-9A0E-296065DDE9C2}"/>
    <cellStyle name="Prosent 4 2 3 2 3 2 2" xfId="29621" xr:uid="{3DFDB417-F1EF-437E-BA76-81B99AC0D004}"/>
    <cellStyle name="Prosent 4 2 3 2 3 3" xfId="22133" xr:uid="{65FB4A12-B81F-4676-A766-C52E4563800A}"/>
    <cellStyle name="Prosent 4 2 3 2 3 4" xfId="35659" xr:uid="{6C3DD95B-3CCA-44D1-B06D-F5BA295EA359}"/>
    <cellStyle name="Prosent 4 2 3 2 3 5" xfId="44552" xr:uid="{279B391A-186D-422C-BE49-2BC1A011DDBC}"/>
    <cellStyle name="Prosent 4 2 3 2 3 6" xfId="52438" xr:uid="{5D410F42-C145-4AA0-A60E-3CE3A25BD0F1}"/>
    <cellStyle name="Prosent 4 2 3 2 3 7" xfId="59928" xr:uid="{3D46C8CE-63C7-4920-B6DF-0CF6B1FEE5AB}"/>
    <cellStyle name="Prosent 4 2 3 2 4" xfId="7145" xr:uid="{D340D7F8-2735-43C3-A3D6-35E2D58554AD}"/>
    <cellStyle name="Prosent 4 2 3 2 4 2" xfId="14646" xr:uid="{325DEDD8-DBFC-4EBF-BE31-539FA23277CB}"/>
    <cellStyle name="Prosent 4 2 3 2 4 2 2" xfId="29622" xr:uid="{2D5031A9-8B4A-4546-9B4F-75F5F0D92F36}"/>
    <cellStyle name="Prosent 4 2 3 2 4 3" xfId="22134" xr:uid="{F6B7D255-2664-4B05-A11B-F796DE449019}"/>
    <cellStyle name="Prosent 4 2 3 2 4 4" xfId="37502" xr:uid="{390A39DF-BDC0-41B3-BEF8-4F8BBB9E41DD}"/>
    <cellStyle name="Prosent 4 2 3 2 4 5" xfId="44553" xr:uid="{036C4AA1-61FF-4DFE-8AAB-95A972731268}"/>
    <cellStyle name="Prosent 4 2 3 2 4 6" xfId="52439" xr:uid="{2FAA9636-70BE-417F-A333-5E0F9155AC32}"/>
    <cellStyle name="Prosent 4 2 3 2 4 7" xfId="59929" xr:uid="{B562E1B3-F148-4DFF-8E75-C41786AE9979}"/>
    <cellStyle name="Prosent 4 2 3 2 5" xfId="14643" xr:uid="{3C6483A1-D17D-4B05-A23A-ACE2680DAC17}"/>
    <cellStyle name="Prosent 4 2 3 2 5 2" xfId="29619" xr:uid="{B86ABAC8-B696-40F0-A282-24CECDA08CB9}"/>
    <cellStyle name="Prosent 4 2 3 2 6" xfId="22131" xr:uid="{DABD8A0F-8BCE-468C-BA67-C11AD2FC8D13}"/>
    <cellStyle name="Prosent 4 2 3 2 7" xfId="31947" xr:uid="{68974A9F-2D16-4C36-8E79-82B90A38C5AC}"/>
    <cellStyle name="Prosent 4 2 3 2 8" xfId="44550" xr:uid="{0673105E-5E47-4373-BF92-0C33FE1A9AF9}"/>
    <cellStyle name="Prosent 4 2 3 2 9" xfId="52436" xr:uid="{82429F5E-8C92-43BC-B465-7938AFD5CA61}"/>
    <cellStyle name="Prosent 4 2 3 3" xfId="7146" xr:uid="{8CA8DB68-E214-4BA9-9101-BAFF146A8CDE}"/>
    <cellStyle name="Prosent 4 2 3 3 2" xfId="14647" xr:uid="{D174F389-4B35-4BF9-AB81-170A13E2A2B2}"/>
    <cellStyle name="Prosent 4 2 3 3 2 2" xfId="29623" xr:uid="{E7BD0C0B-FF0F-4B2D-8E11-8C5112A7458C}"/>
    <cellStyle name="Prosent 4 2 3 3 3" xfId="22135" xr:uid="{FCE5C58F-6B76-4A5B-AD63-984755D2816D}"/>
    <cellStyle name="Prosent 4 2 3 3 4" xfId="33813" xr:uid="{DE27C27A-4737-4B81-BD50-5FA95F2FEB8E}"/>
    <cellStyle name="Prosent 4 2 3 3 5" xfId="44554" xr:uid="{E5BBEC2A-1E9E-4C1D-8462-78C2583408F5}"/>
    <cellStyle name="Prosent 4 2 3 3 6" xfId="52440" xr:uid="{216E77C7-29EA-4BAF-AA6D-5A35220F44D1}"/>
    <cellStyle name="Prosent 4 2 3 3 7" xfId="59930" xr:uid="{A91FCB0F-D1FC-4A97-AF92-EAF670C8827D}"/>
    <cellStyle name="Prosent 4 2 3 4" xfId="7147" xr:uid="{92862EBD-9256-4DC6-95FC-B356D3442365}"/>
    <cellStyle name="Prosent 4 2 3 4 2" xfId="14648" xr:uid="{E9461F90-4457-438E-98C8-3F2F73C14E30}"/>
    <cellStyle name="Prosent 4 2 3 4 2 2" xfId="29624" xr:uid="{9F47A5EC-DC3A-4D44-A274-3AD55D6AEE22}"/>
    <cellStyle name="Prosent 4 2 3 4 3" xfId="22136" xr:uid="{F96673B7-7638-482B-AB2E-6092655A4D70}"/>
    <cellStyle name="Prosent 4 2 3 4 4" xfId="35658" xr:uid="{18F1CFD0-588A-4309-9EC1-71FF5852F59A}"/>
    <cellStyle name="Prosent 4 2 3 4 5" xfId="44555" xr:uid="{732976E5-08E3-4F16-9511-7EC276C196AE}"/>
    <cellStyle name="Prosent 4 2 3 4 6" xfId="52441" xr:uid="{2A76FF14-3BEF-41F6-9F69-A2985A3A6665}"/>
    <cellStyle name="Prosent 4 2 3 4 7" xfId="59931" xr:uid="{6565DEDF-4B38-477A-AECB-E7C10F6F293C}"/>
    <cellStyle name="Prosent 4 2 3 5" xfId="7148" xr:uid="{320720D9-DEE4-432A-82D7-BE70EC5627F9}"/>
    <cellStyle name="Prosent 4 2 3 5 2" xfId="14649" xr:uid="{C5ED2DB0-C575-405B-BDA1-0A35B107B819}"/>
    <cellStyle name="Prosent 4 2 3 5 2 2" xfId="29625" xr:uid="{A8B747C4-8E8D-4ACA-BFB9-D2BAAA23214B}"/>
    <cellStyle name="Prosent 4 2 3 5 3" xfId="22137" xr:uid="{73999E84-261E-421C-B144-875B6AAE62D5}"/>
    <cellStyle name="Prosent 4 2 3 5 4" xfId="37501" xr:uid="{CDFD3539-5447-4672-A21F-4B51328A6F13}"/>
    <cellStyle name="Prosent 4 2 3 5 5" xfId="44556" xr:uid="{8100EDF5-876B-49B6-B12E-97D8DFF48A80}"/>
    <cellStyle name="Prosent 4 2 3 5 6" xfId="52442" xr:uid="{69079D61-C419-40C5-A16E-9BAB95E29B88}"/>
    <cellStyle name="Prosent 4 2 3 5 7" xfId="59932" xr:uid="{434703A0-BC32-4626-AE21-AA59A4F5DD10}"/>
    <cellStyle name="Prosent 4 2 3 6" xfId="14642" xr:uid="{6BA8278F-33C5-4802-9048-DB42FBF2A1F9}"/>
    <cellStyle name="Prosent 4 2 3 6 2" xfId="29618" xr:uid="{C7AF6C47-5286-424B-8061-BE480822CDF2}"/>
    <cellStyle name="Prosent 4 2 3 7" xfId="22130" xr:uid="{46261573-12E0-4928-B713-070C17118909}"/>
    <cellStyle name="Prosent 4 2 3 8" xfId="30740" xr:uid="{3888E148-1D17-4481-AFF0-1A5539E78C05}"/>
    <cellStyle name="Prosent 4 2 3 9" xfId="44549" xr:uid="{415E8C8F-97EA-4AAA-8A74-CE76015B5396}"/>
    <cellStyle name="Prosent 4 2 4" xfId="7149" xr:uid="{96FC3977-E24A-4E72-898F-598350100D6C}"/>
    <cellStyle name="Prosent 4 2 4 10" xfId="52443" xr:uid="{8223045C-2A15-4941-8529-18E1B281431A}"/>
    <cellStyle name="Prosent 4 2 4 11" xfId="59933" xr:uid="{39715FC1-8697-4116-BC50-0D16CE9E114A}"/>
    <cellStyle name="Prosent 4 2 4 2" xfId="7150" xr:uid="{69B66BC1-C5DB-42C9-A99A-CFD2445E089A}"/>
    <cellStyle name="Prosent 4 2 4 2 10" xfId="59934" xr:uid="{5EE99BAC-51A7-4C21-B9B3-6F4D504D60A3}"/>
    <cellStyle name="Prosent 4 2 4 2 2" xfId="7151" xr:uid="{B911987A-A1E9-49A7-8307-6E1314AAF6B6}"/>
    <cellStyle name="Prosent 4 2 4 2 2 2" xfId="14652" xr:uid="{A950FD24-F867-4FCA-BD64-E31E231A946D}"/>
    <cellStyle name="Prosent 4 2 4 2 2 2 2" xfId="29628" xr:uid="{5153AF44-C3D1-426F-B70D-9C8F542F8B7B}"/>
    <cellStyle name="Prosent 4 2 4 2 2 3" xfId="22140" xr:uid="{6909805A-F2F3-40D4-B20D-BE824A3930EE}"/>
    <cellStyle name="Prosent 4 2 4 2 2 4" xfId="33816" xr:uid="{43553000-A1F3-47BB-98DD-19683D28B920}"/>
    <cellStyle name="Prosent 4 2 4 2 2 5" xfId="44559" xr:uid="{CA7714B5-37F5-450A-9B61-B88EADFC2028}"/>
    <cellStyle name="Prosent 4 2 4 2 2 6" xfId="52445" xr:uid="{9726EF2B-536F-4505-8BA9-7EFEF30B03F5}"/>
    <cellStyle name="Prosent 4 2 4 2 2 7" xfId="59935" xr:uid="{55CFCC36-8E52-4D82-9A45-11C7153637CD}"/>
    <cellStyle name="Prosent 4 2 4 2 3" xfId="7152" xr:uid="{C44FB330-B053-4A1C-A7B9-24CDD6275C3F}"/>
    <cellStyle name="Prosent 4 2 4 2 3 2" xfId="14653" xr:uid="{9CCF9A26-3338-4FE2-81BF-C5C3D1E3DA9A}"/>
    <cellStyle name="Prosent 4 2 4 2 3 2 2" xfId="29629" xr:uid="{152ACCDE-4592-44CF-A822-E8ADDF14A971}"/>
    <cellStyle name="Prosent 4 2 4 2 3 3" xfId="22141" xr:uid="{2D43D239-5289-4381-885A-4E881C2A05FA}"/>
    <cellStyle name="Prosent 4 2 4 2 3 4" xfId="35661" xr:uid="{86ADE3AF-496A-437C-9660-87444184AD54}"/>
    <cellStyle name="Prosent 4 2 4 2 3 5" xfId="44560" xr:uid="{CCC7998C-7512-4EF0-B146-710830CDF19E}"/>
    <cellStyle name="Prosent 4 2 4 2 3 6" xfId="52446" xr:uid="{395B8FE8-D013-43E3-B1CC-8AC21B3F53BA}"/>
    <cellStyle name="Prosent 4 2 4 2 3 7" xfId="59936" xr:uid="{E15DD9CA-2724-4FFB-9F1B-57FC1FE83223}"/>
    <cellStyle name="Prosent 4 2 4 2 4" xfId="7153" xr:uid="{55B55DF1-4D17-4401-9D18-E397D775D299}"/>
    <cellStyle name="Prosent 4 2 4 2 4 2" xfId="14654" xr:uid="{C77170EC-A182-4147-BD13-5372696F9A06}"/>
    <cellStyle name="Prosent 4 2 4 2 4 2 2" xfId="29630" xr:uid="{304C1DB4-3FBC-4A6C-921C-78ED150D2B43}"/>
    <cellStyle name="Prosent 4 2 4 2 4 3" xfId="22142" xr:uid="{7174872F-6FFA-49E2-84DA-57BE79FA964D}"/>
    <cellStyle name="Prosent 4 2 4 2 4 4" xfId="37504" xr:uid="{FBCC9158-AF3A-4CF7-90F3-A719E0509553}"/>
    <cellStyle name="Prosent 4 2 4 2 4 5" xfId="44561" xr:uid="{22EB1627-7F57-4337-A1D3-84DFC89ECAAC}"/>
    <cellStyle name="Prosent 4 2 4 2 4 6" xfId="52447" xr:uid="{420CFA42-2ACF-4A23-BB2A-9FC4032BE1C6}"/>
    <cellStyle name="Prosent 4 2 4 2 4 7" xfId="59937" xr:uid="{71A7B04D-3FD2-4516-97AF-1075B3F87D53}"/>
    <cellStyle name="Prosent 4 2 4 2 5" xfId="14651" xr:uid="{D8ED1BB3-75A2-4655-BB4E-A3101772CD9A}"/>
    <cellStyle name="Prosent 4 2 4 2 5 2" xfId="29627" xr:uid="{9896B35C-5ECD-4613-84F7-C1BAA9BC86FE}"/>
    <cellStyle name="Prosent 4 2 4 2 6" xfId="22139" xr:uid="{0AA52E8D-90F4-422C-9F33-D791854EEB48}"/>
    <cellStyle name="Prosent 4 2 4 2 7" xfId="31948" xr:uid="{5AFC7678-3CD5-4804-A201-C234A6077139}"/>
    <cellStyle name="Prosent 4 2 4 2 8" xfId="44558" xr:uid="{039FDF03-9194-42D3-9EEA-ABF7ACF999B5}"/>
    <cellStyle name="Prosent 4 2 4 2 9" xfId="52444" xr:uid="{33BBF292-2988-4E37-902F-28BBE06687FE}"/>
    <cellStyle name="Prosent 4 2 4 3" xfId="7154" xr:uid="{F5622090-C4AC-43DD-A99F-768EF1B5455D}"/>
    <cellStyle name="Prosent 4 2 4 3 2" xfId="14655" xr:uid="{90B8FAA6-21D1-47BA-9213-F5934ABEB334}"/>
    <cellStyle name="Prosent 4 2 4 3 2 2" xfId="29631" xr:uid="{0C6AAEFB-DB1A-4009-B65B-390CFA67672A}"/>
    <cellStyle name="Prosent 4 2 4 3 3" xfId="22143" xr:uid="{BF9610C6-24F9-4AA7-AECB-8BC2CFAF1BD4}"/>
    <cellStyle name="Prosent 4 2 4 3 4" xfId="33815" xr:uid="{A53BCA9B-7DBE-4E61-B13D-3AE44CD1D3F0}"/>
    <cellStyle name="Prosent 4 2 4 3 5" xfId="44562" xr:uid="{B24D06C7-C46D-4492-9CB8-469B240E771E}"/>
    <cellStyle name="Prosent 4 2 4 3 6" xfId="52448" xr:uid="{6F91DBA0-079A-4F82-A686-B4498DA4D367}"/>
    <cellStyle name="Prosent 4 2 4 3 7" xfId="59938" xr:uid="{BC5E9CDF-2D32-4432-A3DA-481C169081CC}"/>
    <cellStyle name="Prosent 4 2 4 4" xfId="7155" xr:uid="{5F3187E2-6EB0-473C-8B03-01A12790F0E5}"/>
    <cellStyle name="Prosent 4 2 4 4 2" xfId="14656" xr:uid="{C8E763C7-63DA-493C-AEEA-DB727E91660E}"/>
    <cellStyle name="Prosent 4 2 4 4 2 2" xfId="29632" xr:uid="{06C5B4F5-F24B-4566-9B70-647E914F7BC2}"/>
    <cellStyle name="Prosent 4 2 4 4 3" xfId="22144" xr:uid="{CF84F98B-6286-4AF0-8134-B49257DD3C62}"/>
    <cellStyle name="Prosent 4 2 4 4 4" xfId="35660" xr:uid="{7C592CB7-75C1-460E-B3CD-90251933AD33}"/>
    <cellStyle name="Prosent 4 2 4 4 5" xfId="44563" xr:uid="{DB148B95-367B-4476-949C-AE84B2D0101C}"/>
    <cellStyle name="Prosent 4 2 4 4 6" xfId="52449" xr:uid="{7EE60909-7F51-4656-B47A-D6117B21B331}"/>
    <cellStyle name="Prosent 4 2 4 4 7" xfId="59939" xr:uid="{9ECCF009-5594-4AD8-A31A-B5B25CCB1864}"/>
    <cellStyle name="Prosent 4 2 4 5" xfId="7156" xr:uid="{F9BCF147-AECA-4551-AF0D-C362E00C901D}"/>
    <cellStyle name="Prosent 4 2 4 5 2" xfId="14657" xr:uid="{A1055BF0-36AE-4786-8FCE-02973B2C1351}"/>
    <cellStyle name="Prosent 4 2 4 5 2 2" xfId="29633" xr:uid="{3A1F8DCB-449A-49B3-B7A6-E72DC6BC2CFC}"/>
    <cellStyle name="Prosent 4 2 4 5 3" xfId="22145" xr:uid="{FD27DFC9-BF87-407B-BC2A-5B7DB6A49D80}"/>
    <cellStyle name="Prosent 4 2 4 5 4" xfId="37503" xr:uid="{99638D59-EB1F-4B5B-9140-2170DAF4D820}"/>
    <cellStyle name="Prosent 4 2 4 5 5" xfId="44564" xr:uid="{3B897464-EF62-4086-ACF0-866EB876C836}"/>
    <cellStyle name="Prosent 4 2 4 5 6" xfId="52450" xr:uid="{4C077105-05D8-4C6A-AE0D-9143272D3523}"/>
    <cellStyle name="Prosent 4 2 4 5 7" xfId="59940" xr:uid="{40CEAAFE-594C-4887-A734-27C425F7903E}"/>
    <cellStyle name="Prosent 4 2 4 6" xfId="14650" xr:uid="{C400EAE0-2412-4E2F-A498-1696147298F0}"/>
    <cellStyle name="Prosent 4 2 4 6 2" xfId="29626" xr:uid="{286308AA-5C9C-4FFA-903F-D59BB7D9E011}"/>
    <cellStyle name="Prosent 4 2 4 7" xfId="22138" xr:uid="{E0CF8D20-2C72-4AB7-9341-5BDB3B9CE31B}"/>
    <cellStyle name="Prosent 4 2 4 8" xfId="31062" xr:uid="{C6878778-06D8-47D6-A39B-784FF6AEC4FE}"/>
    <cellStyle name="Prosent 4 2 4 9" xfId="44557" xr:uid="{94F4EC69-DF00-4ABB-9F50-8CAB6FABF69B}"/>
    <cellStyle name="Prosent 4 2 5" xfId="7157" xr:uid="{6D9A8582-CB57-4823-9AE4-9ECEDF003302}"/>
    <cellStyle name="Prosent 4 2 5 10" xfId="59941" xr:uid="{B670FD18-595C-47B3-8722-7BFBC8271945}"/>
    <cellStyle name="Prosent 4 2 5 2" xfId="7158" xr:uid="{D39CA908-34C4-4930-8D26-B57F36996CF4}"/>
    <cellStyle name="Prosent 4 2 5 2 2" xfId="14659" xr:uid="{037C9BD3-FF24-4CD3-9158-F8A15C3B48E7}"/>
    <cellStyle name="Prosent 4 2 5 2 2 2" xfId="29635" xr:uid="{F7845F43-3E06-481B-9DEB-64D2BD37CDA4}"/>
    <cellStyle name="Prosent 4 2 5 2 3" xfId="22147" xr:uid="{BF990CD2-EEC6-4AB7-A90A-9B0D9BECA3CE}"/>
    <cellStyle name="Prosent 4 2 5 2 4" xfId="33817" xr:uid="{EB774109-5C33-451B-868C-A64E5AC3AF3E}"/>
    <cellStyle name="Prosent 4 2 5 2 5" xfId="44566" xr:uid="{88BAED22-7481-4874-BBE6-342ED8690F99}"/>
    <cellStyle name="Prosent 4 2 5 2 6" xfId="52452" xr:uid="{85A53F19-B063-4F51-B0AB-C89650785E30}"/>
    <cellStyle name="Prosent 4 2 5 2 7" xfId="59942" xr:uid="{965B9910-1B18-4F91-881A-5DEBA3C193EB}"/>
    <cellStyle name="Prosent 4 2 5 3" xfId="7159" xr:uid="{5D0309AA-6092-4078-97B9-9FF8E259A28E}"/>
    <cellStyle name="Prosent 4 2 5 3 2" xfId="14660" xr:uid="{429087F8-536A-4DB4-866F-08565B608E66}"/>
    <cellStyle name="Prosent 4 2 5 3 2 2" xfId="29636" xr:uid="{C4D37044-7BF0-4248-8267-B33AF85CB0EA}"/>
    <cellStyle name="Prosent 4 2 5 3 3" xfId="22148" xr:uid="{BD882021-2819-457E-9FFE-477F9341CE1A}"/>
    <cellStyle name="Prosent 4 2 5 3 4" xfId="35662" xr:uid="{FA7729EF-56A1-4932-B9CC-249212B47843}"/>
    <cellStyle name="Prosent 4 2 5 3 5" xfId="44567" xr:uid="{2B06E02A-B5A6-410B-89C2-50E82FE28DF7}"/>
    <cellStyle name="Prosent 4 2 5 3 6" xfId="52453" xr:uid="{3C5EDB7A-F3A3-46C8-B57D-35187CCA9C0D}"/>
    <cellStyle name="Prosent 4 2 5 3 7" xfId="59943" xr:uid="{FFE969A7-B72F-4CE4-B6E1-563D36FEF068}"/>
    <cellStyle name="Prosent 4 2 5 4" xfId="7160" xr:uid="{3BAE5470-90DE-476E-8F6E-8CD44688AC51}"/>
    <cellStyle name="Prosent 4 2 5 4 2" xfId="14661" xr:uid="{4E091622-C104-47AA-988A-E7D8E4EB44CB}"/>
    <cellStyle name="Prosent 4 2 5 4 2 2" xfId="29637" xr:uid="{56903AD5-63F6-4CC9-948E-3ACEE09AF338}"/>
    <cellStyle name="Prosent 4 2 5 4 3" xfId="22149" xr:uid="{C97F726F-5431-473C-8184-D1916C4679B7}"/>
    <cellStyle name="Prosent 4 2 5 4 4" xfId="37505" xr:uid="{E32317D2-601F-4DAE-A621-529F75020460}"/>
    <cellStyle name="Prosent 4 2 5 4 5" xfId="44568" xr:uid="{1E7A4B50-655D-425F-96B4-3D38CE09EF2A}"/>
    <cellStyle name="Prosent 4 2 5 4 6" xfId="52454" xr:uid="{C211A2A2-73F5-4C5C-B01F-640B945B0C99}"/>
    <cellStyle name="Prosent 4 2 5 4 7" xfId="59944" xr:uid="{F361455A-8892-4915-ACD2-0414038F8DC0}"/>
    <cellStyle name="Prosent 4 2 5 5" xfId="14658" xr:uid="{8BEBA80B-43A4-412F-B109-B6D1B9860A7A}"/>
    <cellStyle name="Prosent 4 2 5 5 2" xfId="29634" xr:uid="{D7B9F79A-F018-4ADE-8C1C-F9B1D18A5EFF}"/>
    <cellStyle name="Prosent 4 2 5 6" xfId="22146" xr:uid="{73344273-030C-49B5-BC16-B8E756313CBC}"/>
    <cellStyle name="Prosent 4 2 5 7" xfId="31944" xr:uid="{B0453EE0-DD76-40D0-8B95-5F101CD63CE0}"/>
    <cellStyle name="Prosent 4 2 5 8" xfId="44565" xr:uid="{86F4A06A-181E-4CD8-A36C-796DE9F60B72}"/>
    <cellStyle name="Prosent 4 2 5 9" xfId="52451" xr:uid="{60F7E18D-002D-4746-9AED-CC79F573316D}"/>
    <cellStyle name="Prosent 4 2 6" xfId="7161" xr:uid="{576DE8D2-E10C-48ED-8870-615265AF449E}"/>
    <cellStyle name="Prosent 4 2 6 2" xfId="14662" xr:uid="{9265DAE7-D578-45E8-86A5-B46009314603}"/>
    <cellStyle name="Prosent 4 2 6 2 2" xfId="29638" xr:uid="{B5763FDE-4B7B-4EBA-80C4-69D94767578B}"/>
    <cellStyle name="Prosent 4 2 6 3" xfId="22150" xr:uid="{81AD14B3-93FC-4806-917D-9A2A1F3A8C3A}"/>
    <cellStyle name="Prosent 4 2 6 4" xfId="33808" xr:uid="{5FCF1859-6A4F-4D77-8585-5A6131EDB6F4}"/>
    <cellStyle name="Prosent 4 2 6 5" xfId="44569" xr:uid="{4C734720-F9C6-46EC-AFBB-B343B5F1D03D}"/>
    <cellStyle name="Prosent 4 2 6 6" xfId="52455" xr:uid="{BF83BA22-1821-4135-A389-18C7492AB541}"/>
    <cellStyle name="Prosent 4 2 6 7" xfId="59945" xr:uid="{F8BC8B87-FBD9-4590-BC0E-682A8EA316A5}"/>
    <cellStyle name="Prosent 4 2 7" xfId="7162" xr:uid="{ED69E1EB-4638-4BB8-A82A-B8AAE42A25D2}"/>
    <cellStyle name="Prosent 4 2 7 2" xfId="14663" xr:uid="{011EA7B5-DCE6-49E3-BA63-E8D8FB077FD3}"/>
    <cellStyle name="Prosent 4 2 7 2 2" xfId="29639" xr:uid="{766869FD-7F0B-4F10-860A-CAE89625CF1A}"/>
    <cellStyle name="Prosent 4 2 7 3" xfId="22151" xr:uid="{DD67BEA7-63B0-4069-B158-79AAAEDA67C1}"/>
    <cellStyle name="Prosent 4 2 7 4" xfId="35653" xr:uid="{81979299-6404-48A5-BEA3-5CEE5A6EDBDD}"/>
    <cellStyle name="Prosent 4 2 7 5" xfId="44570" xr:uid="{E35681B1-6AA9-40BC-8101-04DC681D09FF}"/>
    <cellStyle name="Prosent 4 2 7 6" xfId="52456" xr:uid="{8D75F5DB-7BF4-4143-AE44-C87583E86944}"/>
    <cellStyle name="Prosent 4 2 7 7" xfId="59946" xr:uid="{F0130A72-FC20-4185-B6BD-A214F8D75600}"/>
    <cellStyle name="Prosent 4 2 8" xfId="7163" xr:uid="{327F18ED-26CE-4EFF-9A7B-FC60E37F96D1}"/>
    <cellStyle name="Prosent 4 2 8 2" xfId="14664" xr:uid="{FEEDEB86-39A2-4AF4-A470-DAA409F05F80}"/>
    <cellStyle name="Prosent 4 2 8 2 2" xfId="29640" xr:uid="{991DDA14-F2FE-46FE-BDBF-AF02FD502894}"/>
    <cellStyle name="Prosent 4 2 8 3" xfId="22152" xr:uid="{2CD4D841-BAF0-4975-90A6-8A347533C5CF}"/>
    <cellStyle name="Prosent 4 2 8 4" xfId="37496" xr:uid="{BF27E46C-1C4F-4D7D-9C1A-C3F046F2E7FB}"/>
    <cellStyle name="Prosent 4 2 8 5" xfId="44571" xr:uid="{141FC73B-92E3-47D7-B9FA-1C45B365D29B}"/>
    <cellStyle name="Prosent 4 2 8 6" xfId="52457" xr:uid="{CD48AF7D-5583-40D5-8EA7-F69ECD604AAA}"/>
    <cellStyle name="Prosent 4 2 8 7" xfId="59947" xr:uid="{3ED51D8D-42F4-428D-B0D0-B4C2F8F6DA1B}"/>
    <cellStyle name="Prosent 4 2 9" xfId="14625" xr:uid="{9B1825EE-7BA0-402E-A1C6-FF2B1C14491F}"/>
    <cellStyle name="Prosent 4 2 9 2" xfId="29601" xr:uid="{64342ECD-62C0-41DE-80E0-6DC4ABD4B301}"/>
    <cellStyle name="Prosent 4 3" xfId="7164" xr:uid="{C56D5B6B-DF68-4372-9F58-139A41510D03}"/>
    <cellStyle name="Prosent 4 3 10" xfId="44572" xr:uid="{3F8EE343-FFF6-4B4F-866E-1105F1038631}"/>
    <cellStyle name="Prosent 4 3 11" xfId="52458" xr:uid="{9A30ED26-F72E-4C35-9CFF-F3F86C5461AA}"/>
    <cellStyle name="Prosent 4 3 12" xfId="59948" xr:uid="{7F94E00A-C608-419B-9DB7-104797023F20}"/>
    <cellStyle name="Prosent 4 3 2" xfId="7165" xr:uid="{B038A0EA-EFD6-4665-9A87-DBF997997155}"/>
    <cellStyle name="Prosent 4 3 2 10" xfId="52459" xr:uid="{876EE3DE-6C85-4B60-B01C-32B35CA4A935}"/>
    <cellStyle name="Prosent 4 3 2 11" xfId="59949" xr:uid="{ADF5F85A-4A9C-42E0-BB84-7FA073E863D4}"/>
    <cellStyle name="Prosent 4 3 2 2" xfId="7166" xr:uid="{B3F6A18E-13FB-49A4-94C5-4949266CAE55}"/>
    <cellStyle name="Prosent 4 3 2 2 10" xfId="59950" xr:uid="{D001D393-EA5C-4B2C-B7B0-1899991323D2}"/>
    <cellStyle name="Prosent 4 3 2 2 2" xfId="7167" xr:uid="{F5282052-BA3D-4F46-8E43-5EDFDB046EBB}"/>
    <cellStyle name="Prosent 4 3 2 2 2 2" xfId="14668" xr:uid="{EF1EE969-06B8-40E9-A5CC-F97DA107808E}"/>
    <cellStyle name="Prosent 4 3 2 2 2 2 2" xfId="29644" xr:uid="{3BE18867-6DA7-4071-967E-8BAD276F70FA}"/>
    <cellStyle name="Prosent 4 3 2 2 2 3" xfId="22156" xr:uid="{948D4658-583B-420E-A6C6-1D2234B91914}"/>
    <cellStyle name="Prosent 4 3 2 2 2 4" xfId="33820" xr:uid="{2F4B9E21-0C94-4AA3-BF36-840AD0F35B6E}"/>
    <cellStyle name="Prosent 4 3 2 2 2 5" xfId="44575" xr:uid="{CB3399D0-F295-4103-9DDB-0462B8CB46D7}"/>
    <cellStyle name="Prosent 4 3 2 2 2 6" xfId="52461" xr:uid="{901C57D0-3A44-4FE9-84D9-3DDEA34248FF}"/>
    <cellStyle name="Prosent 4 3 2 2 2 7" xfId="59951" xr:uid="{A6D8D7E7-DDFF-46B2-B844-11DCF58DACD5}"/>
    <cellStyle name="Prosent 4 3 2 2 3" xfId="7168" xr:uid="{1EE459AC-A3AF-4EC2-B614-F5DF0C848E17}"/>
    <cellStyle name="Prosent 4 3 2 2 3 2" xfId="14669" xr:uid="{340A3382-3CDF-4C19-B1B2-60B1A87C099C}"/>
    <cellStyle name="Prosent 4 3 2 2 3 2 2" xfId="29645" xr:uid="{46F1D13C-CE4C-4102-8935-ABF8309BF35B}"/>
    <cellStyle name="Prosent 4 3 2 2 3 3" xfId="22157" xr:uid="{2D6F2BA8-6626-4183-BF2C-B2C72ADBB379}"/>
    <cellStyle name="Prosent 4 3 2 2 3 4" xfId="35665" xr:uid="{9F16C17A-50F9-4A39-8CBF-0B5B13056331}"/>
    <cellStyle name="Prosent 4 3 2 2 3 5" xfId="44576" xr:uid="{CFC98C1E-FF13-467B-A3AA-8D854726A531}"/>
    <cellStyle name="Prosent 4 3 2 2 3 6" xfId="52462" xr:uid="{AB7A4565-2900-4D77-B3E7-8A69BF12F1EF}"/>
    <cellStyle name="Prosent 4 3 2 2 3 7" xfId="59952" xr:uid="{41606625-867F-43BA-AF19-7C0840CA5EAF}"/>
    <cellStyle name="Prosent 4 3 2 2 4" xfId="7169" xr:uid="{BDD241F8-E71B-478A-8CB8-8E8EA97B5021}"/>
    <cellStyle name="Prosent 4 3 2 2 4 2" xfId="14670" xr:uid="{E0837409-335B-44E6-8B42-BA6D5ED2C71D}"/>
    <cellStyle name="Prosent 4 3 2 2 4 2 2" xfId="29646" xr:uid="{04799D98-92F1-4760-98F1-3C0511DFB2D5}"/>
    <cellStyle name="Prosent 4 3 2 2 4 3" xfId="22158" xr:uid="{3D3C42E9-E466-4BE7-A867-22DEC20AFE9A}"/>
    <cellStyle name="Prosent 4 3 2 2 4 4" xfId="37508" xr:uid="{A0C2EA4C-AC17-4EAB-A6C8-3AE79C7602F3}"/>
    <cellStyle name="Prosent 4 3 2 2 4 5" xfId="44577" xr:uid="{0378FECC-EC99-4AB0-BF7D-E42E954007A1}"/>
    <cellStyle name="Prosent 4 3 2 2 4 6" xfId="52463" xr:uid="{3FDE9D0A-B6D4-4B83-A051-1B3190652AA8}"/>
    <cellStyle name="Prosent 4 3 2 2 4 7" xfId="59953" xr:uid="{DFA8B564-1BB4-4618-8FBB-A148607CCB08}"/>
    <cellStyle name="Prosent 4 3 2 2 5" xfId="14667" xr:uid="{FF07DA5F-B80B-4DC0-AD02-A35B6F53EBAD}"/>
    <cellStyle name="Prosent 4 3 2 2 5 2" xfId="29643" xr:uid="{DF1658AD-D8F9-400A-830A-598E61E24B19}"/>
    <cellStyle name="Prosent 4 3 2 2 6" xfId="22155" xr:uid="{53432D60-4024-45A3-AC3A-2671932E1B93}"/>
    <cellStyle name="Prosent 4 3 2 2 7" xfId="31950" xr:uid="{68298874-0944-4995-91A0-3B2D62EEB7A6}"/>
    <cellStyle name="Prosent 4 3 2 2 8" xfId="44574" xr:uid="{D487D303-E863-4173-A09F-B7492FDBFF36}"/>
    <cellStyle name="Prosent 4 3 2 2 9" xfId="52460" xr:uid="{3D7B7D09-A336-4BC1-9F2D-C00AF37EE2A5}"/>
    <cellStyle name="Prosent 4 3 2 3" xfId="7170" xr:uid="{58B3102B-BC76-4E39-8A7F-3D7D4DA3964A}"/>
    <cellStyle name="Prosent 4 3 2 3 2" xfId="14671" xr:uid="{D8B819B4-B647-4EB3-B370-D46098E6E82B}"/>
    <cellStyle name="Prosent 4 3 2 3 2 2" xfId="29647" xr:uid="{8B6F66AF-A701-4EFA-9D0B-2BE48E715F6F}"/>
    <cellStyle name="Prosent 4 3 2 3 3" xfId="22159" xr:uid="{1936C909-7871-4734-8073-3CBAC86A381F}"/>
    <cellStyle name="Prosent 4 3 2 3 4" xfId="33819" xr:uid="{F792182B-208B-44B0-8AD9-C107ECE8725B}"/>
    <cellStyle name="Prosent 4 3 2 3 5" xfId="44578" xr:uid="{F183745F-0C30-4F3D-B666-0C8EA623AA14}"/>
    <cellStyle name="Prosent 4 3 2 3 6" xfId="52464" xr:uid="{E98A9E7F-2C48-457D-8A09-35BBDF35813F}"/>
    <cellStyle name="Prosent 4 3 2 3 7" xfId="59954" xr:uid="{66716893-142D-4F4E-B3B1-CAE3D8E4BDF7}"/>
    <cellStyle name="Prosent 4 3 2 4" xfId="7171" xr:uid="{257E564B-5A7B-4106-8817-B6C1E6C917B5}"/>
    <cellStyle name="Prosent 4 3 2 4 2" xfId="14672" xr:uid="{2B9A8A7A-B686-40F1-B7CE-FDF4C6658F18}"/>
    <cellStyle name="Prosent 4 3 2 4 2 2" xfId="29648" xr:uid="{C09A9180-CF1D-44BB-A0E1-06C358DD62AA}"/>
    <cellStyle name="Prosent 4 3 2 4 3" xfId="22160" xr:uid="{C961E262-EA76-4F83-B1E9-2FCE21E4493A}"/>
    <cellStyle name="Prosent 4 3 2 4 4" xfId="35664" xr:uid="{ADA53F9B-D425-41A7-9770-B598807296FB}"/>
    <cellStyle name="Prosent 4 3 2 4 5" xfId="44579" xr:uid="{472A34C4-8F94-4A07-B40E-394346EE73F6}"/>
    <cellStyle name="Prosent 4 3 2 4 6" xfId="52465" xr:uid="{2075C10D-6A9D-4CC3-93D9-2C0C0A453CF6}"/>
    <cellStyle name="Prosent 4 3 2 4 7" xfId="59955" xr:uid="{DA9C8DD5-3BFF-46B9-8BE7-D2A42F0F5F57}"/>
    <cellStyle name="Prosent 4 3 2 5" xfId="7172" xr:uid="{1EADF21B-2B3F-4CAB-B5B2-3BDF99B3E83B}"/>
    <cellStyle name="Prosent 4 3 2 5 2" xfId="14673" xr:uid="{03F73F39-43CF-4421-A3B4-DBB90AAC75A6}"/>
    <cellStyle name="Prosent 4 3 2 5 2 2" xfId="29649" xr:uid="{D789B7E3-07B7-4432-BF02-00C416E42B09}"/>
    <cellStyle name="Prosent 4 3 2 5 3" xfId="22161" xr:uid="{D24EF0B3-D25A-474D-84DF-3760C9BDDDA9}"/>
    <cellStyle name="Prosent 4 3 2 5 4" xfId="37507" xr:uid="{C8610B56-0A32-4145-B36C-E79BDDE425A7}"/>
    <cellStyle name="Prosent 4 3 2 5 5" xfId="44580" xr:uid="{B434E649-F34E-48C5-A7B7-02486DB49D72}"/>
    <cellStyle name="Prosent 4 3 2 5 6" xfId="52466" xr:uid="{FCA1B021-5E41-4BA6-B342-0755A090A766}"/>
    <cellStyle name="Prosent 4 3 2 5 7" xfId="59956" xr:uid="{1F447468-2123-44FF-A5FE-547067269A40}"/>
    <cellStyle name="Prosent 4 3 2 6" xfId="14666" xr:uid="{BF1B9C7C-0965-4F06-A099-3EB3365408E8}"/>
    <cellStyle name="Prosent 4 3 2 6 2" xfId="29642" xr:uid="{8CA5F7D0-B42D-4EAE-8A30-F8EB7B8452C5}"/>
    <cellStyle name="Prosent 4 3 2 7" xfId="22154" xr:uid="{01027D34-D998-4B8B-9BE6-3E3AE5546075}"/>
    <cellStyle name="Prosent 4 3 2 8" xfId="31064" xr:uid="{7833D56A-FE7F-4355-8C59-1099A67F8D37}"/>
    <cellStyle name="Prosent 4 3 2 9" xfId="44573" xr:uid="{123357D4-F513-490D-BA72-613901BBBA02}"/>
    <cellStyle name="Prosent 4 3 3" xfId="7173" xr:uid="{464E3F61-D8D7-45DE-841C-6FFD76930CDC}"/>
    <cellStyle name="Prosent 4 3 3 10" xfId="59957" xr:uid="{90AFA70B-631E-48DF-AF11-F83430AE373E}"/>
    <cellStyle name="Prosent 4 3 3 2" xfId="7174" xr:uid="{65424205-6093-4722-9C0B-F35ACEF3CAFF}"/>
    <cellStyle name="Prosent 4 3 3 2 2" xfId="14675" xr:uid="{542EDC91-643A-4733-A339-090726D38CFE}"/>
    <cellStyle name="Prosent 4 3 3 2 2 2" xfId="29651" xr:uid="{161DA561-8A9E-4368-BB51-351589F0E3A7}"/>
    <cellStyle name="Prosent 4 3 3 2 3" xfId="22163" xr:uid="{26772EA6-15DF-4283-954D-FFA4453F41CC}"/>
    <cellStyle name="Prosent 4 3 3 2 4" xfId="33821" xr:uid="{DE1E0FBD-4A5B-4F04-9FA9-9F098FF245B0}"/>
    <cellStyle name="Prosent 4 3 3 2 5" xfId="44582" xr:uid="{2372FDF4-2773-4F39-AEF3-955C4C465D06}"/>
    <cellStyle name="Prosent 4 3 3 2 6" xfId="52468" xr:uid="{F98134CD-C4A5-4BDD-AA4B-9BAB03451023}"/>
    <cellStyle name="Prosent 4 3 3 2 7" xfId="59958" xr:uid="{1E3526E7-837D-44CE-87C5-2C394CB9769C}"/>
    <cellStyle name="Prosent 4 3 3 3" xfId="7175" xr:uid="{5285AEAF-AD89-4473-8E9C-1D44ECB58FBA}"/>
    <cellStyle name="Prosent 4 3 3 3 2" xfId="14676" xr:uid="{38BA63C8-D33E-4CAE-B2A4-DE6B50B0F29E}"/>
    <cellStyle name="Prosent 4 3 3 3 2 2" xfId="29652" xr:uid="{B6BD8E64-A541-4D59-B92D-F5A8FB213785}"/>
    <cellStyle name="Prosent 4 3 3 3 3" xfId="22164" xr:uid="{01F1294B-C63F-4A41-B4D3-20A3B191A86E}"/>
    <cellStyle name="Prosent 4 3 3 3 4" xfId="35666" xr:uid="{5510CB00-575A-4DB7-AB5D-D86E37BF7DAC}"/>
    <cellStyle name="Prosent 4 3 3 3 5" xfId="44583" xr:uid="{4CEB156E-D406-4880-810A-74C5D718E6DD}"/>
    <cellStyle name="Prosent 4 3 3 3 6" xfId="52469" xr:uid="{A3EBF011-7716-4CAF-8E50-05ADCC9770E1}"/>
    <cellStyle name="Prosent 4 3 3 3 7" xfId="59959" xr:uid="{FED1D538-2098-4A64-90EA-01BD886AEBF1}"/>
    <cellStyle name="Prosent 4 3 3 4" xfId="7176" xr:uid="{49C82EBB-E4EE-4D67-9647-3EC3F3722FDD}"/>
    <cellStyle name="Prosent 4 3 3 4 2" xfId="14677" xr:uid="{6FFCFB43-5041-468F-92F7-624B8C7CC1C6}"/>
    <cellStyle name="Prosent 4 3 3 4 2 2" xfId="29653" xr:uid="{2EAC5F5A-5022-468B-8D30-D6D96722E46B}"/>
    <cellStyle name="Prosent 4 3 3 4 3" xfId="22165" xr:uid="{7AD9B7CD-1884-405A-9AA7-0DB4C2FC0DE0}"/>
    <cellStyle name="Prosent 4 3 3 4 4" xfId="37509" xr:uid="{6C4DD932-6089-4024-85AF-219B4EE64750}"/>
    <cellStyle name="Prosent 4 3 3 4 5" xfId="44584" xr:uid="{5FC63FD6-2054-45C4-880F-0D04EE2C6599}"/>
    <cellStyle name="Prosent 4 3 3 4 6" xfId="52470" xr:uid="{D1194009-9653-46A0-80E2-1723DFDC1588}"/>
    <cellStyle name="Prosent 4 3 3 4 7" xfId="59960" xr:uid="{34307334-F62F-4865-89B0-43C00DD51D00}"/>
    <cellStyle name="Prosent 4 3 3 5" xfId="14674" xr:uid="{6C29BFD6-46A0-4662-A47A-EE9FAED4DE3E}"/>
    <cellStyle name="Prosent 4 3 3 5 2" xfId="29650" xr:uid="{31144E64-7DFE-489A-AE96-B8515328942F}"/>
    <cellStyle name="Prosent 4 3 3 6" xfId="22162" xr:uid="{EAAF16B9-A581-4773-9B66-70FA4B09A93A}"/>
    <cellStyle name="Prosent 4 3 3 7" xfId="31949" xr:uid="{3092CD64-C4EC-4931-9B52-E1434888E883}"/>
    <cellStyle name="Prosent 4 3 3 8" xfId="44581" xr:uid="{937949B6-DEED-4225-B9B1-85AD05B18212}"/>
    <cellStyle name="Prosent 4 3 3 9" xfId="52467" xr:uid="{F02D33E0-FB34-459D-BA7D-0E63FAE3E54F}"/>
    <cellStyle name="Prosent 4 3 4" xfId="7177" xr:uid="{06077E86-E421-4462-8763-B966A4A17F7B}"/>
    <cellStyle name="Prosent 4 3 4 2" xfId="14678" xr:uid="{BA58FCF4-A9F0-4EBF-AA56-73AC3035A1BC}"/>
    <cellStyle name="Prosent 4 3 4 2 2" xfId="29654" xr:uid="{FD93F51E-9505-40A8-95CC-659494182253}"/>
    <cellStyle name="Prosent 4 3 4 3" xfId="22166" xr:uid="{B8DF29D3-8BEA-4A73-A5EC-F1D986F5BAAF}"/>
    <cellStyle name="Prosent 4 3 4 4" xfId="33818" xr:uid="{4C11C5BF-63CF-408A-979F-A65BD9A5819C}"/>
    <cellStyle name="Prosent 4 3 4 5" xfId="44585" xr:uid="{F363E78F-641B-470E-83CA-44154C8054DC}"/>
    <cellStyle name="Prosent 4 3 4 6" xfId="52471" xr:uid="{4E2DA966-8122-4CFA-9A78-4A9EAEF76BAF}"/>
    <cellStyle name="Prosent 4 3 4 7" xfId="59961" xr:uid="{3AE92675-A5EC-4640-8E6F-BED624E3A097}"/>
    <cellStyle name="Prosent 4 3 5" xfId="7178" xr:uid="{448D0E90-DF27-4983-841E-246B83376B6E}"/>
    <cellStyle name="Prosent 4 3 5 2" xfId="14679" xr:uid="{24776444-3D5D-4350-98B9-1532ADC695FD}"/>
    <cellStyle name="Prosent 4 3 5 2 2" xfId="29655" xr:uid="{2F793249-99CD-4BE2-AB1A-386105137DDD}"/>
    <cellStyle name="Prosent 4 3 5 3" xfId="22167" xr:uid="{FEDE7F90-9039-431B-AF88-8F894C33DE50}"/>
    <cellStyle name="Prosent 4 3 5 4" xfId="35663" xr:uid="{2B1BDF9B-75DC-4BB4-9977-BF8638656CB0}"/>
    <cellStyle name="Prosent 4 3 5 5" xfId="44586" xr:uid="{BEA6959E-64A5-4F28-BB96-2238736DD6C3}"/>
    <cellStyle name="Prosent 4 3 5 6" xfId="52472" xr:uid="{66A4B163-01C4-48A7-B7B1-6754328EC783}"/>
    <cellStyle name="Prosent 4 3 5 7" xfId="59962" xr:uid="{E7C456F0-A80D-42CD-B210-DAC793E9970E}"/>
    <cellStyle name="Prosent 4 3 6" xfId="7179" xr:uid="{C0CE3857-D795-4139-B6C7-E6C0F4D755AD}"/>
    <cellStyle name="Prosent 4 3 6 2" xfId="14680" xr:uid="{08310C68-D9F1-46B0-AE9C-124897CB1F61}"/>
    <cellStyle name="Prosent 4 3 6 2 2" xfId="29656" xr:uid="{1E2F4D2E-4E99-45B8-A064-09198A33CABE}"/>
    <cellStyle name="Prosent 4 3 6 3" xfId="22168" xr:uid="{F43B81D3-37E5-49A7-ADD7-D52CFDA6AA0A}"/>
    <cellStyle name="Prosent 4 3 6 4" xfId="37506" xr:uid="{3B71E6ED-99BA-410C-B0E3-A5B2D442B50C}"/>
    <cellStyle name="Prosent 4 3 6 5" xfId="44587" xr:uid="{577A50BA-8392-46D6-9BDB-07425D4EE1C0}"/>
    <cellStyle name="Prosent 4 3 6 6" xfId="52473" xr:uid="{41BA5DA2-5686-49F0-8A9B-2460AFD729E8}"/>
    <cellStyle name="Prosent 4 3 6 7" xfId="59963" xr:uid="{C64E3247-DA0E-4EE6-B09D-BD223E5D69E3}"/>
    <cellStyle name="Prosent 4 3 7" xfId="14665" xr:uid="{2C60B0A8-0C57-4E60-B16E-7CC35F4340A5}"/>
    <cellStyle name="Prosent 4 3 7 2" xfId="29641" xr:uid="{46DD42C4-C880-4160-A8DC-87B237DC7273}"/>
    <cellStyle name="Prosent 4 3 8" xfId="22153" xr:uid="{26067F8C-2529-4F7C-B5F8-22A0034A65D8}"/>
    <cellStyle name="Prosent 4 3 9" xfId="30538" xr:uid="{51AB6E97-E9E0-4291-ADE1-A61EC194A152}"/>
    <cellStyle name="Prosent 4 4" xfId="7180" xr:uid="{62688367-2991-430E-B486-4257FFED474F}"/>
    <cellStyle name="Prosent 4 4 10" xfId="44588" xr:uid="{E47B1DF9-E71E-4E97-82C0-AD194BEB6A2C}"/>
    <cellStyle name="Prosent 4 4 11" xfId="52474" xr:uid="{30541821-4C4D-4C92-A9C5-7C6B519A9994}"/>
    <cellStyle name="Prosent 4 4 12" xfId="59964" xr:uid="{5CEEC728-87EA-4766-8BF6-1C60F4045796}"/>
    <cellStyle name="Prosent 4 4 2" xfId="7181" xr:uid="{747357A9-ABD8-4514-ABAD-344A3205FC5C}"/>
    <cellStyle name="Prosent 4 4 2 10" xfId="52475" xr:uid="{5F5BCF0E-3C52-4CD4-BD94-EEC9B98233F8}"/>
    <cellStyle name="Prosent 4 4 2 11" xfId="59965" xr:uid="{7F84A1C6-2DB3-4BCB-9CCF-617B4F64B1CE}"/>
    <cellStyle name="Prosent 4 4 2 2" xfId="7182" xr:uid="{017EC86A-2B1D-49A9-8116-F8838B9AA848}"/>
    <cellStyle name="Prosent 4 4 2 2 10" xfId="59966" xr:uid="{49289E04-3E5D-4BFE-A43E-6C5383BB9050}"/>
    <cellStyle name="Prosent 4 4 2 2 2" xfId="7183" xr:uid="{42F07D5F-D761-4078-AEF0-DAF962B2348B}"/>
    <cellStyle name="Prosent 4 4 2 2 2 2" xfId="14684" xr:uid="{436FA29B-F437-4DCB-B109-047E975F9A70}"/>
    <cellStyle name="Prosent 4 4 2 2 2 2 2" xfId="29660" xr:uid="{D01DFFA6-366D-46AE-823D-F6EABB2412A7}"/>
    <cellStyle name="Prosent 4 4 2 2 2 3" xfId="22172" xr:uid="{6DF8AD6C-50F7-4367-ACB2-C467964B1AA8}"/>
    <cellStyle name="Prosent 4 4 2 2 2 4" xfId="33824" xr:uid="{4E05C3E3-FA2F-42CA-9606-B739B9127D2A}"/>
    <cellStyle name="Prosent 4 4 2 2 2 5" xfId="44591" xr:uid="{744DC962-1F17-4382-A9B6-31D0F7E4DF2D}"/>
    <cellStyle name="Prosent 4 4 2 2 2 6" xfId="52477" xr:uid="{C98BEBEE-A9C3-4FD2-B902-DBC3A7D4F036}"/>
    <cellStyle name="Prosent 4 4 2 2 2 7" xfId="59967" xr:uid="{05885D0B-A5C8-4C6C-BFD7-10F77D553B9B}"/>
    <cellStyle name="Prosent 4 4 2 2 3" xfId="7184" xr:uid="{60686971-A526-4BF3-B71E-190C0F40FC16}"/>
    <cellStyle name="Prosent 4 4 2 2 3 2" xfId="14685" xr:uid="{B080AF13-7712-43D1-BEFC-7B12BFE8B2CD}"/>
    <cellStyle name="Prosent 4 4 2 2 3 2 2" xfId="29661" xr:uid="{66E7724E-D845-4ABB-B283-C64D1F59EEEF}"/>
    <cellStyle name="Prosent 4 4 2 2 3 3" xfId="22173" xr:uid="{4C1EF554-9179-4640-9CFF-AAC0DB6F7C73}"/>
    <cellStyle name="Prosent 4 4 2 2 3 4" xfId="35669" xr:uid="{A4E8F5C4-630E-4558-8386-178F861D80A6}"/>
    <cellStyle name="Prosent 4 4 2 2 3 5" xfId="44592" xr:uid="{88C42B28-146C-4774-B1F5-7AC0CE8ED225}"/>
    <cellStyle name="Prosent 4 4 2 2 3 6" xfId="52478" xr:uid="{81ABC09B-0F1E-4E8B-B10B-9B2AA01E5869}"/>
    <cellStyle name="Prosent 4 4 2 2 3 7" xfId="59968" xr:uid="{95633125-69EF-4311-A4A7-F71A87595BCB}"/>
    <cellStyle name="Prosent 4 4 2 2 4" xfId="7185" xr:uid="{DCA8BDA9-7886-44AF-B348-852A24240D1F}"/>
    <cellStyle name="Prosent 4 4 2 2 4 2" xfId="14686" xr:uid="{D4F65F9B-C4E9-44C6-A4E5-D66603428364}"/>
    <cellStyle name="Prosent 4 4 2 2 4 2 2" xfId="29662" xr:uid="{884319B5-A9FE-4905-B8C0-62C28703DCAB}"/>
    <cellStyle name="Prosent 4 4 2 2 4 3" xfId="22174" xr:uid="{C842764D-F067-4CDE-9148-4B7FDBB47F0A}"/>
    <cellStyle name="Prosent 4 4 2 2 4 4" xfId="37512" xr:uid="{EE4D8A7D-2134-45EF-9A22-B221AE4E9A43}"/>
    <cellStyle name="Prosent 4 4 2 2 4 5" xfId="44593" xr:uid="{552B91AB-B3F7-411F-ABE0-1ACBE8176CD1}"/>
    <cellStyle name="Prosent 4 4 2 2 4 6" xfId="52479" xr:uid="{F266CAE9-7C02-4ABB-A81B-AEC0AC2DAA22}"/>
    <cellStyle name="Prosent 4 4 2 2 4 7" xfId="59969" xr:uid="{DDF4562D-D7DF-498B-8C52-DB8ABE5876F9}"/>
    <cellStyle name="Prosent 4 4 2 2 5" xfId="14683" xr:uid="{FB9807FE-E184-4512-B1DC-CE574DE992C3}"/>
    <cellStyle name="Prosent 4 4 2 2 5 2" xfId="29659" xr:uid="{319D38CA-4079-49B9-AB95-A3EB03EA3D30}"/>
    <cellStyle name="Prosent 4 4 2 2 6" xfId="22171" xr:uid="{93D17A0A-77D6-4215-B5F4-1C86F3876DAD}"/>
    <cellStyle name="Prosent 4 4 2 2 7" xfId="31952" xr:uid="{7ACB7F26-3136-4277-AE96-781170993BC0}"/>
    <cellStyle name="Prosent 4 4 2 2 8" xfId="44590" xr:uid="{25EAF217-2738-44D0-BCDD-0E317105FD3B}"/>
    <cellStyle name="Prosent 4 4 2 2 9" xfId="52476" xr:uid="{09386249-5116-4FEC-A42B-E4C07A5C6B15}"/>
    <cellStyle name="Prosent 4 4 2 3" xfId="7186" xr:uid="{8FACFDED-64E6-4B58-80BE-75C4CBE46A11}"/>
    <cellStyle name="Prosent 4 4 2 3 2" xfId="14687" xr:uid="{78A2747E-F704-42FA-A5EB-685BB8C42E2B}"/>
    <cellStyle name="Prosent 4 4 2 3 2 2" xfId="29663" xr:uid="{7B23F55A-CD31-4271-B877-1F03629D5800}"/>
    <cellStyle name="Prosent 4 4 2 3 3" xfId="22175" xr:uid="{BF1AAA37-B097-4F29-B7D9-5200BB2C3C4B}"/>
    <cellStyle name="Prosent 4 4 2 3 4" xfId="33823" xr:uid="{B9FB57D0-0C27-41A5-B9D2-65A8896FC378}"/>
    <cellStyle name="Prosent 4 4 2 3 5" xfId="44594" xr:uid="{8C56454A-6F23-4CA5-887A-0017B6CC712D}"/>
    <cellStyle name="Prosent 4 4 2 3 6" xfId="52480" xr:uid="{27A2911B-3E14-421C-844E-FC036DF67A59}"/>
    <cellStyle name="Prosent 4 4 2 3 7" xfId="59970" xr:uid="{B7BAE6D0-8330-4C31-B272-C67286E5698D}"/>
    <cellStyle name="Prosent 4 4 2 4" xfId="7187" xr:uid="{B7F4B6EE-8050-47EF-AC5E-D738FCAFD07A}"/>
    <cellStyle name="Prosent 4 4 2 4 2" xfId="14688" xr:uid="{477AAE20-64CA-46DA-8B4D-A288CD94BD1E}"/>
    <cellStyle name="Prosent 4 4 2 4 2 2" xfId="29664" xr:uid="{F5471A6C-D8DB-4730-A273-033BCFE9D787}"/>
    <cellStyle name="Prosent 4 4 2 4 3" xfId="22176" xr:uid="{2D939DC0-96A3-487D-86BA-F97C9ACAA8B6}"/>
    <cellStyle name="Prosent 4 4 2 4 4" xfId="35668" xr:uid="{09EE39D2-D49A-4F7A-9304-AA6402CCD1E0}"/>
    <cellStyle name="Prosent 4 4 2 4 5" xfId="44595" xr:uid="{FC5B06FF-F20D-447E-9DD5-319C6C2FE2D8}"/>
    <cellStyle name="Prosent 4 4 2 4 6" xfId="52481" xr:uid="{9873D0F6-AF89-4895-917E-70F1BFF4FDFC}"/>
    <cellStyle name="Prosent 4 4 2 4 7" xfId="59971" xr:uid="{3D2CAFC7-ACB8-4620-9D4F-80CD2921CFB4}"/>
    <cellStyle name="Prosent 4 4 2 5" xfId="7188" xr:uid="{1D54DDF5-4036-43C5-A7A7-F3E88C2FE05A}"/>
    <cellStyle name="Prosent 4 4 2 5 2" xfId="14689" xr:uid="{586B4806-4B68-43C4-9222-F4A78C6496B3}"/>
    <cellStyle name="Prosent 4 4 2 5 2 2" xfId="29665" xr:uid="{326F82D5-EDE3-4156-970A-AB48AF37A3EF}"/>
    <cellStyle name="Prosent 4 4 2 5 3" xfId="22177" xr:uid="{B2A127A6-5AA4-4EDC-88BB-354F864BE49D}"/>
    <cellStyle name="Prosent 4 4 2 5 4" xfId="37511" xr:uid="{49CCD3A3-160D-4222-B40E-B6629CA41C5C}"/>
    <cellStyle name="Prosent 4 4 2 5 5" xfId="44596" xr:uid="{436CF3CB-2983-4FF9-87DF-F9984203F703}"/>
    <cellStyle name="Prosent 4 4 2 5 6" xfId="52482" xr:uid="{C24D6C4D-3C72-4126-9A47-F6B24DCEBD85}"/>
    <cellStyle name="Prosent 4 4 2 5 7" xfId="59972" xr:uid="{DB60487D-8100-4C0C-9FEB-634BFAE6D624}"/>
    <cellStyle name="Prosent 4 4 2 6" xfId="14682" xr:uid="{9E707612-9B17-4C64-8E88-0C7C19B14966}"/>
    <cellStyle name="Prosent 4 4 2 6 2" xfId="29658" xr:uid="{CCD6EA55-0EC6-4E8C-8904-930C742ACCEC}"/>
    <cellStyle name="Prosent 4 4 2 7" xfId="22170" xr:uid="{DFC5E213-BB58-47FE-A873-9969ECCAE636}"/>
    <cellStyle name="Prosent 4 4 2 8" xfId="31065" xr:uid="{B6FF7A53-CA99-48A9-9C2E-33F78801A9AD}"/>
    <cellStyle name="Prosent 4 4 2 9" xfId="44589" xr:uid="{53765581-BAA5-48F5-8576-0DAD3EAF35C0}"/>
    <cellStyle name="Prosent 4 4 3" xfId="7189" xr:uid="{73815921-C547-4FC9-8D02-91805143E113}"/>
    <cellStyle name="Prosent 4 4 3 10" xfId="59973" xr:uid="{B708F8FC-72CA-4963-A692-D825CBEBA852}"/>
    <cellStyle name="Prosent 4 4 3 2" xfId="7190" xr:uid="{E0D844D3-15C8-40C9-BB6F-A499CF804899}"/>
    <cellStyle name="Prosent 4 4 3 2 2" xfId="14691" xr:uid="{A433CF0C-CA41-41E2-AFDE-C8EFCEBE538D}"/>
    <cellStyle name="Prosent 4 4 3 2 2 2" xfId="29667" xr:uid="{D6797CB5-EA22-4F0A-A279-1A83CDB40471}"/>
    <cellStyle name="Prosent 4 4 3 2 3" xfId="22179" xr:uid="{E2CEB13D-31B0-4D73-8ACC-F7D9F32F730F}"/>
    <cellStyle name="Prosent 4 4 3 2 4" xfId="33825" xr:uid="{9159932F-3D70-42CA-B455-2F694A5A8D3A}"/>
    <cellStyle name="Prosent 4 4 3 2 5" xfId="44598" xr:uid="{E3A5F004-0CCC-4910-9498-922EBC7681CB}"/>
    <cellStyle name="Prosent 4 4 3 2 6" xfId="52484" xr:uid="{0623F25F-C43B-4E03-B657-414C2539461B}"/>
    <cellStyle name="Prosent 4 4 3 2 7" xfId="59974" xr:uid="{904808F8-E54D-4D7B-8242-846E5FD26826}"/>
    <cellStyle name="Prosent 4 4 3 3" xfId="7191" xr:uid="{91F53628-7BE1-4B26-A38D-85704BD54B10}"/>
    <cellStyle name="Prosent 4 4 3 3 2" xfId="14692" xr:uid="{66F172D9-3A91-4FB2-A880-1FC5A527BB90}"/>
    <cellStyle name="Prosent 4 4 3 3 2 2" xfId="29668" xr:uid="{755E4CCF-6B02-47DD-A85A-219B6825AE08}"/>
    <cellStyle name="Prosent 4 4 3 3 3" xfId="22180" xr:uid="{A0511A16-7AF8-4A17-879F-41A7E227ADC5}"/>
    <cellStyle name="Prosent 4 4 3 3 4" xfId="35670" xr:uid="{BD4D5DAB-F379-433E-8464-C80F8ACFD863}"/>
    <cellStyle name="Prosent 4 4 3 3 5" xfId="44599" xr:uid="{25DC49ED-17DD-44C2-8729-88A2CD42A9B9}"/>
    <cellStyle name="Prosent 4 4 3 3 6" xfId="52485" xr:uid="{55B83320-9673-46C5-A41A-157DC8D590FD}"/>
    <cellStyle name="Prosent 4 4 3 3 7" xfId="59975" xr:uid="{F846E089-1289-46CC-900B-846B623DA993}"/>
    <cellStyle name="Prosent 4 4 3 4" xfId="7192" xr:uid="{495B7803-C319-4362-BBFB-D18B297424C7}"/>
    <cellStyle name="Prosent 4 4 3 4 2" xfId="14693" xr:uid="{89C822B6-D6FA-4417-A093-973B8CCE1245}"/>
    <cellStyle name="Prosent 4 4 3 4 2 2" xfId="29669" xr:uid="{D62477A8-6492-42C8-8EE3-3F92F6852C7D}"/>
    <cellStyle name="Prosent 4 4 3 4 3" xfId="22181" xr:uid="{6FD6C431-69BE-4870-9284-6922AD0989E9}"/>
    <cellStyle name="Prosent 4 4 3 4 4" xfId="37513" xr:uid="{15BC2F16-A4DB-4D16-A9C5-A8CE5679C113}"/>
    <cellStyle name="Prosent 4 4 3 4 5" xfId="44600" xr:uid="{3737CAFC-5E4E-4433-B89F-301921C8AA41}"/>
    <cellStyle name="Prosent 4 4 3 4 6" xfId="52486" xr:uid="{31BEE8C3-3239-47C5-B765-9843F03A0938}"/>
    <cellStyle name="Prosent 4 4 3 4 7" xfId="59976" xr:uid="{3594AB63-C9B5-44BB-B770-D17D397308FE}"/>
    <cellStyle name="Prosent 4 4 3 5" xfId="14690" xr:uid="{64F6FA84-3E0F-4F50-93AA-ADD294DA212C}"/>
    <cellStyle name="Prosent 4 4 3 5 2" xfId="29666" xr:uid="{056DE4FE-2127-4701-8FC9-4D0659AD010F}"/>
    <cellStyle name="Prosent 4 4 3 6" xfId="22178" xr:uid="{628B2F68-F429-4015-9027-730EE731BD4C}"/>
    <cellStyle name="Prosent 4 4 3 7" xfId="31951" xr:uid="{F374BC85-0096-4FD6-9593-9B5C481B7157}"/>
    <cellStyle name="Prosent 4 4 3 8" xfId="44597" xr:uid="{010A5C6D-1D1D-4366-9FC1-22CC5673DB70}"/>
    <cellStyle name="Prosent 4 4 3 9" xfId="52483" xr:uid="{45291A1B-C28C-40DA-9D91-A61C651023D5}"/>
    <cellStyle name="Prosent 4 4 4" xfId="7193" xr:uid="{FFC5D85D-B73B-45C3-AA2D-261D5A8A43DC}"/>
    <cellStyle name="Prosent 4 4 4 2" xfId="14694" xr:uid="{CC1B05EB-CDD9-4AF3-819C-7EC86DA05624}"/>
    <cellStyle name="Prosent 4 4 4 2 2" xfId="29670" xr:uid="{4D6FA206-6375-48BC-9AFF-B1239C97BC50}"/>
    <cellStyle name="Prosent 4 4 4 3" xfId="22182" xr:uid="{326A8E89-D9E7-44D5-BD04-B6DADA43118A}"/>
    <cellStyle name="Prosent 4 4 4 4" xfId="33822" xr:uid="{993A222B-9DD8-4018-A432-25947E928BB0}"/>
    <cellStyle name="Prosent 4 4 4 5" xfId="44601" xr:uid="{090E1454-112E-404B-A909-F8C268F6F8B7}"/>
    <cellStyle name="Prosent 4 4 4 6" xfId="52487" xr:uid="{1298AAB7-AC39-4B2B-9C11-E8B5588E67D7}"/>
    <cellStyle name="Prosent 4 4 4 7" xfId="59977" xr:uid="{551B3CEF-F6FA-4E48-8101-C4FDAE5A2E41}"/>
    <cellStyle name="Prosent 4 4 5" xfId="7194" xr:uid="{B381E501-A3DD-4E6F-BF4B-506BB5734096}"/>
    <cellStyle name="Prosent 4 4 5 2" xfId="14695" xr:uid="{D5223A7A-F9AD-4A19-8AF6-9711B271E396}"/>
    <cellStyle name="Prosent 4 4 5 2 2" xfId="29671" xr:uid="{E1419FC9-F10D-4D71-8E86-6D4BC73CF8E3}"/>
    <cellStyle name="Prosent 4 4 5 3" xfId="22183" xr:uid="{B5569D03-0A18-4E67-ABCB-C98B9B0D67E0}"/>
    <cellStyle name="Prosent 4 4 5 4" xfId="35667" xr:uid="{BEDC3DA0-F324-4525-87D5-49C46B56B38D}"/>
    <cellStyle name="Prosent 4 4 5 5" xfId="44602" xr:uid="{4D98EC6D-CF90-4CB5-8B80-EDB396FA5224}"/>
    <cellStyle name="Prosent 4 4 5 6" xfId="52488" xr:uid="{B56AC231-0F99-480D-B713-047B94A8D62C}"/>
    <cellStyle name="Prosent 4 4 5 7" xfId="59978" xr:uid="{CDB7967A-9798-4D7B-85BC-C3647BC3213B}"/>
    <cellStyle name="Prosent 4 4 6" xfId="7195" xr:uid="{C77C1334-01A5-4E23-AB06-3CF6DFF218C5}"/>
    <cellStyle name="Prosent 4 4 6 2" xfId="14696" xr:uid="{8DED184D-9B4A-4851-B57A-BE532367A4C0}"/>
    <cellStyle name="Prosent 4 4 6 2 2" xfId="29672" xr:uid="{5CC99CFB-1409-44FD-8CAF-977E1D91BDE2}"/>
    <cellStyle name="Prosent 4 4 6 3" xfId="22184" xr:uid="{86BB29C8-F48B-4F9F-A8DE-0216FA9BD9DB}"/>
    <cellStyle name="Prosent 4 4 6 4" xfId="37510" xr:uid="{E2115DC3-0867-43CD-9AAC-5695ECBBCA9E}"/>
    <cellStyle name="Prosent 4 4 6 5" xfId="44603" xr:uid="{CC6085DD-7194-4B24-B14A-0FE6D13AD54C}"/>
    <cellStyle name="Prosent 4 4 6 6" xfId="52489" xr:uid="{4F3F707D-FF59-44FD-B842-6C63DD49FBBA}"/>
    <cellStyle name="Prosent 4 4 6 7" xfId="59979" xr:uid="{6AC268C6-DDC8-4134-801C-A7446FCE04CC}"/>
    <cellStyle name="Prosent 4 4 7" xfId="14681" xr:uid="{70A61366-30F9-4C4E-B457-EA0449B9A6F8}"/>
    <cellStyle name="Prosent 4 4 7 2" xfId="29657" xr:uid="{5B080D5A-8BA9-43F3-A936-6AF96646459D}"/>
    <cellStyle name="Prosent 4 4 8" xfId="22169" xr:uid="{160F6A55-5791-41B0-B41F-2ABBE35FB27D}"/>
    <cellStyle name="Prosent 4 4 9" xfId="30609" xr:uid="{5D44BF4F-8786-43D2-AD0F-27CF7793FB9C}"/>
    <cellStyle name="Prosent 4 5" xfId="7196" xr:uid="{63EE99BE-B47B-426D-A2EA-2B8E642F8C74}"/>
    <cellStyle name="Prosent 4 5 10" xfId="52490" xr:uid="{24D6068F-59F6-4C1E-B0F6-E49587C56CD7}"/>
    <cellStyle name="Prosent 4 5 11" xfId="59980" xr:uid="{2ED4EFFE-3714-434A-8FAE-8F1963CE7D57}"/>
    <cellStyle name="Prosent 4 5 2" xfId="7197" xr:uid="{4D406878-10A3-412D-B9FC-670043DFDC57}"/>
    <cellStyle name="Prosent 4 5 2 10" xfId="59981" xr:uid="{CD129565-31DE-4E61-9E83-4E721B332180}"/>
    <cellStyle name="Prosent 4 5 2 2" xfId="7198" xr:uid="{C59A88C9-733E-4F9B-A73F-EF2B2FEC3024}"/>
    <cellStyle name="Prosent 4 5 2 2 2" xfId="14699" xr:uid="{FCA8E566-90CA-4152-A7B8-F55959C2138A}"/>
    <cellStyle name="Prosent 4 5 2 2 2 2" xfId="29675" xr:uid="{7553F1AE-24BE-4A1F-8010-84306D4EF7D7}"/>
    <cellStyle name="Prosent 4 5 2 2 3" xfId="22187" xr:uid="{D77A41D2-4E0E-4A93-9B48-C6189CA99DFF}"/>
    <cellStyle name="Prosent 4 5 2 2 4" xfId="33827" xr:uid="{D57A2A68-8317-4DAD-A52C-AAB41CCDEF48}"/>
    <cellStyle name="Prosent 4 5 2 2 5" xfId="44606" xr:uid="{F8153631-7734-4BEF-9D7B-4560E288B08D}"/>
    <cellStyle name="Prosent 4 5 2 2 6" xfId="52492" xr:uid="{73C62DEB-A17D-4D1E-98AC-D04C1609229F}"/>
    <cellStyle name="Prosent 4 5 2 2 7" xfId="59982" xr:uid="{DD23C321-F1A0-461B-A710-05DEC67BA419}"/>
    <cellStyle name="Prosent 4 5 2 3" xfId="7199" xr:uid="{3798A77A-FBA2-4717-9F43-FED93958DC2A}"/>
    <cellStyle name="Prosent 4 5 2 3 2" xfId="14700" xr:uid="{B12FA4BC-6DE1-42B9-BBCF-AB059E79FFE1}"/>
    <cellStyle name="Prosent 4 5 2 3 2 2" xfId="29676" xr:uid="{A3F15FAE-EE61-4F52-9267-F34485A8ED4F}"/>
    <cellStyle name="Prosent 4 5 2 3 3" xfId="22188" xr:uid="{A3EF14AE-A511-4619-886A-15CB95FAB8F7}"/>
    <cellStyle name="Prosent 4 5 2 3 4" xfId="35672" xr:uid="{42B520F0-8681-4F07-A7DB-9D4E4B46F5D9}"/>
    <cellStyle name="Prosent 4 5 2 3 5" xfId="44607" xr:uid="{293DEFE7-C0C7-4162-9683-1E3872AF7848}"/>
    <cellStyle name="Prosent 4 5 2 3 6" xfId="52493" xr:uid="{943F811A-4118-45CC-81EF-4C01472F7562}"/>
    <cellStyle name="Prosent 4 5 2 3 7" xfId="59983" xr:uid="{E1BE8F4F-6B10-4AE5-8C0A-D9A5D0353F9F}"/>
    <cellStyle name="Prosent 4 5 2 4" xfId="7200" xr:uid="{66133842-EC7B-4365-A976-659E83B6BBE1}"/>
    <cellStyle name="Prosent 4 5 2 4 2" xfId="14701" xr:uid="{1B695215-E36E-4D20-97C3-A1E1457CCAC7}"/>
    <cellStyle name="Prosent 4 5 2 4 2 2" xfId="29677" xr:uid="{8479A758-A71B-489A-B46E-2D115917F9FF}"/>
    <cellStyle name="Prosent 4 5 2 4 3" xfId="22189" xr:uid="{1E5A30FE-7CD4-42CA-A991-61A81F111444}"/>
    <cellStyle name="Prosent 4 5 2 4 4" xfId="37515" xr:uid="{E9EFEFB1-75FC-4E15-88C4-20EA45D65835}"/>
    <cellStyle name="Prosent 4 5 2 4 5" xfId="44608" xr:uid="{0834B6F2-BFE2-4C32-AD43-A4B6AC823382}"/>
    <cellStyle name="Prosent 4 5 2 4 6" xfId="52494" xr:uid="{F292EE49-4332-4BB5-9FA0-A439F6053ECB}"/>
    <cellStyle name="Prosent 4 5 2 4 7" xfId="59984" xr:uid="{F9EA43B0-4BFB-4DEE-A957-5ABD5EE80741}"/>
    <cellStyle name="Prosent 4 5 2 5" xfId="14698" xr:uid="{8E88C6DB-61B1-411D-9E80-6F27375FF784}"/>
    <cellStyle name="Prosent 4 5 2 5 2" xfId="29674" xr:uid="{DFB8EA7C-520D-4F4A-9043-2D23A8982DA8}"/>
    <cellStyle name="Prosent 4 5 2 6" xfId="22186" xr:uid="{C3860C5A-FBD7-493B-82F9-735483A31EB3}"/>
    <cellStyle name="Prosent 4 5 2 7" xfId="31953" xr:uid="{72B3E523-7D0C-4A5A-B20B-E129BCF1E2C4}"/>
    <cellStyle name="Prosent 4 5 2 8" xfId="44605" xr:uid="{59A19408-9B84-4428-B65B-57DC1091CF9C}"/>
    <cellStyle name="Prosent 4 5 2 9" xfId="52491" xr:uid="{B09B78F4-C480-4FAB-973C-177DCF499AC1}"/>
    <cellStyle name="Prosent 4 5 3" xfId="7201" xr:uid="{A6D354B1-AC5E-4511-B8C4-B3F9AB8930DA}"/>
    <cellStyle name="Prosent 4 5 3 2" xfId="14702" xr:uid="{076CEA5B-E0D3-46FA-884C-5C715E8E914D}"/>
    <cellStyle name="Prosent 4 5 3 2 2" xfId="29678" xr:uid="{ACF5893E-B10E-4BA4-B788-90714573FCD3}"/>
    <cellStyle name="Prosent 4 5 3 3" xfId="22190" xr:uid="{E9741F90-CF4A-4FCC-A2CC-F106B9B73C0F}"/>
    <cellStyle name="Prosent 4 5 3 4" xfId="33826" xr:uid="{133FFFF9-6264-44D2-9B28-48A31395A751}"/>
    <cellStyle name="Prosent 4 5 3 5" xfId="44609" xr:uid="{0518A42F-2311-47A0-9053-C904D5AC6BAD}"/>
    <cellStyle name="Prosent 4 5 3 6" xfId="52495" xr:uid="{5A96B2DB-6CCB-4247-AF79-78994202FBE5}"/>
    <cellStyle name="Prosent 4 5 3 7" xfId="59985" xr:uid="{79BCE12D-AE44-4D7F-AC8A-CE33F52827C6}"/>
    <cellStyle name="Prosent 4 5 4" xfId="7202" xr:uid="{16BF4563-CD46-4500-B67F-A748943E6327}"/>
    <cellStyle name="Prosent 4 5 4 2" xfId="14703" xr:uid="{6ACDFBC1-F61B-4884-AB53-7B84F647AAE8}"/>
    <cellStyle name="Prosent 4 5 4 2 2" xfId="29679" xr:uid="{89B03508-4078-40BA-8998-8B43C2BA3D7C}"/>
    <cellStyle name="Prosent 4 5 4 3" xfId="22191" xr:uid="{0A65F7DF-1953-4F2E-BAB3-1BD063B74066}"/>
    <cellStyle name="Prosent 4 5 4 4" xfId="35671" xr:uid="{16BC0D7F-DC1F-40F0-A73C-4ABFDCC7FD4B}"/>
    <cellStyle name="Prosent 4 5 4 5" xfId="44610" xr:uid="{BF8AD13C-868B-4AB9-A89E-ED2E3B578971}"/>
    <cellStyle name="Prosent 4 5 4 6" xfId="52496" xr:uid="{2BD3A171-0F90-4E57-878D-EB190A93FC16}"/>
    <cellStyle name="Prosent 4 5 4 7" xfId="59986" xr:uid="{D191D8B8-68E8-4A8B-AE09-062974ACF562}"/>
    <cellStyle name="Prosent 4 5 5" xfId="7203" xr:uid="{4A1BCB0B-AEDC-4B7C-A974-F4E8BA75EC8F}"/>
    <cellStyle name="Prosent 4 5 5 2" xfId="14704" xr:uid="{2C26E36E-A275-4821-BF46-4DA0CEDF4C52}"/>
    <cellStyle name="Prosent 4 5 5 2 2" xfId="29680" xr:uid="{34D0FD6B-2EB3-49A4-AC04-41996017AC50}"/>
    <cellStyle name="Prosent 4 5 5 3" xfId="22192" xr:uid="{5229996E-A068-4335-ACDF-6E3C9BC6E210}"/>
    <cellStyle name="Prosent 4 5 5 4" xfId="37514" xr:uid="{23968E49-DDF5-44ED-A692-098EF6894A4D}"/>
    <cellStyle name="Prosent 4 5 5 5" xfId="44611" xr:uid="{542C6DCC-C913-42EF-9297-1ECC86325115}"/>
    <cellStyle name="Prosent 4 5 5 6" xfId="52497" xr:uid="{56DD6EDE-DFEB-426D-894F-92447F9C0BFE}"/>
    <cellStyle name="Prosent 4 5 5 7" xfId="59987" xr:uid="{9B036977-E8D3-4C35-A998-13749EDB6840}"/>
    <cellStyle name="Prosent 4 5 6" xfId="14697" xr:uid="{AAAA3A35-5C35-46E5-B0CC-9D9A5F974420}"/>
    <cellStyle name="Prosent 4 5 6 2" xfId="29673" xr:uid="{3BE4F9E9-97C7-403D-A6EF-E97C2111FFAE}"/>
    <cellStyle name="Prosent 4 5 7" xfId="22185" xr:uid="{C3AF885C-6D5F-4411-931C-B262F4AE2CF4}"/>
    <cellStyle name="Prosent 4 5 8" xfId="30739" xr:uid="{57FE30CF-F85A-4104-AB1C-476B704FC958}"/>
    <cellStyle name="Prosent 4 5 9" xfId="44604" xr:uid="{0ED244D4-EB20-496B-A4BA-900E543FC832}"/>
    <cellStyle name="Prosent 4 6" xfId="7204" xr:uid="{F23EBBBA-3773-455F-B135-3EC4BB00BC05}"/>
    <cellStyle name="Prosent 4 6 10" xfId="52498" xr:uid="{46CD24C9-9A57-4FE3-BC90-508F9665D099}"/>
    <cellStyle name="Prosent 4 6 11" xfId="59988" xr:uid="{D61CBD57-59BF-4F77-972F-6F1DA0FB651E}"/>
    <cellStyle name="Prosent 4 6 2" xfId="7205" xr:uid="{65E52FF3-B881-4973-87F2-D5BE6C0B758B}"/>
    <cellStyle name="Prosent 4 6 2 10" xfId="59989" xr:uid="{CD698CB1-B932-4EC1-A163-4DF1CB3E2CAD}"/>
    <cellStyle name="Prosent 4 6 2 2" xfId="7206" xr:uid="{43F72654-1116-4978-BA13-CF8891CDCB41}"/>
    <cellStyle name="Prosent 4 6 2 2 2" xfId="14707" xr:uid="{1816BD4D-9987-4084-A52A-94518B72FA49}"/>
    <cellStyle name="Prosent 4 6 2 2 2 2" xfId="29683" xr:uid="{938FBBCB-51C4-4726-9BFC-3C298EFCCD7F}"/>
    <cellStyle name="Prosent 4 6 2 2 3" xfId="22195" xr:uid="{7E517682-C930-4557-835D-575E7771F5F7}"/>
    <cellStyle name="Prosent 4 6 2 2 4" xfId="33829" xr:uid="{B3198CF0-CD8E-4DBB-9A78-3D504ABC0169}"/>
    <cellStyle name="Prosent 4 6 2 2 5" xfId="44614" xr:uid="{E86B2574-D65A-4AB7-A148-35EA285D39FB}"/>
    <cellStyle name="Prosent 4 6 2 2 6" xfId="52500" xr:uid="{BB010CFD-3553-4A2C-A8B9-2B07ADB0B06D}"/>
    <cellStyle name="Prosent 4 6 2 2 7" xfId="59990" xr:uid="{7ED9389F-9259-4A10-A53D-5F6BF6F9FE9D}"/>
    <cellStyle name="Prosent 4 6 2 3" xfId="7207" xr:uid="{B5AE6B41-3FDA-49B1-AEA7-979633770EE2}"/>
    <cellStyle name="Prosent 4 6 2 3 2" xfId="14708" xr:uid="{FDDF1DC0-9D99-44F3-8C67-6738D9D71F4C}"/>
    <cellStyle name="Prosent 4 6 2 3 2 2" xfId="29684" xr:uid="{EAD75850-AA42-40A7-AA78-9D424A8362EC}"/>
    <cellStyle name="Prosent 4 6 2 3 3" xfId="22196" xr:uid="{CC6523EB-4B0D-421D-9994-02081169F8FF}"/>
    <cellStyle name="Prosent 4 6 2 3 4" xfId="35674" xr:uid="{0F9463DA-73FD-45D0-AB9B-79F8E30BFF92}"/>
    <cellStyle name="Prosent 4 6 2 3 5" xfId="44615" xr:uid="{E4315448-4698-48B6-A41A-185440CF7388}"/>
    <cellStyle name="Prosent 4 6 2 3 6" xfId="52501" xr:uid="{BA663B7B-DF80-4648-87C8-4FE71BC67C31}"/>
    <cellStyle name="Prosent 4 6 2 3 7" xfId="59991" xr:uid="{0C4B7D09-1531-4A35-8584-CA2BE94B3499}"/>
    <cellStyle name="Prosent 4 6 2 4" xfId="7208" xr:uid="{1C54E91D-ABCA-463B-AA8C-5B7B86E334C0}"/>
    <cellStyle name="Prosent 4 6 2 4 2" xfId="14709" xr:uid="{11FC252C-FD16-4CA9-9FDB-D18B06CA8921}"/>
    <cellStyle name="Prosent 4 6 2 4 2 2" xfId="29685" xr:uid="{DFC8CCCF-6FD9-4B67-AA57-ED802078E1A2}"/>
    <cellStyle name="Prosent 4 6 2 4 3" xfId="22197" xr:uid="{18B2FD1F-1E2C-400F-9892-F72365AB329E}"/>
    <cellStyle name="Prosent 4 6 2 4 4" xfId="37517" xr:uid="{A382E3C3-77D1-4939-BE68-3003A017C85D}"/>
    <cellStyle name="Prosent 4 6 2 4 5" xfId="44616" xr:uid="{D8956EBC-38E6-4352-B23B-8BF7BC28DF2E}"/>
    <cellStyle name="Prosent 4 6 2 4 6" xfId="52502" xr:uid="{19C4CBB5-37D4-4CA5-A682-66AB9E5BD258}"/>
    <cellStyle name="Prosent 4 6 2 4 7" xfId="59992" xr:uid="{1BBC18D9-1654-46AF-9E02-EF03F58FC0B1}"/>
    <cellStyle name="Prosent 4 6 2 5" xfId="14706" xr:uid="{F76A02CC-381B-45EF-A273-84EC40AFC151}"/>
    <cellStyle name="Prosent 4 6 2 5 2" xfId="29682" xr:uid="{0F39EBAB-EEC2-4B02-8F29-8DB8CD7B445D}"/>
    <cellStyle name="Prosent 4 6 2 6" xfId="22194" xr:uid="{32617749-ADC0-4E3C-95E6-B86B2CF59EFE}"/>
    <cellStyle name="Prosent 4 6 2 7" xfId="31954" xr:uid="{C8A4D212-4F3D-436E-BEE6-5C35A23A8220}"/>
    <cellStyle name="Prosent 4 6 2 8" xfId="44613" xr:uid="{B50319C2-2A0E-476C-901F-698870D855EF}"/>
    <cellStyle name="Prosent 4 6 2 9" xfId="52499" xr:uid="{C537A4AE-D33F-47E4-916C-9C7B2F678476}"/>
    <cellStyle name="Prosent 4 6 3" xfId="7209" xr:uid="{6A58E2A5-5F02-4D4D-B256-E6A5E547FC1A}"/>
    <cellStyle name="Prosent 4 6 3 2" xfId="14710" xr:uid="{A1E7B43B-5073-4A61-A55F-4ACCA5AC2152}"/>
    <cellStyle name="Prosent 4 6 3 2 2" xfId="29686" xr:uid="{11B209F4-6F20-4985-9BEF-E8BDB6A8D1E7}"/>
    <cellStyle name="Prosent 4 6 3 3" xfId="22198" xr:uid="{B1C70CDB-FD02-456C-827F-D750F7485194}"/>
    <cellStyle name="Prosent 4 6 3 4" xfId="33828" xr:uid="{AD4B0161-DD4A-4B84-893E-389F5ABDB635}"/>
    <cellStyle name="Prosent 4 6 3 5" xfId="44617" xr:uid="{D5F49C4D-8339-4F1E-BD36-EC93B4DE1091}"/>
    <cellStyle name="Prosent 4 6 3 6" xfId="52503" xr:uid="{5C8C9CB7-027A-47AD-82BC-56DB883964EA}"/>
    <cellStyle name="Prosent 4 6 3 7" xfId="59993" xr:uid="{D9816AC7-919A-40C4-B78B-8F480091D26E}"/>
    <cellStyle name="Prosent 4 6 4" xfId="7210" xr:uid="{5F0D65E6-3FF7-44C6-BEB2-B5E21B4826B9}"/>
    <cellStyle name="Prosent 4 6 4 2" xfId="14711" xr:uid="{48AE615C-835B-4C5D-A315-CBD862C60F22}"/>
    <cellStyle name="Prosent 4 6 4 2 2" xfId="29687" xr:uid="{2D5445CC-842E-4654-B9CD-36392C0E143C}"/>
    <cellStyle name="Prosent 4 6 4 3" xfId="22199" xr:uid="{A4DC7ADA-CAA5-48F2-8EF5-41E05CB0551C}"/>
    <cellStyle name="Prosent 4 6 4 4" xfId="35673" xr:uid="{784F3B54-2FFB-4490-A4EC-386BB42EE88A}"/>
    <cellStyle name="Prosent 4 6 4 5" xfId="44618" xr:uid="{B7AB9D3B-7703-4084-A066-3358ECFF6A0B}"/>
    <cellStyle name="Prosent 4 6 4 6" xfId="52504" xr:uid="{49FD7996-6CCA-4280-925B-DD58392D7CE5}"/>
    <cellStyle name="Prosent 4 6 4 7" xfId="59994" xr:uid="{EFAF9FCB-0F81-41F2-9AD6-3FF7FE8B904D}"/>
    <cellStyle name="Prosent 4 6 5" xfId="7211" xr:uid="{95DF04BB-F7BC-4B72-A22A-BF9BE5FB9F68}"/>
    <cellStyle name="Prosent 4 6 5 2" xfId="14712" xr:uid="{A9E28288-AAD7-4F33-A0D2-ADABE2CAD59E}"/>
    <cellStyle name="Prosent 4 6 5 2 2" xfId="29688" xr:uid="{F36B4D35-7E2A-431B-86A0-5FBA5AAB594D}"/>
    <cellStyle name="Prosent 4 6 5 3" xfId="22200" xr:uid="{5C7BA69C-30B1-4E44-8E2B-AEDD5AE57A2B}"/>
    <cellStyle name="Prosent 4 6 5 4" xfId="37516" xr:uid="{0271D68A-F480-4F69-9678-E3DE34432569}"/>
    <cellStyle name="Prosent 4 6 5 5" xfId="44619" xr:uid="{27F372DA-0C2E-4BCB-B53A-919516B0B152}"/>
    <cellStyle name="Prosent 4 6 5 6" xfId="52505" xr:uid="{0F735259-0BFB-4F55-88A2-8EE56DEF4B26}"/>
    <cellStyle name="Prosent 4 6 5 7" xfId="59995" xr:uid="{C4E68A5C-6393-4BD8-8D6F-0B28809646FE}"/>
    <cellStyle name="Prosent 4 6 6" xfId="14705" xr:uid="{4D4A2367-E5B9-4BB7-B26D-151247E82F9E}"/>
    <cellStyle name="Prosent 4 6 6 2" xfId="29681" xr:uid="{DF971695-4C2D-4674-9EBF-0493730DA0B7}"/>
    <cellStyle name="Prosent 4 6 7" xfId="22193" xr:uid="{D39614CC-9BF0-4670-88F5-6AE7C8C98B92}"/>
    <cellStyle name="Prosent 4 6 8" xfId="31061" xr:uid="{BAB56225-804F-40B0-A278-744695E73365}"/>
    <cellStyle name="Prosent 4 6 9" xfId="44612" xr:uid="{EC5AB2F5-D2BB-44F6-B192-3FEDBF3F3255}"/>
    <cellStyle name="Prosent 4 7" xfId="7212" xr:uid="{6D873DDC-FDB8-4CA4-90A1-9E758BD268BF}"/>
    <cellStyle name="Prosent 4 7 10" xfId="59996" xr:uid="{4B7A0442-EF05-4DC6-A303-8417A1AC921A}"/>
    <cellStyle name="Prosent 4 7 2" xfId="7213" xr:uid="{E4EED67C-140E-4A32-9C33-5ED3B88A868F}"/>
    <cellStyle name="Prosent 4 7 2 2" xfId="14714" xr:uid="{0EA2CADC-56B7-4FEA-8FF3-253A4A778721}"/>
    <cellStyle name="Prosent 4 7 2 2 2" xfId="29690" xr:uid="{36CF89F1-F2B5-47BB-94A2-53B80D24C449}"/>
    <cellStyle name="Prosent 4 7 2 3" xfId="22202" xr:uid="{623B3369-C2D7-434E-A7CA-79D17239ECE7}"/>
    <cellStyle name="Prosent 4 7 2 4" xfId="33830" xr:uid="{F21D3D05-A21D-4A55-BDF7-5432D808209F}"/>
    <cellStyle name="Prosent 4 7 2 5" xfId="44621" xr:uid="{4E8F8E2D-FA42-4253-9A65-17999CA4CC5F}"/>
    <cellStyle name="Prosent 4 7 2 6" xfId="52507" xr:uid="{E9BE1398-E27F-4251-ADDF-EF1D7590B6BF}"/>
    <cellStyle name="Prosent 4 7 2 7" xfId="59997" xr:uid="{8013B64B-02A7-4057-804A-6E20C086A216}"/>
    <cellStyle name="Prosent 4 7 3" xfId="7214" xr:uid="{CAD909DD-2991-4D32-8019-210C979CBF86}"/>
    <cellStyle name="Prosent 4 7 3 2" xfId="14715" xr:uid="{8B67CC89-5D2D-47C7-9EE2-46BD70EE086F}"/>
    <cellStyle name="Prosent 4 7 3 2 2" xfId="29691" xr:uid="{18C51A77-6687-4D3E-B932-10DC342B7BB0}"/>
    <cellStyle name="Prosent 4 7 3 3" xfId="22203" xr:uid="{CC4D8154-9330-40B1-BDF4-92E10B0EE2E3}"/>
    <cellStyle name="Prosent 4 7 3 4" xfId="35675" xr:uid="{06E6F134-590B-4AF3-AC0A-56B35123F7B9}"/>
    <cellStyle name="Prosent 4 7 3 5" xfId="44622" xr:uid="{A3C95D79-E634-42DE-BBAE-CF8A1FB35A9D}"/>
    <cellStyle name="Prosent 4 7 3 6" xfId="52508" xr:uid="{0755A70F-93A3-40D6-8EBB-732830B1E183}"/>
    <cellStyle name="Prosent 4 7 3 7" xfId="59998" xr:uid="{B0DF92EF-B60D-4C76-970E-43C93EDB6172}"/>
    <cellStyle name="Prosent 4 7 4" xfId="7215" xr:uid="{EB622EFA-C048-4C65-8542-4F23077F69B9}"/>
    <cellStyle name="Prosent 4 7 4 2" xfId="14716" xr:uid="{DBDF6844-E69E-4F35-9A81-D8B9D1326B5F}"/>
    <cellStyle name="Prosent 4 7 4 2 2" xfId="29692" xr:uid="{A3A985A5-D035-45A2-9D15-8854BA037408}"/>
    <cellStyle name="Prosent 4 7 4 3" xfId="22204" xr:uid="{9FE29839-26A5-4B84-9591-279A9E51C42D}"/>
    <cellStyle name="Prosent 4 7 4 4" xfId="37518" xr:uid="{D21A75BC-9313-4059-930A-FCE9DB3AF4A4}"/>
    <cellStyle name="Prosent 4 7 4 5" xfId="44623" xr:uid="{C63A2DA2-1426-4872-A8C1-B2AC1BFEA127}"/>
    <cellStyle name="Prosent 4 7 4 6" xfId="52509" xr:uid="{FD9DE2F0-FB77-4214-838D-7314518DBEB7}"/>
    <cellStyle name="Prosent 4 7 4 7" xfId="59999" xr:uid="{23D29605-FB7F-4364-A773-762802463D85}"/>
    <cellStyle name="Prosent 4 7 5" xfId="14713" xr:uid="{24D691A7-1403-47BE-9159-D9BC4C98700F}"/>
    <cellStyle name="Prosent 4 7 5 2" xfId="29689" xr:uid="{6F9CB720-5110-41B3-BB7A-1749FF9F34CE}"/>
    <cellStyle name="Prosent 4 7 6" xfId="22201" xr:uid="{482F7072-B5F4-47D7-963D-D2410C776B76}"/>
    <cellStyle name="Prosent 4 7 7" xfId="31943" xr:uid="{0BFF0A4A-6DEB-49F2-9E38-4A0212032108}"/>
    <cellStyle name="Prosent 4 7 8" xfId="44620" xr:uid="{A4716000-4607-4487-AB67-29D42C213D9E}"/>
    <cellStyle name="Prosent 4 7 9" xfId="52506" xr:uid="{2120A068-528C-430A-88BE-6FC1BB29B132}"/>
    <cellStyle name="Prosent 4 8" xfId="7216" xr:uid="{DE7B011E-20BA-4901-8F62-BE43309732F9}"/>
    <cellStyle name="Prosent 4 8 2" xfId="14717" xr:uid="{1BBE2B89-2893-47DF-A94F-48E40891F356}"/>
    <cellStyle name="Prosent 4 8 2 2" xfId="29693" xr:uid="{609C3FD0-14F0-415E-BD53-0E54CC39451F}"/>
    <cellStyle name="Prosent 4 8 3" xfId="22205" xr:uid="{C3211D9F-B12B-4CA8-8F68-BD65EFED6D2B}"/>
    <cellStyle name="Prosent 4 8 4" xfId="33807" xr:uid="{0F863038-AC36-4847-9D93-45E88FAEB415}"/>
    <cellStyle name="Prosent 4 8 5" xfId="44624" xr:uid="{80D56116-81E8-48D6-997A-CB247AF27FF8}"/>
    <cellStyle name="Prosent 4 8 6" xfId="52510" xr:uid="{67DCAEDD-2589-4C9B-8650-320A00F34E10}"/>
    <cellStyle name="Prosent 4 8 7" xfId="60000" xr:uid="{2F1BEFF0-A03F-454D-8BCB-561341E44ECE}"/>
    <cellStyle name="Prosent 4 9" xfId="7217" xr:uid="{A7C3EFAB-3EC8-42DF-B336-E455DF86996E}"/>
    <cellStyle name="Prosent 4 9 2" xfId="14718" xr:uid="{C204A6AF-4CC6-4C14-850C-7582EEAC1A96}"/>
    <cellStyle name="Prosent 4 9 2 2" xfId="29694" xr:uid="{9318A2A8-67C4-4A9D-8F4F-44B08E245636}"/>
    <cellStyle name="Prosent 4 9 3" xfId="22206" xr:uid="{A679E66A-166B-46AA-A2C7-618B9A35A0B5}"/>
    <cellStyle name="Prosent 4 9 4" xfId="35652" xr:uid="{F142E106-EBD4-48F1-8212-E2AA79541101}"/>
    <cellStyle name="Prosent 4 9 5" xfId="44625" xr:uid="{37B465B3-84E2-4E16-BF7B-9142504BA5B2}"/>
    <cellStyle name="Prosent 4 9 6" xfId="52511" xr:uid="{80539852-A16A-401D-A4A0-B6AE751C38F7}"/>
    <cellStyle name="Prosent 4 9 7" xfId="60001" xr:uid="{0D99BC8F-66C4-4B2B-96B2-5C15727164C8}"/>
    <cellStyle name="Prosent 5" xfId="7218" xr:uid="{2679A6CF-4BF6-4F34-98B4-0B6246893422}"/>
    <cellStyle name="Prosent 6" xfId="7219" xr:uid="{517C8240-9CF8-4A70-BCEC-599C0DADB26B}"/>
    <cellStyle name="Prosent 6 10" xfId="22207" xr:uid="{4F8096D9-28C2-41F2-9728-53DD7BFD9736}"/>
    <cellStyle name="Prosent 6 11" xfId="30411" xr:uid="{E28CD164-5582-4C7E-8331-BC8D4CD65710}"/>
    <cellStyle name="Prosent 6 12" xfId="44626" xr:uid="{2B71E141-83AA-4669-B11E-888AC802AAFC}"/>
    <cellStyle name="Prosent 6 13" xfId="52512" xr:uid="{43364C7D-199A-49DE-B737-5176B573BC3B}"/>
    <cellStyle name="Prosent 6 14" xfId="60002" xr:uid="{01420AA8-4B99-4570-88D3-5856FBCF0284}"/>
    <cellStyle name="Prosent 6 2" xfId="7220" xr:uid="{D04663A3-D06B-4105-ADD6-967CA9C58058}"/>
    <cellStyle name="Prosent 6 2 10" xfId="44627" xr:uid="{8105E5AA-DAE2-4C0A-8B78-6ED8E35DB479}"/>
    <cellStyle name="Prosent 6 2 11" xfId="52513" xr:uid="{1AA7BE46-227A-4B98-B2EF-6908C0C5C9EC}"/>
    <cellStyle name="Prosent 6 2 12" xfId="60003" xr:uid="{30A241B9-3742-4F19-BBB7-718611F77087}"/>
    <cellStyle name="Prosent 6 2 2" xfId="7221" xr:uid="{D96E2E9D-507F-4D46-90B8-E5FC797DF1E6}"/>
    <cellStyle name="Prosent 6 2 2 10" xfId="52514" xr:uid="{EFC99A7A-5D4E-4F50-8CA4-CEBEC18E2D4B}"/>
    <cellStyle name="Prosent 6 2 2 11" xfId="60004" xr:uid="{E01DF789-CE41-4607-9598-6A3EAEE2D788}"/>
    <cellStyle name="Prosent 6 2 2 2" xfId="7222" xr:uid="{655CA578-4D96-41B8-9360-C871BDE46678}"/>
    <cellStyle name="Prosent 6 2 2 2 10" xfId="60005" xr:uid="{95BD86B4-0034-4E4A-BCE2-FF524847F400}"/>
    <cellStyle name="Prosent 6 2 2 2 2" xfId="7223" xr:uid="{B755AAE6-ABC5-40C9-8A18-567F195C0702}"/>
    <cellStyle name="Prosent 6 2 2 2 2 2" xfId="14723" xr:uid="{B31DF27D-10CD-4A9B-8F3C-2912DF5A34AD}"/>
    <cellStyle name="Prosent 6 2 2 2 2 2 2" xfId="29699" xr:uid="{889A46B3-35E7-4D51-ACB4-8447848DB3A8}"/>
    <cellStyle name="Prosent 6 2 2 2 2 3" xfId="22211" xr:uid="{A007075A-CF94-405C-B4AC-9025B1255517}"/>
    <cellStyle name="Prosent 6 2 2 2 2 4" xfId="33834" xr:uid="{B6304329-9139-4945-974E-5487E0F3863C}"/>
    <cellStyle name="Prosent 6 2 2 2 2 5" xfId="44630" xr:uid="{5DE90F0D-E394-404B-A469-DAC58952CBDF}"/>
    <cellStyle name="Prosent 6 2 2 2 2 6" xfId="52516" xr:uid="{430FE0A3-2209-46DD-8BF6-A5F126AB3F82}"/>
    <cellStyle name="Prosent 6 2 2 2 2 7" xfId="60006" xr:uid="{A2A9CD1F-46BF-4499-8DD0-B1B2A478E4B7}"/>
    <cellStyle name="Prosent 6 2 2 2 3" xfId="7224" xr:uid="{93F58874-99E9-4CE9-89C0-D829ECE2B8D8}"/>
    <cellStyle name="Prosent 6 2 2 2 3 2" xfId="14724" xr:uid="{21E3A9E4-BED7-4D36-812F-AE70898CA073}"/>
    <cellStyle name="Prosent 6 2 2 2 3 2 2" xfId="29700" xr:uid="{09DB7003-30F4-4F1C-AE82-BB54AB4A7AB3}"/>
    <cellStyle name="Prosent 6 2 2 2 3 3" xfId="22212" xr:uid="{29D94B26-A984-4F4C-8E81-00F24B4CDF05}"/>
    <cellStyle name="Prosent 6 2 2 2 3 4" xfId="35679" xr:uid="{B04E002A-1C85-4ABE-BDC3-CD4CA5492BB7}"/>
    <cellStyle name="Prosent 6 2 2 2 3 5" xfId="44631" xr:uid="{71F5FB78-52AD-4D9C-A138-57CBFB5E90A7}"/>
    <cellStyle name="Prosent 6 2 2 2 3 6" xfId="52517" xr:uid="{B821E3B0-730A-4A6C-9C08-C303CBF55A66}"/>
    <cellStyle name="Prosent 6 2 2 2 3 7" xfId="60007" xr:uid="{38E99209-B3EE-4A15-9325-1564C4E0DB5D}"/>
    <cellStyle name="Prosent 6 2 2 2 4" xfId="7225" xr:uid="{33474878-7609-4A42-8E0D-8E74B64B885C}"/>
    <cellStyle name="Prosent 6 2 2 2 4 2" xfId="14725" xr:uid="{7ECA7EEA-E20D-4E9E-A52A-09CFD3EE364C}"/>
    <cellStyle name="Prosent 6 2 2 2 4 2 2" xfId="29701" xr:uid="{ABD387B5-69F4-4744-AA6E-F1D13F3A1D76}"/>
    <cellStyle name="Prosent 6 2 2 2 4 3" xfId="22213" xr:uid="{79AA9DE2-5204-4909-BC5B-285E71BC9B45}"/>
    <cellStyle name="Prosent 6 2 2 2 4 4" xfId="37522" xr:uid="{36EA53AA-9697-4353-B411-B82280996265}"/>
    <cellStyle name="Prosent 6 2 2 2 4 5" xfId="44632" xr:uid="{340ED9CF-2D64-4C51-BB27-0681551D95A9}"/>
    <cellStyle name="Prosent 6 2 2 2 4 6" xfId="52518" xr:uid="{934EA908-D27D-43A2-A9B4-81F4336A0AD7}"/>
    <cellStyle name="Prosent 6 2 2 2 4 7" xfId="60008" xr:uid="{4A9697FB-D7DA-4C37-A0A5-2E290E0A12A5}"/>
    <cellStyle name="Prosent 6 2 2 2 5" xfId="14722" xr:uid="{520CC44C-F4FA-4D38-9980-D1C65DE99BE7}"/>
    <cellStyle name="Prosent 6 2 2 2 5 2" xfId="29698" xr:uid="{529BD521-5B66-4577-BE72-AD3D89D5ED95}"/>
    <cellStyle name="Prosent 6 2 2 2 6" xfId="22210" xr:uid="{BAEBA931-B20A-45E9-A047-7B84583303D2}"/>
    <cellStyle name="Prosent 6 2 2 2 7" xfId="31957" xr:uid="{DC5D6CA9-F3D6-4A26-8AD3-89B9DB975290}"/>
    <cellStyle name="Prosent 6 2 2 2 8" xfId="44629" xr:uid="{691FEE81-7596-4838-947F-C8D1738C4E2C}"/>
    <cellStyle name="Prosent 6 2 2 2 9" xfId="52515" xr:uid="{EA4796B0-F8E8-4F40-B755-2692CF8564A2}"/>
    <cellStyle name="Prosent 6 2 2 3" xfId="7226" xr:uid="{470709B0-3430-407D-B480-2E5CB4FB37A6}"/>
    <cellStyle name="Prosent 6 2 2 3 2" xfId="14726" xr:uid="{4E3E4232-E720-4AC2-B29C-884B686C9B2A}"/>
    <cellStyle name="Prosent 6 2 2 3 2 2" xfId="29702" xr:uid="{A2F264E3-6891-464D-88D0-0F22195A0362}"/>
    <cellStyle name="Prosent 6 2 2 3 3" xfId="22214" xr:uid="{6FA0461B-DDC3-4504-9EDC-DBC798494E11}"/>
    <cellStyle name="Prosent 6 2 2 3 4" xfId="33833" xr:uid="{99DB0519-61A1-45E8-978A-1E4A1E956F4F}"/>
    <cellStyle name="Prosent 6 2 2 3 5" xfId="44633" xr:uid="{53965358-B740-4534-9D52-8353B17CFF9A}"/>
    <cellStyle name="Prosent 6 2 2 3 6" xfId="52519" xr:uid="{C6131B22-65B8-4F40-A94A-437F22B13B6B}"/>
    <cellStyle name="Prosent 6 2 2 3 7" xfId="60009" xr:uid="{B54476F6-0CED-4628-ABE1-99E299FF0057}"/>
    <cellStyle name="Prosent 6 2 2 4" xfId="7227" xr:uid="{46DC49B6-D8AF-4092-92AC-635D3B2537E3}"/>
    <cellStyle name="Prosent 6 2 2 4 2" xfId="14727" xr:uid="{A139AAC3-9686-4AE4-9E5B-CB46768B85E0}"/>
    <cellStyle name="Prosent 6 2 2 4 2 2" xfId="29703" xr:uid="{59C3E899-C435-4FDE-A4E6-49627F392BCA}"/>
    <cellStyle name="Prosent 6 2 2 4 3" xfId="22215" xr:uid="{F63FF9DB-3209-431C-B06B-8CAA22F8E30A}"/>
    <cellStyle name="Prosent 6 2 2 4 4" xfId="35678" xr:uid="{7B55A7E8-8FE2-40D8-86AE-B72F1E5850C1}"/>
    <cellStyle name="Prosent 6 2 2 4 5" xfId="44634" xr:uid="{48DFB0F3-0478-4801-B24B-62FAC3A4103F}"/>
    <cellStyle name="Prosent 6 2 2 4 6" xfId="52520" xr:uid="{4163381F-FF11-43AB-BC08-DCDB3C116192}"/>
    <cellStyle name="Prosent 6 2 2 4 7" xfId="60010" xr:uid="{4C3E6ACD-D2E8-4F85-B163-2419B13500E7}"/>
    <cellStyle name="Prosent 6 2 2 5" xfId="7228" xr:uid="{AA429FF7-DDB4-4AD2-92C5-116BE77B1CAA}"/>
    <cellStyle name="Prosent 6 2 2 5 2" xfId="14728" xr:uid="{70E5238E-F41C-4BED-9E8F-D60BB4720064}"/>
    <cellStyle name="Prosent 6 2 2 5 2 2" xfId="29704" xr:uid="{BD3E673E-101C-4420-801F-5D5533F60641}"/>
    <cellStyle name="Prosent 6 2 2 5 3" xfId="22216" xr:uid="{2D9D54BE-57C0-480D-B399-CF2E7F246BC3}"/>
    <cellStyle name="Prosent 6 2 2 5 4" xfId="37521" xr:uid="{D2F59D28-66AB-40EF-BC66-EC1973DE8214}"/>
    <cellStyle name="Prosent 6 2 2 5 5" xfId="44635" xr:uid="{47654C7C-4F15-4D2D-8569-33765E2C9B1D}"/>
    <cellStyle name="Prosent 6 2 2 5 6" xfId="52521" xr:uid="{C058CBCB-1703-431E-B99D-F292FB6AEE0B}"/>
    <cellStyle name="Prosent 6 2 2 5 7" xfId="60011" xr:uid="{BECBE5AF-6304-499F-9342-E0C3CDF5D951}"/>
    <cellStyle name="Prosent 6 2 2 6" xfId="14721" xr:uid="{F57FC7D8-FD69-46C7-A6EA-651D2E0DBD16}"/>
    <cellStyle name="Prosent 6 2 2 6 2" xfId="29697" xr:uid="{E63A88DE-61E8-473B-80C3-135F9DBA4B1B}"/>
    <cellStyle name="Prosent 6 2 2 7" xfId="22209" xr:uid="{A5F6E580-99C5-45BB-8A61-23C8229F519A}"/>
    <cellStyle name="Prosent 6 2 2 8" xfId="31067" xr:uid="{29993A18-F067-4AC4-BD8B-104E046B1E30}"/>
    <cellStyle name="Prosent 6 2 2 9" xfId="44628" xr:uid="{B2FFEDD3-5EE5-4D66-8315-E5E6095F6BFD}"/>
    <cellStyle name="Prosent 6 2 3" xfId="7229" xr:uid="{B9EA4B47-09BA-4583-83EC-1CD8946810C9}"/>
    <cellStyle name="Prosent 6 2 3 10" xfId="60012" xr:uid="{27E0AB3E-76B8-4188-AC0B-D440BE25F2AB}"/>
    <cellStyle name="Prosent 6 2 3 2" xfId="7230" xr:uid="{0D8B6EDB-BB33-40CD-8780-D1DF87BCF45A}"/>
    <cellStyle name="Prosent 6 2 3 2 2" xfId="14730" xr:uid="{2C26D571-408B-44AA-A513-8135DFD93C96}"/>
    <cellStyle name="Prosent 6 2 3 2 2 2" xfId="29706" xr:uid="{ADD719A9-BC39-4365-A809-8AE7D86D16C4}"/>
    <cellStyle name="Prosent 6 2 3 2 3" xfId="22218" xr:uid="{5876E494-E7B6-4841-8C7D-48CFB562893A}"/>
    <cellStyle name="Prosent 6 2 3 2 4" xfId="33835" xr:uid="{ED60D0FD-09FE-4F35-B103-FF14229F4495}"/>
    <cellStyle name="Prosent 6 2 3 2 5" xfId="44637" xr:uid="{B761A2B0-132B-43A6-97CD-1FF9C2E78238}"/>
    <cellStyle name="Prosent 6 2 3 2 6" xfId="52523" xr:uid="{4A521AB5-A303-42A9-8F3C-AD2A834A014C}"/>
    <cellStyle name="Prosent 6 2 3 2 7" xfId="60013" xr:uid="{6AB0DAF5-36EB-4EAD-BA87-8AE1C6D2DDB1}"/>
    <cellStyle name="Prosent 6 2 3 3" xfId="7231" xr:uid="{42E9C3EF-BDE6-47AC-8D2A-A3035853F2CA}"/>
    <cellStyle name="Prosent 6 2 3 3 2" xfId="14731" xr:uid="{F5BA8D3F-2BC8-4CBF-BC97-E1689A535AF6}"/>
    <cellStyle name="Prosent 6 2 3 3 2 2" xfId="29707" xr:uid="{FE525329-54D9-4907-98CB-BC61E09B6A53}"/>
    <cellStyle name="Prosent 6 2 3 3 3" xfId="22219" xr:uid="{30C9559D-A142-48B0-959D-90FC3C3600EC}"/>
    <cellStyle name="Prosent 6 2 3 3 4" xfId="35680" xr:uid="{6CEFF94E-4ECD-4CEE-A7BB-6A9F3F603845}"/>
    <cellStyle name="Prosent 6 2 3 3 5" xfId="44638" xr:uid="{5AC349D6-3641-4816-9635-3482C5886512}"/>
    <cellStyle name="Prosent 6 2 3 3 6" xfId="52524" xr:uid="{506CE429-E44D-47AD-956A-CD643754978A}"/>
    <cellStyle name="Prosent 6 2 3 3 7" xfId="60014" xr:uid="{371E6B1B-9D9A-45F1-B462-5E02BCC936B7}"/>
    <cellStyle name="Prosent 6 2 3 4" xfId="7232" xr:uid="{9DAB74E4-DCC7-4194-A475-8F0CB9BD36EE}"/>
    <cellStyle name="Prosent 6 2 3 4 2" xfId="14732" xr:uid="{60E2D0EA-27F1-4456-8A1D-7E6FB02545B7}"/>
    <cellStyle name="Prosent 6 2 3 4 2 2" xfId="29708" xr:uid="{7DC8B6F2-E0D8-4EDC-B0C2-D85E338B57AE}"/>
    <cellStyle name="Prosent 6 2 3 4 3" xfId="22220" xr:uid="{B4A830FF-00A1-4695-A01B-A1A4ED9B3796}"/>
    <cellStyle name="Prosent 6 2 3 4 4" xfId="37523" xr:uid="{802C79B9-B079-44C1-9B8E-97C674F91AA7}"/>
    <cellStyle name="Prosent 6 2 3 4 5" xfId="44639" xr:uid="{719CD49E-8A0D-486B-B370-896115C2DCB3}"/>
    <cellStyle name="Prosent 6 2 3 4 6" xfId="52525" xr:uid="{CE945AFE-CD3C-496D-97C2-F3770A81DF37}"/>
    <cellStyle name="Prosent 6 2 3 4 7" xfId="60015" xr:uid="{E48A50CD-415A-44BF-8964-98290EEA4325}"/>
    <cellStyle name="Prosent 6 2 3 5" xfId="14729" xr:uid="{A27346E2-6FB8-40FC-B1DB-CD5162095025}"/>
    <cellStyle name="Prosent 6 2 3 5 2" xfId="29705" xr:uid="{1AED098F-880F-43DB-9668-BF902DDA6A77}"/>
    <cellStyle name="Prosent 6 2 3 6" xfId="22217" xr:uid="{5C55DED9-77F2-4DA9-ADAF-64B8D7559FF5}"/>
    <cellStyle name="Prosent 6 2 3 7" xfId="31956" xr:uid="{1EB6E0D0-48ED-4A70-AF11-8C87A8F92397}"/>
    <cellStyle name="Prosent 6 2 3 8" xfId="44636" xr:uid="{E531FAA4-2B9D-460A-9896-653F57BA1EE5}"/>
    <cellStyle name="Prosent 6 2 3 9" xfId="52522" xr:uid="{1BB303E5-C041-494B-80D1-6CB13704EB55}"/>
    <cellStyle name="Prosent 6 2 4" xfId="7233" xr:uid="{3C43C4AB-A812-4566-875C-1B9E0CD4E070}"/>
    <cellStyle name="Prosent 6 2 4 2" xfId="14733" xr:uid="{42097ACF-D82F-45F8-99CA-E8F5E3F1A8D5}"/>
    <cellStyle name="Prosent 6 2 4 2 2" xfId="29709" xr:uid="{A62C1066-7BE2-4174-83B9-B8F49BCD02E9}"/>
    <cellStyle name="Prosent 6 2 4 3" xfId="22221" xr:uid="{F0FE8230-2837-4FFD-8980-A29EE98D8285}"/>
    <cellStyle name="Prosent 6 2 4 4" xfId="33832" xr:uid="{D6319F95-D2A0-478A-BD56-52AE41B68F71}"/>
    <cellStyle name="Prosent 6 2 4 5" xfId="44640" xr:uid="{40D0742B-FF15-4F4A-8E21-B424B7779BE9}"/>
    <cellStyle name="Prosent 6 2 4 6" xfId="52526" xr:uid="{DB3A2B27-8810-46A0-BA37-B17A2F274171}"/>
    <cellStyle name="Prosent 6 2 4 7" xfId="60016" xr:uid="{9997ECC1-E0A4-44CC-912B-EF8698C3B872}"/>
    <cellStyle name="Prosent 6 2 5" xfId="7234" xr:uid="{B28692E0-6537-44D5-BB60-573B8A0A9883}"/>
    <cellStyle name="Prosent 6 2 5 2" xfId="14734" xr:uid="{EF077F1F-F880-40B0-A9D8-EFF07D90DE4A}"/>
    <cellStyle name="Prosent 6 2 5 2 2" xfId="29710" xr:uid="{76D0ACCA-BDAF-4982-8062-3A9A092E8BDA}"/>
    <cellStyle name="Prosent 6 2 5 3" xfId="22222" xr:uid="{016ACDE8-A900-4E92-9E34-9516C8551034}"/>
    <cellStyle name="Prosent 6 2 5 4" xfId="35677" xr:uid="{E82245C3-6ECC-4699-A210-6CF57D8E442A}"/>
    <cellStyle name="Prosent 6 2 5 5" xfId="44641" xr:uid="{2CA9E680-1182-4669-86FF-EF19EE18585B}"/>
    <cellStyle name="Prosent 6 2 5 6" xfId="52527" xr:uid="{2437F654-5983-4AD1-AEBC-59FAD147DC2A}"/>
    <cellStyle name="Prosent 6 2 5 7" xfId="60017" xr:uid="{343E65F7-9B8E-448C-9906-A291F374AA56}"/>
    <cellStyle name="Prosent 6 2 6" xfId="7235" xr:uid="{B4BE2326-718E-4E83-8254-12FBA25BFDF8}"/>
    <cellStyle name="Prosent 6 2 6 2" xfId="14735" xr:uid="{14D4BFB0-C996-4A14-BB50-605DD1FE5B23}"/>
    <cellStyle name="Prosent 6 2 6 2 2" xfId="29711" xr:uid="{DF83B444-9B8B-4C3B-988D-919075187784}"/>
    <cellStyle name="Prosent 6 2 6 3" xfId="22223" xr:uid="{9B048489-9F68-4F41-A06D-BEF93687BEA5}"/>
    <cellStyle name="Prosent 6 2 6 4" xfId="37520" xr:uid="{4FF20170-B5D7-4D1E-BDB9-3CA7B8153C83}"/>
    <cellStyle name="Prosent 6 2 6 5" xfId="44642" xr:uid="{94A5518C-B4BE-47F9-92F6-E6146DFAFBB2}"/>
    <cellStyle name="Prosent 6 2 6 6" xfId="52528" xr:uid="{8788257D-9658-49AA-8C7A-521596DC6C0E}"/>
    <cellStyle name="Prosent 6 2 6 7" xfId="60018" xr:uid="{0200F215-976E-4E71-A64A-3FBBBEE97A7F}"/>
    <cellStyle name="Prosent 6 2 7" xfId="14720" xr:uid="{522996E2-DB87-4A76-9339-AFB56E982787}"/>
    <cellStyle name="Prosent 6 2 7 2" xfId="29696" xr:uid="{37012373-0765-465C-9BF0-94935B0C0007}"/>
    <cellStyle name="Prosent 6 2 8" xfId="22208" xr:uid="{B049A26A-9B95-4D34-89AE-FED1A3887104}"/>
    <cellStyle name="Prosent 6 2 9" xfId="30540" xr:uid="{AB2A86C0-E24B-4A8D-AE00-E746B2CC796E}"/>
    <cellStyle name="Prosent 6 3" xfId="7236" xr:uid="{6780732A-B083-455B-BE5E-B6AE9438D384}"/>
    <cellStyle name="Prosent 6 3 10" xfId="52529" xr:uid="{EA569E73-6FD1-4127-AC78-5415221E090F}"/>
    <cellStyle name="Prosent 6 3 11" xfId="60019" xr:uid="{B44EE2F2-A0DA-44AC-9BBF-4D3A86AE2B04}"/>
    <cellStyle name="Prosent 6 3 2" xfId="7237" xr:uid="{BBC6553D-9B45-4126-B223-2A35D485C8C3}"/>
    <cellStyle name="Prosent 6 3 2 10" xfId="60020" xr:uid="{3DB10D5C-E0A3-480F-82C8-73FBED271DCE}"/>
    <cellStyle name="Prosent 6 3 2 2" xfId="7238" xr:uid="{79ABE1C1-E6C9-495A-8238-2ED9BE7C8072}"/>
    <cellStyle name="Prosent 6 3 2 2 2" xfId="14738" xr:uid="{400868AA-2BFC-4E6F-B66F-29AFB27072C9}"/>
    <cellStyle name="Prosent 6 3 2 2 2 2" xfId="29714" xr:uid="{B8513E3A-A159-4B87-A7D7-D844091D0C2C}"/>
    <cellStyle name="Prosent 6 3 2 2 3" xfId="22226" xr:uid="{19A4CD0D-061F-4DBE-A6FA-D224973800D6}"/>
    <cellStyle name="Prosent 6 3 2 2 4" xfId="33837" xr:uid="{71F2B87E-27D3-48C0-98B5-0C87175A9E66}"/>
    <cellStyle name="Prosent 6 3 2 2 5" xfId="44645" xr:uid="{89D802B3-A87E-410A-AF2C-FAC787AC6248}"/>
    <cellStyle name="Prosent 6 3 2 2 6" xfId="52531" xr:uid="{E6E2827F-289B-4A71-8B2F-B112D47656B4}"/>
    <cellStyle name="Prosent 6 3 2 2 7" xfId="60021" xr:uid="{FE9205FD-DD1F-41B7-9506-9A1A65326D7C}"/>
    <cellStyle name="Prosent 6 3 2 3" xfId="7239" xr:uid="{6159E477-3D8F-4D45-A10B-AFEB8B3338D4}"/>
    <cellStyle name="Prosent 6 3 2 3 2" xfId="14739" xr:uid="{0FFCC8C8-B226-49F6-BA59-6D331243B221}"/>
    <cellStyle name="Prosent 6 3 2 3 2 2" xfId="29715" xr:uid="{7321B338-AF32-4CDE-A62C-FB9C72426012}"/>
    <cellStyle name="Prosent 6 3 2 3 3" xfId="22227" xr:uid="{9D39B95F-49C5-4856-88F3-7D1A1C88EDE1}"/>
    <cellStyle name="Prosent 6 3 2 3 4" xfId="35682" xr:uid="{0C0023F4-21CA-41DD-8DB7-90CA01234A27}"/>
    <cellStyle name="Prosent 6 3 2 3 5" xfId="44646" xr:uid="{A53E0950-0438-4440-8B3B-6F45C8596BC9}"/>
    <cellStyle name="Prosent 6 3 2 3 6" xfId="52532" xr:uid="{92FB2ABE-C3EA-41F2-87CB-C7CF81BF64A7}"/>
    <cellStyle name="Prosent 6 3 2 3 7" xfId="60022" xr:uid="{53DFA0FD-E134-4ACE-A5B4-906BCC7061FA}"/>
    <cellStyle name="Prosent 6 3 2 4" xfId="7240" xr:uid="{D9C95A51-E1DF-434D-856D-07AFF055C1AD}"/>
    <cellStyle name="Prosent 6 3 2 4 2" xfId="14740" xr:uid="{832EB9B4-B4D9-4F88-8DED-4ADC2118FDA0}"/>
    <cellStyle name="Prosent 6 3 2 4 2 2" xfId="29716" xr:uid="{9B985133-4E6C-4915-B6BA-575DE9309570}"/>
    <cellStyle name="Prosent 6 3 2 4 3" xfId="22228" xr:uid="{E512D202-8C7D-46D3-BD2D-CA38F3480DF7}"/>
    <cellStyle name="Prosent 6 3 2 4 4" xfId="37525" xr:uid="{9C3DDB2C-585B-4DF8-B211-FAF21BF5CD07}"/>
    <cellStyle name="Prosent 6 3 2 4 5" xfId="44647" xr:uid="{2EAFF55D-793F-4207-B26F-08FA5CB96D86}"/>
    <cellStyle name="Prosent 6 3 2 4 6" xfId="52533" xr:uid="{D7896130-E4F7-437A-B99B-9682AB8347FC}"/>
    <cellStyle name="Prosent 6 3 2 4 7" xfId="60023" xr:uid="{B99B60F0-AEF9-4EFE-9B50-29AAA39C0D64}"/>
    <cellStyle name="Prosent 6 3 2 5" xfId="14737" xr:uid="{9157D7AF-0CB3-4098-AB57-7812DF758FF1}"/>
    <cellStyle name="Prosent 6 3 2 5 2" xfId="29713" xr:uid="{C0BB6E30-4709-4F1A-83B2-ACDD345085FE}"/>
    <cellStyle name="Prosent 6 3 2 6" xfId="22225" xr:uid="{4FDD8E36-125C-44A0-8125-7A9EE8716EA8}"/>
    <cellStyle name="Prosent 6 3 2 7" xfId="31958" xr:uid="{506A9580-9813-4C5D-8508-A0DB22D53BD9}"/>
    <cellStyle name="Prosent 6 3 2 8" xfId="44644" xr:uid="{EEBCED73-68AD-4760-975F-8A4670010C28}"/>
    <cellStyle name="Prosent 6 3 2 9" xfId="52530" xr:uid="{C5CBA64F-C91B-4833-9AF4-C304FEFEAA28}"/>
    <cellStyle name="Prosent 6 3 3" xfId="7241" xr:uid="{CC0639BF-999B-4530-A808-7B1EFE399727}"/>
    <cellStyle name="Prosent 6 3 3 2" xfId="14741" xr:uid="{C4ED9948-A6A2-4C18-BD9E-7AC79988D2FA}"/>
    <cellStyle name="Prosent 6 3 3 2 2" xfId="29717" xr:uid="{2AAB32DE-EAED-4E95-84E1-3DAFE5B9E564}"/>
    <cellStyle name="Prosent 6 3 3 3" xfId="22229" xr:uid="{13283BBC-000F-4FE3-88D7-C4ECDA5D0F4A}"/>
    <cellStyle name="Prosent 6 3 3 4" xfId="33836" xr:uid="{C00350ED-6FF5-4407-ACB2-3F64AD07B8E1}"/>
    <cellStyle name="Prosent 6 3 3 5" xfId="44648" xr:uid="{44F55C9F-A525-4485-9DF2-E1CC3F48DA0B}"/>
    <cellStyle name="Prosent 6 3 3 6" xfId="52534" xr:uid="{36CD557E-8BDF-4450-B798-2DF472E27F41}"/>
    <cellStyle name="Prosent 6 3 3 7" xfId="60024" xr:uid="{7D2F11BD-80BF-4746-BC64-B9D4FA579289}"/>
    <cellStyle name="Prosent 6 3 4" xfId="7242" xr:uid="{7F978226-30F5-4C91-98CA-EE24726DBD9B}"/>
    <cellStyle name="Prosent 6 3 4 2" xfId="14742" xr:uid="{BCDB7FF9-25C9-4AC0-B80B-B56A79E8DB80}"/>
    <cellStyle name="Prosent 6 3 4 2 2" xfId="29718" xr:uid="{86E501A2-748C-48BB-9E71-B145E40F881A}"/>
    <cellStyle name="Prosent 6 3 4 3" xfId="22230" xr:uid="{0C868A98-A843-4A58-9B2D-919FBBEE26D5}"/>
    <cellStyle name="Prosent 6 3 4 4" xfId="35681" xr:uid="{7D7C6DEC-6D48-4445-B1FC-FA3F3EAD2EC3}"/>
    <cellStyle name="Prosent 6 3 4 5" xfId="44649" xr:uid="{ABB2312A-2D6A-4815-9C43-C24F98898D09}"/>
    <cellStyle name="Prosent 6 3 4 6" xfId="52535" xr:uid="{B539BF3F-5EA2-4A40-A955-2D505B7846C6}"/>
    <cellStyle name="Prosent 6 3 4 7" xfId="60025" xr:uid="{130D2FEB-E812-437D-925D-FFF44DC6CEB4}"/>
    <cellStyle name="Prosent 6 3 5" xfId="7243" xr:uid="{E0236B94-884C-473C-AB67-5D9B8A46252E}"/>
    <cellStyle name="Prosent 6 3 5 2" xfId="14743" xr:uid="{0D11B60E-EA9F-4A7D-AED0-04FB4A8B07E1}"/>
    <cellStyle name="Prosent 6 3 5 2 2" xfId="29719" xr:uid="{DE2F424B-5C89-437D-8FCF-96E7D6BCA1A2}"/>
    <cellStyle name="Prosent 6 3 5 3" xfId="22231" xr:uid="{72F7B939-3FE3-4528-B0BB-87FD99C43CA1}"/>
    <cellStyle name="Prosent 6 3 5 4" xfId="37524" xr:uid="{1512BE5F-12C8-4271-B5B1-E4A8DEAD3B1B}"/>
    <cellStyle name="Prosent 6 3 5 5" xfId="44650" xr:uid="{D8EBE9DF-77C5-4324-B1DC-41D3F5DCB23E}"/>
    <cellStyle name="Prosent 6 3 5 6" xfId="52536" xr:uid="{40C9E64C-3981-459E-A961-2C702E71EB84}"/>
    <cellStyle name="Prosent 6 3 5 7" xfId="60026" xr:uid="{0D3720E5-DBF6-4153-8E9C-DEDBFB2F736B}"/>
    <cellStyle name="Prosent 6 3 6" xfId="14736" xr:uid="{71620854-DAF8-4C89-8C0F-451A5E115D47}"/>
    <cellStyle name="Prosent 6 3 6 2" xfId="29712" xr:uid="{C1713238-4197-4711-B642-5661D0EA23A2}"/>
    <cellStyle name="Prosent 6 3 7" xfId="22224" xr:uid="{01E25798-0E4E-453E-87FA-3FB663DF7ECE}"/>
    <cellStyle name="Prosent 6 3 8" xfId="30741" xr:uid="{2095D796-14A4-4F66-9568-5BAA71FB9742}"/>
    <cellStyle name="Prosent 6 3 9" xfId="44643" xr:uid="{94818AA3-8BA4-48A9-9A39-C2307CDB3DA8}"/>
    <cellStyle name="Prosent 6 4" xfId="7244" xr:uid="{05F631DF-C66D-4B37-B55F-D79B7CBFB528}"/>
    <cellStyle name="Prosent 6 4 10" xfId="52537" xr:uid="{07298852-E847-410B-A902-0320DF52A46F}"/>
    <cellStyle name="Prosent 6 4 11" xfId="60027" xr:uid="{A7FB2E95-A0A0-41C8-8303-9593DE190574}"/>
    <cellStyle name="Prosent 6 4 2" xfId="7245" xr:uid="{24C82428-004F-4325-9928-6B997B9FAF1B}"/>
    <cellStyle name="Prosent 6 4 2 10" xfId="60028" xr:uid="{8910AEB2-0039-4C32-9B93-135348E8F286}"/>
    <cellStyle name="Prosent 6 4 2 2" xfId="7246" xr:uid="{A1C4C2B5-299E-4121-BB13-BCC175356F29}"/>
    <cellStyle name="Prosent 6 4 2 2 2" xfId="14746" xr:uid="{AC48EDB1-E0A4-41D8-9ACA-61D79CBEB48D}"/>
    <cellStyle name="Prosent 6 4 2 2 2 2" xfId="29722" xr:uid="{021ECA22-AA61-4B31-8047-53448D51EB2E}"/>
    <cellStyle name="Prosent 6 4 2 2 3" xfId="22234" xr:uid="{35BE5B3F-E73E-40A0-BA29-D85D360F1FC1}"/>
    <cellStyle name="Prosent 6 4 2 2 4" xfId="33839" xr:uid="{E249D423-8A08-4312-BA69-68D8F2F26710}"/>
    <cellStyle name="Prosent 6 4 2 2 5" xfId="44653" xr:uid="{D71F8E9D-8B79-468F-A6B4-AF2D9ECCF9C2}"/>
    <cellStyle name="Prosent 6 4 2 2 6" xfId="52539" xr:uid="{4375B5E3-3966-44E4-8D9C-162A316827A1}"/>
    <cellStyle name="Prosent 6 4 2 2 7" xfId="60029" xr:uid="{8AA070FB-414F-47EF-BDB3-75D42328BA39}"/>
    <cellStyle name="Prosent 6 4 2 3" xfId="7247" xr:uid="{0C6E7E89-1983-4963-ACA9-3FF0BB5061E0}"/>
    <cellStyle name="Prosent 6 4 2 3 2" xfId="14747" xr:uid="{EAC94FE8-F868-4073-9713-C08438EF4A72}"/>
    <cellStyle name="Prosent 6 4 2 3 2 2" xfId="29723" xr:uid="{F7F1D5EA-8229-4622-835B-1081EB66FAE6}"/>
    <cellStyle name="Prosent 6 4 2 3 3" xfId="22235" xr:uid="{035252A9-DFAF-4AE1-91AE-7251169CC6DD}"/>
    <cellStyle name="Prosent 6 4 2 3 4" xfId="35684" xr:uid="{60589DF3-134D-4C82-AACB-17AA2C01F9C9}"/>
    <cellStyle name="Prosent 6 4 2 3 5" xfId="44654" xr:uid="{674F69C4-BA86-4D60-AB6C-069BD2E3FC0D}"/>
    <cellStyle name="Prosent 6 4 2 3 6" xfId="52540" xr:uid="{9ABC9071-2C7F-471E-B8D7-CC76B894227B}"/>
    <cellStyle name="Prosent 6 4 2 3 7" xfId="60030" xr:uid="{ED5AE698-595A-4B76-A7B4-9DE9AF0C193C}"/>
    <cellStyle name="Prosent 6 4 2 4" xfId="7248" xr:uid="{EDDEE7C3-3F33-48D1-B9BB-2C92FB3BD19C}"/>
    <cellStyle name="Prosent 6 4 2 4 2" xfId="14748" xr:uid="{13B57B14-DEBF-4744-B0D6-2785A2449A32}"/>
    <cellStyle name="Prosent 6 4 2 4 2 2" xfId="29724" xr:uid="{93187798-9247-4ED2-B4F4-D352ED55F226}"/>
    <cellStyle name="Prosent 6 4 2 4 3" xfId="22236" xr:uid="{B33BDB6B-2F73-4A38-BB08-A837CBB9679B}"/>
    <cellStyle name="Prosent 6 4 2 4 4" xfId="37527" xr:uid="{131211E9-C8A2-4EC5-9EB8-127E8BED59B7}"/>
    <cellStyle name="Prosent 6 4 2 4 5" xfId="44655" xr:uid="{CA31B27F-30BC-43AE-AD44-6FC34BBE85E2}"/>
    <cellStyle name="Prosent 6 4 2 4 6" xfId="52541" xr:uid="{8FB3EDBC-0392-4F76-8C20-2C7881C71367}"/>
    <cellStyle name="Prosent 6 4 2 4 7" xfId="60031" xr:uid="{E5990AAF-BAA8-4EA7-BC58-45391CB35066}"/>
    <cellStyle name="Prosent 6 4 2 5" xfId="14745" xr:uid="{0FAF6B10-C446-48D8-9C69-4B8C1CE2BE3D}"/>
    <cellStyle name="Prosent 6 4 2 5 2" xfId="29721" xr:uid="{BE0F7B65-CB11-4364-BC29-FF7783E1501F}"/>
    <cellStyle name="Prosent 6 4 2 6" xfId="22233" xr:uid="{9BFDFDEB-E7E0-4522-8820-3CA887F651BC}"/>
    <cellStyle name="Prosent 6 4 2 7" xfId="31959" xr:uid="{114FB8F7-1E0C-47DF-BCF4-7C1E667C3C73}"/>
    <cellStyle name="Prosent 6 4 2 8" xfId="44652" xr:uid="{2143EFEF-9909-4288-B5CF-D0D6518253AE}"/>
    <cellStyle name="Prosent 6 4 2 9" xfId="52538" xr:uid="{C3444DA0-ACAE-4349-9F33-97A32C394541}"/>
    <cellStyle name="Prosent 6 4 3" xfId="7249" xr:uid="{BE389456-1D93-46BA-AF48-F9AC48BE29B2}"/>
    <cellStyle name="Prosent 6 4 3 2" xfId="14749" xr:uid="{3103A009-E7EB-458E-81FB-4B87FCF957F8}"/>
    <cellStyle name="Prosent 6 4 3 2 2" xfId="29725" xr:uid="{9B85C556-B3D3-4603-9F8E-D3B9EA738C4B}"/>
    <cellStyle name="Prosent 6 4 3 3" xfId="22237" xr:uid="{E1E43916-17AD-4641-841D-EED0C64D82C3}"/>
    <cellStyle name="Prosent 6 4 3 4" xfId="33838" xr:uid="{BCE79DA5-5D74-449F-A8D6-D3074788FCA5}"/>
    <cellStyle name="Prosent 6 4 3 5" xfId="44656" xr:uid="{0EE1F58A-317A-4E95-A7B1-1E226D23C20C}"/>
    <cellStyle name="Prosent 6 4 3 6" xfId="52542" xr:uid="{C027C913-5D3F-42E7-AD31-E8B22D45FBE1}"/>
    <cellStyle name="Prosent 6 4 3 7" xfId="60032" xr:uid="{2D3698E8-280C-444F-8FB1-E62CCD62758A}"/>
    <cellStyle name="Prosent 6 4 4" xfId="7250" xr:uid="{90A6FB5B-8F7A-4762-873F-E8F8A7C1E686}"/>
    <cellStyle name="Prosent 6 4 4 2" xfId="14750" xr:uid="{968D3EE8-25BC-4442-8A76-DDC50AAA4CD3}"/>
    <cellStyle name="Prosent 6 4 4 2 2" xfId="29726" xr:uid="{189EDD03-F1EC-46F4-B167-FD4A4C936F6E}"/>
    <cellStyle name="Prosent 6 4 4 3" xfId="22238" xr:uid="{1CDC5D2E-49AF-4A5F-A369-24A350E1CF83}"/>
    <cellStyle name="Prosent 6 4 4 4" xfId="35683" xr:uid="{350C9AF5-A161-47CF-9107-31BC9AF04A73}"/>
    <cellStyle name="Prosent 6 4 4 5" xfId="44657" xr:uid="{8A55A2D7-1595-438E-AB8F-CD398C50FCBE}"/>
    <cellStyle name="Prosent 6 4 4 6" xfId="52543" xr:uid="{E7ED3DA2-70E6-46D3-80BE-78454E0673F4}"/>
    <cellStyle name="Prosent 6 4 4 7" xfId="60033" xr:uid="{182E2151-80DF-423E-9A76-3C9B5E7E5780}"/>
    <cellStyle name="Prosent 6 4 5" xfId="7251" xr:uid="{715F3065-C9A2-4059-8362-D21067CDD772}"/>
    <cellStyle name="Prosent 6 4 5 2" xfId="14751" xr:uid="{8051887E-1245-42FD-8912-E2A53DCC8978}"/>
    <cellStyle name="Prosent 6 4 5 2 2" xfId="29727" xr:uid="{E14A10B9-B787-4693-9165-DCEC7859B254}"/>
    <cellStyle name="Prosent 6 4 5 3" xfId="22239" xr:uid="{F2732A62-9CB2-4544-ABDB-D7573DC9C0E5}"/>
    <cellStyle name="Prosent 6 4 5 4" xfId="37526" xr:uid="{FF281FD7-DB07-48B9-B209-A9697BC8E2C6}"/>
    <cellStyle name="Prosent 6 4 5 5" xfId="44658" xr:uid="{99AB65BF-E055-4F14-9539-D931EFCFD4F0}"/>
    <cellStyle name="Prosent 6 4 5 6" xfId="52544" xr:uid="{60285CAC-0B8E-4436-ABF0-CF36AFD91593}"/>
    <cellStyle name="Prosent 6 4 5 7" xfId="60034" xr:uid="{11A0A427-4A57-4209-A6EE-2F5A333C778F}"/>
    <cellStyle name="Prosent 6 4 6" xfId="14744" xr:uid="{227032A2-DBF9-4E38-94E8-9D63E13E9FEA}"/>
    <cellStyle name="Prosent 6 4 6 2" xfId="29720" xr:uid="{ABF0CA36-ADD5-4AFB-BD90-79C86CDC9C29}"/>
    <cellStyle name="Prosent 6 4 7" xfId="22232" xr:uid="{D199E18D-B4A6-4481-9287-BFCA9A6A482E}"/>
    <cellStyle name="Prosent 6 4 8" xfId="31066" xr:uid="{752BA68D-92F1-4924-B5F1-2BA7A8E36582}"/>
    <cellStyle name="Prosent 6 4 9" xfId="44651" xr:uid="{CCA75F79-F2C3-4187-867B-C31E4D777A39}"/>
    <cellStyle name="Prosent 6 5" xfId="7252" xr:uid="{72042249-9A91-4DB3-A8FD-ACDF2F4652C4}"/>
    <cellStyle name="Prosent 6 5 10" xfId="60035" xr:uid="{D0FB2FD9-9EC7-4646-915B-D452D9041DD9}"/>
    <cellStyle name="Prosent 6 5 2" xfId="7253" xr:uid="{71BE1B2B-5ACB-44EE-8687-3C6529A978AF}"/>
    <cellStyle name="Prosent 6 5 2 2" xfId="14753" xr:uid="{A14577A0-1AF0-4CE9-80AA-79C41AFD7AE1}"/>
    <cellStyle name="Prosent 6 5 2 2 2" xfId="29729" xr:uid="{CBF0885B-602E-47A6-BA1C-F6623CDFB12B}"/>
    <cellStyle name="Prosent 6 5 2 3" xfId="22241" xr:uid="{B5403458-E0D1-4FE5-81C9-4622A3869D86}"/>
    <cellStyle name="Prosent 6 5 2 4" xfId="33840" xr:uid="{A6F50151-B15C-4385-99A4-4951DE83EB38}"/>
    <cellStyle name="Prosent 6 5 2 5" xfId="44660" xr:uid="{5CCC73BA-3C2E-41C8-9AB7-4B5FDB45B021}"/>
    <cellStyle name="Prosent 6 5 2 6" xfId="52546" xr:uid="{16AD4C5E-AE2D-4AAA-A196-2B6458791F54}"/>
    <cellStyle name="Prosent 6 5 2 7" xfId="60036" xr:uid="{B1F5528D-6D3F-4B33-BD2E-680740D771FA}"/>
    <cellStyle name="Prosent 6 5 3" xfId="7254" xr:uid="{736E63EE-70C8-424F-803B-74FC4F88EB21}"/>
    <cellStyle name="Prosent 6 5 3 2" xfId="14754" xr:uid="{F8C09CE4-4883-4B57-A7F6-193876EBD91F}"/>
    <cellStyle name="Prosent 6 5 3 2 2" xfId="29730" xr:uid="{1C63FF74-F0F2-49F4-92DE-ACB22B59A9C4}"/>
    <cellStyle name="Prosent 6 5 3 3" xfId="22242" xr:uid="{F8F7B900-3291-433B-9707-E9109FDCA019}"/>
    <cellStyle name="Prosent 6 5 3 4" xfId="35685" xr:uid="{9D90233B-6044-4C50-89CB-1B28C0269F53}"/>
    <cellStyle name="Prosent 6 5 3 5" xfId="44661" xr:uid="{31C091AA-B83C-483A-80C4-D410BB878314}"/>
    <cellStyle name="Prosent 6 5 3 6" xfId="52547" xr:uid="{FFBE09B5-72C6-41EB-A157-D445FA14E793}"/>
    <cellStyle name="Prosent 6 5 3 7" xfId="60037" xr:uid="{37986B5D-26C3-407C-890B-811F6828CA1D}"/>
    <cellStyle name="Prosent 6 5 4" xfId="7255" xr:uid="{F1161F28-6E8A-450E-A2CE-C377BBAD59E5}"/>
    <cellStyle name="Prosent 6 5 4 2" xfId="14755" xr:uid="{B40C778C-CC9C-4B0F-A62C-41A3A1EAAFBC}"/>
    <cellStyle name="Prosent 6 5 4 2 2" xfId="29731" xr:uid="{EC31BCA1-E8FD-4E5F-8B74-FCED13B83AA2}"/>
    <cellStyle name="Prosent 6 5 4 3" xfId="22243" xr:uid="{CA67F3D7-CA8C-4979-9E6B-10EF2C3BFC16}"/>
    <cellStyle name="Prosent 6 5 4 4" xfId="37528" xr:uid="{6A5484A9-71C1-4E80-A1DC-CA7E7C9BAEF7}"/>
    <cellStyle name="Prosent 6 5 4 5" xfId="44662" xr:uid="{6FB9A390-AF8E-4714-839A-60281C23951F}"/>
    <cellStyle name="Prosent 6 5 4 6" xfId="52548" xr:uid="{4787584B-854E-4D1D-A289-8699D8CA2E41}"/>
    <cellStyle name="Prosent 6 5 4 7" xfId="60038" xr:uid="{DE379626-07E6-4A42-A0EF-1A85C4F0CA13}"/>
    <cellStyle name="Prosent 6 5 5" xfId="14752" xr:uid="{DEE7BB96-A253-4BB9-B5A2-6E31F4B1D8A8}"/>
    <cellStyle name="Prosent 6 5 5 2" xfId="29728" xr:uid="{CA97847B-6EC5-4A8E-9C59-4DF9174E4CCE}"/>
    <cellStyle name="Prosent 6 5 6" xfId="22240" xr:uid="{077E1D48-4B53-4231-9010-B5C5783506C2}"/>
    <cellStyle name="Prosent 6 5 7" xfId="31955" xr:uid="{6568A50D-265D-4E40-9B52-16DCAB0459DD}"/>
    <cellStyle name="Prosent 6 5 8" xfId="44659" xr:uid="{3B5796C7-68BB-4951-A42F-18E33AF554D0}"/>
    <cellStyle name="Prosent 6 5 9" xfId="52545" xr:uid="{8BFE0D96-1FAB-4627-A028-6D08BFCE5DAF}"/>
    <cellStyle name="Prosent 6 6" xfId="7256" xr:uid="{0E1F76EF-9A8F-4957-BB3E-262F05BE90A1}"/>
    <cellStyle name="Prosent 6 6 2" xfId="14756" xr:uid="{DADB5FCC-5B01-4F80-9D4B-950D8B5E9E24}"/>
    <cellStyle name="Prosent 6 6 2 2" xfId="29732" xr:uid="{88BAA0C4-3948-4152-A4BF-C7DA511FF556}"/>
    <cellStyle name="Prosent 6 6 3" xfId="22244" xr:uid="{88320A33-D72C-4414-B720-C60D6D3C5207}"/>
    <cellStyle name="Prosent 6 6 4" xfId="33831" xr:uid="{EF7B71AE-B27D-4AE3-A64D-3B03174DCCB5}"/>
    <cellStyle name="Prosent 6 6 5" xfId="44663" xr:uid="{ABF0D032-936F-4421-A32F-8CB9A2CE610B}"/>
    <cellStyle name="Prosent 6 6 6" xfId="52549" xr:uid="{51F90F6E-45D2-4E51-8434-56C78657F911}"/>
    <cellStyle name="Prosent 6 6 7" xfId="60039" xr:uid="{C8273CCB-5B80-4744-AA88-9FA19DFF4896}"/>
    <cellStyle name="Prosent 6 7" xfId="7257" xr:uid="{BCBC37E9-FB6B-4496-9C8F-1005C26F8E7B}"/>
    <cellStyle name="Prosent 6 7 2" xfId="14757" xr:uid="{4F547034-CF9E-4ADB-838A-7853B4E47D7F}"/>
    <cellStyle name="Prosent 6 7 2 2" xfId="29733" xr:uid="{ED053B1F-D377-41EA-B6B2-5AF6DFF9B6F2}"/>
    <cellStyle name="Prosent 6 7 3" xfId="22245" xr:uid="{E2E8C63A-930F-4C83-A4E8-CF5932FA218C}"/>
    <cellStyle name="Prosent 6 7 4" xfId="35676" xr:uid="{32E24515-FE63-4216-B0DA-8E2D2723F358}"/>
    <cellStyle name="Prosent 6 7 5" xfId="44664" xr:uid="{E726C658-4315-4F95-82D9-7E496C27729C}"/>
    <cellStyle name="Prosent 6 7 6" xfId="52550" xr:uid="{06EC287B-7256-4300-9215-A70BD081E7AE}"/>
    <cellStyle name="Prosent 6 7 7" xfId="60040" xr:uid="{EAD72554-9304-408E-95DD-2CF699C6693C}"/>
    <cellStyle name="Prosent 6 8" xfId="7258" xr:uid="{7444038D-5C0B-4034-A55B-F44F7DA01C3E}"/>
    <cellStyle name="Prosent 6 8 2" xfId="14758" xr:uid="{2625A36F-8119-44FD-A6AF-35F277104D52}"/>
    <cellStyle name="Prosent 6 8 2 2" xfId="29734" xr:uid="{E0839AE9-3DF0-4447-812F-7E8B7A1BB8A9}"/>
    <cellStyle name="Prosent 6 8 3" xfId="22246" xr:uid="{902D4E84-F8BE-4080-9BAD-486AE8D408C0}"/>
    <cellStyle name="Prosent 6 8 4" xfId="37519" xr:uid="{1869D811-C867-42DD-AF71-01807BBEC383}"/>
    <cellStyle name="Prosent 6 8 5" xfId="44665" xr:uid="{A9F146F4-714A-4274-AA09-7466CDCD06A3}"/>
    <cellStyle name="Prosent 6 8 6" xfId="52551" xr:uid="{69BD378C-8A96-44B4-8A73-313B33DEB336}"/>
    <cellStyle name="Prosent 6 8 7" xfId="60041" xr:uid="{E6418622-6D9F-41A5-B4CA-4C321BBA7B17}"/>
    <cellStyle name="Prosent 6 9" xfId="14719" xr:uid="{69647BE2-7647-4258-8D8B-70F5B67D89AA}"/>
    <cellStyle name="Prosent 6 9 2" xfId="29695" xr:uid="{D5E09984-B4FC-45FE-8055-17D76972497F}"/>
    <cellStyle name="Prosent 7" xfId="7259" xr:uid="{1B00B7C7-14AA-41DD-B775-629F47A688D6}"/>
    <cellStyle name="Prosent 7 10" xfId="52552" xr:uid="{A57E8405-4721-4A02-91CF-DDE5B96C065C}"/>
    <cellStyle name="Prosent 7 11" xfId="60042" xr:uid="{ED22E372-7228-438D-A16D-49E95ACE1BBD}"/>
    <cellStyle name="Prosent 7 2" xfId="7260" xr:uid="{E54A7C4C-FCBF-457D-84E3-6C39045C1E34}"/>
    <cellStyle name="Prosent 7 2 10" xfId="60043" xr:uid="{BFC2F4E2-2FBD-4938-A3BB-193FEEFB2827}"/>
    <cellStyle name="Prosent 7 2 2" xfId="7261" xr:uid="{4C655F7A-2372-4C3B-9F3D-7E1582C4AA3E}"/>
    <cellStyle name="Prosent 7 2 2 2" xfId="14761" xr:uid="{F172411F-B288-4A5C-8E7C-CC3E9A551649}"/>
    <cellStyle name="Prosent 7 2 2 2 2" xfId="29737" xr:uid="{D42C9FB9-10A8-4C43-A514-4A2D4BA7625C}"/>
    <cellStyle name="Prosent 7 2 2 3" xfId="22249" xr:uid="{F3D27E7E-8764-4A4E-A220-883E4036B2A8}"/>
    <cellStyle name="Prosent 7 2 2 4" xfId="33842" xr:uid="{502A6307-71C1-4E20-B771-8BCEEE45A664}"/>
    <cellStyle name="Prosent 7 2 2 5" xfId="44668" xr:uid="{063A3BCC-A162-44FF-ACA5-110794E040AD}"/>
    <cellStyle name="Prosent 7 2 2 6" xfId="52554" xr:uid="{C032C5C9-1116-4918-BC0C-061E770C8B4C}"/>
    <cellStyle name="Prosent 7 2 2 7" xfId="60044" xr:uid="{2DDF2535-E252-4613-B8A4-9CB935AFE2F7}"/>
    <cellStyle name="Prosent 7 2 3" xfId="7262" xr:uid="{6189EE35-7633-43D4-8BD3-D96A428A208B}"/>
    <cellStyle name="Prosent 7 2 3 2" xfId="14762" xr:uid="{4C0C5B40-AE26-41FE-BC62-754FC2CD9F42}"/>
    <cellStyle name="Prosent 7 2 3 2 2" xfId="29738" xr:uid="{D4CADCEB-5FDD-400D-B6F7-379C9B687557}"/>
    <cellStyle name="Prosent 7 2 3 3" xfId="22250" xr:uid="{AEC6248E-5517-46A0-9899-EF086264CC14}"/>
    <cellStyle name="Prosent 7 2 3 4" xfId="35687" xr:uid="{AFDEB68D-5504-47BC-96A6-57D910EC8034}"/>
    <cellStyle name="Prosent 7 2 3 5" xfId="44669" xr:uid="{CA663667-26BD-426B-A343-2CA6746AD749}"/>
    <cellStyle name="Prosent 7 2 3 6" xfId="52555" xr:uid="{872E01DC-0A98-4761-9B72-72CFFDE634CC}"/>
    <cellStyle name="Prosent 7 2 3 7" xfId="60045" xr:uid="{998E6300-ED69-464A-A1A4-1335A7C33E56}"/>
    <cellStyle name="Prosent 7 2 4" xfId="7263" xr:uid="{C60A9B32-E113-4817-8BE4-58D52E8CDCD1}"/>
    <cellStyle name="Prosent 7 2 4 2" xfId="14763" xr:uid="{15B13335-298A-473E-8297-9E8F968A3D8E}"/>
    <cellStyle name="Prosent 7 2 4 2 2" xfId="29739" xr:uid="{43B08895-9730-4954-A356-E1C5ADE4F47B}"/>
    <cellStyle name="Prosent 7 2 4 3" xfId="22251" xr:uid="{B3AE8CC0-ADF4-4003-8A92-151BF3D1459F}"/>
    <cellStyle name="Prosent 7 2 4 4" xfId="37530" xr:uid="{D4F05815-81DF-443D-9639-14632A8085C2}"/>
    <cellStyle name="Prosent 7 2 4 5" xfId="44670" xr:uid="{74490719-B16E-47B5-972F-9F96396778EA}"/>
    <cellStyle name="Prosent 7 2 4 6" xfId="52556" xr:uid="{5E2EFEFD-A7FE-47B4-8860-C0667BF07CBB}"/>
    <cellStyle name="Prosent 7 2 4 7" xfId="60046" xr:uid="{C65259E8-C737-46BA-B156-86D9D85E4F39}"/>
    <cellStyle name="Prosent 7 2 5" xfId="14760" xr:uid="{0FF2068A-FDCC-42B9-BEC2-9F01C7A30E3A}"/>
    <cellStyle name="Prosent 7 2 5 2" xfId="29736" xr:uid="{2A7DF5CD-4CD5-465F-BE60-79D3E1E7CA61}"/>
    <cellStyle name="Prosent 7 2 6" xfId="22248" xr:uid="{B0D6417C-9589-4125-AE61-6E8FD0A869D1}"/>
    <cellStyle name="Prosent 7 2 7" xfId="31960" xr:uid="{55751745-B5D0-4B52-851B-F19152525276}"/>
    <cellStyle name="Prosent 7 2 8" xfId="44667" xr:uid="{6806CA92-57F7-4DC5-B7D9-50654417AB40}"/>
    <cellStyle name="Prosent 7 2 9" xfId="52553" xr:uid="{D3C9D1AC-5B23-49B2-B790-4CEA77DDE493}"/>
    <cellStyle name="Prosent 7 3" xfId="7264" xr:uid="{3F080DA0-AE34-41BE-966D-5D28C856A578}"/>
    <cellStyle name="Prosent 7 3 2" xfId="14764" xr:uid="{BEBFD8FF-79FB-4FF0-B3D2-CD18981CC83E}"/>
    <cellStyle name="Prosent 7 3 2 2" xfId="29740" xr:uid="{0496E2F4-8E97-4F4F-B154-E34F3FEB348B}"/>
    <cellStyle name="Prosent 7 3 3" xfId="22252" xr:uid="{824144CB-90BF-4EBD-B079-51B4B8341AE3}"/>
    <cellStyle name="Prosent 7 3 4" xfId="33841" xr:uid="{FBF3F92A-7563-440D-B271-53D291D3879D}"/>
    <cellStyle name="Prosent 7 3 5" xfId="44671" xr:uid="{20E9A39C-B567-48D9-81F7-DAEA0BF010E8}"/>
    <cellStyle name="Prosent 7 3 6" xfId="52557" xr:uid="{99407981-9535-47FD-A07F-A2E69401E4CE}"/>
    <cellStyle name="Prosent 7 3 7" xfId="60047" xr:uid="{00A54943-DDED-48A7-8A82-EC4C5AA73F8E}"/>
    <cellStyle name="Prosent 7 4" xfId="7265" xr:uid="{4D1DF875-BE7A-4B3B-9B52-13217C810827}"/>
    <cellStyle name="Prosent 7 4 2" xfId="14765" xr:uid="{35E4ED52-86B4-44DB-A961-79C8D338E4E6}"/>
    <cellStyle name="Prosent 7 4 2 2" xfId="29741" xr:uid="{C49E2912-ACE3-4D9D-AA80-FCFC18E51B71}"/>
    <cellStyle name="Prosent 7 4 3" xfId="22253" xr:uid="{3B229EAA-881A-43EA-95E3-F72533BC1185}"/>
    <cellStyle name="Prosent 7 4 4" xfId="35686" xr:uid="{479B13D2-948C-44BC-86A3-49235ED51620}"/>
    <cellStyle name="Prosent 7 4 5" xfId="44672" xr:uid="{37877812-4BDC-4687-9717-6A229AB0CDA6}"/>
    <cellStyle name="Prosent 7 4 6" xfId="52558" xr:uid="{DCAE7C82-45A7-4DFF-B237-65423CBC917D}"/>
    <cellStyle name="Prosent 7 4 7" xfId="60048" xr:uid="{0773A2FE-7062-498A-8AAE-C028A02C6192}"/>
    <cellStyle name="Prosent 7 5" xfId="7266" xr:uid="{77982DB1-F6E9-4780-B385-31F68CD6EC24}"/>
    <cellStyle name="Prosent 7 5 2" xfId="14766" xr:uid="{0E2A5B76-14DB-4B86-8649-767782EF1770}"/>
    <cellStyle name="Prosent 7 5 2 2" xfId="29742" xr:uid="{D53EAD6B-A89D-49E5-9FEE-7D5506676DAB}"/>
    <cellStyle name="Prosent 7 5 3" xfId="22254" xr:uid="{452686FA-4668-4BA1-8559-CE03803C0290}"/>
    <cellStyle name="Prosent 7 5 4" xfId="37529" xr:uid="{83DF20D8-778B-48D4-AD7D-EB2F526E18DA}"/>
    <cellStyle name="Prosent 7 5 5" xfId="44673" xr:uid="{315C33EF-550F-4B1F-94E2-581FAD59EC28}"/>
    <cellStyle name="Prosent 7 5 6" xfId="52559" xr:uid="{33650089-6CBC-44E4-B989-047C26A6FC45}"/>
    <cellStyle name="Prosent 7 5 7" xfId="60049" xr:uid="{2A6BD049-C5E8-462E-AE31-6BDFB8D15859}"/>
    <cellStyle name="Prosent 7 6" xfId="14759" xr:uid="{61282100-39E1-4576-AE49-E3B475E48E31}"/>
    <cellStyle name="Prosent 7 6 2" xfId="29735" xr:uid="{22A7BA35-2C9F-4F73-BD22-079D27F4BFF5}"/>
    <cellStyle name="Prosent 7 7" xfId="22247" xr:uid="{9DB8F817-8547-4EF6-B097-761D6E68377A}"/>
    <cellStyle name="Prosent 7 8" xfId="31085" xr:uid="{8E7A8731-B667-4475-9E69-B9D91F2E53A4}"/>
    <cellStyle name="Prosent 7 9" xfId="44666" xr:uid="{062BDA73-9120-441D-BBD7-8B11203058C1}"/>
    <cellStyle name="Prosent 8" xfId="7267" xr:uid="{373358DB-9528-4C39-9EEF-4AE9D3395254}"/>
    <cellStyle name="Prosent 8 2" xfId="14767" xr:uid="{3DE65CB1-F3D5-401F-85FF-9D126CA6C00E}"/>
    <cellStyle name="Prosent 8 2 2" xfId="29743" xr:uid="{3AB36A2A-ED7D-4A21-BC58-0E3787C00CBA}"/>
    <cellStyle name="Prosent 8 3" xfId="22255" xr:uid="{29508B31-8BCD-4C3E-A0D3-4725D7F06AD6}"/>
    <cellStyle name="Prosent 8 4" xfId="33964" xr:uid="{3D5C629C-45A3-40B6-8D3A-3B2352A6C4AE}"/>
    <cellStyle name="Prosent 8 5" xfId="44674" xr:uid="{0EA4B556-FB42-4F99-8EC4-92568849AAA1}"/>
    <cellStyle name="Prosent 8 6" xfId="52560" xr:uid="{CA98BFFB-55A9-49A0-AF96-EB6DA518F155}"/>
    <cellStyle name="Prosent 8 7" xfId="60050" xr:uid="{BE45F979-056D-4F18-BB75-804F3CE80693}"/>
    <cellStyle name="Prosent 9" xfId="7268" xr:uid="{4EC1A3BB-045C-421B-A18D-37DAF3975672}"/>
    <cellStyle name="Prosent 9 2" xfId="14768" xr:uid="{6301EF3F-AC95-4381-8E15-4979074AFAE7}"/>
    <cellStyle name="Prosent 9 2 2" xfId="29744" xr:uid="{2DE689DA-7F55-43C5-9E58-8A839B95B286}"/>
    <cellStyle name="Prosent 9 3" xfId="22256" xr:uid="{0FC43A6B-F214-41F8-A518-6F3FF0753F2B}"/>
    <cellStyle name="Prosent 9 4" xfId="37652" xr:uid="{78577269-5A71-4ADB-8DFD-22D2A18186B9}"/>
    <cellStyle name="Prosent 9 5" xfId="44675" xr:uid="{3C25BFCA-06B2-4CD8-B062-F6D97B4AAC71}"/>
    <cellStyle name="Prosent 9 6" xfId="52561" xr:uid="{4C7C3072-C8F2-4135-AE84-4B2CC939C3F6}"/>
    <cellStyle name="Prosent 9 7" xfId="60051" xr:uid="{AF1D17E7-52EC-4AFA-8AA0-A327D3C5A98E}"/>
    <cellStyle name="Title 2" xfId="110" xr:uid="{D3D931A5-9E4E-46B9-85D5-C824110897C2}"/>
    <cellStyle name="Tittel 2" xfId="174" xr:uid="{34976078-C86C-41D8-93A8-36F3B245EBE2}"/>
    <cellStyle name="Tittel 3" xfId="212" xr:uid="{2FB19FF5-4684-45F4-8006-09AF6E877F08}"/>
    <cellStyle name="Tittel 4" xfId="56" xr:uid="{B77F594A-639D-4A04-85CB-00D39D38BC83}"/>
    <cellStyle name="Tittel 5" xfId="7269" xr:uid="{8E040817-F1B0-41C9-94FA-BB2FF8095452}"/>
    <cellStyle name="Total 2" xfId="45580" xr:uid="{ED5B7E95-3A66-4A1F-A74A-D018984EEDD7}"/>
    <cellStyle name="Total 3" xfId="111" xr:uid="{7BC54C40-4D40-4D23-8DCF-A32C8F662462}"/>
    <cellStyle name="Totalt 2" xfId="175" xr:uid="{63273707-05BF-44AA-BC01-B0A2B83A38B3}"/>
    <cellStyle name="Totalt 2 2" xfId="45594" xr:uid="{B20BC712-6A00-4A3A-9856-7E094DCD4027}"/>
    <cellStyle name="Totalt 3" xfId="213" xr:uid="{36172FEC-B9A9-4392-9B45-A95E1E7A1655}"/>
    <cellStyle name="Totalt 3 2" xfId="267" xr:uid="{CB506E17-CA93-48AD-B1AE-99FCAF452920}"/>
    <cellStyle name="Totalt 3 2 2" xfId="45616" xr:uid="{2E72EAA3-75B6-49D7-9B55-855AF1CCFC0D}"/>
    <cellStyle name="Totalt 3 3" xfId="45600" xr:uid="{F15F738C-ACB9-4519-BDE7-3D6CD95E2606}"/>
    <cellStyle name="Totalt 4" xfId="57" xr:uid="{F089EF29-6D16-4B59-B93D-7FF4D4A3AC24}"/>
    <cellStyle name="Totalt 4 2" xfId="45574" xr:uid="{C2B89D90-DCDF-446A-97C4-E5B11DB9B763}"/>
    <cellStyle name="Totalt 5" xfId="7270" xr:uid="{993559A9-4E55-4299-92FB-C9B79F320CE8}"/>
    <cellStyle name="Totalt 5 2" xfId="52562" xr:uid="{002E5CBB-C6B4-49CB-832D-D9B6757990F0}"/>
    <cellStyle name="Tusenskille 10" xfId="7271" xr:uid="{9A99EAC0-9771-4609-9C9D-CAEA641A95CB}"/>
    <cellStyle name="Tusenskille 10 10" xfId="52563" xr:uid="{1D0503A2-9B8C-48F3-A3BA-B45C49063CA9}"/>
    <cellStyle name="Tusenskille 10 11" xfId="60052" xr:uid="{DB64D3A7-1BE5-4F4A-9A2B-6AD60A1EA5B5}"/>
    <cellStyle name="Tusenskille 10 2" xfId="7272" xr:uid="{C019BA51-500A-4FE4-B2D0-A2B6F5B1EEA5}"/>
    <cellStyle name="Tusenskille 10 2 10" xfId="60053" xr:uid="{4132459E-D8AA-4F02-8719-4DF7FC942B4D}"/>
    <cellStyle name="Tusenskille 10 2 2" xfId="7273" xr:uid="{99289C30-BD5B-44A3-97A2-438231CF8EDE}"/>
    <cellStyle name="Tusenskille 10 2 2 2" xfId="14771" xr:uid="{6E85A05A-F90F-4E76-A37C-250AA8CC2949}"/>
    <cellStyle name="Tusenskille 10 2 2 2 2" xfId="29747" xr:uid="{BD7B2DC9-D404-4446-9ABF-B9327FE763F7}"/>
    <cellStyle name="Tusenskille 10 2 2 3" xfId="22259" xr:uid="{792CC714-7839-4148-B8FC-D60C00B12140}"/>
    <cellStyle name="Tusenskille 10 2 2 4" xfId="33844" xr:uid="{497E7C4E-BEE0-48EB-A1CE-720AFCEAC5FC}"/>
    <cellStyle name="Tusenskille 10 2 2 5" xfId="44678" xr:uid="{7BF944B7-B4D9-467B-9E92-07692083A6C6}"/>
    <cellStyle name="Tusenskille 10 2 2 6" xfId="52565" xr:uid="{B3C957F4-E29D-4C36-8FA5-0738EF2750D7}"/>
    <cellStyle name="Tusenskille 10 2 2 7" xfId="60054" xr:uid="{14580AC7-BE68-4E3B-A788-2F7C5981E708}"/>
    <cellStyle name="Tusenskille 10 2 3" xfId="7274" xr:uid="{E28F46E5-85CD-4C99-AB1D-1BAFE13B7E03}"/>
    <cellStyle name="Tusenskille 10 2 3 2" xfId="14772" xr:uid="{D4AA0BB9-DCE4-47F1-B929-1D37101FD0A6}"/>
    <cellStyle name="Tusenskille 10 2 3 2 2" xfId="29748" xr:uid="{50DFCB00-C3AF-4BFD-A5D2-4F3FADC9E35F}"/>
    <cellStyle name="Tusenskille 10 2 3 3" xfId="22260" xr:uid="{E3B03016-DFFE-427B-ABA3-BA33A07DDDD3}"/>
    <cellStyle name="Tusenskille 10 2 3 4" xfId="35689" xr:uid="{702780BB-253E-441F-BB52-CF0052F057C7}"/>
    <cellStyle name="Tusenskille 10 2 3 5" xfId="44679" xr:uid="{8B2420C1-F5F2-459D-9549-ABB3FD5C6FDC}"/>
    <cellStyle name="Tusenskille 10 2 3 6" xfId="52566" xr:uid="{A963ECC6-2334-464A-9200-6D3AEECB804C}"/>
    <cellStyle name="Tusenskille 10 2 3 7" xfId="60055" xr:uid="{9C51AAF0-800F-4D2A-853F-F5DDE1E99C5D}"/>
    <cellStyle name="Tusenskille 10 2 4" xfId="7275" xr:uid="{A68226C7-8929-4653-9BF6-B42BB6E677E0}"/>
    <cellStyle name="Tusenskille 10 2 4 2" xfId="14773" xr:uid="{6BBC7A0B-5826-4A28-B393-9354CDD9E6CE}"/>
    <cellStyle name="Tusenskille 10 2 4 2 2" xfId="29749" xr:uid="{80A06BD3-07DE-4919-9699-A62158E95DCB}"/>
    <cellStyle name="Tusenskille 10 2 4 3" xfId="22261" xr:uid="{EA027C28-AC6B-494E-8618-80E133DCE22D}"/>
    <cellStyle name="Tusenskille 10 2 4 4" xfId="37532" xr:uid="{D4F2E33F-99CF-4722-B09C-C3FE895CDB4A}"/>
    <cellStyle name="Tusenskille 10 2 4 5" xfId="44680" xr:uid="{C221FC92-826A-4344-9C83-DEA9AF69ABB5}"/>
    <cellStyle name="Tusenskille 10 2 4 6" xfId="52567" xr:uid="{0CD0EE90-A5A6-4037-BE24-D7A9D93FD855}"/>
    <cellStyle name="Tusenskille 10 2 4 7" xfId="60056" xr:uid="{9942D981-A54D-45DC-9761-B70FE8AFEB2B}"/>
    <cellStyle name="Tusenskille 10 2 5" xfId="14770" xr:uid="{8631E1BA-9C72-4D3E-98A4-D37998E8CEB1}"/>
    <cellStyle name="Tusenskille 10 2 5 2" xfId="29746" xr:uid="{6CEBEA5D-8269-4BD8-ADA2-C4E41F0E9BFC}"/>
    <cellStyle name="Tusenskille 10 2 6" xfId="22258" xr:uid="{7C9E0C30-D194-46A5-A935-4907BF066CE6}"/>
    <cellStyle name="Tusenskille 10 2 7" xfId="31961" xr:uid="{361243E0-73CD-47CA-9AE5-BA4503083C28}"/>
    <cellStyle name="Tusenskille 10 2 8" xfId="44677" xr:uid="{E2CD8DC8-7996-4BC8-8381-ED7C4E4217D7}"/>
    <cellStyle name="Tusenskille 10 2 9" xfId="52564" xr:uid="{5E142E86-6DCB-4669-9E2F-C3854DC333DF}"/>
    <cellStyle name="Tusenskille 10 3" xfId="7276" xr:uid="{E802AB7A-2FE4-417A-80C3-C0FDD9709D12}"/>
    <cellStyle name="Tusenskille 10 3 2" xfId="14774" xr:uid="{5963CA1E-B634-43DC-AD77-ECC3B1FAC0AB}"/>
    <cellStyle name="Tusenskille 10 3 2 2" xfId="29750" xr:uid="{8B070A0A-ADDE-46E2-97C2-E9D95FFBADA4}"/>
    <cellStyle name="Tusenskille 10 3 3" xfId="22262" xr:uid="{96905101-C134-470D-8E5D-50E058E3FBA2}"/>
    <cellStyle name="Tusenskille 10 3 4" xfId="33843" xr:uid="{0CABB8DD-D6C2-4761-B066-DDCA220914CA}"/>
    <cellStyle name="Tusenskille 10 3 5" xfId="44681" xr:uid="{C607315E-7C4A-4548-9236-2F13CF58BB8A}"/>
    <cellStyle name="Tusenskille 10 3 6" xfId="52568" xr:uid="{729E737D-0A2A-4DB9-A0D3-522D1C65F987}"/>
    <cellStyle name="Tusenskille 10 3 7" xfId="60057" xr:uid="{F34CE34A-B0D5-42DA-8203-FC5BBD83394D}"/>
    <cellStyle name="Tusenskille 10 4" xfId="7277" xr:uid="{EFED750D-B874-45C7-B537-B13F42234C22}"/>
    <cellStyle name="Tusenskille 10 4 2" xfId="14775" xr:uid="{D28B11B3-CBFF-49F7-B528-D3B0217DCCCC}"/>
    <cellStyle name="Tusenskille 10 4 2 2" xfId="29751" xr:uid="{8708DA70-3C31-47CA-8CDE-2CCB9C3666C3}"/>
    <cellStyle name="Tusenskille 10 4 3" xfId="22263" xr:uid="{898D7D65-C2DA-49A5-8E64-A30E02429A29}"/>
    <cellStyle name="Tusenskille 10 4 4" xfId="35688" xr:uid="{BE1AF7D2-B445-442E-A5F5-A2515EB5C41F}"/>
    <cellStyle name="Tusenskille 10 4 5" xfId="44682" xr:uid="{BEA0FF49-6CD3-40B3-AFC0-BF605912605E}"/>
    <cellStyle name="Tusenskille 10 4 6" xfId="52569" xr:uid="{ADE1A3C5-AC7E-49DF-9B40-458D3CB77425}"/>
    <cellStyle name="Tusenskille 10 4 7" xfId="60058" xr:uid="{054DF38E-1BD9-4F32-803F-34132E638FD6}"/>
    <cellStyle name="Tusenskille 10 5" xfId="7278" xr:uid="{E64E6990-3314-42F5-BB1F-C5CE18616CBE}"/>
    <cellStyle name="Tusenskille 10 5 2" xfId="14776" xr:uid="{F6A1E2C6-D99A-438C-81BB-ED468C1EFC91}"/>
    <cellStyle name="Tusenskille 10 5 2 2" xfId="29752" xr:uid="{E28B52E6-63AF-45F8-ACA3-0C3A5CA0853D}"/>
    <cellStyle name="Tusenskille 10 5 3" xfId="22264" xr:uid="{C2E299C5-9E47-427F-80A9-233050A0BC2A}"/>
    <cellStyle name="Tusenskille 10 5 4" xfId="37531" xr:uid="{9712F1B8-3A02-4F8F-83EF-80E1B1FB88E3}"/>
    <cellStyle name="Tusenskille 10 5 5" xfId="44683" xr:uid="{97E91D85-20AC-42F2-949D-1D7C6AF94297}"/>
    <cellStyle name="Tusenskille 10 5 6" xfId="52570" xr:uid="{5C77B2D7-AEFC-4C54-A89B-8C7A7C164039}"/>
    <cellStyle name="Tusenskille 10 5 7" xfId="60059" xr:uid="{3AC7558B-1182-49FF-AF93-05A86EC0452E}"/>
    <cellStyle name="Tusenskille 10 6" xfId="14769" xr:uid="{8E80F7E6-B733-4231-8DCC-0DB2BD085DDF}"/>
    <cellStyle name="Tusenskille 10 6 2" xfId="29745" xr:uid="{E5A88EDF-0291-4F75-ABB4-42C602E9C85F}"/>
    <cellStyle name="Tusenskille 10 7" xfId="22257" xr:uid="{F9A482F8-D233-4D2C-AE4C-63B4AA851D59}"/>
    <cellStyle name="Tusenskille 10 8" xfId="31087" xr:uid="{743EE007-8C76-4D45-9871-D34F2AC65C5E}"/>
    <cellStyle name="Tusenskille 10 9" xfId="44676" xr:uid="{196FB6EE-9121-4985-8050-9075E3E67473}"/>
    <cellStyle name="Tusenskille 11" xfId="7279" xr:uid="{99A25027-F938-448F-B607-5C787BF2A882}"/>
    <cellStyle name="Tusenskille 11 2" xfId="14777" xr:uid="{0703AEBF-8464-4808-A537-1B074B10FDF7}"/>
    <cellStyle name="Tusenskille 11 2 2" xfId="29753" xr:uid="{6EC1E74B-8690-4EC2-86B4-E40D809E6534}"/>
    <cellStyle name="Tusenskille 11 3" xfId="22265" xr:uid="{1558F7A2-9953-41EB-8BAF-0202C2A4CF8E}"/>
    <cellStyle name="Tusenskille 11 4" xfId="33965" xr:uid="{4CA703E7-E107-48CC-ADC0-698B53774910}"/>
    <cellStyle name="Tusenskille 11 5" xfId="44684" xr:uid="{83A7479D-6BF4-442F-A104-F77F90C674D4}"/>
    <cellStyle name="Tusenskille 11 6" xfId="52571" xr:uid="{873C33C1-5CBB-4F82-8F0D-F786BDE3E3FD}"/>
    <cellStyle name="Tusenskille 11 7" xfId="60060" xr:uid="{669BDC04-7EA6-452B-88FE-82C8CC970F50}"/>
    <cellStyle name="Tusenskille 12" xfId="7280" xr:uid="{3F8A370E-FA3C-492F-BD5E-3C19ADBB902F}"/>
    <cellStyle name="Tusenskille 12 2" xfId="14778" xr:uid="{0F755ADB-BF86-48D2-A6C3-6E44E8D0E472}"/>
    <cellStyle name="Tusenskille 12 2 2" xfId="29754" xr:uid="{594F5661-5B28-4420-8D9C-F08455613554}"/>
    <cellStyle name="Tusenskille 12 3" xfId="22266" xr:uid="{67BD9311-670F-40C7-8579-964EA075190C}"/>
    <cellStyle name="Tusenskille 12 4" xfId="37653" xr:uid="{157A7B80-E5F7-4770-9FD9-8D5F3704AACA}"/>
    <cellStyle name="Tusenskille 12 5" xfId="44685" xr:uid="{A4E063BD-AF75-4DDF-A839-35E572B570D9}"/>
    <cellStyle name="Tusenskille 12 6" xfId="52572" xr:uid="{E3C38EAF-FC4B-4563-938D-067C52487810}"/>
    <cellStyle name="Tusenskille 12 7" xfId="60061" xr:uid="{B2F79C50-8C3D-43C4-98A3-5C852FC47DA3}"/>
    <cellStyle name="Tusenskille 2" xfId="19" xr:uid="{B596B9A9-E264-4C78-9ED7-638B3FA9B30E}"/>
    <cellStyle name="Tusenskille 2 2" xfId="124" xr:uid="{DA44F14F-A47B-4CB5-A956-DC6CA27A1393}"/>
    <cellStyle name="Tusenskille 2 2 2" xfId="176" xr:uid="{6E239098-1375-46D2-B467-065CC3327864}"/>
    <cellStyle name="Tusenskille 2 3" xfId="70" xr:uid="{D280F966-3A60-4B97-B592-36450249502E}"/>
    <cellStyle name="Tusenskille 2 3 2" xfId="290" xr:uid="{838DED48-C02A-406D-BCC2-407F81FB449B}"/>
    <cellStyle name="Tusenskille 2 4" xfId="285" xr:uid="{1E7DD662-1016-4B0B-8EED-D51695602794}"/>
    <cellStyle name="Tusenskille 2 5" xfId="306" xr:uid="{03DCF27F-90E8-4FD9-B85D-D8F302FB643D}"/>
    <cellStyle name="Tusenskille 2 5 10" xfId="7848" xr:uid="{D2A73B72-C6C6-48F9-83CC-529DA15E9543}"/>
    <cellStyle name="Tusenskille 2 5 10 2" xfId="22825" xr:uid="{8D83872E-1081-4606-A191-F7113C9B6C93}"/>
    <cellStyle name="Tusenskille 2 5 11" xfId="15337" xr:uid="{0ED496A1-3D30-441E-9D04-FE6526CF05EB}"/>
    <cellStyle name="Tusenskille 2 5 12" xfId="31131" xr:uid="{D57B0660-DA15-4FC3-9A14-9211B7CEA543}"/>
    <cellStyle name="Tusenskille 2 5 13" xfId="37756" xr:uid="{2035848E-8385-4BEE-B38D-61B7213A67DF}"/>
    <cellStyle name="Tusenskille 2 5 14" xfId="45244" xr:uid="{8903D186-5980-4563-8E2C-4C5E7199B4EE}"/>
    <cellStyle name="Tusenskille 2 5 15" xfId="45367" xr:uid="{D0D48809-3C93-4ABC-A5C3-40867A9963F0}"/>
    <cellStyle name="Tusenskille 2 5 16" xfId="45490" xr:uid="{CB6EEBEC-457D-411C-ABDE-8111C96574C9}"/>
    <cellStyle name="Tusenskille 2 5 17" xfId="45639" xr:uid="{BECE193C-2310-46C0-9CB7-9A51381EDE4B}"/>
    <cellStyle name="Tusenskille 2 5 18" xfId="53132" xr:uid="{498C7BF7-CCE2-40F3-BA13-1D57C51DF13F}"/>
    <cellStyle name="Tusenskille 2 5 2" xfId="364" xr:uid="{131DDF57-C6F3-4FB5-898E-402B57FC47AA}"/>
    <cellStyle name="Tusenskille 2 5 2 10" xfId="45423" xr:uid="{702E8A77-5636-433F-86FB-2D10A12A222E}"/>
    <cellStyle name="Tusenskille 2 5 2 11" xfId="45546" xr:uid="{43BE100F-DCB5-45C6-AA6F-69BC41E574D9}"/>
    <cellStyle name="Tusenskille 2 5 2 12" xfId="45695" xr:uid="{FD58CC37-C07C-4748-8CAD-07B23FDFD874}"/>
    <cellStyle name="Tusenskille 2 5 2 13" xfId="53188" xr:uid="{AFC571D5-6876-40AD-8F1A-AAD9B180ADFF}"/>
    <cellStyle name="Tusenskille 2 5 2 2" xfId="7281" xr:uid="{024EA6FF-3449-4C87-ACAE-F2BC818076CB}"/>
    <cellStyle name="Tusenskille 2 5 2 2 2" xfId="14779" xr:uid="{244721B0-3EC0-4F6C-A439-96A4AE8FA96C}"/>
    <cellStyle name="Tusenskille 2 5 2 2 2 2" xfId="29755" xr:uid="{A50E914E-A3B2-493D-9FB6-1CE5E86BC97B}"/>
    <cellStyle name="Tusenskille 2 5 2 2 3" xfId="22267" xr:uid="{7A3FF2AC-4087-44A8-AB9B-703EE5192DCA}"/>
    <cellStyle name="Tusenskille 2 5 2 2 4" xfId="33846" xr:uid="{F06294CE-BDF5-48EE-BE2E-723192A75B3D}"/>
    <cellStyle name="Tusenskille 2 5 2 2 5" xfId="44686" xr:uid="{A6537B58-F780-4F8E-A2B0-577C0101CADA}"/>
    <cellStyle name="Tusenskille 2 5 2 2 6" xfId="52573" xr:uid="{B5B56D58-FA59-4605-A70D-DFC298FA9A48}"/>
    <cellStyle name="Tusenskille 2 5 2 2 7" xfId="60062" xr:uid="{1AD2CB03-3803-4A7D-ACB6-426B18FAE9BE}"/>
    <cellStyle name="Tusenskille 2 5 2 3" xfId="7282" xr:uid="{585BE585-FA5E-43B8-B698-9E825905DF51}"/>
    <cellStyle name="Tusenskille 2 5 2 3 2" xfId="14780" xr:uid="{8388A24E-41AC-4521-A615-E72FD124D5A5}"/>
    <cellStyle name="Tusenskille 2 5 2 3 2 2" xfId="29756" xr:uid="{120EDDBD-4FF2-4216-BA53-A84DFF7E9BF1}"/>
    <cellStyle name="Tusenskille 2 5 2 3 3" xfId="22268" xr:uid="{A50126FB-5526-4CF9-94F4-D54021369786}"/>
    <cellStyle name="Tusenskille 2 5 2 3 4" xfId="35691" xr:uid="{5D387EDB-AAAC-49AE-9162-6930627C7FEA}"/>
    <cellStyle name="Tusenskille 2 5 2 3 5" xfId="44687" xr:uid="{609174E7-1B76-45A4-85BD-E80346D58CF5}"/>
    <cellStyle name="Tusenskille 2 5 2 3 6" xfId="52574" xr:uid="{5B1C83D3-68EF-4958-BC5B-8FF2A8D58A0A}"/>
    <cellStyle name="Tusenskille 2 5 2 3 7" xfId="60063" xr:uid="{3B8755B1-3764-47C6-99EF-C2B576902637}"/>
    <cellStyle name="Tusenskille 2 5 2 4" xfId="7283" xr:uid="{E0DDB5EC-CFA0-4393-93A3-E432A7BE9AE0}"/>
    <cellStyle name="Tusenskille 2 5 2 4 2" xfId="14781" xr:uid="{5F128091-E12F-4C52-B55D-818A3DA63F9A}"/>
    <cellStyle name="Tusenskille 2 5 2 4 2 2" xfId="29757" xr:uid="{F4A6EE85-64F1-4E35-BC10-86E86A3CAB7D}"/>
    <cellStyle name="Tusenskille 2 5 2 4 3" xfId="22269" xr:uid="{A95B3C3D-848F-4D02-9BB9-1FB529BD9665}"/>
    <cellStyle name="Tusenskille 2 5 2 4 4" xfId="37534" xr:uid="{01DA4C71-6E2C-4203-8A57-C0E7F6237AF2}"/>
    <cellStyle name="Tusenskille 2 5 2 4 5" xfId="44688" xr:uid="{D17DA135-8972-41C9-8A84-25F5235C1CD6}"/>
    <cellStyle name="Tusenskille 2 5 2 4 6" xfId="52575" xr:uid="{889FCD7B-C39D-4A53-B817-E9A9C876553E}"/>
    <cellStyle name="Tusenskille 2 5 2 4 7" xfId="60064" xr:uid="{303A6F8E-B93E-4FB0-B9A6-F5BEEB29662D}"/>
    <cellStyle name="Tusenskille 2 5 2 5" xfId="7904" xr:uid="{4642E508-F389-4098-A0D8-D13127525C25}"/>
    <cellStyle name="Tusenskille 2 5 2 5 2" xfId="22881" xr:uid="{9FB4073E-F80E-4F4A-9F16-C6A4AB926A6D}"/>
    <cellStyle name="Tusenskille 2 5 2 6" xfId="15393" xr:uid="{FE284871-2D7D-42B1-9886-DC13D3CB6ACF}"/>
    <cellStyle name="Tusenskille 2 5 2 7" xfId="31962" xr:uid="{BE1039C9-D9DC-44FC-BEC4-002BB316E988}"/>
    <cellStyle name="Tusenskille 2 5 2 8" xfId="37812" xr:uid="{4800915B-8973-4982-9A8F-A7396154BE70}"/>
    <cellStyle name="Tusenskille 2 5 2 9" xfId="45300" xr:uid="{FA8B021E-619F-4B99-8271-5C8D32487938}"/>
    <cellStyle name="Tusenskille 2 5 3" xfId="7284" xr:uid="{08F5F3D5-D16A-436D-A2BB-97513BD6BC94}"/>
    <cellStyle name="Tusenskille 2 5 3 10" xfId="60065" xr:uid="{01E16122-EB64-4581-80A1-19916D66D38B}"/>
    <cellStyle name="Tusenskille 2 5 3 2" xfId="7285" xr:uid="{219555A8-36B8-4DF9-B108-6816BD274365}"/>
    <cellStyle name="Tusenskille 2 5 3 2 2" xfId="14783" xr:uid="{19B02C16-4EBC-4B4A-9967-1E52827949B7}"/>
    <cellStyle name="Tusenskille 2 5 3 2 2 2" xfId="29759" xr:uid="{9F91417C-A9E9-42F6-92CD-14C40D46A643}"/>
    <cellStyle name="Tusenskille 2 5 3 2 3" xfId="22271" xr:uid="{79DAE3DB-E01E-483F-8386-7C21C4112B7E}"/>
    <cellStyle name="Tusenskille 2 5 3 2 4" xfId="33847" xr:uid="{A1A92988-6B15-4F40-AED0-3AE93B4EC3FF}"/>
    <cellStyle name="Tusenskille 2 5 3 2 5" xfId="44690" xr:uid="{F9C406BE-AD79-48B6-9625-FBB9DD1B5310}"/>
    <cellStyle name="Tusenskille 2 5 3 2 6" xfId="52577" xr:uid="{8F42D5E2-114A-480F-9B96-31B2C6B1B45F}"/>
    <cellStyle name="Tusenskille 2 5 3 2 7" xfId="60066" xr:uid="{95A7428C-E334-4FF8-A862-A5C45B727B48}"/>
    <cellStyle name="Tusenskille 2 5 3 3" xfId="7286" xr:uid="{7E615831-19D7-4B39-A386-70597903FDE1}"/>
    <cellStyle name="Tusenskille 2 5 3 3 2" xfId="14784" xr:uid="{C219A5B1-8FD0-4569-91D5-D40EEE9E2674}"/>
    <cellStyle name="Tusenskille 2 5 3 3 2 2" xfId="29760" xr:uid="{62323F36-36D0-4843-8283-DA9ACA47FF81}"/>
    <cellStyle name="Tusenskille 2 5 3 3 3" xfId="22272" xr:uid="{B7785EC4-1129-4CC4-B5C7-3028507900AB}"/>
    <cellStyle name="Tusenskille 2 5 3 3 4" xfId="35692" xr:uid="{43F9F612-F01D-4912-91B0-F2CE18E393DE}"/>
    <cellStyle name="Tusenskille 2 5 3 3 5" xfId="44691" xr:uid="{C3D0DE66-BFFB-414C-BDD1-AD10AB030A89}"/>
    <cellStyle name="Tusenskille 2 5 3 3 6" xfId="52578" xr:uid="{7EAF2CE9-33F6-427D-A1D1-F6C576C88369}"/>
    <cellStyle name="Tusenskille 2 5 3 3 7" xfId="60067" xr:uid="{89040207-AFC6-447C-A6E4-0173E6477517}"/>
    <cellStyle name="Tusenskille 2 5 3 4" xfId="7287" xr:uid="{11EFBFB7-1D8B-49FC-8920-86CE62FC86F5}"/>
    <cellStyle name="Tusenskille 2 5 3 4 2" xfId="14785" xr:uid="{FAC617A7-C6B7-462B-9690-246F48393637}"/>
    <cellStyle name="Tusenskille 2 5 3 4 2 2" xfId="29761" xr:uid="{6A7431DA-9637-4129-930E-46E82C6CBAA2}"/>
    <cellStyle name="Tusenskille 2 5 3 4 3" xfId="22273" xr:uid="{8774442E-6468-428D-8767-37E9FD216EA6}"/>
    <cellStyle name="Tusenskille 2 5 3 4 4" xfId="37535" xr:uid="{0C9CC9E6-2F5C-4CAE-AA3D-22341F8DA1DB}"/>
    <cellStyle name="Tusenskille 2 5 3 4 5" xfId="44692" xr:uid="{D6CC88D8-D123-47B1-8129-08AE8CA31BB1}"/>
    <cellStyle name="Tusenskille 2 5 3 4 6" xfId="52579" xr:uid="{C15386C9-90CD-4C39-ABE5-BCDA880690F1}"/>
    <cellStyle name="Tusenskille 2 5 3 4 7" xfId="60068" xr:uid="{4951983E-2A14-4A11-8CE7-5320ECC4CBA0}"/>
    <cellStyle name="Tusenskille 2 5 3 5" xfId="14782" xr:uid="{B523D02D-E3B1-4DCC-B49E-806DCEFE00A0}"/>
    <cellStyle name="Tusenskille 2 5 3 5 2" xfId="29758" xr:uid="{9876A2F3-4444-40F8-9524-88E34A56A16E}"/>
    <cellStyle name="Tusenskille 2 5 3 6" xfId="22270" xr:uid="{1F065114-041B-44C1-8DCD-CF5E7ECC40A8}"/>
    <cellStyle name="Tusenskille 2 5 3 7" xfId="32052" xr:uid="{6F85FB60-5EC5-4151-91EC-F87D0CC019E1}"/>
    <cellStyle name="Tusenskille 2 5 3 8" xfId="44689" xr:uid="{B3C542C2-2199-4C8B-9F4A-6B95E8FA394A}"/>
    <cellStyle name="Tusenskille 2 5 3 9" xfId="52576" xr:uid="{71359405-7027-46DC-BBBF-67E65868DD3C}"/>
    <cellStyle name="Tusenskille 2 5 4" xfId="7288" xr:uid="{4DDC6C3F-0FE9-4B00-9A7A-ACFAE7281E25}"/>
    <cellStyle name="Tusenskille 2 5 4 10" xfId="60069" xr:uid="{7B16DF03-456B-4887-8F44-0BBDC7C906AC}"/>
    <cellStyle name="Tusenskille 2 5 4 2" xfId="7289" xr:uid="{AD3EE6D4-DB85-4EF9-BD30-5F86C3B64824}"/>
    <cellStyle name="Tusenskille 2 5 4 2 2" xfId="14787" xr:uid="{87138FD8-D02C-4580-9E02-150520F0B608}"/>
    <cellStyle name="Tusenskille 2 5 4 2 2 2" xfId="29763" xr:uid="{CC6ADE63-47CC-45B6-83FC-351C1F194080}"/>
    <cellStyle name="Tusenskille 2 5 4 2 3" xfId="22275" xr:uid="{136A132C-4931-4AD2-ABAF-FAC4C2523279}"/>
    <cellStyle name="Tusenskille 2 5 4 2 4" xfId="33848" xr:uid="{E6603247-FC8C-46B0-87A2-0918866404BD}"/>
    <cellStyle name="Tusenskille 2 5 4 2 5" xfId="44694" xr:uid="{F2D7B0D0-EAA5-4569-994E-1233FBFF5833}"/>
    <cellStyle name="Tusenskille 2 5 4 2 6" xfId="52581" xr:uid="{F60DD131-5683-4279-B737-077D4FDD7E34}"/>
    <cellStyle name="Tusenskille 2 5 4 2 7" xfId="60070" xr:uid="{75864DD6-A652-430E-BAC5-09494F78EF81}"/>
    <cellStyle name="Tusenskille 2 5 4 3" xfId="7290" xr:uid="{B6894F54-1ED8-42BC-ABB1-C35DB36A6F1C}"/>
    <cellStyle name="Tusenskille 2 5 4 3 2" xfId="14788" xr:uid="{91C0D5A9-5CBE-40C0-A9D7-012DB92912B0}"/>
    <cellStyle name="Tusenskille 2 5 4 3 2 2" xfId="29764" xr:uid="{6B72A865-49FA-434E-8357-F6658E63951C}"/>
    <cellStyle name="Tusenskille 2 5 4 3 3" xfId="22276" xr:uid="{44327922-FD13-4B72-988B-97724A21A7C1}"/>
    <cellStyle name="Tusenskille 2 5 4 3 4" xfId="35693" xr:uid="{36A5BDDF-E7F5-47F8-8904-20062CA5266A}"/>
    <cellStyle name="Tusenskille 2 5 4 3 5" xfId="44695" xr:uid="{F62E41D9-0E62-4240-9B55-1595D9BCA3D2}"/>
    <cellStyle name="Tusenskille 2 5 4 3 6" xfId="52582" xr:uid="{6E395778-8EB2-4B3C-9A31-5F3927ACA490}"/>
    <cellStyle name="Tusenskille 2 5 4 3 7" xfId="60071" xr:uid="{76476193-73CC-4175-A327-2E45156E23F5}"/>
    <cellStyle name="Tusenskille 2 5 4 4" xfId="7291" xr:uid="{CA331424-909A-425D-8D45-EAF684BCE6BC}"/>
    <cellStyle name="Tusenskille 2 5 4 4 2" xfId="14789" xr:uid="{BAC12957-618E-487B-A6E4-2F7EEE6F3EE8}"/>
    <cellStyle name="Tusenskille 2 5 4 4 2 2" xfId="29765" xr:uid="{888F219C-5641-4DCF-B505-996D5873B430}"/>
    <cellStyle name="Tusenskille 2 5 4 4 3" xfId="22277" xr:uid="{50D43FB4-CA7C-4E70-AF73-F289B8BDE7CF}"/>
    <cellStyle name="Tusenskille 2 5 4 4 4" xfId="37536" xr:uid="{05AF110B-D6E1-44C4-AB43-6BBF103071D0}"/>
    <cellStyle name="Tusenskille 2 5 4 4 5" xfId="44696" xr:uid="{23D073CC-EE9B-477E-ACB7-716E6CD970FB}"/>
    <cellStyle name="Tusenskille 2 5 4 4 6" xfId="52583" xr:uid="{F0EAB6DE-8AE9-4915-BDD9-283800D887D0}"/>
    <cellStyle name="Tusenskille 2 5 4 4 7" xfId="60072" xr:uid="{655D0519-8CB8-45D3-9959-68541411F2CF}"/>
    <cellStyle name="Tusenskille 2 5 4 5" xfId="14786" xr:uid="{8DE3608B-92DF-491C-95DD-3A4ED08FA523}"/>
    <cellStyle name="Tusenskille 2 5 4 5 2" xfId="29762" xr:uid="{C4F0B3EB-14B9-47BD-8807-BDBF8D16EBE6}"/>
    <cellStyle name="Tusenskille 2 5 4 6" xfId="22274" xr:uid="{EB2B56BC-76D8-49F0-85DA-1DE7565AC0FD}"/>
    <cellStyle name="Tusenskille 2 5 4 7" xfId="32107" xr:uid="{7E3650B1-2466-4728-8D1C-CBE7C014A307}"/>
    <cellStyle name="Tusenskille 2 5 4 8" xfId="44693" xr:uid="{8B04ACB0-874A-4A6F-B9E3-808727ABE63F}"/>
    <cellStyle name="Tusenskille 2 5 4 9" xfId="52580" xr:uid="{6FE7B3C9-C8F2-428E-BA25-02130137B0F6}"/>
    <cellStyle name="Tusenskille 2 5 5" xfId="7292" xr:uid="{30AF5294-19F3-47EF-9A7B-AEB8F0704DC1}"/>
    <cellStyle name="Tusenskille 2 5 5 2" xfId="14790" xr:uid="{F32FAFEC-AB59-4374-B297-7CFADD89E86E}"/>
    <cellStyle name="Tusenskille 2 5 5 2 2" xfId="29766" xr:uid="{9D77E730-E556-4AD1-9200-2F455405E596}"/>
    <cellStyle name="Tusenskille 2 5 5 3" xfId="22278" xr:uid="{3624AF09-9D61-4FB3-ABB1-7BC5232C1564}"/>
    <cellStyle name="Tusenskille 2 5 5 4" xfId="33845" xr:uid="{5B327D30-187E-4399-BB02-7C8779FC762E}"/>
    <cellStyle name="Tusenskille 2 5 5 5" xfId="44697" xr:uid="{2B382D04-56AD-4724-A83D-2D45C31A81FE}"/>
    <cellStyle name="Tusenskille 2 5 5 6" xfId="52584" xr:uid="{B5DDA4E5-A243-4842-9601-3DE06D8C0924}"/>
    <cellStyle name="Tusenskille 2 5 5 7" xfId="60073" xr:uid="{074426A8-1E65-4D51-BC18-5A5B607617D3}"/>
    <cellStyle name="Tusenskille 2 5 6" xfId="7293" xr:uid="{AB7F9764-507A-4B53-8251-74BC2DE36C93}"/>
    <cellStyle name="Tusenskille 2 5 6 2" xfId="14791" xr:uid="{A9027650-7A86-4CFF-9F39-0DA0137AB5F4}"/>
    <cellStyle name="Tusenskille 2 5 6 2 2" xfId="29767" xr:uid="{C968F835-D3C7-4ACD-94D8-6D44EDA4637C}"/>
    <cellStyle name="Tusenskille 2 5 6 3" xfId="22279" xr:uid="{8DA7B7CE-99D7-45C8-B2DD-3ADE8C9AF126}"/>
    <cellStyle name="Tusenskille 2 5 6 4" xfId="35690" xr:uid="{B5A63310-3A6A-4440-A7ED-494319AC0EC5}"/>
    <cellStyle name="Tusenskille 2 5 6 5" xfId="44698" xr:uid="{D052C397-9BF1-4226-A390-15FEE2348A92}"/>
    <cellStyle name="Tusenskille 2 5 6 6" xfId="52585" xr:uid="{A898D0E4-38A7-4AE4-82F4-D229A62C39F3}"/>
    <cellStyle name="Tusenskille 2 5 6 7" xfId="60074" xr:uid="{57EED487-3493-4AF1-94A2-8B151B0B9B7A}"/>
    <cellStyle name="Tusenskille 2 5 7" xfId="7294" xr:uid="{A7E13B09-B4FB-46D9-B411-92A5FB2DBB05}"/>
    <cellStyle name="Tusenskille 2 5 7 2" xfId="14792" xr:uid="{4FF4B59E-47DA-4043-8F05-7158807929F5}"/>
    <cellStyle name="Tusenskille 2 5 7 2 2" xfId="29768" xr:uid="{FAF256FB-EF56-4348-BD14-466FFC6A9BDE}"/>
    <cellStyle name="Tusenskille 2 5 7 3" xfId="22280" xr:uid="{0369BB99-999F-428B-AE44-C26878902597}"/>
    <cellStyle name="Tusenskille 2 5 7 4" xfId="37533" xr:uid="{A43B43E6-7D05-43D4-A9DC-1E3DBD1C6601}"/>
    <cellStyle name="Tusenskille 2 5 7 5" xfId="44699" xr:uid="{5C1B09E7-564E-410B-842D-8B7907D5844B}"/>
    <cellStyle name="Tusenskille 2 5 7 6" xfId="52586" xr:uid="{958A8052-0F46-4A27-B2A0-1A6810DA5467}"/>
    <cellStyle name="Tusenskille 2 5 7 7" xfId="60075" xr:uid="{D631E61A-B024-4E7A-9F30-E05F55BEE540}"/>
    <cellStyle name="Tusenskille 2 5 8" xfId="7295" xr:uid="{678CA86F-E733-4E9A-9042-6959092C0995}"/>
    <cellStyle name="Tusenskille 2 5 8 2" xfId="14793" xr:uid="{521B7C91-5BDC-40BE-B745-3141766E20D2}"/>
    <cellStyle name="Tusenskille 2 5 8 2 2" xfId="29769" xr:uid="{9C261C6B-2334-4B4F-A3AC-39F67F69DC62}"/>
    <cellStyle name="Tusenskille 2 5 8 3" xfId="22281" xr:uid="{36763014-3585-4C99-9B81-F357E63D3BCD}"/>
    <cellStyle name="Tusenskille 2 5 8 4" xfId="37696" xr:uid="{1D8FA7A7-463B-41AF-90AA-B9FB33D02EFD}"/>
    <cellStyle name="Tusenskille 2 5 8 5" xfId="44700" xr:uid="{8EA3E110-892A-4F34-B8AB-DE053F25D523}"/>
    <cellStyle name="Tusenskille 2 5 8 6" xfId="52587" xr:uid="{9F86913A-553C-412C-BA89-368EF0265DB8}"/>
    <cellStyle name="Tusenskille 2 5 8 7" xfId="60076" xr:uid="{DD30D1A3-FD9C-4FA7-9190-8BFA4FA7EB29}"/>
    <cellStyle name="Tusenskille 2 5 9" xfId="7793" xr:uid="{2C8B76B4-2447-42DC-9BA6-9D8D10DCEA11}"/>
    <cellStyle name="Tusenskille 2 5 9 2" xfId="15282" xr:uid="{5DFDC8A0-1C39-48EE-ADFA-C7ECC2E13D44}"/>
    <cellStyle name="Tusenskille 2 5 9 2 2" xfId="30258" xr:uid="{FDDF2FD4-CFB8-4DEC-9892-A065147F64C5}"/>
    <cellStyle name="Tusenskille 2 5 9 3" xfId="22770" xr:uid="{097C0956-081B-43AA-80B2-1FC15DEA000C}"/>
    <cellStyle name="Tusenskille 2 5 9 4" xfId="45189" xr:uid="{B43DD58A-E494-4808-8485-705460E333B9}"/>
    <cellStyle name="Tusenskille 2 5 9 5" xfId="53077" xr:uid="{F2D7A3E0-518A-4314-80CF-4AC2953330C1}"/>
    <cellStyle name="Tusenskille 2 5 9 6" xfId="60565" xr:uid="{A9210585-8384-4C36-A226-DE822E353491}"/>
    <cellStyle name="Tusenskille 3" xfId="72" xr:uid="{6481C990-3FF7-4767-9F88-98095EB7058A}"/>
    <cellStyle name="Tusenskille 3 2" xfId="126" xr:uid="{04CCF7C6-841B-4E58-A68F-0331CE068B9D}"/>
    <cellStyle name="Tusenskille 3 3" xfId="278" xr:uid="{01E6EA56-8DCA-4D58-B48F-2D2C5A6579F8}"/>
    <cellStyle name="Tusenskille 3 3 10" xfId="7828" xr:uid="{5E0845CC-1365-4150-B5E5-E570C82A8CBA}"/>
    <cellStyle name="Tusenskille 3 3 10 2" xfId="22805" xr:uid="{950D2829-DA3B-4606-9637-3EA25FF09835}"/>
    <cellStyle name="Tusenskille 3 3 11" xfId="15317" xr:uid="{869F4DA4-44DD-46A8-ADEA-4506A7A0EA68}"/>
    <cellStyle name="Tusenskille 3 3 12" xfId="31111" xr:uid="{A9C3ADE2-DD11-462E-B334-F6C76F393C73}"/>
    <cellStyle name="Tusenskille 3 3 13" xfId="37736" xr:uid="{BA977EEC-808B-4C02-BAA7-B0C4EE8884B1}"/>
    <cellStyle name="Tusenskille 3 3 14" xfId="45224" xr:uid="{53C253E1-EE7A-40CF-943D-F1029DA7A8FA}"/>
    <cellStyle name="Tusenskille 3 3 15" xfId="45347" xr:uid="{1500FD43-D12A-4AC9-94BF-D5B6940B08EC}"/>
    <cellStyle name="Tusenskille 3 3 16" xfId="45470" xr:uid="{E05DB6B9-7BAB-4154-9923-31CB51CB08E9}"/>
    <cellStyle name="Tusenskille 3 3 17" xfId="45618" xr:uid="{694ED23F-FA9F-4249-BDD2-4000B6E97821}"/>
    <cellStyle name="Tusenskille 3 3 18" xfId="53112" xr:uid="{466BAE37-EE2A-434D-8E98-54379F33AB24}"/>
    <cellStyle name="Tusenskille 3 3 2" xfId="344" xr:uid="{4065C90C-D5B0-4AC1-96CD-FF911AED0E29}"/>
    <cellStyle name="Tusenskille 3 3 2 10" xfId="45403" xr:uid="{F7CAB894-0851-44DF-976D-E7635DA7B869}"/>
    <cellStyle name="Tusenskille 3 3 2 11" xfId="45526" xr:uid="{FFFFBE58-E42C-4859-B730-D7A6862216E7}"/>
    <cellStyle name="Tusenskille 3 3 2 12" xfId="45675" xr:uid="{5AAFFAFA-BF43-43A2-97DF-0566CBFAF44B}"/>
    <cellStyle name="Tusenskille 3 3 2 13" xfId="53168" xr:uid="{63043AAB-DB2F-4D16-985C-F6F6401C2239}"/>
    <cellStyle name="Tusenskille 3 3 2 2" xfId="7296" xr:uid="{3A1BBDDD-174E-474F-B260-4E848BAADCE5}"/>
    <cellStyle name="Tusenskille 3 3 2 2 2" xfId="14794" xr:uid="{EF5559EC-D74F-4CBD-8E29-FBA53B08E9C8}"/>
    <cellStyle name="Tusenskille 3 3 2 2 2 2" xfId="29770" xr:uid="{B2353E13-AE18-453B-9DD4-E47FBFEF600C}"/>
    <cellStyle name="Tusenskille 3 3 2 2 3" xfId="22282" xr:uid="{5CB9CC6A-82A9-45A2-BF76-12A8E124D581}"/>
    <cellStyle name="Tusenskille 3 3 2 2 4" xfId="33850" xr:uid="{9C1A4BEA-1C51-4A5A-97B7-0CEF89AB78B3}"/>
    <cellStyle name="Tusenskille 3 3 2 2 5" xfId="44701" xr:uid="{ECE42148-7F9B-4255-B895-95B66E7B3249}"/>
    <cellStyle name="Tusenskille 3 3 2 2 6" xfId="52588" xr:uid="{8661EA1B-81AF-48CB-ADD5-CA3EFCB0975C}"/>
    <cellStyle name="Tusenskille 3 3 2 2 7" xfId="60077" xr:uid="{B8E0ACB4-8180-4178-AE20-867D2021617E}"/>
    <cellStyle name="Tusenskille 3 3 2 3" xfId="7297" xr:uid="{53700B07-71B5-49EF-8560-0D0C55C6FB59}"/>
    <cellStyle name="Tusenskille 3 3 2 3 2" xfId="14795" xr:uid="{A77671E6-540E-4B27-9813-B5C7E4D61885}"/>
    <cellStyle name="Tusenskille 3 3 2 3 2 2" xfId="29771" xr:uid="{A407F8E6-CE8E-4ABD-B463-2D17B7F3A719}"/>
    <cellStyle name="Tusenskille 3 3 2 3 3" xfId="22283" xr:uid="{01D002F8-F29A-4183-87E7-71F5B71E5825}"/>
    <cellStyle name="Tusenskille 3 3 2 3 4" xfId="35695" xr:uid="{6080138D-5B71-46C9-8E58-C9B47D002E85}"/>
    <cellStyle name="Tusenskille 3 3 2 3 5" xfId="44702" xr:uid="{4E63AE94-6B4C-4D92-BDF1-91F79CF3F63A}"/>
    <cellStyle name="Tusenskille 3 3 2 3 6" xfId="52589" xr:uid="{5F4A9A0F-CE51-4C27-92C1-818DEA9CB6FD}"/>
    <cellStyle name="Tusenskille 3 3 2 3 7" xfId="60078" xr:uid="{4E338C67-D7D6-46C9-9D39-037736DA3A00}"/>
    <cellStyle name="Tusenskille 3 3 2 4" xfId="7298" xr:uid="{64665F37-386C-46C2-A838-751F29E7C585}"/>
    <cellStyle name="Tusenskille 3 3 2 4 2" xfId="14796" xr:uid="{66DB9404-EC80-4E25-8C7A-EB3AFFC27107}"/>
    <cellStyle name="Tusenskille 3 3 2 4 2 2" xfId="29772" xr:uid="{F952C62E-1FCF-4C1C-82A7-0572A95D23F2}"/>
    <cellStyle name="Tusenskille 3 3 2 4 3" xfId="22284" xr:uid="{A4BB524F-AF91-42CE-B463-17D05319F658}"/>
    <cellStyle name="Tusenskille 3 3 2 4 4" xfId="37538" xr:uid="{D0BAD311-9617-4BF5-9C69-1D6ACE2B0196}"/>
    <cellStyle name="Tusenskille 3 3 2 4 5" xfId="44703" xr:uid="{0B18BC05-163B-497A-8AC3-045EA62CF5E8}"/>
    <cellStyle name="Tusenskille 3 3 2 4 6" xfId="52590" xr:uid="{FBE2ACAB-0FEC-47D6-BC96-CC4421C0D789}"/>
    <cellStyle name="Tusenskille 3 3 2 4 7" xfId="60079" xr:uid="{3B70839C-E6ED-4C7F-AC86-7A30B4BE8853}"/>
    <cellStyle name="Tusenskille 3 3 2 5" xfId="7884" xr:uid="{4A1CE9DD-08F0-4639-8719-9C397387C97A}"/>
    <cellStyle name="Tusenskille 3 3 2 5 2" xfId="22861" xr:uid="{022DAC81-6DB3-4BB6-8491-FBCDD83D868F}"/>
    <cellStyle name="Tusenskille 3 3 2 6" xfId="15373" xr:uid="{13EC4421-B866-4C32-AC4D-5297DD28D818}"/>
    <cellStyle name="Tusenskille 3 3 2 7" xfId="31963" xr:uid="{A795D69E-4B9A-42EF-AEEA-B080080992F5}"/>
    <cellStyle name="Tusenskille 3 3 2 8" xfId="37792" xr:uid="{99C5345D-8B13-4250-9E05-DB686436711E}"/>
    <cellStyle name="Tusenskille 3 3 2 9" xfId="45280" xr:uid="{C4793112-552A-4F5E-82B3-13A878C9A466}"/>
    <cellStyle name="Tusenskille 3 3 3" xfId="7299" xr:uid="{C5098E34-27CB-4A0C-B17F-5F891FE14CFE}"/>
    <cellStyle name="Tusenskille 3 3 3 10" xfId="60080" xr:uid="{EF8F245A-E892-4E07-B45B-D5801D924CBC}"/>
    <cellStyle name="Tusenskille 3 3 3 2" xfId="7300" xr:uid="{15276A14-9BA7-4EA7-8944-F43018DD0BD7}"/>
    <cellStyle name="Tusenskille 3 3 3 2 2" xfId="14798" xr:uid="{3E6AC029-2095-4195-BF7B-A3982BB4F15E}"/>
    <cellStyle name="Tusenskille 3 3 3 2 2 2" xfId="29774" xr:uid="{54CAF6E4-8B41-47A5-88D2-0DFE08958D45}"/>
    <cellStyle name="Tusenskille 3 3 3 2 3" xfId="22286" xr:uid="{FC8995CC-724F-4D50-9A12-169133ED1F1C}"/>
    <cellStyle name="Tusenskille 3 3 3 2 4" xfId="33851" xr:uid="{788A0C5A-4DDD-4C4E-B268-A03C909FD8DD}"/>
    <cellStyle name="Tusenskille 3 3 3 2 5" xfId="44705" xr:uid="{06D6F955-3713-4452-BEBD-E345CF95AB52}"/>
    <cellStyle name="Tusenskille 3 3 3 2 6" xfId="52592" xr:uid="{7F33A9AC-766D-4909-808D-1F863AFDAC3B}"/>
    <cellStyle name="Tusenskille 3 3 3 2 7" xfId="60081" xr:uid="{260CB04A-A398-451A-8920-83EC5CC8FB11}"/>
    <cellStyle name="Tusenskille 3 3 3 3" xfId="7301" xr:uid="{A458CA88-7AF4-4C3B-B889-977EBE0A02C5}"/>
    <cellStyle name="Tusenskille 3 3 3 3 2" xfId="14799" xr:uid="{4E2CE276-ED55-4A47-95F4-877A14C0BAE4}"/>
    <cellStyle name="Tusenskille 3 3 3 3 2 2" xfId="29775" xr:uid="{5831DB43-B82E-4B29-8A89-BD7EC21069E1}"/>
    <cellStyle name="Tusenskille 3 3 3 3 3" xfId="22287" xr:uid="{D8796EA2-2AF3-4AB0-A2C2-4761009B90AA}"/>
    <cellStyle name="Tusenskille 3 3 3 3 4" xfId="35696" xr:uid="{C9F685A4-0254-41C5-89AF-9313D83E5594}"/>
    <cellStyle name="Tusenskille 3 3 3 3 5" xfId="44706" xr:uid="{8FB84AEC-9212-475B-8F89-3C15141032D8}"/>
    <cellStyle name="Tusenskille 3 3 3 3 6" xfId="52593" xr:uid="{39F8C822-387D-494C-AA75-3B230509AA95}"/>
    <cellStyle name="Tusenskille 3 3 3 3 7" xfId="60082" xr:uid="{03E9388A-4A34-43DF-94B8-640409EB3E93}"/>
    <cellStyle name="Tusenskille 3 3 3 4" xfId="7302" xr:uid="{E1BEE502-E507-4A08-AD9E-668FAC5E674D}"/>
    <cellStyle name="Tusenskille 3 3 3 4 2" xfId="14800" xr:uid="{06787F77-3F4B-4EE1-B3C9-E450267AFB1C}"/>
    <cellStyle name="Tusenskille 3 3 3 4 2 2" xfId="29776" xr:uid="{93FFE482-C8B2-4CF8-8ACE-09F7275AF396}"/>
    <cellStyle name="Tusenskille 3 3 3 4 3" xfId="22288" xr:uid="{68A667C0-EF11-4CBB-9727-C904618753E4}"/>
    <cellStyle name="Tusenskille 3 3 3 4 4" xfId="37539" xr:uid="{6BB73540-8946-4D0E-BDA9-CDB6FEEA4A3C}"/>
    <cellStyle name="Tusenskille 3 3 3 4 5" xfId="44707" xr:uid="{2DCA6DD2-40C3-4FC1-BD2F-09A3B32D1B6B}"/>
    <cellStyle name="Tusenskille 3 3 3 4 6" xfId="52594" xr:uid="{7D70563F-2AB6-4780-9CD4-45AAC94EAC49}"/>
    <cellStyle name="Tusenskille 3 3 3 4 7" xfId="60083" xr:uid="{8DFB729F-56B7-4959-A567-2D9D9230A6E3}"/>
    <cellStyle name="Tusenskille 3 3 3 5" xfId="14797" xr:uid="{B01D95EC-E2D4-4558-8B82-27A72A8B109D}"/>
    <cellStyle name="Tusenskille 3 3 3 5 2" xfId="29773" xr:uid="{8AB7637F-8AD8-47CF-99E5-BDE70E3DEADD}"/>
    <cellStyle name="Tusenskille 3 3 3 6" xfId="22285" xr:uid="{DA199EF0-8CF9-4928-942E-BF5DE4630812}"/>
    <cellStyle name="Tusenskille 3 3 3 7" xfId="32032" xr:uid="{A6E78192-A160-4107-8354-17277F099128}"/>
    <cellStyle name="Tusenskille 3 3 3 8" xfId="44704" xr:uid="{5CD4A249-E628-4E71-9475-BCB0056ABFAD}"/>
    <cellStyle name="Tusenskille 3 3 3 9" xfId="52591" xr:uid="{12DBB6D9-BAA3-413C-B7B9-9F64F271B2CF}"/>
    <cellStyle name="Tusenskille 3 3 4" xfId="7303" xr:uid="{38D33F10-107C-4764-BC27-839550E8205F}"/>
    <cellStyle name="Tusenskille 3 3 4 10" xfId="60084" xr:uid="{3B66649B-6E42-4859-BD1C-01EB44458FF6}"/>
    <cellStyle name="Tusenskille 3 3 4 2" xfId="7304" xr:uid="{58AA9159-DF0E-4BE3-AFE3-E2EE49BA3414}"/>
    <cellStyle name="Tusenskille 3 3 4 2 2" xfId="14802" xr:uid="{C911AC9F-BC03-477F-A4D5-95710A45D4D7}"/>
    <cellStyle name="Tusenskille 3 3 4 2 2 2" xfId="29778" xr:uid="{9AC5CAAF-DB57-433B-BF34-D7525542349C}"/>
    <cellStyle name="Tusenskille 3 3 4 2 3" xfId="22290" xr:uid="{ECFBCB9E-E2BA-4758-88AE-8AE3EF4A92FA}"/>
    <cellStyle name="Tusenskille 3 3 4 2 4" xfId="33852" xr:uid="{69ECA3D5-0820-4DE9-B761-6B60C2D61EB8}"/>
    <cellStyle name="Tusenskille 3 3 4 2 5" xfId="44709" xr:uid="{027C35FA-448D-4789-8A76-C0AA9A7EBEC0}"/>
    <cellStyle name="Tusenskille 3 3 4 2 6" xfId="52596" xr:uid="{AE9E44C6-5AF4-4FE8-BA92-AE97AAA27EBE}"/>
    <cellStyle name="Tusenskille 3 3 4 2 7" xfId="60085" xr:uid="{55A3478E-1187-4F0A-8DED-B00FA8FC3B3D}"/>
    <cellStyle name="Tusenskille 3 3 4 3" xfId="7305" xr:uid="{BCC70D68-18DB-48CC-90E1-23A8A4BAF7A9}"/>
    <cellStyle name="Tusenskille 3 3 4 3 2" xfId="14803" xr:uid="{847FD8F4-596E-4EAE-959B-A24DCB5ADF00}"/>
    <cellStyle name="Tusenskille 3 3 4 3 2 2" xfId="29779" xr:uid="{09C43583-4BC5-40BF-99E3-C1493FC5C063}"/>
    <cellStyle name="Tusenskille 3 3 4 3 3" xfId="22291" xr:uid="{0A80D7A4-42BE-4F67-A332-8206EA82EE3A}"/>
    <cellStyle name="Tusenskille 3 3 4 3 4" xfId="35697" xr:uid="{ECDCE663-D1D4-433C-A744-6F9E646BB305}"/>
    <cellStyle name="Tusenskille 3 3 4 3 5" xfId="44710" xr:uid="{D05AE4BD-54E2-467D-B039-2000C235E0FB}"/>
    <cellStyle name="Tusenskille 3 3 4 3 6" xfId="52597" xr:uid="{C7679B0C-2E3B-47F1-8782-9130A3E74A3F}"/>
    <cellStyle name="Tusenskille 3 3 4 3 7" xfId="60086" xr:uid="{1C823CE9-D0A9-4E4C-BD5A-C6A16982A583}"/>
    <cellStyle name="Tusenskille 3 3 4 4" xfId="7306" xr:uid="{FF94E747-B8A1-456F-BF0D-A75198EBC246}"/>
    <cellStyle name="Tusenskille 3 3 4 4 2" xfId="14804" xr:uid="{1FCCC58D-CC93-452F-B7CB-539C2DCE63D6}"/>
    <cellStyle name="Tusenskille 3 3 4 4 2 2" xfId="29780" xr:uid="{CB993789-4F72-4149-979F-0D4E147E0BC3}"/>
    <cellStyle name="Tusenskille 3 3 4 4 3" xfId="22292" xr:uid="{947C5C3F-8678-45C9-9D4E-5CD6CD632BDD}"/>
    <cellStyle name="Tusenskille 3 3 4 4 4" xfId="37540" xr:uid="{924CE509-447D-4390-A414-71BBB95792D2}"/>
    <cellStyle name="Tusenskille 3 3 4 4 5" xfId="44711" xr:uid="{97E3CB5C-51DF-4B51-8888-6A8F7E982343}"/>
    <cellStyle name="Tusenskille 3 3 4 4 6" xfId="52598" xr:uid="{3B054012-A2E9-44CD-825C-C1C9E7DA40C2}"/>
    <cellStyle name="Tusenskille 3 3 4 4 7" xfId="60087" xr:uid="{F5A9E462-3112-4BF6-B5C8-35ACFA38BB69}"/>
    <cellStyle name="Tusenskille 3 3 4 5" xfId="14801" xr:uid="{92FE8A83-FD7B-4252-A13E-D68EEE8385D9}"/>
    <cellStyle name="Tusenskille 3 3 4 5 2" xfId="29777" xr:uid="{DF055BB5-64EE-4B1E-BA58-DDBA8331617C}"/>
    <cellStyle name="Tusenskille 3 3 4 6" xfId="22289" xr:uid="{2DAB2042-E444-42D0-8153-0F0AD6405769}"/>
    <cellStyle name="Tusenskille 3 3 4 7" xfId="32087" xr:uid="{5DA599C1-E2A2-4346-8914-F95E59AAAFC0}"/>
    <cellStyle name="Tusenskille 3 3 4 8" xfId="44708" xr:uid="{01FD84BD-2968-4D95-98E1-E470BE2CCF20}"/>
    <cellStyle name="Tusenskille 3 3 4 9" xfId="52595" xr:uid="{8E58BDC4-6674-4BB4-A264-338C759B656F}"/>
    <cellStyle name="Tusenskille 3 3 5" xfId="7307" xr:uid="{B9298CDA-B59A-4C45-9433-4551A33BD7D1}"/>
    <cellStyle name="Tusenskille 3 3 5 2" xfId="14805" xr:uid="{6CF03642-A9D9-4A39-9479-0E3DDCB426D1}"/>
    <cellStyle name="Tusenskille 3 3 5 2 2" xfId="29781" xr:uid="{A868604F-3307-4EEC-BBB2-3EB700B36C0C}"/>
    <cellStyle name="Tusenskille 3 3 5 3" xfId="22293" xr:uid="{18FD84E6-43E2-402C-957F-1F76F985F9AE}"/>
    <cellStyle name="Tusenskille 3 3 5 4" xfId="33849" xr:uid="{583331BB-58CB-43B8-9BE2-DB322028E6A7}"/>
    <cellStyle name="Tusenskille 3 3 5 5" xfId="44712" xr:uid="{7880C7AB-2C65-4520-9344-C3CB1C60428A}"/>
    <cellStyle name="Tusenskille 3 3 5 6" xfId="52599" xr:uid="{3652620F-ABD9-4F6E-85C8-AD57C4D0D0B0}"/>
    <cellStyle name="Tusenskille 3 3 5 7" xfId="60088" xr:uid="{8D119C57-827F-4484-9472-2A87490C2A8D}"/>
    <cellStyle name="Tusenskille 3 3 6" xfId="7308" xr:uid="{6105970B-987A-4FCF-AF35-18267A7B1A87}"/>
    <cellStyle name="Tusenskille 3 3 6 2" xfId="14806" xr:uid="{6B7573AC-CBF0-4D68-B80B-6AF4E89DE831}"/>
    <cellStyle name="Tusenskille 3 3 6 2 2" xfId="29782" xr:uid="{3AC2D8ED-BCCB-48BA-9BD1-84C696047DEE}"/>
    <cellStyle name="Tusenskille 3 3 6 3" xfId="22294" xr:uid="{A59FDD84-77EB-4C5E-B85F-37336A012AB4}"/>
    <cellStyle name="Tusenskille 3 3 6 4" xfId="35694" xr:uid="{6ADD5BB5-486B-4FB1-A590-80D785379C97}"/>
    <cellStyle name="Tusenskille 3 3 6 5" xfId="44713" xr:uid="{C83CC9E4-CBC5-4850-9F10-C952925368D8}"/>
    <cellStyle name="Tusenskille 3 3 6 6" xfId="52600" xr:uid="{F014FDC1-2641-49F7-980C-3EA1436059A2}"/>
    <cellStyle name="Tusenskille 3 3 6 7" xfId="60089" xr:uid="{4FFB49F3-1C85-4210-81DE-A5BECAED11F8}"/>
    <cellStyle name="Tusenskille 3 3 7" xfId="7309" xr:uid="{0315E4FA-E7E1-438B-8CC9-8A8BEF207675}"/>
    <cellStyle name="Tusenskille 3 3 7 2" xfId="14807" xr:uid="{5A393EC0-1F05-402B-ADDC-50DBFBA89064}"/>
    <cellStyle name="Tusenskille 3 3 7 2 2" xfId="29783" xr:uid="{D68F6F79-B979-4618-B279-394D79E1C751}"/>
    <cellStyle name="Tusenskille 3 3 7 3" xfId="22295" xr:uid="{09847C18-E3C2-439A-BA4B-E26AA859DFD8}"/>
    <cellStyle name="Tusenskille 3 3 7 4" xfId="37537" xr:uid="{1B2A1661-E332-4626-BAC6-005B5B166FD1}"/>
    <cellStyle name="Tusenskille 3 3 7 5" xfId="44714" xr:uid="{FCE89582-6F69-4C81-8281-CA44447AE991}"/>
    <cellStyle name="Tusenskille 3 3 7 6" xfId="52601" xr:uid="{B9C61810-E07A-4ADB-A833-955B5AB05CA8}"/>
    <cellStyle name="Tusenskille 3 3 7 7" xfId="60090" xr:uid="{F107BECD-CA86-40BB-8590-2886E0B66FAA}"/>
    <cellStyle name="Tusenskille 3 3 8" xfId="7310" xr:uid="{3CF7BA2C-1E1C-4709-BDE1-D4DC9FE70ECF}"/>
    <cellStyle name="Tusenskille 3 3 8 2" xfId="14808" xr:uid="{82EC3E62-3A33-4B28-BE6C-B48C33E23315}"/>
    <cellStyle name="Tusenskille 3 3 8 2 2" xfId="29784" xr:uid="{C497B8B9-01D0-4548-9436-98C5EF78F895}"/>
    <cellStyle name="Tusenskille 3 3 8 3" xfId="22296" xr:uid="{380CA221-0822-4A69-9425-5ADBE57738D5}"/>
    <cellStyle name="Tusenskille 3 3 8 4" xfId="37676" xr:uid="{A6AA1F7E-2D5C-4182-862A-E6780ACEFE1C}"/>
    <cellStyle name="Tusenskille 3 3 8 5" xfId="44715" xr:uid="{41D3A478-0E0A-4FF4-9DD8-AE2AA59B8B46}"/>
    <cellStyle name="Tusenskille 3 3 8 6" xfId="52602" xr:uid="{C257C575-6E78-43D1-B152-3D7152A49BB2}"/>
    <cellStyle name="Tusenskille 3 3 8 7" xfId="60091" xr:uid="{59C36E3B-BB6D-443D-ABFA-B633DB2F73FB}"/>
    <cellStyle name="Tusenskille 3 3 9" xfId="7773" xr:uid="{1EDBB89E-183D-4740-99AE-52545FEA8210}"/>
    <cellStyle name="Tusenskille 3 3 9 2" xfId="15262" xr:uid="{8F532148-5277-49BD-ADE5-25F27AB74BB5}"/>
    <cellStyle name="Tusenskille 3 3 9 2 2" xfId="30238" xr:uid="{29AE27F4-291E-4847-A062-C63177D7AE03}"/>
    <cellStyle name="Tusenskille 3 3 9 3" xfId="22750" xr:uid="{4C1C95E5-C453-4C58-A0CC-EB8B3611738C}"/>
    <cellStyle name="Tusenskille 3 3 9 4" xfId="45169" xr:uid="{37755EBD-036D-4395-9B04-9131DAD59CFC}"/>
    <cellStyle name="Tusenskille 3 3 9 5" xfId="53057" xr:uid="{8C1619F1-8077-4434-BF34-FAC609873C33}"/>
    <cellStyle name="Tusenskille 3 3 9 6" xfId="60545" xr:uid="{96D99D5C-BBD7-4428-B2F3-B40FAC3E1ED4}"/>
    <cellStyle name="Tusenskille 3 4" xfId="299" xr:uid="{CF92D5E4-18FF-423C-80A5-02E3ACED112C}"/>
    <cellStyle name="Tusenskille 3 4 10" xfId="7841" xr:uid="{344FAF09-5CDB-419F-882B-39086D3EE4CD}"/>
    <cellStyle name="Tusenskille 3 4 10 2" xfId="22818" xr:uid="{F4B713A0-35F1-4E54-9003-F77B35964900}"/>
    <cellStyle name="Tusenskille 3 4 11" xfId="15330" xr:uid="{02E4BDDC-658F-41CF-BD93-06FC22559942}"/>
    <cellStyle name="Tusenskille 3 4 12" xfId="31124" xr:uid="{FBE320F6-2ECB-4C82-9BA6-8D80AE5C51D1}"/>
    <cellStyle name="Tusenskille 3 4 13" xfId="37749" xr:uid="{0690E6FC-7CA3-46FF-BE3F-64DB358815B3}"/>
    <cellStyle name="Tusenskille 3 4 14" xfId="45237" xr:uid="{45B57CE8-F17B-4C47-9492-A6BDBF6CCC3B}"/>
    <cellStyle name="Tusenskille 3 4 15" xfId="45360" xr:uid="{2EA2E85D-DE7B-4C89-A247-6C25D51FE8FD}"/>
    <cellStyle name="Tusenskille 3 4 16" xfId="45483" xr:uid="{3D9F000F-871A-428B-A1CC-D0DD5F8EFB94}"/>
    <cellStyle name="Tusenskille 3 4 17" xfId="45632" xr:uid="{5CCE49A7-7861-4F14-8DBB-40BA7DAC2C31}"/>
    <cellStyle name="Tusenskille 3 4 18" xfId="53125" xr:uid="{012368F9-CA9F-4D70-9B14-05FB6EFF5D48}"/>
    <cellStyle name="Tusenskille 3 4 2" xfId="357" xr:uid="{C95E3678-BDBF-4A05-9B6D-09DD402A6132}"/>
    <cellStyle name="Tusenskille 3 4 2 10" xfId="45416" xr:uid="{F8B3CB09-8F5A-4C3D-A4CC-1422EC79AAF8}"/>
    <cellStyle name="Tusenskille 3 4 2 11" xfId="45539" xr:uid="{B733117B-83B5-4E44-ACDD-D4C92F1F195D}"/>
    <cellStyle name="Tusenskille 3 4 2 12" xfId="45688" xr:uid="{A33F802E-F75A-44E2-B8C0-CCB792ADA138}"/>
    <cellStyle name="Tusenskille 3 4 2 13" xfId="53181" xr:uid="{BBAE9A2B-B793-4E6E-A623-5FF49230724F}"/>
    <cellStyle name="Tusenskille 3 4 2 2" xfId="7311" xr:uid="{D593A1D3-CB0A-4AFF-9257-C0B482B5DE3B}"/>
    <cellStyle name="Tusenskille 3 4 2 2 2" xfId="14809" xr:uid="{F578B6F7-D60D-4E69-A6BC-D84B68FCFA54}"/>
    <cellStyle name="Tusenskille 3 4 2 2 2 2" xfId="29785" xr:uid="{53D6E3BB-FFDC-4AB4-8080-D42D0842DBBE}"/>
    <cellStyle name="Tusenskille 3 4 2 2 3" xfId="22297" xr:uid="{E6344A77-31CF-476A-901E-1AF041612456}"/>
    <cellStyle name="Tusenskille 3 4 2 2 4" xfId="33854" xr:uid="{80C91EE6-1E4B-420B-9234-004565AF503C}"/>
    <cellStyle name="Tusenskille 3 4 2 2 5" xfId="44716" xr:uid="{395A36D0-9A64-4A36-BC9F-0B5689080436}"/>
    <cellStyle name="Tusenskille 3 4 2 2 6" xfId="52603" xr:uid="{00DC4F8C-3F9F-4082-9F48-CEFFD5C8015C}"/>
    <cellStyle name="Tusenskille 3 4 2 2 7" xfId="60092" xr:uid="{726B2D51-4CF6-43C1-B6CB-31F66CEB6959}"/>
    <cellStyle name="Tusenskille 3 4 2 3" xfId="7312" xr:uid="{F7C20477-2415-4CED-87B0-DE5D8F562673}"/>
    <cellStyle name="Tusenskille 3 4 2 3 2" xfId="14810" xr:uid="{CC8E7975-513B-490F-8F3F-CCD2966B8C8F}"/>
    <cellStyle name="Tusenskille 3 4 2 3 2 2" xfId="29786" xr:uid="{0025B069-5A7D-4827-8C91-46F0A2AF8CB6}"/>
    <cellStyle name="Tusenskille 3 4 2 3 3" xfId="22298" xr:uid="{057410CB-FC78-4F0D-B1B5-9627114B1A72}"/>
    <cellStyle name="Tusenskille 3 4 2 3 4" xfId="35699" xr:uid="{5BD39489-E10C-4FF0-8ED2-656BB5FD64EC}"/>
    <cellStyle name="Tusenskille 3 4 2 3 5" xfId="44717" xr:uid="{7DFC966C-473B-4E68-920E-D2FED6564320}"/>
    <cellStyle name="Tusenskille 3 4 2 3 6" xfId="52604" xr:uid="{1E21383F-5E80-49A5-8021-8CDE5880A9BE}"/>
    <cellStyle name="Tusenskille 3 4 2 3 7" xfId="60093" xr:uid="{C197B618-A236-4EB5-B585-EC1BE1B6C79E}"/>
    <cellStyle name="Tusenskille 3 4 2 4" xfId="7313" xr:uid="{E7A68BA4-9AF1-4AA0-BDC8-DC51B3674E88}"/>
    <cellStyle name="Tusenskille 3 4 2 4 2" xfId="14811" xr:uid="{0E249F3A-5247-4685-8EE7-5659AB5B669B}"/>
    <cellStyle name="Tusenskille 3 4 2 4 2 2" xfId="29787" xr:uid="{905B0A37-08BF-49BC-9691-40C73F9EA56E}"/>
    <cellStyle name="Tusenskille 3 4 2 4 3" xfId="22299" xr:uid="{9A6E9ACA-F558-4D40-AB75-419155DA5295}"/>
    <cellStyle name="Tusenskille 3 4 2 4 4" xfId="37542" xr:uid="{4E42CBC2-2319-4E66-A255-64E7B2B4FC7F}"/>
    <cellStyle name="Tusenskille 3 4 2 4 5" xfId="44718" xr:uid="{C8059C5F-5D85-4981-A253-9F759AA1C571}"/>
    <cellStyle name="Tusenskille 3 4 2 4 6" xfId="52605" xr:uid="{3FDCCDBF-E82E-4739-A893-727F143FB2B3}"/>
    <cellStyle name="Tusenskille 3 4 2 4 7" xfId="60094" xr:uid="{33017BBD-9126-4BDC-A681-67EB102F0366}"/>
    <cellStyle name="Tusenskille 3 4 2 5" xfId="7897" xr:uid="{ACAF3D11-BA62-4826-917A-FED709067705}"/>
    <cellStyle name="Tusenskille 3 4 2 5 2" xfId="22874" xr:uid="{1DC98B74-203C-4012-BCC1-181557743822}"/>
    <cellStyle name="Tusenskille 3 4 2 6" xfId="15386" xr:uid="{A95874AE-7414-4AD5-9033-384004706C43}"/>
    <cellStyle name="Tusenskille 3 4 2 7" xfId="31964" xr:uid="{EF7D17A4-0ABF-4720-8C64-8D58D0104BC0}"/>
    <cellStyle name="Tusenskille 3 4 2 8" xfId="37805" xr:uid="{55400577-A5C0-461B-99BD-63962E7CE7FA}"/>
    <cellStyle name="Tusenskille 3 4 2 9" xfId="45293" xr:uid="{7A08396D-1F55-45B3-84AC-04837CC51D4D}"/>
    <cellStyle name="Tusenskille 3 4 3" xfId="7314" xr:uid="{F2E5ECFF-DFEF-4B1F-ABF6-809134F1DAC4}"/>
    <cellStyle name="Tusenskille 3 4 3 10" xfId="60095" xr:uid="{08591129-4318-40B2-993A-D89DB3E86A4A}"/>
    <cellStyle name="Tusenskille 3 4 3 2" xfId="7315" xr:uid="{51D92F95-0C33-49DB-91D2-A8E172EE5A5A}"/>
    <cellStyle name="Tusenskille 3 4 3 2 2" xfId="14813" xr:uid="{1FFB096E-939C-4845-86B5-698E095DA0E5}"/>
    <cellStyle name="Tusenskille 3 4 3 2 2 2" xfId="29789" xr:uid="{856B310D-9FE5-4DDB-B4F5-8D979AC50C4D}"/>
    <cellStyle name="Tusenskille 3 4 3 2 3" xfId="22301" xr:uid="{1BEC4AF6-88FC-4214-8B34-55FDF9FE2A69}"/>
    <cellStyle name="Tusenskille 3 4 3 2 4" xfId="33855" xr:uid="{D083BB77-46EE-448D-965D-D827317C5876}"/>
    <cellStyle name="Tusenskille 3 4 3 2 5" xfId="44720" xr:uid="{E598444F-3A5B-4E43-8A89-45B4E4B4075D}"/>
    <cellStyle name="Tusenskille 3 4 3 2 6" xfId="52607" xr:uid="{1E68F463-CC8E-47F1-BB57-DC2EAE92EF55}"/>
    <cellStyle name="Tusenskille 3 4 3 2 7" xfId="60096" xr:uid="{B003C8A1-3595-4351-BE5F-4D2BD3A15D28}"/>
    <cellStyle name="Tusenskille 3 4 3 3" xfId="7316" xr:uid="{5868ED6A-32C8-460A-8363-376A095AA2F6}"/>
    <cellStyle name="Tusenskille 3 4 3 3 2" xfId="14814" xr:uid="{DE78E451-BEE4-4ACC-AB16-750E52588EEB}"/>
    <cellStyle name="Tusenskille 3 4 3 3 2 2" xfId="29790" xr:uid="{DEA5BFDD-18E6-4685-AA71-E5ACE47010B4}"/>
    <cellStyle name="Tusenskille 3 4 3 3 3" xfId="22302" xr:uid="{6A528054-5CE0-41A3-A7A3-F4842944F6D9}"/>
    <cellStyle name="Tusenskille 3 4 3 3 4" xfId="35700" xr:uid="{7D58C188-9D69-44A1-A3CB-2CF1CAB777A3}"/>
    <cellStyle name="Tusenskille 3 4 3 3 5" xfId="44721" xr:uid="{0B2BD7EF-575B-46D3-9E5F-D0C582F41AF6}"/>
    <cellStyle name="Tusenskille 3 4 3 3 6" xfId="52608" xr:uid="{2F35B28C-D0D6-4061-929D-F6E3294F5E5E}"/>
    <cellStyle name="Tusenskille 3 4 3 3 7" xfId="60097" xr:uid="{A17E31F4-0215-481E-B47A-A76A340DB301}"/>
    <cellStyle name="Tusenskille 3 4 3 4" xfId="7317" xr:uid="{DC36AD18-32FD-4FEF-8271-AF7FD8ED7A9F}"/>
    <cellStyle name="Tusenskille 3 4 3 4 2" xfId="14815" xr:uid="{18FE04B3-7C89-499D-81FB-C768E9463C7A}"/>
    <cellStyle name="Tusenskille 3 4 3 4 2 2" xfId="29791" xr:uid="{0A3267DC-EFC3-4C91-AB10-72261C208CBE}"/>
    <cellStyle name="Tusenskille 3 4 3 4 3" xfId="22303" xr:uid="{8631B454-263F-451A-B7BC-AD45C0EDDE3A}"/>
    <cellStyle name="Tusenskille 3 4 3 4 4" xfId="37543" xr:uid="{3047F439-01B4-40BC-A28C-318FF16C1119}"/>
    <cellStyle name="Tusenskille 3 4 3 4 5" xfId="44722" xr:uid="{F50958A7-34FC-4BE6-A474-D42DC1822AB8}"/>
    <cellStyle name="Tusenskille 3 4 3 4 6" xfId="52609" xr:uid="{F68B37C6-8948-4C6C-B416-E6F9C212938A}"/>
    <cellStyle name="Tusenskille 3 4 3 4 7" xfId="60098" xr:uid="{77F78C64-42E7-4BA5-8CF1-3605F6634557}"/>
    <cellStyle name="Tusenskille 3 4 3 5" xfId="14812" xr:uid="{D57DC1BE-FA59-411C-BBD3-1957819ABC67}"/>
    <cellStyle name="Tusenskille 3 4 3 5 2" xfId="29788" xr:uid="{D4D99932-5427-45DB-9400-DC920AECCF30}"/>
    <cellStyle name="Tusenskille 3 4 3 6" xfId="22300" xr:uid="{C66C973E-FEFF-4FDD-8E8B-2464E9DE329D}"/>
    <cellStyle name="Tusenskille 3 4 3 7" xfId="32045" xr:uid="{116AEB85-249C-4E6E-BECE-3A7D798E83A4}"/>
    <cellStyle name="Tusenskille 3 4 3 8" xfId="44719" xr:uid="{2B4C6EF8-FB87-43E8-B8BF-255741502DE8}"/>
    <cellStyle name="Tusenskille 3 4 3 9" xfId="52606" xr:uid="{3B258D69-DFFB-4629-A95E-A5E06355CF81}"/>
    <cellStyle name="Tusenskille 3 4 4" xfId="7318" xr:uid="{B57E8474-DEFE-4EC8-9E6D-8CC877C0FEEF}"/>
    <cellStyle name="Tusenskille 3 4 4 10" xfId="60099" xr:uid="{2A216C81-D0E0-4541-B6A6-D409E590F527}"/>
    <cellStyle name="Tusenskille 3 4 4 2" xfId="7319" xr:uid="{8B32F796-90F4-4F55-B59F-D5D4916D996C}"/>
    <cellStyle name="Tusenskille 3 4 4 2 2" xfId="14817" xr:uid="{0668E212-F793-4577-8D0C-E53BB3AA5B90}"/>
    <cellStyle name="Tusenskille 3 4 4 2 2 2" xfId="29793" xr:uid="{EF5652DF-6935-48BE-ACF4-650F22FA64BE}"/>
    <cellStyle name="Tusenskille 3 4 4 2 3" xfId="22305" xr:uid="{B7EBDFAB-2931-41EC-8F0B-47241DE2353B}"/>
    <cellStyle name="Tusenskille 3 4 4 2 4" xfId="33856" xr:uid="{0D7B0C1F-9B86-4828-BBAC-63D503E413F8}"/>
    <cellStyle name="Tusenskille 3 4 4 2 5" xfId="44724" xr:uid="{803D7C68-181E-4179-8479-4E703B550000}"/>
    <cellStyle name="Tusenskille 3 4 4 2 6" xfId="52611" xr:uid="{C00D6918-5EC6-4740-8134-34B0F6826B02}"/>
    <cellStyle name="Tusenskille 3 4 4 2 7" xfId="60100" xr:uid="{3E237F70-2D0B-49D5-8EAF-FF5A59E91B38}"/>
    <cellStyle name="Tusenskille 3 4 4 3" xfId="7320" xr:uid="{654C42F6-F98B-40C6-AEBE-23E16B14F615}"/>
    <cellStyle name="Tusenskille 3 4 4 3 2" xfId="14818" xr:uid="{F8A94EFC-E5E2-4064-BA71-20292FB5B9E8}"/>
    <cellStyle name="Tusenskille 3 4 4 3 2 2" xfId="29794" xr:uid="{B3A45180-3E16-4FFE-B424-6BC90FC69A3A}"/>
    <cellStyle name="Tusenskille 3 4 4 3 3" xfId="22306" xr:uid="{8E3AEA4D-70D7-41DA-A3BC-0CAF52FC09DF}"/>
    <cellStyle name="Tusenskille 3 4 4 3 4" xfId="35701" xr:uid="{DCFAD0AA-BA63-40FB-B2EB-4805195F0B5E}"/>
    <cellStyle name="Tusenskille 3 4 4 3 5" xfId="44725" xr:uid="{64625EB3-4FA1-4DD7-ACAA-7E57B03A0AD3}"/>
    <cellStyle name="Tusenskille 3 4 4 3 6" xfId="52612" xr:uid="{CED92CD9-730D-48B5-82D4-1D8C0A24A3D4}"/>
    <cellStyle name="Tusenskille 3 4 4 3 7" xfId="60101" xr:uid="{56CA793A-0CFE-42FE-9129-E76CD0795085}"/>
    <cellStyle name="Tusenskille 3 4 4 4" xfId="7321" xr:uid="{AD35682C-7CF0-4BD9-BA48-77EED636400F}"/>
    <cellStyle name="Tusenskille 3 4 4 4 2" xfId="14819" xr:uid="{C51767DC-7AA9-41C7-9CE2-1E62C9086D5B}"/>
    <cellStyle name="Tusenskille 3 4 4 4 2 2" xfId="29795" xr:uid="{AA95BA52-1470-4359-83A4-2F77F877B041}"/>
    <cellStyle name="Tusenskille 3 4 4 4 3" xfId="22307" xr:uid="{A0ADA662-928C-47A7-9FC7-964E8A98A968}"/>
    <cellStyle name="Tusenskille 3 4 4 4 4" xfId="37544" xr:uid="{9AE8405F-F184-4FC0-A2F9-CE630E7691E6}"/>
    <cellStyle name="Tusenskille 3 4 4 4 5" xfId="44726" xr:uid="{A9CCFAA1-577C-4924-B363-ED2EB8640E89}"/>
    <cellStyle name="Tusenskille 3 4 4 4 6" xfId="52613" xr:uid="{9ECC2286-3DEC-4A6A-8A97-A1276261F798}"/>
    <cellStyle name="Tusenskille 3 4 4 4 7" xfId="60102" xr:uid="{7E4C59A5-D711-4590-823B-3C037DC784ED}"/>
    <cellStyle name="Tusenskille 3 4 4 5" xfId="14816" xr:uid="{6CB3F265-242E-4434-A31B-8CFE7C0E9C86}"/>
    <cellStyle name="Tusenskille 3 4 4 5 2" xfId="29792" xr:uid="{E29705C2-DCE1-4B5C-88E1-EC1FD065AD13}"/>
    <cellStyle name="Tusenskille 3 4 4 6" xfId="22304" xr:uid="{E06CDF35-BFB1-4AAB-B55C-92B9F9FD83D6}"/>
    <cellStyle name="Tusenskille 3 4 4 7" xfId="32100" xr:uid="{D73E12A6-286F-44B1-9A34-81EDD1694DCC}"/>
    <cellStyle name="Tusenskille 3 4 4 8" xfId="44723" xr:uid="{B95AF7D9-8750-40E5-B323-1B8E483E8E4B}"/>
    <cellStyle name="Tusenskille 3 4 4 9" xfId="52610" xr:uid="{B4D77201-4358-49DD-AA47-786AEA7D31E4}"/>
    <cellStyle name="Tusenskille 3 4 5" xfId="7322" xr:uid="{3E9C167F-F0D7-4331-BB22-16B6BC459F54}"/>
    <cellStyle name="Tusenskille 3 4 5 2" xfId="14820" xr:uid="{D1EAD7A7-7D68-488A-9EA9-B8654E079EAE}"/>
    <cellStyle name="Tusenskille 3 4 5 2 2" xfId="29796" xr:uid="{8515CD84-5135-4CCC-AD12-B5EB3BF95781}"/>
    <cellStyle name="Tusenskille 3 4 5 3" xfId="22308" xr:uid="{038A50C5-C8EF-4971-BBE2-13F62F627916}"/>
    <cellStyle name="Tusenskille 3 4 5 4" xfId="33853" xr:uid="{D498F678-8B8A-4157-90A0-D511157C42DC}"/>
    <cellStyle name="Tusenskille 3 4 5 5" xfId="44727" xr:uid="{0BB0CF43-AA2D-4964-9809-4FAF2221AF6E}"/>
    <cellStyle name="Tusenskille 3 4 5 6" xfId="52614" xr:uid="{A5377263-0199-485A-AF49-DA922AAC0AF3}"/>
    <cellStyle name="Tusenskille 3 4 5 7" xfId="60103" xr:uid="{C382127C-C68B-4EF1-AFCF-748CE4DDEA2D}"/>
    <cellStyle name="Tusenskille 3 4 6" xfId="7323" xr:uid="{1D6EC6DE-3A4C-4ADA-8AD0-DDE1D3BC2AA5}"/>
    <cellStyle name="Tusenskille 3 4 6 2" xfId="14821" xr:uid="{89587D1B-3A77-4E89-911C-0B2179BE73A4}"/>
    <cellStyle name="Tusenskille 3 4 6 2 2" xfId="29797" xr:uid="{5680E43E-C475-4D99-A7FC-3CDCB96FABE3}"/>
    <cellStyle name="Tusenskille 3 4 6 3" xfId="22309" xr:uid="{30029010-74D5-4185-9185-09572CF2A3E7}"/>
    <cellStyle name="Tusenskille 3 4 6 4" xfId="35698" xr:uid="{7F1BF086-F90D-4712-91D1-CA605534E80C}"/>
    <cellStyle name="Tusenskille 3 4 6 5" xfId="44728" xr:uid="{7562B29F-AEDD-4E20-9CD4-97EA630E5095}"/>
    <cellStyle name="Tusenskille 3 4 6 6" xfId="52615" xr:uid="{4F64465A-DD65-424C-AE86-FEB82F24C429}"/>
    <cellStyle name="Tusenskille 3 4 6 7" xfId="60104" xr:uid="{F5CBAE48-D022-4C0F-AD3C-C46EEDEF8D01}"/>
    <cellStyle name="Tusenskille 3 4 7" xfId="7324" xr:uid="{376816A5-251C-45FB-834A-D460ED482D01}"/>
    <cellStyle name="Tusenskille 3 4 7 2" xfId="14822" xr:uid="{F13BA9CC-690A-45C2-AC8F-D852E30A639A}"/>
    <cellStyle name="Tusenskille 3 4 7 2 2" xfId="29798" xr:uid="{19DA009F-D489-44A0-9F86-53181FA2F6E6}"/>
    <cellStyle name="Tusenskille 3 4 7 3" xfId="22310" xr:uid="{40CD66B6-C8EE-45C7-BB5B-C297BC56880A}"/>
    <cellStyle name="Tusenskille 3 4 7 4" xfId="37541" xr:uid="{D4D0125B-A0E7-4331-A8C3-5EB2B28A37E7}"/>
    <cellStyle name="Tusenskille 3 4 7 5" xfId="44729" xr:uid="{26D61249-979C-49B8-AC96-17365B2A8CFB}"/>
    <cellStyle name="Tusenskille 3 4 7 6" xfId="52616" xr:uid="{12DD88F9-69EC-44FC-A9DD-9BA292323CAC}"/>
    <cellStyle name="Tusenskille 3 4 7 7" xfId="60105" xr:uid="{8DAB72CE-DB92-4408-A2D9-7636961507C4}"/>
    <cellStyle name="Tusenskille 3 4 8" xfId="7325" xr:uid="{61AF613A-C2E3-4BE4-94C4-4EA9EB740AC6}"/>
    <cellStyle name="Tusenskille 3 4 8 2" xfId="14823" xr:uid="{7D79CAE2-7B2A-4250-B2B9-D283DA511542}"/>
    <cellStyle name="Tusenskille 3 4 8 2 2" xfId="29799" xr:uid="{B3004D87-A4D0-4D99-BA7A-A0D41630832E}"/>
    <cellStyle name="Tusenskille 3 4 8 3" xfId="22311" xr:uid="{84F95145-EC31-4767-915B-0C76C71DF0D0}"/>
    <cellStyle name="Tusenskille 3 4 8 4" xfId="37689" xr:uid="{9EB8D1CB-725D-4C25-B686-C981B0DA28B8}"/>
    <cellStyle name="Tusenskille 3 4 8 5" xfId="44730" xr:uid="{F8F793CB-4886-40F1-9B8E-1A05039DBC16}"/>
    <cellStyle name="Tusenskille 3 4 8 6" xfId="52617" xr:uid="{9AC9DC3B-6EE3-419A-BA1D-000DDAE5EB0D}"/>
    <cellStyle name="Tusenskille 3 4 8 7" xfId="60106" xr:uid="{CD17D93E-7F45-4448-8D30-3915DE6B1A04}"/>
    <cellStyle name="Tusenskille 3 4 9" xfId="7786" xr:uid="{F456804D-C1E1-41B8-8B6B-677B1E93C365}"/>
    <cellStyle name="Tusenskille 3 4 9 2" xfId="15275" xr:uid="{950F1EE3-62BB-44E9-9F19-7F7449C2382F}"/>
    <cellStyle name="Tusenskille 3 4 9 2 2" xfId="30251" xr:uid="{3470371B-609D-4F1E-B623-ED2425E958D4}"/>
    <cellStyle name="Tusenskille 3 4 9 3" xfId="22763" xr:uid="{8E99681B-AAAA-43C1-9C53-AF66CE350FF4}"/>
    <cellStyle name="Tusenskille 3 4 9 4" xfId="45182" xr:uid="{E98BE1E2-18C0-4B8A-9D59-3A06D039D75A}"/>
    <cellStyle name="Tusenskille 3 4 9 5" xfId="53070" xr:uid="{29697D8F-2CF9-4441-887E-0A014E4EE1A9}"/>
    <cellStyle name="Tusenskille 3 4 9 6" xfId="60558" xr:uid="{4A149594-4AD6-436A-8866-15DF8635EB97}"/>
    <cellStyle name="Tusenskille 3 5" xfId="311" xr:uid="{2D6B47E9-18CD-4D84-8217-327EC4023326}"/>
    <cellStyle name="Tusenskille 3 5 10" xfId="7852" xr:uid="{23A84638-40ED-4D37-BF96-3948AC987797}"/>
    <cellStyle name="Tusenskille 3 5 10 2" xfId="22829" xr:uid="{3E495B22-0CF4-44D8-915E-5C672AFCB811}"/>
    <cellStyle name="Tusenskille 3 5 11" xfId="15341" xr:uid="{E5451772-467E-4B78-BCF7-5785D0437BF2}"/>
    <cellStyle name="Tusenskille 3 5 12" xfId="31135" xr:uid="{4F2210BA-CDB3-4504-BF9C-F20ACFDDD98E}"/>
    <cellStyle name="Tusenskille 3 5 13" xfId="37760" xr:uid="{3C0DD28F-C512-41BC-886E-E92A15974FD2}"/>
    <cellStyle name="Tusenskille 3 5 14" xfId="45248" xr:uid="{993218C1-6457-4058-AE4E-5FCD091CBA87}"/>
    <cellStyle name="Tusenskille 3 5 15" xfId="45371" xr:uid="{CE4035C1-3FEC-445A-9A21-C5A4B3EA8FC8}"/>
    <cellStyle name="Tusenskille 3 5 16" xfId="45494" xr:uid="{90EE87CE-0E6C-4459-A5C6-271E3E3AB3C2}"/>
    <cellStyle name="Tusenskille 3 5 17" xfId="45643" xr:uid="{0183073B-E408-4B94-843D-2C06B67703C9}"/>
    <cellStyle name="Tusenskille 3 5 18" xfId="53136" xr:uid="{28A7E8A5-90D9-434E-913E-40A8D0D46BFD}"/>
    <cellStyle name="Tusenskille 3 5 2" xfId="368" xr:uid="{AA0C6CDC-5687-43AE-8AC8-9B84B04A2FBD}"/>
    <cellStyle name="Tusenskille 3 5 2 10" xfId="45427" xr:uid="{62EFC0BC-305E-4A60-8B5E-9CD0CB644FE9}"/>
    <cellStyle name="Tusenskille 3 5 2 11" xfId="45550" xr:uid="{CA37DC35-9CC5-4377-B105-8D27195186F1}"/>
    <cellStyle name="Tusenskille 3 5 2 12" xfId="45699" xr:uid="{34DAF02C-6655-4F43-BC5C-06F99F7DB188}"/>
    <cellStyle name="Tusenskille 3 5 2 13" xfId="53192" xr:uid="{4A10FB92-35C4-4CC1-AF28-2A28104BC3FA}"/>
    <cellStyle name="Tusenskille 3 5 2 2" xfId="7326" xr:uid="{E4191DD0-8955-4223-A02F-44CECFB26526}"/>
    <cellStyle name="Tusenskille 3 5 2 2 2" xfId="14824" xr:uid="{FF632D83-3BCB-4F7F-9225-281B875F4208}"/>
    <cellStyle name="Tusenskille 3 5 2 2 2 2" xfId="29800" xr:uid="{2377C136-6337-4C84-A8D6-39C3315341ED}"/>
    <cellStyle name="Tusenskille 3 5 2 2 3" xfId="22312" xr:uid="{AD344C0C-4542-4E76-A919-70480B0D0B81}"/>
    <cellStyle name="Tusenskille 3 5 2 2 4" xfId="33858" xr:uid="{12740CE8-1AAF-4A66-BC0A-2CC0BF5F9CB9}"/>
    <cellStyle name="Tusenskille 3 5 2 2 5" xfId="44731" xr:uid="{8A18692A-F972-427E-AF30-6D2E94D9525C}"/>
    <cellStyle name="Tusenskille 3 5 2 2 6" xfId="52618" xr:uid="{738011E7-574C-4190-B8E2-27BD2960C528}"/>
    <cellStyle name="Tusenskille 3 5 2 2 7" xfId="60107" xr:uid="{6F2901D2-5053-4A1A-A988-04BF72FB8277}"/>
    <cellStyle name="Tusenskille 3 5 2 3" xfId="7327" xr:uid="{18A9CBDD-F189-4B65-A34A-0D70DE17396C}"/>
    <cellStyle name="Tusenskille 3 5 2 3 2" xfId="14825" xr:uid="{804668B7-0AD7-4536-9F7D-3BA0B0A186CB}"/>
    <cellStyle name="Tusenskille 3 5 2 3 2 2" xfId="29801" xr:uid="{AB5345BE-2C81-47ED-ACAF-90E816553249}"/>
    <cellStyle name="Tusenskille 3 5 2 3 3" xfId="22313" xr:uid="{C45F02F8-9082-4AFB-9846-2DF3ADEC9CD0}"/>
    <cellStyle name="Tusenskille 3 5 2 3 4" xfId="35703" xr:uid="{7250BDD3-3389-4C68-89D8-8EEE3119C371}"/>
    <cellStyle name="Tusenskille 3 5 2 3 5" xfId="44732" xr:uid="{FF0859DB-CD1A-4790-8A57-45A039D506A2}"/>
    <cellStyle name="Tusenskille 3 5 2 3 6" xfId="52619" xr:uid="{3EAE4C13-2F93-48B9-923D-826557C84DD9}"/>
    <cellStyle name="Tusenskille 3 5 2 3 7" xfId="60108" xr:uid="{F7284923-EC60-474C-9A1D-D545CCA0BC89}"/>
    <cellStyle name="Tusenskille 3 5 2 4" xfId="7328" xr:uid="{EEF988AC-C225-4EF6-B4AE-B89EAE749316}"/>
    <cellStyle name="Tusenskille 3 5 2 4 2" xfId="14826" xr:uid="{F9A32442-C23B-401D-BE9F-A0A8BE3491F0}"/>
    <cellStyle name="Tusenskille 3 5 2 4 2 2" xfId="29802" xr:uid="{B4EA0966-1E4B-4D2D-80D0-43BD7B7B1DF1}"/>
    <cellStyle name="Tusenskille 3 5 2 4 3" xfId="22314" xr:uid="{D175502A-9151-41FD-9891-6DDCE89AE599}"/>
    <cellStyle name="Tusenskille 3 5 2 4 4" xfId="37546" xr:uid="{77C3DD12-B6D2-4072-BE02-8E40B8FFB104}"/>
    <cellStyle name="Tusenskille 3 5 2 4 5" xfId="44733" xr:uid="{9057BDE2-DC7C-48B8-8539-C8F676AB1CE8}"/>
    <cellStyle name="Tusenskille 3 5 2 4 6" xfId="52620" xr:uid="{5AE2E6DB-CE6D-461A-B14C-9609AD9D11EF}"/>
    <cellStyle name="Tusenskille 3 5 2 4 7" xfId="60109" xr:uid="{150BAD90-1ED2-4228-A0B7-1C3939CE9762}"/>
    <cellStyle name="Tusenskille 3 5 2 5" xfId="7908" xr:uid="{55C59D46-547C-468C-8440-9C915616EB49}"/>
    <cellStyle name="Tusenskille 3 5 2 5 2" xfId="22885" xr:uid="{864AA677-C293-4A64-AD60-6FC11D531F04}"/>
    <cellStyle name="Tusenskille 3 5 2 6" xfId="15397" xr:uid="{300542F9-0C23-44A7-AFEA-9B20F961CC52}"/>
    <cellStyle name="Tusenskille 3 5 2 7" xfId="31965" xr:uid="{907FF46A-C5CC-4050-96AE-BB5F3D4A0C45}"/>
    <cellStyle name="Tusenskille 3 5 2 8" xfId="37816" xr:uid="{3E858539-0191-4B61-9E64-80673DEA545E}"/>
    <cellStyle name="Tusenskille 3 5 2 9" xfId="45304" xr:uid="{DCCDE654-86A4-488A-9987-402CFFD9B523}"/>
    <cellStyle name="Tusenskille 3 5 3" xfId="7329" xr:uid="{473CFEB0-B9AD-4344-A702-F0968F32D24E}"/>
    <cellStyle name="Tusenskille 3 5 3 10" xfId="60110" xr:uid="{A47588EE-167C-41CE-A425-73AC45CFB82D}"/>
    <cellStyle name="Tusenskille 3 5 3 2" xfId="7330" xr:uid="{FA47AB39-0F1D-4A6A-BD8B-A1747A72F675}"/>
    <cellStyle name="Tusenskille 3 5 3 2 2" xfId="14828" xr:uid="{E3DADC52-0330-43BA-82E2-92CD8A6A113B}"/>
    <cellStyle name="Tusenskille 3 5 3 2 2 2" xfId="29804" xr:uid="{AD53FEBD-6FA4-4582-9B0A-1767129A0E37}"/>
    <cellStyle name="Tusenskille 3 5 3 2 3" xfId="22316" xr:uid="{64AB3829-C2C4-4CAC-85FC-F7B045FC310F}"/>
    <cellStyle name="Tusenskille 3 5 3 2 4" xfId="33859" xr:uid="{38A1EF65-CA91-4D19-8748-4F4A6E4B01D0}"/>
    <cellStyle name="Tusenskille 3 5 3 2 5" xfId="44735" xr:uid="{4C07BF18-65BB-471C-B673-AF6F0094CDE9}"/>
    <cellStyle name="Tusenskille 3 5 3 2 6" xfId="52622" xr:uid="{DD1F9710-AC48-46D7-8B1F-0B66667BBF65}"/>
    <cellStyle name="Tusenskille 3 5 3 2 7" xfId="60111" xr:uid="{ADA8AF66-3A24-4B29-803F-6A13A65E06F7}"/>
    <cellStyle name="Tusenskille 3 5 3 3" xfId="7331" xr:uid="{FD9D28F6-1131-4B01-9B1A-F20CDD84AE78}"/>
    <cellStyle name="Tusenskille 3 5 3 3 2" xfId="14829" xr:uid="{CAF9BAA5-83C1-42E3-B6E5-1F3AEB28F501}"/>
    <cellStyle name="Tusenskille 3 5 3 3 2 2" xfId="29805" xr:uid="{B82F8C60-FF24-4827-BE50-F58438AF08F8}"/>
    <cellStyle name="Tusenskille 3 5 3 3 3" xfId="22317" xr:uid="{642A6C41-4129-4D59-A54F-9FF5C4DE1BC5}"/>
    <cellStyle name="Tusenskille 3 5 3 3 4" xfId="35704" xr:uid="{DD9BF55F-A2B6-4364-89C3-93C0ED21FE05}"/>
    <cellStyle name="Tusenskille 3 5 3 3 5" xfId="44736" xr:uid="{F82C38F0-3682-4E7A-903D-37B490F82067}"/>
    <cellStyle name="Tusenskille 3 5 3 3 6" xfId="52623" xr:uid="{9D9DD950-E200-46DF-8174-79EA7DC14692}"/>
    <cellStyle name="Tusenskille 3 5 3 3 7" xfId="60112" xr:uid="{6E593903-3830-4CAC-8765-2CE780E12F9D}"/>
    <cellStyle name="Tusenskille 3 5 3 4" xfId="7332" xr:uid="{ACABD375-80D4-4980-97C9-5D1BBF181F41}"/>
    <cellStyle name="Tusenskille 3 5 3 4 2" xfId="14830" xr:uid="{81A4A808-CE0D-4A34-A3D1-56F14995E653}"/>
    <cellStyle name="Tusenskille 3 5 3 4 2 2" xfId="29806" xr:uid="{0FE2E7A4-3503-4F57-BE07-7719D10B23E2}"/>
    <cellStyle name="Tusenskille 3 5 3 4 3" xfId="22318" xr:uid="{8D68FBB6-9F78-4109-8ED2-2C446C4FC1DA}"/>
    <cellStyle name="Tusenskille 3 5 3 4 4" xfId="37547" xr:uid="{E6053E41-AACD-4A60-BF15-BCB614C3BC6A}"/>
    <cellStyle name="Tusenskille 3 5 3 4 5" xfId="44737" xr:uid="{EAC8682C-0F76-42AB-BF4A-5C624FD882F9}"/>
    <cellStyle name="Tusenskille 3 5 3 4 6" xfId="52624" xr:uid="{AE52198E-4735-4BAF-9EFB-A4216245BBBD}"/>
    <cellStyle name="Tusenskille 3 5 3 4 7" xfId="60113" xr:uid="{7767209C-8343-4982-8A0A-31FC12ACBF47}"/>
    <cellStyle name="Tusenskille 3 5 3 5" xfId="14827" xr:uid="{4EF3D74E-B113-46C8-A838-1A47ACBC99FB}"/>
    <cellStyle name="Tusenskille 3 5 3 5 2" xfId="29803" xr:uid="{0423FFC6-7EC8-41F7-A1EB-5180FFBDEB3E}"/>
    <cellStyle name="Tusenskille 3 5 3 6" xfId="22315" xr:uid="{BCC29F36-71AA-4062-879B-8B5761EE0267}"/>
    <cellStyle name="Tusenskille 3 5 3 7" xfId="32056" xr:uid="{DF777B9D-5C8F-4FC9-AF93-91254C864314}"/>
    <cellStyle name="Tusenskille 3 5 3 8" xfId="44734" xr:uid="{C517F44B-0AB5-499C-B631-1970D574D683}"/>
    <cellStyle name="Tusenskille 3 5 3 9" xfId="52621" xr:uid="{0CF84476-8EE3-40AD-B3A6-B17BE1A75CF5}"/>
    <cellStyle name="Tusenskille 3 5 4" xfId="7333" xr:uid="{A4ACF7F7-E8D3-412E-AF45-50A51CC376B1}"/>
    <cellStyle name="Tusenskille 3 5 4 10" xfId="60114" xr:uid="{4B04AD54-055E-4984-850F-6891B4DA6464}"/>
    <cellStyle name="Tusenskille 3 5 4 2" xfId="7334" xr:uid="{8C10EFD3-B339-4A4A-B4F4-C69019C52ADB}"/>
    <cellStyle name="Tusenskille 3 5 4 2 2" xfId="14832" xr:uid="{0C462954-105B-4725-90F6-C7039D22ED18}"/>
    <cellStyle name="Tusenskille 3 5 4 2 2 2" xfId="29808" xr:uid="{1185FD4F-926E-4CF5-A568-0629FCFE8CA6}"/>
    <cellStyle name="Tusenskille 3 5 4 2 3" xfId="22320" xr:uid="{ED56E482-689B-4BB0-9C51-86B1E801A91E}"/>
    <cellStyle name="Tusenskille 3 5 4 2 4" xfId="33860" xr:uid="{27EA82D4-E272-42E8-885A-FC4EDA5F79D3}"/>
    <cellStyle name="Tusenskille 3 5 4 2 5" xfId="44739" xr:uid="{0DC1CAFC-2B4C-4DAB-8503-DEAC0F0047EE}"/>
    <cellStyle name="Tusenskille 3 5 4 2 6" xfId="52626" xr:uid="{45CC546D-8B2D-4C1C-9AF2-434A74952523}"/>
    <cellStyle name="Tusenskille 3 5 4 2 7" xfId="60115" xr:uid="{D549423C-EA7D-404A-9239-E34B512BF2AD}"/>
    <cellStyle name="Tusenskille 3 5 4 3" xfId="7335" xr:uid="{1092DB3A-4E5E-4048-B711-0784551AC9BB}"/>
    <cellStyle name="Tusenskille 3 5 4 3 2" xfId="14833" xr:uid="{E188F617-3041-4B9E-BB1A-05A9BC365636}"/>
    <cellStyle name="Tusenskille 3 5 4 3 2 2" xfId="29809" xr:uid="{3CD5A022-2FDB-47E3-B7A3-C2C94291C574}"/>
    <cellStyle name="Tusenskille 3 5 4 3 3" xfId="22321" xr:uid="{ADB86AC5-8162-4A89-9F5A-25F8FEA8FA9C}"/>
    <cellStyle name="Tusenskille 3 5 4 3 4" xfId="35705" xr:uid="{1E767AC6-C82A-47B1-B3D6-D849EF1C3430}"/>
    <cellStyle name="Tusenskille 3 5 4 3 5" xfId="44740" xr:uid="{6C02DEFC-B625-443D-96E2-B44F273038EC}"/>
    <cellStyle name="Tusenskille 3 5 4 3 6" xfId="52627" xr:uid="{10B7D693-9C53-44D0-A64D-8ED2F01A117B}"/>
    <cellStyle name="Tusenskille 3 5 4 3 7" xfId="60116" xr:uid="{F8B0A843-C091-414F-BB7C-040F954202FA}"/>
    <cellStyle name="Tusenskille 3 5 4 4" xfId="7336" xr:uid="{7DDED912-009B-4B23-8B99-5F510661BE57}"/>
    <cellStyle name="Tusenskille 3 5 4 4 2" xfId="14834" xr:uid="{452527F2-89C5-43E1-A483-7F18F8E58CF5}"/>
    <cellStyle name="Tusenskille 3 5 4 4 2 2" xfId="29810" xr:uid="{3A60B83A-3F6B-42B0-80E8-6106996738A9}"/>
    <cellStyle name="Tusenskille 3 5 4 4 3" xfId="22322" xr:uid="{2F27FA33-FDBF-4CE6-8B38-62035F07FFCC}"/>
    <cellStyle name="Tusenskille 3 5 4 4 4" xfId="37548" xr:uid="{69191AD2-8F4B-455C-83DD-971B99275FF2}"/>
    <cellStyle name="Tusenskille 3 5 4 4 5" xfId="44741" xr:uid="{298E19E5-B27A-4F56-88AF-D0C5DECAD3AD}"/>
    <cellStyle name="Tusenskille 3 5 4 4 6" xfId="52628" xr:uid="{A0EC364D-9FFE-4043-A399-FD75EAF93BB8}"/>
    <cellStyle name="Tusenskille 3 5 4 4 7" xfId="60117" xr:uid="{E8652F8F-C7AD-476C-8403-3BEC2C35C226}"/>
    <cellStyle name="Tusenskille 3 5 4 5" xfId="14831" xr:uid="{61BE7624-09E0-405A-A262-8B2F227661C0}"/>
    <cellStyle name="Tusenskille 3 5 4 5 2" xfId="29807" xr:uid="{927CBE54-F38F-4A05-A342-B082E6E6F9E1}"/>
    <cellStyle name="Tusenskille 3 5 4 6" xfId="22319" xr:uid="{C1083391-5CA1-42EE-B644-6963BF73A3A2}"/>
    <cellStyle name="Tusenskille 3 5 4 7" xfId="32111" xr:uid="{021F7FE8-1B85-4EF4-B42B-79087165565F}"/>
    <cellStyle name="Tusenskille 3 5 4 8" xfId="44738" xr:uid="{25B29995-3DF2-4357-806A-7A3E59DC34B6}"/>
    <cellStyle name="Tusenskille 3 5 4 9" xfId="52625" xr:uid="{79D9EAAA-AB45-4251-83F1-E0733D1985C4}"/>
    <cellStyle name="Tusenskille 3 5 5" xfId="7337" xr:uid="{60FA97C6-E8A2-4BA4-88B0-76AE8A84E825}"/>
    <cellStyle name="Tusenskille 3 5 5 2" xfId="14835" xr:uid="{DE33CE7C-8028-4B5C-966F-BF837C40EF42}"/>
    <cellStyle name="Tusenskille 3 5 5 2 2" xfId="29811" xr:uid="{3D67DD08-73B6-49DB-9A5D-FF5D8BCE29D9}"/>
    <cellStyle name="Tusenskille 3 5 5 3" xfId="22323" xr:uid="{136DCA8F-E08C-4301-9071-359A094DFBE1}"/>
    <cellStyle name="Tusenskille 3 5 5 4" xfId="33857" xr:uid="{2B8AFF3F-79F4-487B-8B70-819FF54A3906}"/>
    <cellStyle name="Tusenskille 3 5 5 5" xfId="44742" xr:uid="{F5BE142A-BD6D-4D69-B0A8-57CBFE4D556B}"/>
    <cellStyle name="Tusenskille 3 5 5 6" xfId="52629" xr:uid="{D483DA21-CDEF-4EF1-951C-B825805ECF18}"/>
    <cellStyle name="Tusenskille 3 5 5 7" xfId="60118" xr:uid="{400BA82A-3A72-4C0A-835A-918B012F2217}"/>
    <cellStyle name="Tusenskille 3 5 6" xfId="7338" xr:uid="{3A757DA0-D423-4A41-B041-E411D2344220}"/>
    <cellStyle name="Tusenskille 3 5 6 2" xfId="14836" xr:uid="{C6CD3E00-9A0F-4DF1-AFB1-7F8D93B2D5B1}"/>
    <cellStyle name="Tusenskille 3 5 6 2 2" xfId="29812" xr:uid="{8046BD61-58AC-420B-B5F6-E709516033BC}"/>
    <cellStyle name="Tusenskille 3 5 6 3" xfId="22324" xr:uid="{B42DEAE6-35D4-4508-8E4B-359CDB049979}"/>
    <cellStyle name="Tusenskille 3 5 6 4" xfId="35702" xr:uid="{3A5F4D4F-B52C-4648-985C-49354EA7BC46}"/>
    <cellStyle name="Tusenskille 3 5 6 5" xfId="44743" xr:uid="{D6869D68-191E-4784-9976-E07849B6FAF6}"/>
    <cellStyle name="Tusenskille 3 5 6 6" xfId="52630" xr:uid="{38E068D6-899C-416F-B2FB-2230FAF6CD16}"/>
    <cellStyle name="Tusenskille 3 5 6 7" xfId="60119" xr:uid="{25F88AD1-935D-4AB7-9642-CDF15DAD0E75}"/>
    <cellStyle name="Tusenskille 3 5 7" xfId="7339" xr:uid="{CE36583A-320B-4F8F-9432-6A019480A131}"/>
    <cellStyle name="Tusenskille 3 5 7 2" xfId="14837" xr:uid="{6953A639-2094-4C46-B3EC-2997D9003330}"/>
    <cellStyle name="Tusenskille 3 5 7 2 2" xfId="29813" xr:uid="{3658D828-FE34-4328-945D-218332A99566}"/>
    <cellStyle name="Tusenskille 3 5 7 3" xfId="22325" xr:uid="{3527C6CD-CED9-49D7-9756-CD6018792A16}"/>
    <cellStyle name="Tusenskille 3 5 7 4" xfId="37545" xr:uid="{65DED3D0-916B-4E6A-B183-BABC0DE1AD19}"/>
    <cellStyle name="Tusenskille 3 5 7 5" xfId="44744" xr:uid="{6B5FBB11-527B-4FBA-BED7-664F7F41642B}"/>
    <cellStyle name="Tusenskille 3 5 7 6" xfId="52631" xr:uid="{820FD4DB-7D66-4EE0-AF99-BA4FDBB0CA75}"/>
    <cellStyle name="Tusenskille 3 5 7 7" xfId="60120" xr:uid="{DE748447-5D22-482C-83FF-1818504C2BB9}"/>
    <cellStyle name="Tusenskille 3 5 8" xfId="7340" xr:uid="{C84D402F-15A9-4881-A679-96723BB705F0}"/>
    <cellStyle name="Tusenskille 3 5 8 2" xfId="14838" xr:uid="{F860C70E-20E0-4336-BBAA-61BD556AD63E}"/>
    <cellStyle name="Tusenskille 3 5 8 2 2" xfId="29814" xr:uid="{6CFE77F1-32EB-4462-BB5E-79EC4049A4D3}"/>
    <cellStyle name="Tusenskille 3 5 8 3" xfId="22326" xr:uid="{C60A3ED7-C76F-4B25-B7C6-FBEEDEA0575E}"/>
    <cellStyle name="Tusenskille 3 5 8 4" xfId="37700" xr:uid="{67CB814F-BD67-4C0F-92F3-0A5636CEE0CC}"/>
    <cellStyle name="Tusenskille 3 5 8 5" xfId="44745" xr:uid="{E216C96F-715A-4B46-80E3-103F896F57EA}"/>
    <cellStyle name="Tusenskille 3 5 8 6" xfId="52632" xr:uid="{BCBD45A7-3B3D-4C3B-A57F-855C99F543E4}"/>
    <cellStyle name="Tusenskille 3 5 8 7" xfId="60121" xr:uid="{AC1AC692-8209-46DD-9014-5BEA9595047E}"/>
    <cellStyle name="Tusenskille 3 5 9" xfId="7797" xr:uid="{7AF67ACA-8993-41D1-812B-C02F4620C4EA}"/>
    <cellStyle name="Tusenskille 3 5 9 2" xfId="15286" xr:uid="{226CA078-DCA1-4391-A8E9-78CC65714B88}"/>
    <cellStyle name="Tusenskille 3 5 9 2 2" xfId="30262" xr:uid="{F73FCF22-8ACB-4330-A80A-602023D1DA15}"/>
    <cellStyle name="Tusenskille 3 5 9 3" xfId="22774" xr:uid="{EDDB877E-1090-4BE5-AE90-CA5788C0C352}"/>
    <cellStyle name="Tusenskille 3 5 9 4" xfId="45193" xr:uid="{A9E40D62-A3EF-4F33-8FD4-60CBFE96436D}"/>
    <cellStyle name="Tusenskille 3 5 9 5" xfId="53081" xr:uid="{CA34F47A-DC5D-4651-AE68-1B28F7BBDE9C}"/>
    <cellStyle name="Tusenskille 3 5 9 6" xfId="60569" xr:uid="{44DBAFDB-37F7-4B9C-8A8A-22D2D68084A8}"/>
    <cellStyle name="Tusenskille 3 6" xfId="380" xr:uid="{78F912DB-DED4-4712-B46B-CDB0B5BBE787}"/>
    <cellStyle name="Tusenskille 3 6 2" xfId="7920" xr:uid="{39663102-803E-4785-AFEE-CEBD3A3C61B4}"/>
    <cellStyle name="Tusenskille 3 6 2 2" xfId="22897" xr:uid="{ACBE0DB2-7138-4F28-B295-FCB03C99EF40}"/>
    <cellStyle name="Tusenskille 3 6 3" xfId="15409" xr:uid="{89C04D53-A7F3-48AC-976B-A3AF95BCD5CA}"/>
    <cellStyle name="Tusenskille 3 6 4" xfId="37828" xr:uid="{F691E50B-C77D-48EF-996D-6B89EB017A18}"/>
    <cellStyle name="Tusenskille 3 6 5" xfId="45316" xr:uid="{C7360E17-23BC-4568-8116-248A150F7517}"/>
    <cellStyle name="Tusenskille 3 6 6" xfId="45439" xr:uid="{00788F4C-DF88-49D5-83E7-B29A721D552B}"/>
    <cellStyle name="Tusenskille 3 6 7" xfId="45562" xr:uid="{25701570-162C-4371-A308-B459750EA6ED}"/>
    <cellStyle name="Tusenskille 3 6 8" xfId="45711" xr:uid="{DF943ED6-5728-4437-86FF-937C58685CA7}"/>
    <cellStyle name="Tusenskille 3 6 9" xfId="53204" xr:uid="{05F0077C-88EE-4C49-98BE-5FDC15CABEF5}"/>
    <cellStyle name="Tusenskille 4" xfId="123" xr:uid="{BCA64F00-67C8-46CC-8330-570523531D18}"/>
    <cellStyle name="Tusenskille 4 2" xfId="286" xr:uid="{36DDF408-3B61-4090-B88E-8EEB79BF5CD5}"/>
    <cellStyle name="Tusenskille 4 2 10" xfId="37740" xr:uid="{E4A9071E-4EEA-4825-A553-E1C5EB7D32D3}"/>
    <cellStyle name="Tusenskille 4 2 11" xfId="45228" xr:uid="{5374E2D6-2126-4730-9413-02A9277C08CB}"/>
    <cellStyle name="Tusenskille 4 2 12" xfId="45351" xr:uid="{4643C7C5-DC8E-42EA-818B-CAF171047127}"/>
    <cellStyle name="Tusenskille 4 2 13" xfId="45474" xr:uid="{E8C387DE-E5C7-447E-A440-9A83DFB843AD}"/>
    <cellStyle name="Tusenskille 4 2 14" xfId="45622" xr:uid="{2218B92C-5D20-4555-8DF7-3117EBFFDDDA}"/>
    <cellStyle name="Tusenskille 4 2 15" xfId="53116" xr:uid="{085C56B9-2ACF-4961-8777-3D069BD18048}"/>
    <cellStyle name="Tusenskille 4 2 2" xfId="348" xr:uid="{C1C40C21-F28A-4959-8C5E-FC06EFD043A5}"/>
    <cellStyle name="Tusenskille 4 2 2 10" xfId="45284" xr:uid="{D50A25BF-046F-4E93-BF72-FC2904A26977}"/>
    <cellStyle name="Tusenskille 4 2 2 11" xfId="45407" xr:uid="{75427B4E-DC9B-4C71-A6DB-FF5901161BC5}"/>
    <cellStyle name="Tusenskille 4 2 2 12" xfId="45530" xr:uid="{6C74B43C-8B3C-4CDE-91C2-B28828C286EF}"/>
    <cellStyle name="Tusenskille 4 2 2 13" xfId="45679" xr:uid="{484C4D4C-57D7-4127-A7F9-3F0280E214FA}"/>
    <cellStyle name="Tusenskille 4 2 2 14" xfId="53172" xr:uid="{3B19414E-4A72-476B-BBC1-438AF5406427}"/>
    <cellStyle name="Tusenskille 4 2 2 2" xfId="7341" xr:uid="{43995A57-DD40-4C8A-AE90-05E9972D0773}"/>
    <cellStyle name="Tusenskille 4 2 2 2 10" xfId="60122" xr:uid="{BCCE6B28-8742-4D6E-A519-1EA81EE57516}"/>
    <cellStyle name="Tusenskille 4 2 2 2 2" xfId="7342" xr:uid="{505BD270-54E1-41DC-9EF4-0C59B30840FF}"/>
    <cellStyle name="Tusenskille 4 2 2 2 2 2" xfId="14840" xr:uid="{280627E1-FFA7-4925-A858-B571368F357B}"/>
    <cellStyle name="Tusenskille 4 2 2 2 2 2 2" xfId="29816" xr:uid="{6CA582B6-B6EE-4B3B-A25C-F5CF5D43C67B}"/>
    <cellStyle name="Tusenskille 4 2 2 2 2 3" xfId="22328" xr:uid="{BE5DE89E-4622-494D-8819-A98BFEB247FB}"/>
    <cellStyle name="Tusenskille 4 2 2 2 2 4" xfId="33862" xr:uid="{52126C59-4BD1-46AE-8747-F73E0236499F}"/>
    <cellStyle name="Tusenskille 4 2 2 2 2 5" xfId="44747" xr:uid="{2376D15A-DE26-460E-98CD-E10C1E99D548}"/>
    <cellStyle name="Tusenskille 4 2 2 2 2 6" xfId="52634" xr:uid="{4143A5BB-CC10-44CE-99FD-610C370401BD}"/>
    <cellStyle name="Tusenskille 4 2 2 2 2 7" xfId="60123" xr:uid="{F4213DCF-A6C6-4D1A-A85B-6BD1DF8966A8}"/>
    <cellStyle name="Tusenskille 4 2 2 2 3" xfId="7343" xr:uid="{3D72A48C-80CD-432B-BB23-5EB4737973ED}"/>
    <cellStyle name="Tusenskille 4 2 2 2 3 2" xfId="14841" xr:uid="{E9CD69FA-666B-4D6B-9305-3E97F791C7CF}"/>
    <cellStyle name="Tusenskille 4 2 2 2 3 2 2" xfId="29817" xr:uid="{0F6B3F88-CB72-45B5-B1D9-B89736D04538}"/>
    <cellStyle name="Tusenskille 4 2 2 2 3 3" xfId="22329" xr:uid="{189F1B3F-E759-4017-95CA-3B2747C51CAD}"/>
    <cellStyle name="Tusenskille 4 2 2 2 3 4" xfId="35707" xr:uid="{A1904FD4-62B7-46C9-801A-302615FF45CB}"/>
    <cellStyle name="Tusenskille 4 2 2 2 3 5" xfId="44748" xr:uid="{11107E5B-FE51-4A20-8EEC-EFD4F4962936}"/>
    <cellStyle name="Tusenskille 4 2 2 2 3 6" xfId="52635" xr:uid="{227B092B-2558-4D58-9AD2-0D0F7349A5C1}"/>
    <cellStyle name="Tusenskille 4 2 2 2 3 7" xfId="60124" xr:uid="{7EE29B20-8928-45CB-842C-20D4DE6428B1}"/>
    <cellStyle name="Tusenskille 4 2 2 2 4" xfId="7344" xr:uid="{F799FED7-5E68-4D81-9C28-03851D2B6B35}"/>
    <cellStyle name="Tusenskille 4 2 2 2 4 2" xfId="14842" xr:uid="{462DF0DD-2DFC-429A-A92C-AE3499CC9051}"/>
    <cellStyle name="Tusenskille 4 2 2 2 4 2 2" xfId="29818" xr:uid="{6D6CD1CD-9648-4E01-B108-7DDCCB046467}"/>
    <cellStyle name="Tusenskille 4 2 2 2 4 3" xfId="22330" xr:uid="{10475FB2-61D3-46F9-9432-E85DBF5B06D3}"/>
    <cellStyle name="Tusenskille 4 2 2 2 4 4" xfId="37550" xr:uid="{7416E56A-414F-4611-A390-75CBDED35C85}"/>
    <cellStyle name="Tusenskille 4 2 2 2 4 5" xfId="44749" xr:uid="{AD6B532D-D758-4FCD-87A8-CCF5579B4DDB}"/>
    <cellStyle name="Tusenskille 4 2 2 2 4 6" xfId="52636" xr:uid="{57F8AAB3-7DDB-41D8-9A4D-A8082F946647}"/>
    <cellStyle name="Tusenskille 4 2 2 2 4 7" xfId="60125" xr:uid="{5B0B1808-AC8A-49AD-BE5C-AF112F50E10B}"/>
    <cellStyle name="Tusenskille 4 2 2 2 5" xfId="14839" xr:uid="{D82A0BE3-4C48-439B-AEF4-9E9CB9362E6E}"/>
    <cellStyle name="Tusenskille 4 2 2 2 5 2" xfId="29815" xr:uid="{1422F0E3-6357-40BF-9048-DC4A2889AC65}"/>
    <cellStyle name="Tusenskille 4 2 2 2 6" xfId="22327" xr:uid="{05B1000F-301B-4B9B-8F0B-831E947D9416}"/>
    <cellStyle name="Tusenskille 4 2 2 2 7" xfId="31966" xr:uid="{3FE38A3E-7C53-4F87-BA37-A7D8B40BCE8C}"/>
    <cellStyle name="Tusenskille 4 2 2 2 8" xfId="44746" xr:uid="{6D52A761-8638-411F-9738-EFB213FE0C6F}"/>
    <cellStyle name="Tusenskille 4 2 2 2 9" xfId="52633" xr:uid="{8852D4A4-29F9-4D18-921B-C98022EDB101}"/>
    <cellStyle name="Tusenskille 4 2 2 3" xfId="7345" xr:uid="{BD0460F1-FA25-4F32-AB85-1F2C4BB54885}"/>
    <cellStyle name="Tusenskille 4 2 2 3 2" xfId="14843" xr:uid="{5765A07C-4F2E-41B8-A516-85C8FA874B4E}"/>
    <cellStyle name="Tusenskille 4 2 2 3 2 2" xfId="29819" xr:uid="{7817E4AD-6F62-42E2-8C8F-2DB228AB59C8}"/>
    <cellStyle name="Tusenskille 4 2 2 3 3" xfId="22331" xr:uid="{B7139408-7306-4340-956D-D2EF58A51AD3}"/>
    <cellStyle name="Tusenskille 4 2 2 3 4" xfId="33861" xr:uid="{E52BB45A-F9AF-47DA-87FC-590329F6771B}"/>
    <cellStyle name="Tusenskille 4 2 2 3 5" xfId="44750" xr:uid="{AA763618-2536-49B6-B43B-00A8DECAA66B}"/>
    <cellStyle name="Tusenskille 4 2 2 3 6" xfId="52637" xr:uid="{1D0A0182-0A90-413C-8706-8339E7DB6B90}"/>
    <cellStyle name="Tusenskille 4 2 2 3 7" xfId="60126" xr:uid="{A0F99D93-CE19-4872-9191-213C4299A060}"/>
    <cellStyle name="Tusenskille 4 2 2 4" xfId="7346" xr:uid="{D9A40D90-9B68-49DB-941A-C4AD5A4A82BD}"/>
    <cellStyle name="Tusenskille 4 2 2 4 2" xfId="14844" xr:uid="{18B98F54-40F0-47EC-8B1A-7B8B820CBB80}"/>
    <cellStyle name="Tusenskille 4 2 2 4 2 2" xfId="29820" xr:uid="{C05B40FC-82D8-4F69-B67E-12D255C568A9}"/>
    <cellStyle name="Tusenskille 4 2 2 4 3" xfId="22332" xr:uid="{28B772B1-0FBF-448A-B83A-19B819528652}"/>
    <cellStyle name="Tusenskille 4 2 2 4 4" xfId="35706" xr:uid="{2B6F8680-A3E9-41A1-803E-88ADBF651412}"/>
    <cellStyle name="Tusenskille 4 2 2 4 5" xfId="44751" xr:uid="{96A36140-0634-4CAD-9D17-7CC39B7AFDD1}"/>
    <cellStyle name="Tusenskille 4 2 2 4 6" xfId="52638" xr:uid="{4F347F80-9D3A-48AB-BB14-3B2175039539}"/>
    <cellStyle name="Tusenskille 4 2 2 4 7" xfId="60127" xr:uid="{0BC21D50-6DA9-4B60-9C20-C1805A2603CF}"/>
    <cellStyle name="Tusenskille 4 2 2 5" xfId="7347" xr:uid="{34842D47-7AD5-4EF8-8565-215CD56B87CA}"/>
    <cellStyle name="Tusenskille 4 2 2 5 2" xfId="14845" xr:uid="{EA3D05A1-69DF-4769-86CA-4544C078DA13}"/>
    <cellStyle name="Tusenskille 4 2 2 5 2 2" xfId="29821" xr:uid="{81D12CFA-A8EF-4234-8B3D-0220EC9F46F1}"/>
    <cellStyle name="Tusenskille 4 2 2 5 3" xfId="22333" xr:uid="{151A721F-FCAF-4E97-8F82-F39ABF900B39}"/>
    <cellStyle name="Tusenskille 4 2 2 5 4" xfId="37549" xr:uid="{6D6A7453-A4A5-43AC-8021-9A23598D4839}"/>
    <cellStyle name="Tusenskille 4 2 2 5 5" xfId="44752" xr:uid="{C8DA529F-FC54-4CBB-8BE8-93896A703BD3}"/>
    <cellStyle name="Tusenskille 4 2 2 5 6" xfId="52639" xr:uid="{95B00E56-EAF0-43FC-89CE-98B534A5FBA6}"/>
    <cellStyle name="Tusenskille 4 2 2 5 7" xfId="60128" xr:uid="{B57AD77B-7C6D-47C1-B7A7-69ED3F74EDC3}"/>
    <cellStyle name="Tusenskille 4 2 2 6" xfId="7888" xr:uid="{B374317D-DD0E-4509-B0C1-53D5FED2DBB8}"/>
    <cellStyle name="Tusenskille 4 2 2 6 2" xfId="22865" xr:uid="{F9B252EE-C93B-49FB-AEE0-F5631B8EC135}"/>
    <cellStyle name="Tusenskille 4 2 2 7" xfId="15377" xr:uid="{8ACEDD9E-9DE3-46CE-803B-EB7BA136141C}"/>
    <cellStyle name="Tusenskille 4 2 2 8" xfId="31115" xr:uid="{3942BB21-321F-4D3C-8252-F8A682719250}"/>
    <cellStyle name="Tusenskille 4 2 2 9" xfId="37796" xr:uid="{4732FF70-2FAD-4731-966D-A5DF61DC590E}"/>
    <cellStyle name="Tusenskille 4 2 3" xfId="7348" xr:uid="{9D8DCC94-5042-4120-BB8A-F4891B627ED7}"/>
    <cellStyle name="Tusenskille 4 2 3 10" xfId="60129" xr:uid="{BE2FF4C9-E2F9-4D64-AB66-FA39A6E9DBB0}"/>
    <cellStyle name="Tusenskille 4 2 3 2" xfId="7349" xr:uid="{97D1E631-B0EC-4AB6-A00E-331E0A6E21B0}"/>
    <cellStyle name="Tusenskille 4 2 3 2 2" xfId="14847" xr:uid="{3DAD03EC-150B-412C-8566-B826128641E1}"/>
    <cellStyle name="Tusenskille 4 2 3 2 2 2" xfId="29823" xr:uid="{8DE2A7C9-A618-4122-8891-588414AF92B8}"/>
    <cellStyle name="Tusenskille 4 2 3 2 3" xfId="22335" xr:uid="{A9990163-B43A-4E52-8307-ED2A89E79480}"/>
    <cellStyle name="Tusenskille 4 2 3 2 4" xfId="33863" xr:uid="{07847FA3-A9D3-4FD5-BC1E-5C1F6AEC41A2}"/>
    <cellStyle name="Tusenskille 4 2 3 2 5" xfId="44754" xr:uid="{0238BA7E-88F0-4033-BC4B-D38365906247}"/>
    <cellStyle name="Tusenskille 4 2 3 2 6" xfId="52641" xr:uid="{4D5A6E59-59DF-4539-8DF1-1C2B96E382AD}"/>
    <cellStyle name="Tusenskille 4 2 3 2 7" xfId="60130" xr:uid="{E721321E-85D7-491E-822E-8EF25B16D185}"/>
    <cellStyle name="Tusenskille 4 2 3 3" xfId="7350" xr:uid="{1D4F1686-966A-4C82-98C6-8FDCBFF4AA22}"/>
    <cellStyle name="Tusenskille 4 2 3 3 2" xfId="14848" xr:uid="{895B351F-EAC0-4F71-93CE-92BD1D5671DE}"/>
    <cellStyle name="Tusenskille 4 2 3 3 2 2" xfId="29824" xr:uid="{1739AE96-B6D8-4F4C-AFC3-DBE7CF0EFDCA}"/>
    <cellStyle name="Tusenskille 4 2 3 3 3" xfId="22336" xr:uid="{8AFB625B-FF2F-4243-AEF4-51803D668DF0}"/>
    <cellStyle name="Tusenskille 4 2 3 3 4" xfId="35708" xr:uid="{399A48F4-160E-4065-A9EE-B4D2300E00F4}"/>
    <cellStyle name="Tusenskille 4 2 3 3 5" xfId="44755" xr:uid="{F9F0FDCB-83F8-4944-A28D-288E95E82688}"/>
    <cellStyle name="Tusenskille 4 2 3 3 6" xfId="52642" xr:uid="{21924DDA-CCCE-4C93-A9C3-4C6DFFABEA90}"/>
    <cellStyle name="Tusenskille 4 2 3 3 7" xfId="60131" xr:uid="{F737CDA2-D076-42A5-9A86-59C24CAC41F1}"/>
    <cellStyle name="Tusenskille 4 2 3 4" xfId="7351" xr:uid="{81F010CC-AE7A-4919-AD38-A1F6CCF6509D}"/>
    <cellStyle name="Tusenskille 4 2 3 4 2" xfId="14849" xr:uid="{5607178F-748F-406D-8CFB-12BAB18A95B7}"/>
    <cellStyle name="Tusenskille 4 2 3 4 2 2" xfId="29825" xr:uid="{9DB48110-D87D-4E81-B057-F566429569DD}"/>
    <cellStyle name="Tusenskille 4 2 3 4 3" xfId="22337" xr:uid="{DE76721F-7CF1-41C0-8BBF-94F563A55DCE}"/>
    <cellStyle name="Tusenskille 4 2 3 4 4" xfId="37551" xr:uid="{F839E508-0D7C-4825-B62D-E4CAD3B89D9A}"/>
    <cellStyle name="Tusenskille 4 2 3 4 5" xfId="44756" xr:uid="{130B0124-E879-4E0A-A751-F49FB7D32AD3}"/>
    <cellStyle name="Tusenskille 4 2 3 4 6" xfId="52643" xr:uid="{EF08278F-FE9E-4548-8ACF-B945A50DD375}"/>
    <cellStyle name="Tusenskille 4 2 3 4 7" xfId="60132" xr:uid="{E4A2FB6B-7F4A-4738-A95C-ECEEAF52EC83}"/>
    <cellStyle name="Tusenskille 4 2 3 5" xfId="14846" xr:uid="{49BDD5A1-FEC6-4978-B796-44FCAFAD7D72}"/>
    <cellStyle name="Tusenskille 4 2 3 5 2" xfId="29822" xr:uid="{CE290050-CC4B-42DB-B8A8-34B15387571C}"/>
    <cellStyle name="Tusenskille 4 2 3 6" xfId="22334" xr:uid="{0E9F08F3-197E-4198-ADFB-9BDE47EBF931}"/>
    <cellStyle name="Tusenskille 4 2 3 7" xfId="32036" xr:uid="{5D2F9AC8-1B75-4D1C-A639-572CEA6D3816}"/>
    <cellStyle name="Tusenskille 4 2 3 8" xfId="44753" xr:uid="{4D0FB0D7-38EA-4062-908F-5657E1493A45}"/>
    <cellStyle name="Tusenskille 4 2 3 9" xfId="52640" xr:uid="{BB0D985F-B633-4CD3-821C-A960CDF83419}"/>
    <cellStyle name="Tusenskille 4 2 4" xfId="7352" xr:uid="{BD940A03-E75E-48DA-9E30-874A9EAD88DB}"/>
    <cellStyle name="Tusenskille 4 2 4 10" xfId="60133" xr:uid="{76007A39-E342-43DB-B7F5-1E0F3FB00CC7}"/>
    <cellStyle name="Tusenskille 4 2 4 2" xfId="7353" xr:uid="{6A239074-9C84-442D-9307-11EFCCC49DF9}"/>
    <cellStyle name="Tusenskille 4 2 4 2 2" xfId="14851" xr:uid="{AAAEAD6D-E84E-41CB-8799-705FD6A78923}"/>
    <cellStyle name="Tusenskille 4 2 4 2 2 2" xfId="29827" xr:uid="{7C163CD2-0403-4691-A94C-BB8BDA8FC226}"/>
    <cellStyle name="Tusenskille 4 2 4 2 3" xfId="22339" xr:uid="{24EE5499-4653-4DC5-846C-B83FA15DCCBB}"/>
    <cellStyle name="Tusenskille 4 2 4 2 4" xfId="33864" xr:uid="{FA272B48-175B-44FC-8C5F-3A915F169826}"/>
    <cellStyle name="Tusenskille 4 2 4 2 5" xfId="44758" xr:uid="{E01D13BA-6654-479B-96A1-712956380D1C}"/>
    <cellStyle name="Tusenskille 4 2 4 2 6" xfId="52645" xr:uid="{67104179-65DF-4E55-8F9E-88DA5F813E0C}"/>
    <cellStyle name="Tusenskille 4 2 4 2 7" xfId="60134" xr:uid="{F054524A-DE33-4F54-B547-E3E7B542A014}"/>
    <cellStyle name="Tusenskille 4 2 4 3" xfId="7354" xr:uid="{85BBB4D7-EED6-41C5-8CB1-60794F634A0C}"/>
    <cellStyle name="Tusenskille 4 2 4 3 2" xfId="14852" xr:uid="{534AE890-6BFD-4999-9A7F-1F7DB6F44A5B}"/>
    <cellStyle name="Tusenskille 4 2 4 3 2 2" xfId="29828" xr:uid="{486F6F2B-B4CC-4755-81FD-D035666E9BD2}"/>
    <cellStyle name="Tusenskille 4 2 4 3 3" xfId="22340" xr:uid="{C6DC4B5D-24DC-4A42-8310-1D4E952F3F33}"/>
    <cellStyle name="Tusenskille 4 2 4 3 4" xfId="35709" xr:uid="{518C607B-09C0-4FA6-8E4A-4A75351557B4}"/>
    <cellStyle name="Tusenskille 4 2 4 3 5" xfId="44759" xr:uid="{6A1B37E7-6DFC-411B-821A-8DFCDB112488}"/>
    <cellStyle name="Tusenskille 4 2 4 3 6" xfId="52646" xr:uid="{6DE07398-E1C9-45A0-8F1C-9923C35971BB}"/>
    <cellStyle name="Tusenskille 4 2 4 3 7" xfId="60135" xr:uid="{747E629A-D031-43A7-BEAC-F7EEFA3053C3}"/>
    <cellStyle name="Tusenskille 4 2 4 4" xfId="7355" xr:uid="{26E000CE-511F-4B64-B37B-835EA8D46CE9}"/>
    <cellStyle name="Tusenskille 4 2 4 4 2" xfId="14853" xr:uid="{4D446CD4-0625-4863-B74A-C76E73510188}"/>
    <cellStyle name="Tusenskille 4 2 4 4 2 2" xfId="29829" xr:uid="{240F6E0D-0011-43D6-976E-AA2046E5E358}"/>
    <cellStyle name="Tusenskille 4 2 4 4 3" xfId="22341" xr:uid="{5EA4D777-1A06-4C09-99B1-6ED8F2199873}"/>
    <cellStyle name="Tusenskille 4 2 4 4 4" xfId="37552" xr:uid="{5FF388A2-2FCC-428A-A5D3-6445FB5FE122}"/>
    <cellStyle name="Tusenskille 4 2 4 4 5" xfId="44760" xr:uid="{477AEA93-DCA5-4EE6-85B0-C9D5A0EC54DB}"/>
    <cellStyle name="Tusenskille 4 2 4 4 6" xfId="52647" xr:uid="{DC6E6690-EE39-4269-9ABB-5A1CF6FB02D3}"/>
    <cellStyle name="Tusenskille 4 2 4 4 7" xfId="60136" xr:uid="{0B47A573-99B2-4D90-A469-DE3908169560}"/>
    <cellStyle name="Tusenskille 4 2 4 5" xfId="14850" xr:uid="{4F941DBD-6E53-419A-92DD-8FC84798C7CF}"/>
    <cellStyle name="Tusenskille 4 2 4 5 2" xfId="29826" xr:uid="{D2006005-B1F2-460A-B410-28C186B4884B}"/>
    <cellStyle name="Tusenskille 4 2 4 6" xfId="22338" xr:uid="{4C4CE2A0-4521-4387-AC90-8157262068F4}"/>
    <cellStyle name="Tusenskille 4 2 4 7" xfId="32091" xr:uid="{D43F8DCB-662D-4A89-8D29-844616C72C9C}"/>
    <cellStyle name="Tusenskille 4 2 4 8" xfId="44757" xr:uid="{BFEDB7E3-624A-4118-89EF-2EE84054C6B8}"/>
    <cellStyle name="Tusenskille 4 2 4 9" xfId="52644" xr:uid="{0237CB44-BD87-4F4A-A122-A2BF6BAA6031}"/>
    <cellStyle name="Tusenskille 4 2 5" xfId="7356" xr:uid="{75B2EB47-5342-4822-A14F-FDF4F0032C2E}"/>
    <cellStyle name="Tusenskille 4 2 5 2" xfId="14854" xr:uid="{7CD4BA39-E6FD-4E3D-AFA7-EE2DF85954D0}"/>
    <cellStyle name="Tusenskille 4 2 5 2 2" xfId="29830" xr:uid="{A5513FCE-404F-46C0-86C2-053C995492BF}"/>
    <cellStyle name="Tusenskille 4 2 5 3" xfId="22342" xr:uid="{AA9B3174-78A9-4442-88C5-07E65E98B6DB}"/>
    <cellStyle name="Tusenskille 4 2 5 4" xfId="37680" xr:uid="{F95CA649-E9B3-43C2-BA57-E774B53F8FFC}"/>
    <cellStyle name="Tusenskille 4 2 5 5" xfId="44761" xr:uid="{FD8ACFEA-2DAD-48DA-8661-81EE4BCA20D9}"/>
    <cellStyle name="Tusenskille 4 2 5 6" xfId="52648" xr:uid="{0DDDB1F2-7477-4F4C-A2B5-64CF724BFBE4}"/>
    <cellStyle name="Tusenskille 4 2 5 7" xfId="60137" xr:uid="{7BF89CDD-02DC-477F-A081-56EC628F5DC5}"/>
    <cellStyle name="Tusenskille 4 2 6" xfId="7777" xr:uid="{38332AD3-3B80-49C6-B7CB-531D461309E2}"/>
    <cellStyle name="Tusenskille 4 2 6 2" xfId="15266" xr:uid="{829BE9CD-C67B-4926-A213-E1919E5C4913}"/>
    <cellStyle name="Tusenskille 4 2 6 2 2" xfId="30242" xr:uid="{DD3590B3-DBB9-4EA9-A77A-3654B43B0517}"/>
    <cellStyle name="Tusenskille 4 2 6 3" xfId="22754" xr:uid="{FC6BC0A7-1901-49C6-B4E9-AD5BA785AFA2}"/>
    <cellStyle name="Tusenskille 4 2 6 4" xfId="45173" xr:uid="{E1601D16-3DD8-4EE4-A410-9A161485151F}"/>
    <cellStyle name="Tusenskille 4 2 6 5" xfId="53061" xr:uid="{DB79DDD5-30AF-4577-9179-3C5C9C96BAE8}"/>
    <cellStyle name="Tusenskille 4 2 6 6" xfId="60549" xr:uid="{100E84A6-B86A-45E1-A16A-CA934511895B}"/>
    <cellStyle name="Tusenskille 4 2 7" xfId="7832" xr:uid="{5F6546A0-9A82-44C6-BFBA-11B38AB745ED}"/>
    <cellStyle name="Tusenskille 4 2 7 2" xfId="22809" xr:uid="{B2D20A8B-09CB-4E63-BE1A-18F661474967}"/>
    <cellStyle name="Tusenskille 4 2 8" xfId="15321" xr:uid="{1F045210-A316-4C3E-9C3D-1C1E90E16229}"/>
    <cellStyle name="Tusenskille 4 2 9" xfId="30306" xr:uid="{BB83B039-70F7-47A0-B6F3-E404EBF7701B}"/>
    <cellStyle name="Tusenskille 4 3" xfId="304" xr:uid="{623D7C5C-99F8-4FEB-98F5-4EBC4228F6E1}"/>
    <cellStyle name="Tusenskille 4 3 10" xfId="7846" xr:uid="{72B0748E-2BA8-4638-AAB0-A3E2BB0EE240}"/>
    <cellStyle name="Tusenskille 4 3 10 2" xfId="22823" xr:uid="{CBCBF0BA-76A8-47AF-92D5-3AD13A0C665F}"/>
    <cellStyle name="Tusenskille 4 3 11" xfId="15335" xr:uid="{DD84D168-CFFB-4D8D-8C35-70177B756623}"/>
    <cellStyle name="Tusenskille 4 3 12" xfId="31129" xr:uid="{975D8FD2-A699-4ABA-97CF-4E9713D0FB2E}"/>
    <cellStyle name="Tusenskille 4 3 13" xfId="37754" xr:uid="{F6CFA607-B43E-4F61-8BE0-6CD17B1AD3C3}"/>
    <cellStyle name="Tusenskille 4 3 14" xfId="45242" xr:uid="{6CD542D4-D70E-451A-82D2-CDEC5D7906C7}"/>
    <cellStyle name="Tusenskille 4 3 15" xfId="45365" xr:uid="{909C9C6E-6CF9-43CC-BF57-C4DA1E32319F}"/>
    <cellStyle name="Tusenskille 4 3 16" xfId="45488" xr:uid="{CF91E7A8-8425-4CEF-95D6-27510FA1596E}"/>
    <cellStyle name="Tusenskille 4 3 17" xfId="45637" xr:uid="{14F2ED29-129E-4389-80AE-1B4FA727199A}"/>
    <cellStyle name="Tusenskille 4 3 18" xfId="53130" xr:uid="{4238F70B-1A84-4A00-91B7-7BBD9AEED64B}"/>
    <cellStyle name="Tusenskille 4 3 2" xfId="362" xr:uid="{8651E3DC-9C5B-43B3-B566-287146A3622D}"/>
    <cellStyle name="Tusenskille 4 3 2 10" xfId="45421" xr:uid="{DEEEA154-40EE-4C84-8A69-7E5354C4BE22}"/>
    <cellStyle name="Tusenskille 4 3 2 11" xfId="45544" xr:uid="{1B9A3179-156E-49E1-9236-0E350FC729BE}"/>
    <cellStyle name="Tusenskille 4 3 2 12" xfId="45693" xr:uid="{C2D6C999-55D6-44BD-AD25-214FB64D5259}"/>
    <cellStyle name="Tusenskille 4 3 2 13" xfId="53186" xr:uid="{A9BEE384-EA39-4FB8-901E-BB1C8255A12A}"/>
    <cellStyle name="Tusenskille 4 3 2 2" xfId="7357" xr:uid="{75EE6868-D05A-4B61-85D1-DA69CD3C954A}"/>
    <cellStyle name="Tusenskille 4 3 2 2 2" xfId="14855" xr:uid="{A070562A-F32F-4DD4-8573-A347E6B2BC3F}"/>
    <cellStyle name="Tusenskille 4 3 2 2 2 2" xfId="29831" xr:uid="{B29D0E43-D124-4485-B5F2-5F0EA56D17D6}"/>
    <cellStyle name="Tusenskille 4 3 2 2 3" xfId="22343" xr:uid="{EF186294-6CDA-4E17-8F94-8ECB05A619BE}"/>
    <cellStyle name="Tusenskille 4 3 2 2 4" xfId="33866" xr:uid="{349B4A5C-2215-4D4D-B813-457606310F5D}"/>
    <cellStyle name="Tusenskille 4 3 2 2 5" xfId="44762" xr:uid="{24B4BD82-812E-4A69-B728-918AF4132176}"/>
    <cellStyle name="Tusenskille 4 3 2 2 6" xfId="52649" xr:uid="{19BB1911-4599-4D78-871E-C98F98895ED9}"/>
    <cellStyle name="Tusenskille 4 3 2 2 7" xfId="60138" xr:uid="{270F8040-C48C-466C-AB0C-9D841BFA5A66}"/>
    <cellStyle name="Tusenskille 4 3 2 3" xfId="7358" xr:uid="{BD20906D-9D14-4A19-A6EC-18EE06C2DC71}"/>
    <cellStyle name="Tusenskille 4 3 2 3 2" xfId="14856" xr:uid="{F5BA2A2F-A42A-4B94-B24B-7300FC08F7C4}"/>
    <cellStyle name="Tusenskille 4 3 2 3 2 2" xfId="29832" xr:uid="{46899A42-D107-44D2-84C3-4D201B06CEEE}"/>
    <cellStyle name="Tusenskille 4 3 2 3 3" xfId="22344" xr:uid="{3E38DD1D-4D59-4AA9-A65A-0110B9A9C3C6}"/>
    <cellStyle name="Tusenskille 4 3 2 3 4" xfId="35711" xr:uid="{211C3CB0-C08F-4AB1-83B8-554FA5188E98}"/>
    <cellStyle name="Tusenskille 4 3 2 3 5" xfId="44763" xr:uid="{C31C3662-E35A-4B29-80F9-4EFE98540593}"/>
    <cellStyle name="Tusenskille 4 3 2 3 6" xfId="52650" xr:uid="{784FDE82-109B-4001-B345-519430DFD918}"/>
    <cellStyle name="Tusenskille 4 3 2 3 7" xfId="60139" xr:uid="{F50EDEB6-491E-4B00-912E-3F2AA48C7D14}"/>
    <cellStyle name="Tusenskille 4 3 2 4" xfId="7359" xr:uid="{85BFCC38-13B1-42CC-B3CA-907924CC4825}"/>
    <cellStyle name="Tusenskille 4 3 2 4 2" xfId="14857" xr:uid="{BDBEDF17-59B8-4052-AD5E-ABFCA3BC119B}"/>
    <cellStyle name="Tusenskille 4 3 2 4 2 2" xfId="29833" xr:uid="{E12C282E-4661-4B69-A946-CFC81107BE73}"/>
    <cellStyle name="Tusenskille 4 3 2 4 3" xfId="22345" xr:uid="{10A6AB2E-789E-43D7-8178-9F7B7C857055}"/>
    <cellStyle name="Tusenskille 4 3 2 4 4" xfId="37554" xr:uid="{D312A566-E97E-47CE-9E57-726DA9AB31C1}"/>
    <cellStyle name="Tusenskille 4 3 2 4 5" xfId="44764" xr:uid="{5788971F-58B6-40C0-B15E-D9C47B71326B}"/>
    <cellStyle name="Tusenskille 4 3 2 4 6" xfId="52651" xr:uid="{C8D17718-8E13-4547-8F60-B6C49924BDC5}"/>
    <cellStyle name="Tusenskille 4 3 2 4 7" xfId="60140" xr:uid="{30DFF549-6087-44AE-91A4-6A9D37DA07F8}"/>
    <cellStyle name="Tusenskille 4 3 2 5" xfId="7902" xr:uid="{55303CC3-5625-4672-8675-53709D5E4088}"/>
    <cellStyle name="Tusenskille 4 3 2 5 2" xfId="22879" xr:uid="{E891034D-A74D-4995-B48D-7E0FDB786C54}"/>
    <cellStyle name="Tusenskille 4 3 2 6" xfId="15391" xr:uid="{AF44D123-E74D-42F5-BF69-EF768865375A}"/>
    <cellStyle name="Tusenskille 4 3 2 7" xfId="31967" xr:uid="{0C78E80B-27DA-4976-A119-6D8753875330}"/>
    <cellStyle name="Tusenskille 4 3 2 8" xfId="37810" xr:uid="{9C78D06F-926F-469A-9B0C-DC8C366200CF}"/>
    <cellStyle name="Tusenskille 4 3 2 9" xfId="45298" xr:uid="{A16E154E-14A7-4B56-8BF0-78AE7BB7D4C5}"/>
    <cellStyle name="Tusenskille 4 3 3" xfId="7360" xr:uid="{D5AFB56B-CF7A-49FF-BCF2-CFCEAB76F496}"/>
    <cellStyle name="Tusenskille 4 3 3 10" xfId="60141" xr:uid="{FFAB222B-1D4F-4653-8B41-43BD9C3F2A2D}"/>
    <cellStyle name="Tusenskille 4 3 3 2" xfId="7361" xr:uid="{6BB126D3-F0D7-4A32-8765-90BD491A8C95}"/>
    <cellStyle name="Tusenskille 4 3 3 2 2" xfId="14859" xr:uid="{C5C955EA-EFD7-4BC6-BB03-72C8EA0C4CF0}"/>
    <cellStyle name="Tusenskille 4 3 3 2 2 2" xfId="29835" xr:uid="{68524ED4-6FF2-43C4-8A57-52E6CD1F1BC1}"/>
    <cellStyle name="Tusenskille 4 3 3 2 3" xfId="22347" xr:uid="{88238973-573E-44D3-87C9-71A348F68D71}"/>
    <cellStyle name="Tusenskille 4 3 3 2 4" xfId="33867" xr:uid="{C004C714-F2F8-4C88-B9DE-EC8D02A21970}"/>
    <cellStyle name="Tusenskille 4 3 3 2 5" xfId="44766" xr:uid="{E7F8B30A-0353-4AE9-84CA-D630409B2149}"/>
    <cellStyle name="Tusenskille 4 3 3 2 6" xfId="52653" xr:uid="{74E4EE89-00A5-4F6A-A01A-B5B416261A48}"/>
    <cellStyle name="Tusenskille 4 3 3 2 7" xfId="60142" xr:uid="{60F94994-AFD8-47B2-8793-449498707EDC}"/>
    <cellStyle name="Tusenskille 4 3 3 3" xfId="7362" xr:uid="{34F90D74-59EA-4DC5-AB93-A3B74A567B82}"/>
    <cellStyle name="Tusenskille 4 3 3 3 2" xfId="14860" xr:uid="{189A94B8-73EF-41B6-A3B4-E404C9A272CE}"/>
    <cellStyle name="Tusenskille 4 3 3 3 2 2" xfId="29836" xr:uid="{D741A9C0-ACC7-4E7E-AC00-0C9BAF9064E0}"/>
    <cellStyle name="Tusenskille 4 3 3 3 3" xfId="22348" xr:uid="{DA5BBABA-AAC1-4251-8DE5-56AB59C9FFFB}"/>
    <cellStyle name="Tusenskille 4 3 3 3 4" xfId="35712" xr:uid="{78D6F09F-DF71-4C61-857E-8731A2DD1C52}"/>
    <cellStyle name="Tusenskille 4 3 3 3 5" xfId="44767" xr:uid="{B3B96BE9-13ED-46AC-8E68-E17004A26C43}"/>
    <cellStyle name="Tusenskille 4 3 3 3 6" xfId="52654" xr:uid="{8B68BBC8-718F-4812-A182-A31FC2157D8F}"/>
    <cellStyle name="Tusenskille 4 3 3 3 7" xfId="60143" xr:uid="{23DF6C5C-AA2E-4128-A1BB-83CF6C002BC0}"/>
    <cellStyle name="Tusenskille 4 3 3 4" xfId="7363" xr:uid="{D4B42046-01FF-4FCD-B9FE-E843DA2A777A}"/>
    <cellStyle name="Tusenskille 4 3 3 4 2" xfId="14861" xr:uid="{5E6BEB0D-4EAA-4D05-850F-4AE9790C7A5B}"/>
    <cellStyle name="Tusenskille 4 3 3 4 2 2" xfId="29837" xr:uid="{D4D407B1-E0E1-41D9-B0C9-A01C76B2B8B4}"/>
    <cellStyle name="Tusenskille 4 3 3 4 3" xfId="22349" xr:uid="{63B3CB3D-2C88-44E2-A32C-60938DFF8D34}"/>
    <cellStyle name="Tusenskille 4 3 3 4 4" xfId="37555" xr:uid="{BFE24BE2-5395-4711-8A16-7F6C6DC297DE}"/>
    <cellStyle name="Tusenskille 4 3 3 4 5" xfId="44768" xr:uid="{A85F8B88-42A1-4ACE-A517-E61BCDE6DD27}"/>
    <cellStyle name="Tusenskille 4 3 3 4 6" xfId="52655" xr:uid="{BA7E9BCD-E408-43CE-A60B-A179E76E9ABA}"/>
    <cellStyle name="Tusenskille 4 3 3 4 7" xfId="60144" xr:uid="{1E31B8D7-BA95-44E1-B5B4-B775164A2B87}"/>
    <cellStyle name="Tusenskille 4 3 3 5" xfId="14858" xr:uid="{844796CB-146B-4552-BD1F-7B9B816B605C}"/>
    <cellStyle name="Tusenskille 4 3 3 5 2" xfId="29834" xr:uid="{3EB5B817-E48C-4933-9202-8FDFA0B325A8}"/>
    <cellStyle name="Tusenskille 4 3 3 6" xfId="22346" xr:uid="{D55F2EE1-412E-470C-8EF1-93816A24F1BD}"/>
    <cellStyle name="Tusenskille 4 3 3 7" xfId="32050" xr:uid="{251F5F9A-FAE3-46EF-A460-ECF2E155C898}"/>
    <cellStyle name="Tusenskille 4 3 3 8" xfId="44765" xr:uid="{9B73BEDD-0CE1-4C13-8915-89A1F89C680C}"/>
    <cellStyle name="Tusenskille 4 3 3 9" xfId="52652" xr:uid="{B4A7B20A-029B-4692-8AAF-C8F5931A90C2}"/>
    <cellStyle name="Tusenskille 4 3 4" xfId="7364" xr:uid="{ECF673A1-3750-40F4-AC32-8D9729C9D64A}"/>
    <cellStyle name="Tusenskille 4 3 4 10" xfId="60145" xr:uid="{2F699F0D-B8A1-4231-A0DC-10CF62065EE3}"/>
    <cellStyle name="Tusenskille 4 3 4 2" xfId="7365" xr:uid="{9ABC9D41-4CF4-4C22-A138-B12D314A34CA}"/>
    <cellStyle name="Tusenskille 4 3 4 2 2" xfId="14863" xr:uid="{E36ED48F-7EA3-49AD-A5E9-1E2546C97287}"/>
    <cellStyle name="Tusenskille 4 3 4 2 2 2" xfId="29839" xr:uid="{5C7D8EFF-D2CB-4D34-BAFD-616C70CAF02D}"/>
    <cellStyle name="Tusenskille 4 3 4 2 3" xfId="22351" xr:uid="{77B674E4-A6E9-48E9-AC36-4B18F61B805C}"/>
    <cellStyle name="Tusenskille 4 3 4 2 4" xfId="33868" xr:uid="{2245532D-9B04-4F95-A4AA-20401B046E13}"/>
    <cellStyle name="Tusenskille 4 3 4 2 5" xfId="44770" xr:uid="{94C0132F-EF09-41E9-9A2B-9607E0E023B1}"/>
    <cellStyle name="Tusenskille 4 3 4 2 6" xfId="52657" xr:uid="{4F9C4BE0-4F10-4C16-8FC6-EB5EA93D5522}"/>
    <cellStyle name="Tusenskille 4 3 4 2 7" xfId="60146" xr:uid="{C12EC963-F384-42EC-8DF0-EEF80663D609}"/>
    <cellStyle name="Tusenskille 4 3 4 3" xfId="7366" xr:uid="{5F267F3F-D397-423F-9C23-0F20AA16EE8A}"/>
    <cellStyle name="Tusenskille 4 3 4 3 2" xfId="14864" xr:uid="{36EC96B0-534A-43C3-8588-80F8AD8677E9}"/>
    <cellStyle name="Tusenskille 4 3 4 3 2 2" xfId="29840" xr:uid="{149113F5-D733-4803-BDE2-78ABC8721074}"/>
    <cellStyle name="Tusenskille 4 3 4 3 3" xfId="22352" xr:uid="{37B3E984-D13C-4CDB-9B77-FBF2485659A2}"/>
    <cellStyle name="Tusenskille 4 3 4 3 4" xfId="35713" xr:uid="{FA275ABB-FFA2-4A8F-BB70-543B720A903E}"/>
    <cellStyle name="Tusenskille 4 3 4 3 5" xfId="44771" xr:uid="{4E24DF41-90DA-49A4-A87B-718CED740B11}"/>
    <cellStyle name="Tusenskille 4 3 4 3 6" xfId="52658" xr:uid="{C201D44F-E891-43E5-AD50-6A118C28F425}"/>
    <cellStyle name="Tusenskille 4 3 4 3 7" xfId="60147" xr:uid="{49DCBD09-0467-49A2-A819-3B0A7964ED75}"/>
    <cellStyle name="Tusenskille 4 3 4 4" xfId="7367" xr:uid="{5B0BDC2B-9367-4D83-93A8-09C75B268203}"/>
    <cellStyle name="Tusenskille 4 3 4 4 2" xfId="14865" xr:uid="{C3983CAB-860D-4894-A58B-756265DEB73F}"/>
    <cellStyle name="Tusenskille 4 3 4 4 2 2" xfId="29841" xr:uid="{FF73F3B7-6C96-4E1F-86B5-C76E777558E4}"/>
    <cellStyle name="Tusenskille 4 3 4 4 3" xfId="22353" xr:uid="{D781C62E-92B6-4C55-8C86-D6FFD7FF4F44}"/>
    <cellStyle name="Tusenskille 4 3 4 4 4" xfId="37556" xr:uid="{51CADBE6-6327-400B-B585-09A411CEFFFF}"/>
    <cellStyle name="Tusenskille 4 3 4 4 5" xfId="44772" xr:uid="{96CB473D-1B01-497E-8D6D-852089385FC9}"/>
    <cellStyle name="Tusenskille 4 3 4 4 6" xfId="52659" xr:uid="{FC66D6E7-B8CB-4C90-8CD2-683FA085C4EE}"/>
    <cellStyle name="Tusenskille 4 3 4 4 7" xfId="60148" xr:uid="{D2EE81FC-A822-4FE6-A6CB-2F87E4520687}"/>
    <cellStyle name="Tusenskille 4 3 4 5" xfId="14862" xr:uid="{A3DB43C5-8CC9-4495-8B0E-00EF27543557}"/>
    <cellStyle name="Tusenskille 4 3 4 5 2" xfId="29838" xr:uid="{CD6F9A0F-7900-48AC-BEC9-0229D2C397A8}"/>
    <cellStyle name="Tusenskille 4 3 4 6" xfId="22350" xr:uid="{5AC67183-A40E-466D-ADCC-E7F6688AF2D8}"/>
    <cellStyle name="Tusenskille 4 3 4 7" xfId="32105" xr:uid="{DB25DA90-E174-4299-BF54-F444F8BF4BFE}"/>
    <cellStyle name="Tusenskille 4 3 4 8" xfId="44769" xr:uid="{5FC95A54-64C2-4BAB-8A34-BA5F470C8399}"/>
    <cellStyle name="Tusenskille 4 3 4 9" xfId="52656" xr:uid="{9EFFCDBA-BF9C-452A-958D-E06B92B9ED6A}"/>
    <cellStyle name="Tusenskille 4 3 5" xfId="7368" xr:uid="{7A32492B-6DFD-4C4A-9940-AC1B77D623F2}"/>
    <cellStyle name="Tusenskille 4 3 5 2" xfId="14866" xr:uid="{5E779F50-B875-4548-94AB-BF630C3367E5}"/>
    <cellStyle name="Tusenskille 4 3 5 2 2" xfId="29842" xr:uid="{14F8754B-688B-44C6-90CE-6655C765B8FF}"/>
    <cellStyle name="Tusenskille 4 3 5 3" xfId="22354" xr:uid="{2341C88C-3E46-4D58-A9BD-339C34B3E6C0}"/>
    <cellStyle name="Tusenskille 4 3 5 4" xfId="33865" xr:uid="{1A58A806-6493-49D0-BBA8-7B58B2432EDF}"/>
    <cellStyle name="Tusenskille 4 3 5 5" xfId="44773" xr:uid="{0098A7A8-3F73-48DF-8219-BA114644DC52}"/>
    <cellStyle name="Tusenskille 4 3 5 6" xfId="52660" xr:uid="{2831AF1F-1421-4DBD-80ED-9458896D40D6}"/>
    <cellStyle name="Tusenskille 4 3 5 7" xfId="60149" xr:uid="{8AC3B838-B180-44B0-8D69-C7345187666B}"/>
    <cellStyle name="Tusenskille 4 3 6" xfId="7369" xr:uid="{38FF3DD6-D535-40F8-AAA4-413F00119259}"/>
    <cellStyle name="Tusenskille 4 3 6 2" xfId="14867" xr:uid="{C1A836BD-E316-49CE-99F4-E9B031B04460}"/>
    <cellStyle name="Tusenskille 4 3 6 2 2" xfId="29843" xr:uid="{09835EBD-5513-4AB0-9134-3180A7BDBC4F}"/>
    <cellStyle name="Tusenskille 4 3 6 3" xfId="22355" xr:uid="{F50892AD-2F1C-4854-975A-41F912DF04E3}"/>
    <cellStyle name="Tusenskille 4 3 6 4" xfId="35710" xr:uid="{A0D00EFB-7305-4829-ABE2-20788E842806}"/>
    <cellStyle name="Tusenskille 4 3 6 5" xfId="44774" xr:uid="{509A93E1-0ACB-461E-BA8A-2C6762D40D3B}"/>
    <cellStyle name="Tusenskille 4 3 6 6" xfId="52661" xr:uid="{62A49E31-34C8-452D-8588-2E8F4A466583}"/>
    <cellStyle name="Tusenskille 4 3 6 7" xfId="60150" xr:uid="{E53AA795-B5BF-48A8-9CB3-24A3A62A190F}"/>
    <cellStyle name="Tusenskille 4 3 7" xfId="7370" xr:uid="{EE49243D-E20E-4668-9001-3B5037972F61}"/>
    <cellStyle name="Tusenskille 4 3 7 2" xfId="14868" xr:uid="{B8C55553-6AC8-4EF5-8CCF-5DF38D2529A9}"/>
    <cellStyle name="Tusenskille 4 3 7 2 2" xfId="29844" xr:uid="{F7A0DC5B-4F11-465E-90B2-FE264CFC1A93}"/>
    <cellStyle name="Tusenskille 4 3 7 3" xfId="22356" xr:uid="{D6C704BA-FF1E-43EC-BE43-3FDA49A4943D}"/>
    <cellStyle name="Tusenskille 4 3 7 4" xfId="37553" xr:uid="{0800A7C1-0EDC-48AD-AD41-0ED8F30E6BC9}"/>
    <cellStyle name="Tusenskille 4 3 7 5" xfId="44775" xr:uid="{E9A03FB2-2E1E-4A5B-9CAC-05986F17C806}"/>
    <cellStyle name="Tusenskille 4 3 7 6" xfId="52662" xr:uid="{F97C80C0-8105-403F-AC88-D26B913F11E7}"/>
    <cellStyle name="Tusenskille 4 3 7 7" xfId="60151" xr:uid="{4EA9216F-8351-4580-8E21-A67A8BC3FE80}"/>
    <cellStyle name="Tusenskille 4 3 8" xfId="7371" xr:uid="{1AC4FC59-56F2-4608-B5FE-542A528A61B3}"/>
    <cellStyle name="Tusenskille 4 3 8 2" xfId="14869" xr:uid="{C488825C-874B-4637-8281-AB5BFFE52CB5}"/>
    <cellStyle name="Tusenskille 4 3 8 2 2" xfId="29845" xr:uid="{F98E883B-8474-4701-B054-6D2D5CE726D8}"/>
    <cellStyle name="Tusenskille 4 3 8 3" xfId="22357" xr:uid="{1D18941D-5E58-442A-9824-E184C787F8F8}"/>
    <cellStyle name="Tusenskille 4 3 8 4" xfId="37694" xr:uid="{415ACB86-9627-4823-AD51-EAF7182DA334}"/>
    <cellStyle name="Tusenskille 4 3 8 5" xfId="44776" xr:uid="{77DE27CF-56B9-4FE0-A5ED-E047ECE15B9B}"/>
    <cellStyle name="Tusenskille 4 3 8 6" xfId="52663" xr:uid="{F2A6DF94-A8E8-4E82-8287-6C67E488F15B}"/>
    <cellStyle name="Tusenskille 4 3 8 7" xfId="60152" xr:uid="{0C315E6E-C15D-406C-8066-3BBE84B60C20}"/>
    <cellStyle name="Tusenskille 4 3 9" xfId="7791" xr:uid="{D92D9AEA-C6DA-43E9-BEF7-C3D8EA44B7D3}"/>
    <cellStyle name="Tusenskille 4 3 9 2" xfId="15280" xr:uid="{A259CADA-DA2F-40B6-B3CF-C049FD694F17}"/>
    <cellStyle name="Tusenskille 4 3 9 2 2" xfId="30256" xr:uid="{BB954642-5216-4D07-8F47-9F44EBD48B9C}"/>
    <cellStyle name="Tusenskille 4 3 9 3" xfId="22768" xr:uid="{C2429015-D7A9-48FD-8B12-1A76AD7BCD71}"/>
    <cellStyle name="Tusenskille 4 3 9 4" xfId="45187" xr:uid="{0796FB7A-29D9-4B98-AC72-28BA252652E7}"/>
    <cellStyle name="Tusenskille 4 3 9 5" xfId="53075" xr:uid="{494A5BC1-9997-401D-A37F-DCFA3A625DF8}"/>
    <cellStyle name="Tusenskille 4 3 9 6" xfId="60563" xr:uid="{1C8883F9-79F7-4250-9889-7DDC50A5C2A8}"/>
    <cellStyle name="Tusenskille 4 4" xfId="315" xr:uid="{A0BF8A4C-2BF2-4229-8B29-7B3E04540A06}"/>
    <cellStyle name="Tusenskille 4 4 10" xfId="7856" xr:uid="{76400E68-C42D-48B8-9885-E1E29D84AA67}"/>
    <cellStyle name="Tusenskille 4 4 10 2" xfId="22833" xr:uid="{380549C5-A769-4D5B-8FB2-C626A7EEBD76}"/>
    <cellStyle name="Tusenskille 4 4 11" xfId="15345" xr:uid="{4324852F-3EE7-4858-9910-9AB0F9E024B6}"/>
    <cellStyle name="Tusenskille 4 4 12" xfId="31139" xr:uid="{9FBDA124-7CF9-4443-A1DB-4521DB378072}"/>
    <cellStyle name="Tusenskille 4 4 13" xfId="37764" xr:uid="{714630E8-94A2-4084-B1EF-0231C7F61575}"/>
    <cellStyle name="Tusenskille 4 4 14" xfId="45252" xr:uid="{F44A37E4-15CB-4765-BFE0-048B16ADAD89}"/>
    <cellStyle name="Tusenskille 4 4 15" xfId="45375" xr:uid="{C4C7475A-5F85-4924-A623-E2151330FEAD}"/>
    <cellStyle name="Tusenskille 4 4 16" xfId="45498" xr:uid="{D698E4BE-2B7D-4D72-9D52-A5D70E4BFD8A}"/>
    <cellStyle name="Tusenskille 4 4 17" xfId="45647" xr:uid="{FE2CFD95-7053-44FC-BD8A-7187B1521701}"/>
    <cellStyle name="Tusenskille 4 4 18" xfId="53140" xr:uid="{9CD9390F-C524-4CD1-90DE-78160A34C87F}"/>
    <cellStyle name="Tusenskille 4 4 2" xfId="372" xr:uid="{9887B76C-51BB-424C-BD30-DEA1EA3D635D}"/>
    <cellStyle name="Tusenskille 4 4 2 10" xfId="45431" xr:uid="{2F42E927-5F3D-42C9-8782-982C44972E0C}"/>
    <cellStyle name="Tusenskille 4 4 2 11" xfId="45554" xr:uid="{38910C2D-47E9-40D9-9C52-515E62E60D73}"/>
    <cellStyle name="Tusenskille 4 4 2 12" xfId="45703" xr:uid="{F3CA7F6A-BAC6-42DF-9C1D-D2CF6E0544A1}"/>
    <cellStyle name="Tusenskille 4 4 2 13" xfId="53196" xr:uid="{CF101BBF-E2A2-4725-B515-4A2478CD29EE}"/>
    <cellStyle name="Tusenskille 4 4 2 2" xfId="7372" xr:uid="{7F799297-4970-4488-B5A1-DC6237E5A083}"/>
    <cellStyle name="Tusenskille 4 4 2 2 2" xfId="14870" xr:uid="{F59C79C9-8F47-412B-8C54-01DF3B073CE8}"/>
    <cellStyle name="Tusenskille 4 4 2 2 2 2" xfId="29846" xr:uid="{50934829-31E5-458F-85AB-F4C45D0A55F7}"/>
    <cellStyle name="Tusenskille 4 4 2 2 3" xfId="22358" xr:uid="{F86A9807-1F85-4449-9418-37C642C56A05}"/>
    <cellStyle name="Tusenskille 4 4 2 2 4" xfId="33870" xr:uid="{85E77417-045A-452D-B11E-F2D40A06E319}"/>
    <cellStyle name="Tusenskille 4 4 2 2 5" xfId="44777" xr:uid="{902AE288-5D27-415C-9894-1C08F06D1DB2}"/>
    <cellStyle name="Tusenskille 4 4 2 2 6" xfId="52664" xr:uid="{50914A41-3875-4ABA-AE0D-9711EA2870B5}"/>
    <cellStyle name="Tusenskille 4 4 2 2 7" xfId="60153" xr:uid="{2D0D9624-430E-4C62-B9C3-0B225CA047C5}"/>
    <cellStyle name="Tusenskille 4 4 2 3" xfId="7373" xr:uid="{0EB1390F-4E51-4C6B-82D4-AD72969B1A3A}"/>
    <cellStyle name="Tusenskille 4 4 2 3 2" xfId="14871" xr:uid="{8F633248-D01A-4CFC-864A-F975E89A33E5}"/>
    <cellStyle name="Tusenskille 4 4 2 3 2 2" xfId="29847" xr:uid="{FB72472D-A643-49F6-9223-AFA8090ECC3E}"/>
    <cellStyle name="Tusenskille 4 4 2 3 3" xfId="22359" xr:uid="{64889BA0-E6FC-46F7-97D5-F9A92B22B2B0}"/>
    <cellStyle name="Tusenskille 4 4 2 3 4" xfId="35715" xr:uid="{B1BC3848-70FF-4344-AA4F-5C8105F172A9}"/>
    <cellStyle name="Tusenskille 4 4 2 3 5" xfId="44778" xr:uid="{8D54EA29-FEAF-4395-BC9C-1417B7BBF886}"/>
    <cellStyle name="Tusenskille 4 4 2 3 6" xfId="52665" xr:uid="{444D8495-4F17-4870-97B6-3EE507FF623E}"/>
    <cellStyle name="Tusenskille 4 4 2 3 7" xfId="60154" xr:uid="{6F19FA9B-BAEB-4349-9997-8CD8555091F2}"/>
    <cellStyle name="Tusenskille 4 4 2 4" xfId="7374" xr:uid="{058ABF6A-3EEC-490D-8B7B-17CE24FFB929}"/>
    <cellStyle name="Tusenskille 4 4 2 4 2" xfId="14872" xr:uid="{2103510C-707A-4A10-83DE-7909D40B9086}"/>
    <cellStyle name="Tusenskille 4 4 2 4 2 2" xfId="29848" xr:uid="{A05768E0-A68A-4CF5-A2BE-13031AECA710}"/>
    <cellStyle name="Tusenskille 4 4 2 4 3" xfId="22360" xr:uid="{973EB3F0-CBDF-4AD7-B5A7-C00A779D00A9}"/>
    <cellStyle name="Tusenskille 4 4 2 4 4" xfId="37558" xr:uid="{A3EBFA30-3B3A-4029-90EB-919B6B5AFB49}"/>
    <cellStyle name="Tusenskille 4 4 2 4 5" xfId="44779" xr:uid="{67678682-9D56-48A0-8572-D26C8B3CEA17}"/>
    <cellStyle name="Tusenskille 4 4 2 4 6" xfId="52666" xr:uid="{BB19F4D7-D8CE-4892-AB66-94C8741EBBF7}"/>
    <cellStyle name="Tusenskille 4 4 2 4 7" xfId="60155" xr:uid="{D54E7CF9-AA81-4C9C-ADB4-067E98D9E4C3}"/>
    <cellStyle name="Tusenskille 4 4 2 5" xfId="7912" xr:uid="{0B65AC12-8A05-496C-AD70-5A3D59D4DAB2}"/>
    <cellStyle name="Tusenskille 4 4 2 5 2" xfId="22889" xr:uid="{C0492407-9B8C-4916-A74E-7938312BABE1}"/>
    <cellStyle name="Tusenskille 4 4 2 6" xfId="15401" xr:uid="{D9E64828-DA83-4ACC-BB00-4436B9805786}"/>
    <cellStyle name="Tusenskille 4 4 2 7" xfId="31968" xr:uid="{48A04F3E-B266-4788-90C9-F92386F8F0E7}"/>
    <cellStyle name="Tusenskille 4 4 2 8" xfId="37820" xr:uid="{CAFE388C-AF8E-40C6-8B25-074591D304DE}"/>
    <cellStyle name="Tusenskille 4 4 2 9" xfId="45308" xr:uid="{6780CBF0-5033-474F-91A2-73627E395E4A}"/>
    <cellStyle name="Tusenskille 4 4 3" xfId="7375" xr:uid="{BD4ACB95-B46F-4F6A-A10C-05ED03BEE05A}"/>
    <cellStyle name="Tusenskille 4 4 3 10" xfId="60156" xr:uid="{C2744A88-05EB-4BE3-8DA2-C8DD01D02502}"/>
    <cellStyle name="Tusenskille 4 4 3 2" xfId="7376" xr:uid="{AC3AA9CF-B157-4B2D-A157-03C384631B57}"/>
    <cellStyle name="Tusenskille 4 4 3 2 2" xfId="14874" xr:uid="{C83A0FD7-0FB5-4DC5-AB02-B2E3AACFEC7F}"/>
    <cellStyle name="Tusenskille 4 4 3 2 2 2" xfId="29850" xr:uid="{62B8A0D9-D5A3-4752-B089-ADE0501D2BD9}"/>
    <cellStyle name="Tusenskille 4 4 3 2 3" xfId="22362" xr:uid="{6AEA4BA4-4DD1-4093-9A60-EDC589366667}"/>
    <cellStyle name="Tusenskille 4 4 3 2 4" xfId="33871" xr:uid="{417C8A8F-AD68-4C75-A2CC-E940A2A13AC1}"/>
    <cellStyle name="Tusenskille 4 4 3 2 5" xfId="44781" xr:uid="{7ABAED36-2A8E-40A5-8702-7803D3E226FE}"/>
    <cellStyle name="Tusenskille 4 4 3 2 6" xfId="52668" xr:uid="{DF1249FC-DDE8-40F0-B854-6ACE3DDB5407}"/>
    <cellStyle name="Tusenskille 4 4 3 2 7" xfId="60157" xr:uid="{758E310E-C9A6-4349-A2C0-4C67149D11D0}"/>
    <cellStyle name="Tusenskille 4 4 3 3" xfId="7377" xr:uid="{F96BE319-692D-4EDD-B135-078A414DBF28}"/>
    <cellStyle name="Tusenskille 4 4 3 3 2" xfId="14875" xr:uid="{C14DF133-D497-4EC3-A286-0C7848C9101E}"/>
    <cellStyle name="Tusenskille 4 4 3 3 2 2" xfId="29851" xr:uid="{0F6A3122-20EB-4258-98C2-BFEDA88CA117}"/>
    <cellStyle name="Tusenskille 4 4 3 3 3" xfId="22363" xr:uid="{002AA919-02D6-4711-90FF-CE1947518DAE}"/>
    <cellStyle name="Tusenskille 4 4 3 3 4" xfId="35716" xr:uid="{B3F3962E-D102-49CE-87E8-75D5D56C54FE}"/>
    <cellStyle name="Tusenskille 4 4 3 3 5" xfId="44782" xr:uid="{079CD2FD-F47C-42BB-8398-9455912C6D99}"/>
    <cellStyle name="Tusenskille 4 4 3 3 6" xfId="52669" xr:uid="{F25614AD-118B-4E87-8176-D32F5CA2C1FC}"/>
    <cellStyle name="Tusenskille 4 4 3 3 7" xfId="60158" xr:uid="{CAA7D82D-28F2-4035-8248-A51605286CAF}"/>
    <cellStyle name="Tusenskille 4 4 3 4" xfId="7378" xr:uid="{7077D388-3F58-4FF9-A16F-F1CE701B816B}"/>
    <cellStyle name="Tusenskille 4 4 3 4 2" xfId="14876" xr:uid="{DF0F5307-C3B3-42BF-94F8-CF9637176864}"/>
    <cellStyle name="Tusenskille 4 4 3 4 2 2" xfId="29852" xr:uid="{CE6918F8-068A-4B13-8B76-10A9583EE99D}"/>
    <cellStyle name="Tusenskille 4 4 3 4 3" xfId="22364" xr:uid="{4FCCC70A-E495-494A-83F7-0E4F155FF29E}"/>
    <cellStyle name="Tusenskille 4 4 3 4 4" xfId="37559" xr:uid="{BF38B4A1-745F-4416-A146-A25E21ED68AD}"/>
    <cellStyle name="Tusenskille 4 4 3 4 5" xfId="44783" xr:uid="{DC104BFB-4EED-43E8-98AD-A3716E3007FE}"/>
    <cellStyle name="Tusenskille 4 4 3 4 6" xfId="52670" xr:uid="{63DF1EEF-34BD-4EDE-AB18-EF2D1574ECF3}"/>
    <cellStyle name="Tusenskille 4 4 3 4 7" xfId="60159" xr:uid="{0423F4C7-83CB-4F8C-ADC4-F4FA1DDC51C3}"/>
    <cellStyle name="Tusenskille 4 4 3 5" xfId="14873" xr:uid="{36E8C463-20CE-4C9A-9179-135E9F9DCE11}"/>
    <cellStyle name="Tusenskille 4 4 3 5 2" xfId="29849" xr:uid="{84F390BC-F63F-45B0-8B50-7DC2A609E716}"/>
    <cellStyle name="Tusenskille 4 4 3 6" xfId="22361" xr:uid="{A53DED7B-4CB5-4C84-9E8B-F12D8C980823}"/>
    <cellStyle name="Tusenskille 4 4 3 7" xfId="32060" xr:uid="{9D278A6E-188C-4EB3-AAB4-E86968FE048F}"/>
    <cellStyle name="Tusenskille 4 4 3 8" xfId="44780" xr:uid="{F9C13CE3-734E-4FD3-B593-9E3901F99D97}"/>
    <cellStyle name="Tusenskille 4 4 3 9" xfId="52667" xr:uid="{ED93168A-83D6-4F22-8DD7-01E87C561AD4}"/>
    <cellStyle name="Tusenskille 4 4 4" xfId="7379" xr:uid="{7AE88794-1023-4619-802B-A9FF15491688}"/>
    <cellStyle name="Tusenskille 4 4 4 10" xfId="60160" xr:uid="{A67DB979-9D5A-41DD-97E0-C1319D109DDC}"/>
    <cellStyle name="Tusenskille 4 4 4 2" xfId="7380" xr:uid="{B7617289-E675-4F9D-867C-1F272918ADEB}"/>
    <cellStyle name="Tusenskille 4 4 4 2 2" xfId="14878" xr:uid="{688DCCBF-8C91-46EF-A035-E19B35109333}"/>
    <cellStyle name="Tusenskille 4 4 4 2 2 2" xfId="29854" xr:uid="{CB1ED9F7-129C-41AF-B530-6FD112D3634D}"/>
    <cellStyle name="Tusenskille 4 4 4 2 3" xfId="22366" xr:uid="{0F101A8C-89F6-4ED4-B8A2-F64CE0D2A88A}"/>
    <cellStyle name="Tusenskille 4 4 4 2 4" xfId="33872" xr:uid="{1FF81FA9-473A-4865-9AD2-74F64EE7AF2B}"/>
    <cellStyle name="Tusenskille 4 4 4 2 5" xfId="44785" xr:uid="{C5361979-EABA-4C6D-8472-A695AE551C21}"/>
    <cellStyle name="Tusenskille 4 4 4 2 6" xfId="52672" xr:uid="{A84BCE38-CC2A-4791-A812-E0DC68AA6179}"/>
    <cellStyle name="Tusenskille 4 4 4 2 7" xfId="60161" xr:uid="{94BDD648-DB6B-44DD-9C3A-B4ED21162E5A}"/>
    <cellStyle name="Tusenskille 4 4 4 3" xfId="7381" xr:uid="{95204B33-BFB4-4C13-A5AC-8A192A0EE64D}"/>
    <cellStyle name="Tusenskille 4 4 4 3 2" xfId="14879" xr:uid="{422856C7-244E-483B-A030-573625D88C27}"/>
    <cellStyle name="Tusenskille 4 4 4 3 2 2" xfId="29855" xr:uid="{16508A03-2D79-4CE2-98CE-6F8869524510}"/>
    <cellStyle name="Tusenskille 4 4 4 3 3" xfId="22367" xr:uid="{8325137D-F295-4AEA-A586-D2EF2407147C}"/>
    <cellStyle name="Tusenskille 4 4 4 3 4" xfId="35717" xr:uid="{4198A5E9-C2D9-45DE-BE3C-2EAE73F1A660}"/>
    <cellStyle name="Tusenskille 4 4 4 3 5" xfId="44786" xr:uid="{A3249796-C2FE-4ED4-9504-49582DF1DACF}"/>
    <cellStyle name="Tusenskille 4 4 4 3 6" xfId="52673" xr:uid="{8B422C4F-04B2-4730-AEF1-865C58C539C3}"/>
    <cellStyle name="Tusenskille 4 4 4 3 7" xfId="60162" xr:uid="{A6ABEDAE-5E3A-4167-AF24-F90FB3043F03}"/>
    <cellStyle name="Tusenskille 4 4 4 4" xfId="7382" xr:uid="{B0DBC9D6-0267-42FE-95EB-7EC93F4F6416}"/>
    <cellStyle name="Tusenskille 4 4 4 4 2" xfId="14880" xr:uid="{873DEB19-7625-4825-AF65-99FDBB81877B}"/>
    <cellStyle name="Tusenskille 4 4 4 4 2 2" xfId="29856" xr:uid="{9C4BDEAE-AEED-4180-A7C6-439D0004533F}"/>
    <cellStyle name="Tusenskille 4 4 4 4 3" xfId="22368" xr:uid="{78C18A8E-3918-45B8-8311-558691753C82}"/>
    <cellStyle name="Tusenskille 4 4 4 4 4" xfId="37560" xr:uid="{1100525A-197C-404D-8A33-0B0797CD87D6}"/>
    <cellStyle name="Tusenskille 4 4 4 4 5" xfId="44787" xr:uid="{C89BF6EE-6EEE-4CA8-B5EE-0DD519FA507E}"/>
    <cellStyle name="Tusenskille 4 4 4 4 6" xfId="52674" xr:uid="{56477EF9-553F-4B67-A885-54733526E85E}"/>
    <cellStyle name="Tusenskille 4 4 4 4 7" xfId="60163" xr:uid="{59C13D2E-0727-4875-809D-78C9165012BA}"/>
    <cellStyle name="Tusenskille 4 4 4 5" xfId="14877" xr:uid="{5CE1122E-A876-4E73-8FB8-EABFE6E1804E}"/>
    <cellStyle name="Tusenskille 4 4 4 5 2" xfId="29853" xr:uid="{28EB242B-EABA-4B0C-B3AE-22306291035F}"/>
    <cellStyle name="Tusenskille 4 4 4 6" xfId="22365" xr:uid="{7976BA83-8470-49A0-9B2B-5B1BB5893A42}"/>
    <cellStyle name="Tusenskille 4 4 4 7" xfId="32115" xr:uid="{1EB864DD-E813-45FA-9406-2314ED043880}"/>
    <cellStyle name="Tusenskille 4 4 4 8" xfId="44784" xr:uid="{2640A965-CFE7-4B3F-8AD7-92441645B722}"/>
    <cellStyle name="Tusenskille 4 4 4 9" xfId="52671" xr:uid="{46B8D585-DF97-4F1D-964C-5F443C6A4C96}"/>
    <cellStyle name="Tusenskille 4 4 5" xfId="7383" xr:uid="{688FC1F2-D77F-43A5-B950-B36105E50777}"/>
    <cellStyle name="Tusenskille 4 4 5 2" xfId="14881" xr:uid="{1D5CF65C-B9EA-4C1D-BDAA-C3F5B750E2A9}"/>
    <cellStyle name="Tusenskille 4 4 5 2 2" xfId="29857" xr:uid="{87BAC575-3560-4C19-9D0C-83AA87032016}"/>
    <cellStyle name="Tusenskille 4 4 5 3" xfId="22369" xr:uid="{F5E3B667-FF5E-4235-B472-44A0293C8533}"/>
    <cellStyle name="Tusenskille 4 4 5 4" xfId="33869" xr:uid="{49AB76A3-883A-490F-A29A-10BF72303959}"/>
    <cellStyle name="Tusenskille 4 4 5 5" xfId="44788" xr:uid="{D3735281-7E63-4B68-818E-AA4DABBE9190}"/>
    <cellStyle name="Tusenskille 4 4 5 6" xfId="52675" xr:uid="{5C748BFD-05CB-43C6-B477-7F42C7D9C06B}"/>
    <cellStyle name="Tusenskille 4 4 5 7" xfId="60164" xr:uid="{43E10DAE-5B9B-4635-9146-9DC62AFB6373}"/>
    <cellStyle name="Tusenskille 4 4 6" xfId="7384" xr:uid="{55DC3EEF-E61B-4018-8273-C51320A5F9EC}"/>
    <cellStyle name="Tusenskille 4 4 6 2" xfId="14882" xr:uid="{9F0488C2-259E-43B0-903E-DDEF2453D1FC}"/>
    <cellStyle name="Tusenskille 4 4 6 2 2" xfId="29858" xr:uid="{961A36C4-330A-4923-ABEA-D208BA1D38FB}"/>
    <cellStyle name="Tusenskille 4 4 6 3" xfId="22370" xr:uid="{8C76D6FC-47C5-4B33-B73F-9F44B4DF383F}"/>
    <cellStyle name="Tusenskille 4 4 6 4" xfId="35714" xr:uid="{D5CFB57D-B641-4497-9E0B-DDE8D4BA59AB}"/>
    <cellStyle name="Tusenskille 4 4 6 5" xfId="44789" xr:uid="{97E75B17-EF93-465B-8600-B4E1940B092C}"/>
    <cellStyle name="Tusenskille 4 4 6 6" xfId="52676" xr:uid="{590BA4B0-FE6A-40FC-AFD7-EF9E480E2530}"/>
    <cellStyle name="Tusenskille 4 4 6 7" xfId="60165" xr:uid="{0E9337A1-61D9-481C-91D0-52B6C03E4205}"/>
    <cellStyle name="Tusenskille 4 4 7" xfId="7385" xr:uid="{893369DF-1BA2-4D7A-8EE9-084500A4E18F}"/>
    <cellStyle name="Tusenskille 4 4 7 2" xfId="14883" xr:uid="{28F1D726-F935-4CEF-AA54-2FB74EDD6A1C}"/>
    <cellStyle name="Tusenskille 4 4 7 2 2" xfId="29859" xr:uid="{DA12F7DC-83A4-4896-9401-55AAA76907F1}"/>
    <cellStyle name="Tusenskille 4 4 7 3" xfId="22371" xr:uid="{D868CC62-27E2-4F66-BB51-3753C4D59779}"/>
    <cellStyle name="Tusenskille 4 4 7 4" xfId="37557" xr:uid="{4641864F-6697-4836-849A-BA2F89E68FA3}"/>
    <cellStyle name="Tusenskille 4 4 7 5" xfId="44790" xr:uid="{11F006C4-2374-4DFC-AC1F-C90B47A49695}"/>
    <cellStyle name="Tusenskille 4 4 7 6" xfId="52677" xr:uid="{3401AD30-7F21-4A43-B93B-C1282A580528}"/>
    <cellStyle name="Tusenskille 4 4 7 7" xfId="60166" xr:uid="{26C95EF5-3927-4DB4-99B3-2BDBAA8FA141}"/>
    <cellStyle name="Tusenskille 4 4 8" xfId="7386" xr:uid="{B9AFA501-5146-48D9-AC86-33755473B350}"/>
    <cellStyle name="Tusenskille 4 4 8 2" xfId="14884" xr:uid="{26B7D478-764F-4860-8F8F-9048743B1E31}"/>
    <cellStyle name="Tusenskille 4 4 8 2 2" xfId="29860" xr:uid="{D62A4511-BA63-4364-98ED-2BAD16483AF7}"/>
    <cellStyle name="Tusenskille 4 4 8 3" xfId="22372" xr:uid="{60D728EA-116C-46EE-BD10-420581966626}"/>
    <cellStyle name="Tusenskille 4 4 8 4" xfId="37704" xr:uid="{22105EB9-C6DD-4235-989D-2A3FBD9C3510}"/>
    <cellStyle name="Tusenskille 4 4 8 5" xfId="44791" xr:uid="{7549AF1B-AF1B-43A4-A1BF-AF55862A2BF3}"/>
    <cellStyle name="Tusenskille 4 4 8 6" xfId="52678" xr:uid="{3A3E513E-B1E0-4DAB-BCA8-6A403850AC28}"/>
    <cellStyle name="Tusenskille 4 4 8 7" xfId="60167" xr:uid="{DD380934-070F-451E-B56E-2B63022FF0E9}"/>
    <cellStyle name="Tusenskille 4 4 9" xfId="7801" xr:uid="{0638C72F-4638-4860-9991-05C5DC5E968A}"/>
    <cellStyle name="Tusenskille 4 4 9 2" xfId="15290" xr:uid="{9B96D1B5-A704-4A19-BCE0-62A0C3AAF90F}"/>
    <cellStyle name="Tusenskille 4 4 9 2 2" xfId="30266" xr:uid="{E524CAA6-8928-44B0-A352-CB177B2A884F}"/>
    <cellStyle name="Tusenskille 4 4 9 3" xfId="22778" xr:uid="{81EF65AF-41F3-4FF1-8E28-2CD6DF9E5F73}"/>
    <cellStyle name="Tusenskille 4 4 9 4" xfId="45197" xr:uid="{7AF98199-7AFE-47CB-882F-A8B9F0609AFC}"/>
    <cellStyle name="Tusenskille 4 4 9 5" xfId="53085" xr:uid="{3A0868F7-95BC-4D7E-B882-15704DEC1D54}"/>
    <cellStyle name="Tusenskille 4 4 9 6" xfId="60573" xr:uid="{DD227FB0-8B9F-4D3D-A8DE-19E5F5FE3586}"/>
    <cellStyle name="Tusenskille 4 5" xfId="384" xr:uid="{49759AFE-9C8D-47B8-81A2-9C8BC4F9F4CE}"/>
    <cellStyle name="Tusenskille 4 5 2" xfId="7924" xr:uid="{B902522D-5A4B-4ED1-8BE0-F8366C4AA81F}"/>
    <cellStyle name="Tusenskille 4 5 2 2" xfId="22901" xr:uid="{60AF3554-8546-41DC-AEAA-0CED20814445}"/>
    <cellStyle name="Tusenskille 4 5 3" xfId="15413" xr:uid="{97FE2BF2-58EA-4C89-9A19-4A186184942D}"/>
    <cellStyle name="Tusenskille 4 5 4" xfId="37832" xr:uid="{BF838A61-0473-4822-B644-AFB9350DAB50}"/>
    <cellStyle name="Tusenskille 4 5 5" xfId="45320" xr:uid="{8C7980DE-42FE-472D-8F52-FD9D6408F276}"/>
    <cellStyle name="Tusenskille 4 5 6" xfId="45443" xr:uid="{D88DE1BE-BCC6-4C9F-9852-089C711EB80C}"/>
    <cellStyle name="Tusenskille 4 5 7" xfId="45566" xr:uid="{1AB112B9-A9E2-41E1-AE32-268E0FAF8388}"/>
    <cellStyle name="Tusenskille 4 5 8" xfId="45715" xr:uid="{000755B1-B87F-47EF-AE03-EBF64C95D6C4}"/>
    <cellStyle name="Tusenskille 4 5 9" xfId="53208" xr:uid="{F740F222-CC49-4D04-B690-5DD2F5A181A1}"/>
    <cellStyle name="Tusenskille 5" xfId="214" xr:uid="{F8154A0F-C285-4A7D-B197-C5A046747D6F}"/>
    <cellStyle name="Tusenskille 5 2" xfId="287" xr:uid="{90D31218-A4ED-482B-B96D-4B54E115305D}"/>
    <cellStyle name="Tusenskille 5 2 10" xfId="7833" xr:uid="{2D48F459-9D3A-4258-A3BA-44D01732EA1F}"/>
    <cellStyle name="Tusenskille 5 2 10 2" xfId="22810" xr:uid="{FEDD28CF-FDC6-40B9-988E-E2E39CC88CD7}"/>
    <cellStyle name="Tusenskille 5 2 11" xfId="15322" xr:uid="{CF4B4FAC-CA44-4819-A0EA-43E0A87FDBED}"/>
    <cellStyle name="Tusenskille 5 2 12" xfId="31116" xr:uid="{BE7CE957-7624-43F7-B0AB-9FB0E6B592FC}"/>
    <cellStyle name="Tusenskille 5 2 13" xfId="37741" xr:uid="{88BDEA64-BA32-46E2-A91C-1E5034F4D5B0}"/>
    <cellStyle name="Tusenskille 5 2 14" xfId="45229" xr:uid="{35F7995A-EA3A-418D-9CFA-AF32F9CAD7ED}"/>
    <cellStyle name="Tusenskille 5 2 15" xfId="45352" xr:uid="{A89D48E0-A164-480B-BB90-5C1CB542162A}"/>
    <cellStyle name="Tusenskille 5 2 16" xfId="45475" xr:uid="{354613AF-57EA-46CE-86B4-8A963959952D}"/>
    <cellStyle name="Tusenskille 5 2 17" xfId="45623" xr:uid="{EBC3F13D-C094-4AF9-A1BA-1C70C9801AA4}"/>
    <cellStyle name="Tusenskille 5 2 18" xfId="53117" xr:uid="{A6B4985D-C5B2-469F-8538-B35CB4508FC3}"/>
    <cellStyle name="Tusenskille 5 2 2" xfId="349" xr:uid="{4A4432EC-46FE-49AC-8A28-5C48D2F5AF1E}"/>
    <cellStyle name="Tusenskille 5 2 2 10" xfId="45408" xr:uid="{14485119-20D4-4A5C-844A-5F42497EAF57}"/>
    <cellStyle name="Tusenskille 5 2 2 11" xfId="45531" xr:uid="{78A9ECA4-6145-4D52-A8A7-F5BFB5DF3736}"/>
    <cellStyle name="Tusenskille 5 2 2 12" xfId="45680" xr:uid="{CE23B899-6F0D-4BBE-955D-5BC448AD72AA}"/>
    <cellStyle name="Tusenskille 5 2 2 13" xfId="53173" xr:uid="{A50BBC38-EEAB-490E-9431-051A49922934}"/>
    <cellStyle name="Tusenskille 5 2 2 2" xfId="7387" xr:uid="{ADDF85B6-D8FA-4C6E-82F2-18F25479CA85}"/>
    <cellStyle name="Tusenskille 5 2 2 2 2" xfId="14885" xr:uid="{D7B471E7-8757-4698-870C-251B22631859}"/>
    <cellStyle name="Tusenskille 5 2 2 2 2 2" xfId="29861" xr:uid="{1C7B8267-DD95-4488-B7E5-EFFE79FAF11B}"/>
    <cellStyle name="Tusenskille 5 2 2 2 3" xfId="22373" xr:uid="{E0E02447-380F-45A9-A25D-32AF5BFF7D28}"/>
    <cellStyle name="Tusenskille 5 2 2 2 4" xfId="33874" xr:uid="{11EBF3DD-2A79-41BE-9F15-39F7ED768EC1}"/>
    <cellStyle name="Tusenskille 5 2 2 2 5" xfId="44792" xr:uid="{3DCDACE4-56D1-43E4-9E0A-B54181EA33E3}"/>
    <cellStyle name="Tusenskille 5 2 2 2 6" xfId="52679" xr:uid="{111FE033-ABBA-4325-99FF-98D57C273CAD}"/>
    <cellStyle name="Tusenskille 5 2 2 2 7" xfId="60168" xr:uid="{D06C1B9F-1273-43E8-8C2A-279AE2FDA511}"/>
    <cellStyle name="Tusenskille 5 2 2 3" xfId="7388" xr:uid="{39B8BAFE-BC4B-443D-AE32-4A68C1F4344F}"/>
    <cellStyle name="Tusenskille 5 2 2 3 2" xfId="14886" xr:uid="{302B969E-1F16-4390-AE2A-37BC88BD6404}"/>
    <cellStyle name="Tusenskille 5 2 2 3 2 2" xfId="29862" xr:uid="{F32D0507-874D-4252-91EF-3923CE5D9FCC}"/>
    <cellStyle name="Tusenskille 5 2 2 3 3" xfId="22374" xr:uid="{9780FD53-B282-481D-A577-DB80CD9A9D9B}"/>
    <cellStyle name="Tusenskille 5 2 2 3 4" xfId="35719" xr:uid="{DA69B1C3-DCF1-49B9-A6E7-75942FB74B88}"/>
    <cellStyle name="Tusenskille 5 2 2 3 5" xfId="44793" xr:uid="{0D02CADA-0F09-4A58-A82A-660C47A73DFC}"/>
    <cellStyle name="Tusenskille 5 2 2 3 6" xfId="52680" xr:uid="{41EBEF95-0C44-4CEB-AB46-201636FFFBED}"/>
    <cellStyle name="Tusenskille 5 2 2 3 7" xfId="60169" xr:uid="{7F5577C0-EE56-4A1D-9809-60F07E00384F}"/>
    <cellStyle name="Tusenskille 5 2 2 4" xfId="7389" xr:uid="{6D93643E-B968-4427-BDA0-649AFEA3ACE4}"/>
    <cellStyle name="Tusenskille 5 2 2 4 2" xfId="14887" xr:uid="{405A525B-D08A-4E4A-854F-4E20A452947E}"/>
    <cellStyle name="Tusenskille 5 2 2 4 2 2" xfId="29863" xr:uid="{76DF8A71-E6BA-4631-A1DF-870842A11CE8}"/>
    <cellStyle name="Tusenskille 5 2 2 4 3" xfId="22375" xr:uid="{3C699B12-66CC-487E-86E6-410AB262093D}"/>
    <cellStyle name="Tusenskille 5 2 2 4 4" xfId="37562" xr:uid="{B3038C6F-0A02-4972-B890-2D764B57AD4F}"/>
    <cellStyle name="Tusenskille 5 2 2 4 5" xfId="44794" xr:uid="{11EBEF7A-5971-499E-9BF3-1AE6DB93C412}"/>
    <cellStyle name="Tusenskille 5 2 2 4 6" xfId="52681" xr:uid="{8F64CC52-4F7E-4901-8BD0-7A9D3B5B5BE6}"/>
    <cellStyle name="Tusenskille 5 2 2 4 7" xfId="60170" xr:uid="{4786F2ED-968F-409F-B587-C60C614FD59B}"/>
    <cellStyle name="Tusenskille 5 2 2 5" xfId="7889" xr:uid="{DE2B7E85-1662-4336-BDFD-A8AB51B514E2}"/>
    <cellStyle name="Tusenskille 5 2 2 5 2" xfId="22866" xr:uid="{2C97ED70-FC36-4CAC-8F03-38873C1E63E7}"/>
    <cellStyle name="Tusenskille 5 2 2 6" xfId="15378" xr:uid="{E8AA676F-E134-4A10-AC95-8511E072A4B3}"/>
    <cellStyle name="Tusenskille 5 2 2 7" xfId="31969" xr:uid="{B08C3A1B-2213-426D-9483-9B32EEF0D920}"/>
    <cellStyle name="Tusenskille 5 2 2 8" xfId="37797" xr:uid="{33813FBC-B43D-4514-A406-763B560AD6E3}"/>
    <cellStyle name="Tusenskille 5 2 2 9" xfId="45285" xr:uid="{A19CF708-4381-4A9E-BB8C-0479C75E066B}"/>
    <cellStyle name="Tusenskille 5 2 3" xfId="7390" xr:uid="{9C6CF6DB-3B30-4FB7-B359-CE3B47F70A03}"/>
    <cellStyle name="Tusenskille 5 2 3 10" xfId="60171" xr:uid="{5F30B1C1-83EC-4CCD-B413-D83763C9B82E}"/>
    <cellStyle name="Tusenskille 5 2 3 2" xfId="7391" xr:uid="{ADF88D38-04F2-404D-9439-284B0DC7718E}"/>
    <cellStyle name="Tusenskille 5 2 3 2 2" xfId="14889" xr:uid="{E02282E3-BA3E-4F9A-A396-27A1BD73BF55}"/>
    <cellStyle name="Tusenskille 5 2 3 2 2 2" xfId="29865" xr:uid="{5FABC2CC-8E06-42E8-9070-C7712584C855}"/>
    <cellStyle name="Tusenskille 5 2 3 2 3" xfId="22377" xr:uid="{0003CC0A-8070-4C2D-9772-17C4A1242BAE}"/>
    <cellStyle name="Tusenskille 5 2 3 2 4" xfId="33875" xr:uid="{25E36F2A-DDBD-4B61-BC27-9739C9A20733}"/>
    <cellStyle name="Tusenskille 5 2 3 2 5" xfId="44796" xr:uid="{A6840987-16F9-4055-A968-5D9B7D3421FB}"/>
    <cellStyle name="Tusenskille 5 2 3 2 6" xfId="52683" xr:uid="{123CEAC7-C6F4-4403-B1D6-42945B89E3CA}"/>
    <cellStyle name="Tusenskille 5 2 3 2 7" xfId="60172" xr:uid="{5355EAD7-2605-4CAE-BD47-F87BF9AEA87E}"/>
    <cellStyle name="Tusenskille 5 2 3 3" xfId="7392" xr:uid="{5AC5A0B3-AA74-42B4-B714-F3F939A18A2B}"/>
    <cellStyle name="Tusenskille 5 2 3 3 2" xfId="14890" xr:uid="{D7A792AE-3355-4918-B34E-5CA8406A862D}"/>
    <cellStyle name="Tusenskille 5 2 3 3 2 2" xfId="29866" xr:uid="{36923693-8AE3-4D70-80EC-C9E1F780F6BD}"/>
    <cellStyle name="Tusenskille 5 2 3 3 3" xfId="22378" xr:uid="{5363CDB4-DB0F-4B96-B252-F3DD63573DC6}"/>
    <cellStyle name="Tusenskille 5 2 3 3 4" xfId="35720" xr:uid="{A81A9ED7-CA11-419D-9687-B2062B6511C5}"/>
    <cellStyle name="Tusenskille 5 2 3 3 5" xfId="44797" xr:uid="{3DE36709-9907-4A64-A7CF-D4B33B52DCDF}"/>
    <cellStyle name="Tusenskille 5 2 3 3 6" xfId="52684" xr:uid="{080E7AFC-C811-4ADF-B33F-132103BDCED5}"/>
    <cellStyle name="Tusenskille 5 2 3 3 7" xfId="60173" xr:uid="{6AA0A00A-F5F4-4B38-B212-C9E3EEBE08D2}"/>
    <cellStyle name="Tusenskille 5 2 3 4" xfId="7393" xr:uid="{20132A3C-35AB-4094-A440-D56FBD549EAD}"/>
    <cellStyle name="Tusenskille 5 2 3 4 2" xfId="14891" xr:uid="{FBE1180C-2BDE-461C-8057-ECAA078EDF07}"/>
    <cellStyle name="Tusenskille 5 2 3 4 2 2" xfId="29867" xr:uid="{63EF0AFF-57A4-43AE-A843-DC649F357A01}"/>
    <cellStyle name="Tusenskille 5 2 3 4 3" xfId="22379" xr:uid="{BD072252-AD77-4F49-8DB2-1CF8214BA4AC}"/>
    <cellStyle name="Tusenskille 5 2 3 4 4" xfId="37563" xr:uid="{59A54908-D6EF-4959-BC2D-76CEA0949E0F}"/>
    <cellStyle name="Tusenskille 5 2 3 4 5" xfId="44798" xr:uid="{D5E58CA4-3698-4DBD-928D-CEDE0E3D25C7}"/>
    <cellStyle name="Tusenskille 5 2 3 4 6" xfId="52685" xr:uid="{DBB92EE1-B436-46C4-8782-E49FFD4F65DD}"/>
    <cellStyle name="Tusenskille 5 2 3 4 7" xfId="60174" xr:uid="{41930FCE-69BD-4574-870E-C38140DEB19D}"/>
    <cellStyle name="Tusenskille 5 2 3 5" xfId="14888" xr:uid="{2B48040C-0091-41E8-BAE4-535066C9C516}"/>
    <cellStyle name="Tusenskille 5 2 3 5 2" xfId="29864" xr:uid="{A49BAAB7-6840-4A5B-8207-E272DABC9D47}"/>
    <cellStyle name="Tusenskille 5 2 3 6" xfId="22376" xr:uid="{4B912758-499F-4364-801D-7E3E2307B149}"/>
    <cellStyle name="Tusenskille 5 2 3 7" xfId="32037" xr:uid="{AFA72DB7-CDFC-430A-B928-97D82B1EBF33}"/>
    <cellStyle name="Tusenskille 5 2 3 8" xfId="44795" xr:uid="{C1C8BDA4-189F-45DB-ABEC-4B9E906749AB}"/>
    <cellStyle name="Tusenskille 5 2 3 9" xfId="52682" xr:uid="{3EF88D16-99BC-4C14-9279-DA6C260D1827}"/>
    <cellStyle name="Tusenskille 5 2 4" xfId="7394" xr:uid="{DAE2A8C2-C433-4F74-A59B-C5A2AF7AD05C}"/>
    <cellStyle name="Tusenskille 5 2 4 10" xfId="60175" xr:uid="{11AA7240-73F9-4EC1-865C-929C80009344}"/>
    <cellStyle name="Tusenskille 5 2 4 2" xfId="7395" xr:uid="{F24EF883-6C52-4C42-B3BE-FB4188223C8A}"/>
    <cellStyle name="Tusenskille 5 2 4 2 2" xfId="14893" xr:uid="{CE4697B5-1216-4799-8BB6-6FA33B3EB16E}"/>
    <cellStyle name="Tusenskille 5 2 4 2 2 2" xfId="29869" xr:uid="{BF500842-84F7-4305-9BA6-F67AEB447230}"/>
    <cellStyle name="Tusenskille 5 2 4 2 3" xfId="22381" xr:uid="{6C1E6AA8-04E0-409B-A143-400FD75D57AD}"/>
    <cellStyle name="Tusenskille 5 2 4 2 4" xfId="33876" xr:uid="{0504B8E6-3267-4103-8B5B-B3178759C2B7}"/>
    <cellStyle name="Tusenskille 5 2 4 2 5" xfId="44800" xr:uid="{9327BE78-7681-4FDE-AE4C-D4209E1847BC}"/>
    <cellStyle name="Tusenskille 5 2 4 2 6" xfId="52687" xr:uid="{6EF88E4F-524C-415E-97DF-85F417CA1808}"/>
    <cellStyle name="Tusenskille 5 2 4 2 7" xfId="60176" xr:uid="{14CE8E7A-D8CA-45E2-A22A-A97EA95358E9}"/>
    <cellStyle name="Tusenskille 5 2 4 3" xfId="7396" xr:uid="{950FBB3B-734D-473B-B6CE-42F2D746AD48}"/>
    <cellStyle name="Tusenskille 5 2 4 3 2" xfId="14894" xr:uid="{913B5FB3-61A1-4E83-B6AA-90951BFEE0C7}"/>
    <cellStyle name="Tusenskille 5 2 4 3 2 2" xfId="29870" xr:uid="{6533C29C-6F6E-4DA2-92E1-C43FF66EA365}"/>
    <cellStyle name="Tusenskille 5 2 4 3 3" xfId="22382" xr:uid="{2CF673C4-6450-487B-B758-A160E48D9773}"/>
    <cellStyle name="Tusenskille 5 2 4 3 4" xfId="35721" xr:uid="{7692FEB5-2108-4999-B9F5-70471ADCA0F0}"/>
    <cellStyle name="Tusenskille 5 2 4 3 5" xfId="44801" xr:uid="{CFC37B76-056B-4512-BC7A-26F2493FABFD}"/>
    <cellStyle name="Tusenskille 5 2 4 3 6" xfId="52688" xr:uid="{51F925BD-687E-4E70-8D79-4A04B4DBA3EF}"/>
    <cellStyle name="Tusenskille 5 2 4 3 7" xfId="60177" xr:uid="{7C7AE038-F818-4586-8AB0-4900E95EB820}"/>
    <cellStyle name="Tusenskille 5 2 4 4" xfId="7397" xr:uid="{06EE7FF8-29A8-4A35-9490-EB8B687B7E4D}"/>
    <cellStyle name="Tusenskille 5 2 4 4 2" xfId="14895" xr:uid="{20BAF341-E7C0-45B9-8800-ADC0E1E09DAE}"/>
    <cellStyle name="Tusenskille 5 2 4 4 2 2" xfId="29871" xr:uid="{1FBDE1A5-E0F5-430D-A96A-D326F0FE1D51}"/>
    <cellStyle name="Tusenskille 5 2 4 4 3" xfId="22383" xr:uid="{B56DC41D-00B3-4E99-A9D7-99BE7F9C02EA}"/>
    <cellStyle name="Tusenskille 5 2 4 4 4" xfId="37564" xr:uid="{C74894BE-6BD5-439D-A588-96064C2CA996}"/>
    <cellStyle name="Tusenskille 5 2 4 4 5" xfId="44802" xr:uid="{EBE12DD2-5ACD-4F7B-9667-591338DF4B99}"/>
    <cellStyle name="Tusenskille 5 2 4 4 6" xfId="52689" xr:uid="{CE25F076-458B-4926-B134-014D1D39EC2C}"/>
    <cellStyle name="Tusenskille 5 2 4 4 7" xfId="60178" xr:uid="{194ED54F-8872-4573-9E3C-B2D3E07282CE}"/>
    <cellStyle name="Tusenskille 5 2 4 5" xfId="14892" xr:uid="{6D27EAA1-CADA-4BA2-AD09-3A5A44413195}"/>
    <cellStyle name="Tusenskille 5 2 4 5 2" xfId="29868" xr:uid="{DDAD8796-0EEC-4E8E-B75C-EC7A961A000E}"/>
    <cellStyle name="Tusenskille 5 2 4 6" xfId="22380" xr:uid="{6A3E6F6D-412B-42FC-A5B3-3D2F5B7E4B35}"/>
    <cellStyle name="Tusenskille 5 2 4 7" xfId="32092" xr:uid="{28A7E255-D0C4-4484-A03E-3B6502BAC861}"/>
    <cellStyle name="Tusenskille 5 2 4 8" xfId="44799" xr:uid="{DFB7471F-90D3-4C4C-B993-213C8F20F74E}"/>
    <cellStyle name="Tusenskille 5 2 4 9" xfId="52686" xr:uid="{CA4DB3FD-BC6C-474F-83F3-282D59A424D6}"/>
    <cellStyle name="Tusenskille 5 2 5" xfId="7398" xr:uid="{93AC4CDF-FB13-46B5-AC92-0EA0D00B66E5}"/>
    <cellStyle name="Tusenskille 5 2 5 2" xfId="14896" xr:uid="{3B04FF48-A559-4263-A9B5-908CDE11FE8D}"/>
    <cellStyle name="Tusenskille 5 2 5 2 2" xfId="29872" xr:uid="{6755941C-873C-4E44-A7E5-9FBB5D821EBD}"/>
    <cellStyle name="Tusenskille 5 2 5 3" xfId="22384" xr:uid="{DE5C60D3-9536-4A58-B64B-B7B6130A7816}"/>
    <cellStyle name="Tusenskille 5 2 5 4" xfId="33873" xr:uid="{281F1F28-BE77-4445-A922-7105006CB48A}"/>
    <cellStyle name="Tusenskille 5 2 5 5" xfId="44803" xr:uid="{2F491F3A-1C6B-46DE-A1AF-977F29E6EA45}"/>
    <cellStyle name="Tusenskille 5 2 5 6" xfId="52690" xr:uid="{198BBAE1-0AB8-4F0D-9107-F003CE092895}"/>
    <cellStyle name="Tusenskille 5 2 5 7" xfId="60179" xr:uid="{A6FCBB35-E939-4123-9818-FF9D392BFB02}"/>
    <cellStyle name="Tusenskille 5 2 6" xfId="7399" xr:uid="{02DD3B56-F8DF-4D6C-8E51-8E4633F62FE9}"/>
    <cellStyle name="Tusenskille 5 2 6 2" xfId="14897" xr:uid="{A5F4525A-4538-4DAE-927E-5C3AD8EFECA3}"/>
    <cellStyle name="Tusenskille 5 2 6 2 2" xfId="29873" xr:uid="{FD486A94-51EC-49FA-AFFD-AAB097C6525E}"/>
    <cellStyle name="Tusenskille 5 2 6 3" xfId="22385" xr:uid="{7E707996-3743-4B59-985A-26243AB19C74}"/>
    <cellStyle name="Tusenskille 5 2 6 4" xfId="35718" xr:uid="{1D311805-96DE-44FB-B636-249396A98DC1}"/>
    <cellStyle name="Tusenskille 5 2 6 5" xfId="44804" xr:uid="{83DDEDB1-91AE-4F09-8FBA-22F045B0BC7A}"/>
    <cellStyle name="Tusenskille 5 2 6 6" xfId="52691" xr:uid="{6574E4E8-1FA0-4E73-B240-E3DB48801857}"/>
    <cellStyle name="Tusenskille 5 2 6 7" xfId="60180" xr:uid="{9765D450-1F75-4FFA-A2B4-AC651F778AAA}"/>
    <cellStyle name="Tusenskille 5 2 7" xfId="7400" xr:uid="{95BBFEE9-1FC5-4B36-8376-BC0B48260739}"/>
    <cellStyle name="Tusenskille 5 2 7 2" xfId="14898" xr:uid="{3BC17B70-01AD-44F5-93B3-7B3C8BD833F8}"/>
    <cellStyle name="Tusenskille 5 2 7 2 2" xfId="29874" xr:uid="{3B051194-7502-4129-9EDF-EAF484891ABB}"/>
    <cellStyle name="Tusenskille 5 2 7 3" xfId="22386" xr:uid="{4545C39D-1256-40C4-B4F0-572CA32C469A}"/>
    <cellStyle name="Tusenskille 5 2 7 4" xfId="37561" xr:uid="{15041334-6342-4B83-ABA1-CD115A026DA5}"/>
    <cellStyle name="Tusenskille 5 2 7 5" xfId="44805" xr:uid="{5B7A2D4D-B015-48D0-B69D-3E19C80C0191}"/>
    <cellStyle name="Tusenskille 5 2 7 6" xfId="52692" xr:uid="{4509EF55-DD2A-47C4-8A97-10A26A49B493}"/>
    <cellStyle name="Tusenskille 5 2 7 7" xfId="60181" xr:uid="{23B55334-74AE-4248-80FE-904EFF81FF1A}"/>
    <cellStyle name="Tusenskille 5 2 8" xfId="7401" xr:uid="{13FBA90E-7BD6-4E02-B434-DF3AFB937D4F}"/>
    <cellStyle name="Tusenskille 5 2 8 2" xfId="14899" xr:uid="{3275E79F-1DEC-4A7A-9F89-205358CDB58C}"/>
    <cellStyle name="Tusenskille 5 2 8 2 2" xfId="29875" xr:uid="{56E839DB-CD22-4885-80C8-98D17D887640}"/>
    <cellStyle name="Tusenskille 5 2 8 3" xfId="22387" xr:uid="{70741DA7-966B-4901-93FD-998205FF163D}"/>
    <cellStyle name="Tusenskille 5 2 8 4" xfId="37681" xr:uid="{B774CC66-8064-4A8B-9DB9-4065319C3331}"/>
    <cellStyle name="Tusenskille 5 2 8 5" xfId="44806" xr:uid="{DDF55635-36CB-46B3-BF8B-64A72ACF019C}"/>
    <cellStyle name="Tusenskille 5 2 8 6" xfId="52693" xr:uid="{23AC46B9-C313-43C6-B99C-1B7F7F9C9F1F}"/>
    <cellStyle name="Tusenskille 5 2 8 7" xfId="60182" xr:uid="{ED32BDA5-6BD7-42C0-9D3C-E1EAFC034663}"/>
    <cellStyle name="Tusenskille 5 2 9" xfId="7778" xr:uid="{E54258FF-95C2-47D0-8260-46E4328CE99D}"/>
    <cellStyle name="Tusenskille 5 2 9 2" xfId="15267" xr:uid="{54B5EB6A-C41C-4024-A7A8-9BF2B2539111}"/>
    <cellStyle name="Tusenskille 5 2 9 2 2" xfId="30243" xr:uid="{CCC686AF-0248-47C6-B292-2E0DBB6EA5CF}"/>
    <cellStyle name="Tusenskille 5 2 9 3" xfId="22755" xr:uid="{22EC7998-3F44-4E12-A032-CE1A4150B75F}"/>
    <cellStyle name="Tusenskille 5 2 9 4" xfId="45174" xr:uid="{081EC12C-C9F7-4C80-A730-52B3D916E0B6}"/>
    <cellStyle name="Tusenskille 5 2 9 5" xfId="53062" xr:uid="{9FEE0C02-DA96-4AE5-843B-59E6B4DC9E8F}"/>
    <cellStyle name="Tusenskille 5 2 9 6" xfId="60550" xr:uid="{6999ABA0-53D6-4BBA-85E0-3ECF36560715}"/>
    <cellStyle name="Tusenskille 5 3" xfId="305" xr:uid="{AD8BA1E2-D2D1-4454-A832-5585C5144C74}"/>
    <cellStyle name="Tusenskille 5 3 10" xfId="7847" xr:uid="{88D4BAA1-2CB8-4348-9F8F-7CD0EE0D0B90}"/>
    <cellStyle name="Tusenskille 5 3 10 2" xfId="22824" xr:uid="{F6E0DEEF-ACEC-46F3-BDE6-7EF43B604A9F}"/>
    <cellStyle name="Tusenskille 5 3 11" xfId="15336" xr:uid="{145FAF64-AAAD-4E7C-8078-09C13468F208}"/>
    <cellStyle name="Tusenskille 5 3 12" xfId="31130" xr:uid="{377C4CDB-AEED-490D-B518-9A4A4DDC3230}"/>
    <cellStyle name="Tusenskille 5 3 13" xfId="37755" xr:uid="{45CE039A-B0E5-4C87-847C-8B49122FF9DB}"/>
    <cellStyle name="Tusenskille 5 3 14" xfId="45243" xr:uid="{6516C222-BD65-457C-A46F-841F1A4F590C}"/>
    <cellStyle name="Tusenskille 5 3 15" xfId="45366" xr:uid="{A19C06F3-70A6-4C58-B124-3FAB79B980C3}"/>
    <cellStyle name="Tusenskille 5 3 16" xfId="45489" xr:uid="{27A43903-A46C-48D8-8FD6-8570B3E71EB9}"/>
    <cellStyle name="Tusenskille 5 3 17" xfId="45638" xr:uid="{21973289-E114-4A2A-8163-929EE8A2E4FA}"/>
    <cellStyle name="Tusenskille 5 3 18" xfId="53131" xr:uid="{9438D522-386B-4963-B575-25B3A55E7D4F}"/>
    <cellStyle name="Tusenskille 5 3 2" xfId="363" xr:uid="{97034F97-D237-4997-9859-BF68F75DE2E5}"/>
    <cellStyle name="Tusenskille 5 3 2 10" xfId="45422" xr:uid="{E0D328BA-E2D3-4499-816C-AAC6A83791C6}"/>
    <cellStyle name="Tusenskille 5 3 2 11" xfId="45545" xr:uid="{E435BB1C-85A8-4632-8F75-5E47EC2213AD}"/>
    <cellStyle name="Tusenskille 5 3 2 12" xfId="45694" xr:uid="{419354C0-4C39-422B-9528-62FD77C6DC09}"/>
    <cellStyle name="Tusenskille 5 3 2 13" xfId="53187" xr:uid="{92EB4CE5-8D64-44FD-83F7-1B69A6AC1777}"/>
    <cellStyle name="Tusenskille 5 3 2 2" xfId="7402" xr:uid="{ECB1D034-C748-4BFC-B36F-60EBAA6CEDBA}"/>
    <cellStyle name="Tusenskille 5 3 2 2 2" xfId="14900" xr:uid="{3D4187C8-1948-4D94-A789-BC3F9841D864}"/>
    <cellStyle name="Tusenskille 5 3 2 2 2 2" xfId="29876" xr:uid="{F9407E2B-C099-46F0-A5CE-2AFC7EA998E2}"/>
    <cellStyle name="Tusenskille 5 3 2 2 3" xfId="22388" xr:uid="{9F24586E-9367-4685-AC2D-9E6E99ECC8DD}"/>
    <cellStyle name="Tusenskille 5 3 2 2 4" xfId="33878" xr:uid="{86E1D2D4-D0D1-4D49-A58C-D93F4523815C}"/>
    <cellStyle name="Tusenskille 5 3 2 2 5" xfId="44807" xr:uid="{0019A2B9-FADA-405C-9488-7CC466DF7215}"/>
    <cellStyle name="Tusenskille 5 3 2 2 6" xfId="52694" xr:uid="{CD0FDACC-A978-45AC-9A66-5BFF0DEAAEC3}"/>
    <cellStyle name="Tusenskille 5 3 2 2 7" xfId="60183" xr:uid="{26CD7C6F-528B-49FC-91FD-47B21DDD8A65}"/>
    <cellStyle name="Tusenskille 5 3 2 3" xfId="7403" xr:uid="{BA3F3877-A898-4EE4-A623-AA426CE7C59E}"/>
    <cellStyle name="Tusenskille 5 3 2 3 2" xfId="14901" xr:uid="{C3DAB6F2-4A70-4498-8B91-2E2BA24D21EC}"/>
    <cellStyle name="Tusenskille 5 3 2 3 2 2" xfId="29877" xr:uid="{5F0ECDA3-2F51-425D-9F24-59298BDB6681}"/>
    <cellStyle name="Tusenskille 5 3 2 3 3" xfId="22389" xr:uid="{46ACC31E-B787-468D-8050-F3BE4D4DAACB}"/>
    <cellStyle name="Tusenskille 5 3 2 3 4" xfId="35723" xr:uid="{D8BB4973-8427-47DC-8783-A02C79AD920C}"/>
    <cellStyle name="Tusenskille 5 3 2 3 5" xfId="44808" xr:uid="{56AE8A98-1532-460E-B0A3-60FE3AB56CBB}"/>
    <cellStyle name="Tusenskille 5 3 2 3 6" xfId="52695" xr:uid="{21714B3E-5D91-4433-97C8-6F68277B347A}"/>
    <cellStyle name="Tusenskille 5 3 2 3 7" xfId="60184" xr:uid="{11DA5887-56D6-4D4B-B754-ED5488B5F5EB}"/>
    <cellStyle name="Tusenskille 5 3 2 4" xfId="7404" xr:uid="{DB6E5CF4-8807-44D1-8121-41E53BD46763}"/>
    <cellStyle name="Tusenskille 5 3 2 4 2" xfId="14902" xr:uid="{2D885C4B-C705-4079-9CA0-118CBB1F338B}"/>
    <cellStyle name="Tusenskille 5 3 2 4 2 2" xfId="29878" xr:uid="{246A2BC1-4BD3-4916-9054-945C3E8AD512}"/>
    <cellStyle name="Tusenskille 5 3 2 4 3" xfId="22390" xr:uid="{B765F45E-E3A6-4F51-8C5C-80BE3CF22E5E}"/>
    <cellStyle name="Tusenskille 5 3 2 4 4" xfId="37566" xr:uid="{B3FBE7F8-42AD-4ED0-89BE-AD05952DFE5E}"/>
    <cellStyle name="Tusenskille 5 3 2 4 5" xfId="44809" xr:uid="{9A25D040-6A94-4B60-B1F4-C098FA3223D3}"/>
    <cellStyle name="Tusenskille 5 3 2 4 6" xfId="52696" xr:uid="{AF8BD744-38D2-4133-A5AB-9E3BF32371E5}"/>
    <cellStyle name="Tusenskille 5 3 2 4 7" xfId="60185" xr:uid="{0FB80D00-1675-415D-99C3-568DE5D1D9DF}"/>
    <cellStyle name="Tusenskille 5 3 2 5" xfId="7903" xr:uid="{0C72E381-6512-49EF-B6BB-F650F318D5C1}"/>
    <cellStyle name="Tusenskille 5 3 2 5 2" xfId="22880" xr:uid="{D86C6FBB-944D-4B0D-BC95-3FC4508439A5}"/>
    <cellStyle name="Tusenskille 5 3 2 6" xfId="15392" xr:uid="{3F064D5D-B9B6-4A4A-8D65-94E23BF0AF03}"/>
    <cellStyle name="Tusenskille 5 3 2 7" xfId="31970" xr:uid="{C9849A11-D309-4F05-B83F-562BC7B51242}"/>
    <cellStyle name="Tusenskille 5 3 2 8" xfId="37811" xr:uid="{3CE5319E-A169-4884-B5CB-08C1A556054F}"/>
    <cellStyle name="Tusenskille 5 3 2 9" xfId="45299" xr:uid="{F3917EB0-345E-4E36-9688-0AF9CF4024E3}"/>
    <cellStyle name="Tusenskille 5 3 3" xfId="7405" xr:uid="{6651D034-E1FE-4855-9E7A-8E6A3E6AABE8}"/>
    <cellStyle name="Tusenskille 5 3 3 10" xfId="60186" xr:uid="{72970A56-C580-43E0-8597-4FF0B98BDDD5}"/>
    <cellStyle name="Tusenskille 5 3 3 2" xfId="7406" xr:uid="{66A848E1-6CFE-484D-92F6-EE6FC168C95A}"/>
    <cellStyle name="Tusenskille 5 3 3 2 2" xfId="14904" xr:uid="{5B711DA1-D689-4AF3-A573-E70CF45F7658}"/>
    <cellStyle name="Tusenskille 5 3 3 2 2 2" xfId="29880" xr:uid="{67739B7D-7C65-48B0-9F6C-7D62D8B2F147}"/>
    <cellStyle name="Tusenskille 5 3 3 2 3" xfId="22392" xr:uid="{8FE7247C-0078-44D2-8EB7-BFDAAFA4A51F}"/>
    <cellStyle name="Tusenskille 5 3 3 2 4" xfId="33879" xr:uid="{06AA86DC-3DE3-4DF7-A0EB-356D332B62CF}"/>
    <cellStyle name="Tusenskille 5 3 3 2 5" xfId="44811" xr:uid="{616DED74-C83F-4034-8692-D6AA67CAD864}"/>
    <cellStyle name="Tusenskille 5 3 3 2 6" xfId="52698" xr:uid="{FD6908D5-3AD6-4BBA-9312-95567D26D2A3}"/>
    <cellStyle name="Tusenskille 5 3 3 2 7" xfId="60187" xr:uid="{E4D48C35-0FC8-4917-8BC8-F67F1C30E0BA}"/>
    <cellStyle name="Tusenskille 5 3 3 3" xfId="7407" xr:uid="{84242933-163D-406C-8647-02A696B867B3}"/>
    <cellStyle name="Tusenskille 5 3 3 3 2" xfId="14905" xr:uid="{6C9B4B78-2657-438E-9488-C1704E17B40B}"/>
    <cellStyle name="Tusenskille 5 3 3 3 2 2" xfId="29881" xr:uid="{B0636845-4919-4657-BA7E-DEE2E132E917}"/>
    <cellStyle name="Tusenskille 5 3 3 3 3" xfId="22393" xr:uid="{A670DF0E-18A0-4CCA-A501-2EBEAFB31E50}"/>
    <cellStyle name="Tusenskille 5 3 3 3 4" xfId="35724" xr:uid="{9B662ECD-1964-416B-B36A-96F072B58EDB}"/>
    <cellStyle name="Tusenskille 5 3 3 3 5" xfId="44812" xr:uid="{F766B7DC-CC75-441A-BC54-E2AB4DA425E9}"/>
    <cellStyle name="Tusenskille 5 3 3 3 6" xfId="52699" xr:uid="{F7375F95-06B8-4187-8498-FB7EE9ACBBAB}"/>
    <cellStyle name="Tusenskille 5 3 3 3 7" xfId="60188" xr:uid="{49EC81B3-0F79-4285-B654-E7A8EB16C5B1}"/>
    <cellStyle name="Tusenskille 5 3 3 4" xfId="7408" xr:uid="{9AAD50B2-799B-49B3-9D97-72D7EED0AA9B}"/>
    <cellStyle name="Tusenskille 5 3 3 4 2" xfId="14906" xr:uid="{48AE4599-3BE6-4B9B-8CC4-081C5E121BC7}"/>
    <cellStyle name="Tusenskille 5 3 3 4 2 2" xfId="29882" xr:uid="{06903841-4E4D-4238-84B5-5A9A1648A694}"/>
    <cellStyle name="Tusenskille 5 3 3 4 3" xfId="22394" xr:uid="{EF820E32-3907-40E8-9944-400E49DC594C}"/>
    <cellStyle name="Tusenskille 5 3 3 4 4" xfId="37567" xr:uid="{7324A7B0-B662-46E8-A540-5812C5307EE8}"/>
    <cellStyle name="Tusenskille 5 3 3 4 5" xfId="44813" xr:uid="{66F16F21-0C6A-47B3-92BD-5711E8E30164}"/>
    <cellStyle name="Tusenskille 5 3 3 4 6" xfId="52700" xr:uid="{49E7297A-4612-47C2-9B4C-BAB5C848E06F}"/>
    <cellStyle name="Tusenskille 5 3 3 4 7" xfId="60189" xr:uid="{9DFCEA51-C47A-4C3C-9F5A-4AC46A2E180C}"/>
    <cellStyle name="Tusenskille 5 3 3 5" xfId="14903" xr:uid="{EF5FCCB6-C7CD-4B5C-898B-00B2BCED4FFE}"/>
    <cellStyle name="Tusenskille 5 3 3 5 2" xfId="29879" xr:uid="{899270AC-B551-4CE8-B597-5BA7659C2600}"/>
    <cellStyle name="Tusenskille 5 3 3 6" xfId="22391" xr:uid="{1190E4B4-14D2-4E9B-B95D-0B96A10C7082}"/>
    <cellStyle name="Tusenskille 5 3 3 7" xfId="32051" xr:uid="{2C992F5A-13F2-4347-9169-4539CA5E86B5}"/>
    <cellStyle name="Tusenskille 5 3 3 8" xfId="44810" xr:uid="{48C2FC10-8835-4007-864F-E210A9F6FF64}"/>
    <cellStyle name="Tusenskille 5 3 3 9" xfId="52697" xr:uid="{E0A5EAED-2BC2-4180-94B1-663174762D43}"/>
    <cellStyle name="Tusenskille 5 3 4" xfId="7409" xr:uid="{26D5B836-64F9-4C37-9EDB-A13F59E8693F}"/>
    <cellStyle name="Tusenskille 5 3 4 10" xfId="60190" xr:uid="{599F1007-EFC9-49E9-A371-1F301CA8E270}"/>
    <cellStyle name="Tusenskille 5 3 4 2" xfId="7410" xr:uid="{F129770E-A9E5-42A3-BFE1-1AF5DAA6E7DD}"/>
    <cellStyle name="Tusenskille 5 3 4 2 2" xfId="14908" xr:uid="{A78AAB8E-F97E-48C9-A1C9-67E3680467E4}"/>
    <cellStyle name="Tusenskille 5 3 4 2 2 2" xfId="29884" xr:uid="{7C7D9BD5-702C-4BA0-817F-466557D6C4DE}"/>
    <cellStyle name="Tusenskille 5 3 4 2 3" xfId="22396" xr:uid="{314AEDDF-E929-4575-B412-1A939F380F68}"/>
    <cellStyle name="Tusenskille 5 3 4 2 4" xfId="33880" xr:uid="{60B01279-BD2B-4A58-89C3-C61818D002AD}"/>
    <cellStyle name="Tusenskille 5 3 4 2 5" xfId="44815" xr:uid="{A78A2B1E-C4D8-44DC-A76B-E1304A3F2B83}"/>
    <cellStyle name="Tusenskille 5 3 4 2 6" xfId="52702" xr:uid="{27A3DB29-009D-4848-8E95-02FE165E3459}"/>
    <cellStyle name="Tusenskille 5 3 4 2 7" xfId="60191" xr:uid="{AB6F2B30-46E2-44AA-B036-B70146FB21B6}"/>
    <cellStyle name="Tusenskille 5 3 4 3" xfId="7411" xr:uid="{FDAD8CCF-3CFE-475A-80BF-DE3B19CD9B23}"/>
    <cellStyle name="Tusenskille 5 3 4 3 2" xfId="14909" xr:uid="{099F737A-CCC9-4F39-B96A-430F6FAFAE2B}"/>
    <cellStyle name="Tusenskille 5 3 4 3 2 2" xfId="29885" xr:uid="{3BB4B9EC-0777-4132-98F4-83E581E954A2}"/>
    <cellStyle name="Tusenskille 5 3 4 3 3" xfId="22397" xr:uid="{824352DE-3012-434F-ADBF-438463BBD31A}"/>
    <cellStyle name="Tusenskille 5 3 4 3 4" xfId="35725" xr:uid="{286A59EF-B1CA-4EB4-BD9D-5824221860CC}"/>
    <cellStyle name="Tusenskille 5 3 4 3 5" xfId="44816" xr:uid="{7C8E80A0-4102-4333-B4B2-9E010945B05D}"/>
    <cellStyle name="Tusenskille 5 3 4 3 6" xfId="52703" xr:uid="{4C8A55EB-BE5E-487F-9560-100FA2941A7D}"/>
    <cellStyle name="Tusenskille 5 3 4 3 7" xfId="60192" xr:uid="{F8C0B100-0565-474C-ACC6-5B631995983A}"/>
    <cellStyle name="Tusenskille 5 3 4 4" xfId="7412" xr:uid="{ECCF9B18-E6A5-40D5-B397-3CE0DDA92FDE}"/>
    <cellStyle name="Tusenskille 5 3 4 4 2" xfId="14910" xr:uid="{4010FE3E-29A3-47EB-B657-A3D9EA64365A}"/>
    <cellStyle name="Tusenskille 5 3 4 4 2 2" xfId="29886" xr:uid="{52D5926B-28BC-4506-92E7-D6A8EE2F6746}"/>
    <cellStyle name="Tusenskille 5 3 4 4 3" xfId="22398" xr:uid="{BCBAE3BC-CED5-49A6-AD61-AFF6813429ED}"/>
    <cellStyle name="Tusenskille 5 3 4 4 4" xfId="37568" xr:uid="{7BC7B246-B79E-410F-A39C-59F7E6651844}"/>
    <cellStyle name="Tusenskille 5 3 4 4 5" xfId="44817" xr:uid="{8670AA83-F7E8-40C3-BD0E-0A9795C238D7}"/>
    <cellStyle name="Tusenskille 5 3 4 4 6" xfId="52704" xr:uid="{1C82C3F4-09E5-4396-8AD3-748E7E8DAF74}"/>
    <cellStyle name="Tusenskille 5 3 4 4 7" xfId="60193" xr:uid="{42672685-1716-43D7-93D7-F7B38E93080D}"/>
    <cellStyle name="Tusenskille 5 3 4 5" xfId="14907" xr:uid="{85C60B15-0AA7-4E77-86A5-3C51B62AEAA5}"/>
    <cellStyle name="Tusenskille 5 3 4 5 2" xfId="29883" xr:uid="{54C08DFA-63E5-4A55-9D20-2871E62B7C5B}"/>
    <cellStyle name="Tusenskille 5 3 4 6" xfId="22395" xr:uid="{02549BE7-5F17-4B4E-93BD-7CBD4BD1D345}"/>
    <cellStyle name="Tusenskille 5 3 4 7" xfId="32106" xr:uid="{04663A6C-28F7-4499-AADC-31CDBBD60452}"/>
    <cellStyle name="Tusenskille 5 3 4 8" xfId="44814" xr:uid="{6F335276-EF07-4327-AEB7-7D0B5201E501}"/>
    <cellStyle name="Tusenskille 5 3 4 9" xfId="52701" xr:uid="{49DC73B1-7B8D-44F8-A474-41E56FA34B2E}"/>
    <cellStyle name="Tusenskille 5 3 5" xfId="7413" xr:uid="{63A46C58-CA1E-4D53-BD7A-DBA8A1327B35}"/>
    <cellStyle name="Tusenskille 5 3 5 2" xfId="14911" xr:uid="{5945DB06-91C2-4F56-AB67-41F583F53CFE}"/>
    <cellStyle name="Tusenskille 5 3 5 2 2" xfId="29887" xr:uid="{693CD000-015D-4154-84F8-6DF535FE0435}"/>
    <cellStyle name="Tusenskille 5 3 5 3" xfId="22399" xr:uid="{99F54CF0-4CF0-4640-BA7E-64D1C0A36DD5}"/>
    <cellStyle name="Tusenskille 5 3 5 4" xfId="33877" xr:uid="{BA4AAD82-79BE-4173-9E2D-CDFBD4E965C4}"/>
    <cellStyle name="Tusenskille 5 3 5 5" xfId="44818" xr:uid="{BF7ED5DA-D701-41A1-8405-5ECD7422A6B6}"/>
    <cellStyle name="Tusenskille 5 3 5 6" xfId="52705" xr:uid="{B0822588-D1F8-4BDF-AEE2-433B13ECB738}"/>
    <cellStyle name="Tusenskille 5 3 5 7" xfId="60194" xr:uid="{A1F94421-5EC6-47A4-846F-A412DE637404}"/>
    <cellStyle name="Tusenskille 5 3 6" xfId="7414" xr:uid="{4E7480CD-3D7F-4716-AD8B-00A2845E0D19}"/>
    <cellStyle name="Tusenskille 5 3 6 2" xfId="14912" xr:uid="{1F0F067B-0EB6-400B-8FFD-9AB66B0FB092}"/>
    <cellStyle name="Tusenskille 5 3 6 2 2" xfId="29888" xr:uid="{A08A606B-1A86-4F61-8CC6-4E7EF5EB8FD5}"/>
    <cellStyle name="Tusenskille 5 3 6 3" xfId="22400" xr:uid="{F2374F87-39E0-49E4-8347-3C18450C2243}"/>
    <cellStyle name="Tusenskille 5 3 6 4" xfId="35722" xr:uid="{64B86FCC-2912-4346-8C94-A0FBD5BDF0C5}"/>
    <cellStyle name="Tusenskille 5 3 6 5" xfId="44819" xr:uid="{933DCF42-EEE3-4F0D-A275-49B6D0BBF91C}"/>
    <cellStyle name="Tusenskille 5 3 6 6" xfId="52706" xr:uid="{DB43587A-769B-45C0-A498-1348EE67A9D3}"/>
    <cellStyle name="Tusenskille 5 3 6 7" xfId="60195" xr:uid="{07630A51-0344-4AA4-98AE-53F63FB402D6}"/>
    <cellStyle name="Tusenskille 5 3 7" xfId="7415" xr:uid="{8A61AFCC-6993-4002-ABA3-129FEBE01663}"/>
    <cellStyle name="Tusenskille 5 3 7 2" xfId="14913" xr:uid="{798BECE7-B9DF-4B68-9197-9549B36CD336}"/>
    <cellStyle name="Tusenskille 5 3 7 2 2" xfId="29889" xr:uid="{42CEDA30-6335-40CA-A78D-600DC4455F87}"/>
    <cellStyle name="Tusenskille 5 3 7 3" xfId="22401" xr:uid="{A61A4DDF-44F9-4F30-A8BD-5191398F2675}"/>
    <cellStyle name="Tusenskille 5 3 7 4" xfId="37565" xr:uid="{C149DB61-5098-4EC6-BD59-9159AC4AD830}"/>
    <cellStyle name="Tusenskille 5 3 7 5" xfId="44820" xr:uid="{5F44B928-510B-4CA8-B95D-8093FBCC4B75}"/>
    <cellStyle name="Tusenskille 5 3 7 6" xfId="52707" xr:uid="{CC7C2DF3-9BBD-4FC5-9656-FC5B90437DDC}"/>
    <cellStyle name="Tusenskille 5 3 7 7" xfId="60196" xr:uid="{472EC579-6090-4ED9-ACF5-41AF6F75DC43}"/>
    <cellStyle name="Tusenskille 5 3 8" xfId="7416" xr:uid="{7B657CCF-57B1-4C9F-94B6-1845EFA9F5A5}"/>
    <cellStyle name="Tusenskille 5 3 8 2" xfId="14914" xr:uid="{3DFDFA82-9B36-4FF1-87A3-CD1568DD0F02}"/>
    <cellStyle name="Tusenskille 5 3 8 2 2" xfId="29890" xr:uid="{165CBBC3-804C-4C40-8058-483819741EC6}"/>
    <cellStyle name="Tusenskille 5 3 8 3" xfId="22402" xr:uid="{10FFF939-2D99-4C9A-92DB-192668E94D82}"/>
    <cellStyle name="Tusenskille 5 3 8 4" xfId="37695" xr:uid="{E82A327E-B313-4C3B-9DD6-280C37790FE2}"/>
    <cellStyle name="Tusenskille 5 3 8 5" xfId="44821" xr:uid="{D944C4D8-01D1-4663-8319-CE4D82BACBFE}"/>
    <cellStyle name="Tusenskille 5 3 8 6" xfId="52708" xr:uid="{11090290-69FE-4582-9EEB-4D8378B97F8C}"/>
    <cellStyle name="Tusenskille 5 3 8 7" xfId="60197" xr:uid="{B61A2B18-6B8C-45EF-A97E-3882037229E9}"/>
    <cellStyle name="Tusenskille 5 3 9" xfId="7792" xr:uid="{BA2A1172-59E7-47DA-9388-20978AEF4861}"/>
    <cellStyle name="Tusenskille 5 3 9 2" xfId="15281" xr:uid="{48406252-92B8-4CEF-969B-B392C53F8DC4}"/>
    <cellStyle name="Tusenskille 5 3 9 2 2" xfId="30257" xr:uid="{BD759028-8425-4485-BAA2-52CFD41E7EBC}"/>
    <cellStyle name="Tusenskille 5 3 9 3" xfId="22769" xr:uid="{86D9BEE1-422A-44B8-9AC0-B90FD26DE049}"/>
    <cellStyle name="Tusenskille 5 3 9 4" xfId="45188" xr:uid="{939080CF-668E-4337-A4DE-B76737C06343}"/>
    <cellStyle name="Tusenskille 5 3 9 5" xfId="53076" xr:uid="{BAEB0AFB-BB27-4CD6-BFFC-BD25B8AF8EFB}"/>
    <cellStyle name="Tusenskille 5 3 9 6" xfId="60564" xr:uid="{B9DD1B63-5665-47AB-B539-ADC82A4A9B9B}"/>
    <cellStyle name="Tusenskille 5 4" xfId="316" xr:uid="{871F4962-8DF0-4AD4-86C7-5A2D49333B77}"/>
    <cellStyle name="Tusenskille 5 4 10" xfId="7857" xr:uid="{4652457F-3066-41C7-BBA1-E7FA356AB28A}"/>
    <cellStyle name="Tusenskille 5 4 10 2" xfId="22834" xr:uid="{A87740A6-8292-4818-A079-ABBF95A5BBDD}"/>
    <cellStyle name="Tusenskille 5 4 11" xfId="15346" xr:uid="{043DAFD8-8586-4D8E-B56F-5FE07A31B133}"/>
    <cellStyle name="Tusenskille 5 4 12" xfId="31140" xr:uid="{732EA39C-079A-432C-B87B-6CDD2A50C270}"/>
    <cellStyle name="Tusenskille 5 4 13" xfId="37765" xr:uid="{B4AB7941-AA1E-4F0D-9384-AC2683ACA1F4}"/>
    <cellStyle name="Tusenskille 5 4 14" xfId="45253" xr:uid="{644FCDD7-A860-404E-97CC-5370F67CF4F2}"/>
    <cellStyle name="Tusenskille 5 4 15" xfId="45376" xr:uid="{6A4B2EDE-2E16-49EA-A425-A338B8EB970F}"/>
    <cellStyle name="Tusenskille 5 4 16" xfId="45499" xr:uid="{48F47D6B-4D42-4248-9CC0-304EC3C3C385}"/>
    <cellStyle name="Tusenskille 5 4 17" xfId="45648" xr:uid="{F7AF0E67-1C64-44D9-A44C-3A3C54F958A7}"/>
    <cellStyle name="Tusenskille 5 4 18" xfId="53141" xr:uid="{4EAD3B76-87BB-4B5E-83EB-89951D69A14C}"/>
    <cellStyle name="Tusenskille 5 4 2" xfId="373" xr:uid="{8BF017AD-F453-4157-819C-56D842F8CE70}"/>
    <cellStyle name="Tusenskille 5 4 2 10" xfId="45432" xr:uid="{9FF66493-EE21-42F6-8828-1E35D5388C9D}"/>
    <cellStyle name="Tusenskille 5 4 2 11" xfId="45555" xr:uid="{C8B2E50E-2EF4-4674-9F3E-81EA07C80EA4}"/>
    <cellStyle name="Tusenskille 5 4 2 12" xfId="45704" xr:uid="{57ECD2C2-D572-4C1F-B0A3-CD530066C42F}"/>
    <cellStyle name="Tusenskille 5 4 2 13" xfId="53197" xr:uid="{6615621A-9EB0-4619-AA54-BD98F9B8EAAD}"/>
    <cellStyle name="Tusenskille 5 4 2 2" xfId="7417" xr:uid="{FB8D1838-908D-4C50-B352-7163DCCA3A2D}"/>
    <cellStyle name="Tusenskille 5 4 2 2 2" xfId="14915" xr:uid="{BE1B3790-3D94-415E-ABC5-A3BF187BE749}"/>
    <cellStyle name="Tusenskille 5 4 2 2 2 2" xfId="29891" xr:uid="{61CF2AAB-9EDE-47E4-B25A-BB7FF36C88C5}"/>
    <cellStyle name="Tusenskille 5 4 2 2 3" xfId="22403" xr:uid="{6F0AB723-B549-476A-B9D1-2BEBA6189C4A}"/>
    <cellStyle name="Tusenskille 5 4 2 2 4" xfId="33882" xr:uid="{81581D7E-87E4-4603-B5C5-B3D2871C1E8D}"/>
    <cellStyle name="Tusenskille 5 4 2 2 5" xfId="44822" xr:uid="{A7966770-51C3-4211-A74E-C8B1F9053318}"/>
    <cellStyle name="Tusenskille 5 4 2 2 6" xfId="52709" xr:uid="{0402D6D7-12C3-4EFD-B49B-733076F72CCF}"/>
    <cellStyle name="Tusenskille 5 4 2 2 7" xfId="60198" xr:uid="{ECCA2A61-D645-4627-9452-198AA01A356A}"/>
    <cellStyle name="Tusenskille 5 4 2 3" xfId="7418" xr:uid="{E9AF66DD-9EE2-4876-AD86-D3519460594C}"/>
    <cellStyle name="Tusenskille 5 4 2 3 2" xfId="14916" xr:uid="{4A6F4969-B5B7-499E-8F3F-D0B1A4335B39}"/>
    <cellStyle name="Tusenskille 5 4 2 3 2 2" xfId="29892" xr:uid="{1F983B3D-C796-4EC6-BF2D-30D23D46A9BC}"/>
    <cellStyle name="Tusenskille 5 4 2 3 3" xfId="22404" xr:uid="{4FBC3240-4D1C-4729-84FD-19EE33A3EF9B}"/>
    <cellStyle name="Tusenskille 5 4 2 3 4" xfId="35727" xr:uid="{A5C91CAB-F560-46AF-86AD-EBE41A14C6DA}"/>
    <cellStyle name="Tusenskille 5 4 2 3 5" xfId="44823" xr:uid="{09D206C5-8788-481D-8231-260FC965BC1E}"/>
    <cellStyle name="Tusenskille 5 4 2 3 6" xfId="52710" xr:uid="{EFE482F9-27C2-4DAA-9416-2B383EDF3BFF}"/>
    <cellStyle name="Tusenskille 5 4 2 3 7" xfId="60199" xr:uid="{5955B1DF-E1F8-475F-B396-D5FB97D2F603}"/>
    <cellStyle name="Tusenskille 5 4 2 4" xfId="7419" xr:uid="{F398EE94-B7A1-4308-8D5B-8A99709B156E}"/>
    <cellStyle name="Tusenskille 5 4 2 4 2" xfId="14917" xr:uid="{D6E98116-9782-42C3-9F8A-085F4FFF6705}"/>
    <cellStyle name="Tusenskille 5 4 2 4 2 2" xfId="29893" xr:uid="{A72C8D51-BC70-4D63-BC55-259BA9790ADB}"/>
    <cellStyle name="Tusenskille 5 4 2 4 3" xfId="22405" xr:uid="{07B04C27-8AC5-4B25-9A6D-529B2EFA7AB1}"/>
    <cellStyle name="Tusenskille 5 4 2 4 4" xfId="37570" xr:uid="{8E261D91-93F7-4D68-9EDB-8FCB7A5DC082}"/>
    <cellStyle name="Tusenskille 5 4 2 4 5" xfId="44824" xr:uid="{66A0C2B7-F4DF-4E48-83FD-0A321F4CCF74}"/>
    <cellStyle name="Tusenskille 5 4 2 4 6" xfId="52711" xr:uid="{B24845E7-96F5-4279-8EC4-48B2666496FC}"/>
    <cellStyle name="Tusenskille 5 4 2 4 7" xfId="60200" xr:uid="{852BA612-C806-4144-9649-6444001F7B24}"/>
    <cellStyle name="Tusenskille 5 4 2 5" xfId="7913" xr:uid="{9FCF7916-5F4F-4D36-9D7E-9AE32EC150A8}"/>
    <cellStyle name="Tusenskille 5 4 2 5 2" xfId="22890" xr:uid="{27CBD10B-D1E9-46A7-8D40-C524BCD57B1B}"/>
    <cellStyle name="Tusenskille 5 4 2 6" xfId="15402" xr:uid="{7FDBB498-9155-4CAA-88AB-88CF6CC06E7C}"/>
    <cellStyle name="Tusenskille 5 4 2 7" xfId="31971" xr:uid="{6573590C-5B67-48E5-8027-80F2CA405561}"/>
    <cellStyle name="Tusenskille 5 4 2 8" xfId="37821" xr:uid="{E1713B0C-5425-48C7-BD4A-AC229CA10480}"/>
    <cellStyle name="Tusenskille 5 4 2 9" xfId="45309" xr:uid="{E43CE0DF-4A01-451B-A815-8286B83C6ABD}"/>
    <cellStyle name="Tusenskille 5 4 3" xfId="7420" xr:uid="{00B8DCFF-0F48-48E0-8DF7-290DA4603CFB}"/>
    <cellStyle name="Tusenskille 5 4 3 10" xfId="60201" xr:uid="{9ABEA8F1-834A-4DDC-86E6-CD94C8E95C57}"/>
    <cellStyle name="Tusenskille 5 4 3 2" xfId="7421" xr:uid="{B3060D52-BDFF-437B-A147-7361D45A0FCD}"/>
    <cellStyle name="Tusenskille 5 4 3 2 2" xfId="14919" xr:uid="{D78FCA92-CD82-49C1-8C1C-62BFA6CC351B}"/>
    <cellStyle name="Tusenskille 5 4 3 2 2 2" xfId="29895" xr:uid="{EE7DF29C-B603-489F-8372-66390C5FF988}"/>
    <cellStyle name="Tusenskille 5 4 3 2 3" xfId="22407" xr:uid="{685B0E3A-1CF8-4B00-90E0-1D77C1F919E8}"/>
    <cellStyle name="Tusenskille 5 4 3 2 4" xfId="33883" xr:uid="{BA218CB2-09D5-4AD3-8373-885E958D815C}"/>
    <cellStyle name="Tusenskille 5 4 3 2 5" xfId="44826" xr:uid="{5FADA121-98E8-4527-9047-9A57175004B1}"/>
    <cellStyle name="Tusenskille 5 4 3 2 6" xfId="52713" xr:uid="{1066F357-8DB0-42BD-8FDD-B8059BB90781}"/>
    <cellStyle name="Tusenskille 5 4 3 2 7" xfId="60202" xr:uid="{54309C0E-CAB6-4509-B5A8-0A289C7B4ECF}"/>
    <cellStyle name="Tusenskille 5 4 3 3" xfId="7422" xr:uid="{361DD435-E32A-402A-8EBF-1152CC51B730}"/>
    <cellStyle name="Tusenskille 5 4 3 3 2" xfId="14920" xr:uid="{C4435B9F-325B-49DB-A52D-AAB78A24D05E}"/>
    <cellStyle name="Tusenskille 5 4 3 3 2 2" xfId="29896" xr:uid="{F0E73110-B98D-4F38-BCED-E271747C2978}"/>
    <cellStyle name="Tusenskille 5 4 3 3 3" xfId="22408" xr:uid="{17C0A963-0CC1-45B5-A3C8-C07BBBD3B2B7}"/>
    <cellStyle name="Tusenskille 5 4 3 3 4" xfId="35728" xr:uid="{A1F26773-8FB4-4EFA-B9F2-44ED7B325E2E}"/>
    <cellStyle name="Tusenskille 5 4 3 3 5" xfId="44827" xr:uid="{4EFDF4FB-0F93-4C8D-A7F6-E6F1576D585A}"/>
    <cellStyle name="Tusenskille 5 4 3 3 6" xfId="52714" xr:uid="{D3CEC134-B538-4380-8BBA-29592F0D89AF}"/>
    <cellStyle name="Tusenskille 5 4 3 3 7" xfId="60203" xr:uid="{6DE0F730-30CB-49E2-A968-0B0A5A78FAB6}"/>
    <cellStyle name="Tusenskille 5 4 3 4" xfId="7423" xr:uid="{52822737-3324-49FF-A3A7-92BF755E5C33}"/>
    <cellStyle name="Tusenskille 5 4 3 4 2" xfId="14921" xr:uid="{A4230253-C920-4522-BA56-E230CDFF345C}"/>
    <cellStyle name="Tusenskille 5 4 3 4 2 2" xfId="29897" xr:uid="{6A9696E6-E350-4ACD-84F4-A1E3C9B921CC}"/>
    <cellStyle name="Tusenskille 5 4 3 4 3" xfId="22409" xr:uid="{55CDA898-DD5D-411F-ACE9-8E424922280D}"/>
    <cellStyle name="Tusenskille 5 4 3 4 4" xfId="37571" xr:uid="{E0826D2E-3108-4527-AAD8-A9D705BE5191}"/>
    <cellStyle name="Tusenskille 5 4 3 4 5" xfId="44828" xr:uid="{4E4D6BF2-A6C3-4802-838A-DA829F7163B4}"/>
    <cellStyle name="Tusenskille 5 4 3 4 6" xfId="52715" xr:uid="{1CB88353-7567-4A56-84DA-8AA9DC88C677}"/>
    <cellStyle name="Tusenskille 5 4 3 4 7" xfId="60204" xr:uid="{A161FCEF-A5DF-42CD-A609-CC6D0E8432B2}"/>
    <cellStyle name="Tusenskille 5 4 3 5" xfId="14918" xr:uid="{7597E07D-35DB-4661-AE8C-D6061B030693}"/>
    <cellStyle name="Tusenskille 5 4 3 5 2" xfId="29894" xr:uid="{CAA580D1-C2C0-4B70-91CE-86315463987F}"/>
    <cellStyle name="Tusenskille 5 4 3 6" xfId="22406" xr:uid="{091553F8-CA86-4C02-942D-97A867421964}"/>
    <cellStyle name="Tusenskille 5 4 3 7" xfId="32061" xr:uid="{ED17408A-F881-4B92-933A-B4D789AD664F}"/>
    <cellStyle name="Tusenskille 5 4 3 8" xfId="44825" xr:uid="{58C9E25C-18C7-4558-9F85-2642E6114CE7}"/>
    <cellStyle name="Tusenskille 5 4 3 9" xfId="52712" xr:uid="{198022E6-3D14-4FFD-A2C9-3372EF34B9F9}"/>
    <cellStyle name="Tusenskille 5 4 4" xfId="7424" xr:uid="{49184E00-F379-48CA-A58E-45E5CFE90391}"/>
    <cellStyle name="Tusenskille 5 4 4 10" xfId="60205" xr:uid="{7AF38D79-F956-4C53-81FD-C0366FCA8367}"/>
    <cellStyle name="Tusenskille 5 4 4 2" xfId="7425" xr:uid="{ECEFC9AF-D415-47AC-A3C7-A0C6428F66ED}"/>
    <cellStyle name="Tusenskille 5 4 4 2 2" xfId="14923" xr:uid="{538DEC4D-DC39-4739-B15F-833DAB1C07C6}"/>
    <cellStyle name="Tusenskille 5 4 4 2 2 2" xfId="29899" xr:uid="{67AD184B-FAE6-4ACA-B81C-0E7AC9534E0A}"/>
    <cellStyle name="Tusenskille 5 4 4 2 3" xfId="22411" xr:uid="{5D20A191-54CE-4151-9FFB-B8EA872757B8}"/>
    <cellStyle name="Tusenskille 5 4 4 2 4" xfId="33884" xr:uid="{DDD77EB3-E3B7-4CEC-891A-D0B260D42A89}"/>
    <cellStyle name="Tusenskille 5 4 4 2 5" xfId="44830" xr:uid="{15FD8342-DD17-451E-AFC2-FE41C0D27B74}"/>
    <cellStyle name="Tusenskille 5 4 4 2 6" xfId="52717" xr:uid="{AC9F6E9B-FF2E-4C81-8133-CFDE9E09AB6C}"/>
    <cellStyle name="Tusenskille 5 4 4 2 7" xfId="60206" xr:uid="{A39BF944-56CA-4AD1-A070-1262861A25D0}"/>
    <cellStyle name="Tusenskille 5 4 4 3" xfId="7426" xr:uid="{0F5F238C-2CCE-4A6C-A183-A80E622C2F5B}"/>
    <cellStyle name="Tusenskille 5 4 4 3 2" xfId="14924" xr:uid="{8247DA19-D233-4000-8E50-588550E039A1}"/>
    <cellStyle name="Tusenskille 5 4 4 3 2 2" xfId="29900" xr:uid="{6C4E673B-9581-42DE-BFB8-FF9E2D9AFE17}"/>
    <cellStyle name="Tusenskille 5 4 4 3 3" xfId="22412" xr:uid="{F5065314-E88E-445B-A9A9-C05FEB3F985D}"/>
    <cellStyle name="Tusenskille 5 4 4 3 4" xfId="35729" xr:uid="{61ACAF7F-A184-4700-90D6-BF98CED3333E}"/>
    <cellStyle name="Tusenskille 5 4 4 3 5" xfId="44831" xr:uid="{BD0EFD0D-7DFD-47CD-8384-8171616C1863}"/>
    <cellStyle name="Tusenskille 5 4 4 3 6" xfId="52718" xr:uid="{1C616B91-40E1-44AF-8D75-0DB237A4D793}"/>
    <cellStyle name="Tusenskille 5 4 4 3 7" xfId="60207" xr:uid="{F3C94410-41A5-4C8A-9C49-17CC2E3587CF}"/>
    <cellStyle name="Tusenskille 5 4 4 4" xfId="7427" xr:uid="{5DA7D522-4BCB-40AD-A705-B766851159AF}"/>
    <cellStyle name="Tusenskille 5 4 4 4 2" xfId="14925" xr:uid="{E759C887-A6C6-4C16-B9A2-227DEC5A7A79}"/>
    <cellStyle name="Tusenskille 5 4 4 4 2 2" xfId="29901" xr:uid="{F279AF86-A2D8-4EBB-B76A-F0B3DCB992CD}"/>
    <cellStyle name="Tusenskille 5 4 4 4 3" xfId="22413" xr:uid="{C6A6475C-1F9C-440D-AA6D-6A8A8FBD15BC}"/>
    <cellStyle name="Tusenskille 5 4 4 4 4" xfId="37572" xr:uid="{E578DA40-F936-472E-900D-CDF3F07E5DB8}"/>
    <cellStyle name="Tusenskille 5 4 4 4 5" xfId="44832" xr:uid="{F6A7F629-22A6-4FDA-AD75-085D672AAE3C}"/>
    <cellStyle name="Tusenskille 5 4 4 4 6" xfId="52719" xr:uid="{3A67202C-EBEB-463A-9B71-207EB94C0031}"/>
    <cellStyle name="Tusenskille 5 4 4 4 7" xfId="60208" xr:uid="{195A68F1-FD1C-475B-A8C7-BE613A54BC8B}"/>
    <cellStyle name="Tusenskille 5 4 4 5" xfId="14922" xr:uid="{B4EA0D22-EFFE-4B86-88C8-45C9FB0B0978}"/>
    <cellStyle name="Tusenskille 5 4 4 5 2" xfId="29898" xr:uid="{A9437622-1001-4260-AD81-780E2D7238FB}"/>
    <cellStyle name="Tusenskille 5 4 4 6" xfId="22410" xr:uid="{8F6E006C-066F-4AB1-BB70-FCE051C501D2}"/>
    <cellStyle name="Tusenskille 5 4 4 7" xfId="32116" xr:uid="{F616E822-86E1-4A9F-BD4A-F662098BFEA4}"/>
    <cellStyle name="Tusenskille 5 4 4 8" xfId="44829" xr:uid="{79A1FC5C-0BD0-43B7-AFAF-47CE067251E4}"/>
    <cellStyle name="Tusenskille 5 4 4 9" xfId="52716" xr:uid="{A5A14B9C-590D-44D6-A1D4-4E63C782317C}"/>
    <cellStyle name="Tusenskille 5 4 5" xfId="7428" xr:uid="{79BCF1D0-2256-4517-89B1-E03CAE1B9F08}"/>
    <cellStyle name="Tusenskille 5 4 5 2" xfId="14926" xr:uid="{B5A797C5-45A4-4592-ADAF-D7DDEE6F6DF2}"/>
    <cellStyle name="Tusenskille 5 4 5 2 2" xfId="29902" xr:uid="{006C148A-CB25-4B59-9443-268C0240DBE2}"/>
    <cellStyle name="Tusenskille 5 4 5 3" xfId="22414" xr:uid="{47C77D34-C9ED-4110-9D54-17D600B1E5A9}"/>
    <cellStyle name="Tusenskille 5 4 5 4" xfId="33881" xr:uid="{543ED7AA-CC85-4B8A-8E4B-F2B559EB22B3}"/>
    <cellStyle name="Tusenskille 5 4 5 5" xfId="44833" xr:uid="{CA716806-4EA6-47D7-B4A3-9790EEC25A26}"/>
    <cellStyle name="Tusenskille 5 4 5 6" xfId="52720" xr:uid="{3C067B9B-2A9F-4886-8641-46C4D9061802}"/>
    <cellStyle name="Tusenskille 5 4 5 7" xfId="60209" xr:uid="{D9E437B9-38E8-45B3-8833-1FFB12DFA294}"/>
    <cellStyle name="Tusenskille 5 4 6" xfId="7429" xr:uid="{356ACB21-F26C-4E62-A310-77C6FA8203BE}"/>
    <cellStyle name="Tusenskille 5 4 6 2" xfId="14927" xr:uid="{03AC4410-E289-49E7-B7C1-0E86646FA83C}"/>
    <cellStyle name="Tusenskille 5 4 6 2 2" xfId="29903" xr:uid="{B5002B21-0D31-4795-B466-977B4EDA6523}"/>
    <cellStyle name="Tusenskille 5 4 6 3" xfId="22415" xr:uid="{B3FF5623-17A4-4370-9529-4ED34B32B6BA}"/>
    <cellStyle name="Tusenskille 5 4 6 4" xfId="35726" xr:uid="{A725E081-1D33-4D6F-BD50-8BF9145B2FAA}"/>
    <cellStyle name="Tusenskille 5 4 6 5" xfId="44834" xr:uid="{A088339E-0BEE-43B8-9B71-BC6965AD1B34}"/>
    <cellStyle name="Tusenskille 5 4 6 6" xfId="52721" xr:uid="{D9B72DF5-351A-4C88-81DA-958A8AF29F4E}"/>
    <cellStyle name="Tusenskille 5 4 6 7" xfId="60210" xr:uid="{C78ADF3F-17DA-49DB-896E-93AAB5689DA9}"/>
    <cellStyle name="Tusenskille 5 4 7" xfId="7430" xr:uid="{DDCD55C4-5BFB-4EAE-9DAA-18134ECF8460}"/>
    <cellStyle name="Tusenskille 5 4 7 2" xfId="14928" xr:uid="{86EBE6DD-CDE3-422F-B434-E9809C066453}"/>
    <cellStyle name="Tusenskille 5 4 7 2 2" xfId="29904" xr:uid="{9A6C1C8E-8CFE-49FE-B297-A79553461D12}"/>
    <cellStyle name="Tusenskille 5 4 7 3" xfId="22416" xr:uid="{61CF8930-A4B7-44B3-9A88-9DB56D13901E}"/>
    <cellStyle name="Tusenskille 5 4 7 4" xfId="37569" xr:uid="{80C7B330-B719-433A-A4F7-4C87902901AD}"/>
    <cellStyle name="Tusenskille 5 4 7 5" xfId="44835" xr:uid="{D7F54144-4C7C-46D2-9975-36F3B66422ED}"/>
    <cellStyle name="Tusenskille 5 4 7 6" xfId="52722" xr:uid="{76848151-83C4-4514-AFAA-CE16EF07AEF8}"/>
    <cellStyle name="Tusenskille 5 4 7 7" xfId="60211" xr:uid="{21A7CD21-E015-4145-8BC2-A9D43074574D}"/>
    <cellStyle name="Tusenskille 5 4 8" xfId="7431" xr:uid="{9E1E2AE2-166B-4972-AF09-0AE19BF1FB3E}"/>
    <cellStyle name="Tusenskille 5 4 8 2" xfId="14929" xr:uid="{C14BDAF6-9433-4DB2-85BF-4E1E4E8488D1}"/>
    <cellStyle name="Tusenskille 5 4 8 2 2" xfId="29905" xr:uid="{A9F59A0B-FF8E-41F4-B36E-77785AE106FE}"/>
    <cellStyle name="Tusenskille 5 4 8 3" xfId="22417" xr:uid="{145497B7-9AC7-4592-B084-75CBA68E338D}"/>
    <cellStyle name="Tusenskille 5 4 8 4" xfId="37705" xr:uid="{055A4CA4-F200-4FCC-93DA-AF4B3E654805}"/>
    <cellStyle name="Tusenskille 5 4 8 5" xfId="44836" xr:uid="{ABA59859-C8A4-48FC-A5A8-24D55DA2A2D4}"/>
    <cellStyle name="Tusenskille 5 4 8 6" xfId="52723" xr:uid="{4FDB20FB-1348-40BC-A903-A589DA4FA919}"/>
    <cellStyle name="Tusenskille 5 4 8 7" xfId="60212" xr:uid="{30304A37-6751-4638-9014-D826F4C82CDF}"/>
    <cellStyle name="Tusenskille 5 4 9" xfId="7802" xr:uid="{060D9E8A-D6F7-4C2A-992A-1A7B81EA7C63}"/>
    <cellStyle name="Tusenskille 5 4 9 2" xfId="15291" xr:uid="{A31A3723-5459-4985-A147-2919DD040CF5}"/>
    <cellStyle name="Tusenskille 5 4 9 2 2" xfId="30267" xr:uid="{322D1521-140C-4D0C-955B-52D226C0B07B}"/>
    <cellStyle name="Tusenskille 5 4 9 3" xfId="22779" xr:uid="{802D80CE-D376-4E1D-A539-5E754C744632}"/>
    <cellStyle name="Tusenskille 5 4 9 4" xfId="45198" xr:uid="{0558C798-7E87-4E16-9C53-AB2496E95068}"/>
    <cellStyle name="Tusenskille 5 4 9 5" xfId="53086" xr:uid="{94E17A84-283B-4EA2-B8E4-B695314DE219}"/>
    <cellStyle name="Tusenskille 5 4 9 6" xfId="60574" xr:uid="{9DAD7020-86DE-4228-90F6-B503F0DCC7EA}"/>
    <cellStyle name="Tusenskille 5 5" xfId="385" xr:uid="{BE90415F-8C8B-4028-B2A0-A9128F97C81D}"/>
    <cellStyle name="Tusenskille 5 5 2" xfId="7925" xr:uid="{CC8302B5-94A1-49EC-93BF-E1FE6255D82D}"/>
    <cellStyle name="Tusenskille 5 5 2 2" xfId="22902" xr:uid="{0BCAD7EF-E367-436A-A779-7A891B3985D9}"/>
    <cellStyle name="Tusenskille 5 5 3" xfId="15414" xr:uid="{BF9D1B6D-EB4A-40C2-A6D6-38F90A755D7F}"/>
    <cellStyle name="Tusenskille 5 5 4" xfId="37833" xr:uid="{C43CA7CE-3CD0-4ED6-94C0-DE3C72C557B9}"/>
    <cellStyle name="Tusenskille 5 5 5" xfId="45321" xr:uid="{07642A74-A1D7-4917-A4CF-01E56182FDBD}"/>
    <cellStyle name="Tusenskille 5 5 6" xfId="45444" xr:uid="{DF2BE6EF-03E5-44C8-8284-E986B4C2B813}"/>
    <cellStyle name="Tusenskille 5 5 7" xfId="45567" xr:uid="{8A80059E-128A-49C5-87BF-90B9AB732806}"/>
    <cellStyle name="Tusenskille 5 5 8" xfId="45716" xr:uid="{706568E9-7323-4C00-B621-E48E63B514D8}"/>
    <cellStyle name="Tusenskille 5 5 9" xfId="53209" xr:uid="{4FE7CCFD-532E-473F-B77F-A9D67C303E69}"/>
    <cellStyle name="Tusenskille 6" xfId="179" xr:uid="{79226899-0F35-4692-9657-FC521ABAC132}"/>
    <cellStyle name="Tusenskille 6 10" xfId="7432" xr:uid="{D7A5A7B8-1C53-4E06-A8EC-5BBAC3E2C2FF}"/>
    <cellStyle name="Tusenskille 6 10 10" xfId="60213" xr:uid="{D17BD3F7-75C7-4615-BC9F-46BA60DD52D7}"/>
    <cellStyle name="Tusenskille 6 10 2" xfId="7433" xr:uid="{5A1E1846-FD65-4B7A-A6FB-28C71F62E53E}"/>
    <cellStyle name="Tusenskille 6 10 2 2" xfId="14931" xr:uid="{794C809A-6E77-4FB9-AA93-88E17CD0E342}"/>
    <cellStyle name="Tusenskille 6 10 2 2 2" xfId="29907" xr:uid="{36E9DB5E-EACA-4F4B-A066-EB7F9AF307A7}"/>
    <cellStyle name="Tusenskille 6 10 2 3" xfId="22419" xr:uid="{FF99336A-F1A6-4142-B2AB-EEDB6EBBCAD2}"/>
    <cellStyle name="Tusenskille 6 10 2 4" xfId="33886" xr:uid="{6434545A-0460-479F-9CEB-E124032BEEAF}"/>
    <cellStyle name="Tusenskille 6 10 2 5" xfId="44838" xr:uid="{860AC835-6CAC-4753-A91A-760102F03601}"/>
    <cellStyle name="Tusenskille 6 10 2 6" xfId="52725" xr:uid="{B379A5D2-95DA-4C92-8DF9-BCAEAA185EB6}"/>
    <cellStyle name="Tusenskille 6 10 2 7" xfId="60214" xr:uid="{BA7274CF-8FA8-44F4-9D84-653263CCCD2F}"/>
    <cellStyle name="Tusenskille 6 10 3" xfId="7434" xr:uid="{B2E7ACE4-4F0B-4BE4-9F1C-677FC37C2B06}"/>
    <cellStyle name="Tusenskille 6 10 3 2" xfId="14932" xr:uid="{7112B20A-F770-49D6-8D2B-ADAC30B06B78}"/>
    <cellStyle name="Tusenskille 6 10 3 2 2" xfId="29908" xr:uid="{3ECEEB13-8432-476E-BA76-4A1D10D68A9E}"/>
    <cellStyle name="Tusenskille 6 10 3 3" xfId="22420" xr:uid="{DCFB740A-AEF8-4018-80E3-12FCCC6B9564}"/>
    <cellStyle name="Tusenskille 6 10 3 4" xfId="35731" xr:uid="{6322ACC0-A1B0-4807-AEE4-52B03E3CCAD0}"/>
    <cellStyle name="Tusenskille 6 10 3 5" xfId="44839" xr:uid="{F90B4344-0DB2-453C-ACB0-9D0BFFF2FCF5}"/>
    <cellStyle name="Tusenskille 6 10 3 6" xfId="52726" xr:uid="{5D6EEAD5-CCB3-4139-BA2B-CFB3DEF086A0}"/>
    <cellStyle name="Tusenskille 6 10 3 7" xfId="60215" xr:uid="{DECB8856-F23F-4CEE-9B7D-10E990E3D743}"/>
    <cellStyle name="Tusenskille 6 10 4" xfId="7435" xr:uid="{D2AD0266-52A0-40EC-AE81-A6887D6A0268}"/>
    <cellStyle name="Tusenskille 6 10 4 2" xfId="14933" xr:uid="{83F59553-E7F4-4684-A543-CDD5283059A5}"/>
    <cellStyle name="Tusenskille 6 10 4 2 2" xfId="29909" xr:uid="{057359AE-43A7-447B-A190-2E416CD1BE48}"/>
    <cellStyle name="Tusenskille 6 10 4 3" xfId="22421" xr:uid="{BDCB2421-4135-446E-A76E-7715069D36F5}"/>
    <cellStyle name="Tusenskille 6 10 4 4" xfId="37574" xr:uid="{461407CB-0B87-4A61-AC9D-61FED317498B}"/>
    <cellStyle name="Tusenskille 6 10 4 5" xfId="44840" xr:uid="{08EDFB46-78B5-40C3-90E8-A1BA2A181054}"/>
    <cellStyle name="Tusenskille 6 10 4 6" xfId="52727" xr:uid="{72392CAB-E43B-4D92-8ACD-47E0A32085D4}"/>
    <cellStyle name="Tusenskille 6 10 4 7" xfId="60216" xr:uid="{6F76A9BD-6232-4785-8D54-910D36148676}"/>
    <cellStyle name="Tusenskille 6 10 5" xfId="14930" xr:uid="{E6BFAFBB-2D44-4562-A02B-1887FB83C1AD}"/>
    <cellStyle name="Tusenskille 6 10 5 2" xfId="29906" xr:uid="{71BC59E3-4DD5-4E4B-8E8E-DA40BE9498F1}"/>
    <cellStyle name="Tusenskille 6 10 6" xfId="22418" xr:uid="{1893FEBC-F5FE-4405-BA9C-497B6654D0B6}"/>
    <cellStyle name="Tusenskille 6 10 7" xfId="32019" xr:uid="{F18F244B-CB1A-4D35-B806-4E8331E6AD44}"/>
    <cellStyle name="Tusenskille 6 10 8" xfId="44837" xr:uid="{84F1CA67-AF9B-498A-B5DF-6DB982207880}"/>
    <cellStyle name="Tusenskille 6 10 9" xfId="52724" xr:uid="{AB627AA6-80A5-4408-BAD4-CDD80FCCF895}"/>
    <cellStyle name="Tusenskille 6 11" xfId="7436" xr:uid="{EF064F2B-D294-4794-9118-A015C4A67CCC}"/>
    <cellStyle name="Tusenskille 6 11 10" xfId="60217" xr:uid="{7452358F-5A0D-40FB-A874-933275238F2D}"/>
    <cellStyle name="Tusenskille 6 11 2" xfId="7437" xr:uid="{A238E6D0-0F24-4D42-B736-A391BBF2246D}"/>
    <cellStyle name="Tusenskille 6 11 2 2" xfId="14935" xr:uid="{4CF03BDD-13EF-4248-BCE5-6714EF4CF293}"/>
    <cellStyle name="Tusenskille 6 11 2 2 2" xfId="29911" xr:uid="{45B971D1-960E-4F92-A7E3-AB75298EF76A}"/>
    <cellStyle name="Tusenskille 6 11 2 3" xfId="22423" xr:uid="{B567EEA2-BEBC-4982-B36A-607AA7023D5B}"/>
    <cellStyle name="Tusenskille 6 11 2 4" xfId="33887" xr:uid="{C3DFB9B6-DF5E-44EB-8634-228983AC845D}"/>
    <cellStyle name="Tusenskille 6 11 2 5" xfId="44842" xr:uid="{2613691A-AAE6-40F0-AC8D-2BDEFB770197}"/>
    <cellStyle name="Tusenskille 6 11 2 6" xfId="52729" xr:uid="{8CC75090-F89F-42E2-B0B7-A11BE6269D7D}"/>
    <cellStyle name="Tusenskille 6 11 2 7" xfId="60218" xr:uid="{D7D61C6A-C3A2-4543-8FF9-28A285EA7926}"/>
    <cellStyle name="Tusenskille 6 11 3" xfId="7438" xr:uid="{83629829-567C-45C1-9B3D-D3B70B1229D1}"/>
    <cellStyle name="Tusenskille 6 11 3 2" xfId="14936" xr:uid="{675BD756-B0F8-4501-B399-873BBB6BB367}"/>
    <cellStyle name="Tusenskille 6 11 3 2 2" xfId="29912" xr:uid="{31EF3871-1779-4B22-8DD2-115BDC8C5A97}"/>
    <cellStyle name="Tusenskille 6 11 3 3" xfId="22424" xr:uid="{FDFFB575-2A6A-42E8-85C6-16E9CF7F793D}"/>
    <cellStyle name="Tusenskille 6 11 3 4" xfId="35732" xr:uid="{D0E2D0F0-3022-4FCE-A2DD-47F186D016CF}"/>
    <cellStyle name="Tusenskille 6 11 3 5" xfId="44843" xr:uid="{8514C447-7583-434A-A825-BD909CBD2BF9}"/>
    <cellStyle name="Tusenskille 6 11 3 6" xfId="52730" xr:uid="{45B08B95-8CA0-4A24-B6A8-151C0F4E090C}"/>
    <cellStyle name="Tusenskille 6 11 3 7" xfId="60219" xr:uid="{42079DD4-E600-4F13-960B-BC725026A72A}"/>
    <cellStyle name="Tusenskille 6 11 4" xfId="7439" xr:uid="{E6054DCD-1E9F-4DE3-BB15-8654D10D308E}"/>
    <cellStyle name="Tusenskille 6 11 4 2" xfId="14937" xr:uid="{D6C63092-9AF5-4575-9A47-6AD6451134E5}"/>
    <cellStyle name="Tusenskille 6 11 4 2 2" xfId="29913" xr:uid="{75F9B3ED-71D6-44CE-BC77-573CC51EFA80}"/>
    <cellStyle name="Tusenskille 6 11 4 3" xfId="22425" xr:uid="{194AD5CA-B0A5-4D94-B41C-C172ABA0BE89}"/>
    <cellStyle name="Tusenskille 6 11 4 4" xfId="37575" xr:uid="{B85D41E1-14A1-42EF-A7BF-C1A3D0F2BD98}"/>
    <cellStyle name="Tusenskille 6 11 4 5" xfId="44844" xr:uid="{683C0EF9-9C73-4757-A82F-9330F4F7466D}"/>
    <cellStyle name="Tusenskille 6 11 4 6" xfId="52731" xr:uid="{3422858F-BE37-41F4-B38F-DDF8A8D724AE}"/>
    <cellStyle name="Tusenskille 6 11 4 7" xfId="60220" xr:uid="{BDD77236-80FB-4EE5-AA65-2F55DEB1A5F0}"/>
    <cellStyle name="Tusenskille 6 11 5" xfId="14934" xr:uid="{8948D496-C882-440D-8F01-15241C7307AB}"/>
    <cellStyle name="Tusenskille 6 11 5 2" xfId="29910" xr:uid="{CFBDD189-207F-44E1-9C74-BC624157EC98}"/>
    <cellStyle name="Tusenskille 6 11 6" xfId="22422" xr:uid="{1637E1E4-CB34-42C2-B337-A43B422E3B3A}"/>
    <cellStyle name="Tusenskille 6 11 7" xfId="32074" xr:uid="{C453207B-68A4-40CB-895D-DE43A782C087}"/>
    <cellStyle name="Tusenskille 6 11 8" xfId="44841" xr:uid="{0DBB06FD-A76F-4E72-AE1D-AAE767893339}"/>
    <cellStyle name="Tusenskille 6 11 9" xfId="52728" xr:uid="{05F930F0-6287-48FB-9E50-BF80EFE90711}"/>
    <cellStyle name="Tusenskille 6 12" xfId="7440" xr:uid="{EF91373C-DA02-4628-8BD0-A9077C1CD0BF}"/>
    <cellStyle name="Tusenskille 6 12 2" xfId="14938" xr:uid="{4AE6DAD8-DC93-4049-8B66-143B319FF7F7}"/>
    <cellStyle name="Tusenskille 6 12 2 2" xfId="29914" xr:uid="{B387D73C-C7CA-458D-B5A3-564D8CA87CAC}"/>
    <cellStyle name="Tusenskille 6 12 3" xfId="22426" xr:uid="{81DA25C2-8291-4FA5-9992-09DFA8CCE78F}"/>
    <cellStyle name="Tusenskille 6 12 4" xfId="33885" xr:uid="{243A4C3E-5B6C-4683-9C53-86A9E2FB5C76}"/>
    <cellStyle name="Tusenskille 6 12 5" xfId="44845" xr:uid="{390C27AB-2B88-42CA-A136-6BE3429FC38B}"/>
    <cellStyle name="Tusenskille 6 12 6" xfId="52732" xr:uid="{CC5BF818-E5C6-48CA-8F85-84772736A98A}"/>
    <cellStyle name="Tusenskille 6 12 7" xfId="60221" xr:uid="{E06FA70B-77C5-4383-8BC5-5011834DB8B2}"/>
    <cellStyle name="Tusenskille 6 13" xfId="7441" xr:uid="{7FD46AC8-8A59-4E65-8416-19081E795434}"/>
    <cellStyle name="Tusenskille 6 13 2" xfId="14939" xr:uid="{68F698F0-3A8A-4CAD-A12D-2625C9E0673F}"/>
    <cellStyle name="Tusenskille 6 13 2 2" xfId="29915" xr:uid="{8BB645C4-6012-4B0A-A803-B11598C735DB}"/>
    <cellStyle name="Tusenskille 6 13 3" xfId="22427" xr:uid="{34F2A6CE-B5E2-479D-9130-B53ADF03A7C4}"/>
    <cellStyle name="Tusenskille 6 13 4" xfId="35730" xr:uid="{A11456AE-E170-4C4E-A29A-CBBF2DAA1486}"/>
    <cellStyle name="Tusenskille 6 13 5" xfId="44846" xr:uid="{404FB670-BE60-48DE-A565-7D0A2005BC67}"/>
    <cellStyle name="Tusenskille 6 13 6" xfId="52733" xr:uid="{85D11701-2F03-483C-8E66-222B32E6D16A}"/>
    <cellStyle name="Tusenskille 6 13 7" xfId="60222" xr:uid="{8B5FEEA5-32C9-4534-B99F-BA769FCAFBA1}"/>
    <cellStyle name="Tusenskille 6 14" xfId="7442" xr:uid="{6ECFBE74-2929-4476-B49A-1D00D3B0AE35}"/>
    <cellStyle name="Tusenskille 6 14 2" xfId="14940" xr:uid="{AC0989C4-C7DA-44E3-A7F5-FE8DE932CEA9}"/>
    <cellStyle name="Tusenskille 6 14 2 2" xfId="29916" xr:uid="{0477AF2A-CEA2-436D-9559-54E6B9B589FB}"/>
    <cellStyle name="Tusenskille 6 14 3" xfId="22428" xr:uid="{26DC3494-941B-49AA-9AFB-3CD419DF2854}"/>
    <cellStyle name="Tusenskille 6 14 4" xfId="37573" xr:uid="{98EB88B5-E25D-4AB7-845D-3FE158268F32}"/>
    <cellStyle name="Tusenskille 6 14 5" xfId="44847" xr:uid="{6E2B49C2-FD40-4090-ADBC-259B83075F20}"/>
    <cellStyle name="Tusenskille 6 14 6" xfId="52734" xr:uid="{7C3B6DD1-A588-41A9-AE37-67D76D5DA9E4}"/>
    <cellStyle name="Tusenskille 6 14 7" xfId="60223" xr:uid="{69ECDCD1-EF07-41EF-BAB2-FF1D90DC9419}"/>
    <cellStyle name="Tusenskille 6 15" xfId="7443" xr:uid="{C53C7149-2CB9-40E8-9003-5806BEB17390}"/>
    <cellStyle name="Tusenskille 6 15 2" xfId="14941" xr:uid="{84717812-5673-4CDB-B250-BBA45C5555EB}"/>
    <cellStyle name="Tusenskille 6 15 2 2" xfId="29917" xr:uid="{4F7B7F73-115F-476C-9C74-7CB8251FC272}"/>
    <cellStyle name="Tusenskille 6 15 3" xfId="22429" xr:uid="{073292E8-4B8B-4953-91BF-D852D3F1E71F}"/>
    <cellStyle name="Tusenskille 6 15 4" xfId="37663" xr:uid="{E137747C-5F2B-4A59-BE74-B39347F8E9C4}"/>
    <cellStyle name="Tusenskille 6 15 5" xfId="44848" xr:uid="{553265BA-DC7F-48BE-89BD-8CBD467DAE4E}"/>
    <cellStyle name="Tusenskille 6 15 6" xfId="52735" xr:uid="{86B3987D-4F3B-47BF-ABD1-FC7B2D608208}"/>
    <cellStyle name="Tusenskille 6 15 7" xfId="60224" xr:uid="{BE0D8984-BB2D-4B58-936A-848B8D0AD913}"/>
    <cellStyle name="Tusenskille 6 16" xfId="7760" xr:uid="{405FAF27-F044-477A-91E9-2F6128C4D2DB}"/>
    <cellStyle name="Tusenskille 6 16 2" xfId="15249" xr:uid="{257FDE54-5E0D-40C3-855E-66DE828FACC0}"/>
    <cellStyle name="Tusenskille 6 16 2 2" xfId="30225" xr:uid="{24DD2D7A-0234-47F5-8C28-892038FD18DB}"/>
    <cellStyle name="Tusenskille 6 16 3" xfId="22737" xr:uid="{DD5DCECA-A68B-430D-B851-CA696BAB1762}"/>
    <cellStyle name="Tusenskille 6 16 4" xfId="45156" xr:uid="{B70B50B5-B603-40FD-ABE7-C5A38EB7B68A}"/>
    <cellStyle name="Tusenskille 6 16 5" xfId="53044" xr:uid="{CA4666B4-87F1-4AFA-83DF-845268FD8524}"/>
    <cellStyle name="Tusenskille 6 16 6" xfId="60532" xr:uid="{08E10ABF-1EDA-4ACC-9A5E-0DEF897E004D}"/>
    <cellStyle name="Tusenskille 6 17" xfId="7815" xr:uid="{73658855-45D1-4E90-BB30-084895F1E753}"/>
    <cellStyle name="Tusenskille 6 17 2" xfId="22792" xr:uid="{A9E6E792-2779-4229-B35C-8AA1C0EB5BBA}"/>
    <cellStyle name="Tusenskille 6 18" xfId="15304" xr:uid="{D50088CE-DFC7-4A14-96A3-0E2ADC8D2E1D}"/>
    <cellStyle name="Tusenskille 6 19" xfId="30281" xr:uid="{D4813CBD-AD65-4C6D-9920-DACC9A09BC39}"/>
    <cellStyle name="Tusenskille 6 2" xfId="331" xr:uid="{9BAF811A-D66E-4138-8163-8161071DE11D}"/>
    <cellStyle name="Tusenskille 6 2 10" xfId="7444" xr:uid="{89204570-012A-4E3D-9F77-A24481E2CF63}"/>
    <cellStyle name="Tusenskille 6 2 10 2" xfId="14942" xr:uid="{17D2C98D-BA13-46A8-95E6-123E3577AA81}"/>
    <cellStyle name="Tusenskille 6 2 10 2 2" xfId="29918" xr:uid="{8162A9B9-7AB7-4804-BCE2-800830DB9C49}"/>
    <cellStyle name="Tusenskille 6 2 10 3" xfId="22430" xr:uid="{AEAD6EE7-6F24-4D4B-91B8-8F04FC74FB93}"/>
    <cellStyle name="Tusenskille 6 2 10 4" xfId="37576" xr:uid="{C9ABA314-3752-4C15-8D80-6341BD35FB62}"/>
    <cellStyle name="Tusenskille 6 2 10 5" xfId="44849" xr:uid="{78598097-DE7E-4F8C-A07F-F6D013A30BC6}"/>
    <cellStyle name="Tusenskille 6 2 10 6" xfId="52736" xr:uid="{32E4906B-F724-43A9-822B-D7103B81DB0D}"/>
    <cellStyle name="Tusenskille 6 2 10 7" xfId="60225" xr:uid="{ACDE8B66-2A19-4EC5-9F04-9C539FCB60AE}"/>
    <cellStyle name="Tusenskille 6 2 11" xfId="7871" xr:uid="{4585A15C-5071-4711-9491-2111C07AF553}"/>
    <cellStyle name="Tusenskille 6 2 11 2" xfId="22848" xr:uid="{A971C869-8FB1-44F6-9EFA-1A50A4B56C28}"/>
    <cellStyle name="Tusenskille 6 2 12" xfId="15360" xr:uid="{55E02526-BE09-4D44-A03D-94F30F50673A}"/>
    <cellStyle name="Tusenskille 6 2 13" xfId="30330" xr:uid="{C16D3CFA-57C4-4712-86F7-D51FB995A4DA}"/>
    <cellStyle name="Tusenskille 6 2 14" xfId="37779" xr:uid="{0350A0FB-24C9-4F4F-8406-8F71995296D5}"/>
    <cellStyle name="Tusenskille 6 2 15" xfId="45267" xr:uid="{CFD4C4CF-3A97-4F83-8A7E-E2E315C6D48C}"/>
    <cellStyle name="Tusenskille 6 2 16" xfId="45390" xr:uid="{8589027B-D44C-4A06-A552-5EACD50E0889}"/>
    <cellStyle name="Tusenskille 6 2 17" xfId="45513" xr:uid="{689F345D-BFAD-40FF-A708-8579E4F2B154}"/>
    <cellStyle name="Tusenskille 6 2 18" xfId="45662" xr:uid="{7DC26550-12AB-495B-A2D7-D426E1CDB856}"/>
    <cellStyle name="Tusenskille 6 2 19" xfId="53155" xr:uid="{490015C6-3C5B-40D6-AB7C-238ECCC5FD38}"/>
    <cellStyle name="Tusenskille 6 2 2" xfId="7445" xr:uid="{76888BEF-73B8-4278-85A4-0D816665D5BC}"/>
    <cellStyle name="Tusenskille 6 2 2 10" xfId="22431" xr:uid="{43C0705F-94F1-4247-BB6E-77D2CCE839C0}"/>
    <cellStyle name="Tusenskille 6 2 2 11" xfId="30398" xr:uid="{A878DFC8-DF3F-4894-B86F-5AB9B4FA938F}"/>
    <cellStyle name="Tusenskille 6 2 2 12" xfId="44850" xr:uid="{F260D085-365B-4079-AC5D-81E7FF7459C8}"/>
    <cellStyle name="Tusenskille 6 2 2 13" xfId="52737" xr:uid="{A7AC84F2-48EA-4B64-9C98-A1CECC5F909E}"/>
    <cellStyle name="Tusenskille 6 2 2 14" xfId="60226" xr:uid="{9ECC8845-E5E1-4177-AB53-9F4D895D7813}"/>
    <cellStyle name="Tusenskille 6 2 2 2" xfId="7446" xr:uid="{4B15C240-931A-40AD-9B3A-6C0B4B1946CB}"/>
    <cellStyle name="Tusenskille 6 2 2 2 10" xfId="44851" xr:uid="{19DB8A38-CD94-431E-B4BB-E1D1B8F3C4EC}"/>
    <cellStyle name="Tusenskille 6 2 2 2 11" xfId="52738" xr:uid="{E9D3392C-E2DF-4337-BB1F-9BA6BA53F17A}"/>
    <cellStyle name="Tusenskille 6 2 2 2 12" xfId="60227" xr:uid="{113EDF65-A461-493E-B8FA-F18E9F7938AB}"/>
    <cellStyle name="Tusenskille 6 2 2 2 2" xfId="7447" xr:uid="{A70B3BD0-474C-4C9A-A8B3-2BABA5BF36CF}"/>
    <cellStyle name="Tusenskille 6 2 2 2 2 10" xfId="52739" xr:uid="{42923741-9856-4109-AB8F-AAEEE90D86CB}"/>
    <cellStyle name="Tusenskille 6 2 2 2 2 11" xfId="60228" xr:uid="{B3CD34CD-EADE-4629-B88F-ACB1695855BE}"/>
    <cellStyle name="Tusenskille 6 2 2 2 2 2" xfId="7448" xr:uid="{A71ADA5E-9BAB-4E25-AA3D-E2A085E55116}"/>
    <cellStyle name="Tusenskille 6 2 2 2 2 2 10" xfId="60229" xr:uid="{5B2C0B4F-1DD2-4E9B-95A4-E01A9125AE7A}"/>
    <cellStyle name="Tusenskille 6 2 2 2 2 2 2" xfId="7449" xr:uid="{51E1D36A-9DA2-48EC-8B51-57E01551FBBE}"/>
    <cellStyle name="Tusenskille 6 2 2 2 2 2 2 2" xfId="14947" xr:uid="{8CCBCA65-F038-4041-B4BD-10DB6FC5FB0B}"/>
    <cellStyle name="Tusenskille 6 2 2 2 2 2 2 2 2" xfId="29923" xr:uid="{9B56F060-B76A-46E9-B002-6C985A312E25}"/>
    <cellStyle name="Tusenskille 6 2 2 2 2 2 2 3" xfId="22435" xr:uid="{19FE185B-A30F-46DF-A7CB-5422BC635E76}"/>
    <cellStyle name="Tusenskille 6 2 2 2 2 2 2 4" xfId="33892" xr:uid="{D8F47914-6035-424B-AECC-5ACC6882C651}"/>
    <cellStyle name="Tusenskille 6 2 2 2 2 2 2 5" xfId="44854" xr:uid="{7FE0FEC1-6D26-4292-9425-52D7C1F20473}"/>
    <cellStyle name="Tusenskille 6 2 2 2 2 2 2 6" xfId="52741" xr:uid="{3FEC2A0C-DBB5-417F-AD9F-5A55C6544279}"/>
    <cellStyle name="Tusenskille 6 2 2 2 2 2 2 7" xfId="60230" xr:uid="{A61747E1-2591-47B2-BBD5-3A3C8B78339F}"/>
    <cellStyle name="Tusenskille 6 2 2 2 2 2 3" xfId="7450" xr:uid="{57F4A74D-53C6-4B03-ABB6-0B2BB8262B2E}"/>
    <cellStyle name="Tusenskille 6 2 2 2 2 2 3 2" xfId="14948" xr:uid="{CCA62ECE-5B08-437D-9329-FD770E621ECC}"/>
    <cellStyle name="Tusenskille 6 2 2 2 2 2 3 2 2" xfId="29924" xr:uid="{0BCA9D92-9670-4BD7-8245-09A3204F2799}"/>
    <cellStyle name="Tusenskille 6 2 2 2 2 2 3 3" xfId="22436" xr:uid="{72C61C33-1A0A-441F-894A-33F089B3C05F}"/>
    <cellStyle name="Tusenskille 6 2 2 2 2 2 3 4" xfId="35737" xr:uid="{98FF895F-E4DF-45C3-A192-8BFEAC3EC49B}"/>
    <cellStyle name="Tusenskille 6 2 2 2 2 2 3 5" xfId="44855" xr:uid="{1044836A-7229-4C8B-9D0C-36D91286C7A2}"/>
    <cellStyle name="Tusenskille 6 2 2 2 2 2 3 6" xfId="52742" xr:uid="{4868412E-EAF5-4578-8DC2-C68AB80666DA}"/>
    <cellStyle name="Tusenskille 6 2 2 2 2 2 3 7" xfId="60231" xr:uid="{811578D7-0772-4B6D-A175-6DBAF585A465}"/>
    <cellStyle name="Tusenskille 6 2 2 2 2 2 4" xfId="7451" xr:uid="{6581D49D-24E2-4F14-8BA0-25A7F1A1CA0A}"/>
    <cellStyle name="Tusenskille 6 2 2 2 2 2 4 2" xfId="14949" xr:uid="{960FAC3F-51DB-4AFB-88B4-B6E784F1035A}"/>
    <cellStyle name="Tusenskille 6 2 2 2 2 2 4 2 2" xfId="29925" xr:uid="{9E4B37BB-1251-4304-B1F0-57FE2659CA77}"/>
    <cellStyle name="Tusenskille 6 2 2 2 2 2 4 3" xfId="22437" xr:uid="{4BB70556-2491-48B1-9AA6-8B84219E1B8C}"/>
    <cellStyle name="Tusenskille 6 2 2 2 2 2 4 4" xfId="37580" xr:uid="{9CCD276A-1869-4AF2-9677-60D99994C2EA}"/>
    <cellStyle name="Tusenskille 6 2 2 2 2 2 4 5" xfId="44856" xr:uid="{E0F2E9B3-756F-43CA-B1B1-7D8DE3846828}"/>
    <cellStyle name="Tusenskille 6 2 2 2 2 2 4 6" xfId="52743" xr:uid="{CCC9CC82-354B-4E82-869C-6154E3E92498}"/>
    <cellStyle name="Tusenskille 6 2 2 2 2 2 4 7" xfId="60232" xr:uid="{D53C529C-E2C2-4DAA-8AD9-9F3D8C96E5AD}"/>
    <cellStyle name="Tusenskille 6 2 2 2 2 2 5" xfId="14946" xr:uid="{541C5E10-5753-492B-AEA1-6915DE48AB27}"/>
    <cellStyle name="Tusenskille 6 2 2 2 2 2 5 2" xfId="29922" xr:uid="{0FE4FEF5-F0CB-4FED-B63B-E9E7ED2E724B}"/>
    <cellStyle name="Tusenskille 6 2 2 2 2 2 6" xfId="22434" xr:uid="{5622D8F5-9C4A-4A18-AA6C-11E5DB466D4E}"/>
    <cellStyle name="Tusenskille 6 2 2 2 2 2 7" xfId="31976" xr:uid="{D80C69EF-6A7A-4732-9203-C96DC00199FC}"/>
    <cellStyle name="Tusenskille 6 2 2 2 2 2 8" xfId="44853" xr:uid="{2DE5EB59-9171-49AB-B24E-3C2BAE8CD530}"/>
    <cellStyle name="Tusenskille 6 2 2 2 2 2 9" xfId="52740" xr:uid="{C96CBAFA-4EE2-4CA3-81CB-B633047C8D5E}"/>
    <cellStyle name="Tusenskille 6 2 2 2 2 3" xfId="7452" xr:uid="{8C3316D4-A200-43B2-A759-ED777108C1A3}"/>
    <cellStyle name="Tusenskille 6 2 2 2 2 3 2" xfId="14950" xr:uid="{F8FCF865-BE65-4EE4-9246-2F7E82B70FB8}"/>
    <cellStyle name="Tusenskille 6 2 2 2 2 3 2 2" xfId="29926" xr:uid="{AE7F2913-02AA-4085-8DC6-1710BC5B183D}"/>
    <cellStyle name="Tusenskille 6 2 2 2 2 3 3" xfId="22438" xr:uid="{D094DC8D-FA08-4937-BFDB-F4146AEEBC42}"/>
    <cellStyle name="Tusenskille 6 2 2 2 2 3 4" xfId="33891" xr:uid="{DD27E071-7E09-47B0-95CC-06D276D51F38}"/>
    <cellStyle name="Tusenskille 6 2 2 2 2 3 5" xfId="44857" xr:uid="{9EA427C9-2898-4B08-B669-22720AF3A789}"/>
    <cellStyle name="Tusenskille 6 2 2 2 2 3 6" xfId="52744" xr:uid="{239AA09A-3590-48A7-B388-2BEE7E807465}"/>
    <cellStyle name="Tusenskille 6 2 2 2 2 3 7" xfId="60233" xr:uid="{505E532E-47BB-4B26-8A34-250CAEE7C4B0}"/>
    <cellStyle name="Tusenskille 6 2 2 2 2 4" xfId="7453" xr:uid="{FE11A5BE-8FC6-48A5-844B-77DCA6CA6B43}"/>
    <cellStyle name="Tusenskille 6 2 2 2 2 4 2" xfId="14951" xr:uid="{8727F2D2-5684-41FF-BBFC-5278B678EBA6}"/>
    <cellStyle name="Tusenskille 6 2 2 2 2 4 2 2" xfId="29927" xr:uid="{FE5050E6-5DCB-4236-92E9-5FFF2928BD81}"/>
    <cellStyle name="Tusenskille 6 2 2 2 2 4 3" xfId="22439" xr:uid="{F2CF6E9D-6C7C-46CE-A3C7-BC8016A47788}"/>
    <cellStyle name="Tusenskille 6 2 2 2 2 4 4" xfId="35736" xr:uid="{801E8819-65EB-4E28-BFB6-FAD600ECA780}"/>
    <cellStyle name="Tusenskille 6 2 2 2 2 4 5" xfId="44858" xr:uid="{CFBF75FA-E2AB-43D2-8E87-B1C74994F8A6}"/>
    <cellStyle name="Tusenskille 6 2 2 2 2 4 6" xfId="52745" xr:uid="{6D20C03F-D331-48DC-8D13-3E22EBB0A5DB}"/>
    <cellStyle name="Tusenskille 6 2 2 2 2 4 7" xfId="60234" xr:uid="{510C4587-30C2-44C6-9A60-ECA0CC02C763}"/>
    <cellStyle name="Tusenskille 6 2 2 2 2 5" xfId="7454" xr:uid="{046DD816-DF97-4FE8-8DF6-13865315060E}"/>
    <cellStyle name="Tusenskille 6 2 2 2 2 5 2" xfId="14952" xr:uid="{36563C5B-4507-4D4E-B95D-54FBC2F2E8BD}"/>
    <cellStyle name="Tusenskille 6 2 2 2 2 5 2 2" xfId="29928" xr:uid="{C40558B0-F48E-4B07-A013-6D5BCDE82DD6}"/>
    <cellStyle name="Tusenskille 6 2 2 2 2 5 3" xfId="22440" xr:uid="{C4A6C73F-6AC9-43C4-AE01-7667E46ECF12}"/>
    <cellStyle name="Tusenskille 6 2 2 2 2 5 4" xfId="37579" xr:uid="{A41A72C5-9AD2-40BD-AA2D-963BAF912001}"/>
    <cellStyle name="Tusenskille 6 2 2 2 2 5 5" xfId="44859" xr:uid="{BD419C0F-EA6F-483D-B3CF-FC582E72C87B}"/>
    <cellStyle name="Tusenskille 6 2 2 2 2 5 6" xfId="52746" xr:uid="{7E069ED2-DC13-49AA-B460-8166D7556D04}"/>
    <cellStyle name="Tusenskille 6 2 2 2 2 5 7" xfId="60235" xr:uid="{C201BB63-67EE-4A56-B5AB-33FABA5692BF}"/>
    <cellStyle name="Tusenskille 6 2 2 2 2 6" xfId="14945" xr:uid="{1814DAD0-4F8E-4788-8AD5-B420BEB86A51}"/>
    <cellStyle name="Tusenskille 6 2 2 2 2 6 2" xfId="29921" xr:uid="{4E0537E0-C4C7-4D51-B37D-5E00402519CC}"/>
    <cellStyle name="Tusenskille 6 2 2 2 2 7" xfId="22433" xr:uid="{02E9E826-A4B6-4A42-91ED-301A5076E492}"/>
    <cellStyle name="Tusenskille 6 2 2 2 2 8" xfId="31071" xr:uid="{3F692936-5441-4A4A-B95B-1D8BDC8F702F}"/>
    <cellStyle name="Tusenskille 6 2 2 2 2 9" xfId="44852" xr:uid="{90981552-D9A5-4A3D-BF5A-2509494A3DD3}"/>
    <cellStyle name="Tusenskille 6 2 2 2 3" xfId="7455" xr:uid="{BC9BB2FA-59C5-4099-A97E-101D7585D53A}"/>
    <cellStyle name="Tusenskille 6 2 2 2 3 10" xfId="60236" xr:uid="{4B6F37C9-CDC9-4768-ABFB-BB0FC045E709}"/>
    <cellStyle name="Tusenskille 6 2 2 2 3 2" xfId="7456" xr:uid="{94897CB3-E6D8-44E1-A037-4E7D517041BE}"/>
    <cellStyle name="Tusenskille 6 2 2 2 3 2 2" xfId="14954" xr:uid="{8B7DD399-9D31-40AE-9939-DF42C3AC4787}"/>
    <cellStyle name="Tusenskille 6 2 2 2 3 2 2 2" xfId="29930" xr:uid="{A0EE2E35-D673-4730-BBB1-0628AF50B4D1}"/>
    <cellStyle name="Tusenskille 6 2 2 2 3 2 3" xfId="22442" xr:uid="{FFAA2A52-0460-4143-8B78-7096F1A57742}"/>
    <cellStyle name="Tusenskille 6 2 2 2 3 2 4" xfId="33893" xr:uid="{16DDF778-7391-4F9F-BC21-4BA2F7E62C47}"/>
    <cellStyle name="Tusenskille 6 2 2 2 3 2 5" xfId="44861" xr:uid="{5A00777E-DC1B-4F6D-A3A2-9CB1B659D934}"/>
    <cellStyle name="Tusenskille 6 2 2 2 3 2 6" xfId="52748" xr:uid="{D76B7F47-5572-4552-B094-81566F567F62}"/>
    <cellStyle name="Tusenskille 6 2 2 2 3 2 7" xfId="60237" xr:uid="{ABB318E1-AB33-42A1-B77D-0FC7862D0FBD}"/>
    <cellStyle name="Tusenskille 6 2 2 2 3 3" xfId="7457" xr:uid="{88968980-5BA0-435D-B034-A20BD4717715}"/>
    <cellStyle name="Tusenskille 6 2 2 2 3 3 2" xfId="14955" xr:uid="{4F114813-B996-4F36-A1DD-9D56EEF78CC8}"/>
    <cellStyle name="Tusenskille 6 2 2 2 3 3 2 2" xfId="29931" xr:uid="{344C3048-0BB3-4672-A20C-B77FE5D0507D}"/>
    <cellStyle name="Tusenskille 6 2 2 2 3 3 3" xfId="22443" xr:uid="{F7166E0D-B909-41A4-AD5D-7B900E47C036}"/>
    <cellStyle name="Tusenskille 6 2 2 2 3 3 4" xfId="35738" xr:uid="{5C87AD50-44A7-43BF-9E0D-E1A375DC254B}"/>
    <cellStyle name="Tusenskille 6 2 2 2 3 3 5" xfId="44862" xr:uid="{78C981DF-1FA7-46FE-8C69-E444BB6721A7}"/>
    <cellStyle name="Tusenskille 6 2 2 2 3 3 6" xfId="52749" xr:uid="{1F7A339F-53DA-4667-ACED-ED5400DEB50B}"/>
    <cellStyle name="Tusenskille 6 2 2 2 3 3 7" xfId="60238" xr:uid="{912FE889-8278-4FFD-B14C-2807E35BC05D}"/>
    <cellStyle name="Tusenskille 6 2 2 2 3 4" xfId="7458" xr:uid="{B7416227-4D49-411F-9C68-707C06D2BDD7}"/>
    <cellStyle name="Tusenskille 6 2 2 2 3 4 2" xfId="14956" xr:uid="{583151AC-B2A3-4086-8F62-81004323BF06}"/>
    <cellStyle name="Tusenskille 6 2 2 2 3 4 2 2" xfId="29932" xr:uid="{A9588B00-4F97-40E0-BC34-47785A4F0FBE}"/>
    <cellStyle name="Tusenskille 6 2 2 2 3 4 3" xfId="22444" xr:uid="{212660E0-ADF5-46FD-A1C5-AF5E4A1591C0}"/>
    <cellStyle name="Tusenskille 6 2 2 2 3 4 4" xfId="37581" xr:uid="{690626FA-E86C-41FA-8E6E-E3A865750793}"/>
    <cellStyle name="Tusenskille 6 2 2 2 3 4 5" xfId="44863" xr:uid="{B950DAA8-D0AC-4B69-83D1-197337468326}"/>
    <cellStyle name="Tusenskille 6 2 2 2 3 4 6" xfId="52750" xr:uid="{107530CE-C747-408A-86EF-52A7BBBA322A}"/>
    <cellStyle name="Tusenskille 6 2 2 2 3 4 7" xfId="60239" xr:uid="{7F8F9905-0C5B-4ECE-9AF4-71B494682069}"/>
    <cellStyle name="Tusenskille 6 2 2 2 3 5" xfId="14953" xr:uid="{432A8107-7AEA-4286-BCD6-318008F7A26C}"/>
    <cellStyle name="Tusenskille 6 2 2 2 3 5 2" xfId="29929" xr:uid="{BC34BE9D-ABAD-41C9-9704-F8B1732DD07D}"/>
    <cellStyle name="Tusenskille 6 2 2 2 3 6" xfId="22441" xr:uid="{30B4242D-7491-469C-865D-B676C85AB765}"/>
    <cellStyle name="Tusenskille 6 2 2 2 3 7" xfId="31975" xr:uid="{2C24B7F1-5959-4CC6-AE64-01661B48DEE0}"/>
    <cellStyle name="Tusenskille 6 2 2 2 3 8" xfId="44860" xr:uid="{50E1027E-AAC3-491C-8B14-E53B7DE2B3D2}"/>
    <cellStyle name="Tusenskille 6 2 2 2 3 9" xfId="52747" xr:uid="{112B0B72-C209-4C9F-9FEA-B0D5436AFFCD}"/>
    <cellStyle name="Tusenskille 6 2 2 2 4" xfId="7459" xr:uid="{C56EB3FC-3D84-4605-B720-7E318578BD89}"/>
    <cellStyle name="Tusenskille 6 2 2 2 4 2" xfId="14957" xr:uid="{0FF8C965-59C8-400E-960D-C4E1F5F0B55F}"/>
    <cellStyle name="Tusenskille 6 2 2 2 4 2 2" xfId="29933" xr:uid="{35209DB8-9EB9-4AC6-8D14-9144272856DE}"/>
    <cellStyle name="Tusenskille 6 2 2 2 4 3" xfId="22445" xr:uid="{03FF3F10-1DAB-435A-BAE1-62830E18F819}"/>
    <cellStyle name="Tusenskille 6 2 2 2 4 4" xfId="33890" xr:uid="{E0C9A979-820E-4AED-A553-EC857DEB3F6E}"/>
    <cellStyle name="Tusenskille 6 2 2 2 4 5" xfId="44864" xr:uid="{7908F7D8-E7FF-4BAB-AC0E-78E34960EF95}"/>
    <cellStyle name="Tusenskille 6 2 2 2 4 6" xfId="52751" xr:uid="{4ED12AD1-F8CE-4FCC-802D-2C8E7CA655CF}"/>
    <cellStyle name="Tusenskille 6 2 2 2 4 7" xfId="60240" xr:uid="{0DB9564F-6FC0-476F-9F1F-55968FEB84BB}"/>
    <cellStyle name="Tusenskille 6 2 2 2 5" xfId="7460" xr:uid="{12EB3E91-8946-4CD5-96D3-8A32D0D51511}"/>
    <cellStyle name="Tusenskille 6 2 2 2 5 2" xfId="14958" xr:uid="{38AF1EE5-BC4E-4119-B748-71F9F572310F}"/>
    <cellStyle name="Tusenskille 6 2 2 2 5 2 2" xfId="29934" xr:uid="{820ADBFC-92C7-4118-A906-D3B1EECB9E65}"/>
    <cellStyle name="Tusenskille 6 2 2 2 5 3" xfId="22446" xr:uid="{475F978E-749B-4B18-B92E-DC519F7BD59B}"/>
    <cellStyle name="Tusenskille 6 2 2 2 5 4" xfId="35735" xr:uid="{A9378B27-0478-4996-8E79-89BC0A9E0198}"/>
    <cellStyle name="Tusenskille 6 2 2 2 5 5" xfId="44865" xr:uid="{089FD62C-B140-400C-AA15-2EA91813B649}"/>
    <cellStyle name="Tusenskille 6 2 2 2 5 6" xfId="52752" xr:uid="{5A7F53DF-4E18-43DE-A01E-285493579BFA}"/>
    <cellStyle name="Tusenskille 6 2 2 2 5 7" xfId="60241" xr:uid="{72924A1E-9D0C-4161-B86E-F869B46C0193}"/>
    <cellStyle name="Tusenskille 6 2 2 2 6" xfId="7461" xr:uid="{D5588311-E042-41DD-B4B0-366D046246EC}"/>
    <cellStyle name="Tusenskille 6 2 2 2 6 2" xfId="14959" xr:uid="{6C579143-1C73-40BB-AECD-050773915C34}"/>
    <cellStyle name="Tusenskille 6 2 2 2 6 2 2" xfId="29935" xr:uid="{575CBAA3-E42C-44B8-9076-247999030000}"/>
    <cellStyle name="Tusenskille 6 2 2 2 6 3" xfId="22447" xr:uid="{199F8FB3-5227-41B4-AC95-BC3244F2DE17}"/>
    <cellStyle name="Tusenskille 6 2 2 2 6 4" xfId="37578" xr:uid="{DE7D4A94-33E0-4922-A14C-0F7E49E1A4BB}"/>
    <cellStyle name="Tusenskille 6 2 2 2 6 5" xfId="44866" xr:uid="{ACE2F17F-4885-4F42-AC91-6CCE715FB1A4}"/>
    <cellStyle name="Tusenskille 6 2 2 2 6 6" xfId="52753" xr:uid="{A30128B8-7098-44E8-8509-A3BBD4D27806}"/>
    <cellStyle name="Tusenskille 6 2 2 2 6 7" xfId="60242" xr:uid="{AD3EAFE3-6A69-41BB-8C85-1BF322522022}"/>
    <cellStyle name="Tusenskille 6 2 2 2 7" xfId="14944" xr:uid="{A708C221-ECCD-4571-921F-D666FFFEF089}"/>
    <cellStyle name="Tusenskille 6 2 2 2 7 2" xfId="29920" xr:uid="{782114A8-700F-4AAE-A26A-637463C0A2DB}"/>
    <cellStyle name="Tusenskille 6 2 2 2 8" xfId="22432" xr:uid="{94B911F0-D4DE-4B10-A9FA-6FFC5A620E3E}"/>
    <cellStyle name="Tusenskille 6 2 2 2 9" xfId="30543" xr:uid="{A6545DA5-1D5B-4685-8F8F-C23F20858594}"/>
    <cellStyle name="Tusenskille 6 2 2 3" xfId="7462" xr:uid="{0863F486-ED10-499A-B418-83FCF9C8EF9E}"/>
    <cellStyle name="Tusenskille 6 2 2 3 10" xfId="52754" xr:uid="{4DB84C95-9203-4F6F-9116-8B410E217C42}"/>
    <cellStyle name="Tusenskille 6 2 2 3 11" xfId="60243" xr:uid="{B0FA2FBD-2356-4EE7-A85F-2C0A3AB30B51}"/>
    <cellStyle name="Tusenskille 6 2 2 3 2" xfId="7463" xr:uid="{D95AFDA9-D461-475A-851A-57524D24626A}"/>
    <cellStyle name="Tusenskille 6 2 2 3 2 10" xfId="60244" xr:uid="{C838A6DD-0540-4752-A52D-BB74DB75E185}"/>
    <cellStyle name="Tusenskille 6 2 2 3 2 2" xfId="7464" xr:uid="{60BB3E13-CD42-4C37-AE58-CD6B47CE1844}"/>
    <cellStyle name="Tusenskille 6 2 2 3 2 2 2" xfId="14962" xr:uid="{84CAA414-BF95-4E2B-A966-69F5195BF322}"/>
    <cellStyle name="Tusenskille 6 2 2 3 2 2 2 2" xfId="29938" xr:uid="{BE5F66AA-14A2-47E5-A596-8D2BEAC84C69}"/>
    <cellStyle name="Tusenskille 6 2 2 3 2 2 3" xfId="22450" xr:uid="{CA5B163D-7AD6-48ED-B703-B866A42A697C}"/>
    <cellStyle name="Tusenskille 6 2 2 3 2 2 4" xfId="33895" xr:uid="{5F0BD898-2809-4D50-B49E-22BF618C70B5}"/>
    <cellStyle name="Tusenskille 6 2 2 3 2 2 5" xfId="44869" xr:uid="{43CD2B54-CF3D-4BC1-B32B-DF5B37FB76E4}"/>
    <cellStyle name="Tusenskille 6 2 2 3 2 2 6" xfId="52756" xr:uid="{D8E5286C-52A9-4C1D-A01B-4FC9FCA9A12A}"/>
    <cellStyle name="Tusenskille 6 2 2 3 2 2 7" xfId="60245" xr:uid="{A239B43F-0D49-450B-9027-B71588B837AF}"/>
    <cellStyle name="Tusenskille 6 2 2 3 2 3" xfId="7465" xr:uid="{77908F20-7796-416D-9702-F4F992A11A79}"/>
    <cellStyle name="Tusenskille 6 2 2 3 2 3 2" xfId="14963" xr:uid="{9492673D-6AC0-42C5-8417-D5133B3AF1AB}"/>
    <cellStyle name="Tusenskille 6 2 2 3 2 3 2 2" xfId="29939" xr:uid="{174397DD-B722-4354-86AE-01E098D235DA}"/>
    <cellStyle name="Tusenskille 6 2 2 3 2 3 3" xfId="22451" xr:uid="{A0BBF798-8FFA-4A4B-AF31-55D06C54BCD0}"/>
    <cellStyle name="Tusenskille 6 2 2 3 2 3 4" xfId="35740" xr:uid="{F5A40AD2-D0D0-489E-A235-6235591EE243}"/>
    <cellStyle name="Tusenskille 6 2 2 3 2 3 5" xfId="44870" xr:uid="{C2D31681-99A1-41D2-BC15-7609D02B303C}"/>
    <cellStyle name="Tusenskille 6 2 2 3 2 3 6" xfId="52757" xr:uid="{B3534B84-42CE-43F7-BFA9-2B56F9D879D4}"/>
    <cellStyle name="Tusenskille 6 2 2 3 2 3 7" xfId="60246" xr:uid="{08EF5E3E-67B9-4194-ABFE-BD513050DE90}"/>
    <cellStyle name="Tusenskille 6 2 2 3 2 4" xfId="7466" xr:uid="{507B575A-EC98-4B8E-9727-9CAA7398BF2F}"/>
    <cellStyle name="Tusenskille 6 2 2 3 2 4 2" xfId="14964" xr:uid="{0C0DD2B6-90E7-4B88-AC92-255C3556AA2E}"/>
    <cellStyle name="Tusenskille 6 2 2 3 2 4 2 2" xfId="29940" xr:uid="{BD9F21BE-A1B0-4B5D-B687-7287442434F6}"/>
    <cellStyle name="Tusenskille 6 2 2 3 2 4 3" xfId="22452" xr:uid="{9542CF1C-4C6A-4172-A1DD-A79E3F6E280B}"/>
    <cellStyle name="Tusenskille 6 2 2 3 2 4 4" xfId="37583" xr:uid="{48AF244C-7D91-4437-8EF8-499A0881EE5F}"/>
    <cellStyle name="Tusenskille 6 2 2 3 2 4 5" xfId="44871" xr:uid="{CA521FA8-A48E-418A-BA08-7F0DC41EAA01}"/>
    <cellStyle name="Tusenskille 6 2 2 3 2 4 6" xfId="52758" xr:uid="{D37C7965-84EA-4900-9196-3E63308FD92D}"/>
    <cellStyle name="Tusenskille 6 2 2 3 2 4 7" xfId="60247" xr:uid="{6DBDFE12-FECD-47BB-8ADF-F9843D404262}"/>
    <cellStyle name="Tusenskille 6 2 2 3 2 5" xfId="14961" xr:uid="{540BE20D-2463-413A-A3E6-CFA6F1A801E9}"/>
    <cellStyle name="Tusenskille 6 2 2 3 2 5 2" xfId="29937" xr:uid="{279C5FEF-B901-41DF-AA51-9A592ED3672C}"/>
    <cellStyle name="Tusenskille 6 2 2 3 2 6" xfId="22449" xr:uid="{29BC045B-C771-4021-88C3-CF90E9FCE14B}"/>
    <cellStyle name="Tusenskille 6 2 2 3 2 7" xfId="31977" xr:uid="{C3C31F34-B99F-4664-9C75-B20A472AB873}"/>
    <cellStyle name="Tusenskille 6 2 2 3 2 8" xfId="44868" xr:uid="{15B86962-1C05-48D6-8993-971A9E79EE9B}"/>
    <cellStyle name="Tusenskille 6 2 2 3 2 9" xfId="52755" xr:uid="{F5C52EE4-8ADB-4948-A9A6-F2B34294F4D9}"/>
    <cellStyle name="Tusenskille 6 2 2 3 3" xfId="7467" xr:uid="{84403618-098B-4EA1-BE12-1F76A69762A5}"/>
    <cellStyle name="Tusenskille 6 2 2 3 3 2" xfId="14965" xr:uid="{DB494696-DAB6-4D3D-B98C-62AEDF08510A}"/>
    <cellStyle name="Tusenskille 6 2 2 3 3 2 2" xfId="29941" xr:uid="{7DAE26ED-B638-488F-AEBD-7C770D23E3DD}"/>
    <cellStyle name="Tusenskille 6 2 2 3 3 3" xfId="22453" xr:uid="{4E2A0DDD-EE1C-4216-A7F4-93524F8A7FEA}"/>
    <cellStyle name="Tusenskille 6 2 2 3 3 4" xfId="33894" xr:uid="{6CEAA3B4-48C2-420B-9160-51E12D0AB4B4}"/>
    <cellStyle name="Tusenskille 6 2 2 3 3 5" xfId="44872" xr:uid="{1198608B-AB63-4F52-B638-6D1236C58BC2}"/>
    <cellStyle name="Tusenskille 6 2 2 3 3 6" xfId="52759" xr:uid="{848C1D71-D7CD-4FA8-9256-31B90CA674A3}"/>
    <cellStyle name="Tusenskille 6 2 2 3 3 7" xfId="60248" xr:uid="{7614889F-C454-452D-8B47-DB567497C394}"/>
    <cellStyle name="Tusenskille 6 2 2 3 4" xfId="7468" xr:uid="{09708E10-6E84-4EDE-9521-DC7E31351076}"/>
    <cellStyle name="Tusenskille 6 2 2 3 4 2" xfId="14966" xr:uid="{0A01B1F3-C4B0-4522-8B93-5852F5F00AF8}"/>
    <cellStyle name="Tusenskille 6 2 2 3 4 2 2" xfId="29942" xr:uid="{305F3F3B-B26F-4C2E-B922-DA4C49A51ABC}"/>
    <cellStyle name="Tusenskille 6 2 2 3 4 3" xfId="22454" xr:uid="{0951029E-5E6F-42FE-A915-2754F1695507}"/>
    <cellStyle name="Tusenskille 6 2 2 3 4 4" xfId="35739" xr:uid="{4AF842A5-83E9-4364-9FE0-E0DAECC70CD1}"/>
    <cellStyle name="Tusenskille 6 2 2 3 4 5" xfId="44873" xr:uid="{4FF982CD-8F4B-41EF-A1AF-2B6AB0D56629}"/>
    <cellStyle name="Tusenskille 6 2 2 3 4 6" xfId="52760" xr:uid="{58532B3F-5AF1-4AD3-A545-C1EF701DBEA3}"/>
    <cellStyle name="Tusenskille 6 2 2 3 4 7" xfId="60249" xr:uid="{13C10B36-76AD-4367-B7C1-F76870B8F981}"/>
    <cellStyle name="Tusenskille 6 2 2 3 5" xfId="7469" xr:uid="{D6367AEE-ABF2-4250-8A57-A654A211AA03}"/>
    <cellStyle name="Tusenskille 6 2 2 3 5 2" xfId="14967" xr:uid="{18F35725-32FD-4F5D-B8F5-6E83391D5761}"/>
    <cellStyle name="Tusenskille 6 2 2 3 5 2 2" xfId="29943" xr:uid="{732E46EF-DAA8-4A0B-9F0C-D0C325894A68}"/>
    <cellStyle name="Tusenskille 6 2 2 3 5 3" xfId="22455" xr:uid="{FD9A7F10-C7FF-410E-81CF-AFBD585EB953}"/>
    <cellStyle name="Tusenskille 6 2 2 3 5 4" xfId="37582" xr:uid="{B78EF6FD-2C08-4B27-A3DA-7408670AC7B7}"/>
    <cellStyle name="Tusenskille 6 2 2 3 5 5" xfId="44874" xr:uid="{1778DA20-5B70-4D1A-8AE0-CE5387F64780}"/>
    <cellStyle name="Tusenskille 6 2 2 3 5 6" xfId="52761" xr:uid="{E34A7FC5-AA91-46B4-AE39-0EA6E1F07695}"/>
    <cellStyle name="Tusenskille 6 2 2 3 5 7" xfId="60250" xr:uid="{5F207232-7465-4402-9284-93E854EA79F7}"/>
    <cellStyle name="Tusenskille 6 2 2 3 6" xfId="14960" xr:uid="{148AE51E-9CA8-4D65-AC0D-9E7CF2138C9A}"/>
    <cellStyle name="Tusenskille 6 2 2 3 6 2" xfId="29936" xr:uid="{913319A5-1A6E-4FF0-9A37-C8F76A50041C}"/>
    <cellStyle name="Tusenskille 6 2 2 3 7" xfId="22448" xr:uid="{7987C604-3466-4F42-8305-F1AA8F971798}"/>
    <cellStyle name="Tusenskille 6 2 2 3 8" xfId="30744" xr:uid="{1EEE80DE-5F5D-41A5-A9F2-63942CF901A8}"/>
    <cellStyle name="Tusenskille 6 2 2 3 9" xfId="44867" xr:uid="{FEBDFED4-086E-4E5E-9BC5-5A4331CEAFE2}"/>
    <cellStyle name="Tusenskille 6 2 2 4" xfId="7470" xr:uid="{3B5EEEF9-19BF-4DB6-93FF-24271E467F69}"/>
    <cellStyle name="Tusenskille 6 2 2 4 10" xfId="52762" xr:uid="{ED3F872A-92C0-4A52-A634-FED780B7D259}"/>
    <cellStyle name="Tusenskille 6 2 2 4 11" xfId="60251" xr:uid="{DF528A72-8B72-43DD-95DA-9DFE6B92BDFF}"/>
    <cellStyle name="Tusenskille 6 2 2 4 2" xfId="7471" xr:uid="{50441DC3-9409-4495-B03A-A879A5A6C9F2}"/>
    <cellStyle name="Tusenskille 6 2 2 4 2 10" xfId="60252" xr:uid="{8E5A7A26-392A-4B14-9687-6E8097ABB9DE}"/>
    <cellStyle name="Tusenskille 6 2 2 4 2 2" xfId="7472" xr:uid="{5610E664-AB13-4EEF-BAB9-8EC086331C46}"/>
    <cellStyle name="Tusenskille 6 2 2 4 2 2 2" xfId="14970" xr:uid="{E7055331-DC1D-4883-BC34-442A5B5D3378}"/>
    <cellStyle name="Tusenskille 6 2 2 4 2 2 2 2" xfId="29946" xr:uid="{36BF87EC-9DE4-4F8C-8514-A098BD14695D}"/>
    <cellStyle name="Tusenskille 6 2 2 4 2 2 3" xfId="22458" xr:uid="{1AFEC539-D977-46C7-904C-6D159EBA3A3F}"/>
    <cellStyle name="Tusenskille 6 2 2 4 2 2 4" xfId="33897" xr:uid="{F5072DBB-1567-4C76-86EE-29DC5C0F9308}"/>
    <cellStyle name="Tusenskille 6 2 2 4 2 2 5" xfId="44877" xr:uid="{EFE11F28-362F-4F08-B465-3B6567FAE9F3}"/>
    <cellStyle name="Tusenskille 6 2 2 4 2 2 6" xfId="52764" xr:uid="{5D302A89-AB9F-404E-BAEE-EEC5A5FD9E25}"/>
    <cellStyle name="Tusenskille 6 2 2 4 2 2 7" xfId="60253" xr:uid="{BFCECBA2-310A-4645-AE5D-DC33C874AF74}"/>
    <cellStyle name="Tusenskille 6 2 2 4 2 3" xfId="7473" xr:uid="{8139873C-AFC1-4CC9-B373-1058714100B8}"/>
    <cellStyle name="Tusenskille 6 2 2 4 2 3 2" xfId="14971" xr:uid="{5892136B-AAB7-4223-A228-4E99FF314FD9}"/>
    <cellStyle name="Tusenskille 6 2 2 4 2 3 2 2" xfId="29947" xr:uid="{539902CA-BE90-4139-81E7-3EABE281F74C}"/>
    <cellStyle name="Tusenskille 6 2 2 4 2 3 3" xfId="22459" xr:uid="{0ECF0CF3-6694-4D40-B963-58A33AB1C581}"/>
    <cellStyle name="Tusenskille 6 2 2 4 2 3 4" xfId="35742" xr:uid="{CF9BB2BB-FA42-4255-8B25-72DBB0238451}"/>
    <cellStyle name="Tusenskille 6 2 2 4 2 3 5" xfId="44878" xr:uid="{15D63B69-74A3-4586-9F82-4FBB72BA16BE}"/>
    <cellStyle name="Tusenskille 6 2 2 4 2 3 6" xfId="52765" xr:uid="{E78DEEEB-7B20-4D82-B6D8-E2B6240D3851}"/>
    <cellStyle name="Tusenskille 6 2 2 4 2 3 7" xfId="60254" xr:uid="{335FE732-886C-445F-B433-AE045CC0E375}"/>
    <cellStyle name="Tusenskille 6 2 2 4 2 4" xfId="7474" xr:uid="{07980FB9-5F87-431C-A02C-B1FFC1B10AAB}"/>
    <cellStyle name="Tusenskille 6 2 2 4 2 4 2" xfId="14972" xr:uid="{F7251ECE-72AF-4435-AEF3-D592537E0C8A}"/>
    <cellStyle name="Tusenskille 6 2 2 4 2 4 2 2" xfId="29948" xr:uid="{4BC4461B-7986-425B-AF4F-ADC65AC3A549}"/>
    <cellStyle name="Tusenskille 6 2 2 4 2 4 3" xfId="22460" xr:uid="{DF9B05FD-B1CA-4DA0-98DD-721E9ABB6723}"/>
    <cellStyle name="Tusenskille 6 2 2 4 2 4 4" xfId="37585" xr:uid="{0ADBDB81-D66B-455A-AC5C-AF518001D213}"/>
    <cellStyle name="Tusenskille 6 2 2 4 2 4 5" xfId="44879" xr:uid="{010E1A75-4EE2-4076-8F99-00B0772B4ACF}"/>
    <cellStyle name="Tusenskille 6 2 2 4 2 4 6" xfId="52766" xr:uid="{4D270F0A-576C-4649-9D6D-42369E74827F}"/>
    <cellStyle name="Tusenskille 6 2 2 4 2 4 7" xfId="60255" xr:uid="{E96F758B-AE95-4395-963D-FA4C4439204B}"/>
    <cellStyle name="Tusenskille 6 2 2 4 2 5" xfId="14969" xr:uid="{AA96A89D-086D-4E97-8410-EE964B44AC2F}"/>
    <cellStyle name="Tusenskille 6 2 2 4 2 5 2" xfId="29945" xr:uid="{C83EF8D3-3FA3-4041-AB1C-F36E888E6D0B}"/>
    <cellStyle name="Tusenskille 6 2 2 4 2 6" xfId="22457" xr:uid="{25A916E5-29D1-4823-AFCA-EA27EF655FFE}"/>
    <cellStyle name="Tusenskille 6 2 2 4 2 7" xfId="31978" xr:uid="{8A7F04CE-CF90-4975-80B6-7C45B261994C}"/>
    <cellStyle name="Tusenskille 6 2 2 4 2 8" xfId="44876" xr:uid="{0B9988E4-489F-4ACD-8529-D2C5573B9955}"/>
    <cellStyle name="Tusenskille 6 2 2 4 2 9" xfId="52763" xr:uid="{77ED02A3-EBDD-475E-8F50-95EC3B408509}"/>
    <cellStyle name="Tusenskille 6 2 2 4 3" xfId="7475" xr:uid="{3D5D3951-B9A5-465A-B478-D0840E9BC0DE}"/>
    <cellStyle name="Tusenskille 6 2 2 4 3 2" xfId="14973" xr:uid="{E8C613E9-7C21-446D-BF38-8EE4BC4B8208}"/>
    <cellStyle name="Tusenskille 6 2 2 4 3 2 2" xfId="29949" xr:uid="{97A7D6A7-157F-4928-92C1-5633BF304F75}"/>
    <cellStyle name="Tusenskille 6 2 2 4 3 3" xfId="22461" xr:uid="{314CB2CF-1341-4A8E-AB6C-BE4C9474AF13}"/>
    <cellStyle name="Tusenskille 6 2 2 4 3 4" xfId="33896" xr:uid="{4BE3D9B9-BD81-454A-B2D1-DD49066E216A}"/>
    <cellStyle name="Tusenskille 6 2 2 4 3 5" xfId="44880" xr:uid="{B371CA43-B5DA-4F04-9D48-774056D12F4D}"/>
    <cellStyle name="Tusenskille 6 2 2 4 3 6" xfId="52767" xr:uid="{D50FE015-F970-497D-BB07-2361504C3D08}"/>
    <cellStyle name="Tusenskille 6 2 2 4 3 7" xfId="60256" xr:uid="{85EABA7C-9F4A-45D5-BB28-FE07C9F5AF10}"/>
    <cellStyle name="Tusenskille 6 2 2 4 4" xfId="7476" xr:uid="{5631DC4B-B689-4680-91B7-7EF5E39C6D5E}"/>
    <cellStyle name="Tusenskille 6 2 2 4 4 2" xfId="14974" xr:uid="{AD98DCAF-3A44-47E4-85BD-632B5DFD6A6B}"/>
    <cellStyle name="Tusenskille 6 2 2 4 4 2 2" xfId="29950" xr:uid="{E591A750-8E3B-4561-B451-D3652D5BCCA3}"/>
    <cellStyle name="Tusenskille 6 2 2 4 4 3" xfId="22462" xr:uid="{5B96315A-AA1E-4F41-A114-64E7A3EA2831}"/>
    <cellStyle name="Tusenskille 6 2 2 4 4 4" xfId="35741" xr:uid="{23611B88-747B-4F2E-B1E1-D17FCF3537C0}"/>
    <cellStyle name="Tusenskille 6 2 2 4 4 5" xfId="44881" xr:uid="{A2665359-F5E8-43EE-927E-750C0D2F52AD}"/>
    <cellStyle name="Tusenskille 6 2 2 4 4 6" xfId="52768" xr:uid="{B41023F6-F079-407A-B43D-A90E354A4CCE}"/>
    <cellStyle name="Tusenskille 6 2 2 4 4 7" xfId="60257" xr:uid="{ABEDD63B-A6F5-4BF3-BAEE-D842A5C8D00B}"/>
    <cellStyle name="Tusenskille 6 2 2 4 5" xfId="7477" xr:uid="{8204F0E9-ADB2-4DD3-9AA8-DED1BE5FF0D0}"/>
    <cellStyle name="Tusenskille 6 2 2 4 5 2" xfId="14975" xr:uid="{488407AA-3889-4625-8391-05F05587D1BB}"/>
    <cellStyle name="Tusenskille 6 2 2 4 5 2 2" xfId="29951" xr:uid="{45AF99A7-DAED-4E92-8DAF-8FFC565DF0B8}"/>
    <cellStyle name="Tusenskille 6 2 2 4 5 3" xfId="22463" xr:uid="{2DE27A5D-7DFB-4678-A498-2F84F8B8325C}"/>
    <cellStyle name="Tusenskille 6 2 2 4 5 4" xfId="37584" xr:uid="{F8DB23CD-2687-4CB9-9932-F0A22977C008}"/>
    <cellStyle name="Tusenskille 6 2 2 4 5 5" xfId="44882" xr:uid="{A9A2411C-B996-47F8-8AB2-65A168713930}"/>
    <cellStyle name="Tusenskille 6 2 2 4 5 6" xfId="52769" xr:uid="{F1AF9CB3-12AC-4BF1-9548-938547B2CA11}"/>
    <cellStyle name="Tusenskille 6 2 2 4 5 7" xfId="60258" xr:uid="{F95F018A-6520-4466-B90E-67B0F1393E93}"/>
    <cellStyle name="Tusenskille 6 2 2 4 6" xfId="14968" xr:uid="{AE3CF5C3-CD3B-4ED9-A0E8-1D7D07748BDB}"/>
    <cellStyle name="Tusenskille 6 2 2 4 6 2" xfId="29944" xr:uid="{810FFB6A-9102-4EB4-89E2-22BBD90FE590}"/>
    <cellStyle name="Tusenskille 6 2 2 4 7" xfId="22456" xr:uid="{9A595435-DBC9-4595-8123-EF4DA7ACFD79}"/>
    <cellStyle name="Tusenskille 6 2 2 4 8" xfId="31070" xr:uid="{89925B1A-962B-45DC-8D4B-151B36DC2F0F}"/>
    <cellStyle name="Tusenskille 6 2 2 4 9" xfId="44875" xr:uid="{8D122EE4-32AD-4149-A74E-57037E8DDF39}"/>
    <cellStyle name="Tusenskille 6 2 2 5" xfId="7478" xr:uid="{51084A6D-D32F-410A-AFFB-98ACBB89D425}"/>
    <cellStyle name="Tusenskille 6 2 2 5 10" xfId="60259" xr:uid="{BF4FECC7-D406-4554-A716-70ACC6E33082}"/>
    <cellStyle name="Tusenskille 6 2 2 5 2" xfId="7479" xr:uid="{624BB875-E86E-43C0-B60F-0362737F4288}"/>
    <cellStyle name="Tusenskille 6 2 2 5 2 2" xfId="14977" xr:uid="{3D92A169-1086-457C-B6F7-9CD527577F54}"/>
    <cellStyle name="Tusenskille 6 2 2 5 2 2 2" xfId="29953" xr:uid="{EEE7F82E-BCB3-44D8-B1F4-693ED7B85D55}"/>
    <cellStyle name="Tusenskille 6 2 2 5 2 3" xfId="22465" xr:uid="{67C73727-08B0-420E-9D27-1ED83A64F3BF}"/>
    <cellStyle name="Tusenskille 6 2 2 5 2 4" xfId="33898" xr:uid="{7E5236C6-9F73-41ED-9F5D-DD790099BDA0}"/>
    <cellStyle name="Tusenskille 6 2 2 5 2 5" xfId="44884" xr:uid="{75F781D6-0FDB-4FD1-98FB-DEF209B7F192}"/>
    <cellStyle name="Tusenskille 6 2 2 5 2 6" xfId="52771" xr:uid="{1C1C2A2D-F949-4C38-BC0D-DB1A1A51D43E}"/>
    <cellStyle name="Tusenskille 6 2 2 5 2 7" xfId="60260" xr:uid="{9D2240EF-F7C8-4583-B410-39559C88D3FA}"/>
    <cellStyle name="Tusenskille 6 2 2 5 3" xfId="7480" xr:uid="{AAAC3846-6D40-4BB7-86DE-181B0AD07139}"/>
    <cellStyle name="Tusenskille 6 2 2 5 3 2" xfId="14978" xr:uid="{CA8DF169-05DF-4DDE-BAC5-0DFD54DBC658}"/>
    <cellStyle name="Tusenskille 6 2 2 5 3 2 2" xfId="29954" xr:uid="{E2293C65-86A2-4EEC-8916-225A3EAFEBF2}"/>
    <cellStyle name="Tusenskille 6 2 2 5 3 3" xfId="22466" xr:uid="{8EAFD414-AA10-41ED-A82C-7B95F8B16D1E}"/>
    <cellStyle name="Tusenskille 6 2 2 5 3 4" xfId="35743" xr:uid="{7AB722D5-2D7C-4442-8EE0-C33C445EFE02}"/>
    <cellStyle name="Tusenskille 6 2 2 5 3 5" xfId="44885" xr:uid="{F2BDC260-915B-4312-85A9-6C6BF06B12F7}"/>
    <cellStyle name="Tusenskille 6 2 2 5 3 6" xfId="52772" xr:uid="{AAA4B775-FA80-4F3B-A1ED-FCCE79312ADB}"/>
    <cellStyle name="Tusenskille 6 2 2 5 3 7" xfId="60261" xr:uid="{745DEF68-0E56-488C-A96E-765645E9DF33}"/>
    <cellStyle name="Tusenskille 6 2 2 5 4" xfId="7481" xr:uid="{0ACE8943-ABF3-4D2F-9B8F-B6C7D9A4FB4A}"/>
    <cellStyle name="Tusenskille 6 2 2 5 4 2" xfId="14979" xr:uid="{ABA0BEB1-1DD4-4BCB-80B6-6E864513632E}"/>
    <cellStyle name="Tusenskille 6 2 2 5 4 2 2" xfId="29955" xr:uid="{329AD171-042C-49D3-BAEA-44EC99856888}"/>
    <cellStyle name="Tusenskille 6 2 2 5 4 3" xfId="22467" xr:uid="{0D523431-9275-4F21-9654-A3A84F6C90C1}"/>
    <cellStyle name="Tusenskille 6 2 2 5 4 4" xfId="37586" xr:uid="{0522708B-C3A1-415F-8644-FBF86321E862}"/>
    <cellStyle name="Tusenskille 6 2 2 5 4 5" xfId="44886" xr:uid="{1AB2C46F-1A75-45D6-92F7-63DA0EA4FBE4}"/>
    <cellStyle name="Tusenskille 6 2 2 5 4 6" xfId="52773" xr:uid="{175984D4-A95C-4325-B868-4FF051F32E32}"/>
    <cellStyle name="Tusenskille 6 2 2 5 4 7" xfId="60262" xr:uid="{B2B3F982-75DD-4D30-9071-AB30CDF91B31}"/>
    <cellStyle name="Tusenskille 6 2 2 5 5" xfId="14976" xr:uid="{BFC132B6-C26B-4CCA-9118-7350A864028B}"/>
    <cellStyle name="Tusenskille 6 2 2 5 5 2" xfId="29952" xr:uid="{55CDFDA3-B94C-4823-8D4D-EB274D74BF37}"/>
    <cellStyle name="Tusenskille 6 2 2 5 6" xfId="22464" xr:uid="{30E9F197-E4FB-4ADF-859A-0009DBEF60B3}"/>
    <cellStyle name="Tusenskille 6 2 2 5 7" xfId="31974" xr:uid="{4EE4964A-E014-4EB7-8469-48A229C42106}"/>
    <cellStyle name="Tusenskille 6 2 2 5 8" xfId="44883" xr:uid="{CEB63E39-FD78-4DD3-B9F0-5C878313FB05}"/>
    <cellStyle name="Tusenskille 6 2 2 5 9" xfId="52770" xr:uid="{4061A7F0-16AA-4374-A219-FC135A604C0D}"/>
    <cellStyle name="Tusenskille 6 2 2 6" xfId="7482" xr:uid="{7EA02D80-34DD-4739-9418-6583817F8930}"/>
    <cellStyle name="Tusenskille 6 2 2 6 2" xfId="14980" xr:uid="{B2454BF7-A968-4832-9101-34D7D838F3CD}"/>
    <cellStyle name="Tusenskille 6 2 2 6 2 2" xfId="29956" xr:uid="{18FFF7D8-846C-460C-8239-C20260B4DAD8}"/>
    <cellStyle name="Tusenskille 6 2 2 6 3" xfId="22468" xr:uid="{5148B440-EE71-4C2D-9A7C-40371FC101A6}"/>
    <cellStyle name="Tusenskille 6 2 2 6 4" xfId="33889" xr:uid="{47448192-3490-40A0-919B-F74A10D22192}"/>
    <cellStyle name="Tusenskille 6 2 2 6 5" xfId="44887" xr:uid="{FB5E9218-F66B-4B4F-9C63-AC1499C15BEA}"/>
    <cellStyle name="Tusenskille 6 2 2 6 6" xfId="52774" xr:uid="{0480FFC7-C150-4A97-B51B-992E797B6B9E}"/>
    <cellStyle name="Tusenskille 6 2 2 6 7" xfId="60263" xr:uid="{309E99A1-E94F-49B7-A5FC-3DDB77A53B1F}"/>
    <cellStyle name="Tusenskille 6 2 2 7" xfId="7483" xr:uid="{6A4EA825-CED7-423A-B029-8754E4B825A7}"/>
    <cellStyle name="Tusenskille 6 2 2 7 2" xfId="14981" xr:uid="{A90EE47A-BB39-4DAF-8811-A4F145249882}"/>
    <cellStyle name="Tusenskille 6 2 2 7 2 2" xfId="29957" xr:uid="{BBBFE824-2829-4B12-B16C-D2D4B7D8CDD2}"/>
    <cellStyle name="Tusenskille 6 2 2 7 3" xfId="22469" xr:uid="{9A41942E-809A-47E8-97C5-68123BA5F4E6}"/>
    <cellStyle name="Tusenskille 6 2 2 7 4" xfId="35734" xr:uid="{1F7AD19D-772F-47EB-A7E0-6D1A755B47A5}"/>
    <cellStyle name="Tusenskille 6 2 2 7 5" xfId="44888" xr:uid="{547BF4CE-727D-4DC7-B697-3DBDFB76BE8F}"/>
    <cellStyle name="Tusenskille 6 2 2 7 6" xfId="52775" xr:uid="{69C352D0-F09F-4DA4-BFBA-36D7F68531EE}"/>
    <cellStyle name="Tusenskille 6 2 2 7 7" xfId="60264" xr:uid="{ADDE5593-D450-4F19-BB09-0FBB07296DD7}"/>
    <cellStyle name="Tusenskille 6 2 2 8" xfId="7484" xr:uid="{DA200981-A8E8-47FB-A9B0-5795DFE893BE}"/>
    <cellStyle name="Tusenskille 6 2 2 8 2" xfId="14982" xr:uid="{075970E7-DEBE-4516-B52B-032632D9E783}"/>
    <cellStyle name="Tusenskille 6 2 2 8 2 2" xfId="29958" xr:uid="{39AF8439-9CD1-47EC-B44A-EAD3E4AEA6DD}"/>
    <cellStyle name="Tusenskille 6 2 2 8 3" xfId="22470" xr:uid="{7FCA77CD-BAA3-4B18-8735-93A5EBB77BDF}"/>
    <cellStyle name="Tusenskille 6 2 2 8 4" xfId="37577" xr:uid="{AB3086DE-D0B4-422E-A47E-4B9A54796C86}"/>
    <cellStyle name="Tusenskille 6 2 2 8 5" xfId="44889" xr:uid="{8B6E7EB6-9D0F-4923-944B-FACB8FE4F6E5}"/>
    <cellStyle name="Tusenskille 6 2 2 8 6" xfId="52776" xr:uid="{8FC4D8A8-143C-4212-B07D-27FF91FE893B}"/>
    <cellStyle name="Tusenskille 6 2 2 8 7" xfId="60265" xr:uid="{A6409DB4-A61F-48FA-B645-183D6CD402D1}"/>
    <cellStyle name="Tusenskille 6 2 2 9" xfId="14943" xr:uid="{C913FD8B-B997-479E-AAD7-5CD6BF339FFC}"/>
    <cellStyle name="Tusenskille 6 2 2 9 2" xfId="29919" xr:uid="{FA236422-2040-4A20-A149-A0FF2B55A9FE}"/>
    <cellStyle name="Tusenskille 6 2 3" xfId="7485" xr:uid="{DC353CB5-6425-4B57-9D27-CC07FDED4B70}"/>
    <cellStyle name="Tusenskille 6 2 3 10" xfId="44890" xr:uid="{0EEF31ED-10E9-40FF-909B-5F261F6D9268}"/>
    <cellStyle name="Tusenskille 6 2 3 11" xfId="52777" xr:uid="{6F495005-6156-429E-AA2B-0C0FD3C54A23}"/>
    <cellStyle name="Tusenskille 6 2 3 12" xfId="60266" xr:uid="{98F616BB-EAC4-46B2-8AA1-C7F59FE7C233}"/>
    <cellStyle name="Tusenskille 6 2 3 2" xfId="7486" xr:uid="{F5216CFB-ABAE-434E-A962-C234A53D4F64}"/>
    <cellStyle name="Tusenskille 6 2 3 2 10" xfId="52778" xr:uid="{8B6DEAC2-6DD4-4247-87A6-C4D4A13DCC4A}"/>
    <cellStyle name="Tusenskille 6 2 3 2 11" xfId="60267" xr:uid="{FA8CE0C9-FE0E-49B5-A109-AFB0DE722B0A}"/>
    <cellStyle name="Tusenskille 6 2 3 2 2" xfId="7487" xr:uid="{9DAF1F67-13AA-4712-93B9-0BF9C3B2992A}"/>
    <cellStyle name="Tusenskille 6 2 3 2 2 10" xfId="60268" xr:uid="{47E69C6F-9900-4643-8EB0-83C2C9359781}"/>
    <cellStyle name="Tusenskille 6 2 3 2 2 2" xfId="7488" xr:uid="{4CF0807A-8E53-435F-A9E9-38392E9C8B33}"/>
    <cellStyle name="Tusenskille 6 2 3 2 2 2 2" xfId="14986" xr:uid="{66BB681C-D66B-453C-8EFD-E1FE0D825E25}"/>
    <cellStyle name="Tusenskille 6 2 3 2 2 2 2 2" xfId="29962" xr:uid="{82A718F7-0F28-4B4F-A0BF-85D7ADFA994D}"/>
    <cellStyle name="Tusenskille 6 2 3 2 2 2 3" xfId="22474" xr:uid="{5F5E2247-21A2-4F3A-AF87-B62EE18EA17D}"/>
    <cellStyle name="Tusenskille 6 2 3 2 2 2 4" xfId="33901" xr:uid="{4BFCF735-22C0-41E2-BA23-39820339F4A4}"/>
    <cellStyle name="Tusenskille 6 2 3 2 2 2 5" xfId="44893" xr:uid="{729C4B49-EC22-4FF4-A958-BFAF0A77BF24}"/>
    <cellStyle name="Tusenskille 6 2 3 2 2 2 6" xfId="52780" xr:uid="{2DF591C3-C995-4FE3-A0CF-D2DCCB74F1DD}"/>
    <cellStyle name="Tusenskille 6 2 3 2 2 2 7" xfId="60269" xr:uid="{0BA5EE18-88D5-4BD4-9BA1-BF6D54E4290E}"/>
    <cellStyle name="Tusenskille 6 2 3 2 2 3" xfId="7489" xr:uid="{712CCE04-7C28-4938-BBE5-D8A47EC0E717}"/>
    <cellStyle name="Tusenskille 6 2 3 2 2 3 2" xfId="14987" xr:uid="{04BBA77F-DFFD-4DA3-948A-47405948E03C}"/>
    <cellStyle name="Tusenskille 6 2 3 2 2 3 2 2" xfId="29963" xr:uid="{E31B15F2-0F61-43A6-92C2-78CD1D8FD8C0}"/>
    <cellStyle name="Tusenskille 6 2 3 2 2 3 3" xfId="22475" xr:uid="{F3779A1A-E70E-4BA8-AB26-450CD817946B}"/>
    <cellStyle name="Tusenskille 6 2 3 2 2 3 4" xfId="35746" xr:uid="{5A0225A7-A3BD-4F91-93BD-7CBE8679BC21}"/>
    <cellStyle name="Tusenskille 6 2 3 2 2 3 5" xfId="44894" xr:uid="{3CD9E0C4-B22A-4F95-8717-CA5EF5EA3EEE}"/>
    <cellStyle name="Tusenskille 6 2 3 2 2 3 6" xfId="52781" xr:uid="{291F656D-4A69-41BE-A4A0-F44518664A5E}"/>
    <cellStyle name="Tusenskille 6 2 3 2 2 3 7" xfId="60270" xr:uid="{E1284F14-63FD-49C1-BA6F-2A69F7B474BF}"/>
    <cellStyle name="Tusenskille 6 2 3 2 2 4" xfId="7490" xr:uid="{2848D228-8980-4E63-A36E-66936A984AD2}"/>
    <cellStyle name="Tusenskille 6 2 3 2 2 4 2" xfId="14988" xr:uid="{61419527-F300-4D4A-BF53-6FE05AF6A3FB}"/>
    <cellStyle name="Tusenskille 6 2 3 2 2 4 2 2" xfId="29964" xr:uid="{86DB1164-1E0E-42E6-B030-EA72EB15E648}"/>
    <cellStyle name="Tusenskille 6 2 3 2 2 4 3" xfId="22476" xr:uid="{09A381A7-F967-4A10-B33D-3C8641979244}"/>
    <cellStyle name="Tusenskille 6 2 3 2 2 4 4" xfId="37589" xr:uid="{5D5490FC-2B52-427A-9477-768E3016D504}"/>
    <cellStyle name="Tusenskille 6 2 3 2 2 4 5" xfId="44895" xr:uid="{B8336256-9985-4964-ABCC-F14D354A2A93}"/>
    <cellStyle name="Tusenskille 6 2 3 2 2 4 6" xfId="52782" xr:uid="{A8E64FAB-D704-4530-8361-650145BEE589}"/>
    <cellStyle name="Tusenskille 6 2 3 2 2 4 7" xfId="60271" xr:uid="{FC87BFCD-6EE7-483C-A381-BD4319177113}"/>
    <cellStyle name="Tusenskille 6 2 3 2 2 5" xfId="14985" xr:uid="{150CF552-9A04-43EE-AB68-9EA60A2BBBF7}"/>
    <cellStyle name="Tusenskille 6 2 3 2 2 5 2" xfId="29961" xr:uid="{7301DD46-FE67-4A88-9124-204034D5052E}"/>
    <cellStyle name="Tusenskille 6 2 3 2 2 6" xfId="22473" xr:uid="{595E121E-BA95-4994-A4D9-F02FA9994EA7}"/>
    <cellStyle name="Tusenskille 6 2 3 2 2 7" xfId="31980" xr:uid="{7AAB704E-BAD2-44F4-BA53-541E23A1771B}"/>
    <cellStyle name="Tusenskille 6 2 3 2 2 8" xfId="44892" xr:uid="{4154D644-04EA-4710-A293-43398F46BE5A}"/>
    <cellStyle name="Tusenskille 6 2 3 2 2 9" xfId="52779" xr:uid="{0155F500-2364-4508-BE1F-3DA10DDEABA6}"/>
    <cellStyle name="Tusenskille 6 2 3 2 3" xfId="7491" xr:uid="{2EA390B7-37D3-42A7-B5F6-BD35131EACD0}"/>
    <cellStyle name="Tusenskille 6 2 3 2 3 2" xfId="14989" xr:uid="{2C0FB7E2-4A9A-4C86-9A9D-1EE97E8DFE4F}"/>
    <cellStyle name="Tusenskille 6 2 3 2 3 2 2" xfId="29965" xr:uid="{0276B18C-4A36-44D6-9155-0F2E37029E6D}"/>
    <cellStyle name="Tusenskille 6 2 3 2 3 3" xfId="22477" xr:uid="{5A0C3C0C-E3BB-4DBA-B56B-C89ABCACF145}"/>
    <cellStyle name="Tusenskille 6 2 3 2 3 4" xfId="33900" xr:uid="{6FDBF534-E06B-47B8-AF33-164A89E65147}"/>
    <cellStyle name="Tusenskille 6 2 3 2 3 5" xfId="44896" xr:uid="{B6A95E5A-71FB-4FCF-ACF7-E606B1829D29}"/>
    <cellStyle name="Tusenskille 6 2 3 2 3 6" xfId="52783" xr:uid="{AAFCA56F-4F06-4048-9C24-C469217A9B3D}"/>
    <cellStyle name="Tusenskille 6 2 3 2 3 7" xfId="60272" xr:uid="{6AD49A7C-0A6E-42CC-8CBE-0A4007F2DBDF}"/>
    <cellStyle name="Tusenskille 6 2 3 2 4" xfId="7492" xr:uid="{31E179D7-CB59-465B-807D-B3930E1F9538}"/>
    <cellStyle name="Tusenskille 6 2 3 2 4 2" xfId="14990" xr:uid="{CD6F5E8F-ECF1-4A26-8B0D-990873053B50}"/>
    <cellStyle name="Tusenskille 6 2 3 2 4 2 2" xfId="29966" xr:uid="{CBC2E6A4-A757-4259-9522-EA6B9C47865F}"/>
    <cellStyle name="Tusenskille 6 2 3 2 4 3" xfId="22478" xr:uid="{423EA357-DDF5-4892-8B28-A5977DF8B3AE}"/>
    <cellStyle name="Tusenskille 6 2 3 2 4 4" xfId="35745" xr:uid="{FB362CDD-F7AE-47F8-9FA9-13D09D97DC8E}"/>
    <cellStyle name="Tusenskille 6 2 3 2 4 5" xfId="44897" xr:uid="{E3F40909-62A0-4967-8940-33D1BA769017}"/>
    <cellStyle name="Tusenskille 6 2 3 2 4 6" xfId="52784" xr:uid="{8D475127-A0BF-4F39-9136-9C96B26A4116}"/>
    <cellStyle name="Tusenskille 6 2 3 2 4 7" xfId="60273" xr:uid="{D943D352-A812-43ED-A21C-4E354225B188}"/>
    <cellStyle name="Tusenskille 6 2 3 2 5" xfId="7493" xr:uid="{AF767E37-9397-4CAF-8024-E5F17E76C55A}"/>
    <cellStyle name="Tusenskille 6 2 3 2 5 2" xfId="14991" xr:uid="{4F35B642-C9B4-4338-AC2F-71F569A89E46}"/>
    <cellStyle name="Tusenskille 6 2 3 2 5 2 2" xfId="29967" xr:uid="{4C5CC041-1312-449E-8981-8C450532A2AD}"/>
    <cellStyle name="Tusenskille 6 2 3 2 5 3" xfId="22479" xr:uid="{5B1E5DB9-5C95-487F-95BC-E96A0CB69615}"/>
    <cellStyle name="Tusenskille 6 2 3 2 5 4" xfId="37588" xr:uid="{174D40F1-6924-4BE5-8AAF-C8159BCC3E26}"/>
    <cellStyle name="Tusenskille 6 2 3 2 5 5" xfId="44898" xr:uid="{2B28005D-8B20-4893-9C43-8900EA13B518}"/>
    <cellStyle name="Tusenskille 6 2 3 2 5 6" xfId="52785" xr:uid="{EF8FBD13-5047-43DE-8D69-F2633B7D6A16}"/>
    <cellStyle name="Tusenskille 6 2 3 2 5 7" xfId="60274" xr:uid="{96B01477-56FD-4998-A159-61B7D69C8D96}"/>
    <cellStyle name="Tusenskille 6 2 3 2 6" xfId="14984" xr:uid="{7160E909-20E0-40C5-968C-CCEDC306A13A}"/>
    <cellStyle name="Tusenskille 6 2 3 2 6 2" xfId="29960" xr:uid="{3C728D85-919B-4D0F-8FFD-EA6BF4F62D84}"/>
    <cellStyle name="Tusenskille 6 2 3 2 7" xfId="22472" xr:uid="{7B980116-5B17-47E9-889C-1F3675FF59DB}"/>
    <cellStyle name="Tusenskille 6 2 3 2 8" xfId="31072" xr:uid="{1970570F-9E7C-4A8A-97DF-1EF831FDBA84}"/>
    <cellStyle name="Tusenskille 6 2 3 2 9" xfId="44891" xr:uid="{8C4E2E28-FFFE-4C12-B2F8-5A850EE88D93}"/>
    <cellStyle name="Tusenskille 6 2 3 3" xfId="7494" xr:uid="{045D9F10-FE02-4D6C-82B6-D1CCE319673A}"/>
    <cellStyle name="Tusenskille 6 2 3 3 10" xfId="60275" xr:uid="{C42AC643-C358-4A43-BF15-8DE4F6D52E9E}"/>
    <cellStyle name="Tusenskille 6 2 3 3 2" xfId="7495" xr:uid="{94C9FECE-AFA8-4B3E-8D78-13D427A2A225}"/>
    <cellStyle name="Tusenskille 6 2 3 3 2 2" xfId="14993" xr:uid="{0A576F7C-3B6A-4DFE-97C9-FEFE83B4AAA8}"/>
    <cellStyle name="Tusenskille 6 2 3 3 2 2 2" xfId="29969" xr:uid="{75BDDDAA-0CD9-40A0-BED5-EF04108B009F}"/>
    <cellStyle name="Tusenskille 6 2 3 3 2 3" xfId="22481" xr:uid="{E8D90700-2442-4527-ABBE-BF1E1BB89F17}"/>
    <cellStyle name="Tusenskille 6 2 3 3 2 4" xfId="33902" xr:uid="{8651F21C-1005-4259-BC34-209686B3066F}"/>
    <cellStyle name="Tusenskille 6 2 3 3 2 5" xfId="44900" xr:uid="{7889D550-8DE3-4973-BCA6-84DFAB20504B}"/>
    <cellStyle name="Tusenskille 6 2 3 3 2 6" xfId="52787" xr:uid="{F09AACE3-57CE-4743-837E-CD83E81E642A}"/>
    <cellStyle name="Tusenskille 6 2 3 3 2 7" xfId="60276" xr:uid="{D91D70D3-8B90-4307-AEAD-FED739C41D8C}"/>
    <cellStyle name="Tusenskille 6 2 3 3 3" xfId="7496" xr:uid="{7C36FC6B-6FD5-4C8C-B420-A1A2493067B5}"/>
    <cellStyle name="Tusenskille 6 2 3 3 3 2" xfId="14994" xr:uid="{7E9B78E2-EB57-44BA-B845-A2E85A46EDFF}"/>
    <cellStyle name="Tusenskille 6 2 3 3 3 2 2" xfId="29970" xr:uid="{C2281C0E-D21A-477C-985A-071079BAED93}"/>
    <cellStyle name="Tusenskille 6 2 3 3 3 3" xfId="22482" xr:uid="{80FEB2DC-9FF6-4125-ADB7-8D38A9ED0DF4}"/>
    <cellStyle name="Tusenskille 6 2 3 3 3 4" xfId="35747" xr:uid="{E5C879EE-341F-485D-A167-160A8B4CFB60}"/>
    <cellStyle name="Tusenskille 6 2 3 3 3 5" xfId="44901" xr:uid="{E7580CF6-7935-4FEE-90BC-C0531F6D35D1}"/>
    <cellStyle name="Tusenskille 6 2 3 3 3 6" xfId="52788" xr:uid="{4E390BCC-DE38-4425-A1A9-FFD1905E5B0D}"/>
    <cellStyle name="Tusenskille 6 2 3 3 3 7" xfId="60277" xr:uid="{53D7FE5E-ED52-4303-B769-DB8742B9B50F}"/>
    <cellStyle name="Tusenskille 6 2 3 3 4" xfId="7497" xr:uid="{6ABE4528-0BB1-43DE-93BD-F87B4B5F2EF0}"/>
    <cellStyle name="Tusenskille 6 2 3 3 4 2" xfId="14995" xr:uid="{8FBDD278-DFEE-4F22-AE3F-48020292DD0D}"/>
    <cellStyle name="Tusenskille 6 2 3 3 4 2 2" xfId="29971" xr:uid="{DD948D78-1F6A-404E-9C05-85B7563E018E}"/>
    <cellStyle name="Tusenskille 6 2 3 3 4 3" xfId="22483" xr:uid="{9B154B85-BC87-44ED-A252-D2E004199589}"/>
    <cellStyle name="Tusenskille 6 2 3 3 4 4" xfId="37590" xr:uid="{89FE4966-D16D-4694-8AC3-265E6B691FD6}"/>
    <cellStyle name="Tusenskille 6 2 3 3 4 5" xfId="44902" xr:uid="{7E0D3750-1021-4E55-BEF2-78554786E56A}"/>
    <cellStyle name="Tusenskille 6 2 3 3 4 6" xfId="52789" xr:uid="{EFECE748-34DB-4AA6-A224-7EB094BAB0E9}"/>
    <cellStyle name="Tusenskille 6 2 3 3 4 7" xfId="60278" xr:uid="{6C5BD9D8-EF7D-4227-8323-8208CBD98A40}"/>
    <cellStyle name="Tusenskille 6 2 3 3 5" xfId="14992" xr:uid="{A9B73237-A22B-47CC-8BD3-7CECC2287C47}"/>
    <cellStyle name="Tusenskille 6 2 3 3 5 2" xfId="29968" xr:uid="{577E342D-2259-4592-B11A-E4F651345102}"/>
    <cellStyle name="Tusenskille 6 2 3 3 6" xfId="22480" xr:uid="{82BB8443-B00A-4D0C-B352-322EAA60ED0A}"/>
    <cellStyle name="Tusenskille 6 2 3 3 7" xfId="31979" xr:uid="{B2AA4993-0F28-4AEC-B5C3-ED42E07EEBA3}"/>
    <cellStyle name="Tusenskille 6 2 3 3 8" xfId="44899" xr:uid="{C68F5654-E0B5-4107-A3C3-F0741A32D28C}"/>
    <cellStyle name="Tusenskille 6 2 3 3 9" xfId="52786" xr:uid="{C88EC9CC-5ED2-4809-8A45-12FF2FA9C64B}"/>
    <cellStyle name="Tusenskille 6 2 3 4" xfId="7498" xr:uid="{0A723D88-A187-48E6-805F-D39A43ADE9A5}"/>
    <cellStyle name="Tusenskille 6 2 3 4 2" xfId="14996" xr:uid="{D44CDB3E-976B-48A2-AAA4-AC48DF7AA991}"/>
    <cellStyle name="Tusenskille 6 2 3 4 2 2" xfId="29972" xr:uid="{65F9347D-5DB6-464D-AB7F-776179D2DCA8}"/>
    <cellStyle name="Tusenskille 6 2 3 4 3" xfId="22484" xr:uid="{29C6FFBC-2C0F-49AF-AA4B-25EAB3B5F5E3}"/>
    <cellStyle name="Tusenskille 6 2 3 4 4" xfId="33899" xr:uid="{0E5AF9F5-A88C-4337-B0A6-96FC6136546D}"/>
    <cellStyle name="Tusenskille 6 2 3 4 5" xfId="44903" xr:uid="{17059DFE-6384-4B05-8AEE-842F9291F583}"/>
    <cellStyle name="Tusenskille 6 2 3 4 6" xfId="52790" xr:uid="{E8740E71-26B8-4906-AF89-D3E24D07BE20}"/>
    <cellStyle name="Tusenskille 6 2 3 4 7" xfId="60279" xr:uid="{8BD13F29-223A-4972-B4BD-EAE245A556A1}"/>
    <cellStyle name="Tusenskille 6 2 3 5" xfId="7499" xr:uid="{79560563-16AF-4187-9A88-7CBC42C17BC0}"/>
    <cellStyle name="Tusenskille 6 2 3 5 2" xfId="14997" xr:uid="{162D2C81-4EE0-4402-8A2F-39FAC38A388E}"/>
    <cellStyle name="Tusenskille 6 2 3 5 2 2" xfId="29973" xr:uid="{4AA4E514-A357-4FB9-938D-A901B3AC0BA4}"/>
    <cellStyle name="Tusenskille 6 2 3 5 3" xfId="22485" xr:uid="{88AB7A15-E930-44A7-9A13-D889E64E13E6}"/>
    <cellStyle name="Tusenskille 6 2 3 5 4" xfId="35744" xr:uid="{B1CD299A-93D5-4D94-BF2D-4EA07A9767A1}"/>
    <cellStyle name="Tusenskille 6 2 3 5 5" xfId="44904" xr:uid="{95C84D64-871D-41BB-A638-CA6ECE2E2092}"/>
    <cellStyle name="Tusenskille 6 2 3 5 6" xfId="52791" xr:uid="{4A37B8D3-BCD9-4524-8030-9CFD03AAAD1E}"/>
    <cellStyle name="Tusenskille 6 2 3 5 7" xfId="60280" xr:uid="{A1F180AD-4A8B-4116-8364-63F1288AC2D9}"/>
    <cellStyle name="Tusenskille 6 2 3 6" xfId="7500" xr:uid="{F7568C65-B588-4960-8E45-424E73D36B32}"/>
    <cellStyle name="Tusenskille 6 2 3 6 2" xfId="14998" xr:uid="{270CC8CD-01B3-4D98-B9B1-AAEEFB2B3D1E}"/>
    <cellStyle name="Tusenskille 6 2 3 6 2 2" xfId="29974" xr:uid="{FE91C9BF-6F02-4400-932B-D9FC6DDCF41A}"/>
    <cellStyle name="Tusenskille 6 2 3 6 3" xfId="22486" xr:uid="{7EFF43FF-8247-422B-86EC-E5D3DDF67E5A}"/>
    <cellStyle name="Tusenskille 6 2 3 6 4" xfId="37587" xr:uid="{155C9791-72BF-445D-8F7A-20E97068B54E}"/>
    <cellStyle name="Tusenskille 6 2 3 6 5" xfId="44905" xr:uid="{A39EF6C1-B008-4417-BA3A-EBEE0AECEA88}"/>
    <cellStyle name="Tusenskille 6 2 3 6 6" xfId="52792" xr:uid="{5735537B-6966-42FC-B647-0616A24DAA96}"/>
    <cellStyle name="Tusenskille 6 2 3 6 7" xfId="60281" xr:uid="{A60B8775-C901-4F81-A128-C1897FEC8C76}"/>
    <cellStyle name="Tusenskille 6 2 3 7" xfId="14983" xr:uid="{93B29571-22B9-4CEC-8829-AB8853FAD481}"/>
    <cellStyle name="Tusenskille 6 2 3 7 2" xfId="29959" xr:uid="{CACD830B-F71F-4EE6-BE7D-8190BE62E2EA}"/>
    <cellStyle name="Tusenskille 6 2 3 8" xfId="22471" xr:uid="{E6B005FC-8E2B-4DD7-817D-6A5731D542C0}"/>
    <cellStyle name="Tusenskille 6 2 3 9" xfId="30542" xr:uid="{0F1758B3-F5C6-47B9-8D2D-42DB2398821C}"/>
    <cellStyle name="Tusenskille 6 2 4" xfId="7501" xr:uid="{2618EDEE-88A4-4202-8D4D-097F4F3F9ED4}"/>
    <cellStyle name="Tusenskille 6 2 4 10" xfId="44906" xr:uid="{30576D5A-2353-49A5-8A13-F28DF92FE6CC}"/>
    <cellStyle name="Tusenskille 6 2 4 11" xfId="52793" xr:uid="{945AFDB7-E8C8-408C-A290-942CEC0E7901}"/>
    <cellStyle name="Tusenskille 6 2 4 12" xfId="60282" xr:uid="{F51DEAC9-7C85-4AF8-803A-4B20F8957B2C}"/>
    <cellStyle name="Tusenskille 6 2 4 2" xfId="7502" xr:uid="{F38C18F7-E7B8-4A3C-8C62-918F83E72946}"/>
    <cellStyle name="Tusenskille 6 2 4 2 10" xfId="52794" xr:uid="{CA5E8155-5EE7-47F6-982C-388032A82F73}"/>
    <cellStyle name="Tusenskille 6 2 4 2 11" xfId="60283" xr:uid="{3095692B-007C-4C54-9830-05035AAD83E0}"/>
    <cellStyle name="Tusenskille 6 2 4 2 2" xfId="7503" xr:uid="{DA326E44-3283-436A-9526-2F8EB4AE5909}"/>
    <cellStyle name="Tusenskille 6 2 4 2 2 10" xfId="60284" xr:uid="{72FE2A2D-E810-4CA9-A9A4-5B41E2CC96F0}"/>
    <cellStyle name="Tusenskille 6 2 4 2 2 2" xfId="7504" xr:uid="{8A0A89E8-89A4-4901-A09C-0526F380483C}"/>
    <cellStyle name="Tusenskille 6 2 4 2 2 2 2" xfId="15002" xr:uid="{58AFB185-F184-42DA-9BF2-50036639C552}"/>
    <cellStyle name="Tusenskille 6 2 4 2 2 2 2 2" xfId="29978" xr:uid="{5E253B58-ECA9-4970-B081-D708986AE1E6}"/>
    <cellStyle name="Tusenskille 6 2 4 2 2 2 3" xfId="22490" xr:uid="{39814C03-5077-4C6D-85EB-9C8CEB12F2A7}"/>
    <cellStyle name="Tusenskille 6 2 4 2 2 2 4" xfId="33905" xr:uid="{A01CE072-3EB4-49E2-BBBE-06E13ADB3F08}"/>
    <cellStyle name="Tusenskille 6 2 4 2 2 2 5" xfId="44909" xr:uid="{BB313B06-96FC-4BD1-979D-7B4C17E39654}"/>
    <cellStyle name="Tusenskille 6 2 4 2 2 2 6" xfId="52796" xr:uid="{44747121-3935-4FF5-BDDC-83532F59A640}"/>
    <cellStyle name="Tusenskille 6 2 4 2 2 2 7" xfId="60285" xr:uid="{3BBE45E2-752D-4724-81D4-EEBF42FEF9F9}"/>
    <cellStyle name="Tusenskille 6 2 4 2 2 3" xfId="7505" xr:uid="{C163FB7D-0A9E-4624-A392-0BF022041201}"/>
    <cellStyle name="Tusenskille 6 2 4 2 2 3 2" xfId="15003" xr:uid="{DD9B3845-066C-41EA-BC8E-7AC478D37244}"/>
    <cellStyle name="Tusenskille 6 2 4 2 2 3 2 2" xfId="29979" xr:uid="{BE7B65FB-C39E-4526-8E99-F9451B85388D}"/>
    <cellStyle name="Tusenskille 6 2 4 2 2 3 3" xfId="22491" xr:uid="{62110AD9-265A-4BB2-94B3-B109B44B80D7}"/>
    <cellStyle name="Tusenskille 6 2 4 2 2 3 4" xfId="35750" xr:uid="{86A897A6-BC3C-41C0-94BF-C3D52A3E46C8}"/>
    <cellStyle name="Tusenskille 6 2 4 2 2 3 5" xfId="44910" xr:uid="{BC349B95-AE59-4BC3-917B-90DF161B916B}"/>
    <cellStyle name="Tusenskille 6 2 4 2 2 3 6" xfId="52797" xr:uid="{41A8E604-4A38-4E7B-98AC-AA5346077A13}"/>
    <cellStyle name="Tusenskille 6 2 4 2 2 3 7" xfId="60286" xr:uid="{40194E66-86DA-4153-BF0D-1E89A92ABC1A}"/>
    <cellStyle name="Tusenskille 6 2 4 2 2 4" xfId="7506" xr:uid="{BA92C98D-8446-42AC-9C6A-7304897410BC}"/>
    <cellStyle name="Tusenskille 6 2 4 2 2 4 2" xfId="15004" xr:uid="{B3BD0DC6-5A7F-46F1-A409-9BA0402B36B9}"/>
    <cellStyle name="Tusenskille 6 2 4 2 2 4 2 2" xfId="29980" xr:uid="{D0D26D06-AFFA-4190-8E32-D58EDA29788F}"/>
    <cellStyle name="Tusenskille 6 2 4 2 2 4 3" xfId="22492" xr:uid="{DD4EE368-7BC6-4969-AF6F-62C75EFD7853}"/>
    <cellStyle name="Tusenskille 6 2 4 2 2 4 4" xfId="37593" xr:uid="{6481EFD8-EA41-414B-8A52-C02B46CE1C83}"/>
    <cellStyle name="Tusenskille 6 2 4 2 2 4 5" xfId="44911" xr:uid="{4F6D9CF7-F8C5-458F-A077-A3074410787D}"/>
    <cellStyle name="Tusenskille 6 2 4 2 2 4 6" xfId="52798" xr:uid="{BA294867-6610-4598-8582-C1084ADF3ED4}"/>
    <cellStyle name="Tusenskille 6 2 4 2 2 4 7" xfId="60287" xr:uid="{7F89569A-CE18-4178-BD46-4493F3B3C216}"/>
    <cellStyle name="Tusenskille 6 2 4 2 2 5" xfId="15001" xr:uid="{D0B3F5A6-17CF-4AC7-8D0E-1A42BD249767}"/>
    <cellStyle name="Tusenskille 6 2 4 2 2 5 2" xfId="29977" xr:uid="{1C84C729-8323-43A5-B70C-49434376D50F}"/>
    <cellStyle name="Tusenskille 6 2 4 2 2 6" xfId="22489" xr:uid="{72EA0A02-3C5B-4299-A2C4-FB2B4D721C07}"/>
    <cellStyle name="Tusenskille 6 2 4 2 2 7" xfId="31982" xr:uid="{B67B80E2-BA6D-42F2-8D89-17872359CB95}"/>
    <cellStyle name="Tusenskille 6 2 4 2 2 8" xfId="44908" xr:uid="{6EED2A3F-03CA-4204-B4D6-184E2EA3E8FC}"/>
    <cellStyle name="Tusenskille 6 2 4 2 2 9" xfId="52795" xr:uid="{D62ACCC8-1210-492F-A48D-E50484156654}"/>
    <cellStyle name="Tusenskille 6 2 4 2 3" xfId="7507" xr:uid="{0FDDA873-EAD9-4A7D-A36F-C08A75069B46}"/>
    <cellStyle name="Tusenskille 6 2 4 2 3 2" xfId="15005" xr:uid="{331A5949-92BD-489E-B2D5-0D675FE8372A}"/>
    <cellStyle name="Tusenskille 6 2 4 2 3 2 2" xfId="29981" xr:uid="{B9D62CEF-DCEF-4195-9282-B3989D09A4B5}"/>
    <cellStyle name="Tusenskille 6 2 4 2 3 3" xfId="22493" xr:uid="{05937433-2B13-4597-B812-42F99CB0A31C}"/>
    <cellStyle name="Tusenskille 6 2 4 2 3 4" xfId="33904" xr:uid="{33E1E782-E820-4274-B312-1C2F4410A718}"/>
    <cellStyle name="Tusenskille 6 2 4 2 3 5" xfId="44912" xr:uid="{BE837451-96A8-4B04-88AF-FF4B3035A712}"/>
    <cellStyle name="Tusenskille 6 2 4 2 3 6" xfId="52799" xr:uid="{BE3DEAD5-88BC-47C1-9F51-C8DA7B1757F5}"/>
    <cellStyle name="Tusenskille 6 2 4 2 3 7" xfId="60288" xr:uid="{A5466487-A075-4473-B97C-8AEE7B19EBC8}"/>
    <cellStyle name="Tusenskille 6 2 4 2 4" xfId="7508" xr:uid="{9266A32E-185F-4686-93B9-731B045E7087}"/>
    <cellStyle name="Tusenskille 6 2 4 2 4 2" xfId="15006" xr:uid="{7DACF912-9CF4-4517-A792-447C29D596F9}"/>
    <cellStyle name="Tusenskille 6 2 4 2 4 2 2" xfId="29982" xr:uid="{1ADE55FC-253C-40C0-A017-2A46E1CFADDE}"/>
    <cellStyle name="Tusenskille 6 2 4 2 4 3" xfId="22494" xr:uid="{904E3FDB-436D-467F-9BE6-43EF4710BA2C}"/>
    <cellStyle name="Tusenskille 6 2 4 2 4 4" xfId="35749" xr:uid="{7C249034-7E2A-4CA6-BB9B-6337B8B8C584}"/>
    <cellStyle name="Tusenskille 6 2 4 2 4 5" xfId="44913" xr:uid="{3B13E366-EEF8-4422-A964-BD2FD94C09EC}"/>
    <cellStyle name="Tusenskille 6 2 4 2 4 6" xfId="52800" xr:uid="{BA3E219E-5AC1-4341-8F90-831D4B5D4927}"/>
    <cellStyle name="Tusenskille 6 2 4 2 4 7" xfId="60289" xr:uid="{02D75CEF-E44F-403B-9AE9-C2FA6F023958}"/>
    <cellStyle name="Tusenskille 6 2 4 2 5" xfId="7509" xr:uid="{279579EF-EF55-48C3-9696-8A3854787918}"/>
    <cellStyle name="Tusenskille 6 2 4 2 5 2" xfId="15007" xr:uid="{972D153F-1944-46FC-B129-18F6FD176204}"/>
    <cellStyle name="Tusenskille 6 2 4 2 5 2 2" xfId="29983" xr:uid="{66F789E3-D7E1-4911-86C9-354F9C3EAB43}"/>
    <cellStyle name="Tusenskille 6 2 4 2 5 3" xfId="22495" xr:uid="{0DE179C0-347B-4FC6-B503-1F6B776F036F}"/>
    <cellStyle name="Tusenskille 6 2 4 2 5 4" xfId="37592" xr:uid="{AB610202-B60A-45FB-8C49-01FCFCACBAA9}"/>
    <cellStyle name="Tusenskille 6 2 4 2 5 5" xfId="44914" xr:uid="{CE7F5D22-38F3-4BCB-852B-FF7D52B77E07}"/>
    <cellStyle name="Tusenskille 6 2 4 2 5 6" xfId="52801" xr:uid="{6D317E5B-7067-4B10-BF3D-FE02FD614E54}"/>
    <cellStyle name="Tusenskille 6 2 4 2 5 7" xfId="60290" xr:uid="{00A56C0B-D32F-4341-BABD-FB648ED36A28}"/>
    <cellStyle name="Tusenskille 6 2 4 2 6" xfId="15000" xr:uid="{7D99ABCC-3A50-44C0-AF48-EB76A1F842B3}"/>
    <cellStyle name="Tusenskille 6 2 4 2 6 2" xfId="29976" xr:uid="{7978A4D0-1E57-41F7-B379-A444C02FCACC}"/>
    <cellStyle name="Tusenskille 6 2 4 2 7" xfId="22488" xr:uid="{B541053F-C899-4001-A059-E0F402A26844}"/>
    <cellStyle name="Tusenskille 6 2 4 2 8" xfId="31073" xr:uid="{17C74802-E1CA-4C20-B336-F58FE9748792}"/>
    <cellStyle name="Tusenskille 6 2 4 2 9" xfId="44907" xr:uid="{3BC1EC0A-1938-4DFF-BC01-7E4A30F4148B}"/>
    <cellStyle name="Tusenskille 6 2 4 3" xfId="7510" xr:uid="{7065C555-B221-4725-858A-77F6CB1A2456}"/>
    <cellStyle name="Tusenskille 6 2 4 3 10" xfId="60291" xr:uid="{B5D29A62-55BD-4D45-8CF2-BB80AD6DC7EF}"/>
    <cellStyle name="Tusenskille 6 2 4 3 2" xfId="7511" xr:uid="{22DA1ADA-307C-42D6-B8F0-D470CE5D08B0}"/>
    <cellStyle name="Tusenskille 6 2 4 3 2 2" xfId="15009" xr:uid="{98078C63-7D5F-4998-8A36-462A9CCEFA05}"/>
    <cellStyle name="Tusenskille 6 2 4 3 2 2 2" xfId="29985" xr:uid="{582B979B-898C-44DD-AD81-5B480E50D446}"/>
    <cellStyle name="Tusenskille 6 2 4 3 2 3" xfId="22497" xr:uid="{CA4B141B-F8AB-4705-8059-36E5637401A5}"/>
    <cellStyle name="Tusenskille 6 2 4 3 2 4" xfId="33906" xr:uid="{22703C9A-EFE7-474A-9D6A-5B7B7251349C}"/>
    <cellStyle name="Tusenskille 6 2 4 3 2 5" xfId="44916" xr:uid="{D0FB4E20-588C-4254-A76D-DDC04250E985}"/>
    <cellStyle name="Tusenskille 6 2 4 3 2 6" xfId="52803" xr:uid="{DE5A2EE8-C21E-439F-A7F9-B895C8D67507}"/>
    <cellStyle name="Tusenskille 6 2 4 3 2 7" xfId="60292" xr:uid="{ACC22C71-A3EB-42B1-BFC5-AD9BE1ACA66F}"/>
    <cellStyle name="Tusenskille 6 2 4 3 3" xfId="7512" xr:uid="{9E7E5A0A-A82E-4D5D-8E13-55C9931E35E6}"/>
    <cellStyle name="Tusenskille 6 2 4 3 3 2" xfId="15010" xr:uid="{A67F3C91-1135-412E-9D99-DCC6A890479C}"/>
    <cellStyle name="Tusenskille 6 2 4 3 3 2 2" xfId="29986" xr:uid="{FA478268-4CD2-495A-B69F-ADE535A26DA2}"/>
    <cellStyle name="Tusenskille 6 2 4 3 3 3" xfId="22498" xr:uid="{CC942FA6-344F-4419-AE62-FB64042F7E47}"/>
    <cellStyle name="Tusenskille 6 2 4 3 3 4" xfId="35751" xr:uid="{396BC906-BF7B-4838-A3DD-C19490681CFB}"/>
    <cellStyle name="Tusenskille 6 2 4 3 3 5" xfId="44917" xr:uid="{07092651-6414-45CA-9A65-36EE50148C07}"/>
    <cellStyle name="Tusenskille 6 2 4 3 3 6" xfId="52804" xr:uid="{E579111C-43BF-4E64-887F-2C7E7EA5AD4F}"/>
    <cellStyle name="Tusenskille 6 2 4 3 3 7" xfId="60293" xr:uid="{864DE58B-4F65-426E-B1CD-B8437EDD3520}"/>
    <cellStyle name="Tusenskille 6 2 4 3 4" xfId="7513" xr:uid="{297D4955-59E1-4B5B-BBBA-8D6BFAAA335B}"/>
    <cellStyle name="Tusenskille 6 2 4 3 4 2" xfId="15011" xr:uid="{C0CAD9B3-76BA-4CFD-A2A0-5F76194FAFF7}"/>
    <cellStyle name="Tusenskille 6 2 4 3 4 2 2" xfId="29987" xr:uid="{3152ACF4-E11D-42D7-AE02-8850A2C8F5DE}"/>
    <cellStyle name="Tusenskille 6 2 4 3 4 3" xfId="22499" xr:uid="{2F89BA73-460D-4DD1-9BA8-6C1A96D6BE3D}"/>
    <cellStyle name="Tusenskille 6 2 4 3 4 4" xfId="37594" xr:uid="{F79C7971-272B-479E-8A98-AFED100F9BC3}"/>
    <cellStyle name="Tusenskille 6 2 4 3 4 5" xfId="44918" xr:uid="{0C4A04F4-21A0-44A7-9D0B-C4CC45A83F82}"/>
    <cellStyle name="Tusenskille 6 2 4 3 4 6" xfId="52805" xr:uid="{183DC906-1766-49C9-A8E0-F8BD35ED63E8}"/>
    <cellStyle name="Tusenskille 6 2 4 3 4 7" xfId="60294" xr:uid="{18C7CB55-D0D1-433D-8EA5-AB10CCCDEB64}"/>
    <cellStyle name="Tusenskille 6 2 4 3 5" xfId="15008" xr:uid="{F085F627-103F-4BF9-A81A-3E4331F4AFF5}"/>
    <cellStyle name="Tusenskille 6 2 4 3 5 2" xfId="29984" xr:uid="{A9F2B83A-D857-4C15-B71A-2A9C4D1825EE}"/>
    <cellStyle name="Tusenskille 6 2 4 3 6" xfId="22496" xr:uid="{14AEFBE8-F81E-42AC-8424-29A8940F2C6B}"/>
    <cellStyle name="Tusenskille 6 2 4 3 7" xfId="31981" xr:uid="{A3D38D7A-97B9-40F9-9639-94FF979217F8}"/>
    <cellStyle name="Tusenskille 6 2 4 3 8" xfId="44915" xr:uid="{CCDC9D47-9D05-4A40-B07D-A0079CE95C61}"/>
    <cellStyle name="Tusenskille 6 2 4 3 9" xfId="52802" xr:uid="{0E1F80BD-1B36-4962-BD63-FEACCF46169C}"/>
    <cellStyle name="Tusenskille 6 2 4 4" xfId="7514" xr:uid="{5638C42D-5FF5-409B-8747-6133C00E5FB1}"/>
    <cellStyle name="Tusenskille 6 2 4 4 2" xfId="15012" xr:uid="{9324FC53-082F-4B61-85E7-A05AFBD0AA90}"/>
    <cellStyle name="Tusenskille 6 2 4 4 2 2" xfId="29988" xr:uid="{6E50A816-4C9F-4737-9569-E2EFE8C70B7F}"/>
    <cellStyle name="Tusenskille 6 2 4 4 3" xfId="22500" xr:uid="{E7491CCD-9BF7-4C01-95CD-845B2602AC29}"/>
    <cellStyle name="Tusenskille 6 2 4 4 4" xfId="33903" xr:uid="{4BC4FD4A-53C9-4875-8B0F-8F87745B8E00}"/>
    <cellStyle name="Tusenskille 6 2 4 4 5" xfId="44919" xr:uid="{FA405C3C-CDEB-4A89-8573-2ABBCE9FE35E}"/>
    <cellStyle name="Tusenskille 6 2 4 4 6" xfId="52806" xr:uid="{337363A4-3652-48B4-B845-6076193CAB16}"/>
    <cellStyle name="Tusenskille 6 2 4 4 7" xfId="60295" xr:uid="{756D551F-743B-476F-AA20-8E472AA160D3}"/>
    <cellStyle name="Tusenskille 6 2 4 5" xfId="7515" xr:uid="{A6B35B59-BDA5-4293-BB11-85E90ACF887E}"/>
    <cellStyle name="Tusenskille 6 2 4 5 2" xfId="15013" xr:uid="{23C9A3A4-92AA-4F36-B3AC-35F91D9DF924}"/>
    <cellStyle name="Tusenskille 6 2 4 5 2 2" xfId="29989" xr:uid="{6B25B084-3D56-4EB2-8BFE-E807DD519B81}"/>
    <cellStyle name="Tusenskille 6 2 4 5 3" xfId="22501" xr:uid="{4439A86E-3132-431B-A10F-7DABAAD15F7B}"/>
    <cellStyle name="Tusenskille 6 2 4 5 4" xfId="35748" xr:uid="{F6530E1D-6DA1-4F06-A6A8-380851FE6576}"/>
    <cellStyle name="Tusenskille 6 2 4 5 5" xfId="44920" xr:uid="{67AFD61E-ED29-41A9-B8D6-17A401C2F94E}"/>
    <cellStyle name="Tusenskille 6 2 4 5 6" xfId="52807" xr:uid="{8B1CC1EE-35A8-4AD5-B45F-3646DC8D2619}"/>
    <cellStyle name="Tusenskille 6 2 4 5 7" xfId="60296" xr:uid="{5F0A2837-87DA-4B87-8098-B1EC0C12F64E}"/>
    <cellStyle name="Tusenskille 6 2 4 6" xfId="7516" xr:uid="{865227EE-959A-43CD-9617-2A23CB070FA2}"/>
    <cellStyle name="Tusenskille 6 2 4 6 2" xfId="15014" xr:uid="{2D106D00-0C38-4393-BF18-D0695589B56E}"/>
    <cellStyle name="Tusenskille 6 2 4 6 2 2" xfId="29990" xr:uid="{1B002CD9-4651-4308-AAF9-EC7D1C2FA6CC}"/>
    <cellStyle name="Tusenskille 6 2 4 6 3" xfId="22502" xr:uid="{12755980-B2D4-4E83-9C5F-142549A3A311}"/>
    <cellStyle name="Tusenskille 6 2 4 6 4" xfId="37591" xr:uid="{489E6FC9-7B94-4018-A5C5-C910DC58034A}"/>
    <cellStyle name="Tusenskille 6 2 4 6 5" xfId="44921" xr:uid="{11EDEE75-28BB-48A2-BC79-DCBB27DF3D5A}"/>
    <cellStyle name="Tusenskille 6 2 4 6 6" xfId="52808" xr:uid="{19F82DC4-3E49-4DB7-92A9-AC7BC56360E0}"/>
    <cellStyle name="Tusenskille 6 2 4 6 7" xfId="60297" xr:uid="{EA34E1E5-EC61-436E-96A0-CC67F2FDC131}"/>
    <cellStyle name="Tusenskille 6 2 4 7" xfId="14999" xr:uid="{D280E8E1-43EF-4BCA-83A8-A5E3AC533144}"/>
    <cellStyle name="Tusenskille 6 2 4 7 2" xfId="29975" xr:uid="{C2A48128-8457-4D31-8042-2C13B14E837D}"/>
    <cellStyle name="Tusenskille 6 2 4 8" xfId="22487" xr:uid="{B18D4515-C09D-4917-A0B0-1CFD0841AC1C}"/>
    <cellStyle name="Tusenskille 6 2 4 9" xfId="30610" xr:uid="{0D730E1E-6014-4E51-A57C-E9B602EE9FD0}"/>
    <cellStyle name="Tusenskille 6 2 5" xfId="7517" xr:uid="{2F2BC64A-4262-4C03-B282-5D2AC3597D92}"/>
    <cellStyle name="Tusenskille 6 2 5 10" xfId="52809" xr:uid="{5FC61A1B-ECA0-4EFE-B1AC-6391E23043FA}"/>
    <cellStyle name="Tusenskille 6 2 5 11" xfId="60298" xr:uid="{4FEA6B70-4B67-4A79-A256-30434E04C039}"/>
    <cellStyle name="Tusenskille 6 2 5 2" xfId="7518" xr:uid="{46D705E7-0D68-491D-9BC9-E88A9A3788C0}"/>
    <cellStyle name="Tusenskille 6 2 5 2 10" xfId="60299" xr:uid="{57D78E82-5AA6-4525-9BCF-BCA1A1B5E228}"/>
    <cellStyle name="Tusenskille 6 2 5 2 2" xfId="7519" xr:uid="{10C10061-BC14-413C-9961-C1DF38821E9F}"/>
    <cellStyle name="Tusenskille 6 2 5 2 2 2" xfId="15017" xr:uid="{B823C71D-1B22-4AC4-BE3C-B93296821404}"/>
    <cellStyle name="Tusenskille 6 2 5 2 2 2 2" xfId="29993" xr:uid="{D26C228D-571C-4EE4-A70E-765D93FA5DFF}"/>
    <cellStyle name="Tusenskille 6 2 5 2 2 3" xfId="22505" xr:uid="{DFA29861-21D0-4ABE-BCA1-037515B09EE2}"/>
    <cellStyle name="Tusenskille 6 2 5 2 2 4" xfId="33908" xr:uid="{825F376D-F31C-4145-A3B0-46DEE2BDE38A}"/>
    <cellStyle name="Tusenskille 6 2 5 2 2 5" xfId="44924" xr:uid="{386A197F-495E-481C-BA20-49BE9752166B}"/>
    <cellStyle name="Tusenskille 6 2 5 2 2 6" xfId="52811" xr:uid="{7C0F403C-2720-4AC5-A405-6A5C13C3CB50}"/>
    <cellStyle name="Tusenskille 6 2 5 2 2 7" xfId="60300" xr:uid="{A68482D2-22EE-4D2B-945C-68BEE6AB6072}"/>
    <cellStyle name="Tusenskille 6 2 5 2 3" xfId="7520" xr:uid="{F3256827-E481-4DE0-95CA-3FDD5F432E64}"/>
    <cellStyle name="Tusenskille 6 2 5 2 3 2" xfId="15018" xr:uid="{978D5A51-6776-4CB0-AB9C-CE5067D74B80}"/>
    <cellStyle name="Tusenskille 6 2 5 2 3 2 2" xfId="29994" xr:uid="{EAE221BF-B58F-4EC0-B8C2-CA2305FE30D1}"/>
    <cellStyle name="Tusenskille 6 2 5 2 3 3" xfId="22506" xr:uid="{9D9FF704-5493-4524-ADC3-D7DDC704015E}"/>
    <cellStyle name="Tusenskille 6 2 5 2 3 4" xfId="35753" xr:uid="{AD9EBB00-EC79-405B-8EB9-FED755C2F879}"/>
    <cellStyle name="Tusenskille 6 2 5 2 3 5" xfId="44925" xr:uid="{FFD3263C-2E95-47A8-9D8E-61A5EA809F81}"/>
    <cellStyle name="Tusenskille 6 2 5 2 3 6" xfId="52812" xr:uid="{81F1CFF4-CD76-4E60-9ADC-B4E453EA2530}"/>
    <cellStyle name="Tusenskille 6 2 5 2 3 7" xfId="60301" xr:uid="{EF2FD67E-DAB5-4161-AB7B-542AB9F8E201}"/>
    <cellStyle name="Tusenskille 6 2 5 2 4" xfId="7521" xr:uid="{78EB9F89-3FCE-4719-B2DD-69EEC9655FA6}"/>
    <cellStyle name="Tusenskille 6 2 5 2 4 2" xfId="15019" xr:uid="{59F666EF-B358-45D1-8445-ACF6D389DFD1}"/>
    <cellStyle name="Tusenskille 6 2 5 2 4 2 2" xfId="29995" xr:uid="{DFC16BF3-E3F2-4794-A33C-34D12C24468D}"/>
    <cellStyle name="Tusenskille 6 2 5 2 4 3" xfId="22507" xr:uid="{69DA3CF5-B266-4EB5-AB46-A27471B33220}"/>
    <cellStyle name="Tusenskille 6 2 5 2 4 4" xfId="37596" xr:uid="{2A1CD381-6C6C-4CFA-8AA1-C5AE30875BEA}"/>
    <cellStyle name="Tusenskille 6 2 5 2 4 5" xfId="44926" xr:uid="{8C1AC644-8DF3-4A5B-9DAE-DABC864643B8}"/>
    <cellStyle name="Tusenskille 6 2 5 2 4 6" xfId="52813" xr:uid="{A80B9E91-A749-4613-A07D-C04C5213BA0F}"/>
    <cellStyle name="Tusenskille 6 2 5 2 4 7" xfId="60302" xr:uid="{F3E392AD-8148-44A0-B059-DC429925062C}"/>
    <cellStyle name="Tusenskille 6 2 5 2 5" xfId="15016" xr:uid="{9ADAD600-6B99-4C5B-8337-C14D82DBD5C5}"/>
    <cellStyle name="Tusenskille 6 2 5 2 5 2" xfId="29992" xr:uid="{29A4DF78-937D-4631-853E-2F15380DEF69}"/>
    <cellStyle name="Tusenskille 6 2 5 2 6" xfId="22504" xr:uid="{33C8B429-2165-4ED1-B1E7-1DBD66238D9F}"/>
    <cellStyle name="Tusenskille 6 2 5 2 7" xfId="31983" xr:uid="{686631F6-182F-45B5-80E9-7C6D09F9F27B}"/>
    <cellStyle name="Tusenskille 6 2 5 2 8" xfId="44923" xr:uid="{B07DB48C-D4D0-4605-959E-C992E5403053}"/>
    <cellStyle name="Tusenskille 6 2 5 2 9" xfId="52810" xr:uid="{7220B9A9-0C3C-4C24-B79F-D423CAD29D0E}"/>
    <cellStyle name="Tusenskille 6 2 5 3" xfId="7522" xr:uid="{942A6FA8-F03C-4DF8-87F4-0BC47054EBB3}"/>
    <cellStyle name="Tusenskille 6 2 5 3 2" xfId="15020" xr:uid="{CD0BDAA2-C9CD-476F-B2F3-FD9A0BF9DB15}"/>
    <cellStyle name="Tusenskille 6 2 5 3 2 2" xfId="29996" xr:uid="{123B374B-523E-47E0-BA64-3ABBBDC6EDC5}"/>
    <cellStyle name="Tusenskille 6 2 5 3 3" xfId="22508" xr:uid="{9299F84E-A1D0-431D-97B3-316810D76DF1}"/>
    <cellStyle name="Tusenskille 6 2 5 3 4" xfId="33907" xr:uid="{647D8A12-AE8B-45CA-9415-EA495C50A9C5}"/>
    <cellStyle name="Tusenskille 6 2 5 3 5" xfId="44927" xr:uid="{30933746-F7CB-44D9-A4DF-2CB3967CE45A}"/>
    <cellStyle name="Tusenskille 6 2 5 3 6" xfId="52814" xr:uid="{967DE757-71B3-4461-81FC-130849BF0625}"/>
    <cellStyle name="Tusenskille 6 2 5 3 7" xfId="60303" xr:uid="{CB9D6075-55DF-4159-B6D3-A8F8CF8E4E25}"/>
    <cellStyle name="Tusenskille 6 2 5 4" xfId="7523" xr:uid="{BCFE472E-98F2-4FED-8ED5-3990436FF91D}"/>
    <cellStyle name="Tusenskille 6 2 5 4 2" xfId="15021" xr:uid="{1CA72471-45CA-4065-8BD4-E60511DA83AF}"/>
    <cellStyle name="Tusenskille 6 2 5 4 2 2" xfId="29997" xr:uid="{45ED603E-30A3-4C55-ACC9-8C8D2DCE68F9}"/>
    <cellStyle name="Tusenskille 6 2 5 4 3" xfId="22509" xr:uid="{749E5665-9F5F-43A3-A3F7-7D9A31A74553}"/>
    <cellStyle name="Tusenskille 6 2 5 4 4" xfId="35752" xr:uid="{761ADE19-57C1-4F09-B1CA-01BBA8A4E80C}"/>
    <cellStyle name="Tusenskille 6 2 5 4 5" xfId="44928" xr:uid="{506B87A7-98F6-4C15-BD09-1E378BFA010D}"/>
    <cellStyle name="Tusenskille 6 2 5 4 6" xfId="52815" xr:uid="{AD9C3861-C94E-4A64-9296-73EE6E4DF91A}"/>
    <cellStyle name="Tusenskille 6 2 5 4 7" xfId="60304" xr:uid="{C69A85A1-4E7F-4D9A-8734-5ED4F71E24A0}"/>
    <cellStyle name="Tusenskille 6 2 5 5" xfId="7524" xr:uid="{19DA73C9-97C1-44D4-89DF-AB2C48979941}"/>
    <cellStyle name="Tusenskille 6 2 5 5 2" xfId="15022" xr:uid="{D74D370B-F21F-4508-ADF3-3EEBC1A78A99}"/>
    <cellStyle name="Tusenskille 6 2 5 5 2 2" xfId="29998" xr:uid="{651F0CDB-8749-48F5-B70F-AB5F4AEAC8E1}"/>
    <cellStyle name="Tusenskille 6 2 5 5 3" xfId="22510" xr:uid="{D29D6FAD-AC05-4700-B528-7DEC08643481}"/>
    <cellStyle name="Tusenskille 6 2 5 5 4" xfId="37595" xr:uid="{F05DFACA-487A-459C-B113-C195B806BCFC}"/>
    <cellStyle name="Tusenskille 6 2 5 5 5" xfId="44929" xr:uid="{8E50535E-445F-4DEB-AA81-916CF8119A18}"/>
    <cellStyle name="Tusenskille 6 2 5 5 6" xfId="52816" xr:uid="{9BEC9346-D8D0-4290-9EE8-15744FBFF218}"/>
    <cellStyle name="Tusenskille 6 2 5 5 7" xfId="60305" xr:uid="{4F5C6902-E32D-454B-9BF2-F899F3512670}"/>
    <cellStyle name="Tusenskille 6 2 5 6" xfId="15015" xr:uid="{15FA7882-E272-46DF-966D-2DB58B5B1699}"/>
    <cellStyle name="Tusenskille 6 2 5 6 2" xfId="29991" xr:uid="{89AAC4D3-4DA6-4C25-B69F-D6CD98C66251}"/>
    <cellStyle name="Tusenskille 6 2 5 7" xfId="22503" xr:uid="{43860219-E86E-4509-BE47-B200EA45F64E}"/>
    <cellStyle name="Tusenskille 6 2 5 8" xfId="30743" xr:uid="{67D8C592-A11A-47F5-8DDE-3194E6CD594E}"/>
    <cellStyle name="Tusenskille 6 2 5 9" xfId="44922" xr:uid="{BA9CB9E4-ECA9-4D04-939A-5A5E4D190203}"/>
    <cellStyle name="Tusenskille 6 2 6" xfId="7525" xr:uid="{09002AB9-3CB1-4E2E-9EE5-62ED37EA1ED1}"/>
    <cellStyle name="Tusenskille 6 2 6 10" xfId="52817" xr:uid="{4A03EDC9-5AD5-4C37-904C-62E3741D775D}"/>
    <cellStyle name="Tusenskille 6 2 6 11" xfId="60306" xr:uid="{4ED7B71D-148C-4B9F-ACC9-9F2CCD8EAF8D}"/>
    <cellStyle name="Tusenskille 6 2 6 2" xfId="7526" xr:uid="{4679AB61-1CD8-4B30-AF74-CD09A3691D57}"/>
    <cellStyle name="Tusenskille 6 2 6 2 10" xfId="60307" xr:uid="{0078D20F-01B1-439B-B614-18FD08E1E663}"/>
    <cellStyle name="Tusenskille 6 2 6 2 2" xfId="7527" xr:uid="{0C7AF1C7-D152-4AA5-B733-33B3F4502859}"/>
    <cellStyle name="Tusenskille 6 2 6 2 2 2" xfId="15025" xr:uid="{7759ACE8-C373-4913-96B8-0C559CC4FAB3}"/>
    <cellStyle name="Tusenskille 6 2 6 2 2 2 2" xfId="30001" xr:uid="{50867C41-6306-4D70-BE2D-C30CA326C804}"/>
    <cellStyle name="Tusenskille 6 2 6 2 2 3" xfId="22513" xr:uid="{F52C64B4-1A5C-40F6-8BC7-1187223E2AFA}"/>
    <cellStyle name="Tusenskille 6 2 6 2 2 4" xfId="33910" xr:uid="{4C24BBC9-A895-4B40-97FA-05B78FB67358}"/>
    <cellStyle name="Tusenskille 6 2 6 2 2 5" xfId="44932" xr:uid="{284C8101-37A7-4D94-9356-A466918F20A0}"/>
    <cellStyle name="Tusenskille 6 2 6 2 2 6" xfId="52819" xr:uid="{2486127C-168D-4B16-A399-E4FBEE6A5357}"/>
    <cellStyle name="Tusenskille 6 2 6 2 2 7" xfId="60308" xr:uid="{17D95A32-F5F7-48C3-B388-B797236D61A7}"/>
    <cellStyle name="Tusenskille 6 2 6 2 3" xfId="7528" xr:uid="{FB2C919D-A3A0-48A4-AE9C-693136EDDC0B}"/>
    <cellStyle name="Tusenskille 6 2 6 2 3 2" xfId="15026" xr:uid="{84395FD8-22FD-41D9-92C7-FD70DA7575D3}"/>
    <cellStyle name="Tusenskille 6 2 6 2 3 2 2" xfId="30002" xr:uid="{54D8F3AC-6F03-456E-9BF6-BD01825065A2}"/>
    <cellStyle name="Tusenskille 6 2 6 2 3 3" xfId="22514" xr:uid="{718AC1BD-4975-4AA5-A8C3-FCD7C32A8A7D}"/>
    <cellStyle name="Tusenskille 6 2 6 2 3 4" xfId="35755" xr:uid="{168FC5C7-599E-47A4-8A39-1FD8746513BC}"/>
    <cellStyle name="Tusenskille 6 2 6 2 3 5" xfId="44933" xr:uid="{5E682E2D-9A63-46F5-BC7D-6163BA4BF222}"/>
    <cellStyle name="Tusenskille 6 2 6 2 3 6" xfId="52820" xr:uid="{BB6F23E0-C750-4DCC-BE59-DD56398A88B9}"/>
    <cellStyle name="Tusenskille 6 2 6 2 3 7" xfId="60309" xr:uid="{3C619F30-106B-4016-B9E6-CC0638AD7C6A}"/>
    <cellStyle name="Tusenskille 6 2 6 2 4" xfId="7529" xr:uid="{1548BBCD-E342-459B-B647-7AFD75DC6CB2}"/>
    <cellStyle name="Tusenskille 6 2 6 2 4 2" xfId="15027" xr:uid="{1F82E2A0-8EE2-431C-8CB4-283E0F3B34E2}"/>
    <cellStyle name="Tusenskille 6 2 6 2 4 2 2" xfId="30003" xr:uid="{AE520486-343E-4D2C-96F7-5AEF3E5D2AFA}"/>
    <cellStyle name="Tusenskille 6 2 6 2 4 3" xfId="22515" xr:uid="{2E25131F-35C3-4107-8380-5F1A644702EB}"/>
    <cellStyle name="Tusenskille 6 2 6 2 4 4" xfId="37598" xr:uid="{97306513-838B-44E4-8ABE-E92376AAFB78}"/>
    <cellStyle name="Tusenskille 6 2 6 2 4 5" xfId="44934" xr:uid="{7213BE19-4125-4409-AF8F-9034788ABE56}"/>
    <cellStyle name="Tusenskille 6 2 6 2 4 6" xfId="52821" xr:uid="{5B67F80F-A530-42C3-B785-F5F665C455DE}"/>
    <cellStyle name="Tusenskille 6 2 6 2 4 7" xfId="60310" xr:uid="{160B442B-841B-4761-884A-94BBFC52075E}"/>
    <cellStyle name="Tusenskille 6 2 6 2 5" xfId="15024" xr:uid="{F930813C-2050-4CC7-8584-4DEA40064303}"/>
    <cellStyle name="Tusenskille 6 2 6 2 5 2" xfId="30000" xr:uid="{49D18816-245B-4A55-AEE3-FF94B50DE74D}"/>
    <cellStyle name="Tusenskille 6 2 6 2 6" xfId="22512" xr:uid="{82031493-7B50-492A-BE63-067C9941E046}"/>
    <cellStyle name="Tusenskille 6 2 6 2 7" xfId="31984" xr:uid="{7E1259BE-D3FC-468F-9A86-A4FA54617A58}"/>
    <cellStyle name="Tusenskille 6 2 6 2 8" xfId="44931" xr:uid="{9960C601-E6E4-4B57-8E5F-6BF94AEB7DE7}"/>
    <cellStyle name="Tusenskille 6 2 6 2 9" xfId="52818" xr:uid="{CF8475DA-C044-44AC-862F-B43A8F632328}"/>
    <cellStyle name="Tusenskille 6 2 6 3" xfId="7530" xr:uid="{422C3D11-1675-4131-B897-89B45AB39DEF}"/>
    <cellStyle name="Tusenskille 6 2 6 3 2" xfId="15028" xr:uid="{845B3ADA-8739-4C98-AAD4-95357EC9009E}"/>
    <cellStyle name="Tusenskille 6 2 6 3 2 2" xfId="30004" xr:uid="{BE540085-8B6D-4661-AB67-7C68485AAE7B}"/>
    <cellStyle name="Tusenskille 6 2 6 3 3" xfId="22516" xr:uid="{B1864FAE-6244-41EB-9726-987A6116DA6B}"/>
    <cellStyle name="Tusenskille 6 2 6 3 4" xfId="33909" xr:uid="{D94AD694-BB8F-4920-881E-0B4D7D5E77C0}"/>
    <cellStyle name="Tusenskille 6 2 6 3 5" xfId="44935" xr:uid="{5E565B59-E1C9-4B67-93C8-4AB7011BF995}"/>
    <cellStyle name="Tusenskille 6 2 6 3 6" xfId="52822" xr:uid="{E71DC528-F996-40AC-8F04-BE20962D2F76}"/>
    <cellStyle name="Tusenskille 6 2 6 3 7" xfId="60311" xr:uid="{2F4EB413-75B2-45BD-8646-B4370EA06955}"/>
    <cellStyle name="Tusenskille 6 2 6 4" xfId="7531" xr:uid="{045301B4-4712-4362-AE57-3CEA71643675}"/>
    <cellStyle name="Tusenskille 6 2 6 4 2" xfId="15029" xr:uid="{D42F1C8E-C915-4982-AAF1-A609BEB1359C}"/>
    <cellStyle name="Tusenskille 6 2 6 4 2 2" xfId="30005" xr:uid="{0241A8E9-0496-4FDA-AE22-C3035BA2ADFE}"/>
    <cellStyle name="Tusenskille 6 2 6 4 3" xfId="22517" xr:uid="{04E3B05F-DFA2-4CB8-8EA6-BB4264D14B75}"/>
    <cellStyle name="Tusenskille 6 2 6 4 4" xfId="35754" xr:uid="{7C73467B-B134-4EB7-8E24-209C2C44F1FB}"/>
    <cellStyle name="Tusenskille 6 2 6 4 5" xfId="44936" xr:uid="{C6190281-10CC-4D98-BDAC-38B0F08FFD92}"/>
    <cellStyle name="Tusenskille 6 2 6 4 6" xfId="52823" xr:uid="{A08BD581-DC58-4170-80FE-A3DFF0DD8EAA}"/>
    <cellStyle name="Tusenskille 6 2 6 4 7" xfId="60312" xr:uid="{0C17F031-DEFC-4224-9700-5C4552A8BF35}"/>
    <cellStyle name="Tusenskille 6 2 6 5" xfId="7532" xr:uid="{7BD84AA3-DE77-4467-89C2-43B102923C89}"/>
    <cellStyle name="Tusenskille 6 2 6 5 2" xfId="15030" xr:uid="{81FFBF53-7FA0-4C85-9FBB-19BA5C2A865B}"/>
    <cellStyle name="Tusenskille 6 2 6 5 2 2" xfId="30006" xr:uid="{1B7735A6-9BC8-4334-B997-68ECE7993B0D}"/>
    <cellStyle name="Tusenskille 6 2 6 5 3" xfId="22518" xr:uid="{B9DD71C9-7F00-4F56-9127-845B5CB18893}"/>
    <cellStyle name="Tusenskille 6 2 6 5 4" xfId="37597" xr:uid="{355819D8-F15F-48D2-B1DB-B01EA8CF1B8E}"/>
    <cellStyle name="Tusenskille 6 2 6 5 5" xfId="44937" xr:uid="{2AA6CEFA-FAA2-4E82-AA00-DFA0D99311B0}"/>
    <cellStyle name="Tusenskille 6 2 6 5 6" xfId="52824" xr:uid="{52DA529D-BF50-43BE-8B32-287B2C956E9D}"/>
    <cellStyle name="Tusenskille 6 2 6 5 7" xfId="60313" xr:uid="{746FC29D-831C-49EB-886E-2141EC9E0D4B}"/>
    <cellStyle name="Tusenskille 6 2 6 6" xfId="15023" xr:uid="{686BD7B2-3097-4D41-AB5F-7FCD4BFE84DD}"/>
    <cellStyle name="Tusenskille 6 2 6 6 2" xfId="29999" xr:uid="{E84262E8-9705-4B6E-AEA2-327DC8764CF5}"/>
    <cellStyle name="Tusenskille 6 2 6 7" xfId="22511" xr:uid="{FF0CE334-087A-4170-8895-7848BD45C40F}"/>
    <cellStyle name="Tusenskille 6 2 6 8" xfId="31069" xr:uid="{7C0618C8-A253-4E20-949F-9F2BE2A347D8}"/>
    <cellStyle name="Tusenskille 6 2 6 9" xfId="44930" xr:uid="{D53FB173-71D0-4230-8031-53ADB182EF73}"/>
    <cellStyle name="Tusenskille 6 2 7" xfId="7533" xr:uid="{0C1BEE59-084B-4D61-928A-753821C1841F}"/>
    <cellStyle name="Tusenskille 6 2 7 10" xfId="60314" xr:uid="{FDFACC00-010B-4A6E-AEE1-F3ABF3165B87}"/>
    <cellStyle name="Tusenskille 6 2 7 2" xfId="7534" xr:uid="{9F9A55CC-C215-4B50-B505-D2BFC61E8AF4}"/>
    <cellStyle name="Tusenskille 6 2 7 2 2" xfId="15032" xr:uid="{45C42CD3-1D45-4868-8957-01017CDB513B}"/>
    <cellStyle name="Tusenskille 6 2 7 2 2 2" xfId="30008" xr:uid="{73C72404-D90A-4F2A-819A-89D942ECB587}"/>
    <cellStyle name="Tusenskille 6 2 7 2 3" xfId="22520" xr:uid="{9B0E5FE6-16A8-4762-BDAE-707A5DD2A96F}"/>
    <cellStyle name="Tusenskille 6 2 7 2 4" xfId="33911" xr:uid="{357FF266-4D82-4C83-AC2F-2FC89330C52E}"/>
    <cellStyle name="Tusenskille 6 2 7 2 5" xfId="44939" xr:uid="{2105812D-26C3-4D99-AC3F-77A7058D048F}"/>
    <cellStyle name="Tusenskille 6 2 7 2 6" xfId="52826" xr:uid="{EA77E013-C718-4509-8562-41CFDE155914}"/>
    <cellStyle name="Tusenskille 6 2 7 2 7" xfId="60315" xr:uid="{D65AE60C-536B-4042-9518-CD83BB60AE97}"/>
    <cellStyle name="Tusenskille 6 2 7 3" xfId="7535" xr:uid="{4DEC9727-7F84-4DFB-82F4-5C54E890A7F6}"/>
    <cellStyle name="Tusenskille 6 2 7 3 2" xfId="15033" xr:uid="{D3C27D82-94B6-4634-95E1-1BB306E876C9}"/>
    <cellStyle name="Tusenskille 6 2 7 3 2 2" xfId="30009" xr:uid="{AE094DA6-2A0F-4718-AA0D-6E7D1B5D6346}"/>
    <cellStyle name="Tusenskille 6 2 7 3 3" xfId="22521" xr:uid="{40C066B5-91A3-4E34-873F-1A16B81DE858}"/>
    <cellStyle name="Tusenskille 6 2 7 3 4" xfId="35756" xr:uid="{799CE6CD-391A-4B26-9230-30D4485376D8}"/>
    <cellStyle name="Tusenskille 6 2 7 3 5" xfId="44940" xr:uid="{34D8C3D3-6ED5-4A68-9358-AF26B5C70189}"/>
    <cellStyle name="Tusenskille 6 2 7 3 6" xfId="52827" xr:uid="{F5511AD0-2EDB-4584-86B4-9EB9556BF624}"/>
    <cellStyle name="Tusenskille 6 2 7 3 7" xfId="60316" xr:uid="{D1EA6C5B-DD95-432F-8C7A-1005C2A4C5D1}"/>
    <cellStyle name="Tusenskille 6 2 7 4" xfId="7536" xr:uid="{E0A16FB8-8744-471B-B254-C0DCCABCF70C}"/>
    <cellStyle name="Tusenskille 6 2 7 4 2" xfId="15034" xr:uid="{6D270CB0-2754-4E58-BC2C-3BF212F8AEBC}"/>
    <cellStyle name="Tusenskille 6 2 7 4 2 2" xfId="30010" xr:uid="{AAB9C00F-9B95-43A0-8EB0-51C86FF2722C}"/>
    <cellStyle name="Tusenskille 6 2 7 4 3" xfId="22522" xr:uid="{89D7CF2B-EE9D-4837-907A-3F2BF3CC3536}"/>
    <cellStyle name="Tusenskille 6 2 7 4 4" xfId="37599" xr:uid="{6B41215A-5DF9-432A-AA31-24B2259B2AE9}"/>
    <cellStyle name="Tusenskille 6 2 7 4 5" xfId="44941" xr:uid="{37229C12-1573-45F0-BD33-914FD7887AE0}"/>
    <cellStyle name="Tusenskille 6 2 7 4 6" xfId="52828" xr:uid="{0D3E00D5-A771-4391-A549-64AE890A0D7A}"/>
    <cellStyle name="Tusenskille 6 2 7 4 7" xfId="60317" xr:uid="{9D372C5A-D5C4-458B-AC51-CE0BA86B7F8A}"/>
    <cellStyle name="Tusenskille 6 2 7 5" xfId="15031" xr:uid="{4514AB0E-2C31-4B71-ACAA-A10E89D6553F}"/>
    <cellStyle name="Tusenskille 6 2 7 5 2" xfId="30007" xr:uid="{EE35B867-424C-4BD8-B035-F55D4E3CD90D}"/>
    <cellStyle name="Tusenskille 6 2 7 6" xfId="22519" xr:uid="{53CDC1BD-D600-485A-9C3E-1AAB6629D5E2}"/>
    <cellStyle name="Tusenskille 6 2 7 7" xfId="31973" xr:uid="{7D1F5168-E8B5-4A8A-A7DA-6E2DC7BDC73B}"/>
    <cellStyle name="Tusenskille 6 2 7 8" xfId="44938" xr:uid="{5F05D9BA-2F60-461F-99A8-2705FA1F85F9}"/>
    <cellStyle name="Tusenskille 6 2 7 9" xfId="52825" xr:uid="{FA22787C-75CF-4AC7-8C0B-F9B609D4CE87}"/>
    <cellStyle name="Tusenskille 6 2 8" xfId="7537" xr:uid="{3D277B1D-E6A0-45BF-8E66-2C87F1DECD28}"/>
    <cellStyle name="Tusenskille 6 2 8 2" xfId="15035" xr:uid="{A0353652-8A4A-47CE-8A12-63D65EE2EBFC}"/>
    <cellStyle name="Tusenskille 6 2 8 2 2" xfId="30011" xr:uid="{B6C4258C-2B3D-4898-8976-6D0C491E987B}"/>
    <cellStyle name="Tusenskille 6 2 8 3" xfId="22523" xr:uid="{604C3917-FFC2-4E08-9A38-3EAB763E22D1}"/>
    <cellStyle name="Tusenskille 6 2 8 4" xfId="33888" xr:uid="{DD462770-6BFE-4FA2-B4FC-2A1D88EB6176}"/>
    <cellStyle name="Tusenskille 6 2 8 5" xfId="44942" xr:uid="{3AFFCC48-84D6-4F84-8ADA-216C5016276E}"/>
    <cellStyle name="Tusenskille 6 2 8 6" xfId="52829" xr:uid="{86A5C222-46DE-4F5A-BC84-BB2B02486CC3}"/>
    <cellStyle name="Tusenskille 6 2 8 7" xfId="60318" xr:uid="{36C21E15-8757-4B9C-AA86-73F143ACB87E}"/>
    <cellStyle name="Tusenskille 6 2 9" xfId="7538" xr:uid="{68116A95-69A0-4ECB-AA60-94011E4D0DCD}"/>
    <cellStyle name="Tusenskille 6 2 9 2" xfId="15036" xr:uid="{6333A2DB-4C13-4E9D-90FC-4B2444A76235}"/>
    <cellStyle name="Tusenskille 6 2 9 2 2" xfId="30012" xr:uid="{DAE54E88-4247-4549-AA83-BA1FC185C9C6}"/>
    <cellStyle name="Tusenskille 6 2 9 3" xfId="22524" xr:uid="{EEC864AF-DF12-42A6-8EE6-5AE64C4A76E8}"/>
    <cellStyle name="Tusenskille 6 2 9 4" xfId="35733" xr:uid="{FF981C2B-C50A-4BDA-88E8-1F1E49F38946}"/>
    <cellStyle name="Tusenskille 6 2 9 5" xfId="44943" xr:uid="{A5EE4F5A-E4DC-40F2-86A0-80580DFFCC8C}"/>
    <cellStyle name="Tusenskille 6 2 9 6" xfId="52830" xr:uid="{6EDC4E88-7FE4-45CB-A0DC-1706FC69BA52}"/>
    <cellStyle name="Tusenskille 6 2 9 7" xfId="60319" xr:uid="{5EC9609C-8EC9-4380-A931-29D0A857FCAC}"/>
    <cellStyle name="Tusenskille 6 20" xfId="37723" xr:uid="{ECA092A2-8B39-4495-B1F9-7A58EAFCFD04}"/>
    <cellStyle name="Tusenskille 6 21" xfId="45211" xr:uid="{122AB123-CEC3-44AA-BE86-EEF2841FCA9C}"/>
    <cellStyle name="Tusenskille 6 22" xfId="45334" xr:uid="{970B1406-27BC-4412-921F-F03564838CEE}"/>
    <cellStyle name="Tusenskille 6 23" xfId="45457" xr:uid="{71E8258A-C121-438E-8E11-1BDF490EEB25}"/>
    <cellStyle name="Tusenskille 6 24" xfId="45595" xr:uid="{4F77D88A-2148-4C26-9A79-D111CA5F4866}"/>
    <cellStyle name="Tusenskille 6 25" xfId="53099" xr:uid="{00B7FC43-7DE3-4395-B85D-0340F0F4CA5A}"/>
    <cellStyle name="Tusenskille 6 3" xfId="7539" xr:uid="{9F78181E-1D8F-4FE9-813A-6CA23CD3FA62}"/>
    <cellStyle name="Tusenskille 6 3 10" xfId="22525" xr:uid="{5AA3D40B-8E9D-4D6B-86D6-F849551B1591}"/>
    <cellStyle name="Tusenskille 6 3 11" xfId="30354" xr:uid="{7C0D13B4-30BF-4B38-9AC6-2D538F3976EE}"/>
    <cellStyle name="Tusenskille 6 3 12" xfId="44944" xr:uid="{3BCF8599-7D58-4563-95CC-02E5FB6CF91D}"/>
    <cellStyle name="Tusenskille 6 3 13" xfId="52831" xr:uid="{49F9A44B-41D3-417B-A4CB-EBD1BF10BD8A}"/>
    <cellStyle name="Tusenskille 6 3 14" xfId="60320" xr:uid="{0D267E33-EF1A-4EBC-A1FF-27AC0B865C22}"/>
    <cellStyle name="Tusenskille 6 3 2" xfId="7540" xr:uid="{7DE49F8E-AD57-405D-8C6C-11F403039687}"/>
    <cellStyle name="Tusenskille 6 3 2 10" xfId="44945" xr:uid="{3FF0C4E6-552C-4587-903C-75B02A183DA3}"/>
    <cellStyle name="Tusenskille 6 3 2 11" xfId="52832" xr:uid="{2AB460B0-6363-4E28-B1E6-4381855726AA}"/>
    <cellStyle name="Tusenskille 6 3 2 12" xfId="60321" xr:uid="{814A259F-C465-42EE-BCF2-B35235345D2A}"/>
    <cellStyle name="Tusenskille 6 3 2 2" xfId="7541" xr:uid="{5F1A1BDE-FE93-4BBF-90CA-FAE3463E368B}"/>
    <cellStyle name="Tusenskille 6 3 2 2 10" xfId="52833" xr:uid="{ABC10970-EB3F-488A-A71B-93BB86902BE1}"/>
    <cellStyle name="Tusenskille 6 3 2 2 11" xfId="60322" xr:uid="{A29EC3F0-BE7B-4EFD-AE7D-380FF0FA2365}"/>
    <cellStyle name="Tusenskille 6 3 2 2 2" xfId="7542" xr:uid="{B3A76D86-5813-408B-804A-712EF1C3A203}"/>
    <cellStyle name="Tusenskille 6 3 2 2 2 10" xfId="60323" xr:uid="{FF07515D-E786-42ED-8570-291192BD0648}"/>
    <cellStyle name="Tusenskille 6 3 2 2 2 2" xfId="7543" xr:uid="{4927C1F8-1FC5-4E4A-8BEF-B3FD62CC0FF0}"/>
    <cellStyle name="Tusenskille 6 3 2 2 2 2 2" xfId="15041" xr:uid="{8894C3C8-668D-48C4-B5AE-EE2D261EF285}"/>
    <cellStyle name="Tusenskille 6 3 2 2 2 2 2 2" xfId="30017" xr:uid="{981F37C5-FA51-43B7-9377-5F8D838D495E}"/>
    <cellStyle name="Tusenskille 6 3 2 2 2 2 3" xfId="22529" xr:uid="{8E726FD2-A7CC-447B-8BA7-F19AA5CC0D33}"/>
    <cellStyle name="Tusenskille 6 3 2 2 2 2 4" xfId="33915" xr:uid="{C153EBB3-1EBC-46A2-A179-661A1B84547E}"/>
    <cellStyle name="Tusenskille 6 3 2 2 2 2 5" xfId="44948" xr:uid="{8E8269AC-796E-45B8-9812-DB7D4672F7F8}"/>
    <cellStyle name="Tusenskille 6 3 2 2 2 2 6" xfId="52835" xr:uid="{CA1494EE-2EC6-4464-BE99-7E055B43165D}"/>
    <cellStyle name="Tusenskille 6 3 2 2 2 2 7" xfId="60324" xr:uid="{E5886088-17AE-4B77-AD72-6ABBB6A7ECDA}"/>
    <cellStyle name="Tusenskille 6 3 2 2 2 3" xfId="7544" xr:uid="{A79A2341-48E8-4324-B864-395D93DD906A}"/>
    <cellStyle name="Tusenskille 6 3 2 2 2 3 2" xfId="15042" xr:uid="{0F24F072-4098-4A42-B7E6-DDAC7DAC5B6E}"/>
    <cellStyle name="Tusenskille 6 3 2 2 2 3 2 2" xfId="30018" xr:uid="{A9C43C8E-D0C5-43B1-BC94-3FB3F2268E75}"/>
    <cellStyle name="Tusenskille 6 3 2 2 2 3 3" xfId="22530" xr:uid="{528B3BA0-5267-4F8E-97CD-90301B3519D6}"/>
    <cellStyle name="Tusenskille 6 3 2 2 2 3 4" xfId="35760" xr:uid="{3A17926E-632F-4CA3-9547-A899A87A8921}"/>
    <cellStyle name="Tusenskille 6 3 2 2 2 3 5" xfId="44949" xr:uid="{BE0A715E-C03F-494C-9539-BDAC69AC0D5A}"/>
    <cellStyle name="Tusenskille 6 3 2 2 2 3 6" xfId="52836" xr:uid="{76E0EA93-3B70-4656-94B1-E68B2B30B976}"/>
    <cellStyle name="Tusenskille 6 3 2 2 2 3 7" xfId="60325" xr:uid="{D7388881-870D-436A-B715-B57D52498C35}"/>
    <cellStyle name="Tusenskille 6 3 2 2 2 4" xfId="7545" xr:uid="{5EE2A5B6-C284-4B5D-9C15-B35C493C2579}"/>
    <cellStyle name="Tusenskille 6 3 2 2 2 4 2" xfId="15043" xr:uid="{ABBFB5DA-5D62-4CF3-93DB-5B0851C6EE9A}"/>
    <cellStyle name="Tusenskille 6 3 2 2 2 4 2 2" xfId="30019" xr:uid="{870FCC3F-6354-40F3-ADA7-64D777DF5FC6}"/>
    <cellStyle name="Tusenskille 6 3 2 2 2 4 3" xfId="22531" xr:uid="{AEB05D89-5D4C-4F1F-8A4F-A2B35A0A9215}"/>
    <cellStyle name="Tusenskille 6 3 2 2 2 4 4" xfId="37603" xr:uid="{09A9D730-83E3-4ECD-BA35-BB5E291F963A}"/>
    <cellStyle name="Tusenskille 6 3 2 2 2 4 5" xfId="44950" xr:uid="{9272E2A5-886A-470D-8ADA-03D4AB5BA68D}"/>
    <cellStyle name="Tusenskille 6 3 2 2 2 4 6" xfId="52837" xr:uid="{148928CC-25F3-4934-91C6-D896E75A241D}"/>
    <cellStyle name="Tusenskille 6 3 2 2 2 4 7" xfId="60326" xr:uid="{DE178C0E-9EED-409B-8AB5-89ED06EAA3DE}"/>
    <cellStyle name="Tusenskille 6 3 2 2 2 5" xfId="15040" xr:uid="{C1692F11-94AC-4643-A4A8-21FC66298360}"/>
    <cellStyle name="Tusenskille 6 3 2 2 2 5 2" xfId="30016" xr:uid="{60A661AB-3FED-4218-BD24-BE827B4DFE03}"/>
    <cellStyle name="Tusenskille 6 3 2 2 2 6" xfId="22528" xr:uid="{0BB81D62-A823-4678-BF9F-34BBECA62719}"/>
    <cellStyle name="Tusenskille 6 3 2 2 2 7" xfId="31987" xr:uid="{F2AF149B-79FD-4856-8E32-0CF6E792D5C4}"/>
    <cellStyle name="Tusenskille 6 3 2 2 2 8" xfId="44947" xr:uid="{50665DE9-A030-435E-A51F-11B4B74C3C33}"/>
    <cellStyle name="Tusenskille 6 3 2 2 2 9" xfId="52834" xr:uid="{73BDF950-2540-43FD-94EE-006DAC08F0D0}"/>
    <cellStyle name="Tusenskille 6 3 2 2 3" xfId="7546" xr:uid="{6B16D0A2-C0B4-4213-A8D9-52179650344E}"/>
    <cellStyle name="Tusenskille 6 3 2 2 3 2" xfId="15044" xr:uid="{6DA14A51-C21C-4586-9F9B-1BAD6ED71FC8}"/>
    <cellStyle name="Tusenskille 6 3 2 2 3 2 2" xfId="30020" xr:uid="{22E4EFA4-1E00-49EC-98AE-66DA0D08B59D}"/>
    <cellStyle name="Tusenskille 6 3 2 2 3 3" xfId="22532" xr:uid="{13FD224D-BF2B-4ACA-B456-DDC5C536C0FB}"/>
    <cellStyle name="Tusenskille 6 3 2 2 3 4" xfId="33914" xr:uid="{9B349103-E410-42CF-BD86-79B273040EBF}"/>
    <cellStyle name="Tusenskille 6 3 2 2 3 5" xfId="44951" xr:uid="{7F100457-6EBA-40FB-8FE0-7EDE8EE57710}"/>
    <cellStyle name="Tusenskille 6 3 2 2 3 6" xfId="52838" xr:uid="{7777FE6C-839D-4475-92C1-2E5D369EE878}"/>
    <cellStyle name="Tusenskille 6 3 2 2 3 7" xfId="60327" xr:uid="{2724AE57-0A5D-4ADB-A50C-D5D5B29F19EC}"/>
    <cellStyle name="Tusenskille 6 3 2 2 4" xfId="7547" xr:uid="{D03ACDE5-0E0A-4B3C-BF19-FEA0C098DF08}"/>
    <cellStyle name="Tusenskille 6 3 2 2 4 2" xfId="15045" xr:uid="{C1DD2309-C986-48CC-AA82-CF9710058114}"/>
    <cellStyle name="Tusenskille 6 3 2 2 4 2 2" xfId="30021" xr:uid="{CC0EA2FC-22AA-45A7-A351-7F4660ED1706}"/>
    <cellStyle name="Tusenskille 6 3 2 2 4 3" xfId="22533" xr:uid="{4228429E-F2CE-402A-811C-4A9AE315CCE0}"/>
    <cellStyle name="Tusenskille 6 3 2 2 4 4" xfId="35759" xr:uid="{28F94EEC-B6E2-4E06-8FC8-5DDAECC8FE2E}"/>
    <cellStyle name="Tusenskille 6 3 2 2 4 5" xfId="44952" xr:uid="{8385C93E-3B8C-4A12-83B6-438A18F6260B}"/>
    <cellStyle name="Tusenskille 6 3 2 2 4 6" xfId="52839" xr:uid="{EF5B77D9-89E6-4853-9351-B66580E0CEEE}"/>
    <cellStyle name="Tusenskille 6 3 2 2 4 7" xfId="60328" xr:uid="{E7687D7A-6BB8-4E4B-BCB4-537B53D80211}"/>
    <cellStyle name="Tusenskille 6 3 2 2 5" xfId="7548" xr:uid="{41A9969C-75A4-4528-8724-4A28D0AA5441}"/>
    <cellStyle name="Tusenskille 6 3 2 2 5 2" xfId="15046" xr:uid="{EBA1CD86-19CC-4151-8E7C-426BB54553BC}"/>
    <cellStyle name="Tusenskille 6 3 2 2 5 2 2" xfId="30022" xr:uid="{0D23E548-9E72-4C1A-B596-F8975728B092}"/>
    <cellStyle name="Tusenskille 6 3 2 2 5 3" xfId="22534" xr:uid="{93A2723B-680F-4C08-9FB6-3EA2C5A7F0CE}"/>
    <cellStyle name="Tusenskille 6 3 2 2 5 4" xfId="37602" xr:uid="{1264E40C-E368-49EE-866B-A5A28B70B965}"/>
    <cellStyle name="Tusenskille 6 3 2 2 5 5" xfId="44953" xr:uid="{7C293F95-860D-4533-B480-3B99FF9A975C}"/>
    <cellStyle name="Tusenskille 6 3 2 2 5 6" xfId="52840" xr:uid="{1631D196-0714-4464-A0E6-B1A041152E24}"/>
    <cellStyle name="Tusenskille 6 3 2 2 5 7" xfId="60329" xr:uid="{EB9BB6A3-2063-42D8-8D45-08615DF6B9C4}"/>
    <cellStyle name="Tusenskille 6 3 2 2 6" xfId="15039" xr:uid="{EB1E2E3C-FB49-4C90-91D6-85E76B0794F4}"/>
    <cellStyle name="Tusenskille 6 3 2 2 6 2" xfId="30015" xr:uid="{A808A077-B81E-4225-AC62-25CAE1D5E86C}"/>
    <cellStyle name="Tusenskille 6 3 2 2 7" xfId="22527" xr:uid="{D6D95F57-762B-4EC2-8452-0EAA267FD1F3}"/>
    <cellStyle name="Tusenskille 6 3 2 2 8" xfId="31075" xr:uid="{3ADAED52-E66C-418F-BFDB-C7FF6BFCE55D}"/>
    <cellStyle name="Tusenskille 6 3 2 2 9" xfId="44946" xr:uid="{F152838C-78B7-436B-8C18-3E476A24B1CB}"/>
    <cellStyle name="Tusenskille 6 3 2 3" xfId="7549" xr:uid="{FA85B957-BBE4-4438-9375-DB0FDFFC4DDB}"/>
    <cellStyle name="Tusenskille 6 3 2 3 10" xfId="60330" xr:uid="{7D148EBE-D2FF-4134-9975-55AD337CA0FD}"/>
    <cellStyle name="Tusenskille 6 3 2 3 2" xfId="7550" xr:uid="{8AAFBFE1-B72A-43D3-A62B-C929A3D853BC}"/>
    <cellStyle name="Tusenskille 6 3 2 3 2 2" xfId="15048" xr:uid="{44536A45-412A-4002-8E05-C80A2EC2056E}"/>
    <cellStyle name="Tusenskille 6 3 2 3 2 2 2" xfId="30024" xr:uid="{67FB5C5D-AA60-4888-B6D2-4643ABC9856B}"/>
    <cellStyle name="Tusenskille 6 3 2 3 2 3" xfId="22536" xr:uid="{AF859504-52C9-480B-A04B-5E573888162F}"/>
    <cellStyle name="Tusenskille 6 3 2 3 2 4" xfId="33916" xr:uid="{3D84C62C-B112-4E49-BF54-43F3EFF02F2A}"/>
    <cellStyle name="Tusenskille 6 3 2 3 2 5" xfId="44955" xr:uid="{A386F70A-1402-4A1F-9CDA-9483386B7060}"/>
    <cellStyle name="Tusenskille 6 3 2 3 2 6" xfId="52842" xr:uid="{C0FCBC82-3AE2-40A8-93C0-DF51EB83C5DA}"/>
    <cellStyle name="Tusenskille 6 3 2 3 2 7" xfId="60331" xr:uid="{BDEDBA80-FF6E-43EB-AA60-CBBE5D44E417}"/>
    <cellStyle name="Tusenskille 6 3 2 3 3" xfId="7551" xr:uid="{D2BC74B8-BABB-4673-AAC7-75FA66171CBA}"/>
    <cellStyle name="Tusenskille 6 3 2 3 3 2" xfId="15049" xr:uid="{1D644624-E05E-4F37-B1FE-1333F9708547}"/>
    <cellStyle name="Tusenskille 6 3 2 3 3 2 2" xfId="30025" xr:uid="{370101AD-8CCB-4FAB-A14F-AE85838CB72E}"/>
    <cellStyle name="Tusenskille 6 3 2 3 3 3" xfId="22537" xr:uid="{2AC9CD59-68DA-48E1-8C6C-53F13F012510}"/>
    <cellStyle name="Tusenskille 6 3 2 3 3 4" xfId="35761" xr:uid="{82EBC8DD-B036-481A-AFD7-56B239F38966}"/>
    <cellStyle name="Tusenskille 6 3 2 3 3 5" xfId="44956" xr:uid="{E41C454C-F232-49E9-A3D0-9F724F98AA3C}"/>
    <cellStyle name="Tusenskille 6 3 2 3 3 6" xfId="52843" xr:uid="{505B8BA5-E841-4C18-ADEF-BBEF2BE7784A}"/>
    <cellStyle name="Tusenskille 6 3 2 3 3 7" xfId="60332" xr:uid="{EDC1EB7B-4FED-4140-8778-1B68BCA83DAB}"/>
    <cellStyle name="Tusenskille 6 3 2 3 4" xfId="7552" xr:uid="{4CC7BA4D-48B9-472E-AC24-9CBF41E3142C}"/>
    <cellStyle name="Tusenskille 6 3 2 3 4 2" xfId="15050" xr:uid="{99EF2F78-347B-4040-B7F1-BFB029C7CC73}"/>
    <cellStyle name="Tusenskille 6 3 2 3 4 2 2" xfId="30026" xr:uid="{44FB0E21-96C4-40B1-BC1E-6752412C25BF}"/>
    <cellStyle name="Tusenskille 6 3 2 3 4 3" xfId="22538" xr:uid="{8FE3FA5D-F177-45F0-83AD-550E6C357654}"/>
    <cellStyle name="Tusenskille 6 3 2 3 4 4" xfId="37604" xr:uid="{40EB458C-3435-496A-98BC-2C069AA5127B}"/>
    <cellStyle name="Tusenskille 6 3 2 3 4 5" xfId="44957" xr:uid="{A6C7C57D-1015-4DC4-A270-D2A06F1B1CC3}"/>
    <cellStyle name="Tusenskille 6 3 2 3 4 6" xfId="52844" xr:uid="{25871AB1-2E45-4407-B08D-423B7992E283}"/>
    <cellStyle name="Tusenskille 6 3 2 3 4 7" xfId="60333" xr:uid="{6D5551CF-F1A9-4B9E-9F7F-F20EFEED7E7C}"/>
    <cellStyle name="Tusenskille 6 3 2 3 5" xfId="15047" xr:uid="{6734589C-F73D-4108-84F1-311CAAE3C342}"/>
    <cellStyle name="Tusenskille 6 3 2 3 5 2" xfId="30023" xr:uid="{DF93B364-753A-4D66-8475-26FCA905A5F4}"/>
    <cellStyle name="Tusenskille 6 3 2 3 6" xfId="22535" xr:uid="{0953D153-6906-4A9D-90EF-F071ABF712AF}"/>
    <cellStyle name="Tusenskille 6 3 2 3 7" xfId="31986" xr:uid="{5B61F509-6E61-475E-B2CF-04B88EEFA90B}"/>
    <cellStyle name="Tusenskille 6 3 2 3 8" xfId="44954" xr:uid="{FACA8150-5D49-4CC0-BA27-57DA421D509D}"/>
    <cellStyle name="Tusenskille 6 3 2 3 9" xfId="52841" xr:uid="{DFB3DFCB-2D42-408C-AFB3-C6A30EDFB1B1}"/>
    <cellStyle name="Tusenskille 6 3 2 4" xfId="7553" xr:uid="{86A8C855-8ECA-49DB-976F-12E6EE65ED4C}"/>
    <cellStyle name="Tusenskille 6 3 2 4 2" xfId="15051" xr:uid="{343081F1-1FA9-4E38-B841-B45AF1469327}"/>
    <cellStyle name="Tusenskille 6 3 2 4 2 2" xfId="30027" xr:uid="{D7EBD057-666B-46C2-8F15-6FC48C2FFCA2}"/>
    <cellStyle name="Tusenskille 6 3 2 4 3" xfId="22539" xr:uid="{E6D0D492-8F83-4533-BA11-F31D57AFAD5B}"/>
    <cellStyle name="Tusenskille 6 3 2 4 4" xfId="33913" xr:uid="{9D75B743-CB6F-443B-B144-77AF08AC3D7A}"/>
    <cellStyle name="Tusenskille 6 3 2 4 5" xfId="44958" xr:uid="{7371D5A7-C406-452B-9449-73067DB08A4A}"/>
    <cellStyle name="Tusenskille 6 3 2 4 6" xfId="52845" xr:uid="{4F5255C1-3319-4B1D-BCC7-E40094C41CA9}"/>
    <cellStyle name="Tusenskille 6 3 2 4 7" xfId="60334" xr:uid="{6BB3CF01-7DE3-4DB2-A1F4-D80479D0DCE6}"/>
    <cellStyle name="Tusenskille 6 3 2 5" xfId="7554" xr:uid="{C51EB564-BF79-499A-80FF-E004E1FC9DFC}"/>
    <cellStyle name="Tusenskille 6 3 2 5 2" xfId="15052" xr:uid="{66D8861A-02BD-42E2-864C-D1E76D8C0596}"/>
    <cellStyle name="Tusenskille 6 3 2 5 2 2" xfId="30028" xr:uid="{4D667DD5-FF71-40C7-9C5F-00253D044AF7}"/>
    <cellStyle name="Tusenskille 6 3 2 5 3" xfId="22540" xr:uid="{E8220982-7885-4F08-BC8D-575981410FF1}"/>
    <cellStyle name="Tusenskille 6 3 2 5 4" xfId="35758" xr:uid="{2C85FBE3-148D-451E-85AC-77864508844C}"/>
    <cellStyle name="Tusenskille 6 3 2 5 5" xfId="44959" xr:uid="{834A73AA-7494-4C0B-B0A9-668EF87A8C42}"/>
    <cellStyle name="Tusenskille 6 3 2 5 6" xfId="52846" xr:uid="{58C6EC44-95C0-4ABE-970D-184E584E0AEC}"/>
    <cellStyle name="Tusenskille 6 3 2 5 7" xfId="60335" xr:uid="{2DB740F0-5CC2-4C3D-8825-03B0DB8186F9}"/>
    <cellStyle name="Tusenskille 6 3 2 6" xfId="7555" xr:uid="{C87D37EE-12E7-4D1C-A6C5-187B223B9A95}"/>
    <cellStyle name="Tusenskille 6 3 2 6 2" xfId="15053" xr:uid="{F6BF2504-6419-43FA-A17D-E600B362979F}"/>
    <cellStyle name="Tusenskille 6 3 2 6 2 2" xfId="30029" xr:uid="{CAD4A68E-8C26-409C-B805-B83ECA9D83AC}"/>
    <cellStyle name="Tusenskille 6 3 2 6 3" xfId="22541" xr:uid="{CED9F887-7229-4834-AFCE-CC650FFA5497}"/>
    <cellStyle name="Tusenskille 6 3 2 6 4" xfId="37601" xr:uid="{2B8C6D1B-91D9-430C-8B21-2D4755EBA511}"/>
    <cellStyle name="Tusenskille 6 3 2 6 5" xfId="44960" xr:uid="{B0219D21-5F83-4051-889B-25FF1BCBEE34}"/>
    <cellStyle name="Tusenskille 6 3 2 6 6" xfId="52847" xr:uid="{16AD7608-5E87-4363-9AB6-92A8C02849CE}"/>
    <cellStyle name="Tusenskille 6 3 2 6 7" xfId="60336" xr:uid="{C0141483-7504-4364-8173-E351BFFB69E1}"/>
    <cellStyle name="Tusenskille 6 3 2 7" xfId="15038" xr:uid="{9AF39E4E-086B-4AB0-8F97-DCD4D7155EF8}"/>
    <cellStyle name="Tusenskille 6 3 2 7 2" xfId="30014" xr:uid="{273753F6-8233-4AAD-8BD9-23CEB9C98552}"/>
    <cellStyle name="Tusenskille 6 3 2 8" xfId="22526" xr:uid="{ECA33288-EA2B-48EF-BB86-2BCEE06C02C7}"/>
    <cellStyle name="Tusenskille 6 3 2 9" xfId="30544" xr:uid="{9A896FA4-B5C9-483F-949A-E14858F76BAA}"/>
    <cellStyle name="Tusenskille 6 3 3" xfId="7556" xr:uid="{C31D139C-B06B-499F-A607-05905291FD46}"/>
    <cellStyle name="Tusenskille 6 3 3 10" xfId="52848" xr:uid="{7A9C6FEA-7F4A-4173-A681-E791C90F704A}"/>
    <cellStyle name="Tusenskille 6 3 3 11" xfId="60337" xr:uid="{379B23E1-701F-4146-A9EC-11CD40FA7508}"/>
    <cellStyle name="Tusenskille 6 3 3 2" xfId="7557" xr:uid="{B2B8A64A-602F-4876-A110-8DF6DF5E7154}"/>
    <cellStyle name="Tusenskille 6 3 3 2 10" xfId="60338" xr:uid="{C207483F-D167-4DA6-AA36-38EBF8FCF0D8}"/>
    <cellStyle name="Tusenskille 6 3 3 2 2" xfId="7558" xr:uid="{F57BC8C3-5232-4268-B432-CEA580C451D9}"/>
    <cellStyle name="Tusenskille 6 3 3 2 2 2" xfId="15056" xr:uid="{487EB2FC-772B-4D45-AB4F-781A595D3180}"/>
    <cellStyle name="Tusenskille 6 3 3 2 2 2 2" xfId="30032" xr:uid="{D4AC3B70-9D0C-466C-83EF-6E2423714231}"/>
    <cellStyle name="Tusenskille 6 3 3 2 2 3" xfId="22544" xr:uid="{D34EA09F-CBB1-4C54-AFFC-09FF9A82BE41}"/>
    <cellStyle name="Tusenskille 6 3 3 2 2 4" xfId="33918" xr:uid="{0A32E976-D5D5-4727-BF37-D45FF1788E47}"/>
    <cellStyle name="Tusenskille 6 3 3 2 2 5" xfId="44963" xr:uid="{CE1C29FA-69DE-43B5-AE04-17FBFC6D2CC8}"/>
    <cellStyle name="Tusenskille 6 3 3 2 2 6" xfId="52850" xr:uid="{0D7A912D-7D08-481E-811C-7DB9E941A1CE}"/>
    <cellStyle name="Tusenskille 6 3 3 2 2 7" xfId="60339" xr:uid="{14B46D23-CA09-430B-B423-1995F6482FE8}"/>
    <cellStyle name="Tusenskille 6 3 3 2 3" xfId="7559" xr:uid="{7B9E8E00-02F4-41CE-A8AE-3ACC74D91D6E}"/>
    <cellStyle name="Tusenskille 6 3 3 2 3 2" xfId="15057" xr:uid="{FEDDE803-E97E-4F25-B56A-699D2B1B4FB8}"/>
    <cellStyle name="Tusenskille 6 3 3 2 3 2 2" xfId="30033" xr:uid="{24FD4FB7-941F-427B-AF38-BEEFB985CE27}"/>
    <cellStyle name="Tusenskille 6 3 3 2 3 3" xfId="22545" xr:uid="{64286AC3-D4B5-48E7-9944-ABD9284CD2FD}"/>
    <cellStyle name="Tusenskille 6 3 3 2 3 4" xfId="35763" xr:uid="{3ADC233E-51AC-44F2-8CB3-D572283D3D9B}"/>
    <cellStyle name="Tusenskille 6 3 3 2 3 5" xfId="44964" xr:uid="{062ED7AD-8DFE-4DA4-AAF7-B3A1D4196E70}"/>
    <cellStyle name="Tusenskille 6 3 3 2 3 6" xfId="52851" xr:uid="{B0AA040F-59AC-4F15-8740-4052E65921C6}"/>
    <cellStyle name="Tusenskille 6 3 3 2 3 7" xfId="60340" xr:uid="{A3080852-EB93-4685-98ED-21AB546F7C95}"/>
    <cellStyle name="Tusenskille 6 3 3 2 4" xfId="7560" xr:uid="{9AED08CA-7CE5-4567-9019-700ED763E6E2}"/>
    <cellStyle name="Tusenskille 6 3 3 2 4 2" xfId="15058" xr:uid="{DFAD5128-7FC7-44B8-A009-E608DA8F48D9}"/>
    <cellStyle name="Tusenskille 6 3 3 2 4 2 2" xfId="30034" xr:uid="{CF89A8F8-BB85-4921-8824-7E842878DC53}"/>
    <cellStyle name="Tusenskille 6 3 3 2 4 3" xfId="22546" xr:uid="{3CBEAD61-27E6-46C4-8266-D7C608DE95F4}"/>
    <cellStyle name="Tusenskille 6 3 3 2 4 4" xfId="37606" xr:uid="{1C2F2B29-13C5-442B-9338-09539CD5A80A}"/>
    <cellStyle name="Tusenskille 6 3 3 2 4 5" xfId="44965" xr:uid="{E4E7BE9E-9259-4C8C-907B-48FB19D15FB3}"/>
    <cellStyle name="Tusenskille 6 3 3 2 4 6" xfId="52852" xr:uid="{A73895BB-26F2-4D62-9E7B-AB0D1A96CDBA}"/>
    <cellStyle name="Tusenskille 6 3 3 2 4 7" xfId="60341" xr:uid="{D552194A-ABB9-43D5-81A3-2B7D87027F55}"/>
    <cellStyle name="Tusenskille 6 3 3 2 5" xfId="15055" xr:uid="{C40D58DB-74D2-4F65-8505-5EF15D6AF1AD}"/>
    <cellStyle name="Tusenskille 6 3 3 2 5 2" xfId="30031" xr:uid="{EEC1F1D8-1E03-4B75-842A-8E35B4DCAB5B}"/>
    <cellStyle name="Tusenskille 6 3 3 2 6" xfId="22543" xr:uid="{5E69331F-07FF-4BF4-927D-B1B484720D1E}"/>
    <cellStyle name="Tusenskille 6 3 3 2 7" xfId="31988" xr:uid="{1189B044-59F0-44F6-B462-01F30CFFB079}"/>
    <cellStyle name="Tusenskille 6 3 3 2 8" xfId="44962" xr:uid="{5E6F14DD-5157-4A86-BFE3-6AE3AAF33CF1}"/>
    <cellStyle name="Tusenskille 6 3 3 2 9" xfId="52849" xr:uid="{0C47A607-6848-4BF7-BBEA-E0D58D70C428}"/>
    <cellStyle name="Tusenskille 6 3 3 3" xfId="7561" xr:uid="{04F7251D-B8BE-482B-BFB1-790DCCDD7AB6}"/>
    <cellStyle name="Tusenskille 6 3 3 3 2" xfId="15059" xr:uid="{BA1F737F-C804-47CA-8482-C8BDF46A951B}"/>
    <cellStyle name="Tusenskille 6 3 3 3 2 2" xfId="30035" xr:uid="{C6B5046C-E5C4-4BE1-9CD7-A31883F8AAFE}"/>
    <cellStyle name="Tusenskille 6 3 3 3 3" xfId="22547" xr:uid="{F34C0EF3-2106-46B1-880D-D03867804D57}"/>
    <cellStyle name="Tusenskille 6 3 3 3 4" xfId="33917" xr:uid="{95686630-D72A-4CF1-8EF6-17D2DF71870F}"/>
    <cellStyle name="Tusenskille 6 3 3 3 5" xfId="44966" xr:uid="{F5757D99-CD20-4AF9-8625-125ECF67813C}"/>
    <cellStyle name="Tusenskille 6 3 3 3 6" xfId="52853" xr:uid="{BE9C9CF3-A817-49AC-9350-79E6CF22F9A7}"/>
    <cellStyle name="Tusenskille 6 3 3 3 7" xfId="60342" xr:uid="{F606EFF0-63A1-48ED-9FC2-1C2B61EF0853}"/>
    <cellStyle name="Tusenskille 6 3 3 4" xfId="7562" xr:uid="{521A0CE2-A7C5-4F3E-B534-ED7A4DFFE924}"/>
    <cellStyle name="Tusenskille 6 3 3 4 2" xfId="15060" xr:uid="{C6A7541E-3B01-4BDE-B049-F7D249DE719E}"/>
    <cellStyle name="Tusenskille 6 3 3 4 2 2" xfId="30036" xr:uid="{641FFBCD-DDE0-4CF5-8C8A-C8456776B744}"/>
    <cellStyle name="Tusenskille 6 3 3 4 3" xfId="22548" xr:uid="{10F4496C-224F-4DBD-B518-729450C2D61C}"/>
    <cellStyle name="Tusenskille 6 3 3 4 4" xfId="35762" xr:uid="{7E2F1BEE-7070-459D-A48D-AA53C22398AD}"/>
    <cellStyle name="Tusenskille 6 3 3 4 5" xfId="44967" xr:uid="{EAD580A7-0441-4CBB-8EF3-41E5CA42FFB1}"/>
    <cellStyle name="Tusenskille 6 3 3 4 6" xfId="52854" xr:uid="{D970C84F-0AE1-45C0-BA16-E226E2E0EC5A}"/>
    <cellStyle name="Tusenskille 6 3 3 4 7" xfId="60343" xr:uid="{B86EE2DF-9BF2-4371-8310-29E537E1E3D8}"/>
    <cellStyle name="Tusenskille 6 3 3 5" xfId="7563" xr:uid="{D0721286-FB9B-4336-B2D7-CDB6A4849D11}"/>
    <cellStyle name="Tusenskille 6 3 3 5 2" xfId="15061" xr:uid="{A23BB0B6-406A-4C1D-925C-A87A3E385E72}"/>
    <cellStyle name="Tusenskille 6 3 3 5 2 2" xfId="30037" xr:uid="{E61DD48C-4946-4BC4-9BB9-367E87E136C6}"/>
    <cellStyle name="Tusenskille 6 3 3 5 3" xfId="22549" xr:uid="{BFFD1A01-2AFD-4F18-9ABD-B20A9254681A}"/>
    <cellStyle name="Tusenskille 6 3 3 5 4" xfId="37605" xr:uid="{FA9E7322-72B4-43BE-A14C-D205B91F4905}"/>
    <cellStyle name="Tusenskille 6 3 3 5 5" xfId="44968" xr:uid="{568A7B4C-4364-47F1-8D50-61A0FE0537F3}"/>
    <cellStyle name="Tusenskille 6 3 3 5 6" xfId="52855" xr:uid="{FCB2FE95-17C9-4778-B002-38AF0048826E}"/>
    <cellStyle name="Tusenskille 6 3 3 5 7" xfId="60344" xr:uid="{3D1722CD-B006-4BBD-8A8A-A77D3ECC53D5}"/>
    <cellStyle name="Tusenskille 6 3 3 6" xfId="15054" xr:uid="{92646703-B76E-44A2-A4B1-72A73C0BD910}"/>
    <cellStyle name="Tusenskille 6 3 3 6 2" xfId="30030" xr:uid="{834C813E-F088-4862-96BF-86A84D1556CB}"/>
    <cellStyle name="Tusenskille 6 3 3 7" xfId="22542" xr:uid="{C1B930F0-0617-43CD-BB53-39D5F152BB5D}"/>
    <cellStyle name="Tusenskille 6 3 3 8" xfId="30745" xr:uid="{3A79395C-FE55-46CB-B8AB-1F56AF3B8B70}"/>
    <cellStyle name="Tusenskille 6 3 3 9" xfId="44961" xr:uid="{ABE03F28-C697-4A13-B45E-C6E4DE7828D4}"/>
    <cellStyle name="Tusenskille 6 3 4" xfId="7564" xr:uid="{0A91FAEB-9CB9-4D03-B228-83462D36EE34}"/>
    <cellStyle name="Tusenskille 6 3 4 10" xfId="52856" xr:uid="{0F7A6C35-9B2B-47F2-B124-58930FD0EF8F}"/>
    <cellStyle name="Tusenskille 6 3 4 11" xfId="60345" xr:uid="{F232A4FA-C8CB-421E-B94A-2026A9C2896A}"/>
    <cellStyle name="Tusenskille 6 3 4 2" xfId="7565" xr:uid="{C1A4B18E-D26E-4258-B430-DED946D4ACAD}"/>
    <cellStyle name="Tusenskille 6 3 4 2 10" xfId="60346" xr:uid="{97308BB8-A298-4677-A25B-ED85F808224A}"/>
    <cellStyle name="Tusenskille 6 3 4 2 2" xfId="7566" xr:uid="{CBBFBD2B-1E9E-4ED9-88D5-CC1264518836}"/>
    <cellStyle name="Tusenskille 6 3 4 2 2 2" xfId="15064" xr:uid="{A41285EA-66DD-427F-8272-19EA4D489D9A}"/>
    <cellStyle name="Tusenskille 6 3 4 2 2 2 2" xfId="30040" xr:uid="{3925E264-0C37-4C9C-ACDE-48A8AC9B45F2}"/>
    <cellStyle name="Tusenskille 6 3 4 2 2 3" xfId="22552" xr:uid="{FBCA7A47-9077-4F14-9936-30257C2F7F7E}"/>
    <cellStyle name="Tusenskille 6 3 4 2 2 4" xfId="33920" xr:uid="{71E7A135-138B-41F8-86B5-98D795A6AF8E}"/>
    <cellStyle name="Tusenskille 6 3 4 2 2 5" xfId="44971" xr:uid="{325A73EC-A29C-423D-8FC2-3FE06DF85C5B}"/>
    <cellStyle name="Tusenskille 6 3 4 2 2 6" xfId="52858" xr:uid="{ACBB6A8A-B29D-4B1D-A5FD-038945AA8ED9}"/>
    <cellStyle name="Tusenskille 6 3 4 2 2 7" xfId="60347" xr:uid="{B514DE3D-97A6-48A9-A2EA-0586989FBF7A}"/>
    <cellStyle name="Tusenskille 6 3 4 2 3" xfId="7567" xr:uid="{1D4C21CC-1DB4-4AE2-A230-27AB75B96F0C}"/>
    <cellStyle name="Tusenskille 6 3 4 2 3 2" xfId="15065" xr:uid="{D8207A80-AA4C-41F8-988C-16BC75BCC06A}"/>
    <cellStyle name="Tusenskille 6 3 4 2 3 2 2" xfId="30041" xr:uid="{45AF5903-5823-487B-A087-FA5846D29DE2}"/>
    <cellStyle name="Tusenskille 6 3 4 2 3 3" xfId="22553" xr:uid="{44E87DE8-9ED2-441C-9142-96233FCC6F61}"/>
    <cellStyle name="Tusenskille 6 3 4 2 3 4" xfId="35765" xr:uid="{70B23376-E073-4F26-A048-4724054B15BD}"/>
    <cellStyle name="Tusenskille 6 3 4 2 3 5" xfId="44972" xr:uid="{6187F1FC-4468-4BB6-99A3-9D54CDA1977C}"/>
    <cellStyle name="Tusenskille 6 3 4 2 3 6" xfId="52859" xr:uid="{0EDDDE14-5436-4472-9E15-8CC36C6B4B2B}"/>
    <cellStyle name="Tusenskille 6 3 4 2 3 7" xfId="60348" xr:uid="{7D8A05F6-0E15-40E6-A18E-FC0BF11725E2}"/>
    <cellStyle name="Tusenskille 6 3 4 2 4" xfId="7568" xr:uid="{D247C224-566F-4BA3-A381-2B9CEA850CEB}"/>
    <cellStyle name="Tusenskille 6 3 4 2 4 2" xfId="15066" xr:uid="{DD527BDF-3DF5-41CC-9B6B-BC1A1CCCCDB0}"/>
    <cellStyle name="Tusenskille 6 3 4 2 4 2 2" xfId="30042" xr:uid="{46A7D731-5B4E-4992-A3D4-94F226512E8C}"/>
    <cellStyle name="Tusenskille 6 3 4 2 4 3" xfId="22554" xr:uid="{9F1F1E57-B5D2-4BD4-BDA3-ACA3182C1D59}"/>
    <cellStyle name="Tusenskille 6 3 4 2 4 4" xfId="37608" xr:uid="{8FD7102B-7D34-4F24-8E95-9375822EB741}"/>
    <cellStyle name="Tusenskille 6 3 4 2 4 5" xfId="44973" xr:uid="{67CC120D-40F3-43BA-AACF-45CE92173B5A}"/>
    <cellStyle name="Tusenskille 6 3 4 2 4 6" xfId="52860" xr:uid="{25A93D3A-3889-4F87-97E6-79075A9110D4}"/>
    <cellStyle name="Tusenskille 6 3 4 2 4 7" xfId="60349" xr:uid="{82AF0413-5EC4-4FCA-8CA8-5B205BBF212F}"/>
    <cellStyle name="Tusenskille 6 3 4 2 5" xfId="15063" xr:uid="{1C4BD245-3A42-45D7-9659-4B5B1888786B}"/>
    <cellStyle name="Tusenskille 6 3 4 2 5 2" xfId="30039" xr:uid="{7255602C-C56F-4F61-8B92-D9B8F41FE21D}"/>
    <cellStyle name="Tusenskille 6 3 4 2 6" xfId="22551" xr:uid="{23155855-7475-49C8-A358-A6E5B397FFDC}"/>
    <cellStyle name="Tusenskille 6 3 4 2 7" xfId="31989" xr:uid="{ABB4D9EC-596F-4362-BD8F-4B8717CA13DA}"/>
    <cellStyle name="Tusenskille 6 3 4 2 8" xfId="44970" xr:uid="{9FAB48C3-4C65-4C06-A6A8-AB70FE09892A}"/>
    <cellStyle name="Tusenskille 6 3 4 2 9" xfId="52857" xr:uid="{27427C3C-F6F3-4905-B35E-28C364027D53}"/>
    <cellStyle name="Tusenskille 6 3 4 3" xfId="7569" xr:uid="{768D4B9D-C481-4E91-A800-D597E19E67F5}"/>
    <cellStyle name="Tusenskille 6 3 4 3 2" xfId="15067" xr:uid="{8DA55756-9554-41A5-B770-95FF8688C114}"/>
    <cellStyle name="Tusenskille 6 3 4 3 2 2" xfId="30043" xr:uid="{811B997C-1CC5-4298-8E1B-9BE6E92FDCB1}"/>
    <cellStyle name="Tusenskille 6 3 4 3 3" xfId="22555" xr:uid="{6B317C59-251E-4778-9818-F7AE2345571E}"/>
    <cellStyle name="Tusenskille 6 3 4 3 4" xfId="33919" xr:uid="{0E6D0CD0-28BB-42FC-8DD0-BD6243D085CD}"/>
    <cellStyle name="Tusenskille 6 3 4 3 5" xfId="44974" xr:uid="{D2DAF96C-51FA-4169-82F3-494013A0841C}"/>
    <cellStyle name="Tusenskille 6 3 4 3 6" xfId="52861" xr:uid="{3500DDC5-2EF4-45C4-A8A3-03601577C84D}"/>
    <cellStyle name="Tusenskille 6 3 4 3 7" xfId="60350" xr:uid="{1165EA49-4AA1-456C-B13B-27E7DB198FD8}"/>
    <cellStyle name="Tusenskille 6 3 4 4" xfId="7570" xr:uid="{87061CD6-2422-4182-A70D-35E39F5B77BD}"/>
    <cellStyle name="Tusenskille 6 3 4 4 2" xfId="15068" xr:uid="{54702B8B-7FF9-4FB6-9FD3-3E83BC8B30F4}"/>
    <cellStyle name="Tusenskille 6 3 4 4 2 2" xfId="30044" xr:uid="{17B2CF80-9342-4C88-9B4C-8E4AC88A3400}"/>
    <cellStyle name="Tusenskille 6 3 4 4 3" xfId="22556" xr:uid="{CF4FE481-69BB-4D14-AA0A-F7C12DBE2967}"/>
    <cellStyle name="Tusenskille 6 3 4 4 4" xfId="35764" xr:uid="{8AD1D4B5-4E47-4B91-A9E8-0E7D443B947B}"/>
    <cellStyle name="Tusenskille 6 3 4 4 5" xfId="44975" xr:uid="{F6F1F351-66AD-4972-AFDD-805228CC898E}"/>
    <cellStyle name="Tusenskille 6 3 4 4 6" xfId="52862" xr:uid="{62CE0FE4-9ACB-41F8-B86E-0CC31383BF21}"/>
    <cellStyle name="Tusenskille 6 3 4 4 7" xfId="60351" xr:uid="{47090A9F-30AC-46CE-B7B4-7626A087D0DE}"/>
    <cellStyle name="Tusenskille 6 3 4 5" xfId="7571" xr:uid="{A04CFD69-096D-4C96-AA78-4A23D2D3BD48}"/>
    <cellStyle name="Tusenskille 6 3 4 5 2" xfId="15069" xr:uid="{5674DEA3-C0FF-4838-803B-8202A814EB37}"/>
    <cellStyle name="Tusenskille 6 3 4 5 2 2" xfId="30045" xr:uid="{4273D260-F8C1-41B8-9330-1CE056E49A85}"/>
    <cellStyle name="Tusenskille 6 3 4 5 3" xfId="22557" xr:uid="{C798CB27-9B4C-4565-B02E-B3E692324AE8}"/>
    <cellStyle name="Tusenskille 6 3 4 5 4" xfId="37607" xr:uid="{ED484BEF-43E8-4019-A052-8892F07E9C7F}"/>
    <cellStyle name="Tusenskille 6 3 4 5 5" xfId="44976" xr:uid="{CED65506-FB6E-42B9-8552-9973CA0CC26C}"/>
    <cellStyle name="Tusenskille 6 3 4 5 6" xfId="52863" xr:uid="{ABCCEC0A-C1DF-4BDB-A0EA-8B6CD555CF8E}"/>
    <cellStyle name="Tusenskille 6 3 4 5 7" xfId="60352" xr:uid="{1B7A3957-558A-4D5F-B6B0-C2C6A71A62E6}"/>
    <cellStyle name="Tusenskille 6 3 4 6" xfId="15062" xr:uid="{8DE0C356-6304-4FCC-9C15-D5A8CA22EBC9}"/>
    <cellStyle name="Tusenskille 6 3 4 6 2" xfId="30038" xr:uid="{FECE466A-2E45-47C8-A95A-C3101A56B74D}"/>
    <cellStyle name="Tusenskille 6 3 4 7" xfId="22550" xr:uid="{2274A2E2-60D9-4523-9BAC-1EF0ED654CD2}"/>
    <cellStyle name="Tusenskille 6 3 4 8" xfId="31074" xr:uid="{D77B1869-5FB7-4AFF-9C98-BA75034E1F6D}"/>
    <cellStyle name="Tusenskille 6 3 4 9" xfId="44969" xr:uid="{6150BF18-A7A1-441D-B34B-F0C7427FBE40}"/>
    <cellStyle name="Tusenskille 6 3 5" xfId="7572" xr:uid="{610DFC75-F0AF-4838-905F-E5E0DDCF714E}"/>
    <cellStyle name="Tusenskille 6 3 5 10" xfId="60353" xr:uid="{3EE8E407-D747-4E9C-A53C-792726047975}"/>
    <cellStyle name="Tusenskille 6 3 5 2" xfId="7573" xr:uid="{F3728DF9-D501-4974-B666-548DB4F3345E}"/>
    <cellStyle name="Tusenskille 6 3 5 2 2" xfId="15071" xr:uid="{7491CC15-7AC8-41BD-9CF0-9C6941C74564}"/>
    <cellStyle name="Tusenskille 6 3 5 2 2 2" xfId="30047" xr:uid="{46F4AE1A-D3FD-4CA4-95D0-D1DE2F0C662C}"/>
    <cellStyle name="Tusenskille 6 3 5 2 3" xfId="22559" xr:uid="{4F8BF5E8-7B15-4089-B528-485A834F7529}"/>
    <cellStyle name="Tusenskille 6 3 5 2 4" xfId="33921" xr:uid="{72737FE2-E0CC-4847-8FED-29E7D3262B8D}"/>
    <cellStyle name="Tusenskille 6 3 5 2 5" xfId="44978" xr:uid="{197B6888-279E-426C-9D59-7FB05CEB6D94}"/>
    <cellStyle name="Tusenskille 6 3 5 2 6" xfId="52865" xr:uid="{DE9BDC31-A67A-489B-ADDA-B575543957E9}"/>
    <cellStyle name="Tusenskille 6 3 5 2 7" xfId="60354" xr:uid="{A4BC7BC2-1C66-4605-BB49-6FA109DE6304}"/>
    <cellStyle name="Tusenskille 6 3 5 3" xfId="7574" xr:uid="{6135022E-E13B-4031-A306-4897FD7F3B73}"/>
    <cellStyle name="Tusenskille 6 3 5 3 2" xfId="15072" xr:uid="{A32AE3EE-05D6-459F-BE7A-23E6901B2412}"/>
    <cellStyle name="Tusenskille 6 3 5 3 2 2" xfId="30048" xr:uid="{CF559A00-C736-44A8-9810-BC07E24D256D}"/>
    <cellStyle name="Tusenskille 6 3 5 3 3" xfId="22560" xr:uid="{9026C7AE-CBAA-4DEA-9272-D5ED964F53C9}"/>
    <cellStyle name="Tusenskille 6 3 5 3 4" xfId="35766" xr:uid="{659EF85E-E379-4E0A-8C58-3244139E9DBB}"/>
    <cellStyle name="Tusenskille 6 3 5 3 5" xfId="44979" xr:uid="{80E3A469-0AE1-4400-BFFC-4735B6B20B7C}"/>
    <cellStyle name="Tusenskille 6 3 5 3 6" xfId="52866" xr:uid="{75370A16-C2E7-44F3-85E5-6FD866EE5327}"/>
    <cellStyle name="Tusenskille 6 3 5 3 7" xfId="60355" xr:uid="{7ADDF611-6518-4E5E-B550-96F8B1751A70}"/>
    <cellStyle name="Tusenskille 6 3 5 4" xfId="7575" xr:uid="{19292433-93F8-4630-8E0F-AA70246CD84B}"/>
    <cellStyle name="Tusenskille 6 3 5 4 2" xfId="15073" xr:uid="{7147C7F7-E32C-467E-AC95-9E6DDCBCAF75}"/>
    <cellStyle name="Tusenskille 6 3 5 4 2 2" xfId="30049" xr:uid="{51545CB5-12D2-4335-BA42-CFDF1754D8FE}"/>
    <cellStyle name="Tusenskille 6 3 5 4 3" xfId="22561" xr:uid="{EC89608F-AF94-4C5B-921F-DDE478ED40D8}"/>
    <cellStyle name="Tusenskille 6 3 5 4 4" xfId="37609" xr:uid="{EDA9451C-98DF-455B-B3A2-4BD1F2D4DBF9}"/>
    <cellStyle name="Tusenskille 6 3 5 4 5" xfId="44980" xr:uid="{297454A5-C55B-430F-91AC-CE864B5E4E14}"/>
    <cellStyle name="Tusenskille 6 3 5 4 6" xfId="52867" xr:uid="{26ABCF45-8E0B-4F68-8841-8FD3C3EAE426}"/>
    <cellStyle name="Tusenskille 6 3 5 4 7" xfId="60356" xr:uid="{6725CD4C-9771-418D-8A2D-549F40B154B9}"/>
    <cellStyle name="Tusenskille 6 3 5 5" xfId="15070" xr:uid="{336558A4-B45A-4ACA-96E1-B27FB193DF3B}"/>
    <cellStyle name="Tusenskille 6 3 5 5 2" xfId="30046" xr:uid="{2E6B789E-BC33-4A57-B93F-873066A77385}"/>
    <cellStyle name="Tusenskille 6 3 5 6" xfId="22558" xr:uid="{E7CCB690-7CCB-4A5E-B437-4FF3C7EBD537}"/>
    <cellStyle name="Tusenskille 6 3 5 7" xfId="31985" xr:uid="{0CD3EA6C-1206-45ED-98A2-761A0EFD80E9}"/>
    <cellStyle name="Tusenskille 6 3 5 8" xfId="44977" xr:uid="{7AEF26B6-03DC-4B52-96D8-1355541F5178}"/>
    <cellStyle name="Tusenskille 6 3 5 9" xfId="52864" xr:uid="{13F85217-DB1C-40E5-B963-D29B4A35D590}"/>
    <cellStyle name="Tusenskille 6 3 6" xfId="7576" xr:uid="{804482CB-20B4-4D7C-B91B-1E936C2ED722}"/>
    <cellStyle name="Tusenskille 6 3 6 2" xfId="15074" xr:uid="{8F8CFBC2-211A-405B-BF59-16DE2E624181}"/>
    <cellStyle name="Tusenskille 6 3 6 2 2" xfId="30050" xr:uid="{3322E051-F213-46F0-ACA6-51D8ED3849E7}"/>
    <cellStyle name="Tusenskille 6 3 6 3" xfId="22562" xr:uid="{3C3CDCC8-F0F8-489A-806E-87DAB14D4A46}"/>
    <cellStyle name="Tusenskille 6 3 6 4" xfId="33912" xr:uid="{E0BB70BB-2174-4EFD-BECA-ED667DB67E83}"/>
    <cellStyle name="Tusenskille 6 3 6 5" xfId="44981" xr:uid="{EE67CFFC-9EFA-4EE8-8CFD-FB10A860286D}"/>
    <cellStyle name="Tusenskille 6 3 6 6" xfId="52868" xr:uid="{7EA45DF5-E62F-4581-BB9B-FE425CB7C1F3}"/>
    <cellStyle name="Tusenskille 6 3 6 7" xfId="60357" xr:uid="{B2FB48CE-7C32-4F67-B48E-916F8BD79DCB}"/>
    <cellStyle name="Tusenskille 6 3 7" xfId="7577" xr:uid="{2A05CFAA-6841-46EE-84EB-845B6F9B555A}"/>
    <cellStyle name="Tusenskille 6 3 7 2" xfId="15075" xr:uid="{2B73188B-FC95-49D4-B3B9-DC5182161E18}"/>
    <cellStyle name="Tusenskille 6 3 7 2 2" xfId="30051" xr:uid="{723BD52F-974F-47D6-BB4E-592BBCEA15D3}"/>
    <cellStyle name="Tusenskille 6 3 7 3" xfId="22563" xr:uid="{144111E2-8BB6-4D01-A53F-7B1856CF4675}"/>
    <cellStyle name="Tusenskille 6 3 7 4" xfId="35757" xr:uid="{EE8FA007-7265-481F-8CBF-4CDC3BDDA12A}"/>
    <cellStyle name="Tusenskille 6 3 7 5" xfId="44982" xr:uid="{B163D7CE-C533-41DF-BB00-FA188BCA26BD}"/>
    <cellStyle name="Tusenskille 6 3 7 6" xfId="52869" xr:uid="{A92981A1-1D7E-42E4-8424-1D2BA25773EE}"/>
    <cellStyle name="Tusenskille 6 3 7 7" xfId="60358" xr:uid="{CF9FB530-FAF5-4124-8869-B8C52D6D36B5}"/>
    <cellStyle name="Tusenskille 6 3 8" xfId="7578" xr:uid="{460288E0-187F-49A7-8FA3-8D442F0EED21}"/>
    <cellStyle name="Tusenskille 6 3 8 2" xfId="15076" xr:uid="{6DC0C59D-DF5D-4F07-A272-52A4E95ED703}"/>
    <cellStyle name="Tusenskille 6 3 8 2 2" xfId="30052" xr:uid="{0FB485F0-8952-4A09-8804-AB5EC7BCD922}"/>
    <cellStyle name="Tusenskille 6 3 8 3" xfId="22564" xr:uid="{8F64551F-EFAF-4948-B05F-201C1B34A5BE}"/>
    <cellStyle name="Tusenskille 6 3 8 4" xfId="37600" xr:uid="{3BA8EEEF-426F-410D-BD24-67B8D0B6A41C}"/>
    <cellStyle name="Tusenskille 6 3 8 5" xfId="44983" xr:uid="{942E16B3-B811-4D50-BDCC-F08664090418}"/>
    <cellStyle name="Tusenskille 6 3 8 6" xfId="52870" xr:uid="{D75CC0BE-5E49-4046-9BA3-9BFE6352A476}"/>
    <cellStyle name="Tusenskille 6 3 8 7" xfId="60359" xr:uid="{AC3A507C-4C78-44FD-8A7F-D153FD6F8E2D}"/>
    <cellStyle name="Tusenskille 6 3 9" xfId="15037" xr:uid="{050EDE17-0706-4011-A0F5-940EF851E520}"/>
    <cellStyle name="Tusenskille 6 3 9 2" xfId="30013" xr:uid="{73AE68B2-56BD-4515-A48A-34675E0C5D34}"/>
    <cellStyle name="Tusenskille 6 4" xfId="7579" xr:uid="{F979AD3C-CD6B-44FC-AEC5-4936DC355804}"/>
    <cellStyle name="Tusenskille 6 4 10" xfId="44984" xr:uid="{951FED96-8832-4BFD-88AE-6C8FB55E9A04}"/>
    <cellStyle name="Tusenskille 6 4 11" xfId="52871" xr:uid="{30860751-2254-46F9-8D11-16C41D3324E9}"/>
    <cellStyle name="Tusenskille 6 4 12" xfId="60360" xr:uid="{2B9A75C5-9EBF-4774-B860-2700EF515894}"/>
    <cellStyle name="Tusenskille 6 4 2" xfId="7580" xr:uid="{BC8971D3-27A6-4E60-83CE-B82B327D646F}"/>
    <cellStyle name="Tusenskille 6 4 2 10" xfId="52872" xr:uid="{AA68FA3B-ED23-4D2F-893A-C1DF2D3C9DC8}"/>
    <cellStyle name="Tusenskille 6 4 2 11" xfId="60361" xr:uid="{60B6C9FF-44DD-4AE2-BD02-F159DDEDDCC3}"/>
    <cellStyle name="Tusenskille 6 4 2 2" xfId="7581" xr:uid="{B1774628-8828-4DEF-9ECA-5D85D594C146}"/>
    <cellStyle name="Tusenskille 6 4 2 2 10" xfId="60362" xr:uid="{DED542A2-E820-4657-89BF-86537CC885BB}"/>
    <cellStyle name="Tusenskille 6 4 2 2 2" xfId="7582" xr:uid="{645DBC4A-BF89-4C20-B568-C6F15D0C4EC2}"/>
    <cellStyle name="Tusenskille 6 4 2 2 2 2" xfId="15080" xr:uid="{2B4153C5-2E38-451A-9C43-3FDF9E4DEFE6}"/>
    <cellStyle name="Tusenskille 6 4 2 2 2 2 2" xfId="30056" xr:uid="{E50F12E3-19D5-43F6-88E6-043281728E1C}"/>
    <cellStyle name="Tusenskille 6 4 2 2 2 3" xfId="22568" xr:uid="{33F9BB80-FD90-408D-8A41-D27B9203442C}"/>
    <cellStyle name="Tusenskille 6 4 2 2 2 4" xfId="33924" xr:uid="{9C0A65D7-FBE4-4A44-B9B4-3757608446BA}"/>
    <cellStyle name="Tusenskille 6 4 2 2 2 5" xfId="44987" xr:uid="{BA536AF3-1B35-41AD-B855-B9A2FF8E4165}"/>
    <cellStyle name="Tusenskille 6 4 2 2 2 6" xfId="52874" xr:uid="{975ADD92-FD11-493A-9EDF-71F5482534C2}"/>
    <cellStyle name="Tusenskille 6 4 2 2 2 7" xfId="60363" xr:uid="{02B9C034-760F-4700-8A38-F1422D624107}"/>
    <cellStyle name="Tusenskille 6 4 2 2 3" xfId="7583" xr:uid="{2D1917AA-5353-4ECF-91CE-18471EA96393}"/>
    <cellStyle name="Tusenskille 6 4 2 2 3 2" xfId="15081" xr:uid="{733847F0-309E-4796-8149-CCA9D1C2B926}"/>
    <cellStyle name="Tusenskille 6 4 2 2 3 2 2" xfId="30057" xr:uid="{A3DD4C61-DCA4-48F5-A3D2-6A26D8D0330B}"/>
    <cellStyle name="Tusenskille 6 4 2 2 3 3" xfId="22569" xr:uid="{9B3E5728-4DD5-4F8A-AEFD-162E2A9D4B29}"/>
    <cellStyle name="Tusenskille 6 4 2 2 3 4" xfId="35769" xr:uid="{CDB06844-5052-4C1C-9DA5-2B40241B478F}"/>
    <cellStyle name="Tusenskille 6 4 2 2 3 5" xfId="44988" xr:uid="{216DA5B5-3B85-4DC5-B20B-6B47CFD2DA23}"/>
    <cellStyle name="Tusenskille 6 4 2 2 3 6" xfId="52875" xr:uid="{6030B23D-DA13-4077-98AC-86E167CA05C6}"/>
    <cellStyle name="Tusenskille 6 4 2 2 3 7" xfId="60364" xr:uid="{EB4F51B6-8C96-4D78-A1AD-D8E73DDB824E}"/>
    <cellStyle name="Tusenskille 6 4 2 2 4" xfId="7584" xr:uid="{08A4ED5B-B150-4138-9535-C6AEF50114AD}"/>
    <cellStyle name="Tusenskille 6 4 2 2 4 2" xfId="15082" xr:uid="{3E24CADF-F99E-4151-88BF-4BA1B84D3E6B}"/>
    <cellStyle name="Tusenskille 6 4 2 2 4 2 2" xfId="30058" xr:uid="{B6EFBF0E-C84A-41C9-A847-BA0847936590}"/>
    <cellStyle name="Tusenskille 6 4 2 2 4 3" xfId="22570" xr:uid="{45236289-9265-4A2B-BF1C-4B7F6CE172C1}"/>
    <cellStyle name="Tusenskille 6 4 2 2 4 4" xfId="37612" xr:uid="{56D4F755-FDA7-4B15-AC33-0CEF360958E3}"/>
    <cellStyle name="Tusenskille 6 4 2 2 4 5" xfId="44989" xr:uid="{6E0E4A2E-EC7A-4F3C-8611-2B212D614E47}"/>
    <cellStyle name="Tusenskille 6 4 2 2 4 6" xfId="52876" xr:uid="{99FF79AA-54AA-47A9-B59A-FB361F5E44F2}"/>
    <cellStyle name="Tusenskille 6 4 2 2 4 7" xfId="60365" xr:uid="{7E472A28-9E0B-425F-855D-793E9E9B66E2}"/>
    <cellStyle name="Tusenskille 6 4 2 2 5" xfId="15079" xr:uid="{7FD821F3-6ADC-4E93-AEFB-DCDE047AF2C1}"/>
    <cellStyle name="Tusenskille 6 4 2 2 5 2" xfId="30055" xr:uid="{FD2F18AA-5FCC-48E6-96FA-94D363450F21}"/>
    <cellStyle name="Tusenskille 6 4 2 2 6" xfId="22567" xr:uid="{7D7685E9-2E2E-4E5B-B240-E23D8E63B0F7}"/>
    <cellStyle name="Tusenskille 6 4 2 2 7" xfId="31991" xr:uid="{7B5DE3B9-EEE1-4B0C-96DB-4D30E50302CE}"/>
    <cellStyle name="Tusenskille 6 4 2 2 8" xfId="44986" xr:uid="{C15B1EFC-7AAF-4EAB-A7B9-ED25DF181C49}"/>
    <cellStyle name="Tusenskille 6 4 2 2 9" xfId="52873" xr:uid="{3148754F-C611-4067-AB6E-9B503C0A2543}"/>
    <cellStyle name="Tusenskille 6 4 2 3" xfId="7585" xr:uid="{E635F5CD-EFF7-451D-9F1F-67A86EA92C1D}"/>
    <cellStyle name="Tusenskille 6 4 2 3 2" xfId="15083" xr:uid="{7258A060-EB25-4BB2-A9AA-8DE208AA5105}"/>
    <cellStyle name="Tusenskille 6 4 2 3 2 2" xfId="30059" xr:uid="{2E2237B0-7385-4A31-B5B1-B04A68DBB244}"/>
    <cellStyle name="Tusenskille 6 4 2 3 3" xfId="22571" xr:uid="{54FBF849-CD90-4A81-9B31-BC2F2173913D}"/>
    <cellStyle name="Tusenskille 6 4 2 3 4" xfId="33923" xr:uid="{42A4B9BD-71F8-49F6-AF31-C078D0F03901}"/>
    <cellStyle name="Tusenskille 6 4 2 3 5" xfId="44990" xr:uid="{756C10AE-312F-4140-8511-A9A1A3E6DEE7}"/>
    <cellStyle name="Tusenskille 6 4 2 3 6" xfId="52877" xr:uid="{B762D525-51C4-441F-A0CA-107F5FE42016}"/>
    <cellStyle name="Tusenskille 6 4 2 3 7" xfId="60366" xr:uid="{C714F593-7792-4A6D-BC74-9B1BC557547E}"/>
    <cellStyle name="Tusenskille 6 4 2 4" xfId="7586" xr:uid="{7EF8EA20-1C5A-4DB1-A94A-AC5E1FC284A1}"/>
    <cellStyle name="Tusenskille 6 4 2 4 2" xfId="15084" xr:uid="{3A1EF4FF-51B3-4F1E-BC3D-88AB74F4BAE0}"/>
    <cellStyle name="Tusenskille 6 4 2 4 2 2" xfId="30060" xr:uid="{F1BEC6DD-BE63-4943-8D07-00544FCC5CA9}"/>
    <cellStyle name="Tusenskille 6 4 2 4 3" xfId="22572" xr:uid="{E9EEDD90-E528-4BEB-BD1B-6850196A8F23}"/>
    <cellStyle name="Tusenskille 6 4 2 4 4" xfId="35768" xr:uid="{C057E366-9103-498A-BB71-F383B8BD6025}"/>
    <cellStyle name="Tusenskille 6 4 2 4 5" xfId="44991" xr:uid="{D4B2347C-BB81-4944-8EE5-9BED32328A0B}"/>
    <cellStyle name="Tusenskille 6 4 2 4 6" xfId="52878" xr:uid="{30AA1F57-73E9-4F65-9F88-A8A57F30D33E}"/>
    <cellStyle name="Tusenskille 6 4 2 4 7" xfId="60367" xr:uid="{E3BD0199-A29B-43D4-BD60-23B993C134B0}"/>
    <cellStyle name="Tusenskille 6 4 2 5" xfId="7587" xr:uid="{8A9EE2D9-BAB0-4402-A8FA-C1E467FB432D}"/>
    <cellStyle name="Tusenskille 6 4 2 5 2" xfId="15085" xr:uid="{31EDDC18-45A1-4E0D-A9F0-5BD3EA76110B}"/>
    <cellStyle name="Tusenskille 6 4 2 5 2 2" xfId="30061" xr:uid="{A9A86A64-8989-4704-93A8-EE6C2D13DBE0}"/>
    <cellStyle name="Tusenskille 6 4 2 5 3" xfId="22573" xr:uid="{2D8DDF0F-E587-4156-8899-E55A6AF803B4}"/>
    <cellStyle name="Tusenskille 6 4 2 5 4" xfId="37611" xr:uid="{EA1FC81E-DC6F-4179-9F1C-24E9895C2F58}"/>
    <cellStyle name="Tusenskille 6 4 2 5 5" xfId="44992" xr:uid="{EC26DB35-DEA0-442C-A744-D9477D943B4B}"/>
    <cellStyle name="Tusenskille 6 4 2 5 6" xfId="52879" xr:uid="{BFBFEB8D-909B-409E-B73F-7C61842F9FF9}"/>
    <cellStyle name="Tusenskille 6 4 2 5 7" xfId="60368" xr:uid="{393B7D36-1CBE-4ECB-8BF1-B43905D425A8}"/>
    <cellStyle name="Tusenskille 6 4 2 6" xfId="15078" xr:uid="{AFFA71E6-8F5D-4615-980B-4B9A68A7D7F8}"/>
    <cellStyle name="Tusenskille 6 4 2 6 2" xfId="30054" xr:uid="{867E7967-4F87-45F7-8ED0-13AF7E53462C}"/>
    <cellStyle name="Tusenskille 6 4 2 7" xfId="22566" xr:uid="{D28749FA-283B-459B-8F20-FAFC8F8562D4}"/>
    <cellStyle name="Tusenskille 6 4 2 8" xfId="31076" xr:uid="{904A176C-CACA-48CC-89E7-C9EA094A9F86}"/>
    <cellStyle name="Tusenskille 6 4 2 9" xfId="44985" xr:uid="{E6621646-131B-4F83-9487-4F086A384030}"/>
    <cellStyle name="Tusenskille 6 4 3" xfId="7588" xr:uid="{B5A9A75D-450F-45CB-9FB5-56935C4F751B}"/>
    <cellStyle name="Tusenskille 6 4 3 10" xfId="60369" xr:uid="{25959199-E283-4859-9ADF-226FB88FB0C8}"/>
    <cellStyle name="Tusenskille 6 4 3 2" xfId="7589" xr:uid="{6A7FF29D-E581-4F52-AFEE-0C86C15B68BF}"/>
    <cellStyle name="Tusenskille 6 4 3 2 2" xfId="15087" xr:uid="{88E39E5C-D150-46DA-91C3-EBD99E895D43}"/>
    <cellStyle name="Tusenskille 6 4 3 2 2 2" xfId="30063" xr:uid="{5BBC938A-D9ED-441F-A45A-A938BACD3C87}"/>
    <cellStyle name="Tusenskille 6 4 3 2 3" xfId="22575" xr:uid="{BE06DCBB-1E2C-4E79-8AFC-AC880B15DA40}"/>
    <cellStyle name="Tusenskille 6 4 3 2 4" xfId="33925" xr:uid="{05B23660-CDD0-4085-AA3A-2E0C3A4D910C}"/>
    <cellStyle name="Tusenskille 6 4 3 2 5" xfId="44994" xr:uid="{85B773FC-1083-4DB3-96AA-B0A44F4DBF33}"/>
    <cellStyle name="Tusenskille 6 4 3 2 6" xfId="52881" xr:uid="{75519E1F-2115-4240-9D84-BD0436E3B1C1}"/>
    <cellStyle name="Tusenskille 6 4 3 2 7" xfId="60370" xr:uid="{4CE67937-3D30-4CA4-925B-D62AB61DA931}"/>
    <cellStyle name="Tusenskille 6 4 3 3" xfId="7590" xr:uid="{9E182C63-B205-4100-AF18-362BACBF6B7F}"/>
    <cellStyle name="Tusenskille 6 4 3 3 2" xfId="15088" xr:uid="{0E7C0C62-9DC9-420D-AED5-F197BC7A1489}"/>
    <cellStyle name="Tusenskille 6 4 3 3 2 2" xfId="30064" xr:uid="{D08BE968-9C4B-4498-AC5C-B512BC9997E4}"/>
    <cellStyle name="Tusenskille 6 4 3 3 3" xfId="22576" xr:uid="{764A1FD9-48EE-42AF-88E8-747726DF3BDF}"/>
    <cellStyle name="Tusenskille 6 4 3 3 4" xfId="35770" xr:uid="{64529AB4-5B6F-42B2-A4F4-AAE0F5A41879}"/>
    <cellStyle name="Tusenskille 6 4 3 3 5" xfId="44995" xr:uid="{D5ABDCE2-8B47-43A7-8108-89E51791E109}"/>
    <cellStyle name="Tusenskille 6 4 3 3 6" xfId="52882" xr:uid="{38A33A3C-6A06-4040-A637-6F9B72583019}"/>
    <cellStyle name="Tusenskille 6 4 3 3 7" xfId="60371" xr:uid="{E56B16F3-7B44-4EA3-BE71-46E5C9DFBA46}"/>
    <cellStyle name="Tusenskille 6 4 3 4" xfId="7591" xr:uid="{004DE57D-1662-4F83-9624-6CBBC068E0E7}"/>
    <cellStyle name="Tusenskille 6 4 3 4 2" xfId="15089" xr:uid="{BF5AE6D9-3F53-49FB-81FB-10FAD3087C1F}"/>
    <cellStyle name="Tusenskille 6 4 3 4 2 2" xfId="30065" xr:uid="{4325AD9B-AD0D-4AD8-BE86-20DB63CEECA3}"/>
    <cellStyle name="Tusenskille 6 4 3 4 3" xfId="22577" xr:uid="{C78427BE-9A01-41EA-811A-ECBC6D952598}"/>
    <cellStyle name="Tusenskille 6 4 3 4 4" xfId="37613" xr:uid="{E5B2D5A1-3F44-46FD-AD31-E2F2F609BB9B}"/>
    <cellStyle name="Tusenskille 6 4 3 4 5" xfId="44996" xr:uid="{0FF98089-949B-47CF-BFE5-9FE03E987195}"/>
    <cellStyle name="Tusenskille 6 4 3 4 6" xfId="52883" xr:uid="{7D35EB55-EDAA-4CB7-B945-B30360BB8DC1}"/>
    <cellStyle name="Tusenskille 6 4 3 4 7" xfId="60372" xr:uid="{A032018F-4E75-4F59-8803-6765AAD3B279}"/>
    <cellStyle name="Tusenskille 6 4 3 5" xfId="15086" xr:uid="{F7A55D13-15C0-4C50-8569-1B4F3EDBF7E3}"/>
    <cellStyle name="Tusenskille 6 4 3 5 2" xfId="30062" xr:uid="{8496FE25-3D19-4F8B-8116-FE727E1153D3}"/>
    <cellStyle name="Tusenskille 6 4 3 6" xfId="22574" xr:uid="{C51693B3-8315-411D-A3B0-A0A5BC48C7BC}"/>
    <cellStyle name="Tusenskille 6 4 3 7" xfId="31990" xr:uid="{3DC88AA8-B52A-4713-9BA5-3EED1C6C0F86}"/>
    <cellStyle name="Tusenskille 6 4 3 8" xfId="44993" xr:uid="{2B158DFF-4F14-49AA-913D-AEFB7479E2CB}"/>
    <cellStyle name="Tusenskille 6 4 3 9" xfId="52880" xr:uid="{5B7F4665-D595-4D05-AC5E-0F5BC8D07A9B}"/>
    <cellStyle name="Tusenskille 6 4 4" xfId="7592" xr:uid="{C0B284D6-D605-46AF-887B-913747F71889}"/>
    <cellStyle name="Tusenskille 6 4 4 2" xfId="15090" xr:uid="{8645B8BF-88EE-45D9-9355-13E0BAD8869B}"/>
    <cellStyle name="Tusenskille 6 4 4 2 2" xfId="30066" xr:uid="{A184EB78-E951-4A15-9E9A-8457D08F48CC}"/>
    <cellStyle name="Tusenskille 6 4 4 3" xfId="22578" xr:uid="{AFC6390D-EF23-490B-BA45-D1431A6D8477}"/>
    <cellStyle name="Tusenskille 6 4 4 4" xfId="33922" xr:uid="{D4CCF1BE-57FB-49A3-A080-CAB041EEB3B2}"/>
    <cellStyle name="Tusenskille 6 4 4 5" xfId="44997" xr:uid="{44C722AE-06D7-4B13-9829-4584A0CC39C4}"/>
    <cellStyle name="Tusenskille 6 4 4 6" xfId="52884" xr:uid="{48D913D3-AC3C-48F0-84DE-E2AC3113F25F}"/>
    <cellStyle name="Tusenskille 6 4 4 7" xfId="60373" xr:uid="{1583FAB3-D5C5-4DD4-91AA-9080501A88D7}"/>
    <cellStyle name="Tusenskille 6 4 5" xfId="7593" xr:uid="{0DD51828-626B-4018-BF12-8EE86DB9BD7C}"/>
    <cellStyle name="Tusenskille 6 4 5 2" xfId="15091" xr:uid="{B9CE8F68-4767-4113-A269-7623EAE7591C}"/>
    <cellStyle name="Tusenskille 6 4 5 2 2" xfId="30067" xr:uid="{B11407D4-2204-4DC5-A1AC-B4688BB06919}"/>
    <cellStyle name="Tusenskille 6 4 5 3" xfId="22579" xr:uid="{C6B72D75-DFF1-4D1B-BA8D-14F8CE0ACF10}"/>
    <cellStyle name="Tusenskille 6 4 5 4" xfId="35767" xr:uid="{03EB0239-7FFB-4852-8DE5-19508D6389F7}"/>
    <cellStyle name="Tusenskille 6 4 5 5" xfId="44998" xr:uid="{A0BFCB0A-928D-40AE-822E-21442821ADDD}"/>
    <cellStyle name="Tusenskille 6 4 5 6" xfId="52885" xr:uid="{9D9D8574-FE3E-4FF2-A8D5-054A980B7639}"/>
    <cellStyle name="Tusenskille 6 4 5 7" xfId="60374" xr:uid="{2DCE0653-E998-4EA9-B7E4-17D5F98ABFD7}"/>
    <cellStyle name="Tusenskille 6 4 6" xfId="7594" xr:uid="{5D1547C7-6EDD-4E6F-9CF8-D5DEA08E98AE}"/>
    <cellStyle name="Tusenskille 6 4 6 2" xfId="15092" xr:uid="{BCE7E38D-AD3D-4370-AFB7-E7CC549BB778}"/>
    <cellStyle name="Tusenskille 6 4 6 2 2" xfId="30068" xr:uid="{DA246CA7-09C1-4276-80E3-0B48EEA1A4B6}"/>
    <cellStyle name="Tusenskille 6 4 6 3" xfId="22580" xr:uid="{FA6C39C4-A779-4235-A187-411C4F9AE775}"/>
    <cellStyle name="Tusenskille 6 4 6 4" xfId="37610" xr:uid="{7F859444-AE85-4572-9E6C-D85B9A6174C0}"/>
    <cellStyle name="Tusenskille 6 4 6 5" xfId="44999" xr:uid="{7CBBFA2B-48B2-469F-BB74-563F7390AAB4}"/>
    <cellStyle name="Tusenskille 6 4 6 6" xfId="52886" xr:uid="{CF82DF2B-4211-4CB3-847D-5A83C0DA9922}"/>
    <cellStyle name="Tusenskille 6 4 6 7" xfId="60375" xr:uid="{89D8AF74-A086-4F7B-A596-45F5751E3F4F}"/>
    <cellStyle name="Tusenskille 6 4 7" xfId="15077" xr:uid="{46C67C81-CA0B-4069-AC6F-7B347069AC61}"/>
    <cellStyle name="Tusenskille 6 4 7 2" xfId="30053" xr:uid="{98E45BD2-EEF2-483D-A2D8-3CC5F6AB7FBE}"/>
    <cellStyle name="Tusenskille 6 4 8" xfId="22565" xr:uid="{5F9AD7A0-E938-4795-B474-DD9ED653CF30}"/>
    <cellStyle name="Tusenskille 6 4 9" xfId="30541" xr:uid="{8F79E197-7906-4EDE-AA35-32F340C7C6FD}"/>
    <cellStyle name="Tusenskille 6 5" xfId="7595" xr:uid="{20400147-0379-46C2-AE51-DF7EA2730C38}"/>
    <cellStyle name="Tusenskille 6 5 10" xfId="45000" xr:uid="{3A0579F1-39F4-4671-8E55-57EB02135A9B}"/>
    <cellStyle name="Tusenskille 6 5 11" xfId="52887" xr:uid="{098F8111-F21A-4537-89E2-C0F47CE5C5F4}"/>
    <cellStyle name="Tusenskille 6 5 12" xfId="60376" xr:uid="{C4FC3422-34D0-4A28-97FB-508DDD4702A0}"/>
    <cellStyle name="Tusenskille 6 5 2" xfId="7596" xr:uid="{8C509A7A-6236-4D8F-867C-92D38D6447E5}"/>
    <cellStyle name="Tusenskille 6 5 2 10" xfId="52888" xr:uid="{3796569E-4BFF-47AA-AE22-3695957ECF32}"/>
    <cellStyle name="Tusenskille 6 5 2 11" xfId="60377" xr:uid="{4A9BA672-45A0-4F39-86EB-46BE62053590}"/>
    <cellStyle name="Tusenskille 6 5 2 2" xfId="7597" xr:uid="{B67C6EDE-7CA6-425E-B388-E436AAF9DBFB}"/>
    <cellStyle name="Tusenskille 6 5 2 2 10" xfId="60378" xr:uid="{4C1FE6CA-38D0-497B-A51A-A3D1B58137AD}"/>
    <cellStyle name="Tusenskille 6 5 2 2 2" xfId="7598" xr:uid="{CA01AEAA-0261-425E-A0DB-748851143413}"/>
    <cellStyle name="Tusenskille 6 5 2 2 2 2" xfId="15096" xr:uid="{5209FD23-D449-43B6-A5F8-8D42FAB3F5EE}"/>
    <cellStyle name="Tusenskille 6 5 2 2 2 2 2" xfId="30072" xr:uid="{DEA6FD35-EC2F-4246-B430-EEFD5E45415A}"/>
    <cellStyle name="Tusenskille 6 5 2 2 2 3" xfId="22584" xr:uid="{7D3F612D-1FF4-4A2E-974A-CFB078764B8C}"/>
    <cellStyle name="Tusenskille 6 5 2 2 2 4" xfId="33928" xr:uid="{3D2EF79A-F05E-48A1-B92D-FF8F4481B297}"/>
    <cellStyle name="Tusenskille 6 5 2 2 2 5" xfId="45003" xr:uid="{512D03F7-4C6B-4C07-A71A-E4C04374189D}"/>
    <cellStyle name="Tusenskille 6 5 2 2 2 6" xfId="52890" xr:uid="{D633C637-5404-4615-8492-7E1C0795E16A}"/>
    <cellStyle name="Tusenskille 6 5 2 2 2 7" xfId="60379" xr:uid="{B61E8C2C-FAD6-4068-90AD-1522E7EC896E}"/>
    <cellStyle name="Tusenskille 6 5 2 2 3" xfId="7599" xr:uid="{14D31110-DE76-46B6-ABAE-15E5A3DE40B6}"/>
    <cellStyle name="Tusenskille 6 5 2 2 3 2" xfId="15097" xr:uid="{38405F2E-3166-454D-BB3F-307BC60B4244}"/>
    <cellStyle name="Tusenskille 6 5 2 2 3 2 2" xfId="30073" xr:uid="{EEA0E562-B5D1-4DF4-ADE9-B71B26F1BB36}"/>
    <cellStyle name="Tusenskille 6 5 2 2 3 3" xfId="22585" xr:uid="{6D21266D-C2CA-45EB-BCC2-CAC913AC1D21}"/>
    <cellStyle name="Tusenskille 6 5 2 2 3 4" xfId="35773" xr:uid="{B3A87E1F-D23B-4D58-A128-23AB93E14D3D}"/>
    <cellStyle name="Tusenskille 6 5 2 2 3 5" xfId="45004" xr:uid="{48E9C127-1EE2-482F-BFDE-07E7C0BEBA95}"/>
    <cellStyle name="Tusenskille 6 5 2 2 3 6" xfId="52891" xr:uid="{810EBE4B-6740-4711-A0F4-5797B01E97D0}"/>
    <cellStyle name="Tusenskille 6 5 2 2 3 7" xfId="60380" xr:uid="{56D35E43-206E-4E4D-A90D-6793608EDC07}"/>
    <cellStyle name="Tusenskille 6 5 2 2 4" xfId="7600" xr:uid="{CB95675F-5FF1-45D8-8A80-3C76EF352CC1}"/>
    <cellStyle name="Tusenskille 6 5 2 2 4 2" xfId="15098" xr:uid="{5C67ED3F-8C47-4B3C-BEEA-918BF1E00411}"/>
    <cellStyle name="Tusenskille 6 5 2 2 4 2 2" xfId="30074" xr:uid="{B5DC3AEE-BA55-41E1-BBD0-A3D3C10C4028}"/>
    <cellStyle name="Tusenskille 6 5 2 2 4 3" xfId="22586" xr:uid="{0B2B666D-658F-491A-9DD4-9978A59E4300}"/>
    <cellStyle name="Tusenskille 6 5 2 2 4 4" xfId="37616" xr:uid="{A73C5C30-47CF-4BAF-B338-BE2B80F81F27}"/>
    <cellStyle name="Tusenskille 6 5 2 2 4 5" xfId="45005" xr:uid="{99077909-D2B1-4BDE-A3CB-FE30A13C99C0}"/>
    <cellStyle name="Tusenskille 6 5 2 2 4 6" xfId="52892" xr:uid="{0C701D86-2C81-45DD-82EB-CADF77260750}"/>
    <cellStyle name="Tusenskille 6 5 2 2 4 7" xfId="60381" xr:uid="{0118658F-7DA9-49CE-91E4-FF20056B2E89}"/>
    <cellStyle name="Tusenskille 6 5 2 2 5" xfId="15095" xr:uid="{ADEDA225-00CD-4AF1-9BDF-AA42ABCB2E80}"/>
    <cellStyle name="Tusenskille 6 5 2 2 5 2" xfId="30071" xr:uid="{5002029B-A244-4BA0-9222-6EF463DF368B}"/>
    <cellStyle name="Tusenskille 6 5 2 2 6" xfId="22583" xr:uid="{C6A8DEF0-67A8-46B9-BF35-C8C566363B1D}"/>
    <cellStyle name="Tusenskille 6 5 2 2 7" xfId="31993" xr:uid="{60E8D14E-7EFC-4C05-82AA-0BB06B48DB3B}"/>
    <cellStyle name="Tusenskille 6 5 2 2 8" xfId="45002" xr:uid="{35536782-33AB-4104-982C-BA23764A68C9}"/>
    <cellStyle name="Tusenskille 6 5 2 2 9" xfId="52889" xr:uid="{FB37A635-B170-4EE0-8AE9-75E4B3AE8E41}"/>
    <cellStyle name="Tusenskille 6 5 2 3" xfId="7601" xr:uid="{457B4902-A720-4B00-A864-CCF0BBDB5562}"/>
    <cellStyle name="Tusenskille 6 5 2 3 2" xfId="15099" xr:uid="{CF6FE091-F34F-4200-9E6A-EB06FFF49ABB}"/>
    <cellStyle name="Tusenskille 6 5 2 3 2 2" xfId="30075" xr:uid="{DDF5E4CA-DF7D-47D9-A3E1-672CDDA080C1}"/>
    <cellStyle name="Tusenskille 6 5 2 3 3" xfId="22587" xr:uid="{2458B918-453D-4216-B7A6-879F3643091D}"/>
    <cellStyle name="Tusenskille 6 5 2 3 4" xfId="33927" xr:uid="{25908965-703C-4B88-99CC-E8C1DAB7D67E}"/>
    <cellStyle name="Tusenskille 6 5 2 3 5" xfId="45006" xr:uid="{0D46A612-3736-4190-ABAA-5CB728F138D3}"/>
    <cellStyle name="Tusenskille 6 5 2 3 6" xfId="52893" xr:uid="{B8212949-223E-45E3-B270-E387C8AAD18E}"/>
    <cellStyle name="Tusenskille 6 5 2 3 7" xfId="60382" xr:uid="{C3A72062-17AB-4CA9-B9C3-620469CB5E09}"/>
    <cellStyle name="Tusenskille 6 5 2 4" xfId="7602" xr:uid="{070CF48B-3ABB-4D83-A5E5-395B436ED573}"/>
    <cellStyle name="Tusenskille 6 5 2 4 2" xfId="15100" xr:uid="{25C383D3-1E0C-4802-9D84-9C45CEA27188}"/>
    <cellStyle name="Tusenskille 6 5 2 4 2 2" xfId="30076" xr:uid="{72DB3616-FDF1-46A1-84C8-D54BA96CF768}"/>
    <cellStyle name="Tusenskille 6 5 2 4 3" xfId="22588" xr:uid="{6B10116F-53D6-45D3-9011-3325C17AA8D1}"/>
    <cellStyle name="Tusenskille 6 5 2 4 4" xfId="35772" xr:uid="{238CBE57-267B-4804-999F-29F6BA0C314C}"/>
    <cellStyle name="Tusenskille 6 5 2 4 5" xfId="45007" xr:uid="{CE52496C-F6C4-43EF-91CA-02382CDAC498}"/>
    <cellStyle name="Tusenskille 6 5 2 4 6" xfId="52894" xr:uid="{9E78D0E3-3475-4DEF-9D04-EB73F00A0B7B}"/>
    <cellStyle name="Tusenskille 6 5 2 4 7" xfId="60383" xr:uid="{0663C51C-C6C7-421E-97E3-9ABF517F5942}"/>
    <cellStyle name="Tusenskille 6 5 2 5" xfId="7603" xr:uid="{B45275F7-2EE2-4F04-80D3-A24B970E6E50}"/>
    <cellStyle name="Tusenskille 6 5 2 5 2" xfId="15101" xr:uid="{0C8DAE64-6B86-4750-905A-B3FA5B53F32E}"/>
    <cellStyle name="Tusenskille 6 5 2 5 2 2" xfId="30077" xr:uid="{44A256DC-2060-4CBE-BE09-096CE5F88EB7}"/>
    <cellStyle name="Tusenskille 6 5 2 5 3" xfId="22589" xr:uid="{9294D14F-9860-4D2E-A49B-3C78397DCB39}"/>
    <cellStyle name="Tusenskille 6 5 2 5 4" xfId="37615" xr:uid="{3D3CCF30-7E80-460D-934F-7A42C36BF32E}"/>
    <cellStyle name="Tusenskille 6 5 2 5 5" xfId="45008" xr:uid="{060C67D5-F987-4295-BC17-BBFAEAC7B824}"/>
    <cellStyle name="Tusenskille 6 5 2 5 6" xfId="52895" xr:uid="{D70D0EDA-2D40-421D-A6FB-8997039FFC76}"/>
    <cellStyle name="Tusenskille 6 5 2 5 7" xfId="60384" xr:uid="{70BFCF78-A716-4CF4-A2B6-24494F36DEB5}"/>
    <cellStyle name="Tusenskille 6 5 2 6" xfId="15094" xr:uid="{94F006FF-7C3C-4403-AF0D-7788F7EE14FF}"/>
    <cellStyle name="Tusenskille 6 5 2 6 2" xfId="30070" xr:uid="{BE302F53-D6CF-4F48-8DBE-CC48EBD76FFA}"/>
    <cellStyle name="Tusenskille 6 5 2 7" xfId="22582" xr:uid="{7167A19B-1654-4815-BFCE-AB76A0BDFEEE}"/>
    <cellStyle name="Tusenskille 6 5 2 8" xfId="31077" xr:uid="{E09AE4BE-6936-4D00-9B17-7A1BE2128AD0}"/>
    <cellStyle name="Tusenskille 6 5 2 9" xfId="45001" xr:uid="{9ED1A5D2-C4DA-49CC-A5DE-D3B3DF5C95BC}"/>
    <cellStyle name="Tusenskille 6 5 3" xfId="7604" xr:uid="{F2BD2F39-7C53-416E-8CAD-CECB23CE3475}"/>
    <cellStyle name="Tusenskille 6 5 3 10" xfId="60385" xr:uid="{3D981EA2-2273-4924-B736-39C68667E369}"/>
    <cellStyle name="Tusenskille 6 5 3 2" xfId="7605" xr:uid="{506BBA8D-9C2F-4928-96D1-AA35FDEEB75C}"/>
    <cellStyle name="Tusenskille 6 5 3 2 2" xfId="15103" xr:uid="{AD078D25-5FFA-4F56-AC99-34FCBA3C9F8F}"/>
    <cellStyle name="Tusenskille 6 5 3 2 2 2" xfId="30079" xr:uid="{9D74544A-11C7-4A3C-9CD3-62BD3CB62FFB}"/>
    <cellStyle name="Tusenskille 6 5 3 2 3" xfId="22591" xr:uid="{ED597CD5-080A-4006-ADB1-E3A1A043145E}"/>
    <cellStyle name="Tusenskille 6 5 3 2 4" xfId="33929" xr:uid="{7ACB85E5-E549-480F-850F-8C48D264E569}"/>
    <cellStyle name="Tusenskille 6 5 3 2 5" xfId="45010" xr:uid="{69943899-114E-4837-AFD9-76E2DC40F77C}"/>
    <cellStyle name="Tusenskille 6 5 3 2 6" xfId="52897" xr:uid="{6506AB94-448D-4A37-A1B6-A05AFDD1B4A0}"/>
    <cellStyle name="Tusenskille 6 5 3 2 7" xfId="60386" xr:uid="{489C0AC3-4D19-448D-B204-1AFBA11C799B}"/>
    <cellStyle name="Tusenskille 6 5 3 3" xfId="7606" xr:uid="{A9FC9EA7-D08E-45D0-AEB1-DEFB0EAC7353}"/>
    <cellStyle name="Tusenskille 6 5 3 3 2" xfId="15104" xr:uid="{40F3B467-57C8-4743-933B-E7BBF4C3640E}"/>
    <cellStyle name="Tusenskille 6 5 3 3 2 2" xfId="30080" xr:uid="{716C2D26-6DB3-4187-B14E-B14E229E1598}"/>
    <cellStyle name="Tusenskille 6 5 3 3 3" xfId="22592" xr:uid="{91B47330-94F9-4540-8F65-6A33EF0D90AC}"/>
    <cellStyle name="Tusenskille 6 5 3 3 4" xfId="35774" xr:uid="{F1C6F440-C4D3-47A7-A663-FA79A14E0359}"/>
    <cellStyle name="Tusenskille 6 5 3 3 5" xfId="45011" xr:uid="{51EC231B-6058-4F23-AEF9-E1FA071D2682}"/>
    <cellStyle name="Tusenskille 6 5 3 3 6" xfId="52898" xr:uid="{EB126A91-89BF-411D-AF16-7AE9F51B153A}"/>
    <cellStyle name="Tusenskille 6 5 3 3 7" xfId="60387" xr:uid="{E2215608-F5FD-42DC-9FCE-5B3D16C6A278}"/>
    <cellStyle name="Tusenskille 6 5 3 4" xfId="7607" xr:uid="{1C90EA61-2915-4124-8624-367E16E4316B}"/>
    <cellStyle name="Tusenskille 6 5 3 4 2" xfId="15105" xr:uid="{710F1060-886C-4E39-86BB-36F70B7E41C7}"/>
    <cellStyle name="Tusenskille 6 5 3 4 2 2" xfId="30081" xr:uid="{21351A30-DDF4-41CE-BA17-868219719F75}"/>
    <cellStyle name="Tusenskille 6 5 3 4 3" xfId="22593" xr:uid="{A986466A-E3FA-4C86-B6AF-266FA812ED08}"/>
    <cellStyle name="Tusenskille 6 5 3 4 4" xfId="37617" xr:uid="{4D50868E-EBF3-4DF1-8AAC-D5B30788260C}"/>
    <cellStyle name="Tusenskille 6 5 3 4 5" xfId="45012" xr:uid="{85435278-8ED0-450F-9FA5-7E8BED2C7140}"/>
    <cellStyle name="Tusenskille 6 5 3 4 6" xfId="52899" xr:uid="{B4F3A45B-7B73-4074-B2FE-7B9DC1BE6AC5}"/>
    <cellStyle name="Tusenskille 6 5 3 4 7" xfId="60388" xr:uid="{ED647A42-7231-4461-A522-DAA4891AD380}"/>
    <cellStyle name="Tusenskille 6 5 3 5" xfId="15102" xr:uid="{84AC2575-074F-4CB0-B4C2-D9B90F8612FE}"/>
    <cellStyle name="Tusenskille 6 5 3 5 2" xfId="30078" xr:uid="{DD180AF8-28C8-4FB4-B9FF-65F5959EBAC3}"/>
    <cellStyle name="Tusenskille 6 5 3 6" xfId="22590" xr:uid="{C0E4A949-C618-460A-8388-CE5E3DB1A47B}"/>
    <cellStyle name="Tusenskille 6 5 3 7" xfId="31992" xr:uid="{10FF2528-3517-4A86-AE4B-DCAE55B72900}"/>
    <cellStyle name="Tusenskille 6 5 3 8" xfId="45009" xr:uid="{0C77319B-18D2-48E4-AA83-5797098EC79D}"/>
    <cellStyle name="Tusenskille 6 5 3 9" xfId="52896" xr:uid="{0B216A19-361A-434B-B914-42CD2EF70447}"/>
    <cellStyle name="Tusenskille 6 5 4" xfId="7608" xr:uid="{33DEDEFC-92BA-4AB5-9225-B8B36B17E44A}"/>
    <cellStyle name="Tusenskille 6 5 4 2" xfId="15106" xr:uid="{73498ACB-D69C-41AC-A359-C64FAFBE10D4}"/>
    <cellStyle name="Tusenskille 6 5 4 2 2" xfId="30082" xr:uid="{C37DAE1E-5711-4EAE-A546-044E6B2B503C}"/>
    <cellStyle name="Tusenskille 6 5 4 3" xfId="22594" xr:uid="{37337629-A3D1-449C-81CA-BC49F51E853E}"/>
    <cellStyle name="Tusenskille 6 5 4 4" xfId="33926" xr:uid="{D7CDA9E2-0FA7-4DEB-BB19-9A922173158E}"/>
    <cellStyle name="Tusenskille 6 5 4 5" xfId="45013" xr:uid="{839A3DD5-A98A-493F-95F9-3C035E83DBEE}"/>
    <cellStyle name="Tusenskille 6 5 4 6" xfId="52900" xr:uid="{6E355D1D-E4E0-47FD-A2DF-03AF459FC31F}"/>
    <cellStyle name="Tusenskille 6 5 4 7" xfId="60389" xr:uid="{A03F40BB-9E66-4D20-B647-4216C4D3ED78}"/>
    <cellStyle name="Tusenskille 6 5 5" xfId="7609" xr:uid="{488C24F3-1D0D-42E9-94E3-B9316D0BA236}"/>
    <cellStyle name="Tusenskille 6 5 5 2" xfId="15107" xr:uid="{68009E4E-FB6A-447F-BC06-B0657BE299D2}"/>
    <cellStyle name="Tusenskille 6 5 5 2 2" xfId="30083" xr:uid="{11CD639B-63CF-486B-ADCB-37F879BE1B70}"/>
    <cellStyle name="Tusenskille 6 5 5 3" xfId="22595" xr:uid="{6B9F8241-0ECC-4F44-B71F-1C396970C50F}"/>
    <cellStyle name="Tusenskille 6 5 5 4" xfId="35771" xr:uid="{F97E3F67-E6D7-4152-8ACC-71177CC38EED}"/>
    <cellStyle name="Tusenskille 6 5 5 5" xfId="45014" xr:uid="{F800A355-AA71-40E7-8410-A24004EB82E2}"/>
    <cellStyle name="Tusenskille 6 5 5 6" xfId="52901" xr:uid="{D0C5C386-3342-4CFD-A42C-D41370419BF1}"/>
    <cellStyle name="Tusenskille 6 5 5 7" xfId="60390" xr:uid="{66A53E68-AA82-4C4E-AAA7-5733DA255833}"/>
    <cellStyle name="Tusenskille 6 5 6" xfId="7610" xr:uid="{C277573F-1D28-4917-9AF4-D8B56A634F01}"/>
    <cellStyle name="Tusenskille 6 5 6 2" xfId="15108" xr:uid="{715293D6-16C5-46DF-8C97-E7A810C5D929}"/>
    <cellStyle name="Tusenskille 6 5 6 2 2" xfId="30084" xr:uid="{E5740636-667E-4E92-9CA9-A13FBA43C378}"/>
    <cellStyle name="Tusenskille 6 5 6 3" xfId="22596" xr:uid="{6DE00460-BB17-4748-AECB-2651BF2228DC}"/>
    <cellStyle name="Tusenskille 6 5 6 4" xfId="37614" xr:uid="{4E1E495A-895A-4764-B0D1-8D9FA1EBBC11}"/>
    <cellStyle name="Tusenskille 6 5 6 5" xfId="45015" xr:uid="{AAB3E4AF-A6BA-4109-B2B7-A06AC1BF76C4}"/>
    <cellStyle name="Tusenskille 6 5 6 6" xfId="52902" xr:uid="{AA2D66F5-2D5B-4ADA-96D3-9439EAD9B1AD}"/>
    <cellStyle name="Tusenskille 6 5 6 7" xfId="60391" xr:uid="{F61831CC-C6A5-401E-A220-CE2D0F37C802}"/>
    <cellStyle name="Tusenskille 6 5 7" xfId="15093" xr:uid="{05237382-95F5-4A72-B457-FBFB8DBF80EB}"/>
    <cellStyle name="Tusenskille 6 5 7 2" xfId="30069" xr:uid="{6E02861E-0A2E-436C-9CE8-5958966F1789}"/>
    <cellStyle name="Tusenskille 6 5 8" xfId="22581" xr:uid="{EC159D5C-8B1D-47C3-90BD-661684D87270}"/>
    <cellStyle name="Tusenskille 6 5 9" xfId="30611" xr:uid="{BEB84056-1672-41B3-B397-56080ECA8560}"/>
    <cellStyle name="Tusenskille 6 6" xfId="7611" xr:uid="{01A22F46-7264-411F-BCCD-5615C5E2261B}"/>
    <cellStyle name="Tusenskille 6 6 10" xfId="52903" xr:uid="{F70E11C6-8265-42BF-BBE6-86DB98A425AB}"/>
    <cellStyle name="Tusenskille 6 6 11" xfId="60392" xr:uid="{D88B304D-525D-4A3B-BEFF-B7CC0F5987A6}"/>
    <cellStyle name="Tusenskille 6 6 2" xfId="7612" xr:uid="{97C8D706-43E3-475F-BE58-26E1F1A288D7}"/>
    <cellStyle name="Tusenskille 6 6 2 10" xfId="60393" xr:uid="{608FA99B-E365-461A-A814-0A070069E673}"/>
    <cellStyle name="Tusenskille 6 6 2 2" xfId="7613" xr:uid="{68FEA44A-F81B-49D3-9D3C-806BCAAA5C14}"/>
    <cellStyle name="Tusenskille 6 6 2 2 2" xfId="15111" xr:uid="{64485883-1B36-4657-9578-6642CD5999BB}"/>
    <cellStyle name="Tusenskille 6 6 2 2 2 2" xfId="30087" xr:uid="{B56C266B-4CAE-44E3-A059-FA0EF5B31D79}"/>
    <cellStyle name="Tusenskille 6 6 2 2 3" xfId="22599" xr:uid="{9858E32E-3427-4ED1-B719-6B4A3C8BCB5D}"/>
    <cellStyle name="Tusenskille 6 6 2 2 4" xfId="33931" xr:uid="{C91EF418-A30B-4C84-A694-E9D422BAEE59}"/>
    <cellStyle name="Tusenskille 6 6 2 2 5" xfId="45018" xr:uid="{D6E7EE7E-77AE-4BCD-BB3D-F9179A4CFD33}"/>
    <cellStyle name="Tusenskille 6 6 2 2 6" xfId="52905" xr:uid="{02C07168-6076-4E3B-9442-08221D3B5086}"/>
    <cellStyle name="Tusenskille 6 6 2 2 7" xfId="60394" xr:uid="{E32C1A81-2DFC-4A05-8AD7-CBE81C9E843F}"/>
    <cellStyle name="Tusenskille 6 6 2 3" xfId="7614" xr:uid="{62757A5E-E801-41F3-8F57-CBD4459B795E}"/>
    <cellStyle name="Tusenskille 6 6 2 3 2" xfId="15112" xr:uid="{37396A7E-D91B-4591-A865-87AFF8246949}"/>
    <cellStyle name="Tusenskille 6 6 2 3 2 2" xfId="30088" xr:uid="{08A40D8E-9DBF-4758-BFB4-C0802E56328D}"/>
    <cellStyle name="Tusenskille 6 6 2 3 3" xfId="22600" xr:uid="{8583286B-5B06-4390-A55A-AE7E59202E05}"/>
    <cellStyle name="Tusenskille 6 6 2 3 4" xfId="35776" xr:uid="{C1D84CC7-A218-43D0-B6CF-7B6CB60BD858}"/>
    <cellStyle name="Tusenskille 6 6 2 3 5" xfId="45019" xr:uid="{B2ADFDE8-23DD-414F-BE47-909729D8FCFC}"/>
    <cellStyle name="Tusenskille 6 6 2 3 6" xfId="52906" xr:uid="{968CB2C1-790E-4CFE-96D5-D0F85CA721A7}"/>
    <cellStyle name="Tusenskille 6 6 2 3 7" xfId="60395" xr:uid="{683D4F2E-7F12-4B7B-97AF-11B91DBB11E8}"/>
    <cellStyle name="Tusenskille 6 6 2 4" xfId="7615" xr:uid="{5CD942F2-9371-4F9F-AE58-1041C208A6AE}"/>
    <cellStyle name="Tusenskille 6 6 2 4 2" xfId="15113" xr:uid="{E66BE577-F809-4EDA-84B6-19B078F24B0D}"/>
    <cellStyle name="Tusenskille 6 6 2 4 2 2" xfId="30089" xr:uid="{A52B0918-0FDC-4A0A-8E70-1E3838F66BFC}"/>
    <cellStyle name="Tusenskille 6 6 2 4 3" xfId="22601" xr:uid="{2F510842-DBDE-41A8-94FB-0C5741C674F6}"/>
    <cellStyle name="Tusenskille 6 6 2 4 4" xfId="37619" xr:uid="{96891A58-F360-4F08-B4F7-E6BDE89A5977}"/>
    <cellStyle name="Tusenskille 6 6 2 4 5" xfId="45020" xr:uid="{21595BFD-077E-4653-824A-C2E53EDAB6CF}"/>
    <cellStyle name="Tusenskille 6 6 2 4 6" xfId="52907" xr:uid="{373F493A-4158-4014-9851-8490969CBF7D}"/>
    <cellStyle name="Tusenskille 6 6 2 4 7" xfId="60396" xr:uid="{C32E5F95-FC26-4AFA-B90E-098DC805264C}"/>
    <cellStyle name="Tusenskille 6 6 2 5" xfId="15110" xr:uid="{90AE0CDD-2364-46E2-B0FA-E2F293450CD3}"/>
    <cellStyle name="Tusenskille 6 6 2 5 2" xfId="30086" xr:uid="{69D285B0-A714-4923-A4AF-F4521BDC69A0}"/>
    <cellStyle name="Tusenskille 6 6 2 6" xfId="22598" xr:uid="{685A7397-2493-4D5F-8FFA-BC7A12159405}"/>
    <cellStyle name="Tusenskille 6 6 2 7" xfId="31994" xr:uid="{418DB4C7-6A3D-4AE1-A133-9EC3BB5486A6}"/>
    <cellStyle name="Tusenskille 6 6 2 8" xfId="45017" xr:uid="{3BB586AC-DFD5-4CAE-9814-74944743BA54}"/>
    <cellStyle name="Tusenskille 6 6 2 9" xfId="52904" xr:uid="{FB95C867-BBEA-4056-9F17-91865E32CD43}"/>
    <cellStyle name="Tusenskille 6 6 3" xfId="7616" xr:uid="{01E1E5DB-08F0-49FC-A658-D32ED22B14F0}"/>
    <cellStyle name="Tusenskille 6 6 3 2" xfId="15114" xr:uid="{9771AFE0-1B2F-4B40-9866-2A5A63F17884}"/>
    <cellStyle name="Tusenskille 6 6 3 2 2" xfId="30090" xr:uid="{F99898ED-31CB-4DA4-945B-53085084D2C4}"/>
    <cellStyle name="Tusenskille 6 6 3 3" xfId="22602" xr:uid="{7D1A8B1B-8D80-4D41-8E7A-83F75173DB75}"/>
    <cellStyle name="Tusenskille 6 6 3 4" xfId="33930" xr:uid="{5E0214E7-9D7D-4056-B243-420712AD6995}"/>
    <cellStyle name="Tusenskille 6 6 3 5" xfId="45021" xr:uid="{4BB63979-43B5-4CF1-9564-DF8127A8EE0C}"/>
    <cellStyle name="Tusenskille 6 6 3 6" xfId="52908" xr:uid="{B050F6AA-BFCD-4EB0-9F57-D61106DB0681}"/>
    <cellStyle name="Tusenskille 6 6 3 7" xfId="60397" xr:uid="{11FDBAD4-1C0E-4337-8454-D2F34C752168}"/>
    <cellStyle name="Tusenskille 6 6 4" xfId="7617" xr:uid="{55763EEF-FE32-4A76-B180-B36187243381}"/>
    <cellStyle name="Tusenskille 6 6 4 2" xfId="15115" xr:uid="{1D3A4D6B-D50D-4ED1-9972-D2124A0515A7}"/>
    <cellStyle name="Tusenskille 6 6 4 2 2" xfId="30091" xr:uid="{39836EA6-5837-4BE3-9DF9-5373FABF6608}"/>
    <cellStyle name="Tusenskille 6 6 4 3" xfId="22603" xr:uid="{6F171585-4979-4161-BD85-A54CC0B74635}"/>
    <cellStyle name="Tusenskille 6 6 4 4" xfId="35775" xr:uid="{DF329A94-47BC-473E-9AED-76097E5CAC2F}"/>
    <cellStyle name="Tusenskille 6 6 4 5" xfId="45022" xr:uid="{4CF6F8E9-57CB-4F18-B75E-61CEDF709398}"/>
    <cellStyle name="Tusenskille 6 6 4 6" xfId="52909" xr:uid="{B6AF557E-6CB7-4D62-9522-B88AC4B1036F}"/>
    <cellStyle name="Tusenskille 6 6 4 7" xfId="60398" xr:uid="{3309F643-67FB-45E6-AE97-428559D60BCB}"/>
    <cellStyle name="Tusenskille 6 6 5" xfId="7618" xr:uid="{9B760A18-A864-4B72-A277-900B63D5AA67}"/>
    <cellStyle name="Tusenskille 6 6 5 2" xfId="15116" xr:uid="{66172B1C-B91E-4944-8620-6389F9D2677F}"/>
    <cellStyle name="Tusenskille 6 6 5 2 2" xfId="30092" xr:uid="{BF3355E8-E9F7-4155-AC65-5BD62F798C80}"/>
    <cellStyle name="Tusenskille 6 6 5 3" xfId="22604" xr:uid="{E76ED364-4B37-4FCD-9B88-1D049FD2DDE3}"/>
    <cellStyle name="Tusenskille 6 6 5 4" xfId="37618" xr:uid="{E8B502DC-54D0-400B-B0A8-0BE994318EF6}"/>
    <cellStyle name="Tusenskille 6 6 5 5" xfId="45023" xr:uid="{CD09D38A-D6FD-46D2-86A1-2680C82654E3}"/>
    <cellStyle name="Tusenskille 6 6 5 6" xfId="52910" xr:uid="{CDCE273D-E3BE-4E18-A957-0EC1BAA702F4}"/>
    <cellStyle name="Tusenskille 6 6 5 7" xfId="60399" xr:uid="{688056FF-B1E0-4649-85C2-7E7AB61F1D01}"/>
    <cellStyle name="Tusenskille 6 6 6" xfId="15109" xr:uid="{F3FB7689-E8A8-4FB3-97D7-51305ADE7EBD}"/>
    <cellStyle name="Tusenskille 6 6 6 2" xfId="30085" xr:uid="{81DEEA7B-B33F-44F9-B9E3-21A78B5CF8AC}"/>
    <cellStyle name="Tusenskille 6 6 7" xfId="22597" xr:uid="{E5035EC7-28E7-4042-BD02-9B14752067B1}"/>
    <cellStyle name="Tusenskille 6 6 8" xfId="30742" xr:uid="{D4043461-233A-4D76-85B0-EEED227FF4EA}"/>
    <cellStyle name="Tusenskille 6 6 9" xfId="45016" xr:uid="{BE8C34B3-BEA9-433E-9EAC-486CFD861893}"/>
    <cellStyle name="Tusenskille 6 7" xfId="7619" xr:uid="{1CE8845D-5AB7-4F3F-A0B6-6B9C8DBA990A}"/>
    <cellStyle name="Tusenskille 6 7 10" xfId="52911" xr:uid="{31608F87-E830-48CF-978C-47792BE38F86}"/>
    <cellStyle name="Tusenskille 6 7 11" xfId="60400" xr:uid="{A76EF405-CB0B-4B2B-B7C6-3E3C504DCE57}"/>
    <cellStyle name="Tusenskille 6 7 2" xfId="7620" xr:uid="{7A7DF96A-5CB6-477E-97AE-9C04357D9859}"/>
    <cellStyle name="Tusenskille 6 7 2 10" xfId="60401" xr:uid="{498EDFFE-F2DE-4A41-A073-0C4A31F1988B}"/>
    <cellStyle name="Tusenskille 6 7 2 2" xfId="7621" xr:uid="{D3CBB9F6-D86F-4756-9800-CF303B4987FD}"/>
    <cellStyle name="Tusenskille 6 7 2 2 2" xfId="15119" xr:uid="{48CF7F19-E7D8-4540-A174-AFFBCC9096F2}"/>
    <cellStyle name="Tusenskille 6 7 2 2 2 2" xfId="30095" xr:uid="{EBEA4A59-0514-4965-A1CF-41ADEC0896A2}"/>
    <cellStyle name="Tusenskille 6 7 2 2 3" xfId="22607" xr:uid="{1E8FB3B3-FCBC-4E22-9CE5-89D1735CC06F}"/>
    <cellStyle name="Tusenskille 6 7 2 2 4" xfId="33933" xr:uid="{905A976E-57A9-403E-8327-92C99FE0F8F4}"/>
    <cellStyle name="Tusenskille 6 7 2 2 5" xfId="45026" xr:uid="{F896BCE3-E1F9-4950-BAAF-272B8F259585}"/>
    <cellStyle name="Tusenskille 6 7 2 2 6" xfId="52913" xr:uid="{463E0E70-7F8A-48AD-9AF0-8BE14BE9AA31}"/>
    <cellStyle name="Tusenskille 6 7 2 2 7" xfId="60402" xr:uid="{CA0291D2-DF89-4C38-8B9E-583DEE283785}"/>
    <cellStyle name="Tusenskille 6 7 2 3" xfId="7622" xr:uid="{3C81FD93-C31A-4D21-A8C6-F455E9076C20}"/>
    <cellStyle name="Tusenskille 6 7 2 3 2" xfId="15120" xr:uid="{946DDFDF-92A0-410F-9298-BD89D76EC187}"/>
    <cellStyle name="Tusenskille 6 7 2 3 2 2" xfId="30096" xr:uid="{F5FCF404-8294-471C-ADA6-D7B5F2F3338A}"/>
    <cellStyle name="Tusenskille 6 7 2 3 3" xfId="22608" xr:uid="{81E2682E-0037-48F9-B6F7-547FDDAF3157}"/>
    <cellStyle name="Tusenskille 6 7 2 3 4" xfId="35778" xr:uid="{8F55FF95-DD2A-4C12-889D-52D6774846D6}"/>
    <cellStyle name="Tusenskille 6 7 2 3 5" xfId="45027" xr:uid="{B16BC2DC-C827-4BA1-99E6-4DA735455E29}"/>
    <cellStyle name="Tusenskille 6 7 2 3 6" xfId="52914" xr:uid="{98A33B46-DD99-480C-9DE9-80B0F6A968A7}"/>
    <cellStyle name="Tusenskille 6 7 2 3 7" xfId="60403" xr:uid="{38981480-777F-48A7-81A5-02351D08EE7E}"/>
    <cellStyle name="Tusenskille 6 7 2 4" xfId="7623" xr:uid="{C1E757A7-A8BA-4797-9D1A-3CEA73854736}"/>
    <cellStyle name="Tusenskille 6 7 2 4 2" xfId="15121" xr:uid="{425DBE46-848A-48F7-87F2-10F66EEF6B5D}"/>
    <cellStyle name="Tusenskille 6 7 2 4 2 2" xfId="30097" xr:uid="{E42290BA-29DB-4FEE-AFE6-4A6D8A774E1F}"/>
    <cellStyle name="Tusenskille 6 7 2 4 3" xfId="22609" xr:uid="{C9DEBD7B-8BBE-4C54-99F2-6B0B38253A02}"/>
    <cellStyle name="Tusenskille 6 7 2 4 4" xfId="37621" xr:uid="{613BD68A-5318-4EEE-AE83-A19EC122AAB7}"/>
    <cellStyle name="Tusenskille 6 7 2 4 5" xfId="45028" xr:uid="{73355398-FEBA-43E3-9252-9615078DC457}"/>
    <cellStyle name="Tusenskille 6 7 2 4 6" xfId="52915" xr:uid="{18C224D4-919E-4C60-A6ED-4870A34A0284}"/>
    <cellStyle name="Tusenskille 6 7 2 4 7" xfId="60404" xr:uid="{CD73DE80-A29B-4F62-9FC4-557CA885FAD3}"/>
    <cellStyle name="Tusenskille 6 7 2 5" xfId="15118" xr:uid="{070A96D5-07EC-4093-970F-FE359BD67303}"/>
    <cellStyle name="Tusenskille 6 7 2 5 2" xfId="30094" xr:uid="{EA464A86-7D6E-40EE-B9E7-5EC3EAFBF37B}"/>
    <cellStyle name="Tusenskille 6 7 2 6" xfId="22606" xr:uid="{E36FA6DB-98E7-4ADD-A27F-ED2867960764}"/>
    <cellStyle name="Tusenskille 6 7 2 7" xfId="31995" xr:uid="{11CE22E3-16BA-48D4-B138-4E508D4D7E36}"/>
    <cellStyle name="Tusenskille 6 7 2 8" xfId="45025" xr:uid="{834C4F4F-A4D0-4171-A8C0-DC484F0B0CC8}"/>
    <cellStyle name="Tusenskille 6 7 2 9" xfId="52912" xr:uid="{6F72C584-734A-4F2E-AF90-250B82928978}"/>
    <cellStyle name="Tusenskille 6 7 3" xfId="7624" xr:uid="{00112477-6F00-495A-8CD9-DA45E56E7B07}"/>
    <cellStyle name="Tusenskille 6 7 3 2" xfId="15122" xr:uid="{9D320828-84EF-4611-828E-9E0382961163}"/>
    <cellStyle name="Tusenskille 6 7 3 2 2" xfId="30098" xr:uid="{AEC6A98A-5BF6-422E-ADF8-93D7E4A54B3B}"/>
    <cellStyle name="Tusenskille 6 7 3 3" xfId="22610" xr:uid="{9ED8A94F-0B39-46E2-8663-80B484C77C79}"/>
    <cellStyle name="Tusenskille 6 7 3 4" xfId="33932" xr:uid="{3D23C782-4E20-46D8-9A9D-E1D9BE914E74}"/>
    <cellStyle name="Tusenskille 6 7 3 5" xfId="45029" xr:uid="{765079EF-25B6-4C92-A7A6-6A038476BCC3}"/>
    <cellStyle name="Tusenskille 6 7 3 6" xfId="52916" xr:uid="{DC77ADDD-B59A-4789-B934-C3B0A3DD2A58}"/>
    <cellStyle name="Tusenskille 6 7 3 7" xfId="60405" xr:uid="{BDF87769-A809-49D7-B01D-F8EC5D0EBD7D}"/>
    <cellStyle name="Tusenskille 6 7 4" xfId="7625" xr:uid="{2B2D1F7F-C6FD-4096-9F2F-59005A4DAC9E}"/>
    <cellStyle name="Tusenskille 6 7 4 2" xfId="15123" xr:uid="{3CCCE884-3263-41FB-A65E-4AB231259D54}"/>
    <cellStyle name="Tusenskille 6 7 4 2 2" xfId="30099" xr:uid="{E0D35D1C-E0F6-453C-964C-9ECEBCE49270}"/>
    <cellStyle name="Tusenskille 6 7 4 3" xfId="22611" xr:uid="{AED487FD-3744-4CE9-95A1-BB7A93C188AB}"/>
    <cellStyle name="Tusenskille 6 7 4 4" xfId="35777" xr:uid="{0B173A1D-AE7A-403F-92AC-BB4EF7E4E844}"/>
    <cellStyle name="Tusenskille 6 7 4 5" xfId="45030" xr:uid="{04FF7FA4-A2C4-4716-AC02-175914026814}"/>
    <cellStyle name="Tusenskille 6 7 4 6" xfId="52917" xr:uid="{A8402FD9-AEBF-45E0-976D-7DF54CCAB3B8}"/>
    <cellStyle name="Tusenskille 6 7 4 7" xfId="60406" xr:uid="{ECD8FD30-1C5D-4CD7-9B8D-504DC98FEF90}"/>
    <cellStyle name="Tusenskille 6 7 5" xfId="7626" xr:uid="{2B505506-6BA5-496F-9129-AC54E9594227}"/>
    <cellStyle name="Tusenskille 6 7 5 2" xfId="15124" xr:uid="{C0DA3D32-5931-4769-9EA7-2351ED08FFD7}"/>
    <cellStyle name="Tusenskille 6 7 5 2 2" xfId="30100" xr:uid="{45F531A4-85AB-47E4-B905-D03443723272}"/>
    <cellStyle name="Tusenskille 6 7 5 3" xfId="22612" xr:uid="{A4BC192B-A298-45BE-B140-6281755ED6C0}"/>
    <cellStyle name="Tusenskille 6 7 5 4" xfId="37620" xr:uid="{7C9C9D7F-9F30-44C3-99A9-F8E0612F9F1E}"/>
    <cellStyle name="Tusenskille 6 7 5 5" xfId="45031" xr:uid="{B1435547-ABD9-47C3-AB86-B4A67A85F0B3}"/>
    <cellStyle name="Tusenskille 6 7 5 6" xfId="52918" xr:uid="{4DB35AA5-C9E4-4D3D-9A3E-48830FE641CC}"/>
    <cellStyle name="Tusenskille 6 7 5 7" xfId="60407" xr:uid="{61C9BC59-5290-485E-8686-47331DF99058}"/>
    <cellStyle name="Tusenskille 6 7 6" xfId="15117" xr:uid="{851AB0AC-699F-4A7E-9C92-AE62E47C3B40}"/>
    <cellStyle name="Tusenskille 6 7 6 2" xfId="30093" xr:uid="{2A829B94-9233-47BE-9226-766E603284F0}"/>
    <cellStyle name="Tusenskille 6 7 7" xfId="22605" xr:uid="{09B44528-BF87-4BC4-BDCE-F7F2A254CE07}"/>
    <cellStyle name="Tusenskille 6 7 8" xfId="31068" xr:uid="{6008EB30-5896-4336-96C3-F7CB7BC254C9}"/>
    <cellStyle name="Tusenskille 6 7 9" xfId="45024" xr:uid="{A14CA00C-4E6A-4F5F-82FE-D98AAD365951}"/>
    <cellStyle name="Tusenskille 6 8" xfId="7627" xr:uid="{3C229AF0-4C2C-4FF2-91CF-01DF8719C254}"/>
    <cellStyle name="Tusenskille 6 8 10" xfId="52919" xr:uid="{D6958DB8-EC9C-455B-8D93-9762CEDAEE28}"/>
    <cellStyle name="Tusenskille 6 8 11" xfId="60408" xr:uid="{BE60C3B4-EC72-4862-89FE-DD6F29F45919}"/>
    <cellStyle name="Tusenskille 6 8 2" xfId="7628" xr:uid="{42CACA8F-0189-4C9D-9D89-B78B058CA653}"/>
    <cellStyle name="Tusenskille 6 8 2 10" xfId="60409" xr:uid="{646A06ED-A2E6-4726-A2CD-A9F654088FFA}"/>
    <cellStyle name="Tusenskille 6 8 2 2" xfId="7629" xr:uid="{2A0411A1-61FB-4F99-B495-B309A1EEAD8E}"/>
    <cellStyle name="Tusenskille 6 8 2 2 2" xfId="15127" xr:uid="{3706DD36-A5D0-4F5B-8403-B1CB45ADF8C2}"/>
    <cellStyle name="Tusenskille 6 8 2 2 2 2" xfId="30103" xr:uid="{FBC8B5DC-7226-4016-A9FD-63D70715B1B7}"/>
    <cellStyle name="Tusenskille 6 8 2 2 3" xfId="22615" xr:uid="{26207EA5-5C26-41E5-876C-085380546C33}"/>
    <cellStyle name="Tusenskille 6 8 2 2 4" xfId="33935" xr:uid="{D0AAED90-4421-4DA8-9871-0E0B2DBF07D9}"/>
    <cellStyle name="Tusenskille 6 8 2 2 5" xfId="45034" xr:uid="{DAAD17CA-64D5-4596-A093-6A9832711F7B}"/>
    <cellStyle name="Tusenskille 6 8 2 2 6" xfId="52921" xr:uid="{773F6A9D-E64D-4373-8842-DE33E83A6B5D}"/>
    <cellStyle name="Tusenskille 6 8 2 2 7" xfId="60410" xr:uid="{AB072D59-F384-4CB8-92BE-3EA3B9E74147}"/>
    <cellStyle name="Tusenskille 6 8 2 3" xfId="7630" xr:uid="{CFA0707A-2F88-4666-9FB5-EF65BAB398E3}"/>
    <cellStyle name="Tusenskille 6 8 2 3 2" xfId="15128" xr:uid="{FD13362B-4898-4D70-AC45-09E74CBAAFD6}"/>
    <cellStyle name="Tusenskille 6 8 2 3 2 2" xfId="30104" xr:uid="{51FBAA24-BD43-41F6-AD9F-827833A3126D}"/>
    <cellStyle name="Tusenskille 6 8 2 3 3" xfId="22616" xr:uid="{4705CFFA-2794-4474-B6D2-5B156A6E3181}"/>
    <cellStyle name="Tusenskille 6 8 2 3 4" xfId="35780" xr:uid="{45049E97-499A-49FD-AC39-E9D4328E9210}"/>
    <cellStyle name="Tusenskille 6 8 2 3 5" xfId="45035" xr:uid="{3EAB984D-F05B-4E97-82D8-BBE17E579D73}"/>
    <cellStyle name="Tusenskille 6 8 2 3 6" xfId="52922" xr:uid="{31C369F6-6AC4-4CC3-891C-81B6D100A5D3}"/>
    <cellStyle name="Tusenskille 6 8 2 3 7" xfId="60411" xr:uid="{30CE0241-C7AE-425A-8FD9-1D533F62B60A}"/>
    <cellStyle name="Tusenskille 6 8 2 4" xfId="7631" xr:uid="{4D18FF6B-E681-4404-8C7E-AADB3A75A2C5}"/>
    <cellStyle name="Tusenskille 6 8 2 4 2" xfId="15129" xr:uid="{94A95693-C06B-42C4-96F3-57A293FC6C9C}"/>
    <cellStyle name="Tusenskille 6 8 2 4 2 2" xfId="30105" xr:uid="{A5389205-C5D1-4AC5-A300-D0E35DA7BDAB}"/>
    <cellStyle name="Tusenskille 6 8 2 4 3" xfId="22617" xr:uid="{458373FA-B53B-4177-A3AE-A4131AE01E4D}"/>
    <cellStyle name="Tusenskille 6 8 2 4 4" xfId="37623" xr:uid="{FBAF6773-0A22-4EC8-AA57-485145B9545B}"/>
    <cellStyle name="Tusenskille 6 8 2 4 5" xfId="45036" xr:uid="{1131595D-1CA5-421A-BE19-711AD7BAA9D5}"/>
    <cellStyle name="Tusenskille 6 8 2 4 6" xfId="52923" xr:uid="{CB316091-AE34-4D1A-A0EE-4228A782AB2D}"/>
    <cellStyle name="Tusenskille 6 8 2 4 7" xfId="60412" xr:uid="{4FDB03B2-5BA3-4826-B468-C67939EC80DB}"/>
    <cellStyle name="Tusenskille 6 8 2 5" xfId="15126" xr:uid="{33C7867D-82B6-43C9-A771-4F2782446315}"/>
    <cellStyle name="Tusenskille 6 8 2 5 2" xfId="30102" xr:uid="{2B3F1106-15D0-4932-B1CD-8F2781C3BFAE}"/>
    <cellStyle name="Tusenskille 6 8 2 6" xfId="22614" xr:uid="{CD2EA4D5-5468-4101-B844-F561498F8FD9}"/>
    <cellStyle name="Tusenskille 6 8 2 7" xfId="31996" xr:uid="{09702749-61E4-43D2-9D59-78FDF1E90F01}"/>
    <cellStyle name="Tusenskille 6 8 2 8" xfId="45033" xr:uid="{DFC2C375-C982-4CF3-836A-E118681D7F31}"/>
    <cellStyle name="Tusenskille 6 8 2 9" xfId="52920" xr:uid="{8EBE6A15-431B-4F33-8EF5-CAD1BF89EAAB}"/>
    <cellStyle name="Tusenskille 6 8 3" xfId="7632" xr:uid="{0C2B11AB-CD30-4724-B293-FE7433B0C230}"/>
    <cellStyle name="Tusenskille 6 8 3 2" xfId="15130" xr:uid="{C8CCBC66-C1C3-4EC9-9483-544F4942573A}"/>
    <cellStyle name="Tusenskille 6 8 3 2 2" xfId="30106" xr:uid="{A612DCFA-5D99-4C25-BC58-44772E359F04}"/>
    <cellStyle name="Tusenskille 6 8 3 3" xfId="22618" xr:uid="{0DD10036-BBCC-49BB-B802-63719BECF614}"/>
    <cellStyle name="Tusenskille 6 8 3 4" xfId="33934" xr:uid="{61677286-7C59-4ADC-9A4C-6225713FA345}"/>
    <cellStyle name="Tusenskille 6 8 3 5" xfId="45037" xr:uid="{E754C884-FCDF-49F6-A06E-EE88E6DB43D3}"/>
    <cellStyle name="Tusenskille 6 8 3 6" xfId="52924" xr:uid="{238DCCE9-3022-49EA-8D5D-2A8BC195B18A}"/>
    <cellStyle name="Tusenskille 6 8 3 7" xfId="60413" xr:uid="{6C743B5C-F903-4261-93CD-D21EDB8548DA}"/>
    <cellStyle name="Tusenskille 6 8 4" xfId="7633" xr:uid="{74FAEF65-2A8F-44C4-A61D-C688EC507E25}"/>
    <cellStyle name="Tusenskille 6 8 4 2" xfId="15131" xr:uid="{0A1A9F69-915C-401E-890D-521DFBBC3D1B}"/>
    <cellStyle name="Tusenskille 6 8 4 2 2" xfId="30107" xr:uid="{8597F95F-DFD8-4CBE-880D-18B26DCF8781}"/>
    <cellStyle name="Tusenskille 6 8 4 3" xfId="22619" xr:uid="{09FF3F28-A712-44D0-9936-4B91567A500D}"/>
    <cellStyle name="Tusenskille 6 8 4 4" xfId="35779" xr:uid="{36C3F718-791B-4556-9836-64265A26875A}"/>
    <cellStyle name="Tusenskille 6 8 4 5" xfId="45038" xr:uid="{369FD433-B6AE-46ED-B778-D0275116D3EC}"/>
    <cellStyle name="Tusenskille 6 8 4 6" xfId="52925" xr:uid="{A995C5A8-3114-4E15-8B97-49E5E44FA953}"/>
    <cellStyle name="Tusenskille 6 8 4 7" xfId="60414" xr:uid="{633979C7-106A-4FDE-BF02-651A87D0DB8F}"/>
    <cellStyle name="Tusenskille 6 8 5" xfId="7634" xr:uid="{73FB8FE7-D24A-4B95-916A-36E90A77ED38}"/>
    <cellStyle name="Tusenskille 6 8 5 2" xfId="15132" xr:uid="{C7B0456C-8C71-4F97-A635-CB3131268209}"/>
    <cellStyle name="Tusenskille 6 8 5 2 2" xfId="30108" xr:uid="{55C42965-097B-4D0E-B2B9-50C1C92A1C27}"/>
    <cellStyle name="Tusenskille 6 8 5 3" xfId="22620" xr:uid="{28CC4D21-0C61-464B-9EE6-B3CBF528A856}"/>
    <cellStyle name="Tusenskille 6 8 5 4" xfId="37622" xr:uid="{C9D1CC59-0401-4007-ABC6-7FFDD33165A8}"/>
    <cellStyle name="Tusenskille 6 8 5 5" xfId="45039" xr:uid="{32B3DB2E-57D3-4418-AC10-5D0E50C660E9}"/>
    <cellStyle name="Tusenskille 6 8 5 6" xfId="52926" xr:uid="{31C375DB-00BD-43A9-8276-B55AFC723A6E}"/>
    <cellStyle name="Tusenskille 6 8 5 7" xfId="60415" xr:uid="{F30A43E4-5F17-4878-A9BE-BA1C3BFC8423}"/>
    <cellStyle name="Tusenskille 6 8 6" xfId="15125" xr:uid="{BCCB0534-C29D-434C-B98B-5E2179818A66}"/>
    <cellStyle name="Tusenskille 6 8 6 2" xfId="30101" xr:uid="{88420B7A-BD5A-4439-B40F-94D0DB57316A}"/>
    <cellStyle name="Tusenskille 6 8 7" xfId="22613" xr:uid="{018BB8D1-9AC7-4814-896C-E53AF3691219}"/>
    <cellStyle name="Tusenskille 6 8 8" xfId="31097" xr:uid="{703F6726-B5AC-439A-9FC5-A30B067300C1}"/>
    <cellStyle name="Tusenskille 6 8 9" xfId="45032" xr:uid="{BD1061AA-DFE0-45CF-A968-C149F4040D1A}"/>
    <cellStyle name="Tusenskille 6 9" xfId="7635" xr:uid="{A5BAFAD4-DBEB-4E03-A77C-4E35EF9E8242}"/>
    <cellStyle name="Tusenskille 6 9 10" xfId="60416" xr:uid="{EA7E2C01-6D1B-444B-A0CC-19521698EA84}"/>
    <cellStyle name="Tusenskille 6 9 2" xfId="7636" xr:uid="{141258B7-7297-4B1B-9D25-8740B3400B08}"/>
    <cellStyle name="Tusenskille 6 9 2 2" xfId="15134" xr:uid="{F98C8499-C25D-44B4-BE3D-B42881A1BAA3}"/>
    <cellStyle name="Tusenskille 6 9 2 2 2" xfId="30110" xr:uid="{809E1E01-F122-468D-9ED4-DFEF512234F0}"/>
    <cellStyle name="Tusenskille 6 9 2 3" xfId="22622" xr:uid="{EDF1FB97-4406-45C4-9631-E2B48A5DEA63}"/>
    <cellStyle name="Tusenskille 6 9 2 4" xfId="33936" xr:uid="{A32DA151-617C-438C-8BAC-C98FFE89BC8C}"/>
    <cellStyle name="Tusenskille 6 9 2 5" xfId="45041" xr:uid="{AE2421AE-D81A-462A-B1B1-1B9F8C2387F8}"/>
    <cellStyle name="Tusenskille 6 9 2 6" xfId="52928" xr:uid="{1E518AEE-1E9D-4865-B804-C4E62B8C2A21}"/>
    <cellStyle name="Tusenskille 6 9 2 7" xfId="60417" xr:uid="{23214358-C287-4454-8322-8A11F5D0DBCC}"/>
    <cellStyle name="Tusenskille 6 9 3" xfId="7637" xr:uid="{E63485B0-EEB1-404C-940D-7C7D15E2F74A}"/>
    <cellStyle name="Tusenskille 6 9 3 2" xfId="15135" xr:uid="{A8350050-15D8-4923-8B97-0C4A8579BD36}"/>
    <cellStyle name="Tusenskille 6 9 3 2 2" xfId="30111" xr:uid="{377BF2C7-75CD-4B78-9154-7827A34BCA2F}"/>
    <cellStyle name="Tusenskille 6 9 3 3" xfId="22623" xr:uid="{17606FE1-B249-47FA-B828-CCD4ECDC19AA}"/>
    <cellStyle name="Tusenskille 6 9 3 4" xfId="35781" xr:uid="{1DA6141A-1A82-43A9-A6DA-DF131FAA233D}"/>
    <cellStyle name="Tusenskille 6 9 3 5" xfId="45042" xr:uid="{2141D930-A157-4FD4-9AA7-58A026E332C7}"/>
    <cellStyle name="Tusenskille 6 9 3 6" xfId="52929" xr:uid="{04324BBA-0D8E-4F2A-BE9A-E6A03049CE2B}"/>
    <cellStyle name="Tusenskille 6 9 3 7" xfId="60418" xr:uid="{59E0BBE5-4309-42A2-9361-55C8C5998B1E}"/>
    <cellStyle name="Tusenskille 6 9 4" xfId="7638" xr:uid="{FD8B506E-C022-469D-BD5D-6C0DFAFC4829}"/>
    <cellStyle name="Tusenskille 6 9 4 2" xfId="15136" xr:uid="{B0A31DD9-A727-4273-AFE3-7D2625E1604A}"/>
    <cellStyle name="Tusenskille 6 9 4 2 2" xfId="30112" xr:uid="{88837483-074A-489E-896A-67F64870E208}"/>
    <cellStyle name="Tusenskille 6 9 4 3" xfId="22624" xr:uid="{6173FBC0-35C6-410D-93FD-93FBBF0AC6AD}"/>
    <cellStyle name="Tusenskille 6 9 4 4" xfId="37624" xr:uid="{E3E8E382-DF69-4683-8BAB-713989A1D378}"/>
    <cellStyle name="Tusenskille 6 9 4 5" xfId="45043" xr:uid="{6C8D2494-9989-4579-8AAB-254182B558A2}"/>
    <cellStyle name="Tusenskille 6 9 4 6" xfId="52930" xr:uid="{3A3D3F7F-4B8A-45C6-B17E-5A3C9F8D9472}"/>
    <cellStyle name="Tusenskille 6 9 4 7" xfId="60419" xr:uid="{8F0161E1-16B0-4190-A6E7-43EFDD068ADD}"/>
    <cellStyle name="Tusenskille 6 9 5" xfId="15133" xr:uid="{5F278F80-0382-401B-B3B5-B5407751B30E}"/>
    <cellStyle name="Tusenskille 6 9 5 2" xfId="30109" xr:uid="{552E1EEF-9305-49D6-B12C-D55872AEBD72}"/>
    <cellStyle name="Tusenskille 6 9 6" xfId="22621" xr:uid="{A1378ADF-AA1A-401F-AA08-CEE0A00D56C5}"/>
    <cellStyle name="Tusenskille 6 9 7" xfId="31972" xr:uid="{40437759-1E23-4953-8484-25FAE1F3F13C}"/>
    <cellStyle name="Tusenskille 6 9 8" xfId="45040" xr:uid="{A9C37AD5-4324-4FA0-90F5-0BEB31D5FE29}"/>
    <cellStyle name="Tusenskille 6 9 9" xfId="52927" xr:uid="{ED2F2A4E-1C00-4CAE-A3F0-F61EB5673092}"/>
    <cellStyle name="Tusenskille 7" xfId="58" xr:uid="{038A0593-308A-4A77-87C1-88ED3E1B9C0F}"/>
    <cellStyle name="Tusenskille 7 10" xfId="7639" xr:uid="{D2344E88-082A-469D-9672-5A5E9D91DB88}"/>
    <cellStyle name="Tusenskille 7 10 2" xfId="15137" xr:uid="{4B5E92A7-AEA6-41A0-B6FB-347E56F93BB6}"/>
    <cellStyle name="Tusenskille 7 10 2 2" xfId="30113" xr:uid="{93CBF74B-BA7F-40B2-BD5A-757DE311CFD2}"/>
    <cellStyle name="Tusenskille 7 10 3" xfId="22625" xr:uid="{BC1F0000-6856-45AC-A50B-6482BC9D1C09}"/>
    <cellStyle name="Tusenskille 7 10 4" xfId="35782" xr:uid="{1E9F3869-D867-476A-A5A6-E5A19B892079}"/>
    <cellStyle name="Tusenskille 7 10 5" xfId="45044" xr:uid="{2F7A4EA5-8DF0-486A-92D5-6DE2B0D1D764}"/>
    <cellStyle name="Tusenskille 7 10 6" xfId="52931" xr:uid="{CB05BB8C-728A-4E4B-AA0C-D06A4C8D2F66}"/>
    <cellStyle name="Tusenskille 7 10 7" xfId="60420" xr:uid="{C62A1FD5-D504-4EB6-BCD4-58C9235C1138}"/>
    <cellStyle name="Tusenskille 7 11" xfId="7640" xr:uid="{61D6C03F-66A1-43A4-A02E-CE6743281407}"/>
    <cellStyle name="Tusenskille 7 11 2" xfId="15138" xr:uid="{E72DEA5E-A011-4555-B491-5E2A3D653B71}"/>
    <cellStyle name="Tusenskille 7 11 2 2" xfId="30114" xr:uid="{460EBAE3-492C-4BE8-873B-7B5ECCD7DB23}"/>
    <cellStyle name="Tusenskille 7 11 3" xfId="22626" xr:uid="{22827731-8B4E-468F-8168-2B592FE4C774}"/>
    <cellStyle name="Tusenskille 7 11 4" xfId="37625" xr:uid="{9C39C748-FCDF-4011-98AC-F50833B05093}"/>
    <cellStyle name="Tusenskille 7 11 5" xfId="45045" xr:uid="{ABA5821E-7883-4815-8F03-0CC87CD80CD2}"/>
    <cellStyle name="Tusenskille 7 11 6" xfId="52932" xr:uid="{177C5160-A64F-4632-839D-AEF07E4A1360}"/>
    <cellStyle name="Tusenskille 7 11 7" xfId="60421" xr:uid="{76CFCA16-8478-43E0-A7FE-86F2267F7BF9}"/>
    <cellStyle name="Tusenskille 7 12" xfId="30310" xr:uid="{5CDBD47C-6409-4052-8792-5EAE0B3832F5}"/>
    <cellStyle name="Tusenskille 7 2" xfId="7641" xr:uid="{7B9414E6-39EF-4B6A-A8CC-0162F0D2C8FC}"/>
    <cellStyle name="Tusenskille 7 3" xfId="7642" xr:uid="{606C7C03-39EA-47C9-AA30-2AC7AD3D7E8A}"/>
    <cellStyle name="Tusenskille 7 3 10" xfId="22627" xr:uid="{AFAF4728-4167-4E48-A18A-72A68723C269}"/>
    <cellStyle name="Tusenskille 7 3 11" xfId="30381" xr:uid="{DA34CD5B-62F6-4EE8-B639-7567D04B3301}"/>
    <cellStyle name="Tusenskille 7 3 12" xfId="45046" xr:uid="{ED151359-CAFA-470C-B3BE-5DAD145C7432}"/>
    <cellStyle name="Tusenskille 7 3 13" xfId="52933" xr:uid="{1A076FA7-D78F-4411-BAAE-CA75AAB3D4AE}"/>
    <cellStyle name="Tusenskille 7 3 14" xfId="60422" xr:uid="{75C100DC-48B3-4203-8AC6-F864D7A23436}"/>
    <cellStyle name="Tusenskille 7 3 2" xfId="7643" xr:uid="{A7953B65-EF41-4CF2-B177-F97A76DEC9B3}"/>
    <cellStyle name="Tusenskille 7 3 2 10" xfId="45047" xr:uid="{7B218F0F-EF41-4A91-A592-B3C5FF41E4FD}"/>
    <cellStyle name="Tusenskille 7 3 2 11" xfId="52934" xr:uid="{6B8EC809-2D0E-4D56-8AC4-C78822B0FFF7}"/>
    <cellStyle name="Tusenskille 7 3 2 12" xfId="60423" xr:uid="{E12AC53B-5D18-4E8C-8220-5557463209A1}"/>
    <cellStyle name="Tusenskille 7 3 2 2" xfId="7644" xr:uid="{4D5B9A6E-595A-44D3-9EF1-A0BBBF0D5F80}"/>
    <cellStyle name="Tusenskille 7 3 2 2 10" xfId="52935" xr:uid="{A817C973-A6CA-4AF8-9CB3-5320923CE7EC}"/>
    <cellStyle name="Tusenskille 7 3 2 2 11" xfId="60424" xr:uid="{D407C365-CDBD-48C9-BDDF-FC89F92D3952}"/>
    <cellStyle name="Tusenskille 7 3 2 2 2" xfId="7645" xr:uid="{86CB83E2-4D87-4181-9F12-844D821E210B}"/>
    <cellStyle name="Tusenskille 7 3 2 2 2 10" xfId="60425" xr:uid="{2A6278D6-B4E6-4866-97EC-A4817A56F2D0}"/>
    <cellStyle name="Tusenskille 7 3 2 2 2 2" xfId="7646" xr:uid="{A2F6E58E-CB23-4A00-909E-06779E61F96E}"/>
    <cellStyle name="Tusenskille 7 3 2 2 2 2 2" xfId="15143" xr:uid="{71D8A476-137F-4FD2-A16E-C875E35744D2}"/>
    <cellStyle name="Tusenskille 7 3 2 2 2 2 2 2" xfId="30119" xr:uid="{C033034F-D7B6-4B2F-A344-D7F8006C396A}"/>
    <cellStyle name="Tusenskille 7 3 2 2 2 2 3" xfId="22631" xr:uid="{02E468FA-DB29-43A9-8185-C4BE4AF1E2A3}"/>
    <cellStyle name="Tusenskille 7 3 2 2 2 2 4" xfId="33941" xr:uid="{E9874654-8E81-435B-8435-E1B8330A4070}"/>
    <cellStyle name="Tusenskille 7 3 2 2 2 2 5" xfId="45050" xr:uid="{49D32175-81FB-4294-A5E4-9D58A0EB1348}"/>
    <cellStyle name="Tusenskille 7 3 2 2 2 2 6" xfId="52937" xr:uid="{E5AB3E28-1DED-4B22-8B34-62B99EF06C9C}"/>
    <cellStyle name="Tusenskille 7 3 2 2 2 2 7" xfId="60426" xr:uid="{544BBB6C-E1E1-4127-B6B1-A0C46DEFBE83}"/>
    <cellStyle name="Tusenskille 7 3 2 2 2 3" xfId="7647" xr:uid="{0A7C9F6E-8C47-4AB4-8AA1-2765B11CBB96}"/>
    <cellStyle name="Tusenskille 7 3 2 2 2 3 2" xfId="15144" xr:uid="{733428FA-99BD-41FD-A035-9C944696D3B5}"/>
    <cellStyle name="Tusenskille 7 3 2 2 2 3 2 2" xfId="30120" xr:uid="{FAB9D325-3F25-41E6-9D2C-C398D9B077F4}"/>
    <cellStyle name="Tusenskille 7 3 2 2 2 3 3" xfId="22632" xr:uid="{D79EE4A1-2DE7-4DFA-9368-3BC16FD3CD75}"/>
    <cellStyle name="Tusenskille 7 3 2 2 2 3 4" xfId="35786" xr:uid="{0D7E6DF2-49C3-4C38-A8CD-947985483BBE}"/>
    <cellStyle name="Tusenskille 7 3 2 2 2 3 5" xfId="45051" xr:uid="{FA3ADB46-FCED-42A2-A49D-692A29B5055F}"/>
    <cellStyle name="Tusenskille 7 3 2 2 2 3 6" xfId="52938" xr:uid="{3550C4F4-7631-4D09-9B11-FD9E8F0E8C35}"/>
    <cellStyle name="Tusenskille 7 3 2 2 2 3 7" xfId="60427" xr:uid="{F67E2080-ADFA-40E0-AD0C-3173891E7377}"/>
    <cellStyle name="Tusenskille 7 3 2 2 2 4" xfId="7648" xr:uid="{5822E454-3778-4F59-A2D0-42EBBB7581FC}"/>
    <cellStyle name="Tusenskille 7 3 2 2 2 4 2" xfId="15145" xr:uid="{24C2B926-9BFA-43D6-B3B6-E4FD13480889}"/>
    <cellStyle name="Tusenskille 7 3 2 2 2 4 2 2" xfId="30121" xr:uid="{7A8A3AF8-AD53-4ED7-8FD9-2EA78733EF08}"/>
    <cellStyle name="Tusenskille 7 3 2 2 2 4 3" xfId="22633" xr:uid="{1CBE0E3E-A091-4A41-B7C2-611F3D8CC09A}"/>
    <cellStyle name="Tusenskille 7 3 2 2 2 4 4" xfId="37629" xr:uid="{2D1647F9-9F05-4904-9925-EB22F231729A}"/>
    <cellStyle name="Tusenskille 7 3 2 2 2 4 5" xfId="45052" xr:uid="{6752F59C-17B1-488A-A546-5B0950A685C2}"/>
    <cellStyle name="Tusenskille 7 3 2 2 2 4 6" xfId="52939" xr:uid="{B241561A-89E3-4251-8644-95146DC99664}"/>
    <cellStyle name="Tusenskille 7 3 2 2 2 4 7" xfId="60428" xr:uid="{0BF3F071-5F64-48E7-9282-A0C431C8F2A9}"/>
    <cellStyle name="Tusenskille 7 3 2 2 2 5" xfId="15142" xr:uid="{019A5DD7-3F21-491B-A1DB-732A1E474318}"/>
    <cellStyle name="Tusenskille 7 3 2 2 2 5 2" xfId="30118" xr:uid="{51BC8883-7658-4413-8331-9A5CF91C3157}"/>
    <cellStyle name="Tusenskille 7 3 2 2 2 6" xfId="22630" xr:uid="{C315739B-76AB-47E7-AB0F-847E539E7FE3}"/>
    <cellStyle name="Tusenskille 7 3 2 2 2 7" xfId="32000" xr:uid="{034A4B1D-C599-42CB-85D4-780C7E710F2F}"/>
    <cellStyle name="Tusenskille 7 3 2 2 2 8" xfId="45049" xr:uid="{45390BD4-B421-4392-BA94-611DC19A3A0D}"/>
    <cellStyle name="Tusenskille 7 3 2 2 2 9" xfId="52936" xr:uid="{148BD495-6D05-4366-B69E-680253A7CE1F}"/>
    <cellStyle name="Tusenskille 7 3 2 2 3" xfId="7649" xr:uid="{91BBF123-1B0A-4E50-909D-1521A89F237A}"/>
    <cellStyle name="Tusenskille 7 3 2 2 3 2" xfId="15146" xr:uid="{929C7127-F182-48FF-B094-2A43B715AB8B}"/>
    <cellStyle name="Tusenskille 7 3 2 2 3 2 2" xfId="30122" xr:uid="{2D230268-82AF-4C9D-8373-CCFEB4A23EC4}"/>
    <cellStyle name="Tusenskille 7 3 2 2 3 3" xfId="22634" xr:uid="{D672D33A-5529-4BE7-8EAF-E0FBBD8F1208}"/>
    <cellStyle name="Tusenskille 7 3 2 2 3 4" xfId="33940" xr:uid="{9D76E412-061C-4304-BFE2-0210998D5EFB}"/>
    <cellStyle name="Tusenskille 7 3 2 2 3 5" xfId="45053" xr:uid="{CB5564E3-9A3B-472E-85AD-A79B1ACE7C17}"/>
    <cellStyle name="Tusenskille 7 3 2 2 3 6" xfId="52940" xr:uid="{652372BC-65D6-4D37-B20D-AC0682A041F4}"/>
    <cellStyle name="Tusenskille 7 3 2 2 3 7" xfId="60429" xr:uid="{7D5567A4-6DE1-481B-A20D-BC8D517B9A84}"/>
    <cellStyle name="Tusenskille 7 3 2 2 4" xfId="7650" xr:uid="{11FFC2F3-045B-422B-B7FD-EA58120A6F92}"/>
    <cellStyle name="Tusenskille 7 3 2 2 4 2" xfId="15147" xr:uid="{57E5FE23-D80E-4820-A3FD-A10EBED9C500}"/>
    <cellStyle name="Tusenskille 7 3 2 2 4 2 2" xfId="30123" xr:uid="{8930E77B-B8EF-421D-9E16-B8B784B882D3}"/>
    <cellStyle name="Tusenskille 7 3 2 2 4 3" xfId="22635" xr:uid="{F5CD0157-604A-481A-A084-B9DC54E7A219}"/>
    <cellStyle name="Tusenskille 7 3 2 2 4 4" xfId="35785" xr:uid="{405C51E4-E0F4-458A-9EB7-13F9C2286D38}"/>
    <cellStyle name="Tusenskille 7 3 2 2 4 5" xfId="45054" xr:uid="{79DE6B8C-5ED4-488A-A9F8-D18238A30E02}"/>
    <cellStyle name="Tusenskille 7 3 2 2 4 6" xfId="52941" xr:uid="{C50D91A5-786B-434B-BC64-DAC3E79C01D9}"/>
    <cellStyle name="Tusenskille 7 3 2 2 4 7" xfId="60430" xr:uid="{F7DFAFA3-980A-428F-A4A0-65A7094DCAF3}"/>
    <cellStyle name="Tusenskille 7 3 2 2 5" xfId="7651" xr:uid="{D6E2505E-4A4E-49E2-9502-A8D81FDA8E90}"/>
    <cellStyle name="Tusenskille 7 3 2 2 5 2" xfId="15148" xr:uid="{43D1BF40-E69E-475F-B7FE-E26292C0D387}"/>
    <cellStyle name="Tusenskille 7 3 2 2 5 2 2" xfId="30124" xr:uid="{82509E69-6973-4F15-8539-5C209AF987DC}"/>
    <cellStyle name="Tusenskille 7 3 2 2 5 3" xfId="22636" xr:uid="{F86AED1C-5DE4-45B5-8B73-FBC83A131B67}"/>
    <cellStyle name="Tusenskille 7 3 2 2 5 4" xfId="37628" xr:uid="{3B4E175D-946A-41D1-AC3F-0272429B96EF}"/>
    <cellStyle name="Tusenskille 7 3 2 2 5 5" xfId="45055" xr:uid="{592BA011-0383-49A1-BC90-2AD28E0EE8D2}"/>
    <cellStyle name="Tusenskille 7 3 2 2 5 6" xfId="52942" xr:uid="{5A792119-4DAE-42ED-BB4E-DE882F5AE145}"/>
    <cellStyle name="Tusenskille 7 3 2 2 5 7" xfId="60431" xr:uid="{BB53A53D-62B1-4B8E-9B1C-8E9797185607}"/>
    <cellStyle name="Tusenskille 7 3 2 2 6" xfId="15141" xr:uid="{0D358303-0473-40DF-A020-BF9C377152DD}"/>
    <cellStyle name="Tusenskille 7 3 2 2 6 2" xfId="30117" xr:uid="{5ACD1B62-54FA-4FA2-B616-6FD0586E44BB}"/>
    <cellStyle name="Tusenskille 7 3 2 2 7" xfId="22629" xr:uid="{E572C4ED-1A83-4809-B1C7-1EF5878F2A2C}"/>
    <cellStyle name="Tusenskille 7 3 2 2 8" xfId="31080" xr:uid="{DDF4F4C2-669E-461B-B37A-859644C1C053}"/>
    <cellStyle name="Tusenskille 7 3 2 2 9" xfId="45048" xr:uid="{4BE8B670-50B1-42DA-BA3B-BCF75B1C202D}"/>
    <cellStyle name="Tusenskille 7 3 2 3" xfId="7652" xr:uid="{E8BDDF0D-1B79-428F-92A8-61EA30733E55}"/>
    <cellStyle name="Tusenskille 7 3 2 3 10" xfId="60432" xr:uid="{AD34E85A-C678-495E-8544-FBFB2A522A69}"/>
    <cellStyle name="Tusenskille 7 3 2 3 2" xfId="7653" xr:uid="{0F7FEF6A-2345-41B2-9493-8EBDFB08615E}"/>
    <cellStyle name="Tusenskille 7 3 2 3 2 2" xfId="15150" xr:uid="{D23189F0-8415-4182-9DF2-95F657B97E21}"/>
    <cellStyle name="Tusenskille 7 3 2 3 2 2 2" xfId="30126" xr:uid="{A9023398-F889-4003-B57C-560BDA3DD973}"/>
    <cellStyle name="Tusenskille 7 3 2 3 2 3" xfId="22638" xr:uid="{6E737997-D614-4094-8CBF-74944BC70FB2}"/>
    <cellStyle name="Tusenskille 7 3 2 3 2 4" xfId="33942" xr:uid="{8682AD6C-A6CB-4917-AB29-5A3FCB8EADDE}"/>
    <cellStyle name="Tusenskille 7 3 2 3 2 5" xfId="45057" xr:uid="{DB389C33-BD46-43AF-A8C9-1FC43349A8DB}"/>
    <cellStyle name="Tusenskille 7 3 2 3 2 6" xfId="52944" xr:uid="{B90546A8-24B5-4D3F-B9A5-9DA3AF99CC6B}"/>
    <cellStyle name="Tusenskille 7 3 2 3 2 7" xfId="60433" xr:uid="{F5126645-FAA0-46CB-832F-515E45361DB7}"/>
    <cellStyle name="Tusenskille 7 3 2 3 3" xfId="7654" xr:uid="{9C8FA944-851A-43D4-948C-E939CA35D34E}"/>
    <cellStyle name="Tusenskille 7 3 2 3 3 2" xfId="15151" xr:uid="{5B82E5AD-AECE-404C-9E39-74228EFB1E97}"/>
    <cellStyle name="Tusenskille 7 3 2 3 3 2 2" xfId="30127" xr:uid="{4A52E181-BBAF-4AE2-B750-F22FA90DD191}"/>
    <cellStyle name="Tusenskille 7 3 2 3 3 3" xfId="22639" xr:uid="{741C1A4C-6D5B-4FBD-9C9B-F54D4223661E}"/>
    <cellStyle name="Tusenskille 7 3 2 3 3 4" xfId="35787" xr:uid="{8AAED38D-0F6D-491E-B3BA-1EA81506A994}"/>
    <cellStyle name="Tusenskille 7 3 2 3 3 5" xfId="45058" xr:uid="{3E15B284-38C7-46D2-8E11-789E3DF516C2}"/>
    <cellStyle name="Tusenskille 7 3 2 3 3 6" xfId="52945" xr:uid="{36CBCDD0-BBEA-40BC-AA28-D3EF9184B8A7}"/>
    <cellStyle name="Tusenskille 7 3 2 3 3 7" xfId="60434" xr:uid="{44BC7DFA-C9AB-465C-BA57-0613CC0E2C6A}"/>
    <cellStyle name="Tusenskille 7 3 2 3 4" xfId="7655" xr:uid="{94DF04A4-E16F-4394-B72C-55D50024C201}"/>
    <cellStyle name="Tusenskille 7 3 2 3 4 2" xfId="15152" xr:uid="{D84FB30D-ACF2-4D5F-9330-06EF44AFFEAF}"/>
    <cellStyle name="Tusenskille 7 3 2 3 4 2 2" xfId="30128" xr:uid="{697BBEDB-0BEC-4B22-AF1D-7E17D54659B6}"/>
    <cellStyle name="Tusenskille 7 3 2 3 4 3" xfId="22640" xr:uid="{91E9D127-8466-4BA0-B116-BD4BD2CA6669}"/>
    <cellStyle name="Tusenskille 7 3 2 3 4 4" xfId="37630" xr:uid="{EE859D31-34D6-448B-924B-283257CAEDFE}"/>
    <cellStyle name="Tusenskille 7 3 2 3 4 5" xfId="45059" xr:uid="{2357D94F-2959-465E-BFD5-115D91B33817}"/>
    <cellStyle name="Tusenskille 7 3 2 3 4 6" xfId="52946" xr:uid="{AA89E425-808E-431B-B8CB-D66893EAB303}"/>
    <cellStyle name="Tusenskille 7 3 2 3 4 7" xfId="60435" xr:uid="{007FF7C1-ECF6-4853-9188-99CAD2BD2A82}"/>
    <cellStyle name="Tusenskille 7 3 2 3 5" xfId="15149" xr:uid="{3DEC3399-86C1-4D55-B47B-225AC113B8A7}"/>
    <cellStyle name="Tusenskille 7 3 2 3 5 2" xfId="30125" xr:uid="{8420EE64-EB05-4A9D-AA46-0FEF3B8AFBEC}"/>
    <cellStyle name="Tusenskille 7 3 2 3 6" xfId="22637" xr:uid="{6DA10CC0-53D9-47BB-8248-B7BA525EF684}"/>
    <cellStyle name="Tusenskille 7 3 2 3 7" xfId="31999" xr:uid="{EB5AF415-0FA8-48AC-ACB7-CF2150979E81}"/>
    <cellStyle name="Tusenskille 7 3 2 3 8" xfId="45056" xr:uid="{05674D77-4F7D-41C3-AA84-A9C8B3E81B48}"/>
    <cellStyle name="Tusenskille 7 3 2 3 9" xfId="52943" xr:uid="{78C5B17C-D6B8-4DBB-AF3B-06F7F00EC200}"/>
    <cellStyle name="Tusenskille 7 3 2 4" xfId="7656" xr:uid="{EAAD9282-8000-4993-9DA9-611B427DC10F}"/>
    <cellStyle name="Tusenskille 7 3 2 4 2" xfId="15153" xr:uid="{B524C172-69EB-4F63-A438-2A169531F8DB}"/>
    <cellStyle name="Tusenskille 7 3 2 4 2 2" xfId="30129" xr:uid="{154D267D-A46A-4611-BC0E-58F3E4A12140}"/>
    <cellStyle name="Tusenskille 7 3 2 4 3" xfId="22641" xr:uid="{1A37A805-1BE9-4F31-86BD-49673A00FB88}"/>
    <cellStyle name="Tusenskille 7 3 2 4 4" xfId="33939" xr:uid="{54E585F6-7DB4-421A-9472-275866A223CB}"/>
    <cellStyle name="Tusenskille 7 3 2 4 5" xfId="45060" xr:uid="{1C1A3DDF-0645-4F3E-A45F-67F0A47F5336}"/>
    <cellStyle name="Tusenskille 7 3 2 4 6" xfId="52947" xr:uid="{62DFA867-C91C-44C7-8D42-A3F5064FB22C}"/>
    <cellStyle name="Tusenskille 7 3 2 4 7" xfId="60436" xr:uid="{B5E0B611-F4C2-4E24-9C0B-B12E6F59DEF0}"/>
    <cellStyle name="Tusenskille 7 3 2 5" xfId="7657" xr:uid="{FD4EB915-76FC-4723-B6F7-395740215390}"/>
    <cellStyle name="Tusenskille 7 3 2 5 2" xfId="15154" xr:uid="{994333C5-F591-4951-A29F-9AF319F2405A}"/>
    <cellStyle name="Tusenskille 7 3 2 5 2 2" xfId="30130" xr:uid="{0B5FD132-D2DF-4F36-8F5B-20B97A7C57A5}"/>
    <cellStyle name="Tusenskille 7 3 2 5 3" xfId="22642" xr:uid="{2902D54B-108A-4C9A-8126-EF581EBA9902}"/>
    <cellStyle name="Tusenskille 7 3 2 5 4" xfId="35784" xr:uid="{1CDE88C3-AF7F-4BBA-9CF5-A6335800FB7A}"/>
    <cellStyle name="Tusenskille 7 3 2 5 5" xfId="45061" xr:uid="{022D12C2-B0CA-40D8-9136-58D16F032EA9}"/>
    <cellStyle name="Tusenskille 7 3 2 5 6" xfId="52948" xr:uid="{D23FC3EF-399D-4997-832F-1BC634E7D25D}"/>
    <cellStyle name="Tusenskille 7 3 2 5 7" xfId="60437" xr:uid="{3BA7F7FC-4917-4F30-B7D9-39334CA7C3B0}"/>
    <cellStyle name="Tusenskille 7 3 2 6" xfId="7658" xr:uid="{D6631944-926B-4F98-9238-4FA2118D8AE1}"/>
    <cellStyle name="Tusenskille 7 3 2 6 2" xfId="15155" xr:uid="{8EE7AF70-99E3-4B49-AF5B-1A4DDD518DDD}"/>
    <cellStyle name="Tusenskille 7 3 2 6 2 2" xfId="30131" xr:uid="{6D962A24-C7AB-4EB7-8685-F8696A16861A}"/>
    <cellStyle name="Tusenskille 7 3 2 6 3" xfId="22643" xr:uid="{8D085B6A-64B7-4B48-86CB-63ADD964EDB5}"/>
    <cellStyle name="Tusenskille 7 3 2 6 4" xfId="37627" xr:uid="{88D76568-E109-45EE-BE56-06C0861C1A26}"/>
    <cellStyle name="Tusenskille 7 3 2 6 5" xfId="45062" xr:uid="{FCECA9D5-84ED-4145-BF1A-6A83AC30FA01}"/>
    <cellStyle name="Tusenskille 7 3 2 6 6" xfId="52949" xr:uid="{3BE9D964-4517-49E1-838A-F7788F614162}"/>
    <cellStyle name="Tusenskille 7 3 2 6 7" xfId="60438" xr:uid="{988A9ED8-7939-4889-8198-22B916DFB139}"/>
    <cellStyle name="Tusenskille 7 3 2 7" xfId="15140" xr:uid="{B986713A-AC56-4DA5-9C0A-27F23E4F54FE}"/>
    <cellStyle name="Tusenskille 7 3 2 7 2" xfId="30116" xr:uid="{4F5AB395-BA9A-4FDE-A8EE-41C0BFF3B252}"/>
    <cellStyle name="Tusenskille 7 3 2 8" xfId="22628" xr:uid="{3471D5F7-BB2E-490F-843F-7106D5800703}"/>
    <cellStyle name="Tusenskille 7 3 2 9" xfId="30546" xr:uid="{0CD8EE05-5B68-430F-9402-EF55FF954CB0}"/>
    <cellStyle name="Tusenskille 7 3 3" xfId="7659" xr:uid="{672B4041-166B-45E8-9CB8-C6236AD8113F}"/>
    <cellStyle name="Tusenskille 7 3 3 10" xfId="52950" xr:uid="{5A315EBB-3DC3-4256-95E8-7326AD029ADD}"/>
    <cellStyle name="Tusenskille 7 3 3 11" xfId="60439" xr:uid="{8FD3D06F-E4EA-4B21-9B93-7BF3A7C5EB9A}"/>
    <cellStyle name="Tusenskille 7 3 3 2" xfId="7660" xr:uid="{A6196087-7ED1-48D6-AEC5-0D9F34143C12}"/>
    <cellStyle name="Tusenskille 7 3 3 2 10" xfId="60440" xr:uid="{AAFB49D0-2392-4248-A0D0-9DC191E98FDE}"/>
    <cellStyle name="Tusenskille 7 3 3 2 2" xfId="7661" xr:uid="{195F2972-0CEA-4F03-8D90-1F766B6862EB}"/>
    <cellStyle name="Tusenskille 7 3 3 2 2 2" xfId="15158" xr:uid="{3D6F86BA-0F5A-4D37-8F92-3A217971401C}"/>
    <cellStyle name="Tusenskille 7 3 3 2 2 2 2" xfId="30134" xr:uid="{600FACE9-D934-4FF6-B145-8F2050CBBB18}"/>
    <cellStyle name="Tusenskille 7 3 3 2 2 3" xfId="22646" xr:uid="{28B3C63C-4299-4E3D-8C92-D99221A386F0}"/>
    <cellStyle name="Tusenskille 7 3 3 2 2 4" xfId="33944" xr:uid="{22331CE6-BB83-4833-8280-0825E83DB142}"/>
    <cellStyle name="Tusenskille 7 3 3 2 2 5" xfId="45065" xr:uid="{33DC9150-9CE8-4C9C-8C87-976A217BAEA5}"/>
    <cellStyle name="Tusenskille 7 3 3 2 2 6" xfId="52952" xr:uid="{B54B3A45-09AF-45D0-8336-E0C705468182}"/>
    <cellStyle name="Tusenskille 7 3 3 2 2 7" xfId="60441" xr:uid="{2DF6656A-3C09-4977-93FD-BD1093DFE1E1}"/>
    <cellStyle name="Tusenskille 7 3 3 2 3" xfId="7662" xr:uid="{5F41E2C4-43A8-481A-9D3B-B4204BCD8043}"/>
    <cellStyle name="Tusenskille 7 3 3 2 3 2" xfId="15159" xr:uid="{D82CA54D-5D0D-4745-A03D-2825EACB9EB9}"/>
    <cellStyle name="Tusenskille 7 3 3 2 3 2 2" xfId="30135" xr:uid="{A45D2FE2-1AD5-4553-9F66-5B983A06853C}"/>
    <cellStyle name="Tusenskille 7 3 3 2 3 3" xfId="22647" xr:uid="{D7CF5D94-9678-4DBE-9ED1-DBBE5B9FBC2E}"/>
    <cellStyle name="Tusenskille 7 3 3 2 3 4" xfId="35789" xr:uid="{56BF1D1E-C6F5-473D-8704-4F138BFC4EC1}"/>
    <cellStyle name="Tusenskille 7 3 3 2 3 5" xfId="45066" xr:uid="{5FA701B4-BFC4-488B-B76D-B8431E1BADEF}"/>
    <cellStyle name="Tusenskille 7 3 3 2 3 6" xfId="52953" xr:uid="{C60CE32E-519B-4348-B261-8F765A6CF6DE}"/>
    <cellStyle name="Tusenskille 7 3 3 2 3 7" xfId="60442" xr:uid="{9EF1EC98-3864-4512-8A42-23A8ED8CFC49}"/>
    <cellStyle name="Tusenskille 7 3 3 2 4" xfId="7663" xr:uid="{7E33A46A-CB65-4931-9468-559F8F98A085}"/>
    <cellStyle name="Tusenskille 7 3 3 2 4 2" xfId="15160" xr:uid="{9CDC1F1D-1C60-4F24-BE24-828FFABAF436}"/>
    <cellStyle name="Tusenskille 7 3 3 2 4 2 2" xfId="30136" xr:uid="{8AA8C9DC-5FBC-4332-BD2D-4CD30DC0DD0C}"/>
    <cellStyle name="Tusenskille 7 3 3 2 4 3" xfId="22648" xr:uid="{8E923ECE-9B42-408F-A561-6E72C63F70F6}"/>
    <cellStyle name="Tusenskille 7 3 3 2 4 4" xfId="37632" xr:uid="{1445904E-D1BB-490E-9CC9-B50519174E1E}"/>
    <cellStyle name="Tusenskille 7 3 3 2 4 5" xfId="45067" xr:uid="{9649B62B-6701-4C3C-B79E-AD037AE8DD08}"/>
    <cellStyle name="Tusenskille 7 3 3 2 4 6" xfId="52954" xr:uid="{7996B614-80B1-4543-95F5-DCB3EF3A8B7E}"/>
    <cellStyle name="Tusenskille 7 3 3 2 4 7" xfId="60443" xr:uid="{6BAB0EF9-85BD-46F2-84E2-5D1FE1581E28}"/>
    <cellStyle name="Tusenskille 7 3 3 2 5" xfId="15157" xr:uid="{E3A6934B-CF07-46AA-89EB-6B39D7FBD4B5}"/>
    <cellStyle name="Tusenskille 7 3 3 2 5 2" xfId="30133" xr:uid="{EA054B5F-5E18-4540-95C1-807FB42D563C}"/>
    <cellStyle name="Tusenskille 7 3 3 2 6" xfId="22645" xr:uid="{3F5E82AA-D5B2-4C5F-A72A-A98333149C1C}"/>
    <cellStyle name="Tusenskille 7 3 3 2 7" xfId="32001" xr:uid="{FA8F088A-4040-4398-A85D-86B3800781A4}"/>
    <cellStyle name="Tusenskille 7 3 3 2 8" xfId="45064" xr:uid="{472FD48E-BC09-41F2-850A-C23405F6F423}"/>
    <cellStyle name="Tusenskille 7 3 3 2 9" xfId="52951" xr:uid="{6FB7E37F-6BC5-4319-8667-D01359F20170}"/>
    <cellStyle name="Tusenskille 7 3 3 3" xfId="7664" xr:uid="{66D92C63-E043-4F83-82C4-23C2234D9DC1}"/>
    <cellStyle name="Tusenskille 7 3 3 3 2" xfId="15161" xr:uid="{9CA3524C-6E3A-4954-81BF-BE1C98314D74}"/>
    <cellStyle name="Tusenskille 7 3 3 3 2 2" xfId="30137" xr:uid="{2821C689-3633-44BC-ABE8-3B5562020E1B}"/>
    <cellStyle name="Tusenskille 7 3 3 3 3" xfId="22649" xr:uid="{CA43E98F-723F-4981-8CF9-4B50F012F400}"/>
    <cellStyle name="Tusenskille 7 3 3 3 4" xfId="33943" xr:uid="{E6C43C18-9FD7-40B2-A3E4-D753B98E9EDC}"/>
    <cellStyle name="Tusenskille 7 3 3 3 5" xfId="45068" xr:uid="{81D4FD99-712D-4656-A0F3-D8846653C2E8}"/>
    <cellStyle name="Tusenskille 7 3 3 3 6" xfId="52955" xr:uid="{6F5553C1-4C8C-4EF8-92A9-940156E321A5}"/>
    <cellStyle name="Tusenskille 7 3 3 3 7" xfId="60444" xr:uid="{87F31E4B-5B44-414D-BD47-8AC5BDD451CE}"/>
    <cellStyle name="Tusenskille 7 3 3 4" xfId="7665" xr:uid="{8FD6C3C5-3444-45CC-B8D4-163C1D340ACF}"/>
    <cellStyle name="Tusenskille 7 3 3 4 2" xfId="15162" xr:uid="{11A2DA63-7ED5-4DA8-8818-6F83893B68EA}"/>
    <cellStyle name="Tusenskille 7 3 3 4 2 2" xfId="30138" xr:uid="{81AA7A20-8355-4EF3-83A8-EA86879FC3AA}"/>
    <cellStyle name="Tusenskille 7 3 3 4 3" xfId="22650" xr:uid="{3D89BEE6-2A90-4657-82D6-6A941B0DC46E}"/>
    <cellStyle name="Tusenskille 7 3 3 4 4" xfId="35788" xr:uid="{BA4ED5B0-80EA-444E-AAAC-AC11E2FA24EB}"/>
    <cellStyle name="Tusenskille 7 3 3 4 5" xfId="45069" xr:uid="{D721560F-E8E4-464A-B705-22886EF0542B}"/>
    <cellStyle name="Tusenskille 7 3 3 4 6" xfId="52956" xr:uid="{6983EA2E-7B78-4708-805D-8E6E9A303F28}"/>
    <cellStyle name="Tusenskille 7 3 3 4 7" xfId="60445" xr:uid="{956CDA78-CA3F-41A1-A2A0-0728492CAF25}"/>
    <cellStyle name="Tusenskille 7 3 3 5" xfId="7666" xr:uid="{76D53E78-E56A-4C0F-B42F-482D41A8CDD8}"/>
    <cellStyle name="Tusenskille 7 3 3 5 2" xfId="15163" xr:uid="{B91B0E5E-47C4-460B-9A86-33FCD9873E68}"/>
    <cellStyle name="Tusenskille 7 3 3 5 2 2" xfId="30139" xr:uid="{D279C2BC-F87E-47FD-8BC9-46786A21BF5A}"/>
    <cellStyle name="Tusenskille 7 3 3 5 3" xfId="22651" xr:uid="{5E97E223-3F23-4FDB-9AE3-3C8EC269E408}"/>
    <cellStyle name="Tusenskille 7 3 3 5 4" xfId="37631" xr:uid="{F5384A72-0660-492F-9738-5747A01DCF94}"/>
    <cellStyle name="Tusenskille 7 3 3 5 5" xfId="45070" xr:uid="{01A29AEE-1F1D-4655-9CBE-C4F6CF17C303}"/>
    <cellStyle name="Tusenskille 7 3 3 5 6" xfId="52957" xr:uid="{DE7B34BE-512D-4103-8599-7B1E391D7F72}"/>
    <cellStyle name="Tusenskille 7 3 3 5 7" xfId="60446" xr:uid="{CBBCF1BC-DE77-4E88-B325-DFFEAB5D6E6D}"/>
    <cellStyle name="Tusenskille 7 3 3 6" xfId="15156" xr:uid="{363C4005-2541-421D-97A7-DB94E9E2CDEC}"/>
    <cellStyle name="Tusenskille 7 3 3 6 2" xfId="30132" xr:uid="{732A058E-22EA-4E49-ABA8-FDA001242B7B}"/>
    <cellStyle name="Tusenskille 7 3 3 7" xfId="22644" xr:uid="{75A88B03-50E9-4200-8B52-2EAA3ABD64E8}"/>
    <cellStyle name="Tusenskille 7 3 3 8" xfId="30747" xr:uid="{500E1D27-546F-4B48-B759-849B13FC7910}"/>
    <cellStyle name="Tusenskille 7 3 3 9" xfId="45063" xr:uid="{472AB1D9-2526-4706-A024-2ECC2FCD6C07}"/>
    <cellStyle name="Tusenskille 7 3 4" xfId="7667" xr:uid="{EAE145F0-17F8-4A67-AF8F-ABEF18BB6792}"/>
    <cellStyle name="Tusenskille 7 3 4 10" xfId="52958" xr:uid="{4509A29A-6FDD-425B-B51C-9A7517648830}"/>
    <cellStyle name="Tusenskille 7 3 4 11" xfId="60447" xr:uid="{DB57CBD2-54ED-467A-A579-FDA08A55D77D}"/>
    <cellStyle name="Tusenskille 7 3 4 2" xfId="7668" xr:uid="{BB6190AB-E481-478C-B905-066199320868}"/>
    <cellStyle name="Tusenskille 7 3 4 2 10" xfId="60448" xr:uid="{D2DCBC3C-66ED-45EA-83CE-461D82870CC3}"/>
    <cellStyle name="Tusenskille 7 3 4 2 2" xfId="7669" xr:uid="{B257BED0-7F98-44AF-A159-367AE5B6CFFD}"/>
    <cellStyle name="Tusenskille 7 3 4 2 2 2" xfId="15166" xr:uid="{BCD19046-6121-4E85-AD4A-722F835C4E0A}"/>
    <cellStyle name="Tusenskille 7 3 4 2 2 2 2" xfId="30142" xr:uid="{2B048889-19EB-494F-A1CA-44945E75386F}"/>
    <cellStyle name="Tusenskille 7 3 4 2 2 3" xfId="22654" xr:uid="{069A9BFB-42AE-4818-9A28-68CBB7663D02}"/>
    <cellStyle name="Tusenskille 7 3 4 2 2 4" xfId="33946" xr:uid="{3EE1F75E-F365-48B0-9F56-E90FEDDD3EAC}"/>
    <cellStyle name="Tusenskille 7 3 4 2 2 5" xfId="45073" xr:uid="{7FC4F698-9803-47F8-98D7-4669282AFCDA}"/>
    <cellStyle name="Tusenskille 7 3 4 2 2 6" xfId="52960" xr:uid="{4570C0F6-0349-493B-A762-4BFA61541C85}"/>
    <cellStyle name="Tusenskille 7 3 4 2 2 7" xfId="60449" xr:uid="{3B2FEEC9-8A9C-447C-95B6-E08F23BC03DF}"/>
    <cellStyle name="Tusenskille 7 3 4 2 3" xfId="7670" xr:uid="{95020153-C9C9-4905-BA33-B2F849F152EE}"/>
    <cellStyle name="Tusenskille 7 3 4 2 3 2" xfId="15167" xr:uid="{F9E6B2A9-8E80-4938-8A3D-04D3D56E9267}"/>
    <cellStyle name="Tusenskille 7 3 4 2 3 2 2" xfId="30143" xr:uid="{7A0967F8-FA4B-4647-9996-AFCFDED16FCD}"/>
    <cellStyle name="Tusenskille 7 3 4 2 3 3" xfId="22655" xr:uid="{153FEA5B-D81B-4D98-9981-1328E9C5DEB1}"/>
    <cellStyle name="Tusenskille 7 3 4 2 3 4" xfId="35791" xr:uid="{A3DA7E3A-A96A-4CD7-A0CA-40C22204F30C}"/>
    <cellStyle name="Tusenskille 7 3 4 2 3 5" xfId="45074" xr:uid="{B1125776-BD2F-4485-9A74-98AB5AEE8569}"/>
    <cellStyle name="Tusenskille 7 3 4 2 3 6" xfId="52961" xr:uid="{8221588F-7A01-4CC9-BCF1-4D5ACE54E5CC}"/>
    <cellStyle name="Tusenskille 7 3 4 2 3 7" xfId="60450" xr:uid="{41CCED32-57DC-406A-87C9-F8A1D6936BB8}"/>
    <cellStyle name="Tusenskille 7 3 4 2 4" xfId="7671" xr:uid="{58B65F35-62DE-4649-8D5E-19B92A2762E8}"/>
    <cellStyle name="Tusenskille 7 3 4 2 4 2" xfId="15168" xr:uid="{A018982A-F68B-487C-BBF6-FC8BBA78F995}"/>
    <cellStyle name="Tusenskille 7 3 4 2 4 2 2" xfId="30144" xr:uid="{1F9BD95E-1EDB-4972-A596-E6A961227F0F}"/>
    <cellStyle name="Tusenskille 7 3 4 2 4 3" xfId="22656" xr:uid="{21152FAA-16D3-4BAF-9174-BF0158F6E0BE}"/>
    <cellStyle name="Tusenskille 7 3 4 2 4 4" xfId="37634" xr:uid="{BF1D6B3C-3806-4B69-B29E-68184F70629A}"/>
    <cellStyle name="Tusenskille 7 3 4 2 4 5" xfId="45075" xr:uid="{714D715B-ABBB-4BB3-A993-7FDC60CD7F61}"/>
    <cellStyle name="Tusenskille 7 3 4 2 4 6" xfId="52962" xr:uid="{A3301EB4-3FA6-496F-86EF-F74A827D8BAC}"/>
    <cellStyle name="Tusenskille 7 3 4 2 4 7" xfId="60451" xr:uid="{45A03366-D54E-46FF-BF5C-267213558DFB}"/>
    <cellStyle name="Tusenskille 7 3 4 2 5" xfId="15165" xr:uid="{0CC8EB58-4121-41BA-8791-43C7946B29FF}"/>
    <cellStyle name="Tusenskille 7 3 4 2 5 2" xfId="30141" xr:uid="{D2E13E1F-78D5-4471-9883-F3EC58A78CBF}"/>
    <cellStyle name="Tusenskille 7 3 4 2 6" xfId="22653" xr:uid="{F9E77B48-4D39-4E19-B64F-FCC486EA8FB5}"/>
    <cellStyle name="Tusenskille 7 3 4 2 7" xfId="32002" xr:uid="{C37F0131-C66F-4A14-9EAA-1ABA78D50BED}"/>
    <cellStyle name="Tusenskille 7 3 4 2 8" xfId="45072" xr:uid="{525E28DB-707E-4916-A0CE-CB60C1A3466E}"/>
    <cellStyle name="Tusenskille 7 3 4 2 9" xfId="52959" xr:uid="{FF0F2A47-EF3E-4816-AF7C-131634FEBD80}"/>
    <cellStyle name="Tusenskille 7 3 4 3" xfId="7672" xr:uid="{1AE62341-6FB7-4192-871A-5D2D5D5995A6}"/>
    <cellStyle name="Tusenskille 7 3 4 3 2" xfId="15169" xr:uid="{9041D17A-8D72-4808-AFCA-CA8EF8399FBC}"/>
    <cellStyle name="Tusenskille 7 3 4 3 2 2" xfId="30145" xr:uid="{D752FC5B-30FB-4745-B5E4-271AA69F0833}"/>
    <cellStyle name="Tusenskille 7 3 4 3 3" xfId="22657" xr:uid="{886CAF49-66D1-404C-8F0E-9F6046E4CB91}"/>
    <cellStyle name="Tusenskille 7 3 4 3 4" xfId="33945" xr:uid="{B8D6DF79-A7DF-4291-B466-2C7375E3B796}"/>
    <cellStyle name="Tusenskille 7 3 4 3 5" xfId="45076" xr:uid="{5AAC403B-E647-4929-AB17-1410DAB1320D}"/>
    <cellStyle name="Tusenskille 7 3 4 3 6" xfId="52963" xr:uid="{0DC96572-F0C1-42E4-9C6C-67A2FA98F761}"/>
    <cellStyle name="Tusenskille 7 3 4 3 7" xfId="60452" xr:uid="{5ADE32C2-BAF2-4F12-A608-46D170A16EA8}"/>
    <cellStyle name="Tusenskille 7 3 4 4" xfId="7673" xr:uid="{B279CADB-2A26-476E-8576-2321B44B11C3}"/>
    <cellStyle name="Tusenskille 7 3 4 4 2" xfId="15170" xr:uid="{57E11142-76DC-436B-A043-ED2D708E2D92}"/>
    <cellStyle name="Tusenskille 7 3 4 4 2 2" xfId="30146" xr:uid="{0E9F1795-59A4-4EA0-95D4-8E9049DE8E66}"/>
    <cellStyle name="Tusenskille 7 3 4 4 3" xfId="22658" xr:uid="{EE819B83-7609-4720-B846-BC7FEDC7EB38}"/>
    <cellStyle name="Tusenskille 7 3 4 4 4" xfId="35790" xr:uid="{1699A3CD-465E-4AF7-8516-00CA21917F14}"/>
    <cellStyle name="Tusenskille 7 3 4 4 5" xfId="45077" xr:uid="{B0FAFEC3-3C51-4C6E-BC78-1517DBF2E9F9}"/>
    <cellStyle name="Tusenskille 7 3 4 4 6" xfId="52964" xr:uid="{4294D81E-7D9C-4F72-B691-0E6DCC95BA3D}"/>
    <cellStyle name="Tusenskille 7 3 4 4 7" xfId="60453" xr:uid="{C2E5ACB0-F90C-4B20-8EBB-4C834E905B80}"/>
    <cellStyle name="Tusenskille 7 3 4 5" xfId="7674" xr:uid="{38F1C55A-590B-4AB1-9D41-AD6DCEF8F5A7}"/>
    <cellStyle name="Tusenskille 7 3 4 5 2" xfId="15171" xr:uid="{409339DD-5A5C-4D6A-B15F-A0ACF74BA714}"/>
    <cellStyle name="Tusenskille 7 3 4 5 2 2" xfId="30147" xr:uid="{89DBF36D-C906-483A-BE0B-C62291F5C83F}"/>
    <cellStyle name="Tusenskille 7 3 4 5 3" xfId="22659" xr:uid="{D1B0136A-4382-438F-92E2-EE63FBBCB104}"/>
    <cellStyle name="Tusenskille 7 3 4 5 4" xfId="37633" xr:uid="{FEDAE9B3-14FE-4AEB-BFD8-452D0460375A}"/>
    <cellStyle name="Tusenskille 7 3 4 5 5" xfId="45078" xr:uid="{C4813E8C-FB3A-4700-8163-946E37D0B736}"/>
    <cellStyle name="Tusenskille 7 3 4 5 6" xfId="52965" xr:uid="{66E726EE-AFE3-43C0-94CB-3CDADE55F7B3}"/>
    <cellStyle name="Tusenskille 7 3 4 5 7" xfId="60454" xr:uid="{1BC23E84-3428-402D-A32B-FF74607345FF}"/>
    <cellStyle name="Tusenskille 7 3 4 6" xfId="15164" xr:uid="{01D1418E-EDEB-4245-916B-5DA795C29D89}"/>
    <cellStyle name="Tusenskille 7 3 4 6 2" xfId="30140" xr:uid="{49E57095-9B20-4A3A-8EEB-CB46313283DA}"/>
    <cellStyle name="Tusenskille 7 3 4 7" xfId="22652" xr:uid="{01359FB1-8D38-47AA-A350-5BB6F9195E6E}"/>
    <cellStyle name="Tusenskille 7 3 4 8" xfId="31079" xr:uid="{82A41D74-0948-4BCC-8BDC-87F8DFE511DE}"/>
    <cellStyle name="Tusenskille 7 3 4 9" xfId="45071" xr:uid="{1A890F04-1560-42F6-9553-0AEB525B2F1E}"/>
    <cellStyle name="Tusenskille 7 3 5" xfId="7675" xr:uid="{93A39D7D-5302-4821-8DC7-6C8D912EC27F}"/>
    <cellStyle name="Tusenskille 7 3 5 10" xfId="60455" xr:uid="{22A1C86C-A104-4B8D-95DB-60A53DB62761}"/>
    <cellStyle name="Tusenskille 7 3 5 2" xfId="7676" xr:uid="{939DC84A-D74B-49AF-98C3-5E8DA6FB4D66}"/>
    <cellStyle name="Tusenskille 7 3 5 2 2" xfId="15173" xr:uid="{13FAA512-6404-4574-8FDC-DCE3E7521ECD}"/>
    <cellStyle name="Tusenskille 7 3 5 2 2 2" xfId="30149" xr:uid="{3DC954C8-A093-49B7-B842-97CA21B830E6}"/>
    <cellStyle name="Tusenskille 7 3 5 2 3" xfId="22661" xr:uid="{5EA3FD09-FF8B-457A-98D8-0EB0D12F1794}"/>
    <cellStyle name="Tusenskille 7 3 5 2 4" xfId="33947" xr:uid="{E6076B60-C1B9-483F-A499-60D64F034352}"/>
    <cellStyle name="Tusenskille 7 3 5 2 5" xfId="45080" xr:uid="{5E13AC13-F234-46AC-8498-C514D798014A}"/>
    <cellStyle name="Tusenskille 7 3 5 2 6" xfId="52967" xr:uid="{8992A10D-D6B2-439A-9BC6-3DCFC2064D85}"/>
    <cellStyle name="Tusenskille 7 3 5 2 7" xfId="60456" xr:uid="{D2E51F07-CEE7-48E8-9D29-F3EB231082BE}"/>
    <cellStyle name="Tusenskille 7 3 5 3" xfId="7677" xr:uid="{B32D5A6F-C10D-4178-979D-898C5FF1C048}"/>
    <cellStyle name="Tusenskille 7 3 5 3 2" xfId="15174" xr:uid="{4E213970-D72E-456A-81DB-A19E8459744F}"/>
    <cellStyle name="Tusenskille 7 3 5 3 2 2" xfId="30150" xr:uid="{98AE6031-F7BA-4BB1-8683-5772C47558C0}"/>
    <cellStyle name="Tusenskille 7 3 5 3 3" xfId="22662" xr:uid="{E577E649-2558-490C-BDC2-3F26DD4A5444}"/>
    <cellStyle name="Tusenskille 7 3 5 3 4" xfId="35792" xr:uid="{489476B8-A5A1-4E8A-938E-BC63F9008528}"/>
    <cellStyle name="Tusenskille 7 3 5 3 5" xfId="45081" xr:uid="{523953D8-1B86-4FD7-8C6A-9F9077F932F6}"/>
    <cellStyle name="Tusenskille 7 3 5 3 6" xfId="52968" xr:uid="{40BF8824-5A02-4F20-8D42-22EC319A1026}"/>
    <cellStyle name="Tusenskille 7 3 5 3 7" xfId="60457" xr:uid="{F46F5A9F-41D9-4FC3-8395-61D929B6F04D}"/>
    <cellStyle name="Tusenskille 7 3 5 4" xfId="7678" xr:uid="{B915EED7-CB32-4C33-B0CB-B14475C5A8FF}"/>
    <cellStyle name="Tusenskille 7 3 5 4 2" xfId="15175" xr:uid="{34250D4A-9002-4AF0-8027-7EF78F0F3150}"/>
    <cellStyle name="Tusenskille 7 3 5 4 2 2" xfId="30151" xr:uid="{1112BE24-9569-48F1-A119-432C9067F78B}"/>
    <cellStyle name="Tusenskille 7 3 5 4 3" xfId="22663" xr:uid="{40737ED9-55ED-4794-A093-1F4A32037A97}"/>
    <cellStyle name="Tusenskille 7 3 5 4 4" xfId="37635" xr:uid="{22AB6ED5-8C51-4531-B313-B46A4A425893}"/>
    <cellStyle name="Tusenskille 7 3 5 4 5" xfId="45082" xr:uid="{0BB11F3A-3D75-49C8-98D2-0908A2264272}"/>
    <cellStyle name="Tusenskille 7 3 5 4 6" xfId="52969" xr:uid="{D65A499B-0DE3-48F2-8780-FD1FC77C9A47}"/>
    <cellStyle name="Tusenskille 7 3 5 4 7" xfId="60458" xr:uid="{E7495E52-0BB9-4460-9107-66D0CB65B06B}"/>
    <cellStyle name="Tusenskille 7 3 5 5" xfId="15172" xr:uid="{C089D5E8-AE6A-47BB-B846-760B617029C6}"/>
    <cellStyle name="Tusenskille 7 3 5 5 2" xfId="30148" xr:uid="{95BB6BB6-44C6-4A54-943A-252780DAA4A6}"/>
    <cellStyle name="Tusenskille 7 3 5 6" xfId="22660" xr:uid="{F55C767A-11DE-4179-A8B6-E4DE62F8D692}"/>
    <cellStyle name="Tusenskille 7 3 5 7" xfId="31998" xr:uid="{7C746315-A0EF-4801-B888-56EDD765DB85}"/>
    <cellStyle name="Tusenskille 7 3 5 8" xfId="45079" xr:uid="{0496DD14-68B9-4334-BE26-30F83CEBB495}"/>
    <cellStyle name="Tusenskille 7 3 5 9" xfId="52966" xr:uid="{9B895C4C-CFCA-4312-8457-8AF1D65A0ED7}"/>
    <cellStyle name="Tusenskille 7 3 6" xfId="7679" xr:uid="{50AB2F46-4196-4F53-9DBF-475375C3F420}"/>
    <cellStyle name="Tusenskille 7 3 6 2" xfId="15176" xr:uid="{7E6540B2-7973-4EE1-B2E7-4B5E76E0610A}"/>
    <cellStyle name="Tusenskille 7 3 6 2 2" xfId="30152" xr:uid="{326118A1-8E6F-4F0F-8520-6EE071BD7D96}"/>
    <cellStyle name="Tusenskille 7 3 6 3" xfId="22664" xr:uid="{5E1F2AAC-FEBE-45CB-800D-82F0088C86B4}"/>
    <cellStyle name="Tusenskille 7 3 6 4" xfId="33938" xr:uid="{2BBB9648-4EB3-4F22-8B6B-B6CEC8145CD2}"/>
    <cellStyle name="Tusenskille 7 3 6 5" xfId="45083" xr:uid="{AC960B88-63C9-4159-BB82-4567382AFB9E}"/>
    <cellStyle name="Tusenskille 7 3 6 6" xfId="52970" xr:uid="{3B82728A-9EBE-4A86-9ED9-689E3B8604E8}"/>
    <cellStyle name="Tusenskille 7 3 6 7" xfId="60459" xr:uid="{3473D62C-F847-4749-8BB5-FA82EF21341D}"/>
    <cellStyle name="Tusenskille 7 3 7" xfId="7680" xr:uid="{955D8A8D-69C9-4C89-BB52-458265BAE996}"/>
    <cellStyle name="Tusenskille 7 3 7 2" xfId="15177" xr:uid="{F7405F2D-E06C-4E62-BD6F-ACD48AAADB3C}"/>
    <cellStyle name="Tusenskille 7 3 7 2 2" xfId="30153" xr:uid="{F573F6DE-7FB4-41D0-91F8-D675B2DAF61E}"/>
    <cellStyle name="Tusenskille 7 3 7 3" xfId="22665" xr:uid="{1D2C904B-D0B5-48A2-BE6C-1C890F193C6E}"/>
    <cellStyle name="Tusenskille 7 3 7 4" xfId="35783" xr:uid="{5EFCAE54-55E1-45E9-8D4C-7DE28DEF04A7}"/>
    <cellStyle name="Tusenskille 7 3 7 5" xfId="45084" xr:uid="{CC485DBC-CA00-4CF5-AB59-9377CC38D18E}"/>
    <cellStyle name="Tusenskille 7 3 7 6" xfId="52971" xr:uid="{C048E80B-C44C-4D57-AB6F-7CD5D8835BC3}"/>
    <cellStyle name="Tusenskille 7 3 7 7" xfId="60460" xr:uid="{4F99CBA9-4880-4D98-9386-08F6A9AA0CD7}"/>
    <cellStyle name="Tusenskille 7 3 8" xfId="7681" xr:uid="{E8CFC40A-6186-4FA9-BAA8-569C44190E6B}"/>
    <cellStyle name="Tusenskille 7 3 8 2" xfId="15178" xr:uid="{03059708-E14D-4F3F-B7CF-8F43BB769814}"/>
    <cellStyle name="Tusenskille 7 3 8 2 2" xfId="30154" xr:uid="{2BBF0A2F-217A-4C18-9C47-FD246D0D5835}"/>
    <cellStyle name="Tusenskille 7 3 8 3" xfId="22666" xr:uid="{4B2A3F0B-9745-4DDC-9426-7C60C35DBF6F}"/>
    <cellStyle name="Tusenskille 7 3 8 4" xfId="37626" xr:uid="{C7438C92-FEB4-4734-B426-0A945E3F2DBF}"/>
    <cellStyle name="Tusenskille 7 3 8 5" xfId="45085" xr:uid="{1EB79F45-9D07-418B-855D-CBED40F1F3D5}"/>
    <cellStyle name="Tusenskille 7 3 8 6" xfId="52972" xr:uid="{80ED8D74-E3B7-4A3C-96A0-03F319A8F076}"/>
    <cellStyle name="Tusenskille 7 3 8 7" xfId="60461" xr:uid="{D6B6220E-A61C-494D-BC9C-DB78D7176703}"/>
    <cellStyle name="Tusenskille 7 3 9" xfId="15139" xr:uid="{5DE029E4-7963-403A-A370-CC68AEEDCB93}"/>
    <cellStyle name="Tusenskille 7 3 9 2" xfId="30115" xr:uid="{E28E0F93-6F76-4150-8FF1-C870F506275E}"/>
    <cellStyle name="Tusenskille 7 4" xfId="7682" xr:uid="{B458A2E1-436B-4F1B-91EE-39F09F001A15}"/>
    <cellStyle name="Tusenskille 7 4 10" xfId="45086" xr:uid="{CFEF4519-74EF-4DB4-8132-D65E117322C4}"/>
    <cellStyle name="Tusenskille 7 4 11" xfId="52973" xr:uid="{4EA1AFAB-27DF-46E4-A9CC-8D437E37B9F2}"/>
    <cellStyle name="Tusenskille 7 4 12" xfId="60462" xr:uid="{4DFF1880-1F2F-4311-9878-E714AA3EF4A3}"/>
    <cellStyle name="Tusenskille 7 4 2" xfId="7683" xr:uid="{B1CAF149-8DE9-429E-BBF5-1BBA11F4D951}"/>
    <cellStyle name="Tusenskille 7 4 2 10" xfId="52974" xr:uid="{85E8511E-68FF-49F0-AD5D-E9D8DE6F4812}"/>
    <cellStyle name="Tusenskille 7 4 2 11" xfId="60463" xr:uid="{1DA658FF-3497-45A0-B7B1-B9B8A4ACA708}"/>
    <cellStyle name="Tusenskille 7 4 2 2" xfId="7684" xr:uid="{78EC9ADE-5FB2-48EF-B577-9D9039CD321E}"/>
    <cellStyle name="Tusenskille 7 4 2 2 10" xfId="60464" xr:uid="{0AC61A17-079F-42A0-8D99-374D95EF87CB}"/>
    <cellStyle name="Tusenskille 7 4 2 2 2" xfId="7685" xr:uid="{4B50545E-C9AA-49B0-B8DB-1E0517FAFAA2}"/>
    <cellStyle name="Tusenskille 7 4 2 2 2 2" xfId="15182" xr:uid="{CA3F72E8-880F-4189-B65E-AB71B8F4D2EA}"/>
    <cellStyle name="Tusenskille 7 4 2 2 2 2 2" xfId="30158" xr:uid="{DC76EC37-0161-472A-9B75-9C0F76313251}"/>
    <cellStyle name="Tusenskille 7 4 2 2 2 3" xfId="22670" xr:uid="{58C90A0A-B34F-41CE-AFB6-D131C5C4DE0B}"/>
    <cellStyle name="Tusenskille 7 4 2 2 2 4" xfId="33950" xr:uid="{23789B57-A70C-48AF-A45C-758553D92C0D}"/>
    <cellStyle name="Tusenskille 7 4 2 2 2 5" xfId="45089" xr:uid="{2C474A74-828C-490E-89B1-4C68CFF18C6A}"/>
    <cellStyle name="Tusenskille 7 4 2 2 2 6" xfId="52976" xr:uid="{DC4C0C9F-AA90-4091-9B42-BDD62F5395DB}"/>
    <cellStyle name="Tusenskille 7 4 2 2 2 7" xfId="60465" xr:uid="{53544121-F953-4F5E-97DA-95C9C9F7DA67}"/>
    <cellStyle name="Tusenskille 7 4 2 2 3" xfId="7686" xr:uid="{A6C6F1C6-909B-4FA4-B0FC-658EAA340DEC}"/>
    <cellStyle name="Tusenskille 7 4 2 2 3 2" xfId="15183" xr:uid="{1F6B2B86-FDA1-49C9-B0DD-1E7D388FA089}"/>
    <cellStyle name="Tusenskille 7 4 2 2 3 2 2" xfId="30159" xr:uid="{6E946756-2F63-4235-9462-4F525F002543}"/>
    <cellStyle name="Tusenskille 7 4 2 2 3 3" xfId="22671" xr:uid="{67C37A13-353D-42F8-AC28-C26A3B91DDA1}"/>
    <cellStyle name="Tusenskille 7 4 2 2 3 4" xfId="35795" xr:uid="{26FFD329-4725-41CD-A306-4B719DF7DBCB}"/>
    <cellStyle name="Tusenskille 7 4 2 2 3 5" xfId="45090" xr:uid="{11CE8454-43AB-4BE3-BD77-2F87D2CB7BE2}"/>
    <cellStyle name="Tusenskille 7 4 2 2 3 6" xfId="52977" xr:uid="{8F0DC4AD-A6B9-487D-8830-83D0B82FF104}"/>
    <cellStyle name="Tusenskille 7 4 2 2 3 7" xfId="60466" xr:uid="{950422D0-017A-4AFC-8FDD-A236D4A1252C}"/>
    <cellStyle name="Tusenskille 7 4 2 2 4" xfId="7687" xr:uid="{24A91200-6D0C-4FF6-BE2C-92B62B89878B}"/>
    <cellStyle name="Tusenskille 7 4 2 2 4 2" xfId="15184" xr:uid="{16A0980F-776F-486A-8CFA-0A3878B2AE0E}"/>
    <cellStyle name="Tusenskille 7 4 2 2 4 2 2" xfId="30160" xr:uid="{98364E27-CA12-4B98-B615-72BE52390F2A}"/>
    <cellStyle name="Tusenskille 7 4 2 2 4 3" xfId="22672" xr:uid="{2ABE6479-4025-464A-B825-E958CF6D0F9B}"/>
    <cellStyle name="Tusenskille 7 4 2 2 4 4" xfId="37638" xr:uid="{9747BC91-3491-4975-8143-A622096FCAA4}"/>
    <cellStyle name="Tusenskille 7 4 2 2 4 5" xfId="45091" xr:uid="{8BAB8D2C-D907-43F7-8975-8E84514D4ECB}"/>
    <cellStyle name="Tusenskille 7 4 2 2 4 6" xfId="52978" xr:uid="{CFCF90F2-EFC5-4C0B-9109-250AEE337C87}"/>
    <cellStyle name="Tusenskille 7 4 2 2 4 7" xfId="60467" xr:uid="{45623CE5-1A17-4DA6-A846-05466F40346C}"/>
    <cellStyle name="Tusenskille 7 4 2 2 5" xfId="15181" xr:uid="{51659910-D859-47DE-B91B-EA87827F5AC3}"/>
    <cellStyle name="Tusenskille 7 4 2 2 5 2" xfId="30157" xr:uid="{7ACC99C1-E9A9-4E65-AF6A-9B06C8FEE502}"/>
    <cellStyle name="Tusenskille 7 4 2 2 6" xfId="22669" xr:uid="{190A10AB-4378-42F4-9DEB-F999E58810D1}"/>
    <cellStyle name="Tusenskille 7 4 2 2 7" xfId="32004" xr:uid="{5B8D0FAD-522B-42DA-9F25-97D682B8F631}"/>
    <cellStyle name="Tusenskille 7 4 2 2 8" xfId="45088" xr:uid="{A7690191-9D02-418E-9FC0-1009AFD54DE9}"/>
    <cellStyle name="Tusenskille 7 4 2 2 9" xfId="52975" xr:uid="{CFD2A94E-F6FF-4A51-BDC7-2F803C87471D}"/>
    <cellStyle name="Tusenskille 7 4 2 3" xfId="7688" xr:uid="{DA6E8090-ECAA-4F89-A943-821655A66BEC}"/>
    <cellStyle name="Tusenskille 7 4 2 3 2" xfId="15185" xr:uid="{5B7FA3E1-A03B-4910-BAA6-AF6A69628FA5}"/>
    <cellStyle name="Tusenskille 7 4 2 3 2 2" xfId="30161" xr:uid="{E070616B-6FAC-4FA8-A1EC-EE2F99E91A23}"/>
    <cellStyle name="Tusenskille 7 4 2 3 3" xfId="22673" xr:uid="{E726B9A1-6678-465E-B3CA-477CA9CCF75B}"/>
    <cellStyle name="Tusenskille 7 4 2 3 4" xfId="33949" xr:uid="{7C9D3119-5105-40DE-8701-88B9B8031223}"/>
    <cellStyle name="Tusenskille 7 4 2 3 5" xfId="45092" xr:uid="{E4881042-654D-487E-9BA2-A9893EE0E0F2}"/>
    <cellStyle name="Tusenskille 7 4 2 3 6" xfId="52979" xr:uid="{630A9EC3-C534-47E4-98F9-03F2C30D078B}"/>
    <cellStyle name="Tusenskille 7 4 2 3 7" xfId="60468" xr:uid="{E8FEE42B-C68D-4942-90E5-160C92F5965A}"/>
    <cellStyle name="Tusenskille 7 4 2 4" xfId="7689" xr:uid="{CB394163-41F9-48CB-9194-D8359C4FD563}"/>
    <cellStyle name="Tusenskille 7 4 2 4 2" xfId="15186" xr:uid="{0FE9BF9D-CFC5-4EF3-AE90-FD60A4CB1D39}"/>
    <cellStyle name="Tusenskille 7 4 2 4 2 2" xfId="30162" xr:uid="{F105057F-17A3-43AF-B0A1-326E16D9465A}"/>
    <cellStyle name="Tusenskille 7 4 2 4 3" xfId="22674" xr:uid="{F6769A2C-F6CC-4C5F-B25C-D0A5F5E3AC13}"/>
    <cellStyle name="Tusenskille 7 4 2 4 4" xfId="35794" xr:uid="{3CFA94AB-4164-4917-9645-80B49813DD87}"/>
    <cellStyle name="Tusenskille 7 4 2 4 5" xfId="45093" xr:uid="{A9234F76-48D8-4D7B-A0D6-260239E49386}"/>
    <cellStyle name="Tusenskille 7 4 2 4 6" xfId="52980" xr:uid="{9A9BC071-4B33-407C-BC07-1544C1393721}"/>
    <cellStyle name="Tusenskille 7 4 2 4 7" xfId="60469" xr:uid="{D14EBAA7-723B-4958-B1F6-6DA08D6A3212}"/>
    <cellStyle name="Tusenskille 7 4 2 5" xfId="7690" xr:uid="{0080F7CF-DE6C-471A-900F-4F28591F5D2E}"/>
    <cellStyle name="Tusenskille 7 4 2 5 2" xfId="15187" xr:uid="{D6A0DC32-065F-42E6-852D-6730D175908C}"/>
    <cellStyle name="Tusenskille 7 4 2 5 2 2" xfId="30163" xr:uid="{9696B79A-E080-4022-A0F4-C869D209F068}"/>
    <cellStyle name="Tusenskille 7 4 2 5 3" xfId="22675" xr:uid="{E555F449-B343-4679-8EA5-3D10E182DFAF}"/>
    <cellStyle name="Tusenskille 7 4 2 5 4" xfId="37637" xr:uid="{3E2D83C2-CE09-43FF-922B-DE3EFA5C0A9D}"/>
    <cellStyle name="Tusenskille 7 4 2 5 5" xfId="45094" xr:uid="{72982921-260B-4A9A-8AD3-52323C109BAB}"/>
    <cellStyle name="Tusenskille 7 4 2 5 6" xfId="52981" xr:uid="{0D45E8AC-5B06-4796-B357-6C8885C3F271}"/>
    <cellStyle name="Tusenskille 7 4 2 5 7" xfId="60470" xr:uid="{D07557CD-8EC0-4EE1-92C9-405F8B93D40C}"/>
    <cellStyle name="Tusenskille 7 4 2 6" xfId="15180" xr:uid="{FF2F8D5C-FAA2-4F3A-8FEA-0F02217EA4DC}"/>
    <cellStyle name="Tusenskille 7 4 2 6 2" xfId="30156" xr:uid="{672FC317-C2CC-48B5-ADA4-EA7DFA928484}"/>
    <cellStyle name="Tusenskille 7 4 2 7" xfId="22668" xr:uid="{5817AD64-646A-4D45-B86F-795BA9312D86}"/>
    <cellStyle name="Tusenskille 7 4 2 8" xfId="31081" xr:uid="{70456551-1AFD-40E5-A454-608AD0D9A2EC}"/>
    <cellStyle name="Tusenskille 7 4 2 9" xfId="45087" xr:uid="{EE256852-AB97-41F5-9793-78F8CE5A1523}"/>
    <cellStyle name="Tusenskille 7 4 3" xfId="7691" xr:uid="{8CA4EC2A-CAE2-46A3-B666-54B38EBBED58}"/>
    <cellStyle name="Tusenskille 7 4 3 10" xfId="60471" xr:uid="{E046426F-3C5D-4467-A92D-13A658EC3CFC}"/>
    <cellStyle name="Tusenskille 7 4 3 2" xfId="7692" xr:uid="{AD5C4D72-1FD9-44D4-982E-740A1C621CAA}"/>
    <cellStyle name="Tusenskille 7 4 3 2 2" xfId="15189" xr:uid="{D8DBD636-4F02-4641-9654-8B72A6C39EC4}"/>
    <cellStyle name="Tusenskille 7 4 3 2 2 2" xfId="30165" xr:uid="{276E2039-D3B7-4677-86BB-D1A2C592E4D5}"/>
    <cellStyle name="Tusenskille 7 4 3 2 3" xfId="22677" xr:uid="{A715659D-778F-4F01-A02A-1930445A3C65}"/>
    <cellStyle name="Tusenskille 7 4 3 2 4" xfId="33951" xr:uid="{E82B8C8E-ED12-4489-800D-A660B62C2ABA}"/>
    <cellStyle name="Tusenskille 7 4 3 2 5" xfId="45096" xr:uid="{EF616C53-025A-443D-AE32-3EBEB2429ED2}"/>
    <cellStyle name="Tusenskille 7 4 3 2 6" xfId="52983" xr:uid="{D961DA11-40A6-4D08-AF7E-C01DBDF7CF29}"/>
    <cellStyle name="Tusenskille 7 4 3 2 7" xfId="60472" xr:uid="{2C3CEB28-CDAB-4E23-8493-7585D7618268}"/>
    <cellStyle name="Tusenskille 7 4 3 3" xfId="7693" xr:uid="{965A9F71-0272-4418-9F6C-E4BE21270C08}"/>
    <cellStyle name="Tusenskille 7 4 3 3 2" xfId="15190" xr:uid="{1896A655-A9A5-4DC6-8277-95938F767186}"/>
    <cellStyle name="Tusenskille 7 4 3 3 2 2" xfId="30166" xr:uid="{D197F947-26D7-4C13-8C87-AF588CC34CED}"/>
    <cellStyle name="Tusenskille 7 4 3 3 3" xfId="22678" xr:uid="{291824B1-A821-42F8-A768-348AA60E4691}"/>
    <cellStyle name="Tusenskille 7 4 3 3 4" xfId="35796" xr:uid="{99792170-3100-4EB7-A450-1D727C949020}"/>
    <cellStyle name="Tusenskille 7 4 3 3 5" xfId="45097" xr:uid="{341AF39A-C014-4E1D-981C-3244D335B256}"/>
    <cellStyle name="Tusenskille 7 4 3 3 6" xfId="52984" xr:uid="{749965BB-F3CC-49B0-A346-E962B63CD645}"/>
    <cellStyle name="Tusenskille 7 4 3 3 7" xfId="60473" xr:uid="{AD63B92E-D4EE-4EEB-B24F-383CD1C7E8F4}"/>
    <cellStyle name="Tusenskille 7 4 3 4" xfId="7694" xr:uid="{671BCA0A-1FCF-4B06-89C3-BA43A5B48E8F}"/>
    <cellStyle name="Tusenskille 7 4 3 4 2" xfId="15191" xr:uid="{9C84DE07-4F20-4E1A-BBCF-48C24326A932}"/>
    <cellStyle name="Tusenskille 7 4 3 4 2 2" xfId="30167" xr:uid="{A572DA88-481B-499A-914A-53C0C62292AC}"/>
    <cellStyle name="Tusenskille 7 4 3 4 3" xfId="22679" xr:uid="{9AE471A5-3263-49C8-8AC3-DCA5403F2AC4}"/>
    <cellStyle name="Tusenskille 7 4 3 4 4" xfId="37639" xr:uid="{F769024E-AF82-4BE8-ACE9-6B6013EC9D17}"/>
    <cellStyle name="Tusenskille 7 4 3 4 5" xfId="45098" xr:uid="{98FA3D77-7157-42D1-AB07-650BD715314B}"/>
    <cellStyle name="Tusenskille 7 4 3 4 6" xfId="52985" xr:uid="{388A4114-897C-489F-8258-E3A83D074E52}"/>
    <cellStyle name="Tusenskille 7 4 3 4 7" xfId="60474" xr:uid="{C5D9429C-3378-4496-B629-E92EE2BB2252}"/>
    <cellStyle name="Tusenskille 7 4 3 5" xfId="15188" xr:uid="{0C300C23-7E36-4918-B021-689A140A9F1E}"/>
    <cellStyle name="Tusenskille 7 4 3 5 2" xfId="30164" xr:uid="{E94B8081-42A3-4D9C-BC10-C7C6E5834C89}"/>
    <cellStyle name="Tusenskille 7 4 3 6" xfId="22676" xr:uid="{2C94523A-7219-4748-902F-3169BD8F8EA4}"/>
    <cellStyle name="Tusenskille 7 4 3 7" xfId="32003" xr:uid="{173485A7-9D4C-4E2E-B2FC-BD0858383999}"/>
    <cellStyle name="Tusenskille 7 4 3 8" xfId="45095" xr:uid="{5D4126B0-9148-419B-904E-366043D34DEE}"/>
    <cellStyle name="Tusenskille 7 4 3 9" xfId="52982" xr:uid="{5D088A93-09FC-459F-ABB9-27459B209400}"/>
    <cellStyle name="Tusenskille 7 4 4" xfId="7695" xr:uid="{8232D5C6-2504-4ABF-98B8-97310FC4B01A}"/>
    <cellStyle name="Tusenskille 7 4 4 2" xfId="15192" xr:uid="{00F64A8F-8E7A-4590-8049-C59DDA3338B3}"/>
    <cellStyle name="Tusenskille 7 4 4 2 2" xfId="30168" xr:uid="{864E21FD-649D-48D6-B88A-B8792DCB6016}"/>
    <cellStyle name="Tusenskille 7 4 4 3" xfId="22680" xr:uid="{196566B0-0AAB-4369-941E-C0406F152EFD}"/>
    <cellStyle name="Tusenskille 7 4 4 4" xfId="33948" xr:uid="{FE651A55-884F-4990-BE8D-2E72E2BC1336}"/>
    <cellStyle name="Tusenskille 7 4 4 5" xfId="45099" xr:uid="{02B23D51-6018-4FC0-B0FE-E373F862B757}"/>
    <cellStyle name="Tusenskille 7 4 4 6" xfId="52986" xr:uid="{4B830D7C-0F7E-4222-AA72-C4AFCAD5F4C8}"/>
    <cellStyle name="Tusenskille 7 4 4 7" xfId="60475" xr:uid="{0A4DA674-89E2-451D-81E3-549E47E53952}"/>
    <cellStyle name="Tusenskille 7 4 5" xfId="7696" xr:uid="{A8A13F03-877A-447E-91C2-BE2855CE8992}"/>
    <cellStyle name="Tusenskille 7 4 5 2" xfId="15193" xr:uid="{496D3252-0E08-4018-A789-212DCE1B64AC}"/>
    <cellStyle name="Tusenskille 7 4 5 2 2" xfId="30169" xr:uid="{5057B77A-7C6F-4101-81EC-EC77F31AB1F8}"/>
    <cellStyle name="Tusenskille 7 4 5 3" xfId="22681" xr:uid="{CF7A4407-A132-4072-8E96-A462AD345522}"/>
    <cellStyle name="Tusenskille 7 4 5 4" xfId="35793" xr:uid="{D3751EC7-FB58-43FA-A7D1-1D763FBFBD6C}"/>
    <cellStyle name="Tusenskille 7 4 5 5" xfId="45100" xr:uid="{9DA9C98C-7276-4932-8D38-F7969E488181}"/>
    <cellStyle name="Tusenskille 7 4 5 6" xfId="52987" xr:uid="{17C56A53-14C1-4F2B-93D0-15D1E18C7A14}"/>
    <cellStyle name="Tusenskille 7 4 5 7" xfId="60476" xr:uid="{BAF197F9-503D-409F-A23E-D50E1320AB95}"/>
    <cellStyle name="Tusenskille 7 4 6" xfId="7697" xr:uid="{D16CA08C-1B4C-4010-95E2-31D5E02C9161}"/>
    <cellStyle name="Tusenskille 7 4 6 2" xfId="15194" xr:uid="{2575D33E-CF5B-49C8-8D84-61079FDDA10C}"/>
    <cellStyle name="Tusenskille 7 4 6 2 2" xfId="30170" xr:uid="{BAF87273-52B8-4755-B5D5-1181F9048AF3}"/>
    <cellStyle name="Tusenskille 7 4 6 3" xfId="22682" xr:uid="{690CC5EC-D608-4F65-BE3B-DF0B5D697B66}"/>
    <cellStyle name="Tusenskille 7 4 6 4" xfId="37636" xr:uid="{20F04E88-73DB-4F19-B814-3A0BC3177640}"/>
    <cellStyle name="Tusenskille 7 4 6 5" xfId="45101" xr:uid="{475EF730-9C24-45CF-8A96-C214C89068B9}"/>
    <cellStyle name="Tusenskille 7 4 6 6" xfId="52988" xr:uid="{BEA287B2-7AB5-4910-A91A-D4CF31252EE0}"/>
    <cellStyle name="Tusenskille 7 4 6 7" xfId="60477" xr:uid="{21925E09-FABA-456B-B1C2-7595CBAFC577}"/>
    <cellStyle name="Tusenskille 7 4 7" xfId="15179" xr:uid="{8C4F94A4-FAD0-4753-A32B-17B946D7E47D}"/>
    <cellStyle name="Tusenskille 7 4 7 2" xfId="30155" xr:uid="{054572E5-38B9-4DFE-BCDB-5BB12BFD64CB}"/>
    <cellStyle name="Tusenskille 7 4 8" xfId="22667" xr:uid="{51FC2B6F-D700-42F9-A127-FDCE4C1158D7}"/>
    <cellStyle name="Tusenskille 7 4 9" xfId="30545" xr:uid="{46D9E8C0-4DFF-41D2-AC2C-4AB593D5F26E}"/>
    <cellStyle name="Tusenskille 7 5" xfId="7698" xr:uid="{BC44BE63-DC75-43B7-B86B-495E91F2C4FA}"/>
    <cellStyle name="Tusenskille 7 5 10" xfId="45102" xr:uid="{C7C6015A-3986-4013-B8F5-1FE6BB4E2961}"/>
    <cellStyle name="Tusenskille 7 5 11" xfId="52989" xr:uid="{23870EC5-AF56-4095-AF39-000483703FB4}"/>
    <cellStyle name="Tusenskille 7 5 12" xfId="60478" xr:uid="{A1CD2453-D8E7-4F5C-AAB4-BB848361A0CE}"/>
    <cellStyle name="Tusenskille 7 5 2" xfId="7699" xr:uid="{1DE35911-DE48-4EA2-90A3-78E88A2DEB95}"/>
    <cellStyle name="Tusenskille 7 5 2 10" xfId="52990" xr:uid="{B6C3D900-EBCD-414E-A5C2-B035BB49BB43}"/>
    <cellStyle name="Tusenskille 7 5 2 11" xfId="60479" xr:uid="{601AB6C0-6C55-4065-A2E3-E82FF6133849}"/>
    <cellStyle name="Tusenskille 7 5 2 2" xfId="7700" xr:uid="{B9BD9FC9-55AF-4937-B4E9-0AB7BF612049}"/>
    <cellStyle name="Tusenskille 7 5 2 2 10" xfId="60480" xr:uid="{5DE26827-4342-40C4-8BB9-2A81E13E9AEF}"/>
    <cellStyle name="Tusenskille 7 5 2 2 2" xfId="7701" xr:uid="{9C99B3C6-D694-4208-91EE-03B2415029F7}"/>
    <cellStyle name="Tusenskille 7 5 2 2 2 2" xfId="15198" xr:uid="{5E5CEF6B-D0F2-43B4-8C48-BB8D85E06683}"/>
    <cellStyle name="Tusenskille 7 5 2 2 2 2 2" xfId="30174" xr:uid="{54231961-503A-474F-AE79-FC508EE96335}"/>
    <cellStyle name="Tusenskille 7 5 2 2 2 3" xfId="22686" xr:uid="{4FE2A66E-B827-4D4A-AB5A-45092E78AD79}"/>
    <cellStyle name="Tusenskille 7 5 2 2 2 4" xfId="33954" xr:uid="{5CDE04A4-4CB9-4C8C-B3FF-F0B845CD20D2}"/>
    <cellStyle name="Tusenskille 7 5 2 2 2 5" xfId="45105" xr:uid="{D6F7C852-9A86-4C54-A843-0CED1D1939C7}"/>
    <cellStyle name="Tusenskille 7 5 2 2 2 6" xfId="52992" xr:uid="{A5DDA4F6-7D8B-4CAE-85E9-C34DAC19DEF7}"/>
    <cellStyle name="Tusenskille 7 5 2 2 2 7" xfId="60481" xr:uid="{D6B6C85E-A8FE-4E02-B3C8-EAA37E99E1BC}"/>
    <cellStyle name="Tusenskille 7 5 2 2 3" xfId="7702" xr:uid="{EB00FD5C-6C25-4159-936F-9D8F11FF57E4}"/>
    <cellStyle name="Tusenskille 7 5 2 2 3 2" xfId="15199" xr:uid="{01FAC761-5B0F-4E19-BB20-2F8B846A9372}"/>
    <cellStyle name="Tusenskille 7 5 2 2 3 2 2" xfId="30175" xr:uid="{3F2F2C37-A874-41BA-ABC2-772689D34DDF}"/>
    <cellStyle name="Tusenskille 7 5 2 2 3 3" xfId="22687" xr:uid="{E6C087E0-2526-4838-84A4-E350EA5161FE}"/>
    <cellStyle name="Tusenskille 7 5 2 2 3 4" xfId="35799" xr:uid="{B9A8E7A6-4032-4AFE-B52D-DE38C66A09B8}"/>
    <cellStyle name="Tusenskille 7 5 2 2 3 5" xfId="45106" xr:uid="{4F46A460-D68E-4BC1-9B13-DCF67DA0CFDB}"/>
    <cellStyle name="Tusenskille 7 5 2 2 3 6" xfId="52993" xr:uid="{D57DC58D-2F3D-4459-BC2F-611BEE88CA99}"/>
    <cellStyle name="Tusenskille 7 5 2 2 3 7" xfId="60482" xr:uid="{DDD40F0B-F972-4CEA-A289-190D3D9A269D}"/>
    <cellStyle name="Tusenskille 7 5 2 2 4" xfId="7703" xr:uid="{9C2115AE-BC86-4AB8-8C03-FE97954E2EC0}"/>
    <cellStyle name="Tusenskille 7 5 2 2 4 2" xfId="15200" xr:uid="{72D3C7B0-92E9-45A3-B6B0-6D4E1F161A0E}"/>
    <cellStyle name="Tusenskille 7 5 2 2 4 2 2" xfId="30176" xr:uid="{0E3C3D32-44D2-4CE8-9519-5071A8207469}"/>
    <cellStyle name="Tusenskille 7 5 2 2 4 3" xfId="22688" xr:uid="{8E2BA3D4-43E6-4A06-9C93-169A9F3673F5}"/>
    <cellStyle name="Tusenskille 7 5 2 2 4 4" xfId="37642" xr:uid="{B485A9FE-BF91-49B4-A424-E2A63BB2210A}"/>
    <cellStyle name="Tusenskille 7 5 2 2 4 5" xfId="45107" xr:uid="{DF9FEE42-E842-46CD-83D9-555D25B79FC6}"/>
    <cellStyle name="Tusenskille 7 5 2 2 4 6" xfId="52994" xr:uid="{32F3B4C9-1A19-422B-A46F-160E271FD807}"/>
    <cellStyle name="Tusenskille 7 5 2 2 4 7" xfId="60483" xr:uid="{86C6448E-6FC7-48E1-AC65-B5395410A254}"/>
    <cellStyle name="Tusenskille 7 5 2 2 5" xfId="15197" xr:uid="{B0B0B722-4398-4A29-9394-ACF41B230E6E}"/>
    <cellStyle name="Tusenskille 7 5 2 2 5 2" xfId="30173" xr:uid="{437EE2BB-F12E-450F-A322-5125D1132B08}"/>
    <cellStyle name="Tusenskille 7 5 2 2 6" xfId="22685" xr:uid="{697025E2-7590-4652-A2F1-C1BD5C58A2FE}"/>
    <cellStyle name="Tusenskille 7 5 2 2 7" xfId="32006" xr:uid="{53CAA730-D905-42A3-99E3-6340F6EEC995}"/>
    <cellStyle name="Tusenskille 7 5 2 2 8" xfId="45104" xr:uid="{43BCAA64-2100-4FC0-A36D-9332FA9311C6}"/>
    <cellStyle name="Tusenskille 7 5 2 2 9" xfId="52991" xr:uid="{10A66364-E55A-4259-868F-CDCA0BEA8DD1}"/>
    <cellStyle name="Tusenskille 7 5 2 3" xfId="7704" xr:uid="{160E8805-03BA-4E8D-8780-241670D2BAD1}"/>
    <cellStyle name="Tusenskille 7 5 2 3 2" xfId="15201" xr:uid="{038BACD5-A9A3-4B02-BB6E-15EFD731C651}"/>
    <cellStyle name="Tusenskille 7 5 2 3 2 2" xfId="30177" xr:uid="{D2115DB5-A8FF-4180-BE0F-D85AF89230E8}"/>
    <cellStyle name="Tusenskille 7 5 2 3 3" xfId="22689" xr:uid="{18B17E37-1885-4ABC-ABAB-C0F9652EB11D}"/>
    <cellStyle name="Tusenskille 7 5 2 3 4" xfId="33953" xr:uid="{256DFD89-AC88-4FDB-85D9-CB1AE597F9DC}"/>
    <cellStyle name="Tusenskille 7 5 2 3 5" xfId="45108" xr:uid="{BD57ECE1-7EE1-4C63-9F01-28C05235287F}"/>
    <cellStyle name="Tusenskille 7 5 2 3 6" xfId="52995" xr:uid="{C9B595DC-7A73-4F26-A0DE-E3BEB0E39218}"/>
    <cellStyle name="Tusenskille 7 5 2 3 7" xfId="60484" xr:uid="{386EF4CE-9CA6-49C8-9C7B-57A426B0D92D}"/>
    <cellStyle name="Tusenskille 7 5 2 4" xfId="7705" xr:uid="{DA906A49-AC73-479F-A00F-C876A91BE7D3}"/>
    <cellStyle name="Tusenskille 7 5 2 4 2" xfId="15202" xr:uid="{0B4A8F17-4B93-44EB-A31C-E4C3EDE48FA1}"/>
    <cellStyle name="Tusenskille 7 5 2 4 2 2" xfId="30178" xr:uid="{9641EE76-5C67-444F-A39B-67EEA2695434}"/>
    <cellStyle name="Tusenskille 7 5 2 4 3" xfId="22690" xr:uid="{23F7C364-9BDC-4CE1-A318-CE18728EEC6E}"/>
    <cellStyle name="Tusenskille 7 5 2 4 4" xfId="35798" xr:uid="{94403114-2078-4D7D-9B61-1EF211F35C34}"/>
    <cellStyle name="Tusenskille 7 5 2 4 5" xfId="45109" xr:uid="{D5D19AE1-4C5A-41CC-B7DD-7FAF3A242D17}"/>
    <cellStyle name="Tusenskille 7 5 2 4 6" xfId="52996" xr:uid="{823FB238-F1BD-4504-98B8-18F654BE2B59}"/>
    <cellStyle name="Tusenskille 7 5 2 4 7" xfId="60485" xr:uid="{9F5D5511-350C-4D7F-B657-A59943DC3FB5}"/>
    <cellStyle name="Tusenskille 7 5 2 5" xfId="7706" xr:uid="{698B66C7-18DF-47BD-A451-9694F1EA15E2}"/>
    <cellStyle name="Tusenskille 7 5 2 5 2" xfId="15203" xr:uid="{4B55B856-3352-47EF-897E-029AA8E9D420}"/>
    <cellStyle name="Tusenskille 7 5 2 5 2 2" xfId="30179" xr:uid="{8AEEFBFA-4790-4DAF-837E-E3C9F9214072}"/>
    <cellStyle name="Tusenskille 7 5 2 5 3" xfId="22691" xr:uid="{F229057A-79AD-4ADB-A0BA-76C7A9853BE0}"/>
    <cellStyle name="Tusenskille 7 5 2 5 4" xfId="37641" xr:uid="{9D9206ED-BC78-49BA-9A1D-1FCC1E670D09}"/>
    <cellStyle name="Tusenskille 7 5 2 5 5" xfId="45110" xr:uid="{E3F0CB72-CDAA-497C-A919-7772FF0CEB3A}"/>
    <cellStyle name="Tusenskille 7 5 2 5 6" xfId="52997" xr:uid="{113F3341-10C6-47A5-A19F-BFB44D2563EB}"/>
    <cellStyle name="Tusenskille 7 5 2 5 7" xfId="60486" xr:uid="{4B6F689B-D206-485A-83B0-8E3C55B82E5B}"/>
    <cellStyle name="Tusenskille 7 5 2 6" xfId="15196" xr:uid="{7A99586C-1BD9-4E6A-B8B2-0F4FA0D1A2EB}"/>
    <cellStyle name="Tusenskille 7 5 2 6 2" xfId="30172" xr:uid="{B6932BA9-96D0-4364-B5D6-C2BDDB5D0D14}"/>
    <cellStyle name="Tusenskille 7 5 2 7" xfId="22684" xr:uid="{FDC76900-C022-4348-8995-87CE053EA85C}"/>
    <cellStyle name="Tusenskille 7 5 2 8" xfId="31082" xr:uid="{F2DD6DC8-721A-4CCD-AADC-BEDA5EFD51AE}"/>
    <cellStyle name="Tusenskille 7 5 2 9" xfId="45103" xr:uid="{EF609ED2-CF02-424B-B0A9-E5F912274BEC}"/>
    <cellStyle name="Tusenskille 7 5 3" xfId="7707" xr:uid="{0D50AE66-A598-4E21-87D6-6830B1ED904B}"/>
    <cellStyle name="Tusenskille 7 5 3 10" xfId="60487" xr:uid="{71BDF317-6A11-4AC8-A369-B181D6929FB9}"/>
    <cellStyle name="Tusenskille 7 5 3 2" xfId="7708" xr:uid="{E484C884-DEFE-4B7D-8FA3-350EF655EB91}"/>
    <cellStyle name="Tusenskille 7 5 3 2 2" xfId="15205" xr:uid="{27B6DF63-4138-4E8E-86BA-9708AA497B84}"/>
    <cellStyle name="Tusenskille 7 5 3 2 2 2" xfId="30181" xr:uid="{B725AA8C-4853-40C4-B7A3-80CF542D72A2}"/>
    <cellStyle name="Tusenskille 7 5 3 2 3" xfId="22693" xr:uid="{B30BC45D-A6E7-4AA4-AB18-09B914C03949}"/>
    <cellStyle name="Tusenskille 7 5 3 2 4" xfId="33955" xr:uid="{9F625459-08DB-4389-A78E-CD59EC77B600}"/>
    <cellStyle name="Tusenskille 7 5 3 2 5" xfId="45112" xr:uid="{5CC7E800-5CD4-4CF3-9310-BEC23262CEBC}"/>
    <cellStyle name="Tusenskille 7 5 3 2 6" xfId="52999" xr:uid="{67671456-0AC3-4603-B6F2-33DE97D3A1DF}"/>
    <cellStyle name="Tusenskille 7 5 3 2 7" xfId="60488" xr:uid="{834FAA55-F99F-44ED-80AE-3A96E74635FA}"/>
    <cellStyle name="Tusenskille 7 5 3 3" xfId="7709" xr:uid="{1C5A2BB7-4726-4F61-A272-29DBE554A733}"/>
    <cellStyle name="Tusenskille 7 5 3 3 2" xfId="15206" xr:uid="{EDF71A90-E6BB-4FFF-97C8-522692967A2D}"/>
    <cellStyle name="Tusenskille 7 5 3 3 2 2" xfId="30182" xr:uid="{CFBC07C3-BFE0-440C-A0C9-45F8C869B1AB}"/>
    <cellStyle name="Tusenskille 7 5 3 3 3" xfId="22694" xr:uid="{F05C8907-48E9-48D4-9997-56EC8B4DDF54}"/>
    <cellStyle name="Tusenskille 7 5 3 3 4" xfId="35800" xr:uid="{BC7310F3-7217-4788-A9AB-BF1137579787}"/>
    <cellStyle name="Tusenskille 7 5 3 3 5" xfId="45113" xr:uid="{37469030-F43D-4FFC-980C-F2E5BD566918}"/>
    <cellStyle name="Tusenskille 7 5 3 3 6" xfId="53000" xr:uid="{66DCBD4C-037D-436A-AF0F-61C1B230FC07}"/>
    <cellStyle name="Tusenskille 7 5 3 3 7" xfId="60489" xr:uid="{0E072127-845F-428A-8DD3-868CAA348B2D}"/>
    <cellStyle name="Tusenskille 7 5 3 4" xfId="7710" xr:uid="{76145FBE-27C7-40F1-8A29-F574274AE516}"/>
    <cellStyle name="Tusenskille 7 5 3 4 2" xfId="15207" xr:uid="{4D7DDB97-5456-4F6D-8128-4AAD564D8ECC}"/>
    <cellStyle name="Tusenskille 7 5 3 4 2 2" xfId="30183" xr:uid="{896F0828-70E8-4568-89AB-268D05BE5E4D}"/>
    <cellStyle name="Tusenskille 7 5 3 4 3" xfId="22695" xr:uid="{D16AE641-E5D9-4131-8C95-EA6A219D631E}"/>
    <cellStyle name="Tusenskille 7 5 3 4 4" xfId="37643" xr:uid="{3FA111AD-5FA7-43AC-99F0-BE0CC077420B}"/>
    <cellStyle name="Tusenskille 7 5 3 4 5" xfId="45114" xr:uid="{4865D1B2-F943-40D5-9A9C-39555C150706}"/>
    <cellStyle name="Tusenskille 7 5 3 4 6" xfId="53001" xr:uid="{F4C10523-B889-43D0-8F78-CF7B4659927E}"/>
    <cellStyle name="Tusenskille 7 5 3 4 7" xfId="60490" xr:uid="{EB45195D-8072-48B4-A671-31C7B9D73F31}"/>
    <cellStyle name="Tusenskille 7 5 3 5" xfId="15204" xr:uid="{A8A7C56C-AC4B-4FEB-8A57-B9AAFE501A9F}"/>
    <cellStyle name="Tusenskille 7 5 3 5 2" xfId="30180" xr:uid="{F05513AE-5E69-4FA4-BA65-8C46F9DF354F}"/>
    <cellStyle name="Tusenskille 7 5 3 6" xfId="22692" xr:uid="{E5430F75-B032-47B8-AFAD-525729906828}"/>
    <cellStyle name="Tusenskille 7 5 3 7" xfId="32005" xr:uid="{92BB8FA4-D35E-49E4-A2B5-93AA9728B345}"/>
    <cellStyle name="Tusenskille 7 5 3 8" xfId="45111" xr:uid="{108D216A-E48D-46C8-BA99-00AFA4183768}"/>
    <cellStyle name="Tusenskille 7 5 3 9" xfId="52998" xr:uid="{EB7F8762-7A3E-4FA8-92D9-6C98A9F31520}"/>
    <cellStyle name="Tusenskille 7 5 4" xfId="7711" xr:uid="{21252D84-3787-4FD1-AB57-9B6BFECD2FD3}"/>
    <cellStyle name="Tusenskille 7 5 4 2" xfId="15208" xr:uid="{EACD9815-A43F-486C-BB48-95346FDD3A4B}"/>
    <cellStyle name="Tusenskille 7 5 4 2 2" xfId="30184" xr:uid="{2BC9A14D-B041-410D-A16F-3565E7A31A52}"/>
    <cellStyle name="Tusenskille 7 5 4 3" xfId="22696" xr:uid="{2782A0A7-A5E5-4B5D-B14F-DCD12C760C4B}"/>
    <cellStyle name="Tusenskille 7 5 4 4" xfId="33952" xr:uid="{C01C7939-908D-45C4-B6AB-E5BCEC9B020F}"/>
    <cellStyle name="Tusenskille 7 5 4 5" xfId="45115" xr:uid="{19A88332-3FEA-469A-B6BF-48458B01E67C}"/>
    <cellStyle name="Tusenskille 7 5 4 6" xfId="53002" xr:uid="{E01820AF-86C9-41D5-81A3-01528F6C666A}"/>
    <cellStyle name="Tusenskille 7 5 4 7" xfId="60491" xr:uid="{A2D45298-8733-4DAB-BD7F-08C1DD1D8515}"/>
    <cellStyle name="Tusenskille 7 5 5" xfId="7712" xr:uid="{96A50589-21CE-4512-ACA3-C96BA8745969}"/>
    <cellStyle name="Tusenskille 7 5 5 2" xfId="15209" xr:uid="{B90619E5-C768-447F-826E-4AD0B68A7ACE}"/>
    <cellStyle name="Tusenskille 7 5 5 2 2" xfId="30185" xr:uid="{92381B63-1001-4524-B588-238E00420C67}"/>
    <cellStyle name="Tusenskille 7 5 5 3" xfId="22697" xr:uid="{B2FE42D1-4ADE-464C-A41C-22A37CAA4D06}"/>
    <cellStyle name="Tusenskille 7 5 5 4" xfId="35797" xr:uid="{EA29A83C-2FB3-44A9-B986-A2E18E9F036B}"/>
    <cellStyle name="Tusenskille 7 5 5 5" xfId="45116" xr:uid="{26C0255C-D57B-48B2-A0B2-D4C042527526}"/>
    <cellStyle name="Tusenskille 7 5 5 6" xfId="53003" xr:uid="{807A5A80-D533-4450-B410-0537950AB212}"/>
    <cellStyle name="Tusenskille 7 5 5 7" xfId="60492" xr:uid="{5D6F6C9D-4BE8-43CE-B346-8DC6321B6BF3}"/>
    <cellStyle name="Tusenskille 7 5 6" xfId="7713" xr:uid="{B3B54C31-A4AC-451D-AF59-CD3FAF2BF1AE}"/>
    <cellStyle name="Tusenskille 7 5 6 2" xfId="15210" xr:uid="{593BC2BD-6CC9-420D-9E45-934338E7C5D3}"/>
    <cellStyle name="Tusenskille 7 5 6 2 2" xfId="30186" xr:uid="{171BCB6A-1F31-4AFF-89FD-339A43842C70}"/>
    <cellStyle name="Tusenskille 7 5 6 3" xfId="22698" xr:uid="{94C2347C-E9B0-4756-A609-B76CEA0E2995}"/>
    <cellStyle name="Tusenskille 7 5 6 4" xfId="37640" xr:uid="{26774E66-F2B1-4C04-ABBD-5C47604E1D25}"/>
    <cellStyle name="Tusenskille 7 5 6 5" xfId="45117" xr:uid="{F41156E0-A441-459C-BBD8-6D3BE208C934}"/>
    <cellStyle name="Tusenskille 7 5 6 6" xfId="53004" xr:uid="{3AAF0338-08EA-4516-BEBF-1F3A2A3E8579}"/>
    <cellStyle name="Tusenskille 7 5 6 7" xfId="60493" xr:uid="{0C1114A2-D399-4766-9C14-8A10E30BA10A}"/>
    <cellStyle name="Tusenskille 7 5 7" xfId="15195" xr:uid="{BE06861D-68F7-4FA6-9870-119C24F46447}"/>
    <cellStyle name="Tusenskille 7 5 7 2" xfId="30171" xr:uid="{BC8EC422-1F8E-4486-99BB-8FB6EA0DFC14}"/>
    <cellStyle name="Tusenskille 7 5 8" xfId="22683" xr:uid="{09822065-282D-46F6-A039-F41C6AB35062}"/>
    <cellStyle name="Tusenskille 7 5 9" xfId="30612" xr:uid="{04CAD757-EF10-40DA-B6C4-99AEA03780BF}"/>
    <cellStyle name="Tusenskille 7 6" xfId="7714" xr:uid="{9D3E60B4-7A5D-42E2-8637-51E751F171C4}"/>
    <cellStyle name="Tusenskille 7 6 10" xfId="53005" xr:uid="{6C8CDB70-0CED-4C4A-9170-BFA4E3872A8C}"/>
    <cellStyle name="Tusenskille 7 6 11" xfId="60494" xr:uid="{E6B01CFF-6BE4-4DB9-9088-E266482EFB6C}"/>
    <cellStyle name="Tusenskille 7 6 2" xfId="7715" xr:uid="{C937F9EC-A78C-48AB-9E94-72B30F759BD9}"/>
    <cellStyle name="Tusenskille 7 6 2 10" xfId="60495" xr:uid="{DB17CFE2-2DD8-45E9-93B3-96CA5F29DE98}"/>
    <cellStyle name="Tusenskille 7 6 2 2" xfId="7716" xr:uid="{9A4EE95C-6D6E-404D-B155-180743F80964}"/>
    <cellStyle name="Tusenskille 7 6 2 2 2" xfId="15213" xr:uid="{655BBCAA-EAF1-4054-B438-9BE62946C73F}"/>
    <cellStyle name="Tusenskille 7 6 2 2 2 2" xfId="30189" xr:uid="{2028B2D1-EE3A-424B-AD6A-B7D6999FFF1F}"/>
    <cellStyle name="Tusenskille 7 6 2 2 3" xfId="22701" xr:uid="{F6CF8AED-F089-435F-B75E-B5EBC02A76BB}"/>
    <cellStyle name="Tusenskille 7 6 2 2 4" xfId="33957" xr:uid="{5D467B02-AB01-46FA-A136-07A2B25F050F}"/>
    <cellStyle name="Tusenskille 7 6 2 2 5" xfId="45120" xr:uid="{C234194F-E7CF-4E61-BA98-F8DF790100D7}"/>
    <cellStyle name="Tusenskille 7 6 2 2 6" xfId="53007" xr:uid="{C749FEA2-E986-4E1E-BD4D-DD95266C2B0A}"/>
    <cellStyle name="Tusenskille 7 6 2 2 7" xfId="60496" xr:uid="{8695F0FF-8D0B-4380-B13F-3C8D955243E1}"/>
    <cellStyle name="Tusenskille 7 6 2 3" xfId="7717" xr:uid="{20F2798F-2A64-4AAA-A185-773036070443}"/>
    <cellStyle name="Tusenskille 7 6 2 3 2" xfId="15214" xr:uid="{1C69B847-3DBF-4C6D-AEC1-067000B0EF7E}"/>
    <cellStyle name="Tusenskille 7 6 2 3 2 2" xfId="30190" xr:uid="{DF55246A-DFD8-4307-9680-ED619F27694D}"/>
    <cellStyle name="Tusenskille 7 6 2 3 3" xfId="22702" xr:uid="{23117939-E73F-44C7-A718-CF0D1A94A913}"/>
    <cellStyle name="Tusenskille 7 6 2 3 4" xfId="35802" xr:uid="{40EA3BEC-629B-4566-945A-7B643C9DAD6F}"/>
    <cellStyle name="Tusenskille 7 6 2 3 5" xfId="45121" xr:uid="{7F1BFEF0-CAD0-4DC3-ADA3-04A921D38F4F}"/>
    <cellStyle name="Tusenskille 7 6 2 3 6" xfId="53008" xr:uid="{F02F8095-75E2-48B2-9339-533E32888E9F}"/>
    <cellStyle name="Tusenskille 7 6 2 3 7" xfId="60497" xr:uid="{D072C35C-9E22-48E8-A226-61B8535B3D3F}"/>
    <cellStyle name="Tusenskille 7 6 2 4" xfId="7718" xr:uid="{3C45DEE1-7825-4FFE-90E4-5E353F7127BE}"/>
    <cellStyle name="Tusenskille 7 6 2 4 2" xfId="15215" xr:uid="{61042035-DCA2-4523-B76F-D4269479E900}"/>
    <cellStyle name="Tusenskille 7 6 2 4 2 2" xfId="30191" xr:uid="{FAAF1F23-C0E4-4094-82CF-53CDA34DA9C5}"/>
    <cellStyle name="Tusenskille 7 6 2 4 3" xfId="22703" xr:uid="{F7E8307E-EC58-498C-9124-A3A5D5C4D59C}"/>
    <cellStyle name="Tusenskille 7 6 2 4 4" xfId="37645" xr:uid="{5E9F2545-EAB3-4D74-9CF6-A3D5FBA98909}"/>
    <cellStyle name="Tusenskille 7 6 2 4 5" xfId="45122" xr:uid="{FA6A6A23-8A4E-49D6-B6FC-6B2E32905F34}"/>
    <cellStyle name="Tusenskille 7 6 2 4 6" xfId="53009" xr:uid="{D42C9F23-77BC-4ECB-9735-987BC601E0C4}"/>
    <cellStyle name="Tusenskille 7 6 2 4 7" xfId="60498" xr:uid="{6D34FFED-5C0B-4AE2-85E4-1A7F5B6F5BC2}"/>
    <cellStyle name="Tusenskille 7 6 2 5" xfId="15212" xr:uid="{1A6C9085-FDF9-4AA8-871C-C88C837E79BF}"/>
    <cellStyle name="Tusenskille 7 6 2 5 2" xfId="30188" xr:uid="{506B747C-779A-4420-8DA0-57FE25D2EBDC}"/>
    <cellStyle name="Tusenskille 7 6 2 6" xfId="22700" xr:uid="{744D2F92-5028-4B3F-8F2F-95B8B1B33E5E}"/>
    <cellStyle name="Tusenskille 7 6 2 7" xfId="32007" xr:uid="{F74E2A37-8D83-4B8B-A5FE-A1AC82A457B7}"/>
    <cellStyle name="Tusenskille 7 6 2 8" xfId="45119" xr:uid="{B888B941-F7BF-4625-B680-7DAF9D5925E1}"/>
    <cellStyle name="Tusenskille 7 6 2 9" xfId="53006" xr:uid="{3B3BBE2B-E550-414D-8092-B21A0A1A90B1}"/>
    <cellStyle name="Tusenskille 7 6 3" xfId="7719" xr:uid="{AF189D77-1D37-41D6-8F8E-F6170FEA5A1C}"/>
    <cellStyle name="Tusenskille 7 6 3 2" xfId="15216" xr:uid="{4EAD8669-2BC0-4777-A14D-51674F52D74C}"/>
    <cellStyle name="Tusenskille 7 6 3 2 2" xfId="30192" xr:uid="{E736A61A-2554-40EA-81ED-0FF47AA3D713}"/>
    <cellStyle name="Tusenskille 7 6 3 3" xfId="22704" xr:uid="{7D9432F9-86C4-432E-9F17-F531B01A862F}"/>
    <cellStyle name="Tusenskille 7 6 3 4" xfId="33956" xr:uid="{C62DF1AA-55C9-4069-A205-E365CE1F1E9E}"/>
    <cellStyle name="Tusenskille 7 6 3 5" xfId="45123" xr:uid="{1A272D7B-8F62-48E2-A5C9-41AB1E1BB7BD}"/>
    <cellStyle name="Tusenskille 7 6 3 6" xfId="53010" xr:uid="{CBB3848F-B50B-415C-8EB4-24F86CB88324}"/>
    <cellStyle name="Tusenskille 7 6 3 7" xfId="60499" xr:uid="{4B3DA63E-DFC3-4E8B-BE3B-60102EA53EAF}"/>
    <cellStyle name="Tusenskille 7 6 4" xfId="7720" xr:uid="{CB29D950-9735-47C8-84B7-0447CD58E483}"/>
    <cellStyle name="Tusenskille 7 6 4 2" xfId="15217" xr:uid="{DC08F06F-D380-477F-9493-2B89DFD72119}"/>
    <cellStyle name="Tusenskille 7 6 4 2 2" xfId="30193" xr:uid="{93BEA3EA-BC31-4D40-83CA-219F4B9B1A13}"/>
    <cellStyle name="Tusenskille 7 6 4 3" xfId="22705" xr:uid="{29F27F40-AC51-4F8D-8824-F0D42306F045}"/>
    <cellStyle name="Tusenskille 7 6 4 4" xfId="35801" xr:uid="{3B3F781B-25C0-43EA-B81E-D61199A3684B}"/>
    <cellStyle name="Tusenskille 7 6 4 5" xfId="45124" xr:uid="{BFBE2B67-AE1A-48D4-B3A1-7EF3F3A5B300}"/>
    <cellStyle name="Tusenskille 7 6 4 6" xfId="53011" xr:uid="{EC9395BA-EEAB-4414-96C2-940C65E1D308}"/>
    <cellStyle name="Tusenskille 7 6 4 7" xfId="60500" xr:uid="{55531860-032A-47B3-A9E1-B85343BCD526}"/>
    <cellStyle name="Tusenskille 7 6 5" xfId="7721" xr:uid="{806597F5-E04C-49F4-A32A-88C4587982E2}"/>
    <cellStyle name="Tusenskille 7 6 5 2" xfId="15218" xr:uid="{675380B4-AB67-4852-94C3-5A92715E93B5}"/>
    <cellStyle name="Tusenskille 7 6 5 2 2" xfId="30194" xr:uid="{9B74A1C9-07F4-4461-ABF4-449FC66BA163}"/>
    <cellStyle name="Tusenskille 7 6 5 3" xfId="22706" xr:uid="{4379D422-0D89-4180-98CA-9CD3C8630C62}"/>
    <cellStyle name="Tusenskille 7 6 5 4" xfId="37644" xr:uid="{45A161E3-E4EC-4A72-907B-A9157E6FE59F}"/>
    <cellStyle name="Tusenskille 7 6 5 5" xfId="45125" xr:uid="{2F0D627D-4A42-45D0-AB68-FD6D381EE067}"/>
    <cellStyle name="Tusenskille 7 6 5 6" xfId="53012" xr:uid="{240D704B-1E46-48D5-897E-57C8803B4761}"/>
    <cellStyle name="Tusenskille 7 6 5 7" xfId="60501" xr:uid="{5C74EDFE-EE07-44BD-A98E-728253D5BA0A}"/>
    <cellStyle name="Tusenskille 7 6 6" xfId="15211" xr:uid="{B1D20649-BA21-4933-BD61-A21E39C926F5}"/>
    <cellStyle name="Tusenskille 7 6 6 2" xfId="30187" xr:uid="{4660DC2B-97D8-4C70-8FAF-F3D864A3CA29}"/>
    <cellStyle name="Tusenskille 7 6 7" xfId="22699" xr:uid="{B21D41F0-ABEC-4EA5-B27E-70AB37C7B34A}"/>
    <cellStyle name="Tusenskille 7 6 8" xfId="30746" xr:uid="{F8BE9EE0-4988-4AA8-93F4-EE700D726C34}"/>
    <cellStyle name="Tusenskille 7 6 9" xfId="45118" xr:uid="{290F80AB-700C-41F7-AC2B-5976B374C8C3}"/>
    <cellStyle name="Tusenskille 7 7" xfId="7722" xr:uid="{1C23F628-94DB-4FD4-B759-6D79A09E9F0D}"/>
    <cellStyle name="Tusenskille 7 7 10" xfId="53013" xr:uid="{1BABE440-C390-4E09-890A-1CB9215BB028}"/>
    <cellStyle name="Tusenskille 7 7 11" xfId="60502" xr:uid="{2AF50F44-365D-4DE7-A38E-329030B79AF8}"/>
    <cellStyle name="Tusenskille 7 7 2" xfId="7723" xr:uid="{097E8736-2424-4676-8F78-C7FF4AE53A73}"/>
    <cellStyle name="Tusenskille 7 7 2 10" xfId="60503" xr:uid="{1913647D-B3A2-429C-B33E-F9CCB351CD30}"/>
    <cellStyle name="Tusenskille 7 7 2 2" xfId="7724" xr:uid="{63147B58-7F48-459D-A5E9-6DD2D5825F0F}"/>
    <cellStyle name="Tusenskille 7 7 2 2 2" xfId="15221" xr:uid="{B92EDE38-2FBD-4F84-BF83-0BB6B16CA3E9}"/>
    <cellStyle name="Tusenskille 7 7 2 2 2 2" xfId="30197" xr:uid="{759072EF-2A17-491E-A574-DD761B1920C8}"/>
    <cellStyle name="Tusenskille 7 7 2 2 3" xfId="22709" xr:uid="{96B90948-3CF3-4B16-AE3E-C107DC156AF8}"/>
    <cellStyle name="Tusenskille 7 7 2 2 4" xfId="33959" xr:uid="{CB6D64CF-9ED6-496D-A6DB-4D51F596F8B9}"/>
    <cellStyle name="Tusenskille 7 7 2 2 5" xfId="45128" xr:uid="{5048E543-8159-4825-8E03-63DB9CDD9607}"/>
    <cellStyle name="Tusenskille 7 7 2 2 6" xfId="53015" xr:uid="{CB5B3F5A-E628-41DC-92C5-1B167A7E50D5}"/>
    <cellStyle name="Tusenskille 7 7 2 2 7" xfId="60504" xr:uid="{C9992CBC-E655-4E62-916C-03B5836B7A10}"/>
    <cellStyle name="Tusenskille 7 7 2 3" xfId="7725" xr:uid="{3C13B399-4B1A-462F-A6A8-A040CC36BC01}"/>
    <cellStyle name="Tusenskille 7 7 2 3 2" xfId="15222" xr:uid="{FF803F36-9BC1-4AAF-801E-8F0BCB8474AF}"/>
    <cellStyle name="Tusenskille 7 7 2 3 2 2" xfId="30198" xr:uid="{7EEACC69-A1F6-47C8-BE97-42561C9B1202}"/>
    <cellStyle name="Tusenskille 7 7 2 3 3" xfId="22710" xr:uid="{0D933EB4-C49B-417B-A29B-47061D967498}"/>
    <cellStyle name="Tusenskille 7 7 2 3 4" xfId="35804" xr:uid="{D0AADA1B-BA5B-44DA-8163-1E8A387BC559}"/>
    <cellStyle name="Tusenskille 7 7 2 3 5" xfId="45129" xr:uid="{E17685E8-5511-4025-A88A-F2E9B7521DBA}"/>
    <cellStyle name="Tusenskille 7 7 2 3 6" xfId="53016" xr:uid="{A264F3F0-1912-49BA-A87F-C4E8C190731A}"/>
    <cellStyle name="Tusenskille 7 7 2 3 7" xfId="60505" xr:uid="{440E1C7C-C0FB-4448-846A-FBA9DC144987}"/>
    <cellStyle name="Tusenskille 7 7 2 4" xfId="7726" xr:uid="{45E44312-DA89-4E13-A154-BD4CA8BD6C64}"/>
    <cellStyle name="Tusenskille 7 7 2 4 2" xfId="15223" xr:uid="{A666C412-772C-4C60-A33B-DE6849A45459}"/>
    <cellStyle name="Tusenskille 7 7 2 4 2 2" xfId="30199" xr:uid="{6413D979-FE38-46DC-85B0-83EE83692653}"/>
    <cellStyle name="Tusenskille 7 7 2 4 3" xfId="22711" xr:uid="{C289BC6A-ACDD-4D22-941D-FAF011F059C1}"/>
    <cellStyle name="Tusenskille 7 7 2 4 4" xfId="37647" xr:uid="{72B99463-2BE5-4B42-B25C-A01FD390DCE7}"/>
    <cellStyle name="Tusenskille 7 7 2 4 5" xfId="45130" xr:uid="{EE8D82FF-7237-4957-9B10-E71C8BE51636}"/>
    <cellStyle name="Tusenskille 7 7 2 4 6" xfId="53017" xr:uid="{4B952230-CDA2-4930-9C74-51E77FD3C800}"/>
    <cellStyle name="Tusenskille 7 7 2 4 7" xfId="60506" xr:uid="{9C687802-8B98-4D32-AFC5-433E11B19A71}"/>
    <cellStyle name="Tusenskille 7 7 2 5" xfId="15220" xr:uid="{DFF27211-0E11-4D1D-86D3-0EDCCF84E491}"/>
    <cellStyle name="Tusenskille 7 7 2 5 2" xfId="30196" xr:uid="{FC9BC1A1-E676-459A-A1C6-ED3A555675B3}"/>
    <cellStyle name="Tusenskille 7 7 2 6" xfId="22708" xr:uid="{072D0CAD-813B-4E94-AF16-49E57C909618}"/>
    <cellStyle name="Tusenskille 7 7 2 7" xfId="32008" xr:uid="{BEF663D7-8F5E-41A5-B3A0-C207EA179E10}"/>
    <cellStyle name="Tusenskille 7 7 2 8" xfId="45127" xr:uid="{2B187579-C9CE-47E4-9066-1AED52B3DF50}"/>
    <cellStyle name="Tusenskille 7 7 2 9" xfId="53014" xr:uid="{AA58B4B4-CA0E-4C03-A430-8B8116343F80}"/>
    <cellStyle name="Tusenskille 7 7 3" xfId="7727" xr:uid="{EDEF3D73-3E91-4C06-9F84-612BE818A34E}"/>
    <cellStyle name="Tusenskille 7 7 3 2" xfId="15224" xr:uid="{09B5EDD6-92D4-4C2E-B754-12BC56811EF6}"/>
    <cellStyle name="Tusenskille 7 7 3 2 2" xfId="30200" xr:uid="{863251F1-5ADE-4E7B-B654-A613B0A05ABA}"/>
    <cellStyle name="Tusenskille 7 7 3 3" xfId="22712" xr:uid="{9AB643F3-007A-434A-975F-E8791A63D161}"/>
    <cellStyle name="Tusenskille 7 7 3 4" xfId="33958" xr:uid="{141F1655-52F1-4591-A1D4-626F0C5C84BF}"/>
    <cellStyle name="Tusenskille 7 7 3 5" xfId="45131" xr:uid="{B910E346-12C4-465B-AF2B-F2AE388E4C1A}"/>
    <cellStyle name="Tusenskille 7 7 3 6" xfId="53018" xr:uid="{8ABD2223-FCCA-4BDB-847D-D5AC71D96594}"/>
    <cellStyle name="Tusenskille 7 7 3 7" xfId="60507" xr:uid="{E259A565-FD40-4D0B-97A3-51D2A0F3A5B8}"/>
    <cellStyle name="Tusenskille 7 7 4" xfId="7728" xr:uid="{E8DB4D34-FDD4-42F9-B8A3-43E2F9EA1A11}"/>
    <cellStyle name="Tusenskille 7 7 4 2" xfId="15225" xr:uid="{6A6CB7C4-D9D3-4073-ABDC-0C68ECE119AC}"/>
    <cellStyle name="Tusenskille 7 7 4 2 2" xfId="30201" xr:uid="{6553AAF1-4900-47A5-BBE4-CF6C35BBCB01}"/>
    <cellStyle name="Tusenskille 7 7 4 3" xfId="22713" xr:uid="{DD7A666D-E7F4-4AB7-889D-D72823340BE8}"/>
    <cellStyle name="Tusenskille 7 7 4 4" xfId="35803" xr:uid="{3A9A9185-4318-4452-A1EC-FCAB1FB8D0C9}"/>
    <cellStyle name="Tusenskille 7 7 4 5" xfId="45132" xr:uid="{F55B1BE4-E095-4D45-86EF-66ECB648A139}"/>
    <cellStyle name="Tusenskille 7 7 4 6" xfId="53019" xr:uid="{E7D75949-14A0-46FF-B96F-C7D4C10363A6}"/>
    <cellStyle name="Tusenskille 7 7 4 7" xfId="60508" xr:uid="{A447BD86-D527-4DB1-9B68-9BE7576040B1}"/>
    <cellStyle name="Tusenskille 7 7 5" xfId="7729" xr:uid="{5BAC2AC0-C1F5-4C5E-BC35-46635E7D95B1}"/>
    <cellStyle name="Tusenskille 7 7 5 2" xfId="15226" xr:uid="{F3423724-8962-4FFF-8B86-4A722C9EDF3E}"/>
    <cellStyle name="Tusenskille 7 7 5 2 2" xfId="30202" xr:uid="{7A215523-CE04-4C58-B3D1-635054AE9C88}"/>
    <cellStyle name="Tusenskille 7 7 5 3" xfId="22714" xr:uid="{4E9073CB-3A64-4E2F-BCC7-7D2640ECA100}"/>
    <cellStyle name="Tusenskille 7 7 5 4" xfId="37646" xr:uid="{093D603C-23F0-4B65-8B65-BB5807360F95}"/>
    <cellStyle name="Tusenskille 7 7 5 5" xfId="45133" xr:uid="{58D37AA1-4979-40FF-AF8B-FA1DA9F5FA9F}"/>
    <cellStyle name="Tusenskille 7 7 5 6" xfId="53020" xr:uid="{41BD3A17-191D-493A-8114-71919F7F6D29}"/>
    <cellStyle name="Tusenskille 7 7 5 7" xfId="60509" xr:uid="{9CF18D08-26C6-4F41-9EA6-B8C27A17E97B}"/>
    <cellStyle name="Tusenskille 7 7 6" xfId="15219" xr:uid="{B0BC3A00-792A-4273-8530-869B70AB3C05}"/>
    <cellStyle name="Tusenskille 7 7 6 2" xfId="30195" xr:uid="{44F0BF0A-5DE8-4A2A-BF57-9D8A87DA0FB1}"/>
    <cellStyle name="Tusenskille 7 7 7" xfId="22707" xr:uid="{3892F02A-E762-4CC7-9ABD-3738937D2CC6}"/>
    <cellStyle name="Tusenskille 7 7 8" xfId="31078" xr:uid="{FF9024EB-C220-4780-889A-ACB5BE1CCE53}"/>
    <cellStyle name="Tusenskille 7 7 9" xfId="45126" xr:uid="{024871DD-DC01-4FC4-8B23-BDDBBFB9F959}"/>
    <cellStyle name="Tusenskille 7 8" xfId="7730" xr:uid="{8D2DC571-C5C6-4B3B-A4D8-BACFC3C446A6}"/>
    <cellStyle name="Tusenskille 7 8 10" xfId="60510" xr:uid="{698587B1-EB57-462B-8F38-0CBF3A27F86B}"/>
    <cellStyle name="Tusenskille 7 8 2" xfId="7731" xr:uid="{8C43FEF3-B6BF-48FB-A007-2D33A1AF190E}"/>
    <cellStyle name="Tusenskille 7 8 2 2" xfId="15228" xr:uid="{C0F60435-5524-4008-B973-C2347432FB42}"/>
    <cellStyle name="Tusenskille 7 8 2 2 2" xfId="30204" xr:uid="{6C4CF54A-5F04-432F-A684-8BB812430AE6}"/>
    <cellStyle name="Tusenskille 7 8 2 3" xfId="22716" xr:uid="{C1169C31-D05A-4E51-86BC-FFEA93E2F8E6}"/>
    <cellStyle name="Tusenskille 7 8 2 4" xfId="33960" xr:uid="{52C9DEAF-9D9F-4BB0-9E6B-935444493167}"/>
    <cellStyle name="Tusenskille 7 8 2 5" xfId="45135" xr:uid="{16AAEF35-1FFF-4C9D-A31F-7E7EA3D6EBE6}"/>
    <cellStyle name="Tusenskille 7 8 2 6" xfId="53022" xr:uid="{FDE76E7C-8294-402A-AFCE-D61E5B85E1FC}"/>
    <cellStyle name="Tusenskille 7 8 2 7" xfId="60511" xr:uid="{4A5EC8B5-990F-4746-B1FB-742CB6975B6A}"/>
    <cellStyle name="Tusenskille 7 8 3" xfId="7732" xr:uid="{9F2D5353-1B3F-41C7-8EF6-258B5EF4C842}"/>
    <cellStyle name="Tusenskille 7 8 3 2" xfId="15229" xr:uid="{A76A76E4-3973-4F56-9313-BC9C89B2DAAA}"/>
    <cellStyle name="Tusenskille 7 8 3 2 2" xfId="30205" xr:uid="{96FB14F3-7991-4D31-987C-99AD27A6C1E4}"/>
    <cellStyle name="Tusenskille 7 8 3 3" xfId="22717" xr:uid="{25EF817F-D206-4A41-A2AE-ED97F3B339CA}"/>
    <cellStyle name="Tusenskille 7 8 3 4" xfId="35805" xr:uid="{E64AD5A4-4568-436B-B480-653D139AA871}"/>
    <cellStyle name="Tusenskille 7 8 3 5" xfId="45136" xr:uid="{8448A5A8-79C4-4B39-91F2-5229C79F6301}"/>
    <cellStyle name="Tusenskille 7 8 3 6" xfId="53023" xr:uid="{337AA78C-3A9A-459F-A14C-ADFD82A7A9FC}"/>
    <cellStyle name="Tusenskille 7 8 3 7" xfId="60512" xr:uid="{0935265E-33C4-48F4-8E35-E2195E872D51}"/>
    <cellStyle name="Tusenskille 7 8 4" xfId="7733" xr:uid="{A9776A6C-6AB5-4ADA-BE0D-E6F2C10D7241}"/>
    <cellStyle name="Tusenskille 7 8 4 2" xfId="15230" xr:uid="{140D0EB3-F6F1-4CF2-8B80-F68B20CED5BF}"/>
    <cellStyle name="Tusenskille 7 8 4 2 2" xfId="30206" xr:uid="{30E51B23-D1A7-4BDB-9565-7C12AA20A51E}"/>
    <cellStyle name="Tusenskille 7 8 4 3" xfId="22718" xr:uid="{C64F986C-80A4-4F75-A0E4-951FFEB4F557}"/>
    <cellStyle name="Tusenskille 7 8 4 4" xfId="37648" xr:uid="{C15CF257-210E-4042-91A6-6920702D98CF}"/>
    <cellStyle name="Tusenskille 7 8 4 5" xfId="45137" xr:uid="{E97076C3-A53E-4ED7-9077-D0414EADCDB9}"/>
    <cellStyle name="Tusenskille 7 8 4 6" xfId="53024" xr:uid="{A266C0D6-756F-4F19-AB86-5738F9C79589}"/>
    <cellStyle name="Tusenskille 7 8 4 7" xfId="60513" xr:uid="{C218380D-5AFA-475C-9269-10D7155D5F01}"/>
    <cellStyle name="Tusenskille 7 8 5" xfId="15227" xr:uid="{A7346FDE-0DFD-4439-91FD-84A21A6B2AF9}"/>
    <cellStyle name="Tusenskille 7 8 5 2" xfId="30203" xr:uid="{95F6DF7F-D534-4EB3-86AD-54133611318E}"/>
    <cellStyle name="Tusenskille 7 8 6" xfId="22715" xr:uid="{75327B5E-FE67-4565-8566-BF1238D276FF}"/>
    <cellStyle name="Tusenskille 7 8 7" xfId="31997" xr:uid="{5AE18E73-2DD9-4054-A1DC-AD6B28FD558E}"/>
    <cellStyle name="Tusenskille 7 8 8" xfId="45134" xr:uid="{6DAD4DC7-A997-4838-92FF-D6894F9E59D6}"/>
    <cellStyle name="Tusenskille 7 8 9" xfId="53021" xr:uid="{E5157F37-4454-4004-A3AC-4ACFB2BC25B6}"/>
    <cellStyle name="Tusenskille 7 9" xfId="7734" xr:uid="{442CB20A-0FF6-418A-8625-B938934D8D8C}"/>
    <cellStyle name="Tusenskille 7 9 2" xfId="15231" xr:uid="{CC831A8F-14C8-48CE-961E-4782AF3D27B6}"/>
    <cellStyle name="Tusenskille 7 9 2 2" xfId="30207" xr:uid="{1819AE6D-43DC-4296-B9CD-B3EF59DDBB72}"/>
    <cellStyle name="Tusenskille 7 9 3" xfId="22719" xr:uid="{16AA50A2-E265-4856-B780-729B5C1B1824}"/>
    <cellStyle name="Tusenskille 7 9 4" xfId="33937" xr:uid="{B3B35A3D-A2BD-4020-81C6-9525C52999C9}"/>
    <cellStyle name="Tusenskille 7 9 5" xfId="45138" xr:uid="{BC01FDA1-4661-48FB-AD99-036DCC37F259}"/>
    <cellStyle name="Tusenskille 7 9 6" xfId="53025" xr:uid="{98DD229D-908E-42C7-BBEC-8FE5E67B2984}"/>
    <cellStyle name="Tusenskille 7 9 7" xfId="60514" xr:uid="{F8448969-0EA9-4192-919B-910D5637EC91}"/>
    <cellStyle name="Tusenskille 8" xfId="379" xr:uid="{A3BC2B7E-709C-4F76-8B7D-F65AA146B5C7}"/>
    <cellStyle name="Tusenskille 8 10" xfId="53203" xr:uid="{BB133AA6-3AD1-4C70-B2A1-CA59F0F6F03C}"/>
    <cellStyle name="Tusenskille 8 2" xfId="7919" xr:uid="{E50164ED-2672-402D-A2C3-D55B60AC42F8}"/>
    <cellStyle name="Tusenskille 8 2 2" xfId="22896" xr:uid="{A835695E-E0E5-4C15-9B9F-DABC367ACCE0}"/>
    <cellStyle name="Tusenskille 8 3" xfId="15408" xr:uid="{9000B42E-CD68-4E4C-B96F-1F588FCC6ADA}"/>
    <cellStyle name="Tusenskille 8 4" xfId="30344" xr:uid="{331AE838-798B-47B1-848C-1051ECBD23E0}"/>
    <cellStyle name="Tusenskille 8 5" xfId="37827" xr:uid="{1275D17E-9B93-490D-B1D8-4D206C42EB6C}"/>
    <cellStyle name="Tusenskille 8 6" xfId="45315" xr:uid="{E3522201-C8AE-4D41-8050-BFCC3B51E481}"/>
    <cellStyle name="Tusenskille 8 7" xfId="45438" xr:uid="{26264D38-A3DC-4AF6-96F9-7BF1BFB44245}"/>
    <cellStyle name="Tusenskille 8 8" xfId="45561" xr:uid="{31128AE1-6551-4C8D-B5CA-11538DFC37AA}"/>
    <cellStyle name="Tusenskille 8 9" xfId="45710" xr:uid="{44684F48-058C-48A5-8BA5-138F93F9EF37}"/>
    <cellStyle name="Tusenskille 9" xfId="7735" xr:uid="{FE546CE5-2782-4BD2-957D-15207041A61B}"/>
    <cellStyle name="Tusenskille 9 10" xfId="53026" xr:uid="{7D5BC64A-162A-4760-BF0D-D76EBDE131A6}"/>
    <cellStyle name="Tusenskille 9 11" xfId="60515" xr:uid="{084C34A9-CB34-43E4-9F0E-60BB50401D26}"/>
    <cellStyle name="Tusenskille 9 2" xfId="7736" xr:uid="{46465DEC-D3E3-4B9C-9DDE-4DE6BA464E59}"/>
    <cellStyle name="Tusenskille 9 2 10" xfId="60516" xr:uid="{925FFA74-2F18-4904-89BF-A6F26E861466}"/>
    <cellStyle name="Tusenskille 9 2 2" xfId="7737" xr:uid="{63B0EF34-3810-4867-8496-C84AD04B30D2}"/>
    <cellStyle name="Tusenskille 9 2 2 2" xfId="15234" xr:uid="{6A821C01-9E75-4A56-98D3-45CB9EB8CE6B}"/>
    <cellStyle name="Tusenskille 9 2 2 2 2" xfId="30210" xr:uid="{384DF6C1-E31B-4C57-B0F8-85C7EAFAA971}"/>
    <cellStyle name="Tusenskille 9 2 2 3" xfId="22722" xr:uid="{4037B9A3-9111-4F50-AC99-0F0D19DB3C81}"/>
    <cellStyle name="Tusenskille 9 2 2 4" xfId="33962" xr:uid="{C545A9BE-7B8C-4D14-BBF3-BF8319516B0D}"/>
    <cellStyle name="Tusenskille 9 2 2 5" xfId="45141" xr:uid="{B89D9F4B-C857-428B-820F-045786758EED}"/>
    <cellStyle name="Tusenskille 9 2 2 6" xfId="53028" xr:uid="{460C2DDF-F039-4F20-B28E-934F7412E125}"/>
    <cellStyle name="Tusenskille 9 2 2 7" xfId="60517" xr:uid="{B1D9550A-19D7-498D-95EA-B252B845219B}"/>
    <cellStyle name="Tusenskille 9 2 3" xfId="7738" xr:uid="{E7E02B3E-9AD9-417C-9781-53A38E743C06}"/>
    <cellStyle name="Tusenskille 9 2 3 2" xfId="15235" xr:uid="{2FA14010-35E3-4EEA-A853-4DD9A480EA20}"/>
    <cellStyle name="Tusenskille 9 2 3 2 2" xfId="30211" xr:uid="{C011668C-4ABC-45DE-A889-22B2CC945122}"/>
    <cellStyle name="Tusenskille 9 2 3 3" xfId="22723" xr:uid="{C0E39D34-7DC1-46A3-A950-C4071D96B3BB}"/>
    <cellStyle name="Tusenskille 9 2 3 4" xfId="35807" xr:uid="{E40F5B75-BB2A-40C1-B8C8-863F0AE3BA3C}"/>
    <cellStyle name="Tusenskille 9 2 3 5" xfId="45142" xr:uid="{5FFC0791-EAEC-4C59-BF11-177B7B59EAB4}"/>
    <cellStyle name="Tusenskille 9 2 3 6" xfId="53029" xr:uid="{8890D86E-32CF-4D23-BD45-DA616C18FEB1}"/>
    <cellStyle name="Tusenskille 9 2 3 7" xfId="60518" xr:uid="{714856DD-C571-4F4B-93AA-D8760BF3DA26}"/>
    <cellStyle name="Tusenskille 9 2 4" xfId="7739" xr:uid="{13FEE29D-C9DE-4E83-A90C-6D510847EE76}"/>
    <cellStyle name="Tusenskille 9 2 4 2" xfId="15236" xr:uid="{80310882-F29D-4756-AEFE-7C3EEB33DE3B}"/>
    <cellStyle name="Tusenskille 9 2 4 2 2" xfId="30212" xr:uid="{68B0DCE8-E9A8-41CF-9B19-CDDD6C7CB210}"/>
    <cellStyle name="Tusenskille 9 2 4 3" xfId="22724" xr:uid="{AAEA30F2-C9DB-43CF-8982-02C73B38CB6D}"/>
    <cellStyle name="Tusenskille 9 2 4 4" xfId="37650" xr:uid="{76196DC3-BF43-4BDC-B1A6-F46274EEE3F7}"/>
    <cellStyle name="Tusenskille 9 2 4 5" xfId="45143" xr:uid="{1084DD5E-F685-473B-85A1-38AC6A484A08}"/>
    <cellStyle name="Tusenskille 9 2 4 6" xfId="53030" xr:uid="{A3E93A4E-EC78-4D9E-8B79-2822AF183064}"/>
    <cellStyle name="Tusenskille 9 2 4 7" xfId="60519" xr:uid="{38AA1B3D-B10F-4744-8D5F-BB33FC8FAA5A}"/>
    <cellStyle name="Tusenskille 9 2 5" xfId="15233" xr:uid="{B9B66C2A-5703-406D-AA2A-63573A00470A}"/>
    <cellStyle name="Tusenskille 9 2 5 2" xfId="30209" xr:uid="{100D68C0-045B-4B0A-866E-D2401F2733F9}"/>
    <cellStyle name="Tusenskille 9 2 6" xfId="22721" xr:uid="{3333E8AF-2562-4C5A-B5C7-FC90FE4967AE}"/>
    <cellStyle name="Tusenskille 9 2 7" xfId="32009" xr:uid="{3EE909ED-CAF0-4E9D-BB0A-6E81F8A8F6B3}"/>
    <cellStyle name="Tusenskille 9 2 8" xfId="45140" xr:uid="{902131F2-6660-45CD-9FFC-00B5A8BAE5D5}"/>
    <cellStyle name="Tusenskille 9 2 9" xfId="53027" xr:uid="{82694B4B-667F-4D94-B478-B51010E36013}"/>
    <cellStyle name="Tusenskille 9 3" xfId="7740" xr:uid="{4B4AFC12-5792-4B1C-98A6-D3585AE607EF}"/>
    <cellStyle name="Tusenskille 9 3 2" xfId="15237" xr:uid="{82D72D12-B162-4D3B-8D67-8050506337A1}"/>
    <cellStyle name="Tusenskille 9 3 2 2" xfId="30213" xr:uid="{53A75214-4EB0-45F9-AA30-CB2C641D1D1C}"/>
    <cellStyle name="Tusenskille 9 3 3" xfId="22725" xr:uid="{F9B2028C-7EC5-435C-87D9-0F8E64E163FD}"/>
    <cellStyle name="Tusenskille 9 3 4" xfId="33961" xr:uid="{A4AB672F-63C9-4DA1-A30F-32D772F42677}"/>
    <cellStyle name="Tusenskille 9 3 5" xfId="45144" xr:uid="{562D5E4B-1566-41A0-8842-C267710C31C7}"/>
    <cellStyle name="Tusenskille 9 3 6" xfId="53031" xr:uid="{A25927DB-3A02-4C50-AE7B-DF30F9EC7C73}"/>
    <cellStyle name="Tusenskille 9 3 7" xfId="60520" xr:uid="{A0FCD6F4-D8DD-4CAB-B8B7-8C286537802F}"/>
    <cellStyle name="Tusenskille 9 4" xfId="7741" xr:uid="{AAD6BC7E-5669-4551-B530-939DC9EA38D1}"/>
    <cellStyle name="Tusenskille 9 4 2" xfId="15238" xr:uid="{A6D14A9B-A7AF-4942-B441-AFE17AD265A9}"/>
    <cellStyle name="Tusenskille 9 4 2 2" xfId="30214" xr:uid="{2630F9EB-8259-4FDB-A083-444763FE0826}"/>
    <cellStyle name="Tusenskille 9 4 3" xfId="22726" xr:uid="{239F3A50-459B-425F-9C20-2A56C3C2F6C2}"/>
    <cellStyle name="Tusenskille 9 4 4" xfId="35806" xr:uid="{54354D0F-3C82-4D27-B9F5-8BAF53DC1C8C}"/>
    <cellStyle name="Tusenskille 9 4 5" xfId="45145" xr:uid="{2E78ED12-E387-4C1A-8759-2596D1E2BCFD}"/>
    <cellStyle name="Tusenskille 9 4 6" xfId="53032" xr:uid="{BA5D5AC6-EC25-483B-9A74-821EEA82B112}"/>
    <cellStyle name="Tusenskille 9 4 7" xfId="60521" xr:uid="{0AAD8071-BA24-4F01-85BC-71E3D27104C0}"/>
    <cellStyle name="Tusenskille 9 5" xfId="7742" xr:uid="{B66441EC-76C9-47F4-8607-508FE3A8A1CB}"/>
    <cellStyle name="Tusenskille 9 5 2" xfId="15239" xr:uid="{528CA76B-67AA-45B6-8DA8-F9F90F62DC03}"/>
    <cellStyle name="Tusenskille 9 5 2 2" xfId="30215" xr:uid="{0952E32F-A051-436C-864C-D054A632D5CF}"/>
    <cellStyle name="Tusenskille 9 5 3" xfId="22727" xr:uid="{497178F5-8C90-4338-9C2D-F7411D9D8BD5}"/>
    <cellStyle name="Tusenskille 9 5 4" xfId="37649" xr:uid="{43710377-626A-43E0-97CE-991CB82CC6D7}"/>
    <cellStyle name="Tusenskille 9 5 5" xfId="45146" xr:uid="{0B05E616-6E3A-4717-AA35-507A0E11CAEB}"/>
    <cellStyle name="Tusenskille 9 5 6" xfId="53033" xr:uid="{34BDD2F0-633E-4761-8D17-D7DD86C70154}"/>
    <cellStyle name="Tusenskille 9 5 7" xfId="60522" xr:uid="{AD313154-9E64-4B32-A842-97E78211F27F}"/>
    <cellStyle name="Tusenskille 9 6" xfId="15232" xr:uid="{2EE6AA52-BC88-4379-8016-F1F6C29A205D}"/>
    <cellStyle name="Tusenskille 9 6 2" xfId="30208" xr:uid="{9A0F632B-BB79-44E9-A9CE-FFC6E56910A6}"/>
    <cellStyle name="Tusenskille 9 7" xfId="22720" xr:uid="{2E067C1E-B83D-4F8F-BC9D-6770E32F5FB3}"/>
    <cellStyle name="Tusenskille 9 8" xfId="31084" xr:uid="{057BB861-259C-4E63-9149-2695D3BB1B17}"/>
    <cellStyle name="Tusenskille 9 9" xfId="45139" xr:uid="{91ED679C-D2B3-496B-A06A-D3F9A573E9FF}"/>
    <cellStyle name="Udefinert" xfId="18" xr:uid="{D919D70B-3DA9-48A3-A89F-90BE7905FC82}"/>
    <cellStyle name="Utdata 2" xfId="173" xr:uid="{CAA4FCDA-D961-45DA-9EDB-829050692196}"/>
    <cellStyle name="Utdata 2 2" xfId="45593" xr:uid="{8B967979-839E-4919-B306-CAD43F7C0018}"/>
    <cellStyle name="Utdata 3" xfId="215" xr:uid="{FD306534-A748-4C69-8BED-F4F5A83BDE45}"/>
    <cellStyle name="Utdata 3 2" xfId="268" xr:uid="{2830EE81-11AE-4580-8E8A-2C71DF7FB232}"/>
    <cellStyle name="Utdata 3 2 2" xfId="45617" xr:uid="{F519F299-C623-4E9D-BA20-C93CE77CA0C5}"/>
    <cellStyle name="Utdata 3 3" xfId="45601" xr:uid="{BDF493DC-EDC3-4096-A7BD-F74EC20F7464}"/>
    <cellStyle name="Utdata 4" xfId="59" xr:uid="{8238F8C9-1763-45DC-8F60-3425554C1044}"/>
    <cellStyle name="Utdata 4 2" xfId="45575" xr:uid="{CCF7B169-0E53-4992-8593-38C72EC972EE}"/>
    <cellStyle name="Utdata 5" xfId="7743" xr:uid="{317E06DE-BC9C-45EA-BABE-35233252DAC9}"/>
    <cellStyle name="Utdata 5 2" xfId="53034" xr:uid="{BE17B74A-B89F-46F5-9025-A0AD67F61936}"/>
    <cellStyle name="Uthevingsfarge1 2" xfId="154" xr:uid="{E5481C0C-1254-435B-8941-A22B49D66E68}"/>
    <cellStyle name="Uthevingsfarge1 3" xfId="216" xr:uid="{8344CA8D-9C51-4326-B811-C220F3DB002A}"/>
    <cellStyle name="Uthevingsfarge1 3 2" xfId="269" xr:uid="{51C8047D-61E8-4023-971B-5278134CECA4}"/>
    <cellStyle name="Uthevingsfarge1 4" xfId="60" xr:uid="{9396A048-8688-469A-B59B-595A8C45C23B}"/>
    <cellStyle name="Uthevingsfarge1 5" xfId="7744" xr:uid="{2C8C6CDA-8BEB-46E6-B189-CAAC492AABAF}"/>
    <cellStyle name="Uthevingsfarge2 2" xfId="155" xr:uid="{FF5401B3-1356-4CD4-B729-8A1E04067FCA}"/>
    <cellStyle name="Uthevingsfarge2 3" xfId="217" xr:uid="{AB058114-5E3E-480A-95AC-DADD45E6901C}"/>
    <cellStyle name="Uthevingsfarge2 3 2" xfId="270" xr:uid="{BBF7ACA1-B441-4684-8C71-FE80F389740F}"/>
    <cellStyle name="Uthevingsfarge2 4" xfId="61" xr:uid="{9E8FFFD9-9AF5-4556-9E30-5B066126D91C}"/>
    <cellStyle name="Uthevingsfarge2 5" xfId="7745" xr:uid="{2B060B28-C2F8-4DC5-B645-E6996E3B8BDD}"/>
    <cellStyle name="Uthevingsfarge3 2" xfId="156" xr:uid="{24B8CCB8-A8F8-4250-8BFD-0B797EA4EF01}"/>
    <cellStyle name="Uthevingsfarge3 3" xfId="218" xr:uid="{B7D2AFF0-419E-4215-BC3C-D829E54979EC}"/>
    <cellStyle name="Uthevingsfarge3 3 2" xfId="271" xr:uid="{B54DAB96-F187-4AF6-ADFE-A4E24BE8744C}"/>
    <cellStyle name="Uthevingsfarge3 4" xfId="62" xr:uid="{7F274586-1207-41B8-9053-ABBF3EEC1383}"/>
    <cellStyle name="Uthevingsfarge3 5" xfId="7746" xr:uid="{F5CAF5EE-E2AA-4F7C-8A1B-6E8F44A6F83E}"/>
    <cellStyle name="Uthevingsfarge4 2" xfId="157" xr:uid="{8D4912B2-70AD-4C30-BB9D-0A42340F93BB}"/>
    <cellStyle name="Uthevingsfarge4 3" xfId="219" xr:uid="{8E509EB5-5870-476E-9B69-2817912DB947}"/>
    <cellStyle name="Uthevingsfarge4 3 2" xfId="272" xr:uid="{66A1C613-814C-42FB-92ED-BBE6062414A0}"/>
    <cellStyle name="Uthevingsfarge4 4" xfId="63" xr:uid="{9A1F9691-E87C-4995-A436-744F226E2D77}"/>
    <cellStyle name="Uthevingsfarge4 5" xfId="7747" xr:uid="{60C59863-3778-4C76-8999-B74E1C5BD499}"/>
    <cellStyle name="Uthevingsfarge5 2" xfId="158" xr:uid="{401C8C69-5E48-469C-9BC0-26BE0A27E73D}"/>
    <cellStyle name="Uthevingsfarge5 3" xfId="220" xr:uid="{D7A86C0C-4252-454A-9D9F-65EB21B4A735}"/>
    <cellStyle name="Uthevingsfarge5 3 2" xfId="273" xr:uid="{80EAE418-A87A-48CB-A7C9-86AF6889E5B3}"/>
    <cellStyle name="Uthevingsfarge5 4" xfId="64" xr:uid="{B68EC0E4-C753-4BC8-970B-F4FFC76090D8}"/>
    <cellStyle name="Uthevingsfarge5 5" xfId="7748" xr:uid="{1B543A9E-2C9E-4467-BE67-3EA14AA3BCC6}"/>
    <cellStyle name="Uthevingsfarge6 2" xfId="159" xr:uid="{015DE67B-C992-45C5-ADDD-9E8800A78FE3}"/>
    <cellStyle name="Uthevingsfarge6 3" xfId="221" xr:uid="{A82F9E7B-7D14-440C-8678-176BF7C7050C}"/>
    <cellStyle name="Uthevingsfarge6 3 2" xfId="274" xr:uid="{207276F8-2C0C-4B60-963B-0F696BE51275}"/>
    <cellStyle name="Uthevingsfarge6 4" xfId="65" xr:uid="{CC79B522-F209-4A53-A296-6A8E2A3C84A8}"/>
    <cellStyle name="Uthevingsfarge6 5" xfId="7749" xr:uid="{6A96CB1E-D7A4-4CB0-A892-BAD245253A6B}"/>
    <cellStyle name="Valuta 2" xfId="120" xr:uid="{520F2F04-B1EC-4523-AB4F-2233D8AD65C6}"/>
    <cellStyle name="Valuta 2 2" xfId="275" xr:uid="{FC684BF3-4511-4D73-B0C0-23F256775FD5}"/>
    <cellStyle name="Valuta 3" xfId="128" xr:uid="{804743DE-464A-4639-967C-F3D10522C184}"/>
    <cellStyle name="Varseltekst 2" xfId="177" xr:uid="{64C35A70-8E2F-43EF-B1D5-C66233E744CE}"/>
    <cellStyle name="Varseltekst 3" xfId="222" xr:uid="{1CFE8943-2A9D-4849-AA3F-8CFC66681BA2}"/>
    <cellStyle name="Varseltekst 3 2" xfId="276" xr:uid="{88B0C2A1-D8D3-4511-839F-1D63FB93BE14}"/>
    <cellStyle name="Varseltekst 4" xfId="66" xr:uid="{410BA91E-F99D-4A99-A569-BA6CCC48A4E7}"/>
    <cellStyle name="Varseltekst 5" xfId="7750" xr:uid="{EF471760-E657-4335-80C6-31FF9DE8AEF5}"/>
    <cellStyle name="Warning Text 2" xfId="112" xr:uid="{965ADFC3-0FB6-43C0-AEB2-A0C05D80AE04}"/>
  </cellStyles>
  <dxfs count="0"/>
  <tableStyles count="0" defaultTableStyle="TableStyleMedium2" defaultPivotStyle="PivotStyleLight16"/>
  <colors>
    <mruColors>
      <color rgb="FFFF4238"/>
      <color rgb="FFFFF2F2"/>
      <color rgb="FF2D0503"/>
      <color rgb="FF3A505D"/>
      <color rgb="FFA0BC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nb-NO" sz="1400">
                <a:solidFill>
                  <a:sysClr val="windowText" lastClr="000000"/>
                </a:solidFill>
              </a:rPr>
              <a:t>MINIMUM ISSUANCES</a:t>
            </a:r>
            <a:r>
              <a:rPr lang="nb-NO" sz="1400" baseline="0">
                <a:solidFill>
                  <a:sysClr val="windowText" lastClr="000000"/>
                </a:solidFill>
              </a:rPr>
              <a:t> (NOK M EQV)</a:t>
            </a:r>
            <a:endParaRPr lang="nb-NO" sz="1400">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nb-NO"/>
        </a:p>
      </c:txPr>
    </c:title>
    <c:autoTitleDeleted val="0"/>
    <c:plotArea>
      <c:layout>
        <c:manualLayout>
          <c:layoutTarget val="inner"/>
          <c:xMode val="edge"/>
          <c:yMode val="edge"/>
          <c:x val="0.14297922134733157"/>
          <c:y val="0.17965564304461942"/>
          <c:w val="0.82903455818022753"/>
          <c:h val="0.61282669666291711"/>
        </c:manualLayout>
      </c:layout>
      <c:barChart>
        <c:barDir val="col"/>
        <c:grouping val="clustered"/>
        <c:varyColors val="0"/>
        <c:ser>
          <c:idx val="0"/>
          <c:order val="0"/>
          <c:tx>
            <c:v>Senior Preferred</c:v>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1"/>
              <c:pt idx="0">
                <c:v>2027</c:v>
              </c:pt>
            </c:numLit>
          </c:cat>
          <c:val>
            <c:numLit>
              <c:formatCode>General</c:formatCode>
              <c:ptCount val="1"/>
              <c:pt idx="0">
                <c:v>15750</c:v>
              </c:pt>
            </c:numLit>
          </c:val>
          <c:extLst>
            <c:ext xmlns:c16="http://schemas.microsoft.com/office/drawing/2014/chart" uri="{C3380CC4-5D6E-409C-BE32-E72D297353CC}">
              <c16:uniqueId val="{00000000-1F05-4F07-A4A5-7D8CA64FAF7D}"/>
            </c:ext>
          </c:extLst>
        </c:ser>
        <c:ser>
          <c:idx val="1"/>
          <c:order val="1"/>
          <c:tx>
            <c:v>Senior Non-Preferred</c:v>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nb-N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Lit>
              <c:formatCode>General</c:formatCode>
              <c:ptCount val="1"/>
              <c:pt idx="0">
                <c:v>2027</c:v>
              </c:pt>
            </c:numLit>
          </c:cat>
          <c:val>
            <c:numLit>
              <c:formatCode>General</c:formatCode>
              <c:ptCount val="1"/>
              <c:pt idx="0">
                <c:v>4000</c:v>
              </c:pt>
            </c:numLit>
          </c:val>
          <c:extLst>
            <c:ext xmlns:c16="http://schemas.microsoft.com/office/drawing/2014/chart" uri="{C3380CC4-5D6E-409C-BE32-E72D297353CC}">
              <c16:uniqueId val="{00000001-1F05-4F07-A4A5-7D8CA64FAF7D}"/>
            </c:ext>
          </c:extLst>
        </c:ser>
        <c:dLbls>
          <c:showLegendKey val="0"/>
          <c:showVal val="0"/>
          <c:showCatName val="0"/>
          <c:showSerName val="0"/>
          <c:showPercent val="0"/>
          <c:showBubbleSize val="0"/>
        </c:dLbls>
        <c:gapWidth val="219"/>
        <c:overlap val="-27"/>
        <c:axId val="1137545423"/>
        <c:axId val="1137546863"/>
      </c:barChart>
      <c:catAx>
        <c:axId val="1137545423"/>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nb-NO"/>
          </a:p>
        </c:txPr>
        <c:crossAx val="1137546863"/>
        <c:crosses val="autoZero"/>
        <c:auto val="1"/>
        <c:lblAlgn val="ctr"/>
        <c:lblOffset val="100"/>
        <c:noMultiLvlLbl val="0"/>
      </c:catAx>
      <c:valAx>
        <c:axId val="1137546863"/>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nb-NO"/>
          </a:p>
        </c:txPr>
        <c:crossAx val="1137545423"/>
        <c:crosses val="autoZero"/>
        <c:crossBetween val="between"/>
      </c:valAx>
      <c:spPr>
        <a:noFill/>
        <a:ln>
          <a:noFill/>
        </a:ln>
        <a:effectLst/>
      </c:spPr>
    </c:plotArea>
    <c:legend>
      <c:legendPos val="r"/>
      <c:layout>
        <c:manualLayout>
          <c:xMode val="edge"/>
          <c:yMode val="edge"/>
          <c:x val="9.4236001749781279E-2"/>
          <c:y val="0.87419285355288034"/>
          <c:w val="0.88631955380577443"/>
          <c:h val="8.9993218932739788E-2"/>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nb-N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'Maturity profile'!$B$46</c:f>
              <c:strCache>
                <c:ptCount val="1"/>
                <c:pt idx="0">
                  <c:v>Covered Bonds</c:v>
                </c:pt>
              </c:strCache>
            </c:strRef>
          </c:tx>
          <c:spPr>
            <a:solidFill>
              <a:schemeClr val="accent1"/>
            </a:solidFill>
            <a:ln>
              <a:noFill/>
            </a:ln>
            <a:effectLst/>
          </c:spPr>
          <c:invertIfNegative val="0"/>
          <c:cat>
            <c:numRef>
              <c:f>'Maturity profile'!$C$45:$M$45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profile'!$C$46:$M$46</c:f>
              <c:numCache>
                <c:formatCode>_-* #\ ##0_-;\-* #\ ##0_-;_-* "-"??_-;_-@_-</c:formatCode>
                <c:ptCount val="11"/>
                <c:pt idx="0">
                  <c:v>13608</c:v>
                </c:pt>
                <c:pt idx="1">
                  <c:v>30206</c:v>
                </c:pt>
                <c:pt idx="2">
                  <c:v>39714</c:v>
                </c:pt>
                <c:pt idx="3">
                  <c:v>40781</c:v>
                </c:pt>
                <c:pt idx="4">
                  <c:v>47839</c:v>
                </c:pt>
                <c:pt idx="5">
                  <c:v>35099</c:v>
                </c:pt>
                <c:pt idx="6">
                  <c:v>8165</c:v>
                </c:pt>
                <c:pt idx="7">
                  <c:v>10515</c:v>
                </c:pt>
                <c:pt idx="8">
                  <c:v>820</c:v>
                </c:pt>
                <c:pt idx="9">
                  <c:v>0</c:v>
                </c:pt>
                <c:pt idx="10">
                  <c:v>650</c:v>
                </c:pt>
              </c:numCache>
            </c:numRef>
          </c:val>
          <c:extLst>
            <c:ext xmlns:c16="http://schemas.microsoft.com/office/drawing/2014/chart" uri="{C3380CC4-5D6E-409C-BE32-E72D297353CC}">
              <c16:uniqueId val="{00000000-359A-4A6F-8524-059AEF842677}"/>
            </c:ext>
          </c:extLst>
        </c:ser>
        <c:ser>
          <c:idx val="1"/>
          <c:order val="1"/>
          <c:tx>
            <c:strRef>
              <c:f>'Maturity profile'!$B$47</c:f>
              <c:strCache>
                <c:ptCount val="1"/>
                <c:pt idx="0">
                  <c:v>Senior Unsecured</c:v>
                </c:pt>
              </c:strCache>
            </c:strRef>
          </c:tx>
          <c:spPr>
            <a:solidFill>
              <a:schemeClr val="accent2"/>
            </a:solidFill>
            <a:ln>
              <a:noFill/>
            </a:ln>
            <a:effectLst/>
          </c:spPr>
          <c:invertIfNegative val="0"/>
          <c:cat>
            <c:numRef>
              <c:f>'Maturity profile'!$C$45:$M$45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profile'!$C$47:$M$47</c:f>
              <c:numCache>
                <c:formatCode>_-* #\ ##0_-;\-* #\ ##0_-;_-* "-"??_-;_-@_-</c:formatCode>
                <c:ptCount val="11"/>
                <c:pt idx="0">
                  <c:v>662</c:v>
                </c:pt>
                <c:pt idx="1">
                  <c:v>6330</c:v>
                </c:pt>
                <c:pt idx="2">
                  <c:v>3650</c:v>
                </c:pt>
                <c:pt idx="3">
                  <c:v>1750</c:v>
                </c:pt>
                <c:pt idx="4">
                  <c:v>0</c:v>
                </c:pt>
                <c:pt idx="5">
                  <c:v>544</c:v>
                </c:pt>
                <c:pt idx="6">
                  <c:v>0</c:v>
                </c:pt>
                <c:pt idx="7">
                  <c:v>0</c:v>
                </c:pt>
                <c:pt idx="8">
                  <c:v>0</c:v>
                </c:pt>
                <c:pt idx="9">
                  <c:v>0</c:v>
                </c:pt>
                <c:pt idx="10">
                  <c:v>0</c:v>
                </c:pt>
              </c:numCache>
            </c:numRef>
          </c:val>
          <c:extLst>
            <c:ext xmlns:c16="http://schemas.microsoft.com/office/drawing/2014/chart" uri="{C3380CC4-5D6E-409C-BE32-E72D297353CC}">
              <c16:uniqueId val="{00000001-359A-4A6F-8524-059AEF842677}"/>
            </c:ext>
          </c:extLst>
        </c:ser>
        <c:ser>
          <c:idx val="2"/>
          <c:order val="2"/>
          <c:tx>
            <c:strRef>
              <c:f>'Maturity profile'!$B$48</c:f>
              <c:strCache>
                <c:ptCount val="1"/>
                <c:pt idx="0">
                  <c:v>Senior Preferred</c:v>
                </c:pt>
              </c:strCache>
            </c:strRef>
          </c:tx>
          <c:spPr>
            <a:solidFill>
              <a:schemeClr val="accent3"/>
            </a:solidFill>
            <a:ln>
              <a:noFill/>
            </a:ln>
            <a:effectLst/>
          </c:spPr>
          <c:invertIfNegative val="0"/>
          <c:cat>
            <c:numRef>
              <c:f>'Maturity profile'!$C$45:$M$45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profile'!$C$48:$M$48</c:f>
              <c:numCache>
                <c:formatCode>_-* #\ ##0_-;\-* #\ ##0_-;_-* "-"??_-;_-@_-</c:formatCode>
                <c:ptCount val="11"/>
                <c:pt idx="0">
                  <c:v>1513</c:v>
                </c:pt>
                <c:pt idx="1">
                  <c:v>7163</c:v>
                </c:pt>
                <c:pt idx="2">
                  <c:v>7852</c:v>
                </c:pt>
                <c:pt idx="3">
                  <c:v>5231</c:v>
                </c:pt>
                <c:pt idx="4">
                  <c:v>4950</c:v>
                </c:pt>
                <c:pt idx="5">
                  <c:v>11894</c:v>
                </c:pt>
                <c:pt idx="6">
                  <c:v>0</c:v>
                </c:pt>
                <c:pt idx="7">
                  <c:v>0</c:v>
                </c:pt>
                <c:pt idx="8">
                  <c:v>300</c:v>
                </c:pt>
                <c:pt idx="9">
                  <c:v>300</c:v>
                </c:pt>
                <c:pt idx="10">
                  <c:v>0</c:v>
                </c:pt>
              </c:numCache>
            </c:numRef>
          </c:val>
          <c:extLst>
            <c:ext xmlns:c16="http://schemas.microsoft.com/office/drawing/2014/chart" uri="{C3380CC4-5D6E-409C-BE32-E72D297353CC}">
              <c16:uniqueId val="{00000002-359A-4A6F-8524-059AEF842677}"/>
            </c:ext>
          </c:extLst>
        </c:ser>
        <c:ser>
          <c:idx val="3"/>
          <c:order val="3"/>
          <c:tx>
            <c:strRef>
              <c:f>'Maturity profile'!$B$49</c:f>
              <c:strCache>
                <c:ptCount val="1"/>
                <c:pt idx="0">
                  <c:v>Senior Non-Preferred</c:v>
                </c:pt>
              </c:strCache>
            </c:strRef>
          </c:tx>
          <c:spPr>
            <a:solidFill>
              <a:schemeClr val="accent4"/>
            </a:solidFill>
            <a:ln>
              <a:noFill/>
            </a:ln>
            <a:effectLst/>
          </c:spPr>
          <c:invertIfNegative val="0"/>
          <c:cat>
            <c:numRef>
              <c:f>'Maturity profile'!$C$45:$M$45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profile'!$C$49:$M$49</c:f>
              <c:numCache>
                <c:formatCode>_-* #\ ##0_-;\-* #\ ##0_-;_-* "-"??_-;_-@_-</c:formatCode>
                <c:ptCount val="11"/>
                <c:pt idx="0">
                  <c:v>0</c:v>
                </c:pt>
                <c:pt idx="1">
                  <c:v>2100</c:v>
                </c:pt>
                <c:pt idx="2">
                  <c:v>6100</c:v>
                </c:pt>
                <c:pt idx="3">
                  <c:v>5269</c:v>
                </c:pt>
                <c:pt idx="4">
                  <c:v>5550</c:v>
                </c:pt>
                <c:pt idx="5">
                  <c:v>1000</c:v>
                </c:pt>
                <c:pt idx="6">
                  <c:v>0</c:v>
                </c:pt>
                <c:pt idx="7">
                  <c:v>0</c:v>
                </c:pt>
                <c:pt idx="8">
                  <c:v>0</c:v>
                </c:pt>
                <c:pt idx="9">
                  <c:v>0</c:v>
                </c:pt>
                <c:pt idx="10">
                  <c:v>0</c:v>
                </c:pt>
              </c:numCache>
            </c:numRef>
          </c:val>
          <c:extLst>
            <c:ext xmlns:c16="http://schemas.microsoft.com/office/drawing/2014/chart" uri="{C3380CC4-5D6E-409C-BE32-E72D297353CC}">
              <c16:uniqueId val="{00000003-359A-4A6F-8524-059AEF842677}"/>
            </c:ext>
          </c:extLst>
        </c:ser>
        <c:ser>
          <c:idx val="4"/>
          <c:order val="4"/>
          <c:tx>
            <c:strRef>
              <c:f>'Maturity profile'!$B$50</c:f>
              <c:strCache>
                <c:ptCount val="1"/>
                <c:pt idx="0">
                  <c:v>Tier 2</c:v>
                </c:pt>
              </c:strCache>
            </c:strRef>
          </c:tx>
          <c:spPr>
            <a:solidFill>
              <a:schemeClr val="accent5"/>
            </a:solidFill>
            <a:ln>
              <a:noFill/>
            </a:ln>
            <a:effectLst/>
          </c:spPr>
          <c:invertIfNegative val="0"/>
          <c:cat>
            <c:numRef>
              <c:f>'Maturity profile'!$C$45:$M$45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profile'!$C$50:$M$50</c:f>
              <c:numCache>
                <c:formatCode>_-* #\ ##0_-;\-* #\ ##0_-;_-* "-"??_-;_-@_-</c:formatCode>
                <c:ptCount val="11"/>
                <c:pt idx="0">
                  <c:v>145</c:v>
                </c:pt>
                <c:pt idx="1">
                  <c:v>300</c:v>
                </c:pt>
                <c:pt idx="2">
                  <c:v>1825</c:v>
                </c:pt>
                <c:pt idx="3">
                  <c:v>1500</c:v>
                </c:pt>
                <c:pt idx="4">
                  <c:v>1050</c:v>
                </c:pt>
                <c:pt idx="5">
                  <c:v>1000</c:v>
                </c:pt>
                <c:pt idx="6">
                  <c:v>0</c:v>
                </c:pt>
                <c:pt idx="7">
                  <c:v>0</c:v>
                </c:pt>
                <c:pt idx="8">
                  <c:v>0</c:v>
                </c:pt>
                <c:pt idx="9">
                  <c:v>0</c:v>
                </c:pt>
                <c:pt idx="10">
                  <c:v>0</c:v>
                </c:pt>
              </c:numCache>
            </c:numRef>
          </c:val>
          <c:extLst>
            <c:ext xmlns:c16="http://schemas.microsoft.com/office/drawing/2014/chart" uri="{C3380CC4-5D6E-409C-BE32-E72D297353CC}">
              <c16:uniqueId val="{00000004-359A-4A6F-8524-059AEF842677}"/>
            </c:ext>
          </c:extLst>
        </c:ser>
        <c:ser>
          <c:idx val="5"/>
          <c:order val="5"/>
          <c:tx>
            <c:strRef>
              <c:f>'Maturity profile'!$B$51</c:f>
              <c:strCache>
                <c:ptCount val="1"/>
                <c:pt idx="0">
                  <c:v>AT1</c:v>
                </c:pt>
              </c:strCache>
            </c:strRef>
          </c:tx>
          <c:spPr>
            <a:solidFill>
              <a:schemeClr val="accent6"/>
            </a:solidFill>
            <a:ln>
              <a:noFill/>
            </a:ln>
            <a:effectLst/>
          </c:spPr>
          <c:invertIfNegative val="0"/>
          <c:cat>
            <c:numRef>
              <c:f>'Maturity profile'!$C$45:$M$45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profile'!$C$51:$M$51</c:f>
              <c:numCache>
                <c:formatCode>_-* #\ ##0_-;\-* #\ ##0_-;_-* "-"??_-;_-@_-</c:formatCode>
                <c:ptCount val="11"/>
                <c:pt idx="0">
                  <c:v>231</c:v>
                </c:pt>
                <c:pt idx="1">
                  <c:v>650</c:v>
                </c:pt>
                <c:pt idx="2">
                  <c:v>675</c:v>
                </c:pt>
                <c:pt idx="3">
                  <c:v>1750</c:v>
                </c:pt>
                <c:pt idx="4">
                  <c:v>300</c:v>
                </c:pt>
                <c:pt idx="5">
                  <c:v>900</c:v>
                </c:pt>
                <c:pt idx="6">
                  <c:v>0</c:v>
                </c:pt>
                <c:pt idx="7">
                  <c:v>0</c:v>
                </c:pt>
                <c:pt idx="8">
                  <c:v>0</c:v>
                </c:pt>
                <c:pt idx="9">
                  <c:v>0</c:v>
                </c:pt>
                <c:pt idx="10">
                  <c:v>0</c:v>
                </c:pt>
              </c:numCache>
            </c:numRef>
          </c:val>
          <c:extLst>
            <c:ext xmlns:c16="http://schemas.microsoft.com/office/drawing/2014/chart" uri="{C3380CC4-5D6E-409C-BE32-E72D297353CC}">
              <c16:uniqueId val="{00000005-359A-4A6F-8524-059AEF842677}"/>
            </c:ext>
          </c:extLst>
        </c:ser>
        <c:dLbls>
          <c:showLegendKey val="0"/>
          <c:showVal val="0"/>
          <c:showCatName val="0"/>
          <c:showSerName val="0"/>
          <c:showPercent val="0"/>
          <c:showBubbleSize val="0"/>
        </c:dLbls>
        <c:gapWidth val="219"/>
        <c:overlap val="100"/>
        <c:axId val="1953815408"/>
        <c:axId val="1953812048"/>
      </c:barChart>
      <c:lineChart>
        <c:grouping val="standard"/>
        <c:varyColors val="0"/>
        <c:ser>
          <c:idx val="6"/>
          <c:order val="6"/>
          <c:tx>
            <c:strRef>
              <c:f>'Maturity profile'!$B$52</c:f>
              <c:strCache>
                <c:ptCount val="1"/>
                <c:pt idx="0">
                  <c:v>Total</c:v>
                </c:pt>
              </c:strCache>
            </c:strRef>
          </c:tx>
          <c:spPr>
            <a:ln w="28575" cap="rnd">
              <a:noFill/>
              <a:round/>
            </a:ln>
            <a:effectLst/>
          </c:spPr>
          <c:marker>
            <c:symbol val="none"/>
          </c:marker>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'Maturity profile'!$C$45:$M$45</c:f>
              <c:numCache>
                <c:formatCode>General</c:formatCode>
                <c:ptCount val="11"/>
                <c:pt idx="0">
                  <c:v>2026</c:v>
                </c:pt>
                <c:pt idx="1">
                  <c:v>2027</c:v>
                </c:pt>
                <c:pt idx="2">
                  <c:v>2028</c:v>
                </c:pt>
                <c:pt idx="3">
                  <c:v>2029</c:v>
                </c:pt>
                <c:pt idx="4">
                  <c:v>2030</c:v>
                </c:pt>
                <c:pt idx="5">
                  <c:v>2031</c:v>
                </c:pt>
                <c:pt idx="6">
                  <c:v>2032</c:v>
                </c:pt>
                <c:pt idx="7">
                  <c:v>2033</c:v>
                </c:pt>
                <c:pt idx="8">
                  <c:v>2034</c:v>
                </c:pt>
                <c:pt idx="9">
                  <c:v>2035</c:v>
                </c:pt>
                <c:pt idx="10">
                  <c:v>2038</c:v>
                </c:pt>
              </c:numCache>
            </c:numRef>
          </c:cat>
          <c:val>
            <c:numRef>
              <c:f>'Maturity profile'!$C$52:$M$52</c:f>
              <c:numCache>
                <c:formatCode>_-* #\ ##0_-;\-* #\ ##0_-;_-* "-"??_-;_-@_-</c:formatCode>
                <c:ptCount val="11"/>
                <c:pt idx="0">
                  <c:v>16159</c:v>
                </c:pt>
                <c:pt idx="1">
                  <c:v>46749</c:v>
                </c:pt>
                <c:pt idx="2">
                  <c:v>59816</c:v>
                </c:pt>
                <c:pt idx="3">
                  <c:v>56281</c:v>
                </c:pt>
                <c:pt idx="4">
                  <c:v>59689</c:v>
                </c:pt>
                <c:pt idx="5">
                  <c:v>50437</c:v>
                </c:pt>
                <c:pt idx="6">
                  <c:v>8165</c:v>
                </c:pt>
                <c:pt idx="7">
                  <c:v>10515</c:v>
                </c:pt>
                <c:pt idx="8">
                  <c:v>1120</c:v>
                </c:pt>
                <c:pt idx="9">
                  <c:v>300</c:v>
                </c:pt>
                <c:pt idx="10">
                  <c:v>650</c:v>
                </c:pt>
              </c:numCache>
            </c:numRef>
          </c:val>
          <c:smooth val="0"/>
          <c:extLst>
            <c:ext xmlns:c16="http://schemas.microsoft.com/office/drawing/2014/chart" uri="{C3380CC4-5D6E-409C-BE32-E72D297353CC}">
              <c16:uniqueId val="{00000006-359A-4A6F-8524-059AEF842677}"/>
            </c:ext>
          </c:extLst>
        </c:ser>
        <c:dLbls>
          <c:showLegendKey val="0"/>
          <c:showVal val="0"/>
          <c:showCatName val="0"/>
          <c:showSerName val="0"/>
          <c:showPercent val="0"/>
          <c:showBubbleSize val="0"/>
        </c:dLbls>
        <c:marker val="1"/>
        <c:smooth val="0"/>
        <c:axId val="1944802000"/>
        <c:axId val="1953808208"/>
      </c:lineChart>
      <c:catAx>
        <c:axId val="1953815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3812048"/>
        <c:crosses val="autoZero"/>
        <c:auto val="1"/>
        <c:lblAlgn val="ctr"/>
        <c:lblOffset val="100"/>
        <c:noMultiLvlLbl val="0"/>
      </c:catAx>
      <c:valAx>
        <c:axId val="1953812048"/>
        <c:scaling>
          <c:orientation val="minMax"/>
        </c:scaling>
        <c:delete val="0"/>
        <c:axPos val="l"/>
        <c:numFmt formatCode="_-* #\ ##0_-;\-* #\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3815408"/>
        <c:crosses val="autoZero"/>
        <c:crossBetween val="between"/>
      </c:valAx>
      <c:valAx>
        <c:axId val="1953808208"/>
        <c:scaling>
          <c:orientation val="minMax"/>
        </c:scaling>
        <c:delete val="1"/>
        <c:axPos val="r"/>
        <c:numFmt formatCode="_-* #\ ##0_-;\-* #\ ##0_-;_-* &quot;-&quot;??_-;_-@_-" sourceLinked="1"/>
        <c:majorTickMark val="out"/>
        <c:minorTickMark val="none"/>
        <c:tickLblPos val="nextTo"/>
        <c:crossAx val="1944802000"/>
        <c:crosses val="max"/>
        <c:crossBetween val="between"/>
      </c:valAx>
      <c:catAx>
        <c:axId val="1944802000"/>
        <c:scaling>
          <c:orientation val="minMax"/>
        </c:scaling>
        <c:delete val="1"/>
        <c:axPos val="b"/>
        <c:numFmt formatCode="General" sourceLinked="1"/>
        <c:majorTickMark val="out"/>
        <c:minorTickMark val="none"/>
        <c:tickLblPos val="nextTo"/>
        <c:crossAx val="1953808208"/>
        <c:crosses val="autoZero"/>
        <c:auto val="1"/>
        <c:lblAlgn val="ctr"/>
        <c:lblOffset val="100"/>
        <c:noMultiLvlLbl val="0"/>
      </c:catAx>
      <c:spPr>
        <a:noFill/>
        <a:ln>
          <a:noFill/>
        </a:ln>
        <a:effectLst/>
      </c:spPr>
    </c:plotArea>
    <c:legend>
      <c:legendPos val="b"/>
      <c:legendEntry>
        <c:idx val="6"/>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104775</xdr:rowOff>
    </xdr:from>
    <xdr:to>
      <xdr:col>11</xdr:col>
      <xdr:colOff>472440</xdr:colOff>
      <xdr:row>16</xdr:row>
      <xdr:rowOff>168274</xdr:rowOff>
    </xdr:to>
    <xdr:pic>
      <xdr:nvPicPr>
        <xdr:cNvPr id="2" name="Bilde 1">
          <a:extLst>
            <a:ext uri="{FF2B5EF4-FFF2-40B4-BE49-F238E27FC236}">
              <a16:creationId xmlns:a16="http://schemas.microsoft.com/office/drawing/2014/main" id="{7250CCBB-A590-BBBA-65AF-914E4F9AF7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04850"/>
          <a:ext cx="11506200" cy="24091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895349</xdr:colOff>
      <xdr:row>20</xdr:row>
      <xdr:rowOff>47625</xdr:rowOff>
    </xdr:from>
    <xdr:to>
      <xdr:col>3</xdr:col>
      <xdr:colOff>609600</xdr:colOff>
      <xdr:row>35</xdr:row>
      <xdr:rowOff>171450</xdr:rowOff>
    </xdr:to>
    <xdr:graphicFrame macro="">
      <xdr:nvGraphicFramePr>
        <xdr:cNvPr id="12" name="Diagram 1">
          <a:extLst>
            <a:ext uri="{FF2B5EF4-FFF2-40B4-BE49-F238E27FC236}">
              <a16:creationId xmlns:a16="http://schemas.microsoft.com/office/drawing/2014/main" id="{21ECC069-A6BE-078F-114A-6B4A655DCC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847725</xdr:colOff>
      <xdr:row>17</xdr:row>
      <xdr:rowOff>114300</xdr:rowOff>
    </xdr:from>
    <xdr:to>
      <xdr:col>17</xdr:col>
      <xdr:colOff>85725</xdr:colOff>
      <xdr:row>42</xdr:row>
      <xdr:rowOff>38100</xdr:rowOff>
    </xdr:to>
    <xdr:graphicFrame macro="">
      <xdr:nvGraphicFramePr>
        <xdr:cNvPr id="65" name="Chart 8">
          <a:extLst>
            <a:ext uri="{FF2B5EF4-FFF2-40B4-BE49-F238E27FC236}">
              <a16:creationId xmlns:a16="http://schemas.microsoft.com/office/drawing/2014/main" id="{9485EEB5-8BAE-CB25-7A2B-AC0A5AC949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140970</xdr:colOff>
      <xdr:row>9</xdr:row>
      <xdr:rowOff>95250</xdr:rowOff>
    </xdr:from>
    <xdr:to>
      <xdr:col>6</xdr:col>
      <xdr:colOff>838200</xdr:colOff>
      <xdr:row>9</xdr:row>
      <xdr:rowOff>102870</xdr:rowOff>
    </xdr:to>
    <xdr:cxnSp macro="">
      <xdr:nvCxnSpPr>
        <xdr:cNvPr id="2" name="Rett linje 1">
          <a:extLst>
            <a:ext uri="{FF2B5EF4-FFF2-40B4-BE49-F238E27FC236}">
              <a16:creationId xmlns:a16="http://schemas.microsoft.com/office/drawing/2014/main" id="{71018116-8759-4984-97C4-AB0F01CC3345}"/>
            </a:ext>
            <a:ext uri="{147F2762-F138-4A5C-976F-8EAC2B608ADB}">
              <a16:predDERef xmlns:a16="http://schemas.microsoft.com/office/drawing/2014/main" pred="{CFEE2646-C777-C6B4-6245-AED321F82C49}"/>
            </a:ext>
          </a:extLst>
        </xdr:cNvPr>
        <xdr:cNvCxnSpPr>
          <a:cxnSpLocks/>
        </xdr:cNvCxnSpPr>
      </xdr:nvCxnSpPr>
      <xdr:spPr>
        <a:xfrm flipV="1">
          <a:off x="1874520" y="1905000"/>
          <a:ext cx="4164330" cy="7620"/>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144145</xdr:colOff>
      <xdr:row>5</xdr:row>
      <xdr:rowOff>130810</xdr:rowOff>
    </xdr:from>
    <xdr:to>
      <xdr:col>12</xdr:col>
      <xdr:colOff>781050</xdr:colOff>
      <xdr:row>5</xdr:row>
      <xdr:rowOff>142875</xdr:rowOff>
    </xdr:to>
    <xdr:cxnSp macro="">
      <xdr:nvCxnSpPr>
        <xdr:cNvPr id="13" name="Rett linje 2">
          <a:extLst>
            <a:ext uri="{FF2B5EF4-FFF2-40B4-BE49-F238E27FC236}">
              <a16:creationId xmlns:a16="http://schemas.microsoft.com/office/drawing/2014/main" id="{5E35676A-E6DA-4803-8F16-E71077642794}"/>
            </a:ext>
            <a:ext uri="{147F2762-F138-4A5C-976F-8EAC2B608ADB}">
              <a16:predDERef xmlns:a16="http://schemas.microsoft.com/office/drawing/2014/main" pred="{1FE426E6-AA4D-41F1-597B-3AE0028BB0F4}"/>
            </a:ext>
          </a:extLst>
        </xdr:cNvPr>
        <xdr:cNvCxnSpPr>
          <a:cxnSpLocks/>
        </xdr:cNvCxnSpPr>
      </xdr:nvCxnSpPr>
      <xdr:spPr>
        <a:xfrm>
          <a:off x="1877695" y="1035685"/>
          <a:ext cx="9304655" cy="1206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57150</xdr:colOff>
      <xdr:row>8</xdr:row>
      <xdr:rowOff>95250</xdr:rowOff>
    </xdr:from>
    <xdr:to>
      <xdr:col>12</xdr:col>
      <xdr:colOff>777240</xdr:colOff>
      <xdr:row>8</xdr:row>
      <xdr:rowOff>123825</xdr:rowOff>
    </xdr:to>
    <xdr:cxnSp macro="">
      <xdr:nvCxnSpPr>
        <xdr:cNvPr id="12" name="Rett linje 3">
          <a:extLst>
            <a:ext uri="{FF2B5EF4-FFF2-40B4-BE49-F238E27FC236}">
              <a16:creationId xmlns:a16="http://schemas.microsoft.com/office/drawing/2014/main" id="{AB76A107-2A39-4722-BCF0-480C395F12A1}"/>
            </a:ext>
            <a:ext uri="{147F2762-F138-4A5C-976F-8EAC2B608ADB}">
              <a16:predDERef xmlns:a16="http://schemas.microsoft.com/office/drawing/2014/main" pred="{64C8146F-288C-4A1B-69FE-8702DE73C1B9}"/>
            </a:ext>
          </a:extLst>
        </xdr:cNvPr>
        <xdr:cNvCxnSpPr>
          <a:cxnSpLocks/>
        </xdr:cNvCxnSpPr>
      </xdr:nvCxnSpPr>
      <xdr:spPr>
        <a:xfrm flipV="1">
          <a:off x="6124575" y="1704975"/>
          <a:ext cx="5053965" cy="2857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26670</xdr:colOff>
      <xdr:row>11</xdr:row>
      <xdr:rowOff>102870</xdr:rowOff>
    </xdr:from>
    <xdr:to>
      <xdr:col>13</xdr:col>
      <xdr:colOff>19050</xdr:colOff>
      <xdr:row>11</xdr:row>
      <xdr:rowOff>104775</xdr:rowOff>
    </xdr:to>
    <xdr:cxnSp macro="">
      <xdr:nvCxnSpPr>
        <xdr:cNvPr id="10" name="Rett linje 20">
          <a:extLst>
            <a:ext uri="{FF2B5EF4-FFF2-40B4-BE49-F238E27FC236}">
              <a16:creationId xmlns:a16="http://schemas.microsoft.com/office/drawing/2014/main" id="{6E7EAB24-EE38-4EC2-999D-244CD6C48071}"/>
            </a:ext>
            <a:ext uri="{147F2762-F138-4A5C-976F-8EAC2B608ADB}">
              <a16:predDERef xmlns:a16="http://schemas.microsoft.com/office/drawing/2014/main" pred="{64C8146F-288C-4A1B-69FE-8702DE73C1B9}"/>
            </a:ext>
          </a:extLst>
        </xdr:cNvPr>
        <xdr:cNvCxnSpPr>
          <a:cxnSpLocks/>
        </xdr:cNvCxnSpPr>
      </xdr:nvCxnSpPr>
      <xdr:spPr>
        <a:xfrm>
          <a:off x="6094095" y="2312670"/>
          <a:ext cx="5193030" cy="1905"/>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Layout">
  <a:themeElements>
    <a:clrScheme name="Sparebanken Norge">
      <a:dk1>
        <a:srgbClr val="000000"/>
      </a:dk1>
      <a:lt1>
        <a:srgbClr val="FFFFFF"/>
      </a:lt1>
      <a:dk2>
        <a:srgbClr val="2D0503"/>
      </a:dk2>
      <a:lt2>
        <a:srgbClr val="FFF2F2"/>
      </a:lt2>
      <a:accent1>
        <a:srgbClr val="6E5CD2"/>
      </a:accent1>
      <a:accent2>
        <a:srgbClr val="9A817E"/>
      </a:accent2>
      <a:accent3>
        <a:srgbClr val="D0F3FF"/>
      </a:accent3>
      <a:accent4>
        <a:srgbClr val="FDF7D0"/>
      </a:accent4>
      <a:accent5>
        <a:srgbClr val="EAF9DF"/>
      </a:accent5>
      <a:accent6>
        <a:srgbClr val="ECE1E1"/>
      </a:accent6>
      <a:hlink>
        <a:srgbClr val="FF4238"/>
      </a:hlink>
      <a:folHlink>
        <a:srgbClr val="B0151F"/>
      </a:folHlink>
    </a:clrScheme>
    <a:fontScheme name="Sparebanken Norge">
      <a:majorFont>
        <a:latin typeface="SB Norge Sans Semibold"/>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solidFill>
            <a:schemeClr val="accent1"/>
          </a:solidFill>
        </a:ln>
      </a:spPr>
      <a:bodyPr lIns="72000" tIns="36000" rIns="72000" bIns="36000" rtlCol="0" anchor="ctr"/>
      <a:lstStyle>
        <a:defPPr algn="ctr">
          <a:defRPr sz="1600" noProof="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olidFill>
            <a:schemeClr val="tx2"/>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lgn="l">
          <a:defRPr sz="1600" dirty="0" err="1" smtClean="0">
            <a:solidFill>
              <a:schemeClr val="tx2"/>
            </a:solidFill>
          </a:defRPr>
        </a:defPPr>
      </a:lstStyle>
    </a:txDef>
  </a:objectDefaults>
  <a:extraClrSchemeLst/>
  <a:custClrLst>
    <a:custClr name="R=176 G=21 B=31">
      <a:srgbClr val="B0151F"/>
    </a:custClr>
    <a:custClr name="R=81 G=50 B=47">
      <a:srgbClr val="51322F"/>
    </a:custClr>
    <a:custClr name="R=86 G=67 B=196">
      <a:srgbClr val="5643C4"/>
    </a:custClr>
    <a:custClr name="R=209 G=128 B=0">
      <a:srgbClr val="D18000"/>
    </a:custClr>
    <a:custClr name="R=71 G=161 B=6">
      <a:srgbClr val="47A106"/>
    </a:custClr>
    <a:custClr name="R=208 G=243 B=255">
      <a:srgbClr val="D0F3FF"/>
    </a:custClr>
    <a:custClr>
      <a:srgbClr val="FFFFFF"/>
    </a:custClr>
    <a:custClr>
      <a:srgbClr val="FFFFFF"/>
    </a:custClr>
    <a:custClr>
      <a:srgbClr val="FFFFFF"/>
    </a:custClr>
    <a:custClr>
      <a:srgbClr val="FFFFFF"/>
    </a:custClr>
    <a:custClr name="255/66/56">
      <a:srgbClr val="FF4238"/>
    </a:custClr>
    <a:custClr name="R=117 G=94 B=90">
      <a:srgbClr val="755E5A"/>
    </a:custClr>
    <a:custClr name="R=183 G=177 B=255">
      <a:srgbClr val="B7B1FF"/>
    </a:custClr>
    <a:custClr name="R=242 G=217 B=156">
      <a:srgbClr val="F2D99C"/>
    </a:custClr>
    <a:custClr name="R=165 G=220 B=125">
      <a:srgbClr val="A5DC7D"/>
    </a:custClr>
    <a:custClr name="R=242 G=231 B=255">
      <a:srgbClr val="F2E7FF"/>
    </a:custClr>
    <a:custClr>
      <a:srgbClr val="FFFFFF"/>
    </a:custClr>
    <a:custClr>
      <a:srgbClr val="FFFFFF"/>
    </a:custClr>
    <a:custClr>
      <a:srgbClr val="FFFFFF"/>
    </a:custClr>
    <a:custClr>
      <a:srgbClr val="FFFFFF"/>
    </a:custClr>
    <a:custClr name="R=255 G=86 B=77">
      <a:srgbClr val="FF564D"/>
    </a:custClr>
    <a:custClr name="R=223 G=211 B=211">
      <a:srgbClr val="DFD3D3"/>
    </a:custClr>
    <a:custClr name="R=225 G=222 B=255">
      <a:srgbClr val="E1DEFF"/>
    </a:custClr>
    <a:custClr name="R=253 G=247 B=208">
      <a:srgbClr val="FDF7D0"/>
    </a:custClr>
    <a:custClr name="R=229 G=255 B=211">
      <a:srgbClr val="E5FFD3"/>
    </a:custClr>
    <a:custClr name="R=255 G=210 B=242">
      <a:srgbClr val="FFD2F2"/>
    </a:custClr>
    <a:custClr>
      <a:srgbClr val="FFFFFF"/>
    </a:custClr>
    <a:custClr>
      <a:srgbClr val="FFFFFF"/>
    </a:custClr>
    <a:custClr>
      <a:srgbClr val="FFFFFF"/>
    </a:custClr>
    <a:custClr>
      <a:srgbClr val="FFFFFF"/>
    </a:custClr>
    <a:custClr name="R=255 G=184 B=173">
      <a:srgbClr val="FFB8AD"/>
    </a:custClr>
    <a:custClr name="R=236 G=225 B=225">
      <a:srgbClr val="ECE1E1"/>
    </a:custClr>
    <a:custClr name="R=239 G=237 B=255">
      <a:srgbClr val="EFEDFF"/>
    </a:custClr>
    <a:custClr name="R=255 G=255 B=231">
      <a:srgbClr val="FFFFE7"/>
    </a:custClr>
    <a:custClr name="R=234 G=249 B=223">
      <a:srgbClr val="EAF9DF"/>
    </a:custClr>
    <a:custClr>
      <a:srgbClr val="FFFFFF"/>
    </a:custClr>
    <a:custClr>
      <a:srgbClr val="FFFFFF"/>
    </a:custClr>
    <a:custClr>
      <a:srgbClr val="FFFFFF"/>
    </a:custClr>
    <a:custClr>
      <a:srgbClr val="FFFFFF"/>
    </a:custClr>
    <a:custClr>
      <a:srgbClr val="FFFFFF"/>
    </a:custClr>
    <a:custClr name="R=253 G=222 B=216">
      <a:srgbClr val="FDDED8"/>
    </a:custClr>
    <a:custClr name="R=251 G=251 B=251">
      <a:srgbClr val="FBFBFB"/>
    </a:custClr>
    <a:custClr>
      <a:srgbClr val="FFFFFF"/>
    </a:custClr>
    <a:custClr>
      <a:srgbClr val="FFFFFF"/>
    </a:custClr>
    <a:custClr>
      <a:srgbClr val="FFFFFF"/>
    </a:custClr>
    <a:custClr>
      <a:srgbClr val="FFFFFF"/>
    </a:custClr>
    <a:custClr>
      <a:srgbClr val="FFFFFF"/>
    </a:custClr>
    <a:custClr>
      <a:srgbClr val="FFFFFF"/>
    </a:custClr>
    <a:custClr>
      <a:srgbClr val="FFFFFF"/>
    </a:custClr>
    <a:custClr>
      <a:srgbClr val="FFFFFF"/>
    </a:custClr>
  </a:custClrLst>
  <a:extLst>
    <a:ext uri="{05A4C25C-085E-4340-85A3-A5531E510DB2}">
      <thm15:themeFamily xmlns:thm15="http://schemas.microsoft.com/office/thememl/2012/main" name="Layout" id="{68C197A5-F559-4993-97F2-B4A792D180B6}" vid="{EF79E64E-1CDD-47BE-8549-52F88F42EA3E}"/>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8FB6B7A-DD3B-41C8-A0D8-FFF82CE56656}">
  <we:reference id="wa104379220" version="6.0.0.0" store="nb-NO" storeType="OMEX"/>
  <we:alternateReferences>
    <we:reference id="WA104379220" version="6.0.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A9A58-8A6F-4AB4-99BB-80C4098D3F24}">
  <dimension ref="C19:G22"/>
  <sheetViews>
    <sheetView tabSelected="1" workbookViewId="0">
      <selection activeCell="P6" sqref="P6"/>
    </sheetView>
  </sheetViews>
  <sheetFormatPr baseColWidth="10" defaultColWidth="11.09765625" defaultRowHeight="13.8"/>
  <cols>
    <col min="3" max="3" width="32.09765625" bestFit="1" customWidth="1"/>
  </cols>
  <sheetData>
    <row r="19" spans="3:7" ht="60">
      <c r="C19" s="105" t="s">
        <v>25</v>
      </c>
      <c r="D19" s="106"/>
      <c r="E19" s="106"/>
    </row>
    <row r="20" spans="3:7" ht="60">
      <c r="C20" s="105"/>
      <c r="D20" s="106"/>
      <c r="E20" s="106"/>
    </row>
    <row r="21" spans="3:7" ht="60">
      <c r="C21" s="105" t="s">
        <v>26</v>
      </c>
      <c r="D21" s="106"/>
      <c r="E21" s="106"/>
    </row>
    <row r="22" spans="3:7" ht="60">
      <c r="E22" s="16"/>
      <c r="F22" s="16"/>
      <c r="G22" s="16"/>
    </row>
  </sheetData>
  <pageMargins left="0.7" right="0.7" top="0.75" bottom="0.75" header="0.3" footer="0.3"/>
  <headerFooter>
    <oddHeader>&amp;L&amp;"Aptos"&amp;10&amp;KFF0000 Konfidensielt&amp;1#_x000D_</oddHeader>
    <oddFooter>&amp;L_x000D_&amp;1#&amp;"Aptos"&amp;10&amp;KFF0000 Konfidensielt</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7C4C6-A982-4D8D-9F11-68480909251C}">
  <dimension ref="B2:C34"/>
  <sheetViews>
    <sheetView workbookViewId="0"/>
  </sheetViews>
  <sheetFormatPr baseColWidth="10" defaultColWidth="11.3984375" defaultRowHeight="13.8"/>
  <sheetData>
    <row r="2" spans="2:3" ht="32.4">
      <c r="B2" s="108" t="s">
        <v>27</v>
      </c>
    </row>
    <row r="4" spans="2:3">
      <c r="B4" s="83" t="s">
        <v>0</v>
      </c>
    </row>
    <row r="5" spans="2:3">
      <c r="B5" s="84" t="s">
        <v>1</v>
      </c>
      <c r="C5" s="81"/>
    </row>
    <row r="6" spans="2:3">
      <c r="B6" s="84" t="s">
        <v>2</v>
      </c>
      <c r="C6" s="81"/>
    </row>
    <row r="7" spans="2:3">
      <c r="B7" s="84" t="s">
        <v>3</v>
      </c>
      <c r="C7" s="81"/>
    </row>
    <row r="8" spans="2:3">
      <c r="B8" s="84" t="s">
        <v>4</v>
      </c>
      <c r="C8" s="81"/>
    </row>
    <row r="9" spans="2:3">
      <c r="B9" s="84" t="s">
        <v>5</v>
      </c>
      <c r="C9" s="81"/>
    </row>
    <row r="10" spans="2:3">
      <c r="B10" s="84" t="s">
        <v>6</v>
      </c>
      <c r="C10" s="81"/>
    </row>
    <row r="11" spans="2:3">
      <c r="B11" s="84" t="s">
        <v>7</v>
      </c>
      <c r="C11" s="81"/>
    </row>
    <row r="13" spans="2:3">
      <c r="B13" s="83" t="s">
        <v>8</v>
      </c>
    </row>
    <row r="14" spans="2:3">
      <c r="B14" s="84" t="s">
        <v>9</v>
      </c>
    </row>
    <row r="15" spans="2:3">
      <c r="B15" s="84" t="s">
        <v>10</v>
      </c>
    </row>
    <row r="16" spans="2:3">
      <c r="B16" s="84" t="s">
        <v>11</v>
      </c>
    </row>
    <row r="17" spans="2:2">
      <c r="B17" s="81"/>
    </row>
    <row r="18" spans="2:2">
      <c r="B18" s="83" t="s">
        <v>12</v>
      </c>
    </row>
    <row r="19" spans="2:2">
      <c r="B19" s="84" t="s">
        <v>13</v>
      </c>
    </row>
    <row r="20" spans="2:2">
      <c r="B20" s="84" t="s">
        <v>14</v>
      </c>
    </row>
    <row r="21" spans="2:2">
      <c r="B21" s="84" t="s">
        <v>15</v>
      </c>
    </row>
    <row r="23" spans="2:2">
      <c r="B23" s="83" t="s">
        <v>16</v>
      </c>
    </row>
    <row r="24" spans="2:2">
      <c r="B24" s="84" t="s">
        <v>17</v>
      </c>
    </row>
    <row r="25" spans="2:2">
      <c r="B25" s="84" t="s">
        <v>18</v>
      </c>
    </row>
    <row r="26" spans="2:2">
      <c r="B26" s="84" t="s">
        <v>19</v>
      </c>
    </row>
    <row r="27" spans="2:2">
      <c r="B27" s="81"/>
    </row>
    <row r="28" spans="2:2">
      <c r="B28" s="83" t="s">
        <v>20</v>
      </c>
    </row>
    <row r="29" spans="2:2">
      <c r="B29" s="84" t="s">
        <v>21</v>
      </c>
    </row>
    <row r="30" spans="2:2">
      <c r="B30" s="84" t="s">
        <v>22</v>
      </c>
    </row>
    <row r="31" spans="2:2">
      <c r="B31" s="84" t="s">
        <v>23</v>
      </c>
    </row>
    <row r="32" spans="2:2">
      <c r="B32" s="84" t="s">
        <v>28</v>
      </c>
    </row>
    <row r="34" spans="2:2">
      <c r="B34" s="83" t="s">
        <v>24</v>
      </c>
    </row>
  </sheetData>
  <hyperlinks>
    <hyperlink ref="B4" location="Results!A1" display="Section 1 - Results" xr:uid="{0B5CE96C-1BB2-4307-964A-D3DE6E313709}"/>
    <hyperlink ref="B5" location="'Results and key figures'!A1" display="Results and key figures" xr:uid="{2F971F40-377C-4EFC-82C7-7A5C571E5B41}"/>
    <hyperlink ref="B6" location="'Net Interest Income'!A1" display="Net interest Income" xr:uid="{E1DEFD0A-5577-4032-8319-374823590BB6}"/>
    <hyperlink ref="B7" location="'Net Other Operating Income'!A1" display="Net Other Operating Income" xr:uid="{0A7EA57A-9AB4-4557-8FF3-90F90A14EA0D}"/>
    <hyperlink ref="B8" location="'Operating Expenses'!A1" display="Operating Expenses" xr:uid="{1F518A93-2026-47D0-8C45-18342E26F41F}"/>
    <hyperlink ref="B9" location="'Associated companies'!A1" display="Associated companies" xr:uid="{6027C2C6-80CA-4C14-AD83-3FDFCA69EB38}"/>
    <hyperlink ref="B10" location="Impairments!A1" display="Impairments" xr:uid="{E2DEFC23-3B16-4CC1-9142-60CDF53CDD4A}"/>
    <hyperlink ref="B13" location="'Balance Sheet Items'!A1" display="Section 2 - Balance Sheet Items" xr:uid="{3DD32B47-A70E-47E1-8001-51D9E3BA4E96}"/>
    <hyperlink ref="B14" location="'Balance Sheet'!A1" display="Balance Sheet" xr:uid="{7630B4CE-F841-4B36-9F39-2B9A0A3E6CB3}"/>
    <hyperlink ref="B15" location="'Lending by sector'!A1" display="Lending by sector" xr:uid="{39E3E3FB-6C41-42CC-9310-4B5F9D89810E}"/>
    <hyperlink ref="B16" location="'Deposits by sector'!A1" display="Deposits by sector" xr:uid="{27EE6B78-47DE-4302-8F3C-BDC7C8ED40DC}"/>
    <hyperlink ref="B18" location="'Capital adequacy'!A1" display="Section 3 - Capital adequacy" xr:uid="{3708F709-E3AC-4E2F-8CA4-6A9CC152751E}"/>
    <hyperlink ref="B19" location="'Own funds'!A1" display="Own funds" xr:uid="{813FCF0F-A711-4C8E-AB0E-3520213B8039}"/>
    <hyperlink ref="B20" location="MREL!A1" display="MREL" xr:uid="{1FFF442B-B6BF-4BCC-9CE7-5DDF2068DFBC}"/>
    <hyperlink ref="B21" location="IRB!A1" display="IRB" xr:uid="{30D5E533-EED0-41E0-90DF-82F053529D16}"/>
    <hyperlink ref="B23" location="'Liquidity and funding'!A1" display="Section 4 - Liquidity and funding" xr:uid="{504137F7-11B2-486D-8D74-0789E9A0FF10}"/>
    <hyperlink ref="B24" location="'Liquidity portfolio'!A1" display="Liquidity portfolio" xr:uid="{5DCEC83C-20F6-478B-9C5A-A984213B7C1C}"/>
    <hyperlink ref="B25" location="'Maturity profile'!A1" display="Maturity profile" xr:uid="{F3015204-0A25-47F2-8F86-DAC497ED4DE8}"/>
    <hyperlink ref="B26" location="Ratings!A1" display="Ratings" xr:uid="{3160C0A6-396F-460B-87DE-109B44D3DE5C}"/>
    <hyperlink ref="B28" location="Segments!A1" display="Section 5 - Segments" xr:uid="{1F76B555-A430-4FB9-9850-CEF648C73B87}"/>
    <hyperlink ref="B29" location="'Retail Market'!A1" display="Retail market" xr:uid="{18DA85FD-9951-46DE-88F1-4F95E1D039C7}"/>
    <hyperlink ref="B30" location="'Corporate Market'!A1" display="Corporate market" xr:uid="{ADD8D6BE-5182-4077-85B2-8FECA843D596}"/>
    <hyperlink ref="B31" location="Bulder!A1" display="Bulder" xr:uid="{108F668B-9850-4AE3-8270-5A66AEF5DE2D}"/>
    <hyperlink ref="B32" location="'Eiendomsmegler Vest'!A1" display="Eiendomsmegler Vest" xr:uid="{A834FEBA-C3FE-4BBA-A038-9AD7C48EC6DD}"/>
    <hyperlink ref="B34" location="Sustainability!A1" display="Section 6 - Sustainability" xr:uid="{57E68795-B352-4C3A-A7E2-33DB4189F2E1}"/>
    <hyperlink ref="B11" location="Proforma!A1" display="Pro forma" xr:uid="{E106EB6F-1F6E-4E8E-A155-E44BD03265F9}"/>
  </hyperlinks>
  <pageMargins left="0.7" right="0.7" top="0.75" bottom="0.75" header="0.3" footer="0.3"/>
  <headerFooter>
    <oddHeader>&amp;L&amp;"Aptos"&amp;10&amp;KFF0000 Konfidensielt&amp;1#_x000D_</oddHeader>
    <oddFooter>&amp;L_x000D_&amp;1#&amp;"Aptos"&amp;10&amp;KFF0000 Konfidensielt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F9100-C98F-42F3-9C93-6C11A820E1DF}">
  <sheetPr>
    <tabColor rgb="FFFFC000"/>
  </sheetPr>
  <dimension ref="A2:V35"/>
  <sheetViews>
    <sheetView workbookViewId="0">
      <selection activeCell="F28" sqref="F28"/>
    </sheetView>
  </sheetViews>
  <sheetFormatPr baseColWidth="10" defaultColWidth="11.09765625" defaultRowHeight="13.8"/>
  <cols>
    <col min="1" max="1" width="36.59765625" customWidth="1"/>
    <col min="2" max="2" width="34.59765625" customWidth="1"/>
  </cols>
  <sheetData>
    <row r="2" spans="1:22" s="12" customFormat="1" ht="22.8">
      <c r="A2" s="109" t="s">
        <v>29</v>
      </c>
      <c r="B2" s="11"/>
      <c r="C2" s="11"/>
      <c r="D2" s="11"/>
      <c r="E2" s="11"/>
      <c r="F2" s="11"/>
      <c r="G2" s="11"/>
      <c r="H2" s="11"/>
      <c r="I2" s="11"/>
      <c r="J2" s="11"/>
      <c r="K2" s="11"/>
      <c r="L2" s="11"/>
      <c r="M2" s="11"/>
      <c r="N2" s="11"/>
      <c r="O2" s="11"/>
      <c r="P2" s="11"/>
      <c r="Q2" s="11"/>
      <c r="R2" s="11"/>
      <c r="S2" s="11"/>
      <c r="T2" s="11"/>
      <c r="U2" s="11"/>
      <c r="V2" s="11"/>
    </row>
    <row r="3" spans="1:22">
      <c r="A3" s="9"/>
      <c r="B3" s="9"/>
      <c r="C3" s="9"/>
      <c r="D3" s="9"/>
      <c r="E3" s="9"/>
      <c r="F3" s="9"/>
      <c r="G3" s="9"/>
      <c r="H3" s="9"/>
      <c r="I3" s="9"/>
      <c r="J3" s="9"/>
      <c r="K3" s="9"/>
      <c r="L3" s="9"/>
      <c r="M3" s="9"/>
      <c r="N3" s="9"/>
      <c r="O3" s="9"/>
      <c r="P3" s="9"/>
      <c r="Q3" s="9"/>
      <c r="R3" s="9"/>
      <c r="S3" s="9"/>
      <c r="T3" s="9"/>
      <c r="U3" s="9"/>
      <c r="V3" s="9"/>
    </row>
    <row r="4" spans="1:22" s="12" customFormat="1">
      <c r="A4" s="110" t="s">
        <v>30</v>
      </c>
      <c r="B4" s="11"/>
      <c r="C4" s="11"/>
      <c r="D4" s="11"/>
      <c r="E4" s="11"/>
      <c r="F4" s="11"/>
      <c r="G4" s="11"/>
      <c r="H4" s="11"/>
      <c r="I4" s="11"/>
      <c r="J4" s="11"/>
      <c r="K4" s="11"/>
      <c r="L4" s="11"/>
      <c r="M4" s="11"/>
      <c r="N4" s="11"/>
      <c r="O4" s="11"/>
      <c r="P4" s="11"/>
      <c r="Q4" s="11"/>
      <c r="R4" s="11"/>
      <c r="S4" s="11"/>
      <c r="T4" s="11"/>
      <c r="U4" s="11"/>
      <c r="V4" s="11"/>
    </row>
    <row r="5" spans="1:22">
      <c r="A5" s="9" t="s">
        <v>31</v>
      </c>
      <c r="B5" s="9" t="s">
        <v>32</v>
      </c>
      <c r="C5" s="9" t="s">
        <v>33</v>
      </c>
      <c r="D5" s="9"/>
      <c r="E5" s="9"/>
      <c r="F5" s="9" t="s">
        <v>34</v>
      </c>
      <c r="G5" s="9"/>
      <c r="H5" s="9"/>
      <c r="I5" s="9"/>
      <c r="J5" s="9"/>
      <c r="K5" s="9"/>
      <c r="L5" s="9"/>
      <c r="M5" s="9"/>
      <c r="N5" s="9"/>
      <c r="O5" s="9"/>
      <c r="P5" s="9"/>
      <c r="Q5" s="9"/>
      <c r="R5" s="9"/>
      <c r="S5" s="9"/>
      <c r="T5" s="9"/>
      <c r="U5" s="9"/>
      <c r="V5" s="9"/>
    </row>
    <row r="6" spans="1:22">
      <c r="A6" s="9" t="s">
        <v>35</v>
      </c>
      <c r="B6" s="9" t="s">
        <v>36</v>
      </c>
      <c r="C6" s="9" t="s">
        <v>37</v>
      </c>
      <c r="D6" s="9"/>
      <c r="E6" s="9"/>
      <c r="F6" s="9" t="s">
        <v>38</v>
      </c>
      <c r="G6" s="9"/>
      <c r="H6" s="9"/>
      <c r="I6" s="9"/>
      <c r="J6" s="9"/>
      <c r="K6" s="9"/>
      <c r="L6" s="9"/>
      <c r="M6" s="9"/>
      <c r="N6" s="9"/>
      <c r="O6" s="9"/>
      <c r="P6" s="9"/>
      <c r="Q6" s="9"/>
      <c r="R6" s="9"/>
      <c r="S6" s="9"/>
      <c r="T6" s="9"/>
      <c r="U6" s="9"/>
      <c r="V6" s="9"/>
    </row>
    <row r="7" spans="1:22">
      <c r="A7" s="9"/>
      <c r="B7" s="9"/>
      <c r="C7" s="9"/>
      <c r="D7" s="9"/>
      <c r="E7" s="9"/>
      <c r="F7" s="9"/>
      <c r="G7" s="9"/>
      <c r="H7" s="9"/>
      <c r="I7" s="9"/>
      <c r="J7" s="9"/>
      <c r="K7" s="9"/>
      <c r="L7" s="9"/>
      <c r="M7" s="9"/>
      <c r="N7" s="9"/>
      <c r="O7" s="9"/>
      <c r="P7" s="9"/>
      <c r="Q7" s="9"/>
      <c r="R7" s="9"/>
      <c r="S7" s="9"/>
      <c r="T7" s="9"/>
      <c r="U7" s="9"/>
      <c r="V7" s="9"/>
    </row>
    <row r="8" spans="1:22" s="12" customFormat="1">
      <c r="A8" s="110" t="s">
        <v>39</v>
      </c>
      <c r="B8" s="11"/>
      <c r="C8" s="11"/>
      <c r="D8" s="11"/>
      <c r="E8" s="11"/>
      <c r="F8" s="11"/>
      <c r="G8" s="11"/>
      <c r="H8" s="11"/>
      <c r="I8" s="11"/>
      <c r="J8" s="11"/>
      <c r="K8" s="11"/>
      <c r="L8" s="11"/>
      <c r="M8" s="11"/>
      <c r="N8" s="11"/>
      <c r="O8" s="11"/>
      <c r="P8" s="11"/>
      <c r="Q8" s="11"/>
      <c r="R8" s="11"/>
      <c r="S8" s="11"/>
      <c r="T8" s="11"/>
      <c r="U8" s="11"/>
      <c r="V8" s="11"/>
    </row>
    <row r="9" spans="1:22">
      <c r="A9" s="9" t="s">
        <v>40</v>
      </c>
      <c r="B9" s="9" t="s">
        <v>41</v>
      </c>
      <c r="C9" s="9" t="s">
        <v>42</v>
      </c>
      <c r="D9" s="9"/>
      <c r="E9" s="9"/>
      <c r="F9" s="9" t="s">
        <v>43</v>
      </c>
      <c r="G9" s="9"/>
      <c r="H9" s="9"/>
      <c r="I9" s="9"/>
      <c r="J9" s="9"/>
      <c r="K9" s="9"/>
      <c r="L9" s="9"/>
      <c r="M9" s="9"/>
      <c r="N9" s="9"/>
      <c r="O9" s="9"/>
      <c r="P9" s="9"/>
      <c r="Q9" s="9"/>
      <c r="R9" s="9"/>
      <c r="S9" s="9"/>
      <c r="T9" s="9"/>
      <c r="U9" s="9"/>
      <c r="V9" s="9"/>
    </row>
    <row r="10" spans="1:22">
      <c r="A10" s="9"/>
      <c r="B10" s="9"/>
      <c r="C10" s="9"/>
      <c r="D10" s="9"/>
      <c r="E10" s="9"/>
      <c r="F10" s="9"/>
      <c r="G10" s="9"/>
      <c r="H10" s="9"/>
      <c r="I10" s="9"/>
      <c r="J10" s="9"/>
      <c r="K10" s="9"/>
      <c r="L10" s="9"/>
      <c r="M10" s="9"/>
      <c r="N10" s="9"/>
      <c r="O10" s="9"/>
      <c r="P10" s="9"/>
      <c r="Q10" s="9"/>
      <c r="R10" s="9"/>
      <c r="S10" s="9"/>
      <c r="T10" s="9"/>
      <c r="U10" s="9"/>
      <c r="V10" s="9"/>
    </row>
    <row r="11" spans="1:22">
      <c r="A11" s="9"/>
      <c r="B11" s="9"/>
      <c r="C11" s="9"/>
      <c r="D11" s="9"/>
      <c r="E11" s="9"/>
      <c r="F11" s="9"/>
      <c r="G11" s="9"/>
      <c r="H11" s="9"/>
      <c r="I11" s="9"/>
      <c r="J11" s="9"/>
      <c r="K11" s="9"/>
      <c r="L11" s="9"/>
      <c r="M11" s="9"/>
      <c r="N11" s="9"/>
      <c r="O11" s="9"/>
      <c r="P11" s="9"/>
      <c r="Q11" s="9"/>
      <c r="R11" s="9"/>
      <c r="S11" s="9"/>
      <c r="T11" s="9"/>
      <c r="U11" s="9"/>
      <c r="V11" s="9"/>
    </row>
    <row r="12" spans="1:22" s="12" customFormat="1" ht="20.399999999999999">
      <c r="A12" s="111" t="s">
        <v>44</v>
      </c>
      <c r="B12" s="11"/>
      <c r="C12" s="11"/>
      <c r="D12" s="11"/>
      <c r="E12" s="11"/>
      <c r="F12" s="11"/>
      <c r="G12" s="11"/>
      <c r="H12" s="11"/>
      <c r="I12" s="11"/>
      <c r="J12" s="11"/>
      <c r="K12" s="11"/>
      <c r="L12" s="11"/>
      <c r="M12" s="11"/>
      <c r="N12" s="11"/>
      <c r="O12" s="11"/>
      <c r="P12" s="11"/>
      <c r="Q12" s="11"/>
      <c r="R12" s="11"/>
      <c r="S12" s="11"/>
      <c r="T12" s="11"/>
      <c r="U12" s="11"/>
      <c r="V12" s="11"/>
    </row>
    <row r="13" spans="1:22">
      <c r="A13" s="9"/>
      <c r="B13" s="9"/>
      <c r="C13" s="9"/>
      <c r="D13" s="9"/>
      <c r="E13" s="9"/>
      <c r="F13" s="9"/>
      <c r="G13" s="9"/>
      <c r="H13" s="9"/>
      <c r="I13" s="9"/>
      <c r="J13" s="9"/>
      <c r="K13" s="9"/>
      <c r="L13" s="9"/>
      <c r="M13" s="9"/>
      <c r="N13" s="9"/>
      <c r="O13" s="9"/>
      <c r="P13" s="9"/>
      <c r="Q13" s="9"/>
      <c r="R13" s="9"/>
      <c r="S13" s="9"/>
      <c r="T13" s="9"/>
      <c r="U13" s="9"/>
      <c r="V13" s="9"/>
    </row>
    <row r="14" spans="1:22">
      <c r="A14" s="9" t="s">
        <v>45</v>
      </c>
      <c r="B14" s="9" t="s">
        <v>46</v>
      </c>
      <c r="C14" s="9"/>
      <c r="D14" s="9"/>
      <c r="E14" s="9"/>
      <c r="F14" s="9"/>
      <c r="G14" s="9"/>
      <c r="H14" s="9"/>
      <c r="I14" s="9"/>
      <c r="J14" s="9"/>
      <c r="K14" s="9"/>
      <c r="L14" s="9"/>
      <c r="M14" s="9"/>
      <c r="N14" s="9"/>
      <c r="O14" s="9"/>
      <c r="P14" s="9"/>
      <c r="Q14" s="9"/>
      <c r="R14" s="9"/>
      <c r="S14" s="9"/>
      <c r="T14" s="9"/>
      <c r="U14" s="9"/>
      <c r="V14" s="9"/>
    </row>
    <row r="15" spans="1:22">
      <c r="A15" s="9" t="s">
        <v>47</v>
      </c>
      <c r="B15" s="9" t="s">
        <v>48</v>
      </c>
      <c r="C15" s="9"/>
      <c r="D15" s="9"/>
      <c r="E15" s="9"/>
      <c r="F15" s="9"/>
      <c r="G15" s="9"/>
      <c r="H15" s="9"/>
      <c r="I15" s="9"/>
      <c r="J15" s="9"/>
      <c r="K15" s="9"/>
      <c r="L15" s="9"/>
      <c r="M15" s="9"/>
      <c r="N15" s="9"/>
      <c r="O15" s="9"/>
      <c r="P15" s="9"/>
      <c r="Q15" s="9"/>
      <c r="R15" s="9"/>
      <c r="S15" s="9"/>
      <c r="T15" s="9"/>
      <c r="U15" s="9"/>
      <c r="V15" s="9"/>
    </row>
    <row r="16" spans="1:22">
      <c r="A16" s="9" t="s">
        <v>49</v>
      </c>
      <c r="B16" s="9" t="s">
        <v>50</v>
      </c>
      <c r="C16" s="9"/>
      <c r="D16" s="9"/>
      <c r="E16" s="9"/>
      <c r="F16" s="9"/>
      <c r="G16" s="9"/>
      <c r="H16" s="9"/>
      <c r="I16" s="9"/>
      <c r="J16" s="9"/>
      <c r="K16" s="9"/>
      <c r="L16" s="9"/>
      <c r="M16" s="9"/>
      <c r="N16" s="9"/>
      <c r="O16" s="9"/>
      <c r="P16" s="9"/>
      <c r="Q16" s="9"/>
      <c r="R16" s="9"/>
      <c r="S16" s="9"/>
      <c r="T16" s="9"/>
      <c r="U16" s="9"/>
      <c r="V16" s="9"/>
    </row>
    <row r="17" spans="1:22">
      <c r="A17" s="9"/>
      <c r="B17" s="9"/>
      <c r="C17" s="9"/>
      <c r="D17" s="9"/>
      <c r="E17" s="9"/>
      <c r="F17" s="9"/>
      <c r="G17" s="9"/>
      <c r="H17" s="9"/>
      <c r="I17" s="9"/>
      <c r="J17" s="9"/>
      <c r="K17" s="9"/>
      <c r="L17" s="9"/>
      <c r="M17" s="9"/>
      <c r="N17" s="9"/>
      <c r="O17" s="9"/>
      <c r="P17" s="9"/>
      <c r="Q17" s="9"/>
      <c r="R17" s="9"/>
      <c r="S17" s="9"/>
      <c r="T17" s="9"/>
      <c r="U17" s="9"/>
      <c r="V17" s="9"/>
    </row>
    <row r="18" spans="1:22" s="12" customFormat="1" ht="20.399999999999999">
      <c r="A18" s="111" t="s">
        <v>51</v>
      </c>
      <c r="B18" s="11"/>
      <c r="C18" s="11"/>
      <c r="D18" s="11"/>
      <c r="E18" s="11"/>
      <c r="F18" s="11"/>
      <c r="G18" s="11"/>
      <c r="H18" s="11"/>
      <c r="I18" s="11"/>
      <c r="J18" s="11"/>
      <c r="K18" s="11"/>
      <c r="L18" s="11"/>
      <c r="M18" s="11"/>
      <c r="N18" s="11"/>
      <c r="O18" s="11"/>
      <c r="P18" s="11"/>
      <c r="Q18" s="11"/>
      <c r="R18" s="11"/>
      <c r="S18" s="11"/>
      <c r="T18" s="11"/>
      <c r="U18" s="11"/>
      <c r="V18" s="11"/>
    </row>
    <row r="19" spans="1:22">
      <c r="A19" s="13" t="s">
        <v>52</v>
      </c>
      <c r="B19" s="9"/>
      <c r="C19" s="9"/>
      <c r="D19" s="9"/>
      <c r="E19" s="9"/>
      <c r="F19" s="9"/>
      <c r="G19" s="9"/>
      <c r="H19" s="9"/>
      <c r="I19" s="9"/>
      <c r="J19" s="9"/>
      <c r="K19" s="9"/>
      <c r="L19" s="9"/>
      <c r="M19" s="9"/>
      <c r="N19" s="9"/>
      <c r="O19" s="9"/>
      <c r="P19" s="9"/>
      <c r="Q19" s="9"/>
      <c r="R19" s="9"/>
      <c r="S19" s="9"/>
      <c r="T19" s="9"/>
      <c r="U19" s="9"/>
      <c r="V19" s="9"/>
    </row>
    <row r="20" spans="1:22">
      <c r="A20" s="9"/>
      <c r="B20" s="9"/>
      <c r="C20" s="9"/>
      <c r="D20" s="9"/>
      <c r="E20" s="9"/>
      <c r="F20" s="9"/>
      <c r="G20" s="9"/>
      <c r="H20" s="9"/>
      <c r="I20" s="9"/>
      <c r="J20" s="9"/>
      <c r="K20" s="9"/>
      <c r="L20" s="9"/>
      <c r="M20" s="9"/>
      <c r="N20" s="9"/>
      <c r="O20" s="9"/>
      <c r="P20" s="9"/>
      <c r="Q20" s="9"/>
      <c r="R20" s="9"/>
      <c r="S20" s="9"/>
      <c r="T20" s="9"/>
      <c r="U20" s="9"/>
      <c r="V20" s="9"/>
    </row>
    <row r="21" spans="1:22">
      <c r="A21" s="9"/>
      <c r="B21" s="9"/>
      <c r="C21" s="9"/>
      <c r="D21" s="9"/>
      <c r="E21" s="9"/>
      <c r="F21" s="9"/>
      <c r="G21" s="9"/>
      <c r="H21" s="9"/>
      <c r="I21" s="9"/>
      <c r="J21" s="9"/>
      <c r="K21" s="9"/>
      <c r="L21" s="9"/>
      <c r="M21" s="9"/>
      <c r="N21" s="9"/>
      <c r="O21" s="9"/>
      <c r="P21" s="9"/>
      <c r="Q21" s="9"/>
      <c r="R21" s="9"/>
      <c r="S21" s="9"/>
      <c r="T21" s="9"/>
      <c r="U21" s="9"/>
      <c r="V21" s="9"/>
    </row>
    <row r="22" spans="1:22" s="12" customFormat="1" ht="20.399999999999999">
      <c r="A22" s="111" t="s">
        <v>619</v>
      </c>
      <c r="B22" s="11"/>
      <c r="C22" s="11"/>
      <c r="D22" s="11"/>
      <c r="E22" s="11"/>
      <c r="F22" s="11"/>
      <c r="G22" s="11"/>
      <c r="H22" s="11"/>
      <c r="I22" s="11"/>
      <c r="J22" s="11"/>
      <c r="K22" s="11"/>
      <c r="L22" s="11"/>
      <c r="M22" s="11"/>
      <c r="N22" s="11"/>
      <c r="O22" s="11"/>
      <c r="P22" s="11"/>
      <c r="Q22" s="11"/>
      <c r="R22" s="11"/>
      <c r="S22" s="11"/>
      <c r="T22" s="11"/>
      <c r="U22" s="11"/>
      <c r="V22" s="11"/>
    </row>
    <row r="23" spans="1:22">
      <c r="A23" s="9"/>
      <c r="B23" s="9"/>
      <c r="C23" s="9"/>
      <c r="D23" s="9"/>
      <c r="E23" s="9"/>
      <c r="F23" s="9"/>
      <c r="G23" s="9"/>
      <c r="H23" s="9"/>
    </row>
    <row r="24" spans="1:22" ht="17.399999999999999">
      <c r="A24" s="14" t="s">
        <v>626</v>
      </c>
      <c r="B24" s="9"/>
      <c r="C24" s="9"/>
      <c r="D24" s="9"/>
      <c r="E24" s="9"/>
      <c r="F24" s="9"/>
      <c r="G24" s="9"/>
      <c r="H24" s="9"/>
    </row>
    <row r="25" spans="1:22">
      <c r="A25" s="9" t="s">
        <v>620</v>
      </c>
      <c r="B25" s="15">
        <v>46325</v>
      </c>
    </row>
    <row r="26" spans="1:22">
      <c r="A26" s="222" t="s">
        <v>621</v>
      </c>
      <c r="B26" s="15">
        <v>46423</v>
      </c>
    </row>
    <row r="27" spans="1:22">
      <c r="A27" s="9"/>
    </row>
    <row r="28" spans="1:22" ht="17.399999999999999">
      <c r="A28" s="14" t="s">
        <v>627</v>
      </c>
    </row>
    <row r="29" spans="1:22">
      <c r="A29" s="9" t="s">
        <v>623</v>
      </c>
      <c r="B29" s="223">
        <v>46477</v>
      </c>
    </row>
    <row r="30" spans="1:22">
      <c r="A30" s="9" t="s">
        <v>622</v>
      </c>
      <c r="B30" s="223">
        <v>46512</v>
      </c>
    </row>
    <row r="31" spans="1:22">
      <c r="A31" s="9" t="s">
        <v>624</v>
      </c>
      <c r="B31" s="223">
        <v>46609</v>
      </c>
    </row>
    <row r="32" spans="1:22">
      <c r="A32" s="9" t="s">
        <v>625</v>
      </c>
      <c r="B32" s="223">
        <v>46689</v>
      </c>
    </row>
    <row r="34" spans="2:2">
      <c r="B34" s="224"/>
    </row>
    <row r="35" spans="2:2">
      <c r="B35" s="224"/>
    </row>
  </sheetData>
  <pageMargins left="0.7" right="0.7" top="0.75" bottom="0.75" header="0.3" footer="0.3"/>
  <pageSetup paperSize="9" orientation="portrait" r:id="rId1"/>
  <headerFooter>
    <oddHeader>&amp;L&amp;"Aptos"&amp;10&amp;KFF0000 Konfidensielt&amp;1#_x000D_</oddHeader>
    <oddFooter>&amp;L_x000D_&amp;1#&amp;"Aptos"&amp;10&amp;KFF0000 Konfidensielt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9A78-2BE9-414B-A72D-4C5701E3CA90}">
  <sheetPr>
    <tabColor rgb="FFFF4238"/>
  </sheetPr>
  <dimension ref="A1:B46"/>
  <sheetViews>
    <sheetView workbookViewId="0"/>
  </sheetViews>
  <sheetFormatPr baseColWidth="10" defaultColWidth="11.09765625" defaultRowHeight="13.8"/>
  <cols>
    <col min="1" max="1" width="11.09765625" style="17"/>
    <col min="2" max="8" width="11.09765625" style="9"/>
    <col min="9" max="9" width="18.8984375" style="9" customWidth="1"/>
    <col min="10" max="16384" width="11.09765625" style="9"/>
  </cols>
  <sheetData>
    <row r="1" spans="1:2">
      <c r="A1" s="85" t="s">
        <v>53</v>
      </c>
    </row>
    <row r="6" spans="1:2" ht="34.799999999999997">
      <c r="B6" s="112" t="s">
        <v>0</v>
      </c>
    </row>
    <row r="8" spans="1:2" ht="17.399999999999999">
      <c r="B8" s="28" t="s">
        <v>54</v>
      </c>
    </row>
    <row r="9" spans="1:2" ht="17.399999999999999">
      <c r="B9" s="10"/>
    </row>
    <row r="10" spans="1:2" ht="17.399999999999999">
      <c r="B10" s="28" t="s">
        <v>55</v>
      </c>
    </row>
    <row r="11" spans="1:2" ht="17.399999999999999">
      <c r="B11" s="10"/>
    </row>
    <row r="12" spans="1:2" ht="17.399999999999999">
      <c r="B12" s="28" t="s">
        <v>56</v>
      </c>
    </row>
    <row r="13" spans="1:2" ht="17.399999999999999">
      <c r="B13" s="10"/>
    </row>
    <row r="14" spans="1:2" ht="17.399999999999999">
      <c r="B14" s="28" t="s">
        <v>57</v>
      </c>
    </row>
    <row r="15" spans="1:2" ht="17.399999999999999">
      <c r="B15" s="10"/>
    </row>
    <row r="16" spans="1:2" ht="17.399999999999999">
      <c r="B16" s="28" t="s">
        <v>58</v>
      </c>
    </row>
    <row r="17" spans="2:2" ht="17.399999999999999">
      <c r="B17" s="10"/>
    </row>
    <row r="18" spans="2:2" ht="17.399999999999999">
      <c r="B18" s="28" t="s">
        <v>59</v>
      </c>
    </row>
    <row r="20" spans="2:2" ht="17.399999999999999">
      <c r="B20" s="28" t="s">
        <v>60</v>
      </c>
    </row>
    <row r="22" spans="2:2" ht="17.399999999999999">
      <c r="B22" s="10"/>
    </row>
    <row r="39" spans="1:1">
      <c r="A39" s="22"/>
    </row>
    <row r="41" spans="1:1">
      <c r="A41" s="22"/>
    </row>
    <row r="42" spans="1:1">
      <c r="A42" s="22"/>
    </row>
    <row r="43" spans="1:1">
      <c r="A43" s="22"/>
    </row>
    <row r="44" spans="1:1">
      <c r="A44" s="22"/>
    </row>
    <row r="45" spans="1:1">
      <c r="A45" s="22"/>
    </row>
    <row r="46" spans="1:1">
      <c r="A46" s="22"/>
    </row>
  </sheetData>
  <hyperlinks>
    <hyperlink ref="B8" location="'Results and key figures'!A1" display="1.1  Financial results and key figures" xr:uid="{17E9B18C-8A82-46FC-A1AE-69C78CA19EAC}"/>
    <hyperlink ref="B10" location="'Net Interest Income'!A1" display="1.2  Net interest income" xr:uid="{22C118A3-F15B-4C8A-AEC9-8653EB2384CE}"/>
    <hyperlink ref="B12" location="'Net Other Operating Income'!A1" display="1.3  Net other operating income" xr:uid="{B43A99C9-F04F-4457-A1BA-70EDC7A9FC22}"/>
    <hyperlink ref="B14" location="'Operating Expenses'!A1" display="1.4  Operating expenses" xr:uid="{879AC29C-F98E-4C4E-9F22-B793B02CF33B}"/>
    <hyperlink ref="B16" location="'Associated companies'!A1" display="1.5  Subsidiaries and ownership interests" xr:uid="{1EE7DACD-BAF9-42D6-8DFE-D16E2D08DAF9}"/>
    <hyperlink ref="B18" location="Impairments!A1" display="1.6 Impairments" xr:uid="{AC6D6A85-B92D-48EE-B6F5-763A8DC49632}"/>
    <hyperlink ref="A1" location="Contents!A1" display="Back to contents" xr:uid="{0D5F6CFC-3ED5-4C7C-A593-E168D2971E6F}"/>
    <hyperlink ref="B20" location="Proforma!A1" display="1.6 Impairments" xr:uid="{3643DDF6-FA2A-472D-AA41-AAB2B42F2248}"/>
  </hyperlinks>
  <pageMargins left="0.7" right="0.7" top="0.75" bottom="0.75" header="0.3" footer="0.3"/>
  <headerFooter>
    <oddHeader>&amp;L&amp;"Aptos"&amp;10&amp;KFF0000 Konfidensielt&amp;1#_x000D_</oddHeader>
    <oddFooter>&amp;L_x000D_&amp;1#&amp;"Aptos"&amp;10&amp;KFF0000 Konfidensielt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19B2C-AF49-40B3-A65A-C03FDA31BA25}">
  <dimension ref="A1:U181"/>
  <sheetViews>
    <sheetView workbookViewId="0">
      <selection activeCell="B172" sqref="B172"/>
    </sheetView>
  </sheetViews>
  <sheetFormatPr baseColWidth="10" defaultColWidth="11.09765625" defaultRowHeight="13.8"/>
  <cols>
    <col min="1" max="1" width="11.09765625" style="17"/>
    <col min="2" max="2" width="82.19921875" customWidth="1"/>
    <col min="3" max="3" width="12.59765625" customWidth="1"/>
    <col min="4" max="6" width="11.59765625" customWidth="1"/>
    <col min="7" max="10" width="11.09765625" customWidth="1"/>
    <col min="11" max="11" width="11.09765625" style="17"/>
    <col min="12" max="12" width="11.09765625" style="34"/>
    <col min="13" max="16384" width="11.09765625" style="17"/>
  </cols>
  <sheetData>
    <row r="1" spans="1:21">
      <c r="A1" s="85" t="s">
        <v>53</v>
      </c>
      <c r="L1" s="17"/>
    </row>
    <row r="2" spans="1:21" ht="17.399999999999999">
      <c r="B2" s="113" t="s">
        <v>61</v>
      </c>
      <c r="C2" s="113"/>
      <c r="D2" s="113"/>
      <c r="E2" s="113"/>
      <c r="F2" s="113"/>
      <c r="G2" s="4"/>
      <c r="H2" s="4"/>
      <c r="I2" s="4"/>
      <c r="J2" s="4"/>
      <c r="K2" s="34"/>
      <c r="L2" s="17"/>
    </row>
    <row r="3" spans="1:21">
      <c r="L3" s="17"/>
    </row>
    <row r="4" spans="1:21">
      <c r="B4" s="114" t="s">
        <v>62</v>
      </c>
      <c r="C4" s="114"/>
      <c r="D4" s="114"/>
      <c r="E4" s="114"/>
      <c r="F4" s="114"/>
      <c r="G4" s="5"/>
      <c r="H4" s="5"/>
      <c r="I4" s="5"/>
      <c r="J4" s="5"/>
      <c r="L4" s="17"/>
    </row>
    <row r="5" spans="1:21">
      <c r="B5" s="6" t="s">
        <v>63</v>
      </c>
      <c r="C5" s="117" t="s">
        <v>64</v>
      </c>
      <c r="D5" s="7" t="s">
        <v>65</v>
      </c>
      <c r="E5" s="7" t="s">
        <v>66</v>
      </c>
      <c r="F5" s="7" t="s">
        <v>67</v>
      </c>
      <c r="G5" s="7" t="s">
        <v>68</v>
      </c>
      <c r="H5" s="7" t="s">
        <v>69</v>
      </c>
      <c r="I5" s="7" t="s">
        <v>70</v>
      </c>
      <c r="J5" s="7" t="s">
        <v>71</v>
      </c>
      <c r="K5" s="7" t="s">
        <v>72</v>
      </c>
      <c r="L5" s="7" t="s">
        <v>73</v>
      </c>
      <c r="M5" s="7" t="s">
        <v>74</v>
      </c>
      <c r="N5" s="7" t="s">
        <v>75</v>
      </c>
      <c r="O5" s="7" t="s">
        <v>76</v>
      </c>
      <c r="P5" s="7" t="s">
        <v>77</v>
      </c>
      <c r="Q5" s="7" t="s">
        <v>78</v>
      </c>
      <c r="R5" s="7" t="s">
        <v>79</v>
      </c>
      <c r="S5" s="7" t="s">
        <v>80</v>
      </c>
      <c r="T5" s="7" t="s">
        <v>81</v>
      </c>
      <c r="U5" s="7" t="s">
        <v>82</v>
      </c>
    </row>
    <row r="6" spans="1:21">
      <c r="B6" t="s">
        <v>83</v>
      </c>
      <c r="C6" s="118">
        <v>2663.5766419999964</v>
      </c>
      <c r="D6" s="17">
        <v>2529.0205530000021</v>
      </c>
      <c r="E6" s="17">
        <v>2640.8235759999989</v>
      </c>
      <c r="F6" s="17">
        <v>2742.776448999999</v>
      </c>
      <c r="G6" s="17">
        <v>2759.8027280000006</v>
      </c>
      <c r="H6" s="17">
        <v>2364.8998299999998</v>
      </c>
      <c r="I6" s="17">
        <v>1532.915528</v>
      </c>
      <c r="J6" s="17">
        <v>1586.3288310000016</v>
      </c>
      <c r="K6" s="17">
        <v>1573.9151380000001</v>
      </c>
      <c r="L6" s="17">
        <v>1536.1038170000006</v>
      </c>
      <c r="M6" s="17">
        <v>1462.4908789999999</v>
      </c>
      <c r="N6" s="17">
        <v>1441.570508</v>
      </c>
      <c r="O6" s="17">
        <v>1392.8446439999998</v>
      </c>
      <c r="P6" s="17">
        <v>1232.3622850000006</v>
      </c>
      <c r="Q6" s="17">
        <v>1174.7984599999997</v>
      </c>
      <c r="R6" s="17">
        <v>1135.5648550000001</v>
      </c>
      <c r="S6" s="17">
        <v>1041.355243</v>
      </c>
      <c r="T6" s="17">
        <v>929.74460200000021</v>
      </c>
      <c r="U6" s="17">
        <v>887.19445999999994</v>
      </c>
    </row>
    <row r="7" spans="1:21">
      <c r="B7" t="s">
        <v>84</v>
      </c>
      <c r="C7" s="118">
        <v>493.00202200000012</v>
      </c>
      <c r="D7" s="17">
        <v>520.67286999999988</v>
      </c>
      <c r="E7" s="17">
        <v>435.06249600000007</v>
      </c>
      <c r="F7" s="17">
        <v>555.88197700000001</v>
      </c>
      <c r="G7" s="17">
        <v>452.23143099999993</v>
      </c>
      <c r="H7" s="17">
        <v>437.00888700000002</v>
      </c>
      <c r="I7" s="17">
        <v>297.861423</v>
      </c>
      <c r="J7" s="17">
        <v>314.30203799999992</v>
      </c>
      <c r="K7" s="17">
        <v>267.07096300000012</v>
      </c>
      <c r="L7" s="17">
        <v>265.58908899999989</v>
      </c>
      <c r="M7" s="17">
        <v>218.41891700000002</v>
      </c>
      <c r="N7" s="17">
        <v>240.23766899999987</v>
      </c>
      <c r="O7" s="17">
        <v>238.47662300000013</v>
      </c>
      <c r="P7" s="17">
        <v>233.63570099999995</v>
      </c>
      <c r="Q7" s="17">
        <v>201.89862100000002</v>
      </c>
      <c r="R7" s="17">
        <v>275.43981500000007</v>
      </c>
      <c r="S7" s="17">
        <v>211.66037299999999</v>
      </c>
      <c r="T7" s="17">
        <v>224.68450500000006</v>
      </c>
      <c r="U7" s="17">
        <v>197.21792799999997</v>
      </c>
    </row>
    <row r="8" spans="1:21">
      <c r="B8" t="s">
        <v>85</v>
      </c>
      <c r="C8" s="118">
        <v>124.10412200000002</v>
      </c>
      <c r="D8" s="17">
        <v>189.12467300000003</v>
      </c>
      <c r="E8" s="17">
        <v>79.450465999999992</v>
      </c>
      <c r="F8" s="17">
        <v>112.64120200000002</v>
      </c>
      <c r="G8" s="17">
        <v>118.635177</v>
      </c>
      <c r="H8" s="17">
        <v>174.564165</v>
      </c>
      <c r="I8" s="17">
        <v>76.819305999999997</v>
      </c>
      <c r="J8" s="17">
        <v>88.711070999999976</v>
      </c>
      <c r="K8" s="17">
        <v>84.29186</v>
      </c>
      <c r="L8" s="17">
        <v>77.859852999999987</v>
      </c>
      <c r="M8" s="17">
        <v>36.381549</v>
      </c>
      <c r="N8" s="17">
        <v>79.490023000000008</v>
      </c>
      <c r="O8" s="17">
        <v>22.218760999999986</v>
      </c>
      <c r="P8" s="17">
        <v>59.843716000000001</v>
      </c>
      <c r="Q8" s="17">
        <v>53.096198000000001</v>
      </c>
      <c r="R8" s="17">
        <v>95.236482999999993</v>
      </c>
      <c r="S8" s="17">
        <v>67.941254999999998</v>
      </c>
      <c r="T8" s="17">
        <v>71.211297000000002</v>
      </c>
      <c r="U8" s="17">
        <v>27.790272999999999</v>
      </c>
    </row>
    <row r="9" spans="1:21">
      <c r="B9" t="s">
        <v>86</v>
      </c>
      <c r="C9" s="118">
        <v>-2.5381749999999954</v>
      </c>
      <c r="D9" s="17">
        <v>95.981150000000014</v>
      </c>
      <c r="E9" s="17">
        <v>93.680421999999993</v>
      </c>
      <c r="F9" s="17">
        <v>36.776555999999971</v>
      </c>
      <c r="G9" s="17">
        <v>31.602520000000027</v>
      </c>
      <c r="H9" s="17">
        <v>228.41407599999999</v>
      </c>
      <c r="I9" s="17">
        <v>62.761767999999996</v>
      </c>
      <c r="J9" s="17">
        <v>-33.005318999999986</v>
      </c>
      <c r="K9" s="17">
        <v>106.58050299999999</v>
      </c>
      <c r="L9" s="17">
        <v>15.826002000000003</v>
      </c>
      <c r="M9" s="17">
        <v>24.513698999999999</v>
      </c>
      <c r="N9" s="17">
        <v>-23.219895000000008</v>
      </c>
      <c r="O9" s="17">
        <v>-40.263199</v>
      </c>
      <c r="P9" s="17">
        <v>-19.582329000000001</v>
      </c>
      <c r="Q9" s="17">
        <v>-3.9770650000000001</v>
      </c>
      <c r="R9" s="17">
        <v>-178.48199500000001</v>
      </c>
      <c r="S9" s="17">
        <v>172.89383800000002</v>
      </c>
      <c r="T9" s="17">
        <v>-67.284988999999982</v>
      </c>
      <c r="U9" s="17">
        <v>146.44227799999999</v>
      </c>
    </row>
    <row r="10" spans="1:21">
      <c r="B10" t="s">
        <v>87</v>
      </c>
      <c r="C10" s="118">
        <v>0.42721199999999993</v>
      </c>
      <c r="D10" s="17">
        <v>4.0137009999999993</v>
      </c>
      <c r="E10" s="17">
        <v>1.820757</v>
      </c>
      <c r="F10" s="17">
        <v>11.805949</v>
      </c>
      <c r="G10" s="17">
        <v>3.2956560000000001</v>
      </c>
      <c r="H10" s="17">
        <v>1.956526</v>
      </c>
      <c r="I10" s="17">
        <v>1.617964</v>
      </c>
      <c r="J10" s="17">
        <v>0.56998500000003105</v>
      </c>
      <c r="K10" s="17">
        <v>0.63337599999999838</v>
      </c>
      <c r="L10" s="17">
        <v>0.59312000000000609</v>
      </c>
      <c r="M10" s="17">
        <v>0.58838899999999938</v>
      </c>
      <c r="N10" s="17">
        <v>0.6775299999999902</v>
      </c>
      <c r="O10" s="17">
        <v>0.37883200000001693</v>
      </c>
      <c r="P10" s="17">
        <v>-7.4598000000008824E-2</v>
      </c>
      <c r="Q10" s="17">
        <v>0.91960199999999759</v>
      </c>
      <c r="R10" s="17">
        <v>2.7877400000000137</v>
      </c>
      <c r="S10" s="17">
        <v>0.94478999999998337</v>
      </c>
      <c r="T10" s="17">
        <v>0.5225770000000054</v>
      </c>
      <c r="U10" s="17">
        <v>0.7542010000000019</v>
      </c>
    </row>
    <row r="11" spans="1:21">
      <c r="B11" s="2" t="s">
        <v>88</v>
      </c>
      <c r="C11" s="119">
        <v>3278.5718229999966</v>
      </c>
      <c r="D11" s="20">
        <v>3338.8129470000017</v>
      </c>
      <c r="E11" s="20">
        <v>3250.8377169999985</v>
      </c>
      <c r="F11" s="20">
        <v>3459.8821329999987</v>
      </c>
      <c r="G11" s="20">
        <v>3365.5675120000005</v>
      </c>
      <c r="H11" s="20">
        <v>3206.843484</v>
      </c>
      <c r="I11" s="20">
        <f>SUM(I6:I10)</f>
        <v>1971.9759890000003</v>
      </c>
      <c r="J11" s="20">
        <f>SUM(J6:J10)</f>
        <v>1956.9066060000014</v>
      </c>
      <c r="K11" s="20">
        <f>SUM(K6:K10)</f>
        <v>2032.4918400000001</v>
      </c>
      <c r="L11" s="20">
        <f t="shared" ref="L11:U11" si="0">SUM(L6:L10)</f>
        <v>1895.9718810000004</v>
      </c>
      <c r="M11" s="20">
        <f t="shared" si="0"/>
        <v>1742.393433</v>
      </c>
      <c r="N11" s="20">
        <f t="shared" si="0"/>
        <v>1738.7558349999999</v>
      </c>
      <c r="O11" s="20">
        <f t="shared" si="0"/>
        <v>1613.655661</v>
      </c>
      <c r="P11" s="20">
        <f t="shared" si="0"/>
        <v>1506.1847750000006</v>
      </c>
      <c r="Q11" s="20">
        <f t="shared" si="0"/>
        <v>1426.7358159999997</v>
      </c>
      <c r="R11" s="20">
        <f t="shared" si="0"/>
        <v>1330.5468980000001</v>
      </c>
      <c r="S11" s="20">
        <f t="shared" si="0"/>
        <v>1494.7954989999998</v>
      </c>
      <c r="T11" s="20">
        <f t="shared" si="0"/>
        <v>1158.8779920000004</v>
      </c>
      <c r="U11" s="20">
        <f t="shared" si="0"/>
        <v>1259.39914</v>
      </c>
    </row>
    <row r="12" spans="1:21">
      <c r="B12" t="s">
        <v>89</v>
      </c>
      <c r="C12" s="118">
        <v>1043.7120499999996</v>
      </c>
      <c r="D12" s="17">
        <v>1053.2692050000003</v>
      </c>
      <c r="E12" s="17">
        <v>1036.269967</v>
      </c>
      <c r="F12" s="17">
        <v>1155.6932260000003</v>
      </c>
      <c r="G12" s="17">
        <v>989.83141799999999</v>
      </c>
      <c r="H12" s="17">
        <v>889.96446200000014</v>
      </c>
      <c r="I12" s="17">
        <v>546.77286099999992</v>
      </c>
      <c r="J12" s="17">
        <v>552.60914400000001</v>
      </c>
      <c r="K12" s="17">
        <v>435.06779699999998</v>
      </c>
      <c r="L12" s="17">
        <v>459.36551099999997</v>
      </c>
      <c r="M12" s="17">
        <v>443.21736900000002</v>
      </c>
      <c r="N12" s="17">
        <v>438.65434299999993</v>
      </c>
      <c r="O12" s="17">
        <v>435.99921400000005</v>
      </c>
      <c r="P12" s="17">
        <v>447.79815299999996</v>
      </c>
      <c r="Q12" s="17">
        <v>449.83284400000002</v>
      </c>
      <c r="R12" s="17">
        <v>452.087828</v>
      </c>
      <c r="S12" s="17">
        <v>410.44235400000008</v>
      </c>
      <c r="T12" s="17">
        <v>420.29029199999991</v>
      </c>
      <c r="U12" s="17">
        <v>404.64329999999995</v>
      </c>
    </row>
    <row r="13" spans="1:21">
      <c r="B13" t="s">
        <v>90</v>
      </c>
      <c r="C13" s="118">
        <v>96.726959000000022</v>
      </c>
      <c r="D13" s="17">
        <v>33.425821999999982</v>
      </c>
      <c r="E13" s="17">
        <v>102.62697900000001</v>
      </c>
      <c r="F13" s="17">
        <v>48.774827000000016</v>
      </c>
      <c r="G13" s="17">
        <v>73.173086999999981</v>
      </c>
      <c r="H13" s="17">
        <v>179.805083</v>
      </c>
      <c r="I13" s="17">
        <v>10.379863</v>
      </c>
      <c r="J13" s="17">
        <v>16.290814999999995</v>
      </c>
      <c r="K13" s="17">
        <v>12.391368</v>
      </c>
      <c r="L13" s="17">
        <v>24.567905999999997</v>
      </c>
      <c r="M13" s="17">
        <v>43.648412</v>
      </c>
      <c r="N13" s="17">
        <v>12.627656000000002</v>
      </c>
      <c r="O13" s="17">
        <v>20.429482999999998</v>
      </c>
      <c r="P13" s="17">
        <v>28.814848999999995</v>
      </c>
      <c r="Q13" s="17">
        <v>32.960816000000001</v>
      </c>
      <c r="R13" s="17">
        <v>38.315922999999998</v>
      </c>
      <c r="S13" s="17">
        <v>-10.47481</v>
      </c>
      <c r="T13" s="17">
        <v>18.933982999999998</v>
      </c>
      <c r="U13" s="17">
        <v>5.6654210000000003</v>
      </c>
    </row>
    <row r="14" spans="1:21">
      <c r="B14" s="2" t="s">
        <v>91</v>
      </c>
      <c r="C14" s="119">
        <v>2138.1328139999969</v>
      </c>
      <c r="D14" s="20">
        <v>2252.1179200000015</v>
      </c>
      <c r="E14" s="20">
        <v>2111.9407709999982</v>
      </c>
      <c r="F14" s="20">
        <v>2255.4140799999982</v>
      </c>
      <c r="G14" s="20">
        <v>2302.5630070000007</v>
      </c>
      <c r="H14" s="20">
        <v>2137.0739389999999</v>
      </c>
      <c r="I14" s="20">
        <f>I11-SUM(I12:I13)</f>
        <v>1414.8232650000004</v>
      </c>
      <c r="J14" s="20">
        <f>J11-SUM(J12:J13)</f>
        <v>1388.0066470000015</v>
      </c>
      <c r="K14" s="20">
        <f>K11-SUM(K12:K13)</f>
        <v>1585.0326750000002</v>
      </c>
      <c r="L14" s="20">
        <f>L11-SUM(L12:L13)</f>
        <v>1412.0384640000004</v>
      </c>
      <c r="M14" s="20">
        <f t="shared" ref="M14:U14" si="1">M11-SUM(M12:M13)</f>
        <v>1255.527652</v>
      </c>
      <c r="N14" s="20">
        <f t="shared" si="1"/>
        <v>1287.4738360000001</v>
      </c>
      <c r="O14" s="20">
        <f t="shared" si="1"/>
        <v>1157.226964</v>
      </c>
      <c r="P14" s="20">
        <f t="shared" si="1"/>
        <v>1029.5717730000006</v>
      </c>
      <c r="Q14" s="20">
        <f t="shared" si="1"/>
        <v>943.94215599999961</v>
      </c>
      <c r="R14" s="20">
        <f t="shared" si="1"/>
        <v>840.143147</v>
      </c>
      <c r="S14" s="20">
        <f t="shared" si="1"/>
        <v>1094.8279549999997</v>
      </c>
      <c r="T14" s="20">
        <f t="shared" si="1"/>
        <v>719.65371700000048</v>
      </c>
      <c r="U14" s="20">
        <f t="shared" si="1"/>
        <v>849.09041900000011</v>
      </c>
    </row>
    <row r="15" spans="1:21">
      <c r="B15" t="s">
        <v>92</v>
      </c>
      <c r="C15" s="118">
        <v>460.64470100000005</v>
      </c>
      <c r="D15" s="17">
        <v>485.83557300000001</v>
      </c>
      <c r="E15" s="17">
        <v>95.521134000000004</v>
      </c>
      <c r="F15" s="17">
        <v>505.65822200000002</v>
      </c>
      <c r="G15" s="17">
        <v>506.20680900000002</v>
      </c>
      <c r="H15" s="17">
        <v>440.79216400000001</v>
      </c>
      <c r="I15" s="17">
        <v>83.211927000000003</v>
      </c>
      <c r="J15" s="17">
        <v>303.96998799999994</v>
      </c>
      <c r="K15" s="17">
        <v>342.20371899999998</v>
      </c>
      <c r="L15" s="17">
        <v>310.37745200000001</v>
      </c>
      <c r="M15" s="17">
        <v>31.563806</v>
      </c>
      <c r="N15" s="17">
        <v>286.17262499999993</v>
      </c>
      <c r="O15" s="17">
        <v>271.09532900000005</v>
      </c>
      <c r="P15" s="17">
        <v>242.18558999999999</v>
      </c>
      <c r="Q15" s="17">
        <v>74.208849000000001</v>
      </c>
      <c r="R15" s="17">
        <v>191.47172399999994</v>
      </c>
      <c r="S15" s="17">
        <v>248.67576900000003</v>
      </c>
      <c r="T15" s="17">
        <v>153.13126399999999</v>
      </c>
      <c r="U15" s="17">
        <v>93.350988999999998</v>
      </c>
    </row>
    <row r="16" spans="1:21">
      <c r="B16" s="2" t="s">
        <v>93</v>
      </c>
      <c r="C16" s="119">
        <v>1677.4881129999967</v>
      </c>
      <c r="D16" s="20">
        <v>1766.2823470000014</v>
      </c>
      <c r="E16" s="20">
        <v>2016.4196369999981</v>
      </c>
      <c r="F16" s="20">
        <v>1749.7558579999982</v>
      </c>
      <c r="G16" s="20">
        <v>1796.3561980000006</v>
      </c>
      <c r="H16" s="20">
        <v>1696.2817749999999</v>
      </c>
      <c r="I16" s="20">
        <f>I14-I15</f>
        <v>1331.6113380000004</v>
      </c>
      <c r="J16" s="20">
        <f>J14-J15</f>
        <v>1084.0366590000017</v>
      </c>
      <c r="K16" s="20">
        <f>K14-K15</f>
        <v>1242.8289560000003</v>
      </c>
      <c r="L16" s="20">
        <f t="shared" ref="L16:U16" si="2">L14-L15</f>
        <v>1101.6610120000005</v>
      </c>
      <c r="M16" s="20">
        <f t="shared" si="2"/>
        <v>1223.9638460000001</v>
      </c>
      <c r="N16" s="20">
        <f t="shared" si="2"/>
        <v>1001.3012110000002</v>
      </c>
      <c r="O16" s="20">
        <f t="shared" si="2"/>
        <v>886.13163499999996</v>
      </c>
      <c r="P16" s="20">
        <f t="shared" si="2"/>
        <v>787.38618300000053</v>
      </c>
      <c r="Q16" s="20">
        <f t="shared" si="2"/>
        <v>869.73330699999963</v>
      </c>
      <c r="R16" s="20">
        <f t="shared" si="2"/>
        <v>648.671423</v>
      </c>
      <c r="S16" s="20">
        <f t="shared" si="2"/>
        <v>846.15218599999969</v>
      </c>
      <c r="T16" s="20">
        <f t="shared" si="2"/>
        <v>566.5224530000005</v>
      </c>
      <c r="U16" s="20">
        <f t="shared" si="2"/>
        <v>755.73943000000008</v>
      </c>
    </row>
    <row r="17" spans="2:21" ht="17.399999999999999">
      <c r="B17" s="4"/>
      <c r="C17" s="4"/>
      <c r="D17" s="17"/>
      <c r="E17" s="17"/>
      <c r="F17" s="17"/>
      <c r="G17" s="17"/>
      <c r="H17" s="17"/>
      <c r="I17" s="17"/>
      <c r="J17" s="17"/>
      <c r="L17" s="17"/>
    </row>
    <row r="18" spans="2:21" ht="17.399999999999999">
      <c r="B18" s="113" t="s">
        <v>94</v>
      </c>
      <c r="C18" s="113"/>
      <c r="D18" s="17"/>
      <c r="E18" s="17"/>
      <c r="F18" s="17"/>
      <c r="G18" s="17"/>
      <c r="H18" s="17"/>
      <c r="I18" s="17"/>
      <c r="J18" s="17"/>
      <c r="L18" s="17"/>
    </row>
    <row r="19" spans="2:21">
      <c r="D19" s="17"/>
      <c r="E19" s="17"/>
      <c r="F19" s="17"/>
      <c r="G19" s="17"/>
      <c r="H19" s="17"/>
      <c r="I19" s="17"/>
      <c r="J19" s="17"/>
      <c r="L19" s="17"/>
    </row>
    <row r="20" spans="2:21">
      <c r="B20" s="114" t="s">
        <v>62</v>
      </c>
      <c r="C20" s="114"/>
      <c r="D20" s="17"/>
      <c r="E20" s="17"/>
      <c r="F20" s="17"/>
      <c r="G20" s="17"/>
      <c r="H20" s="17"/>
      <c r="I20" s="17"/>
      <c r="J20" s="17"/>
      <c r="L20" s="17"/>
    </row>
    <row r="21" spans="2:21">
      <c r="B21" s="6" t="s">
        <v>63</v>
      </c>
      <c r="C21" s="117" t="str">
        <f>C5</f>
        <v>Q3-26</v>
      </c>
      <c r="D21" s="7" t="str">
        <f>D5</f>
        <v>Q2-26</v>
      </c>
      <c r="E21" s="7" t="str">
        <f>E5</f>
        <v>Q1-26</v>
      </c>
      <c r="F21" s="7" t="s">
        <v>67</v>
      </c>
      <c r="G21" s="7" t="s">
        <v>68</v>
      </c>
      <c r="H21" s="7" t="s">
        <v>69</v>
      </c>
      <c r="I21" s="7" t="s">
        <v>70</v>
      </c>
      <c r="J21" s="7" t="s">
        <v>71</v>
      </c>
      <c r="K21" s="7" t="s">
        <v>72</v>
      </c>
      <c r="L21" s="7" t="s">
        <v>73</v>
      </c>
      <c r="M21" s="7" t="s">
        <v>74</v>
      </c>
      <c r="N21" s="7" t="s">
        <v>75</v>
      </c>
      <c r="O21" s="7" t="s">
        <v>76</v>
      </c>
      <c r="P21" s="7" t="s">
        <v>77</v>
      </c>
      <c r="Q21" s="7" t="s">
        <v>78</v>
      </c>
      <c r="R21" s="7" t="s">
        <v>79</v>
      </c>
      <c r="S21" s="7" t="s">
        <v>80</v>
      </c>
      <c r="T21" s="7" t="s">
        <v>81</v>
      </c>
      <c r="U21" s="7" t="s">
        <v>82</v>
      </c>
    </row>
    <row r="22" spans="2:21">
      <c r="B22" t="s">
        <v>95</v>
      </c>
      <c r="C22" s="118">
        <v>7294.895803999998</v>
      </c>
      <c r="D22" s="17">
        <v>6815.759054000001</v>
      </c>
      <c r="E22" s="17">
        <v>6570.7723319999996</v>
      </c>
      <c r="F22" s="17">
        <v>6771.9607609999985</v>
      </c>
      <c r="G22" s="17">
        <v>6811.3980250000004</v>
      </c>
      <c r="H22" s="17">
        <v>5899.2514190000002</v>
      </c>
      <c r="I22" s="17">
        <v>3980.501413</v>
      </c>
      <c r="J22" s="17">
        <v>4001.843076000001</v>
      </c>
      <c r="K22" s="17">
        <v>4004.9500320000002</v>
      </c>
      <c r="L22" s="17">
        <v>3895.7616950000006</v>
      </c>
      <c r="M22" s="17">
        <v>3731.3467409999998</v>
      </c>
      <c r="N22" s="17">
        <v>3559.5323110000008</v>
      </c>
      <c r="O22" s="17">
        <v>3157.4754009999997</v>
      </c>
      <c r="P22" s="17">
        <v>2696.9873050000006</v>
      </c>
      <c r="Q22" s="17">
        <v>2422.7440889999998</v>
      </c>
      <c r="R22" s="17">
        <v>2160.6369100000002</v>
      </c>
      <c r="S22" s="17">
        <v>1639.8685449999998</v>
      </c>
      <c r="T22" s="17">
        <v>1343.3020660000002</v>
      </c>
      <c r="U22" s="17">
        <v>1191.5809469999999</v>
      </c>
    </row>
    <row r="23" spans="2:21">
      <c r="B23" t="s">
        <v>96</v>
      </c>
      <c r="C23" s="118">
        <v>1074.3837660000002</v>
      </c>
      <c r="D23" s="17">
        <v>1002.3778829999999</v>
      </c>
      <c r="E23" s="17">
        <v>1030.4784930000001</v>
      </c>
      <c r="F23" s="17">
        <v>1179.4766079999999</v>
      </c>
      <c r="G23" s="17">
        <v>1265.4781519999999</v>
      </c>
      <c r="H23" s="17">
        <v>1190.3258740000001</v>
      </c>
      <c r="I23" s="17">
        <v>850.18670799999995</v>
      </c>
      <c r="J23" s="17">
        <v>857.53621300000032</v>
      </c>
      <c r="K23" s="17">
        <v>807.127386</v>
      </c>
      <c r="L23" s="17">
        <v>799.14104799999996</v>
      </c>
      <c r="M23" s="17">
        <v>776.36235899999997</v>
      </c>
      <c r="N23" s="17">
        <v>787.65316699999994</v>
      </c>
      <c r="O23" s="17">
        <v>711.76556400000004</v>
      </c>
      <c r="P23" s="17">
        <v>595.77677499999993</v>
      </c>
      <c r="Q23" s="17">
        <v>558.20530199999996</v>
      </c>
      <c r="R23" s="17">
        <v>507.43416899999988</v>
      </c>
      <c r="S23" s="17">
        <v>338.15545200000003</v>
      </c>
      <c r="T23" s="17">
        <v>272.95469600000001</v>
      </c>
      <c r="U23" s="17">
        <v>217.172493</v>
      </c>
    </row>
    <row r="24" spans="2:21">
      <c r="B24" t="s">
        <v>97</v>
      </c>
      <c r="C24" s="118">
        <v>5705.7029280000006</v>
      </c>
      <c r="D24" s="17">
        <v>5289.116383999999</v>
      </c>
      <c r="E24" s="17">
        <v>4960.4272490000003</v>
      </c>
      <c r="F24" s="17">
        <v>5208.6609200000003</v>
      </c>
      <c r="G24" s="17">
        <v>5317.0734489999995</v>
      </c>
      <c r="H24" s="17">
        <v>4724.677463</v>
      </c>
      <c r="I24" s="17">
        <v>3297.7725930000001</v>
      </c>
      <c r="J24" s="17">
        <v>3273.0504579999997</v>
      </c>
      <c r="K24" s="17">
        <v>3238.16228</v>
      </c>
      <c r="L24" s="17">
        <v>3158.7989250000001</v>
      </c>
      <c r="M24" s="17">
        <v>3045.2182210000001</v>
      </c>
      <c r="N24" s="17">
        <v>2905.6149700000005</v>
      </c>
      <c r="O24" s="17">
        <v>2476.3963210000002</v>
      </c>
      <c r="P24" s="17">
        <v>2060.4017949999998</v>
      </c>
      <c r="Q24" s="17">
        <v>1806.1509309999999</v>
      </c>
      <c r="R24" s="17">
        <v>1532.5062240000002</v>
      </c>
      <c r="S24" s="17">
        <v>936.66875399999981</v>
      </c>
      <c r="T24" s="17">
        <v>686.51215999999999</v>
      </c>
      <c r="U24" s="17">
        <v>521.55898000000002</v>
      </c>
    </row>
    <row r="25" spans="2:21">
      <c r="B25" s="2" t="s">
        <v>83</v>
      </c>
      <c r="C25" s="119">
        <v>2663.5766419999982</v>
      </c>
      <c r="D25" s="20">
        <v>2529.0205530000021</v>
      </c>
      <c r="E25" s="20">
        <v>2640.8235759999989</v>
      </c>
      <c r="F25" s="20">
        <v>2742.7764489999981</v>
      </c>
      <c r="G25" s="20">
        <v>2759.8027280000006</v>
      </c>
      <c r="H25" s="20">
        <v>2364.8998300000003</v>
      </c>
      <c r="I25" s="20">
        <f>SUM(I22:I23)-I24</f>
        <v>1532.915528</v>
      </c>
      <c r="J25" s="20">
        <f>SUM(J22:J23)-J24</f>
        <v>1586.3288310000016</v>
      </c>
      <c r="K25" s="20">
        <f>SUM(K22:K23)-K24</f>
        <v>1573.9151379999998</v>
      </c>
      <c r="L25" s="20">
        <f>SUM(L22:L23)-L24</f>
        <v>1536.1038180000005</v>
      </c>
      <c r="M25" s="20">
        <f t="shared" ref="M25:U25" si="3">SUM(M22:M23)-M24</f>
        <v>1462.4908789999999</v>
      </c>
      <c r="N25" s="20">
        <f t="shared" si="3"/>
        <v>1441.5705080000007</v>
      </c>
      <c r="O25" s="20">
        <f t="shared" si="3"/>
        <v>1392.8446439999998</v>
      </c>
      <c r="P25" s="20">
        <f t="shared" si="3"/>
        <v>1232.3622850000006</v>
      </c>
      <c r="Q25" s="20">
        <f t="shared" si="3"/>
        <v>1174.7984599999997</v>
      </c>
      <c r="R25" s="20">
        <f t="shared" si="3"/>
        <v>1135.5648550000001</v>
      </c>
      <c r="S25" s="20">
        <f t="shared" si="3"/>
        <v>1041.355243</v>
      </c>
      <c r="T25" s="20">
        <f t="shared" si="3"/>
        <v>929.74460200000021</v>
      </c>
      <c r="U25" s="20">
        <f t="shared" si="3"/>
        <v>887.19445999999994</v>
      </c>
    </row>
    <row r="26" spans="2:21">
      <c r="B26" t="s">
        <v>98</v>
      </c>
      <c r="C26" s="118">
        <v>603.17754600000012</v>
      </c>
      <c r="D26" s="17">
        <v>629.3321719999999</v>
      </c>
      <c r="E26" s="17">
        <v>523.89830600000005</v>
      </c>
      <c r="F26" s="17">
        <v>618.78568300000006</v>
      </c>
      <c r="G26" s="17">
        <v>549.33281199999999</v>
      </c>
      <c r="H26" s="17">
        <v>529.16664200000002</v>
      </c>
      <c r="I26" s="17">
        <v>344.07186200000001</v>
      </c>
      <c r="J26" s="17">
        <v>354.87608999999986</v>
      </c>
      <c r="K26" s="17">
        <v>312.1334250000001</v>
      </c>
      <c r="L26" s="17">
        <v>305.44770999999992</v>
      </c>
      <c r="M26" s="17">
        <v>256.56411000000003</v>
      </c>
      <c r="N26" s="17">
        <v>273.06906499999991</v>
      </c>
      <c r="O26" s="17">
        <v>267.85752500000007</v>
      </c>
      <c r="P26" s="17">
        <v>268.67053299999998</v>
      </c>
      <c r="Q26" s="17">
        <v>233.61213800000002</v>
      </c>
      <c r="R26" s="17">
        <v>304.03173000000004</v>
      </c>
      <c r="S26" s="17">
        <v>245.67525799999999</v>
      </c>
      <c r="T26" s="17">
        <v>253.03840000000005</v>
      </c>
      <c r="U26" s="17">
        <v>222.40277899999998</v>
      </c>
    </row>
    <row r="27" spans="2:21">
      <c r="B27" t="s">
        <v>99</v>
      </c>
      <c r="C27" s="118">
        <v>110.175524</v>
      </c>
      <c r="D27" s="17">
        <v>108.65930200000001</v>
      </c>
      <c r="E27" s="17">
        <v>88.835809999999995</v>
      </c>
      <c r="F27" s="17">
        <v>62.903706000000028</v>
      </c>
      <c r="G27" s="17">
        <v>97.101381000000003</v>
      </c>
      <c r="H27" s="17">
        <v>92.15775499999998</v>
      </c>
      <c r="I27" s="17">
        <v>46.210439000000001</v>
      </c>
      <c r="J27" s="17">
        <v>40.574052000000009</v>
      </c>
      <c r="K27" s="17">
        <v>45.062461999999996</v>
      </c>
      <c r="L27" s="17">
        <v>39.858621000000007</v>
      </c>
      <c r="M27" s="17">
        <v>38.145192999999999</v>
      </c>
      <c r="N27" s="17">
        <v>32.831395999999998</v>
      </c>
      <c r="O27" s="17">
        <v>29.380901999999992</v>
      </c>
      <c r="P27" s="17">
        <v>35.034832000000009</v>
      </c>
      <c r="Q27" s="17">
        <v>31.713517</v>
      </c>
      <c r="R27" s="17">
        <v>28.591915</v>
      </c>
      <c r="S27" s="17">
        <v>34.014884999999992</v>
      </c>
      <c r="T27" s="17">
        <v>28.353895000000005</v>
      </c>
      <c r="U27" s="17">
        <v>25.184850999999998</v>
      </c>
    </row>
    <row r="28" spans="2:21">
      <c r="B28" t="s">
        <v>100</v>
      </c>
      <c r="C28" s="118">
        <v>124.10412200000002</v>
      </c>
      <c r="D28" s="17">
        <v>189.12467300000003</v>
      </c>
      <c r="E28" s="17">
        <v>79.450465999999992</v>
      </c>
      <c r="F28" s="17">
        <v>112.64120200000002</v>
      </c>
      <c r="G28" s="17">
        <v>118.635177</v>
      </c>
      <c r="H28" s="17">
        <v>174.564165</v>
      </c>
      <c r="I28" s="17">
        <v>76.819305999999997</v>
      </c>
      <c r="J28" s="17">
        <v>88.711070999999976</v>
      </c>
      <c r="K28" s="17">
        <v>84.29186</v>
      </c>
      <c r="L28" s="17">
        <v>77.859852999999987</v>
      </c>
      <c r="M28" s="17">
        <v>36.381549</v>
      </c>
      <c r="N28" s="17">
        <v>79.490023000000008</v>
      </c>
      <c r="O28" s="17">
        <v>22.218760999999986</v>
      </c>
      <c r="P28" s="17">
        <v>59.843716000000001</v>
      </c>
      <c r="Q28" s="17">
        <v>53.096198000000001</v>
      </c>
      <c r="R28" s="17">
        <v>95.236482999999993</v>
      </c>
      <c r="S28" s="17">
        <v>67.941254999999998</v>
      </c>
      <c r="T28" s="17">
        <v>71.211297000000002</v>
      </c>
      <c r="U28" s="17">
        <v>27.790272999999999</v>
      </c>
    </row>
    <row r="29" spans="2:21">
      <c r="B29" t="s">
        <v>86</v>
      </c>
      <c r="C29" s="118">
        <v>-2.5381749999999954</v>
      </c>
      <c r="D29" s="17">
        <v>95.981150000000014</v>
      </c>
      <c r="E29" s="17">
        <v>93.680421999999993</v>
      </c>
      <c r="F29" s="17">
        <v>36.776555999999971</v>
      </c>
      <c r="G29" s="17">
        <v>31.602520000000027</v>
      </c>
      <c r="H29" s="17">
        <v>228.41407599999999</v>
      </c>
      <c r="I29" s="17">
        <v>62.761767999999996</v>
      </c>
      <c r="J29" s="17">
        <v>-33.005318999999986</v>
      </c>
      <c r="K29" s="17">
        <v>106.58050299999999</v>
      </c>
      <c r="L29" s="17">
        <v>15.826000000000004</v>
      </c>
      <c r="M29" s="17">
        <v>24.513698999999999</v>
      </c>
      <c r="N29" s="17">
        <v>-23.219895000000008</v>
      </c>
      <c r="O29" s="17">
        <v>-40.263199</v>
      </c>
      <c r="P29" s="17">
        <v>-19.582329000000001</v>
      </c>
      <c r="Q29" s="17">
        <v>-3.9770650000000001</v>
      </c>
      <c r="R29" s="17">
        <v>-178.48199500000001</v>
      </c>
      <c r="S29" s="17">
        <v>172.89383800000002</v>
      </c>
      <c r="T29" s="17">
        <v>-67.284988999999982</v>
      </c>
      <c r="U29" s="17">
        <v>146.44227799999999</v>
      </c>
    </row>
    <row r="30" spans="2:21">
      <c r="B30" t="s">
        <v>87</v>
      </c>
      <c r="C30" s="118">
        <v>0.42721199999999993</v>
      </c>
      <c r="D30" s="17">
        <v>4.0137009999999993</v>
      </c>
      <c r="E30" s="17">
        <v>1.820757</v>
      </c>
      <c r="F30" s="17">
        <v>11.805949</v>
      </c>
      <c r="G30" s="17">
        <v>3.2956560000000001</v>
      </c>
      <c r="H30" s="17">
        <v>1.956526</v>
      </c>
      <c r="I30" s="17">
        <v>1.617964</v>
      </c>
      <c r="J30" s="17">
        <v>0.56998500000003105</v>
      </c>
      <c r="K30" s="17">
        <v>0.63337599999999838</v>
      </c>
      <c r="L30" s="17">
        <v>0.59312000000000609</v>
      </c>
      <c r="M30" s="17">
        <v>0.58838899999999938</v>
      </c>
      <c r="N30" s="17">
        <v>0.6775299999999902</v>
      </c>
      <c r="O30" s="17">
        <v>0.37883200000001693</v>
      </c>
      <c r="P30" s="17">
        <v>-7.4598000000008824E-2</v>
      </c>
      <c r="Q30" s="17">
        <v>0.91960199999999759</v>
      </c>
      <c r="R30" s="17">
        <v>2.7877400000000137</v>
      </c>
      <c r="S30" s="17">
        <v>0.94478999999998337</v>
      </c>
      <c r="T30" s="17">
        <v>0.5225770000000054</v>
      </c>
      <c r="U30" s="17">
        <v>0.7542010000000019</v>
      </c>
    </row>
    <row r="31" spans="2:21">
      <c r="B31" s="2" t="s">
        <v>101</v>
      </c>
      <c r="C31" s="119">
        <v>614.99518100000012</v>
      </c>
      <c r="D31" s="20">
        <v>809.79239399999994</v>
      </c>
      <c r="E31" s="20">
        <v>610.014141</v>
      </c>
      <c r="F31" s="20">
        <v>717.105684</v>
      </c>
      <c r="G31" s="20">
        <v>605.76478399999996</v>
      </c>
      <c r="H31" s="20">
        <v>841.94365400000015</v>
      </c>
      <c r="I31" s="20">
        <f>SUM(I28:I30)+I26-I27</f>
        <v>439.06046099999998</v>
      </c>
      <c r="J31" s="20">
        <f>SUM(J28:J30)+J26-J27</f>
        <v>370.57777499999992</v>
      </c>
      <c r="K31" s="20">
        <f>SUM(K28:K30)+K26-K27</f>
        <v>458.57670200000013</v>
      </c>
      <c r="L31" s="20">
        <f t="shared" ref="L31:U31" si="4">SUM(L28:L30)+L26-L27</f>
        <v>359.8680619999999</v>
      </c>
      <c r="M31" s="20">
        <f t="shared" si="4"/>
        <v>279.90255400000001</v>
      </c>
      <c r="N31" s="20">
        <f t="shared" si="4"/>
        <v>297.18532699999992</v>
      </c>
      <c r="O31" s="20">
        <f t="shared" si="4"/>
        <v>220.81101700000008</v>
      </c>
      <c r="P31" s="20">
        <f t="shared" si="4"/>
        <v>273.82248999999996</v>
      </c>
      <c r="Q31" s="20">
        <f t="shared" si="4"/>
        <v>251.93735599999999</v>
      </c>
      <c r="R31" s="20">
        <f t="shared" si="4"/>
        <v>194.98204300000003</v>
      </c>
      <c r="S31" s="20">
        <f t="shared" si="4"/>
        <v>453.44025600000003</v>
      </c>
      <c r="T31" s="20">
        <f t="shared" si="4"/>
        <v>229.13339000000011</v>
      </c>
      <c r="U31" s="20">
        <f t="shared" si="4"/>
        <v>372.20468</v>
      </c>
    </row>
    <row r="32" spans="2:21">
      <c r="B32" s="2" t="s">
        <v>88</v>
      </c>
      <c r="C32" s="119">
        <v>3278.5718229999984</v>
      </c>
      <c r="D32" s="20">
        <v>3338.8129470000022</v>
      </c>
      <c r="E32" s="20">
        <v>3250.837716999999</v>
      </c>
      <c r="F32" s="20">
        <v>3459.8821329999982</v>
      </c>
      <c r="G32" s="20">
        <v>3365.5675120000005</v>
      </c>
      <c r="H32" s="20">
        <v>3206.8434840000004</v>
      </c>
      <c r="I32" s="20">
        <f>I31+I25</f>
        <v>1971.975989</v>
      </c>
      <c r="J32" s="20">
        <f>J31+J25</f>
        <v>1956.9066060000016</v>
      </c>
      <c r="K32" s="20">
        <f>K31+K25</f>
        <v>2032.4918399999999</v>
      </c>
      <c r="L32" s="20">
        <f t="shared" ref="L32:U32" si="5">L31+L25</f>
        <v>1895.9718800000005</v>
      </c>
      <c r="M32" s="20">
        <f t="shared" si="5"/>
        <v>1742.393433</v>
      </c>
      <c r="N32" s="20">
        <f t="shared" si="5"/>
        <v>1738.7558350000006</v>
      </c>
      <c r="O32" s="20">
        <f t="shared" si="5"/>
        <v>1613.6556609999998</v>
      </c>
      <c r="P32" s="20">
        <f t="shared" si="5"/>
        <v>1506.1847750000006</v>
      </c>
      <c r="Q32" s="20">
        <f t="shared" si="5"/>
        <v>1426.7358159999997</v>
      </c>
      <c r="R32" s="20">
        <f t="shared" si="5"/>
        <v>1330.5468980000001</v>
      </c>
      <c r="S32" s="20">
        <f t="shared" si="5"/>
        <v>1494.7954990000001</v>
      </c>
      <c r="T32" s="20">
        <f t="shared" si="5"/>
        <v>1158.8779920000004</v>
      </c>
      <c r="U32" s="20">
        <f t="shared" si="5"/>
        <v>1259.39914</v>
      </c>
    </row>
    <row r="33" spans="2:21">
      <c r="B33" t="s">
        <v>102</v>
      </c>
      <c r="C33" s="118">
        <v>859.01713099999984</v>
      </c>
      <c r="D33" s="17">
        <v>864.92498499999999</v>
      </c>
      <c r="E33" s="17">
        <v>834.30160100000001</v>
      </c>
      <c r="F33" s="17">
        <v>880.34248900000011</v>
      </c>
      <c r="G33" s="17">
        <v>815.055071</v>
      </c>
      <c r="H33" s="17">
        <v>725.706908</v>
      </c>
      <c r="I33" s="17">
        <v>454.77355999999997</v>
      </c>
      <c r="J33" s="17">
        <v>417.19581900000003</v>
      </c>
      <c r="K33" s="17">
        <v>351.47815000000003</v>
      </c>
      <c r="L33" s="17">
        <v>377.45780400000001</v>
      </c>
      <c r="M33" s="17">
        <v>361.79276900000002</v>
      </c>
      <c r="N33" s="17">
        <v>336.6311169999999</v>
      </c>
      <c r="O33" s="17">
        <v>345.15487600000006</v>
      </c>
      <c r="P33" s="17">
        <v>343.57997799999998</v>
      </c>
      <c r="Q33" s="17">
        <v>355.69510700000001</v>
      </c>
      <c r="R33" s="17">
        <v>331.58370600000001</v>
      </c>
      <c r="S33" s="17">
        <v>317.57665300000008</v>
      </c>
      <c r="T33" s="17">
        <v>326.90144599999996</v>
      </c>
      <c r="U33" s="17">
        <v>315.91759999999999</v>
      </c>
    </row>
    <row r="34" spans="2:21">
      <c r="B34" t="s">
        <v>103</v>
      </c>
      <c r="C34" s="118">
        <v>111.79862599999998</v>
      </c>
      <c r="D34" s="17">
        <v>109.20876199999999</v>
      </c>
      <c r="E34" s="17">
        <v>113.125522</v>
      </c>
      <c r="F34" s="17">
        <v>109.94041399999998</v>
      </c>
      <c r="G34" s="17">
        <v>107.38722899999999</v>
      </c>
      <c r="H34" s="17">
        <v>85.461825000000005</v>
      </c>
      <c r="I34" s="17">
        <v>49.772095999999998</v>
      </c>
      <c r="J34" s="17">
        <v>48.702286000000015</v>
      </c>
      <c r="K34" s="17">
        <v>46.182352999999999</v>
      </c>
      <c r="L34" s="17">
        <v>42.562751999999996</v>
      </c>
      <c r="M34" s="17">
        <v>40.936456</v>
      </c>
      <c r="N34" s="17">
        <v>48.147771000000006</v>
      </c>
      <c r="O34" s="17">
        <v>46.911907999999997</v>
      </c>
      <c r="P34" s="17">
        <v>48.004963000000004</v>
      </c>
      <c r="Q34" s="17">
        <v>49.391542999999999</v>
      </c>
      <c r="R34" s="17">
        <v>57.125518999999997</v>
      </c>
      <c r="S34" s="17">
        <v>54.528791999999996</v>
      </c>
      <c r="T34" s="17">
        <v>54.199171999999997</v>
      </c>
      <c r="U34" s="17">
        <v>52.444353999999997</v>
      </c>
    </row>
    <row r="35" spans="2:21">
      <c r="B35" t="s">
        <v>104</v>
      </c>
      <c r="C35" s="118">
        <v>72.896292999999986</v>
      </c>
      <c r="D35" s="17">
        <v>79.135458000000014</v>
      </c>
      <c r="E35" s="17">
        <v>88.842843999999999</v>
      </c>
      <c r="F35" s="17">
        <v>165.41032300000003</v>
      </c>
      <c r="G35" s="17">
        <v>67.389117999999982</v>
      </c>
      <c r="H35" s="17">
        <v>78.795729000000009</v>
      </c>
      <c r="I35" s="17">
        <v>42.227204999999998</v>
      </c>
      <c r="J35" s="17">
        <v>86.711039000000014</v>
      </c>
      <c r="K35" s="17">
        <v>37.407294</v>
      </c>
      <c r="L35" s="17">
        <v>39.344954000000008</v>
      </c>
      <c r="M35" s="17">
        <v>40.488143999999998</v>
      </c>
      <c r="N35" s="17">
        <v>53.875454999999988</v>
      </c>
      <c r="O35" s="17">
        <v>43.932430000000011</v>
      </c>
      <c r="P35" s="17">
        <v>56.213211999999999</v>
      </c>
      <c r="Q35" s="17">
        <v>44.746194000000003</v>
      </c>
      <c r="R35" s="17">
        <v>63.378602999999998</v>
      </c>
      <c r="S35" s="17">
        <v>38.336909000000006</v>
      </c>
      <c r="T35" s="17">
        <v>39.189673999999997</v>
      </c>
      <c r="U35" s="17">
        <v>36.281345999999999</v>
      </c>
    </row>
    <row r="36" spans="2:21">
      <c r="B36" s="2" t="s">
        <v>105</v>
      </c>
      <c r="C36" s="119">
        <v>1043.7120499999999</v>
      </c>
      <c r="D36" s="20">
        <v>1053.2692050000001</v>
      </c>
      <c r="E36" s="20">
        <v>1036.269967</v>
      </c>
      <c r="F36" s="20">
        <v>1155.6932260000001</v>
      </c>
      <c r="G36" s="20">
        <v>989.83141799999987</v>
      </c>
      <c r="H36" s="20">
        <v>889.96446200000003</v>
      </c>
      <c r="I36" s="20">
        <f t="shared" ref="I36:M36" si="6">SUM(I33:I35)</f>
        <v>546.77286099999992</v>
      </c>
      <c r="J36" s="20">
        <f t="shared" si="6"/>
        <v>552.60914400000001</v>
      </c>
      <c r="K36" s="20">
        <f t="shared" si="6"/>
        <v>435.06779699999998</v>
      </c>
      <c r="L36" s="20">
        <f t="shared" si="6"/>
        <v>459.36551000000003</v>
      </c>
      <c r="M36" s="20">
        <f t="shared" si="6"/>
        <v>443.21736900000002</v>
      </c>
      <c r="N36" s="20">
        <f t="shared" ref="N36:U36" si="7">SUM(N33:N35)</f>
        <v>438.65434299999993</v>
      </c>
      <c r="O36" s="20">
        <f t="shared" si="7"/>
        <v>435.99921400000005</v>
      </c>
      <c r="P36" s="20">
        <f t="shared" si="7"/>
        <v>447.79815299999996</v>
      </c>
      <c r="Q36" s="20">
        <f t="shared" si="7"/>
        <v>449.83284400000002</v>
      </c>
      <c r="R36" s="20">
        <f t="shared" si="7"/>
        <v>452.087828</v>
      </c>
      <c r="S36" s="20">
        <f t="shared" si="7"/>
        <v>410.44235400000008</v>
      </c>
      <c r="T36" s="20">
        <f t="shared" si="7"/>
        <v>420.29029199999991</v>
      </c>
      <c r="U36" s="20">
        <f t="shared" si="7"/>
        <v>404.64329999999995</v>
      </c>
    </row>
    <row r="37" spans="2:21">
      <c r="B37" s="2" t="s">
        <v>106</v>
      </c>
      <c r="C37" s="119">
        <v>2234.8597729999983</v>
      </c>
      <c r="D37" s="20">
        <v>2285.5437420000021</v>
      </c>
      <c r="E37" s="20">
        <v>2214.5677499999993</v>
      </c>
      <c r="F37" s="20">
        <v>2304.1889069999979</v>
      </c>
      <c r="G37" s="20">
        <v>2375.7360940000008</v>
      </c>
      <c r="H37" s="20">
        <v>2316.8790220000005</v>
      </c>
      <c r="I37" s="20">
        <f>I32-I36</f>
        <v>1425.2031280000001</v>
      </c>
      <c r="J37" s="20">
        <f>J32-J36</f>
        <v>1404.2974620000016</v>
      </c>
      <c r="K37" s="20">
        <f>K32-K36</f>
        <v>1597.424043</v>
      </c>
      <c r="L37" s="20">
        <f t="shared" ref="L37" si="8">L32-L36</f>
        <v>1436.6063700000004</v>
      </c>
      <c r="M37" s="20">
        <f t="shared" ref="M37:U37" si="9">M32-M36</f>
        <v>1299.176064</v>
      </c>
      <c r="N37" s="20">
        <f t="shared" si="9"/>
        <v>1300.1014920000007</v>
      </c>
      <c r="O37" s="20">
        <f t="shared" si="9"/>
        <v>1177.6564469999998</v>
      </c>
      <c r="P37" s="20">
        <f t="shared" si="9"/>
        <v>1058.3866220000007</v>
      </c>
      <c r="Q37" s="20">
        <f t="shared" si="9"/>
        <v>976.90297199999964</v>
      </c>
      <c r="R37" s="20">
        <f t="shared" si="9"/>
        <v>878.45907000000011</v>
      </c>
      <c r="S37" s="20">
        <f t="shared" si="9"/>
        <v>1084.353145</v>
      </c>
      <c r="T37" s="20">
        <f t="shared" si="9"/>
        <v>738.5877000000005</v>
      </c>
      <c r="U37" s="20">
        <f t="shared" si="9"/>
        <v>854.75584000000003</v>
      </c>
    </row>
    <row r="38" spans="2:21">
      <c r="B38" t="s">
        <v>107</v>
      </c>
      <c r="C38" s="118">
        <v>96.726959000000022</v>
      </c>
      <c r="D38" s="17">
        <v>33.425821999999982</v>
      </c>
      <c r="E38" s="17">
        <v>102.62697900000001</v>
      </c>
      <c r="F38" s="17">
        <v>48.774827000000016</v>
      </c>
      <c r="G38" s="17">
        <v>73.173086999999981</v>
      </c>
      <c r="H38" s="17">
        <v>179.805083</v>
      </c>
      <c r="I38" s="17">
        <v>10.379863</v>
      </c>
      <c r="J38" s="17">
        <v>16.290814999999995</v>
      </c>
      <c r="K38" s="17">
        <v>12.391368</v>
      </c>
      <c r="L38" s="17">
        <v>24.567906999999998</v>
      </c>
      <c r="M38" s="17">
        <v>43.648412</v>
      </c>
      <c r="N38" s="17">
        <v>12.627656000000002</v>
      </c>
      <c r="O38" s="17">
        <v>20.429482999999998</v>
      </c>
      <c r="P38" s="17">
        <v>28.814848999999995</v>
      </c>
      <c r="Q38" s="17">
        <v>32.960816000000001</v>
      </c>
      <c r="R38" s="17">
        <v>38.315922999999998</v>
      </c>
      <c r="S38" s="17">
        <v>-10.47481</v>
      </c>
      <c r="T38" s="17">
        <v>18.933982999999998</v>
      </c>
      <c r="U38" s="17">
        <v>5.6654210000000003</v>
      </c>
    </row>
    <row r="39" spans="2:21" s="22" customFormat="1">
      <c r="B39" s="8" t="s">
        <v>108</v>
      </c>
      <c r="C39" s="120">
        <v>2138.1328139999982</v>
      </c>
      <c r="D39" s="26">
        <v>2252.117920000002</v>
      </c>
      <c r="E39" s="26">
        <v>2111.9407709999991</v>
      </c>
      <c r="F39" s="26">
        <v>2255.4140799999977</v>
      </c>
      <c r="G39" s="26">
        <v>2302.5630070000007</v>
      </c>
      <c r="H39" s="26">
        <v>2137.0739390000003</v>
      </c>
      <c r="I39" s="26">
        <f t="shared" ref="I39:M39" si="10">I37-I38</f>
        <v>1414.823265</v>
      </c>
      <c r="J39" s="26">
        <f t="shared" si="10"/>
        <v>1388.0066470000015</v>
      </c>
      <c r="K39" s="26">
        <f t="shared" si="10"/>
        <v>1585.0326749999999</v>
      </c>
      <c r="L39" s="26">
        <f t="shared" si="10"/>
        <v>1412.0384630000003</v>
      </c>
      <c r="M39" s="26">
        <f t="shared" si="10"/>
        <v>1255.527652</v>
      </c>
      <c r="N39" s="26">
        <f t="shared" ref="N39:U39" si="11">N37-N38</f>
        <v>1287.4738360000006</v>
      </c>
      <c r="O39" s="26">
        <f t="shared" si="11"/>
        <v>1157.226964</v>
      </c>
      <c r="P39" s="26">
        <f t="shared" si="11"/>
        <v>1029.5717730000006</v>
      </c>
      <c r="Q39" s="26">
        <f t="shared" si="11"/>
        <v>943.94215599999961</v>
      </c>
      <c r="R39" s="26">
        <f t="shared" si="11"/>
        <v>840.14314700000011</v>
      </c>
      <c r="S39" s="26">
        <f t="shared" si="11"/>
        <v>1094.827955</v>
      </c>
      <c r="T39" s="26">
        <f t="shared" si="11"/>
        <v>719.65371700000048</v>
      </c>
      <c r="U39" s="26">
        <f t="shared" si="11"/>
        <v>849.090419</v>
      </c>
    </row>
    <row r="40" spans="2:21">
      <c r="B40" t="s">
        <v>109</v>
      </c>
      <c r="C40" s="118">
        <v>460.64470100000005</v>
      </c>
      <c r="D40" s="17">
        <v>485.83557300000001</v>
      </c>
      <c r="E40" s="17">
        <v>95.521134000000004</v>
      </c>
      <c r="F40" s="17">
        <v>505.65822200000002</v>
      </c>
      <c r="G40" s="17">
        <v>506.20680900000002</v>
      </c>
      <c r="H40" s="17">
        <v>440.79216400000001</v>
      </c>
      <c r="I40" s="17">
        <v>83.211927000000003</v>
      </c>
      <c r="J40" s="17">
        <v>303.96998799999994</v>
      </c>
      <c r="K40" s="17">
        <v>342.20371899999998</v>
      </c>
      <c r="L40" s="17">
        <v>310.37745200000001</v>
      </c>
      <c r="M40" s="17">
        <v>31.563806</v>
      </c>
      <c r="N40" s="17">
        <v>286.17262499999993</v>
      </c>
      <c r="O40" s="17">
        <v>271.09532900000005</v>
      </c>
      <c r="P40" s="17">
        <v>242.18558999999999</v>
      </c>
      <c r="Q40" s="17">
        <v>74.208849000000001</v>
      </c>
      <c r="R40" s="17">
        <v>191.47172399999994</v>
      </c>
      <c r="S40" s="17">
        <v>248.67576900000003</v>
      </c>
      <c r="T40" s="17">
        <v>153.13126399999999</v>
      </c>
      <c r="U40" s="17">
        <v>93.350988999999998</v>
      </c>
    </row>
    <row r="41" spans="2:21" s="22" customFormat="1">
      <c r="B41" s="2" t="s">
        <v>110</v>
      </c>
      <c r="C41" s="119">
        <v>1677.4881129999981</v>
      </c>
      <c r="D41" s="20">
        <v>1766.2823470000019</v>
      </c>
      <c r="E41" s="20">
        <v>2016.4196369999991</v>
      </c>
      <c r="F41" s="20">
        <v>1749.7558579999977</v>
      </c>
      <c r="G41" s="20">
        <v>1796.3561980000006</v>
      </c>
      <c r="H41" s="20">
        <v>1696.2817750000004</v>
      </c>
      <c r="I41" s="20">
        <f t="shared" ref="I41:M41" si="12">I39-I40</f>
        <v>1331.6113379999999</v>
      </c>
      <c r="J41" s="20">
        <f t="shared" si="12"/>
        <v>1084.0366590000017</v>
      </c>
      <c r="K41" s="20">
        <f t="shared" si="12"/>
        <v>1242.8289559999998</v>
      </c>
      <c r="L41" s="20">
        <f t="shared" si="12"/>
        <v>1101.6610110000004</v>
      </c>
      <c r="M41" s="20">
        <f t="shared" si="12"/>
        <v>1223.9638460000001</v>
      </c>
      <c r="N41" s="20">
        <f t="shared" ref="N41:U41" si="13">N39-N40</f>
        <v>1001.3012110000006</v>
      </c>
      <c r="O41" s="20">
        <f t="shared" si="13"/>
        <v>886.13163499999996</v>
      </c>
      <c r="P41" s="20">
        <f t="shared" si="13"/>
        <v>787.38618300000053</v>
      </c>
      <c r="Q41" s="20">
        <f t="shared" si="13"/>
        <v>869.73330699999963</v>
      </c>
      <c r="R41" s="20">
        <f t="shared" si="13"/>
        <v>648.67142300000023</v>
      </c>
      <c r="S41" s="20">
        <f t="shared" si="13"/>
        <v>846.15218599999992</v>
      </c>
      <c r="T41" s="20">
        <f t="shared" si="13"/>
        <v>566.5224530000005</v>
      </c>
      <c r="U41" s="20">
        <f t="shared" si="13"/>
        <v>755.73942999999997</v>
      </c>
    </row>
    <row r="42" spans="2:21" s="22" customFormat="1">
      <c r="B42" s="3"/>
      <c r="C42" s="121"/>
    </row>
    <row r="43" spans="2:21" s="22" customFormat="1">
      <c r="B43" t="s">
        <v>111</v>
      </c>
      <c r="C43" s="118">
        <v>1547.7679200104872</v>
      </c>
      <c r="D43" s="17">
        <v>1636.7369600000018</v>
      </c>
      <c r="E43" s="17">
        <v>1893.136917999999</v>
      </c>
      <c r="F43" s="17">
        <v>1640.3515079999977</v>
      </c>
      <c r="G43" s="17">
        <v>1683.4158120000006</v>
      </c>
      <c r="H43" s="17">
        <v>1601.1173275000003</v>
      </c>
      <c r="I43" s="17">
        <v>1288.4994259999999</v>
      </c>
      <c r="J43" s="17">
        <v>1044.2078070000018</v>
      </c>
      <c r="K43" s="17">
        <v>1201.4383929999999</v>
      </c>
      <c r="L43" s="17">
        <v>1060.8235250000005</v>
      </c>
      <c r="M43" s="17">
        <v>1187.2004730000001</v>
      </c>
      <c r="N43" s="17">
        <v>969.99562300000116</v>
      </c>
      <c r="O43" s="17">
        <v>858.37355399999979</v>
      </c>
      <c r="P43" s="17">
        <v>766.20245200000056</v>
      </c>
      <c r="Q43" s="17">
        <v>847.13864699999965</v>
      </c>
      <c r="R43" s="17">
        <v>628.2215269999997</v>
      </c>
      <c r="S43" s="17">
        <v>832.70761699999957</v>
      </c>
      <c r="T43" s="17">
        <v>554.59918900000048</v>
      </c>
      <c r="U43" s="17">
        <v>743.44319399999995</v>
      </c>
    </row>
    <row r="44" spans="2:21" s="22" customFormat="1">
      <c r="B44" t="s">
        <v>112</v>
      </c>
      <c r="C44" s="118">
        <v>89.220252999999985</v>
      </c>
      <c r="D44" s="17">
        <v>86.77970000000002</v>
      </c>
      <c r="E44" s="17">
        <v>82.096588999999994</v>
      </c>
      <c r="F44" s="17">
        <v>80.053304999999995</v>
      </c>
      <c r="G44" s="17">
        <v>81.792180000000002</v>
      </c>
      <c r="H44" s="17">
        <v>73.93929</v>
      </c>
      <c r="I44" s="17">
        <v>41.849027</v>
      </c>
      <c r="J44" s="17">
        <v>41.217388999999997</v>
      </c>
      <c r="K44" s="17">
        <v>41.390563</v>
      </c>
      <c r="L44" s="17">
        <v>40.837485999999998</v>
      </c>
      <c r="M44" s="17">
        <v>36.763373000000001</v>
      </c>
      <c r="N44" s="17">
        <v>31.305588</v>
      </c>
      <c r="O44" s="17">
        <v>27.758081000000004</v>
      </c>
      <c r="P44" s="17">
        <v>21.183730999999998</v>
      </c>
      <c r="Q44" s="17">
        <v>22.594660000000001</v>
      </c>
      <c r="R44" s="17">
        <v>20.449896000000003</v>
      </c>
      <c r="S44" s="17">
        <v>13.444568999999998</v>
      </c>
      <c r="T44" s="17">
        <v>11.923264</v>
      </c>
      <c r="U44" s="17">
        <v>12.296236</v>
      </c>
    </row>
    <row r="45" spans="2:21" s="22" customFormat="1">
      <c r="B45" t="s">
        <v>113</v>
      </c>
      <c r="C45" s="118">
        <v>40.499939989510992</v>
      </c>
      <c r="D45" s="17">
        <v>42.765687000000007</v>
      </c>
      <c r="E45" s="17">
        <v>41.186129999999999</v>
      </c>
      <c r="F45" s="17">
        <v>29.351045000000006</v>
      </c>
      <c r="G45" s="17">
        <v>31.148206000000002</v>
      </c>
      <c r="H45" s="17">
        <v>21.225157499999998</v>
      </c>
      <c r="I45" s="17">
        <v>1.262885</v>
      </c>
      <c r="J45" s="17">
        <v>-1.3885369999999999</v>
      </c>
      <c r="K45" s="17">
        <v>0</v>
      </c>
      <c r="L45" s="17">
        <v>0</v>
      </c>
      <c r="M45" s="17">
        <v>0</v>
      </c>
      <c r="N45" s="17">
        <v>0</v>
      </c>
      <c r="O45" s="17">
        <v>0</v>
      </c>
      <c r="P45" s="17">
        <v>0</v>
      </c>
      <c r="Q45" s="17">
        <v>0</v>
      </c>
      <c r="R45" s="17">
        <v>0</v>
      </c>
      <c r="S45" s="17">
        <v>0</v>
      </c>
      <c r="T45" s="17">
        <v>0</v>
      </c>
      <c r="U45" s="17">
        <v>0</v>
      </c>
    </row>
    <row r="46" spans="2:21" s="22" customFormat="1">
      <c r="B46" s="2" t="s">
        <v>110</v>
      </c>
      <c r="C46" s="119">
        <v>1677.4881129999981</v>
      </c>
      <c r="D46" s="20">
        <v>1766.2823470000019</v>
      </c>
      <c r="E46" s="20">
        <v>2016.4196369999991</v>
      </c>
      <c r="F46" s="20">
        <v>1749.7558579999977</v>
      </c>
      <c r="G46" s="20">
        <v>1796.3561980000006</v>
      </c>
      <c r="H46" s="20">
        <v>1696.2817750000004</v>
      </c>
      <c r="I46" s="20">
        <f t="shared" ref="I46" si="14">SUM(I43:I45)</f>
        <v>1331.6113379999999</v>
      </c>
      <c r="J46" s="20">
        <f t="shared" ref="J46:U46" si="15">SUM(J43:J45)</f>
        <v>1084.0366590000017</v>
      </c>
      <c r="K46" s="20">
        <f t="shared" si="15"/>
        <v>1242.8289559999998</v>
      </c>
      <c r="L46" s="20">
        <f t="shared" si="15"/>
        <v>1101.6610110000004</v>
      </c>
      <c r="M46" s="20">
        <f t="shared" si="15"/>
        <v>1223.9638460000001</v>
      </c>
      <c r="N46" s="20">
        <f t="shared" si="15"/>
        <v>1001.3012110000011</v>
      </c>
      <c r="O46" s="20">
        <f t="shared" si="15"/>
        <v>886.13163499999973</v>
      </c>
      <c r="P46" s="20">
        <f t="shared" si="15"/>
        <v>787.38618300000053</v>
      </c>
      <c r="Q46" s="20">
        <f t="shared" si="15"/>
        <v>869.73330699999963</v>
      </c>
      <c r="R46" s="20">
        <f t="shared" si="15"/>
        <v>648.67142299999966</v>
      </c>
      <c r="S46" s="20">
        <f t="shared" si="15"/>
        <v>846.15218599999957</v>
      </c>
      <c r="T46" s="20">
        <f t="shared" si="15"/>
        <v>566.5224530000005</v>
      </c>
      <c r="U46" s="20">
        <f t="shared" si="15"/>
        <v>755.73942999999997</v>
      </c>
    </row>
    <row r="47" spans="2:21" s="22" customFormat="1">
      <c r="B47" s="3"/>
      <c r="C47" s="3"/>
      <c r="D47" s="54"/>
    </row>
    <row r="48" spans="2:21">
      <c r="B48" s="114" t="s">
        <v>114</v>
      </c>
      <c r="C48" s="114"/>
      <c r="D48" s="17"/>
      <c r="E48" s="17"/>
      <c r="F48" s="17"/>
      <c r="G48" s="17"/>
      <c r="H48" s="17"/>
      <c r="I48" s="17"/>
      <c r="J48" s="17"/>
      <c r="L48" s="17"/>
    </row>
    <row r="49" spans="2:14">
      <c r="B49" s="6" t="s">
        <v>63</v>
      </c>
      <c r="C49" s="117">
        <v>2026</v>
      </c>
      <c r="D49" s="7">
        <v>2025</v>
      </c>
      <c r="E49" s="7">
        <v>2024</v>
      </c>
      <c r="F49" s="7">
        <v>2023</v>
      </c>
      <c r="G49" s="7">
        <v>2022</v>
      </c>
      <c r="H49" s="7">
        <v>2021</v>
      </c>
      <c r="I49" s="7">
        <v>2020</v>
      </c>
      <c r="K49" s="89"/>
      <c r="M49" s="89"/>
      <c r="N49" s="89"/>
    </row>
    <row r="50" spans="2:14">
      <c r="B50" t="s">
        <v>95</v>
      </c>
      <c r="C50" s="118">
        <v>20681.427189999999</v>
      </c>
      <c r="D50" s="17">
        <v>23463.111617999999</v>
      </c>
      <c r="E50" s="17">
        <v>15633.901544</v>
      </c>
      <c r="F50" s="17">
        <v>11836.739106000001</v>
      </c>
      <c r="G50" s="17">
        <v>6335.3884680000001</v>
      </c>
      <c r="H50" s="17">
        <v>3903.7351870000002</v>
      </c>
      <c r="I50" s="17">
        <v>4209.3067519999995</v>
      </c>
    </row>
    <row r="51" spans="2:14">
      <c r="B51" t="s">
        <v>96</v>
      </c>
      <c r="C51" s="118">
        <v>3107.2401420000001</v>
      </c>
      <c r="D51" s="17">
        <v>4485.4673419999999</v>
      </c>
      <c r="E51" s="17">
        <v>3240.1670060000001</v>
      </c>
      <c r="F51" s="17">
        <v>2653.4008079999999</v>
      </c>
      <c r="G51" s="17">
        <v>1335.7168099999999</v>
      </c>
      <c r="H51" s="17">
        <v>621.149</v>
      </c>
      <c r="I51" s="17">
        <v>916.52124200000003</v>
      </c>
    </row>
    <row r="52" spans="2:14">
      <c r="B52" t="s">
        <v>97</v>
      </c>
      <c r="C52" s="118">
        <v>15955.246561</v>
      </c>
      <c r="D52" s="17">
        <v>18548.184424999999</v>
      </c>
      <c r="E52" s="17">
        <v>12715.229884</v>
      </c>
      <c r="F52" s="17">
        <v>9248.5640170000006</v>
      </c>
      <c r="G52" s="17">
        <v>3677.246118</v>
      </c>
      <c r="H52" s="17">
        <v>1226.3452649999999</v>
      </c>
      <c r="I52" s="17">
        <v>2021.3511390000001</v>
      </c>
    </row>
    <row r="53" spans="2:14">
      <c r="B53" s="2" t="s">
        <v>83</v>
      </c>
      <c r="C53" s="119">
        <v>7833.4207709999973</v>
      </c>
      <c r="D53" s="20">
        <v>9400.3945349999995</v>
      </c>
      <c r="E53" s="20">
        <v>6158.8386659999996</v>
      </c>
      <c r="F53" s="20">
        <v>5241.5758970000006</v>
      </c>
      <c r="G53" s="20">
        <v>3993.85916</v>
      </c>
      <c r="H53" s="20">
        <v>3298.5389220000006</v>
      </c>
      <c r="I53" s="20">
        <v>3104.476854999999</v>
      </c>
      <c r="K53" s="22"/>
      <c r="M53" s="22"/>
      <c r="N53" s="22"/>
    </row>
    <row r="54" spans="2:14">
      <c r="B54" t="s">
        <v>98</v>
      </c>
      <c r="C54" s="118">
        <v>1756.4080240000001</v>
      </c>
      <c r="D54" s="17">
        <v>2041.3569990000001</v>
      </c>
      <c r="E54" s="17">
        <v>1229.0213349999999</v>
      </c>
      <c r="F54" s="17">
        <v>1043.209261</v>
      </c>
      <c r="G54" s="17">
        <v>1025.1481670000001</v>
      </c>
      <c r="H54" s="17">
        <v>899.83717500000012</v>
      </c>
      <c r="I54" s="17">
        <v>772.97852</v>
      </c>
    </row>
    <row r="55" spans="2:14">
      <c r="B55" t="s">
        <v>99</v>
      </c>
      <c r="C55" s="118">
        <v>307.670636</v>
      </c>
      <c r="D55" s="17">
        <v>298.37328100000002</v>
      </c>
      <c r="E55" s="17">
        <v>163.64032800000001</v>
      </c>
      <c r="F55" s="17">
        <v>128.96064699999999</v>
      </c>
      <c r="G55" s="17">
        <v>116.145546</v>
      </c>
      <c r="H55" s="17">
        <v>104.37224399999999</v>
      </c>
      <c r="I55" s="17">
        <v>113.78523800000001</v>
      </c>
    </row>
    <row r="56" spans="2:14">
      <c r="B56" t="s">
        <v>100</v>
      </c>
      <c r="C56" s="118">
        <v>392.67926100000005</v>
      </c>
      <c r="D56" s="17">
        <v>482.65985000000001</v>
      </c>
      <c r="E56" s="17">
        <v>287.24433299999998</v>
      </c>
      <c r="F56" s="17">
        <v>214.648698</v>
      </c>
      <c r="G56" s="17">
        <v>262.17930799999999</v>
      </c>
      <c r="H56" s="17">
        <v>400.58878399999998</v>
      </c>
      <c r="I56" s="17">
        <v>304.49745799999999</v>
      </c>
    </row>
    <row r="57" spans="2:14">
      <c r="B57" t="s">
        <v>86</v>
      </c>
      <c r="C57" s="118">
        <v>187.12339700000001</v>
      </c>
      <c r="D57" s="17">
        <v>359.55491999999998</v>
      </c>
      <c r="E57" s="17">
        <v>113.914883</v>
      </c>
      <c r="F57" s="17">
        <v>-87.042488000000006</v>
      </c>
      <c r="G57" s="17">
        <v>73.569131999999996</v>
      </c>
      <c r="H57" s="17">
        <v>62.843522</v>
      </c>
      <c r="I57" s="17">
        <v>202.45676800000001</v>
      </c>
    </row>
    <row r="58" spans="2:14">
      <c r="B58" t="s">
        <v>87</v>
      </c>
      <c r="C58" s="118">
        <v>6.2616699999999996</v>
      </c>
      <c r="D58" s="17">
        <v>18.676095</v>
      </c>
      <c r="E58" s="17">
        <v>2.3848700000000349</v>
      </c>
      <c r="F58" s="17">
        <v>1.9013659999999959</v>
      </c>
      <c r="G58" s="17">
        <v>5.0093080000000043</v>
      </c>
      <c r="H58" s="17">
        <v>5.2461899999999559</v>
      </c>
      <c r="I58" s="17">
        <v>16.884918999999996</v>
      </c>
    </row>
    <row r="59" spans="2:14">
      <c r="B59" s="2" t="s">
        <v>101</v>
      </c>
      <c r="C59" s="119">
        <v>2034.8017160000002</v>
      </c>
      <c r="D59" s="20">
        <v>2603.8745829999998</v>
      </c>
      <c r="E59" s="20">
        <v>1468.9250930000001</v>
      </c>
      <c r="F59" s="20">
        <v>1043.7561900000001</v>
      </c>
      <c r="G59" s="20">
        <v>1249.7603690000001</v>
      </c>
      <c r="H59" s="20">
        <v>1264.1434270000002</v>
      </c>
      <c r="I59" s="20">
        <v>1183.0324270000001</v>
      </c>
      <c r="K59" s="22"/>
      <c r="M59" s="22"/>
      <c r="N59" s="22"/>
    </row>
    <row r="60" spans="2:14">
      <c r="B60" s="2" t="s">
        <v>88</v>
      </c>
      <c r="C60" s="119">
        <v>9868.2224869999973</v>
      </c>
      <c r="D60" s="20">
        <v>12004.269118</v>
      </c>
      <c r="E60" s="20">
        <v>7627.7637589999995</v>
      </c>
      <c r="F60" s="20">
        <v>6285.3320870000007</v>
      </c>
      <c r="G60" s="20">
        <v>5243.6195289999996</v>
      </c>
      <c r="H60" s="20">
        <v>4562.6823490000006</v>
      </c>
      <c r="I60" s="20">
        <v>4287.5092819999991</v>
      </c>
      <c r="K60" s="22"/>
      <c r="M60" s="22"/>
      <c r="N60" s="22"/>
    </row>
    <row r="61" spans="2:14">
      <c r="B61" t="s">
        <v>102</v>
      </c>
      <c r="C61" s="118">
        <v>2558.2437169999998</v>
      </c>
      <c r="D61" s="17">
        <v>2875.8780280000001</v>
      </c>
      <c r="E61" s="17">
        <v>1507.924542</v>
      </c>
      <c r="F61" s="17">
        <v>1381.061078</v>
      </c>
      <c r="G61" s="17">
        <v>1291.979405</v>
      </c>
      <c r="H61" s="17">
        <v>1189.5477989999999</v>
      </c>
      <c r="I61" s="17">
        <v>1097.1550549999999</v>
      </c>
    </row>
    <row r="62" spans="2:14">
      <c r="B62" t="s">
        <v>103</v>
      </c>
      <c r="C62" s="118">
        <v>334.13290999999998</v>
      </c>
      <c r="D62" s="17">
        <v>352.56156399999998</v>
      </c>
      <c r="E62" s="17">
        <v>178.383847</v>
      </c>
      <c r="F62" s="17">
        <v>192.456185</v>
      </c>
      <c r="G62" s="17">
        <v>218.29783699999999</v>
      </c>
      <c r="H62" s="17">
        <v>207.860703</v>
      </c>
      <c r="I62" s="17">
        <v>187.88120699999999</v>
      </c>
    </row>
    <row r="63" spans="2:14">
      <c r="B63" t="s">
        <v>104</v>
      </c>
      <c r="C63" s="118">
        <v>240.874595</v>
      </c>
      <c r="D63" s="17">
        <v>353.82237500000002</v>
      </c>
      <c r="E63" s="17">
        <v>203.95143100000001</v>
      </c>
      <c r="F63" s="17">
        <v>198.767291</v>
      </c>
      <c r="G63" s="17">
        <v>177.186532</v>
      </c>
      <c r="H63" s="17">
        <v>141.063119</v>
      </c>
      <c r="I63" s="17">
        <v>163.12102300000001</v>
      </c>
    </row>
    <row r="64" spans="2:14">
      <c r="B64" s="2" t="s">
        <v>105</v>
      </c>
      <c r="C64" s="119">
        <v>3133.2512219999999</v>
      </c>
      <c r="D64" s="20">
        <v>3582.2619670000004</v>
      </c>
      <c r="E64" s="20">
        <v>1890.25982</v>
      </c>
      <c r="F64" s="20">
        <v>1772.2845539999998</v>
      </c>
      <c r="G64" s="20">
        <v>1687.4637740000001</v>
      </c>
      <c r="H64" s="20">
        <v>1538.4716209999999</v>
      </c>
      <c r="I64" s="20">
        <v>1448.1572849999998</v>
      </c>
      <c r="K64" s="22"/>
      <c r="M64" s="22"/>
      <c r="N64" s="22"/>
    </row>
    <row r="65" spans="2:21">
      <c r="B65" s="2" t="s">
        <v>106</v>
      </c>
      <c r="C65" s="119">
        <v>6734.9712649999974</v>
      </c>
      <c r="D65" s="20">
        <v>8422.0071509999998</v>
      </c>
      <c r="E65" s="20">
        <v>5737.5039389999993</v>
      </c>
      <c r="F65" s="20">
        <v>4513.0475330000008</v>
      </c>
      <c r="G65" s="20">
        <v>3556.1557549999998</v>
      </c>
      <c r="H65" s="20">
        <v>3024.2107280000009</v>
      </c>
      <c r="I65" s="20">
        <v>2839.3519969999993</v>
      </c>
      <c r="K65" s="22"/>
      <c r="M65" s="22"/>
      <c r="N65" s="22"/>
    </row>
    <row r="66" spans="2:21">
      <c r="B66" t="s">
        <v>107</v>
      </c>
      <c r="C66" s="118">
        <v>232.77976000000001</v>
      </c>
      <c r="D66" s="17">
        <v>312.13285999999999</v>
      </c>
      <c r="E66" s="17">
        <v>96.898501999999993</v>
      </c>
      <c r="F66" s="17">
        <v>94.832803999999996</v>
      </c>
      <c r="G66" s="17">
        <v>52.440517</v>
      </c>
      <c r="H66" s="17">
        <v>-30.677842999999999</v>
      </c>
      <c r="I66" s="17">
        <v>447.81893000000002</v>
      </c>
    </row>
    <row r="67" spans="2:21">
      <c r="B67" s="8" t="s">
        <v>108</v>
      </c>
      <c r="C67" s="120">
        <v>6502.1915049999971</v>
      </c>
      <c r="D67" s="26">
        <v>8109.8742910000001</v>
      </c>
      <c r="E67" s="26">
        <v>5640.6054369999993</v>
      </c>
      <c r="F67" s="26">
        <v>4418.2147290000012</v>
      </c>
      <c r="G67" s="26">
        <v>3503.7152379999998</v>
      </c>
      <c r="H67" s="26">
        <v>3054.8885710000009</v>
      </c>
      <c r="I67" s="26">
        <v>2391.5330669999994</v>
      </c>
      <c r="K67" s="22"/>
      <c r="M67" s="22"/>
      <c r="N67" s="22"/>
    </row>
    <row r="68" spans="2:21">
      <c r="B68" t="s">
        <v>109</v>
      </c>
      <c r="C68" s="118">
        <v>1042.0014080000001</v>
      </c>
      <c r="D68" s="17">
        <v>1535.8691220000001</v>
      </c>
      <c r="E68" s="17">
        <v>988.11496499999998</v>
      </c>
      <c r="F68" s="17">
        <v>873.66239299999995</v>
      </c>
      <c r="G68" s="17">
        <v>686.62974599999995</v>
      </c>
      <c r="H68" s="17">
        <v>542.18813499999999</v>
      </c>
      <c r="I68" s="17">
        <v>358.42805900000002</v>
      </c>
    </row>
    <row r="69" spans="2:21">
      <c r="B69" s="2" t="s">
        <v>110</v>
      </c>
      <c r="C69" s="119">
        <v>5460.190096999997</v>
      </c>
      <c r="D69" s="20">
        <v>6574.005169</v>
      </c>
      <c r="E69" s="20">
        <v>4652.4904719999995</v>
      </c>
      <c r="F69" s="20">
        <v>3544.5523360000011</v>
      </c>
      <c r="G69" s="20">
        <v>2817.0854919999997</v>
      </c>
      <c r="H69" s="20">
        <v>2512.700436000001</v>
      </c>
      <c r="I69" s="20">
        <v>2033.1050079999993</v>
      </c>
      <c r="K69" s="22"/>
      <c r="M69" s="22"/>
      <c r="N69" s="22"/>
    </row>
    <row r="70" spans="2:21">
      <c r="B70" s="3"/>
      <c r="C70" s="121"/>
      <c r="D70" s="22"/>
      <c r="E70" s="22"/>
      <c r="F70" s="22"/>
      <c r="G70" s="22"/>
      <c r="H70" s="22"/>
      <c r="I70" s="22"/>
      <c r="K70" s="22"/>
      <c r="M70" s="22"/>
      <c r="N70" s="22"/>
    </row>
    <row r="71" spans="2:21">
      <c r="B71" t="s">
        <v>111</v>
      </c>
      <c r="C71" s="118">
        <v>5077.6417980104861</v>
      </c>
      <c r="D71" s="17">
        <v>6213.3572699999995</v>
      </c>
      <c r="E71" s="17">
        <v>4493.6701979999989</v>
      </c>
      <c r="F71" s="17">
        <v>3441.7102760000012</v>
      </c>
      <c r="G71" s="17">
        <v>2758.9715269999997</v>
      </c>
      <c r="H71" s="17">
        <v>2454.598836000001</v>
      </c>
      <c r="I71" s="17">
        <v>1971.6132299999992</v>
      </c>
      <c r="M71" s="22"/>
      <c r="N71" s="22"/>
    </row>
    <row r="72" spans="2:21">
      <c r="B72" t="s">
        <v>112</v>
      </c>
      <c r="C72" s="118">
        <v>258.096542</v>
      </c>
      <c r="D72" s="17">
        <v>277.633802</v>
      </c>
      <c r="E72" s="17">
        <v>160.208811</v>
      </c>
      <c r="F72" s="17">
        <v>102.84206</v>
      </c>
      <c r="G72" s="17">
        <v>58.113965</v>
      </c>
      <c r="H72" s="17">
        <v>58.101599999999998</v>
      </c>
      <c r="I72" s="17">
        <v>61.491777999999996</v>
      </c>
      <c r="M72" s="22"/>
      <c r="N72" s="22"/>
    </row>
    <row r="73" spans="2:21">
      <c r="B73" t="s">
        <v>113</v>
      </c>
      <c r="C73" s="118">
        <v>124.451756989511</v>
      </c>
      <c r="D73" s="17">
        <v>83.014097000000007</v>
      </c>
      <c r="E73" s="17">
        <v>-1.3885369999999999</v>
      </c>
      <c r="F73" s="17">
        <v>0</v>
      </c>
      <c r="G73" s="17">
        <v>0</v>
      </c>
      <c r="H73" s="17">
        <v>0</v>
      </c>
      <c r="I73" s="17">
        <v>0</v>
      </c>
      <c r="M73" s="22"/>
      <c r="N73" s="22"/>
    </row>
    <row r="74" spans="2:21">
      <c r="B74" s="2" t="s">
        <v>110</v>
      </c>
      <c r="C74" s="119">
        <v>5460.190096999997</v>
      </c>
      <c r="D74" s="20">
        <v>6574.005169</v>
      </c>
      <c r="E74" s="20">
        <f>SUM(E71:E73)</f>
        <v>4652.4904719999995</v>
      </c>
      <c r="F74" s="20">
        <v>3544.5523360000011</v>
      </c>
      <c r="G74" s="20">
        <v>2817.0854919999997</v>
      </c>
      <c r="H74" s="20">
        <v>2512.700436000001</v>
      </c>
      <c r="I74" s="20">
        <v>2033.1050079999993</v>
      </c>
      <c r="K74" s="22"/>
      <c r="M74" s="22"/>
      <c r="N74" s="22"/>
    </row>
    <row r="75" spans="2:21" ht="17.399999999999999">
      <c r="B75" s="4"/>
      <c r="C75" s="4"/>
      <c r="D75" s="17"/>
      <c r="E75" s="17"/>
      <c r="F75" s="17"/>
      <c r="G75" s="17"/>
      <c r="H75" s="17"/>
      <c r="I75" s="17"/>
      <c r="J75" s="17"/>
      <c r="L75" s="17"/>
    </row>
    <row r="76" spans="2:21" ht="17.399999999999999">
      <c r="B76" s="113" t="s">
        <v>115</v>
      </c>
      <c r="C76" s="113"/>
      <c r="D76" s="17"/>
      <c r="E76" s="17"/>
      <c r="F76" s="17"/>
      <c r="G76" s="17"/>
      <c r="H76" s="17"/>
      <c r="I76" s="17"/>
      <c r="J76" s="17"/>
      <c r="L76" s="17"/>
    </row>
    <row r="77" spans="2:21">
      <c r="D77" s="17"/>
      <c r="E77" s="17"/>
      <c r="F77" s="17"/>
      <c r="G77" s="17"/>
      <c r="H77" s="17"/>
      <c r="I77" s="17"/>
      <c r="J77" s="17"/>
      <c r="L77" s="17"/>
    </row>
    <row r="78" spans="2:21">
      <c r="B78" s="114" t="s">
        <v>62</v>
      </c>
      <c r="C78" s="114"/>
      <c r="D78" s="17"/>
      <c r="E78" s="17"/>
      <c r="F78" s="17"/>
      <c r="G78" s="17"/>
      <c r="H78" s="17"/>
      <c r="I78" s="17"/>
      <c r="J78" s="17"/>
      <c r="L78" s="17"/>
    </row>
    <row r="79" spans="2:21">
      <c r="B79" s="6" t="s">
        <v>63</v>
      </c>
      <c r="C79" s="117" t="str">
        <f>C21</f>
        <v>Q3-26</v>
      </c>
      <c r="D79" s="7" t="s">
        <v>65</v>
      </c>
      <c r="E79" s="7" t="str">
        <f>E21</f>
        <v>Q1-26</v>
      </c>
      <c r="F79" s="7" t="s">
        <v>67</v>
      </c>
      <c r="G79" s="7" t="s">
        <v>68</v>
      </c>
      <c r="H79" s="7" t="s">
        <v>69</v>
      </c>
      <c r="I79" s="7" t="s">
        <v>70</v>
      </c>
      <c r="J79" s="7" t="s">
        <v>71</v>
      </c>
      <c r="K79" s="7" t="s">
        <v>72</v>
      </c>
      <c r="L79" s="7" t="s">
        <v>73</v>
      </c>
      <c r="M79" s="7" t="s">
        <v>74</v>
      </c>
      <c r="N79" s="7" t="s">
        <v>75</v>
      </c>
      <c r="O79" s="7" t="s">
        <v>76</v>
      </c>
      <c r="P79" s="7" t="s">
        <v>77</v>
      </c>
      <c r="Q79" s="7" t="s">
        <v>78</v>
      </c>
      <c r="R79" s="7" t="s">
        <v>79</v>
      </c>
      <c r="S79" s="7" t="s">
        <v>80</v>
      </c>
      <c r="T79" s="7" t="s">
        <v>81</v>
      </c>
      <c r="U79" s="7" t="s">
        <v>82</v>
      </c>
    </row>
    <row r="80" spans="2:21">
      <c r="B80" s="2" t="s">
        <v>110</v>
      </c>
      <c r="C80" s="119">
        <v>1677.4881129999981</v>
      </c>
      <c r="D80" s="20">
        <v>1766.2823470000019</v>
      </c>
      <c r="E80" s="20">
        <v>2016.4196369999991</v>
      </c>
      <c r="F80" s="20">
        <v>1749.7558579999977</v>
      </c>
      <c r="G80" s="20">
        <v>1796.3561980000006</v>
      </c>
      <c r="H80" s="20">
        <v>1696.2817750000004</v>
      </c>
      <c r="I80" s="20">
        <f t="shared" ref="I80:U80" si="16">I41</f>
        <v>1331.6113379999999</v>
      </c>
      <c r="J80" s="20">
        <f t="shared" si="16"/>
        <v>1084.0366590000017</v>
      </c>
      <c r="K80" s="20">
        <f t="shared" si="16"/>
        <v>1242.8289559999998</v>
      </c>
      <c r="L80" s="20">
        <f t="shared" si="16"/>
        <v>1101.6610110000004</v>
      </c>
      <c r="M80" s="20">
        <f t="shared" si="16"/>
        <v>1223.9638460000001</v>
      </c>
      <c r="N80" s="20">
        <f t="shared" si="16"/>
        <v>1001.3012110000006</v>
      </c>
      <c r="O80" s="20">
        <f t="shared" si="16"/>
        <v>886.13163499999996</v>
      </c>
      <c r="P80" s="20">
        <f t="shared" si="16"/>
        <v>787.38618300000053</v>
      </c>
      <c r="Q80" s="20">
        <f t="shared" si="16"/>
        <v>869.73330699999963</v>
      </c>
      <c r="R80" s="20">
        <f t="shared" si="16"/>
        <v>648.67142300000023</v>
      </c>
      <c r="S80" s="20">
        <f t="shared" si="16"/>
        <v>846.15218599999992</v>
      </c>
      <c r="T80" s="20">
        <f t="shared" si="16"/>
        <v>566.5224530000005</v>
      </c>
      <c r="U80" s="20">
        <f t="shared" si="16"/>
        <v>755.73942999999997</v>
      </c>
    </row>
    <row r="81" spans="2:21">
      <c r="B81" t="s">
        <v>116</v>
      </c>
      <c r="C81" s="118">
        <v>0</v>
      </c>
      <c r="D81" s="17">
        <v>0</v>
      </c>
      <c r="E81" s="17">
        <v>0</v>
      </c>
      <c r="F81" s="17">
        <v>-6.4880079999999998</v>
      </c>
      <c r="G81" s="17">
        <v>0</v>
      </c>
      <c r="H81" s="17">
        <v>0</v>
      </c>
      <c r="I81" s="17">
        <v>0</v>
      </c>
      <c r="J81" s="17">
        <v>0</v>
      </c>
      <c r="K81" s="17">
        <v>0</v>
      </c>
      <c r="L81" s="17">
        <v>0</v>
      </c>
      <c r="M81" s="17">
        <v>0</v>
      </c>
      <c r="N81" s="17">
        <v>0</v>
      </c>
      <c r="O81" s="17">
        <v>0</v>
      </c>
      <c r="P81" s="17">
        <v>0</v>
      </c>
      <c r="Q81" s="17">
        <v>0</v>
      </c>
      <c r="R81" s="17">
        <v>0</v>
      </c>
      <c r="S81" s="17">
        <v>0</v>
      </c>
      <c r="T81" s="17">
        <v>0</v>
      </c>
      <c r="U81" s="17">
        <v>0</v>
      </c>
    </row>
    <row r="82" spans="2:21">
      <c r="B82" t="s">
        <v>117</v>
      </c>
      <c r="C82" s="118">
        <v>76.935950000000005</v>
      </c>
      <c r="D82" s="17">
        <v>-134.57067599999999</v>
      </c>
      <c r="E82" s="17">
        <v>37.076312999999999</v>
      </c>
      <c r="F82" s="17">
        <v>-97.102954000000011</v>
      </c>
      <c r="G82" s="17">
        <v>-52.573114999999973</v>
      </c>
      <c r="H82" s="17">
        <v>-34.611963000000003</v>
      </c>
      <c r="I82" s="17">
        <v>-212.645938</v>
      </c>
      <c r="J82" s="17">
        <v>160.89522299999999</v>
      </c>
      <c r="K82" s="17">
        <v>56.123961999999999</v>
      </c>
      <c r="L82" s="17">
        <v>-152.46610200000001</v>
      </c>
      <c r="M82" s="17">
        <v>-108.262057</v>
      </c>
      <c r="N82" s="17">
        <v>15.378047000000009</v>
      </c>
      <c r="O82" s="17">
        <v>86.732117000000002</v>
      </c>
      <c r="P82" s="17">
        <v>-19.703897000000012</v>
      </c>
      <c r="Q82" s="17">
        <v>107.30067200000001</v>
      </c>
      <c r="R82" s="17">
        <v>96.97506999999996</v>
      </c>
      <c r="S82" s="17">
        <v>-16.600525999999974</v>
      </c>
      <c r="T82" s="17">
        <v>114.012495</v>
      </c>
      <c r="U82" s="17">
        <v>129.65736999999999</v>
      </c>
    </row>
    <row r="83" spans="2:21">
      <c r="B83" t="s">
        <v>118</v>
      </c>
      <c r="C83" s="118">
        <v>80.928088000000002</v>
      </c>
      <c r="D83" s="17">
        <v>-63.271186999999998</v>
      </c>
      <c r="E83" s="17">
        <v>28.102574000000001</v>
      </c>
      <c r="F83" s="17">
        <v>-6.9524779999999993</v>
      </c>
      <c r="G83" s="17">
        <v>54.338236999999992</v>
      </c>
      <c r="H83" s="17">
        <v>-11.244457000000001</v>
      </c>
      <c r="I83" s="17">
        <v>41.259343000000001</v>
      </c>
      <c r="J83" s="17">
        <v>-62.210775000000012</v>
      </c>
      <c r="K83" s="17">
        <v>-33.005637</v>
      </c>
      <c r="L83" s="17">
        <v>-29.507511000000008</v>
      </c>
      <c r="M83" s="17">
        <v>-60.810519999999997</v>
      </c>
      <c r="N83" s="17">
        <v>-9.3482269999999996</v>
      </c>
      <c r="O83" s="17">
        <v>-0.56392799999999976</v>
      </c>
      <c r="P83" s="17">
        <v>-1.7603400000000002</v>
      </c>
      <c r="Q83" s="17">
        <v>7.008877</v>
      </c>
      <c r="R83" s="17">
        <v>-24.126889999999996</v>
      </c>
      <c r="S83" s="17">
        <v>27.195213999999993</v>
      </c>
      <c r="T83" s="17">
        <v>18.936514000000003</v>
      </c>
      <c r="U83" s="17">
        <v>29.547499999999999</v>
      </c>
    </row>
    <row r="84" spans="2:21">
      <c r="B84" t="s">
        <v>119</v>
      </c>
      <c r="C84" s="118">
        <v>-36.462530999999998</v>
      </c>
      <c r="D84" s="17">
        <v>45.822344000000001</v>
      </c>
      <c r="E84" s="17">
        <v>-16.695537999999999</v>
      </c>
      <c r="F84" s="17">
        <v>26.356810000000003</v>
      </c>
      <c r="G84" s="17">
        <v>-0.31439999999999912</v>
      </c>
      <c r="H84" s="17">
        <v>11.312050999999997</v>
      </c>
      <c r="I84" s="17">
        <v>38.026916</v>
      </c>
      <c r="J84" s="17">
        <v>-22.038655999999996</v>
      </c>
      <c r="K84" s="17">
        <v>-5.15522200000001</v>
      </c>
      <c r="L84" s="17">
        <v>40.785546000000004</v>
      </c>
      <c r="M84" s="17">
        <v>37.409343</v>
      </c>
      <c r="N84" s="17">
        <v>-0.29470799999999997</v>
      </c>
      <c r="O84" s="17">
        <v>-19.326651999999999</v>
      </c>
      <c r="P84" s="17">
        <v>5.3029930000000007</v>
      </c>
      <c r="Q84" s="17">
        <v>-25.445474000000001</v>
      </c>
      <c r="R84" s="17">
        <v>-12.430166</v>
      </c>
      <c r="S84" s="17">
        <v>-2.7776740000000046</v>
      </c>
      <c r="T84" s="17">
        <v>-30.422126999999996</v>
      </c>
      <c r="U84" s="17">
        <v>-36.328325</v>
      </c>
    </row>
    <row r="85" spans="2:21">
      <c r="B85" s="2" t="s">
        <v>120</v>
      </c>
      <c r="C85" s="119">
        <v>121.401507</v>
      </c>
      <c r="D85" s="20">
        <v>-152.019519</v>
      </c>
      <c r="E85" s="20">
        <v>48.483349000000004</v>
      </c>
      <c r="F85" s="20">
        <v>-84.186630000000008</v>
      </c>
      <c r="G85" s="20">
        <v>1.4507220000000203</v>
      </c>
      <c r="H85" s="20">
        <v>-34.544369000000003</v>
      </c>
      <c r="I85" s="20">
        <f t="shared" ref="I85:N85" si="17">SUM(I82:I84)</f>
        <v>-133.359679</v>
      </c>
      <c r="J85" s="20">
        <f t="shared" si="17"/>
        <v>76.645791999999972</v>
      </c>
      <c r="K85" s="20">
        <f t="shared" si="17"/>
        <v>17.96310299999999</v>
      </c>
      <c r="L85" s="20">
        <f t="shared" si="17"/>
        <v>-141.18806699999999</v>
      </c>
      <c r="M85" s="20">
        <f t="shared" si="17"/>
        <v>-131.66323399999999</v>
      </c>
      <c r="N85" s="20">
        <f t="shared" si="17"/>
        <v>5.7351120000000098</v>
      </c>
      <c r="O85" s="20">
        <f t="shared" ref="O85:U85" si="18">SUM(O82:O84)</f>
        <v>66.841537000000002</v>
      </c>
      <c r="P85" s="20">
        <f t="shared" si="18"/>
        <v>-16.161244000000011</v>
      </c>
      <c r="Q85" s="20">
        <f t="shared" si="18"/>
        <v>88.864075</v>
      </c>
      <c r="R85" s="20">
        <f t="shared" si="18"/>
        <v>60.418013999999957</v>
      </c>
      <c r="S85" s="20">
        <f t="shared" si="18"/>
        <v>7.8170140000000146</v>
      </c>
      <c r="T85" s="20">
        <f t="shared" si="18"/>
        <v>102.526882</v>
      </c>
      <c r="U85" s="20">
        <f t="shared" si="18"/>
        <v>122.87654499999996</v>
      </c>
    </row>
    <row r="86" spans="2:21">
      <c r="B86" s="2" t="s">
        <v>121</v>
      </c>
      <c r="C86" s="119">
        <v>1798.8896199999981</v>
      </c>
      <c r="D86" s="20">
        <v>1614.2628280000019</v>
      </c>
      <c r="E86" s="20">
        <v>2064.9029859999991</v>
      </c>
      <c r="F86" s="20">
        <v>1665.5692279999978</v>
      </c>
      <c r="G86" s="20">
        <v>1797.8069200000007</v>
      </c>
      <c r="H86" s="20">
        <v>1661.7374060000004</v>
      </c>
      <c r="I86" s="20">
        <f t="shared" ref="I86:N86" si="19">I80+I85</f>
        <v>1198.251659</v>
      </c>
      <c r="J86" s="20">
        <f t="shared" si="19"/>
        <v>1160.6824510000017</v>
      </c>
      <c r="K86" s="20">
        <f t="shared" si="19"/>
        <v>1260.7920589999999</v>
      </c>
      <c r="L86" s="20">
        <f t="shared" si="19"/>
        <v>960.47294400000033</v>
      </c>
      <c r="M86" s="20">
        <f t="shared" si="19"/>
        <v>1092.300612</v>
      </c>
      <c r="N86" s="20">
        <f t="shared" si="19"/>
        <v>1007.0363230000006</v>
      </c>
      <c r="O86" s="20">
        <f t="shared" ref="O86:U86" si="20">O80+O85</f>
        <v>952.97317199999998</v>
      </c>
      <c r="P86" s="20">
        <f t="shared" si="20"/>
        <v>771.22493900000052</v>
      </c>
      <c r="Q86" s="20">
        <f t="shared" si="20"/>
        <v>958.59738199999958</v>
      </c>
      <c r="R86" s="20">
        <f t="shared" si="20"/>
        <v>709.0894370000002</v>
      </c>
      <c r="S86" s="20">
        <f t="shared" si="20"/>
        <v>853.96919999999989</v>
      </c>
      <c r="T86" s="20">
        <f t="shared" si="20"/>
        <v>669.0493350000005</v>
      </c>
      <c r="U86" s="20">
        <f t="shared" si="20"/>
        <v>878.61597499999993</v>
      </c>
    </row>
    <row r="87" spans="2:21">
      <c r="C87" s="118"/>
      <c r="D87" s="17"/>
      <c r="E87" s="17"/>
      <c r="F87" s="17"/>
      <c r="G87" s="17"/>
      <c r="H87" s="17"/>
      <c r="I87" s="17"/>
      <c r="J87" s="17"/>
      <c r="L87" s="17"/>
    </row>
    <row r="88" spans="2:21">
      <c r="B88" s="114" t="s">
        <v>114</v>
      </c>
      <c r="C88" s="118"/>
      <c r="D88" s="17"/>
      <c r="E88" s="17"/>
      <c r="F88" s="17"/>
      <c r="G88" s="17"/>
      <c r="H88" s="17"/>
      <c r="I88" s="17"/>
      <c r="J88" s="17"/>
      <c r="L88" s="17"/>
    </row>
    <row r="89" spans="2:21">
      <c r="B89" s="6" t="s">
        <v>63</v>
      </c>
      <c r="C89" s="117">
        <v>2026</v>
      </c>
      <c r="D89" s="7">
        <v>2025</v>
      </c>
      <c r="E89" s="7">
        <v>2024</v>
      </c>
      <c r="F89" s="7">
        <v>2023</v>
      </c>
      <c r="G89" s="7">
        <v>2022</v>
      </c>
      <c r="H89" s="7">
        <v>2021</v>
      </c>
      <c r="I89" s="7">
        <v>2020</v>
      </c>
      <c r="K89" s="89"/>
      <c r="N89" s="89"/>
      <c r="O89" s="89"/>
    </row>
    <row r="90" spans="2:21">
      <c r="B90" s="2" t="s">
        <v>110</v>
      </c>
      <c r="C90" s="119">
        <v>5460.190096999997</v>
      </c>
      <c r="D90" s="20">
        <v>6574.005169</v>
      </c>
      <c r="E90" s="20">
        <f>+E69</f>
        <v>4652.4904719999995</v>
      </c>
      <c r="F90" s="20">
        <f>+F69</f>
        <v>3544.5523360000011</v>
      </c>
      <c r="G90" s="20">
        <f>+G69</f>
        <v>2817.0854919999997</v>
      </c>
      <c r="H90" s="20">
        <f>+H69</f>
        <v>2512.700436000001</v>
      </c>
      <c r="I90" s="20">
        <f>+I69</f>
        <v>2033.1050079999993</v>
      </c>
      <c r="K90" s="22"/>
      <c r="N90" s="22"/>
      <c r="O90" s="22"/>
    </row>
    <row r="91" spans="2:21">
      <c r="B91" t="s">
        <v>116</v>
      </c>
      <c r="C91" s="118">
        <v>0</v>
      </c>
      <c r="D91" s="17">
        <v>-6.4880079999999998</v>
      </c>
      <c r="E91" s="17">
        <v>0</v>
      </c>
      <c r="F91" s="17">
        <v>0</v>
      </c>
      <c r="G91" s="17">
        <v>0</v>
      </c>
      <c r="H91" s="17">
        <v>0</v>
      </c>
      <c r="I91" s="17">
        <v>0</v>
      </c>
      <c r="L91" s="17"/>
    </row>
    <row r="92" spans="2:21">
      <c r="B92" t="s">
        <v>117</v>
      </c>
      <c r="C92" s="118">
        <v>-20.558413000000002</v>
      </c>
      <c r="D92" s="17">
        <v>-396.93396999999999</v>
      </c>
      <c r="E92" s="17">
        <v>-43.708973999999998</v>
      </c>
      <c r="F92" s="17">
        <v>189.70693900000001</v>
      </c>
      <c r="G92" s="17">
        <v>324.04440899999997</v>
      </c>
      <c r="H92" s="17">
        <v>-48.950451000000001</v>
      </c>
      <c r="I92" s="17">
        <v>-7.6094419999999996</v>
      </c>
    </row>
    <row r="93" spans="2:21">
      <c r="B93" t="s">
        <v>118</v>
      </c>
      <c r="C93" s="118">
        <v>45.759475000000002</v>
      </c>
      <c r="D93" s="17">
        <v>77.400644999999997</v>
      </c>
      <c r="E93" s="17">
        <v>-185.53444300000001</v>
      </c>
      <c r="F93" s="17">
        <v>-4.6636179999999996</v>
      </c>
      <c r="G93" s="17">
        <v>51.552337999999999</v>
      </c>
      <c r="H93" s="17">
        <v>34.107480000000002</v>
      </c>
      <c r="I93" s="17">
        <v>35.609453999999999</v>
      </c>
    </row>
    <row r="94" spans="2:21">
      <c r="B94" t="s">
        <v>119</v>
      </c>
      <c r="C94" s="118">
        <v>-7.3357250000000001</v>
      </c>
      <c r="D94" s="17">
        <v>75.381377000000001</v>
      </c>
      <c r="E94" s="17">
        <v>51.001010999999998</v>
      </c>
      <c r="F94" s="17">
        <v>-39.763840999999999</v>
      </c>
      <c r="G94" s="17">
        <v>-81.958292</v>
      </c>
      <c r="H94" s="17">
        <v>3.510802</v>
      </c>
      <c r="I94" s="17">
        <v>-6.2500999999999998</v>
      </c>
    </row>
    <row r="95" spans="2:21">
      <c r="B95" s="2" t="s">
        <v>120</v>
      </c>
      <c r="C95" s="119">
        <v>17.865337</v>
      </c>
      <c r="D95" s="20">
        <v>-250.63995599999998</v>
      </c>
      <c r="E95" s="20">
        <f>SUM(E91:E94)</f>
        <v>-178.24240600000002</v>
      </c>
      <c r="F95" s="20">
        <v>145.27947999999998</v>
      </c>
      <c r="G95" s="20">
        <v>293.63845500000002</v>
      </c>
      <c r="H95" s="20">
        <v>-11.332168999999999</v>
      </c>
      <c r="I95" s="20">
        <v>21.749911999999998</v>
      </c>
      <c r="K95" s="22"/>
      <c r="N95" s="22"/>
      <c r="O95" s="22"/>
    </row>
    <row r="96" spans="2:21">
      <c r="B96" s="2" t="s">
        <v>121</v>
      </c>
      <c r="C96" s="119">
        <v>5478.0554339999971</v>
      </c>
      <c r="D96" s="20">
        <v>6323.365213</v>
      </c>
      <c r="E96" s="20">
        <f t="shared" ref="E96:I96" si="21">+E90+E95</f>
        <v>4474.2480659999992</v>
      </c>
      <c r="F96" s="20">
        <f t="shared" si="21"/>
        <v>3689.8318160000013</v>
      </c>
      <c r="G96" s="20">
        <f t="shared" si="21"/>
        <v>3110.7239469999995</v>
      </c>
      <c r="H96" s="20">
        <f t="shared" si="21"/>
        <v>2501.3682670000012</v>
      </c>
      <c r="I96" s="20">
        <f t="shared" si="21"/>
        <v>2054.8549199999993</v>
      </c>
      <c r="K96" s="22"/>
      <c r="N96" s="22"/>
      <c r="O96" s="22"/>
    </row>
    <row r="97" spans="2:21" ht="17.399999999999999">
      <c r="B97" s="4"/>
      <c r="C97" s="4"/>
      <c r="D97" s="17"/>
      <c r="E97" s="17"/>
      <c r="F97" s="17"/>
      <c r="G97" s="17"/>
      <c r="H97" s="17"/>
      <c r="I97" s="17"/>
      <c r="J97" s="17"/>
      <c r="L97" s="17"/>
    </row>
    <row r="98" spans="2:21" ht="17.399999999999999">
      <c r="B98" s="113" t="s">
        <v>122</v>
      </c>
      <c r="C98" s="113"/>
      <c r="D98" s="17"/>
      <c r="E98" s="17"/>
      <c r="F98" s="17"/>
      <c r="G98" s="17"/>
      <c r="H98" s="17"/>
      <c r="I98" s="17"/>
      <c r="J98" s="17"/>
      <c r="L98" s="17"/>
    </row>
    <row r="99" spans="2:21">
      <c r="D99" s="17"/>
      <c r="E99" s="17"/>
      <c r="F99" s="17"/>
      <c r="G99" s="17"/>
      <c r="H99" s="17"/>
      <c r="I99" s="17"/>
      <c r="J99" s="17"/>
      <c r="L99" s="17"/>
    </row>
    <row r="100" spans="2:21">
      <c r="B100" s="114" t="s">
        <v>62</v>
      </c>
      <c r="C100" s="114"/>
      <c r="D100" s="17"/>
      <c r="E100" s="17"/>
      <c r="F100" s="17"/>
      <c r="G100" s="17"/>
      <c r="H100" s="17"/>
      <c r="I100" s="17"/>
      <c r="J100" s="17"/>
      <c r="L100" s="17"/>
    </row>
    <row r="101" spans="2:21">
      <c r="B101" s="80"/>
      <c r="C101" s="117" t="s">
        <v>64</v>
      </c>
      <c r="D101" s="7" t="str">
        <f>D79</f>
        <v>Q2-26</v>
      </c>
      <c r="E101" s="7" t="str">
        <f>E79</f>
        <v>Q1-26</v>
      </c>
      <c r="F101" s="7" t="s">
        <v>67</v>
      </c>
      <c r="G101" s="7" t="s">
        <v>68</v>
      </c>
      <c r="H101" s="7" t="s">
        <v>69</v>
      </c>
      <c r="I101" s="7" t="s">
        <v>70</v>
      </c>
      <c r="J101" s="7" t="s">
        <v>71</v>
      </c>
      <c r="K101" s="7" t="s">
        <v>72</v>
      </c>
      <c r="L101" s="7" t="s">
        <v>73</v>
      </c>
      <c r="M101" s="7" t="s">
        <v>74</v>
      </c>
      <c r="N101" s="7" t="s">
        <v>75</v>
      </c>
      <c r="O101" s="7" t="s">
        <v>76</v>
      </c>
      <c r="P101" s="7" t="s">
        <v>77</v>
      </c>
      <c r="Q101" s="7" t="s">
        <v>78</v>
      </c>
      <c r="R101" s="7" t="s">
        <v>79</v>
      </c>
      <c r="S101" s="7" t="s">
        <v>80</v>
      </c>
      <c r="T101" s="7" t="s">
        <v>81</v>
      </c>
      <c r="U101" s="7" t="s">
        <v>82</v>
      </c>
    </row>
    <row r="102" spans="2:21">
      <c r="B102" s="80" t="s">
        <v>123</v>
      </c>
      <c r="C102" s="122"/>
      <c r="D102" s="89"/>
      <c r="E102" s="89"/>
      <c r="F102" s="89"/>
      <c r="G102" s="89"/>
      <c r="H102" s="89"/>
      <c r="I102" s="89"/>
      <c r="J102" s="89"/>
      <c r="K102" s="89"/>
      <c r="L102" s="89"/>
      <c r="M102" s="89"/>
      <c r="N102" s="89"/>
      <c r="O102" s="89"/>
      <c r="P102" s="89"/>
      <c r="Q102" s="89"/>
      <c r="R102" s="89"/>
      <c r="S102" s="89"/>
      <c r="T102" s="89"/>
      <c r="U102" s="89"/>
    </row>
    <row r="103" spans="2:21">
      <c r="B103" t="s">
        <v>124</v>
      </c>
      <c r="C103" s="123">
        <v>0.12678285888008689</v>
      </c>
      <c r="D103" s="24">
        <v>0.13994605505326338</v>
      </c>
      <c r="E103" s="24">
        <v>0.16088966384658568</v>
      </c>
      <c r="F103" s="24">
        <v>0.1354548872180131</v>
      </c>
      <c r="G103" s="24">
        <v>0.14456077201892126</v>
      </c>
      <c r="H103" s="24">
        <v>0.17064479896474263</v>
      </c>
      <c r="I103" s="24">
        <v>0.21264404880240137</v>
      </c>
      <c r="J103" s="24">
        <v>0.1762421927626652</v>
      </c>
      <c r="K103" s="24">
        <v>0.214302556334272</v>
      </c>
      <c r="L103" s="24">
        <v>0.20078126452445902</v>
      </c>
      <c r="M103" s="24">
        <v>0.21593799999999999</v>
      </c>
      <c r="N103" s="24">
        <v>0.17764609314377044</v>
      </c>
      <c r="O103" s="24">
        <v>0.16125402305991307</v>
      </c>
      <c r="P103" s="24">
        <v>0.15145198912671912</v>
      </c>
      <c r="Q103" s="24">
        <v>0.17019999999999999</v>
      </c>
      <c r="R103" s="24">
        <v>0.12454079062758672</v>
      </c>
      <c r="S103" s="24">
        <v>0.17257741583043112</v>
      </c>
      <c r="T103" s="24">
        <v>0.12094812110618368</v>
      </c>
      <c r="U103" s="24">
        <v>0.16537492139322824</v>
      </c>
    </row>
    <row r="104" spans="2:21">
      <c r="B104" t="s">
        <v>125</v>
      </c>
      <c r="C104" s="123">
        <v>0.14451542565437767</v>
      </c>
      <c r="D104" s="24">
        <v>0.16006354227742334</v>
      </c>
      <c r="E104" s="24">
        <v>0.183</v>
      </c>
      <c r="F104" s="24">
        <v>0.15426409200803032</v>
      </c>
      <c r="G104" s="24">
        <v>0.16507353472068437</v>
      </c>
      <c r="H104" s="24">
        <v>0.19</v>
      </c>
      <c r="I104" s="24">
        <f>+I103</f>
        <v>0.21264404880240137</v>
      </c>
      <c r="J104" s="24">
        <f t="shared" ref="J104:U104" si="22">+J103</f>
        <v>0.1762421927626652</v>
      </c>
      <c r="K104" s="24">
        <f t="shared" si="22"/>
        <v>0.214302556334272</v>
      </c>
      <c r="L104" s="24">
        <f t="shared" si="22"/>
        <v>0.20078126452445902</v>
      </c>
      <c r="M104" s="24">
        <f t="shared" si="22"/>
        <v>0.21593799999999999</v>
      </c>
      <c r="N104" s="24">
        <f t="shared" si="22"/>
        <v>0.17764609314377044</v>
      </c>
      <c r="O104" s="24">
        <f t="shared" si="22"/>
        <v>0.16125402305991307</v>
      </c>
      <c r="P104" s="24">
        <f t="shared" si="22"/>
        <v>0.15145198912671912</v>
      </c>
      <c r="Q104" s="24">
        <f t="shared" si="22"/>
        <v>0.17019999999999999</v>
      </c>
      <c r="R104" s="24">
        <f t="shared" si="22"/>
        <v>0.12454079062758672</v>
      </c>
      <c r="S104" s="24">
        <f t="shared" si="22"/>
        <v>0.17257741583043112</v>
      </c>
      <c r="T104" s="24">
        <f t="shared" si="22"/>
        <v>0.12094812110618368</v>
      </c>
      <c r="U104" s="24">
        <f t="shared" si="22"/>
        <v>0.16537492139322824</v>
      </c>
    </row>
    <row r="105" spans="2:21">
      <c r="B105" t="s">
        <v>126</v>
      </c>
      <c r="C105" s="124">
        <v>1.6967949261091832E-2</v>
      </c>
      <c r="D105" s="86">
        <v>1.6650972249919883E-2</v>
      </c>
      <c r="E105" s="86">
        <v>1.7904184151356351E-2</v>
      </c>
      <c r="F105" s="86">
        <v>1.835644459279898E-2</v>
      </c>
      <c r="G105" s="86">
        <v>1.868214355302502E-2</v>
      </c>
      <c r="H105" s="86">
        <v>1.8578262094375009E-2</v>
      </c>
      <c r="I105" s="86">
        <v>1.768166630108849E-2</v>
      </c>
      <c r="J105" s="86">
        <v>1.8423690590994187E-2</v>
      </c>
      <c r="K105" s="86">
        <v>1.8653152243677099E-2</v>
      </c>
      <c r="L105" s="86">
        <v>1.8762867350357891E-2</v>
      </c>
      <c r="M105" s="86">
        <v>1.8341049504504044E-2</v>
      </c>
      <c r="N105" s="86">
        <v>1.8546498941536184E-2</v>
      </c>
      <c r="O105" s="86">
        <v>1.8472902969673032E-2</v>
      </c>
      <c r="P105" s="86">
        <v>1.7250402351990615E-2</v>
      </c>
      <c r="Q105" s="86">
        <v>1.7317702800511439E-2</v>
      </c>
      <c r="R105" s="86">
        <v>1.6741810246326424E-2</v>
      </c>
      <c r="S105" s="86">
        <v>1.5907591886529255E-2</v>
      </c>
      <c r="T105" s="86">
        <v>1.48956243009937E-2</v>
      </c>
      <c r="U105" s="86">
        <v>1.4808746334201692E-2</v>
      </c>
    </row>
    <row r="106" spans="2:21">
      <c r="B106" t="s">
        <v>127</v>
      </c>
      <c r="C106" s="123">
        <v>0.19282765399237575</v>
      </c>
      <c r="D106" s="24">
        <v>0.24901110551284578</v>
      </c>
      <c r="E106" s="24">
        <v>0.1925099326069025</v>
      </c>
      <c r="F106" s="24">
        <v>0.21217218992251294</v>
      </c>
      <c r="G106" s="24">
        <v>0.18447205510586978</v>
      </c>
      <c r="H106" s="24">
        <v>0.26874222825340571</v>
      </c>
      <c r="I106" s="24">
        <v>0.2274234825804595</v>
      </c>
      <c r="J106" s="24">
        <v>0.19346106567691096</v>
      </c>
      <c r="K106" s="24">
        <v>0.23031309722775101</v>
      </c>
      <c r="L106" s="24">
        <v>0.19398490111690608</v>
      </c>
      <c r="M106" s="24">
        <v>0.16410507798980253</v>
      </c>
      <c r="N106" s="24">
        <v>0.17405211517635186</v>
      </c>
      <c r="O106" s="24">
        <v>0.13923409669368439</v>
      </c>
      <c r="P106" s="24">
        <v>0.1843921195250014</v>
      </c>
      <c r="Q106" s="24">
        <v>0.17915087708479657</v>
      </c>
      <c r="R106" s="24">
        <v>0.14883023371730458</v>
      </c>
      <c r="S106" s="24">
        <v>0.3057851143864731</v>
      </c>
      <c r="T106" s="24">
        <v>0.19977544397026978</v>
      </c>
      <c r="U106" s="24">
        <v>0.29845546731242312</v>
      </c>
    </row>
    <row r="107" spans="2:21">
      <c r="B107" t="s">
        <v>128</v>
      </c>
      <c r="C107" s="123">
        <v>0.3183435063639905</v>
      </c>
      <c r="D107" s="24">
        <v>0.315462178241038</v>
      </c>
      <c r="E107" s="24">
        <v>0.31877013164357854</v>
      </c>
      <c r="F107" s="24">
        <v>0.33402676206137705</v>
      </c>
      <c r="G107" s="24">
        <v>0.29410535206045801</v>
      </c>
      <c r="H107" s="24">
        <v>0.27752039238594778</v>
      </c>
      <c r="I107" s="24">
        <v>0.27727156113968277</v>
      </c>
      <c r="J107" s="24">
        <v>0.28238912491054241</v>
      </c>
      <c r="K107" s="24">
        <v>0.214056356063895</v>
      </c>
      <c r="L107" s="24">
        <v>0.24228498051352951</v>
      </c>
      <c r="M107" s="24">
        <v>0.2598555099507241</v>
      </c>
      <c r="N107" s="24">
        <v>0.25690607608781074</v>
      </c>
      <c r="O107" s="24">
        <v>0.27492268069417208</v>
      </c>
      <c r="P107" s="24">
        <v>0.30154736578084168</v>
      </c>
      <c r="Q107" s="24">
        <v>0.32036155487490042</v>
      </c>
      <c r="R107" s="24">
        <v>0.34507965998688694</v>
      </c>
      <c r="S107" s="24">
        <v>0.27678875112258083</v>
      </c>
      <c r="T107" s="24">
        <v>0.36644017565791825</v>
      </c>
      <c r="U107" s="24">
        <v>0.32446664882435389</v>
      </c>
    </row>
    <row r="108" spans="2:21">
      <c r="B108" t="s">
        <v>129</v>
      </c>
      <c r="C108" s="123">
        <v>0.31809724472394868</v>
      </c>
      <c r="D108" s="24">
        <v>0.32479920974451942</v>
      </c>
      <c r="E108" s="24">
        <v>0.32822880527401799</v>
      </c>
      <c r="F108" s="24">
        <v>0.33761541968356318</v>
      </c>
      <c r="G108" s="24">
        <v>0.29689316485780298</v>
      </c>
      <c r="H108" s="24">
        <v>0.29880327517905036</v>
      </c>
      <c r="I108" s="24">
        <v>0.28638633369995198</v>
      </c>
      <c r="J108" s="24">
        <v>0.27770532808882975</v>
      </c>
      <c r="K108" s="24">
        <v>0.225902298118099</v>
      </c>
      <c r="L108" s="24">
        <v>0.24432439784938384</v>
      </c>
      <c r="M108" s="24">
        <v>0.26364467047679929</v>
      </c>
      <c r="N108" s="24">
        <v>0.25345924242042428</v>
      </c>
      <c r="O108" s="24">
        <v>0.26811568673308916</v>
      </c>
      <c r="P108" s="24">
        <v>0.29762269146117953</v>
      </c>
      <c r="Q108" s="24">
        <v>0.31945673118308443</v>
      </c>
      <c r="R108" s="24">
        <v>0.3037042904079077</v>
      </c>
      <c r="S108" s="24">
        <v>0.31368422893610654</v>
      </c>
      <c r="T108" s="24">
        <v>0.34613452855783983</v>
      </c>
      <c r="U108" s="24">
        <v>0.36763675418330077</v>
      </c>
    </row>
    <row r="109" spans="2:21">
      <c r="C109" s="118"/>
      <c r="D109" s="17"/>
      <c r="E109" s="17"/>
      <c r="F109" s="17"/>
      <c r="G109" s="17"/>
      <c r="H109" s="17"/>
      <c r="I109" s="17"/>
      <c r="J109" s="17"/>
      <c r="L109" s="17"/>
    </row>
    <row r="110" spans="2:21">
      <c r="B110" s="80" t="s">
        <v>130</v>
      </c>
      <c r="C110" s="118"/>
      <c r="D110" s="17"/>
      <c r="E110" s="17"/>
      <c r="F110" s="17"/>
      <c r="G110" s="17"/>
      <c r="H110" s="17"/>
      <c r="I110" s="17"/>
      <c r="J110" s="17"/>
      <c r="L110" s="17"/>
    </row>
    <row r="111" spans="2:21">
      <c r="B111" s="81" t="s">
        <v>131</v>
      </c>
      <c r="C111" s="118">
        <v>604683.08102299995</v>
      </c>
      <c r="D111" s="17">
        <v>599142.37550299987</v>
      </c>
      <c r="E111" s="17">
        <v>577461.73824099987</v>
      </c>
      <c r="F111" s="17">
        <v>581715.28532200004</v>
      </c>
      <c r="G111" s="17">
        <v>569302.03685700009</v>
      </c>
      <c r="H111" s="17">
        <v>568117.31022600003</v>
      </c>
      <c r="I111" s="17">
        <v>345225.77590499999</v>
      </c>
      <c r="J111" s="17">
        <v>338167.46532700001</v>
      </c>
      <c r="K111" s="17">
        <v>327906.78461799998</v>
      </c>
      <c r="L111" s="17">
        <v>322801.94025699992</v>
      </c>
      <c r="M111" s="17">
        <v>316521.98767300003</v>
      </c>
      <c r="N111" s="17">
        <v>306494.70104299998</v>
      </c>
      <c r="O111" s="17">
        <v>295890.77929900005</v>
      </c>
      <c r="P111" s="17">
        <v>288462.11696900002</v>
      </c>
      <c r="Q111" s="17">
        <v>274466.54324799997</v>
      </c>
      <c r="R111" s="17">
        <v>263811.54576900002</v>
      </c>
      <c r="S111" s="17">
        <v>263031.95822199999</v>
      </c>
      <c r="T111" s="17">
        <v>253548.49214700004</v>
      </c>
      <c r="U111" s="17">
        <v>244825.975122</v>
      </c>
    </row>
    <row r="112" spans="2:21">
      <c r="B112" s="81" t="s">
        <v>132</v>
      </c>
      <c r="C112" s="118">
        <v>601927.72826300003</v>
      </c>
      <c r="D112" s="17">
        <v>588302.0568735</v>
      </c>
      <c r="E112" s="17">
        <v>579588.51179999998</v>
      </c>
      <c r="F112" s="17">
        <v>575496.22934800002</v>
      </c>
      <c r="G112" s="17">
        <v>568709.673541</v>
      </c>
      <c r="H112" s="17">
        <v>494611.25609438098</v>
      </c>
      <c r="I112" s="17">
        <v>341998.48186599201</v>
      </c>
      <c r="J112" s="17">
        <v>333638.71148739493</v>
      </c>
      <c r="K112" s="17">
        <v>326849.98592858203</v>
      </c>
      <c r="L112" s="17">
        <v>320522.88237466</v>
      </c>
      <c r="M112" s="17">
        <v>312645.39647041197</v>
      </c>
      <c r="N112" s="17">
        <v>302436.97996804246</v>
      </c>
      <c r="O112" s="17">
        <v>293177.12373737001</v>
      </c>
      <c r="P112" s="17">
        <v>281618.00352899998</v>
      </c>
      <c r="Q112" s="17">
        <v>269829.46734044998</v>
      </c>
      <c r="R112" s="17">
        <v>264254.42210800003</v>
      </c>
      <c r="S112" s="17">
        <v>256363.370318</v>
      </c>
      <c r="T112" s="17">
        <v>247144.478565</v>
      </c>
      <c r="U112" s="17">
        <v>239313.35967264531</v>
      </c>
    </row>
    <row r="113" spans="2:21">
      <c r="B113" s="81" t="s">
        <v>133</v>
      </c>
      <c r="C113" s="118">
        <v>513216.70985151001</v>
      </c>
      <c r="D113" s="17">
        <v>504914.35011199996</v>
      </c>
      <c r="E113" s="17">
        <v>494299.15450282005</v>
      </c>
      <c r="F113" s="17">
        <v>487477.02</v>
      </c>
      <c r="G113" s="17">
        <v>474215.97</v>
      </c>
      <c r="H113" s="17">
        <v>463246.97320045007</v>
      </c>
      <c r="I113" s="17">
        <v>289968.19781235</v>
      </c>
      <c r="J113" s="17">
        <v>283173.70876577002</v>
      </c>
      <c r="K113" s="17">
        <v>277202.72499999998</v>
      </c>
      <c r="L113" s="17">
        <v>272912.45039150002</v>
      </c>
      <c r="M113" s="17">
        <v>265431.02342695004</v>
      </c>
      <c r="N113" s="17">
        <v>256644.36683363002</v>
      </c>
      <c r="O113" s="17">
        <v>248330.87783648999</v>
      </c>
      <c r="P113" s="17">
        <v>241078.49363374</v>
      </c>
      <c r="Q113" s="17">
        <v>232128.25923057002</v>
      </c>
      <c r="R113" s="17">
        <v>225374.23250569997</v>
      </c>
      <c r="S113" s="17">
        <v>218705.31943654999</v>
      </c>
      <c r="T113" s="17">
        <v>214314.88995499996</v>
      </c>
      <c r="U113" s="17">
        <v>206932.951955</v>
      </c>
    </row>
    <row r="114" spans="2:21">
      <c r="B114" t="s">
        <v>134</v>
      </c>
      <c r="C114" s="123">
        <v>8.2242569459459666E-2</v>
      </c>
      <c r="D114" s="24">
        <v>8.9946355447680676E-2</v>
      </c>
      <c r="E114" s="24">
        <v>0.70466678150236584</v>
      </c>
      <c r="F114" s="24">
        <v>0.72147697653393927</v>
      </c>
      <c r="G114" s="24">
        <v>0.71071900537774302</v>
      </c>
      <c r="H114" s="24">
        <v>0.69741971293691551</v>
      </c>
      <c r="I114" s="24">
        <v>9.244275242811964E-2</v>
      </c>
      <c r="J114" s="24">
        <v>0.1033700535080815</v>
      </c>
      <c r="K114" s="24">
        <v>0.116266891837999</v>
      </c>
      <c r="L114" s="24">
        <v>0.13204809884918214</v>
      </c>
      <c r="M114" s="24">
        <v>0.14346708283932291</v>
      </c>
      <c r="N114" s="24">
        <v>0.13874760206732681</v>
      </c>
      <c r="O114" s="24">
        <v>0.13545879211472431</v>
      </c>
      <c r="P114" s="24">
        <v>0.12487981439068295</v>
      </c>
      <c r="Q114" s="24">
        <v>0.12175589744183925</v>
      </c>
      <c r="R114" s="24">
        <v>0.10567254395154409</v>
      </c>
      <c r="S114" s="24">
        <v>0.10371300617486602</v>
      </c>
      <c r="T114" s="24">
        <v>0.11502224860974762</v>
      </c>
      <c r="U114" s="24">
        <v>0.12726815944374609</v>
      </c>
    </row>
    <row r="115" spans="2:21">
      <c r="B115" t="s">
        <v>135</v>
      </c>
      <c r="C115" s="118">
        <v>233424.932485</v>
      </c>
      <c r="D115" s="17">
        <v>231117.05056599999</v>
      </c>
      <c r="E115" s="17">
        <v>222131.047276</v>
      </c>
      <c r="F115" s="17">
        <v>225640.364061</v>
      </c>
      <c r="G115" s="17">
        <v>221827.46776199999</v>
      </c>
      <c r="H115" s="17">
        <v>220905.50471499999</v>
      </c>
      <c r="I115" s="17">
        <v>135051.535382</v>
      </c>
      <c r="J115" s="17">
        <v>135127.574314</v>
      </c>
      <c r="K115" s="17">
        <v>133613.677295</v>
      </c>
      <c r="L115" s="17">
        <v>134174.60480599999</v>
      </c>
      <c r="M115" s="17">
        <v>127366.44586000001</v>
      </c>
      <c r="N115" s="17">
        <v>123598.701352</v>
      </c>
      <c r="O115" s="17">
        <v>123493.363534</v>
      </c>
      <c r="P115" s="17">
        <v>123653.821973</v>
      </c>
      <c r="Q115" s="17">
        <v>115625.808468</v>
      </c>
      <c r="R115" s="17">
        <v>112274.43868599999</v>
      </c>
      <c r="S115" s="17">
        <v>108124.488067</v>
      </c>
      <c r="T115" s="17">
        <v>106445.799803</v>
      </c>
      <c r="U115" s="17">
        <v>97366.295159000001</v>
      </c>
    </row>
    <row r="116" spans="2:21">
      <c r="B116" t="s">
        <v>136</v>
      </c>
      <c r="C116" s="123">
        <v>5.228146378807786E-2</v>
      </c>
      <c r="D116" s="24">
        <v>4.6225855096614143E-2</v>
      </c>
      <c r="E116" s="24">
        <v>0.64478727803938884</v>
      </c>
      <c r="F116" s="24">
        <v>0.66983212128616121</v>
      </c>
      <c r="G116" s="24">
        <v>0.66021527326305429</v>
      </c>
      <c r="H116" s="24">
        <v>0.64640324474517541</v>
      </c>
      <c r="I116" s="24">
        <v>6.0338415428874984E-2</v>
      </c>
      <c r="J116" s="24">
        <v>9.3276651258386703E-2</v>
      </c>
      <c r="K116" s="24">
        <v>8.1950264138798704E-2</v>
      </c>
      <c r="L116" s="24">
        <v>8.5082552768140224E-2</v>
      </c>
      <c r="M116" s="24">
        <v>0.10153993773154271</v>
      </c>
      <c r="N116" s="24">
        <v>0.10086234051608831</v>
      </c>
      <c r="O116" s="24">
        <v>0.14214056169659353</v>
      </c>
      <c r="P116" s="24">
        <v>0.16165994526648308</v>
      </c>
      <c r="Q116" s="24">
        <v>0.18753423121606977</v>
      </c>
      <c r="R116" s="24">
        <v>0.23633459281528285</v>
      </c>
      <c r="S116" s="24">
        <v>0.18189690020216884</v>
      </c>
      <c r="T116" s="24">
        <v>0.19843407625280404</v>
      </c>
      <c r="U116" s="24">
        <v>0.15247068246715617</v>
      </c>
    </row>
    <row r="117" spans="2:21">
      <c r="B117" t="s">
        <v>137</v>
      </c>
      <c r="C117" s="123">
        <v>0.45658377850855708</v>
      </c>
      <c r="D117" s="24">
        <v>0.45945372893820718</v>
      </c>
      <c r="E117" s="24">
        <v>0.45111895083199094</v>
      </c>
      <c r="F117" s="24">
        <v>0.46452662095126895</v>
      </c>
      <c r="G117" s="24">
        <v>0.46951960194391357</v>
      </c>
      <c r="H117" s="24">
        <v>0.47871576108074793</v>
      </c>
      <c r="I117" s="24">
        <v>0.46714058248372453</v>
      </c>
      <c r="J117" s="24">
        <v>0.47868564595661811</v>
      </c>
      <c r="K117" s="24">
        <v>0.48357608897346399</v>
      </c>
      <c r="L117" s="24">
        <v>0.49324565837801182</v>
      </c>
      <c r="M117" s="24">
        <v>0.48142991360135734</v>
      </c>
      <c r="N117" s="24">
        <v>0.4832476919953051</v>
      </c>
      <c r="O117" s="24">
        <v>0.4990139912217319</v>
      </c>
      <c r="P117" s="24">
        <v>0.51473812637843286</v>
      </c>
      <c r="Q117" s="24">
        <v>0.49997406071633282</v>
      </c>
      <c r="R117" s="24">
        <v>0.50012161567462443</v>
      </c>
      <c r="S117" s="24">
        <v>0.49634081492227727</v>
      </c>
      <c r="T117" s="24">
        <v>0.49873824356034419</v>
      </c>
      <c r="U117" s="24">
        <v>0.47252181156650763</v>
      </c>
    </row>
    <row r="118" spans="2:21">
      <c r="B118" t="s">
        <v>138</v>
      </c>
      <c r="C118" s="123">
        <v>1.7924</v>
      </c>
      <c r="D118" s="24">
        <v>1.9118999999999999</v>
      </c>
      <c r="E118" s="24">
        <v>1.7386999999999999</v>
      </c>
      <c r="F118" s="24">
        <v>1.9675400000000001</v>
      </c>
      <c r="G118" s="24">
        <v>1.8647</v>
      </c>
      <c r="H118" s="24">
        <v>1.7332000000000001</v>
      </c>
      <c r="I118" s="24">
        <v>1.9403999999999999</v>
      </c>
      <c r="J118" s="24">
        <v>1.9739</v>
      </c>
      <c r="K118" s="24">
        <v>1.7146999999999999</v>
      </c>
      <c r="L118" s="24">
        <v>1.8196000000000001</v>
      </c>
      <c r="M118" s="24">
        <v>1.7804</v>
      </c>
      <c r="N118" s="24">
        <v>1.8351999999999999</v>
      </c>
      <c r="O118" s="24">
        <v>1.8782000000000001</v>
      </c>
      <c r="P118" s="24">
        <v>1.7315</v>
      </c>
      <c r="Q118" s="24">
        <v>1.55</v>
      </c>
      <c r="R118" s="24">
        <v>1.5485</v>
      </c>
      <c r="S118" s="24">
        <v>1.74</v>
      </c>
      <c r="T118" s="24">
        <v>1.58</v>
      </c>
      <c r="U118" s="24">
        <v>1.3441000000000001</v>
      </c>
    </row>
    <row r="119" spans="2:21">
      <c r="C119" s="118"/>
      <c r="D119" s="17"/>
      <c r="E119" s="17"/>
      <c r="F119" s="17"/>
      <c r="G119" s="17"/>
      <c r="H119" s="17"/>
      <c r="I119" s="17"/>
      <c r="J119" s="17"/>
      <c r="L119" s="17"/>
    </row>
    <row r="120" spans="2:21">
      <c r="B120" s="80" t="s">
        <v>139</v>
      </c>
      <c r="C120" s="118"/>
      <c r="D120" s="17"/>
      <c r="E120" s="17"/>
      <c r="F120" s="17"/>
      <c r="G120" s="17"/>
      <c r="H120" s="17"/>
      <c r="I120" s="17"/>
      <c r="J120" s="17"/>
      <c r="L120" s="17"/>
    </row>
    <row r="121" spans="2:21">
      <c r="B121" s="81" t="s">
        <v>140</v>
      </c>
      <c r="C121" s="118">
        <v>220838.54018862997</v>
      </c>
      <c r="D121" s="17">
        <v>219189.30894595999</v>
      </c>
      <c r="E121" s="17">
        <v>214420.23910920799</v>
      </c>
      <c r="F121" s="17">
        <v>213538.36916080129</v>
      </c>
      <c r="G121" s="17">
        <v>210747.2438418144</v>
      </c>
      <c r="H121" s="17">
        <v>202908.059524635</v>
      </c>
      <c r="I121" s="17">
        <v>115733.32920802795</v>
      </c>
      <c r="J121" s="17">
        <v>112683.98678843047</v>
      </c>
      <c r="K121" s="17">
        <v>110130.609952802</v>
      </c>
      <c r="L121" s="17">
        <v>108455.65699612058</v>
      </c>
      <c r="M121" s="17">
        <v>107550.35492213946</v>
      </c>
      <c r="N121" s="17">
        <v>108026.16275328</v>
      </c>
      <c r="O121" s="17">
        <v>102190.7111849197</v>
      </c>
      <c r="P121" s="17">
        <v>99388.411565775925</v>
      </c>
      <c r="Q121" s="17">
        <v>98079.234257851218</v>
      </c>
      <c r="R121" s="17">
        <v>97627.351977538114</v>
      </c>
      <c r="S121" s="17">
        <v>94188.149789642848</v>
      </c>
      <c r="T121" s="17">
        <v>90971.495749850001</v>
      </c>
      <c r="U121" s="17">
        <v>94419.148648000002</v>
      </c>
    </row>
    <row r="122" spans="2:21">
      <c r="B122" t="s">
        <v>141</v>
      </c>
      <c r="C122" s="123">
        <v>0.1820542853823636</v>
      </c>
      <c r="D122" s="24">
        <v>0.18100885416100204</v>
      </c>
      <c r="E122" s="24">
        <v>0.18123661428704807</v>
      </c>
      <c r="F122" s="24">
        <v>0.17538971007528373</v>
      </c>
      <c r="G122" s="24">
        <v>0.18121618301873718</v>
      </c>
      <c r="H122" s="24">
        <v>0.18437136088706027</v>
      </c>
      <c r="I122" s="24">
        <v>0.17866366245059562</v>
      </c>
      <c r="J122" s="24">
        <v>0.17684361131141715</v>
      </c>
      <c r="K122" s="24">
        <v>0.180118635268956</v>
      </c>
      <c r="L122" s="24">
        <v>0.17787698030763674</v>
      </c>
      <c r="M122" s="24">
        <v>0.17452914175270798</v>
      </c>
      <c r="N122" s="24">
        <v>0.16751135670434786</v>
      </c>
      <c r="O122" s="24">
        <v>0.17621260754465823</v>
      </c>
      <c r="P122" s="24">
        <v>0.18605761241030969</v>
      </c>
      <c r="Q122" s="24">
        <v>0.18449678415224205</v>
      </c>
      <c r="R122" s="24">
        <v>0.18088192498623648</v>
      </c>
      <c r="S122" s="24">
        <v>0.1832999142924</v>
      </c>
      <c r="T122" s="24">
        <v>0.18531935424178833</v>
      </c>
      <c r="U122" s="24">
        <v>0.17501094630813829</v>
      </c>
    </row>
    <row r="123" spans="2:21">
      <c r="B123" t="s">
        <v>142</v>
      </c>
      <c r="C123" s="123">
        <v>0.20245833259328605</v>
      </c>
      <c r="D123" s="24">
        <v>0.20300582118090682</v>
      </c>
      <c r="E123" s="24">
        <v>0.20187365871150778</v>
      </c>
      <c r="F123" s="24">
        <v>0.19522221145029847</v>
      </c>
      <c r="G123" s="24">
        <v>0.20112154416855482</v>
      </c>
      <c r="H123" s="24">
        <v>0.2050457491288476</v>
      </c>
      <c r="I123" s="24">
        <v>0.19864926224132173</v>
      </c>
      <c r="J123" s="24">
        <v>0.1950360808754287</v>
      </c>
      <c r="K123" s="24">
        <v>0.19873289701579</v>
      </c>
      <c r="L123" s="24">
        <v>0.19677871449816706</v>
      </c>
      <c r="M123" s="24">
        <v>0.19358998075676415</v>
      </c>
      <c r="N123" s="24">
        <v>0.1827854343717035</v>
      </c>
      <c r="O123" s="24">
        <v>0.18893392032275974</v>
      </c>
      <c r="P123" s="24">
        <v>0.20101911523114804</v>
      </c>
      <c r="Q123" s="24">
        <v>0.19622199804386603</v>
      </c>
      <c r="R123" s="24">
        <v>0.19542702911163271</v>
      </c>
      <c r="S123" s="24">
        <v>0.1949786658387114</v>
      </c>
      <c r="T123" s="24">
        <v>0.19741105385531055</v>
      </c>
      <c r="U123" s="24">
        <v>0.18666112549055036</v>
      </c>
    </row>
    <row r="124" spans="2:21">
      <c r="B124" t="s">
        <v>139</v>
      </c>
      <c r="C124" s="123">
        <v>0.2288235845598437</v>
      </c>
      <c r="D124" s="24">
        <v>0.22843500153556634</v>
      </c>
      <c r="E124" s="24">
        <v>0.22787029752768295</v>
      </c>
      <c r="F124" s="24">
        <v>0.22294460636819821</v>
      </c>
      <c r="G124" s="24">
        <v>0.22662152037718192</v>
      </c>
      <c r="H124" s="24">
        <v>0.23153484994915013</v>
      </c>
      <c r="I124" s="24">
        <v>0.22237607809109444</v>
      </c>
      <c r="J124" s="24">
        <v>0.21940345812917633</v>
      </c>
      <c r="K124" s="24">
        <v>0.223653300627249</v>
      </c>
      <c r="L124" s="24">
        <v>0.22208398741812338</v>
      </c>
      <c r="M124" s="24">
        <v>0.2147940019024959</v>
      </c>
      <c r="N124" s="24">
        <v>0.20266024937280203</v>
      </c>
      <c r="O124" s="24">
        <v>0.21112282549533296</v>
      </c>
      <c r="P124" s="24">
        <v>0.22062401654009461</v>
      </c>
      <c r="Q124" s="24">
        <v>0.21608858871154371</v>
      </c>
      <c r="R124" s="24">
        <v>0.21432542144357358</v>
      </c>
      <c r="S124" s="24">
        <v>0.2143016911244266</v>
      </c>
      <c r="T124" s="24">
        <v>0.2174173204885928</v>
      </c>
      <c r="U124" s="24">
        <v>0.20593687650145032</v>
      </c>
    </row>
    <row r="125" spans="2:21">
      <c r="B125" t="s">
        <v>144</v>
      </c>
      <c r="C125" s="123">
        <v>7.2599529110974018E-2</v>
      </c>
      <c r="D125" s="24">
        <v>7.2310595187232499E-2</v>
      </c>
      <c r="E125" s="24">
        <v>7.5117202942923109E-2</v>
      </c>
      <c r="F125" s="24">
        <v>7.1720506054965785E-2</v>
      </c>
      <c r="G125" s="24">
        <v>7.2880091780460815E-2</v>
      </c>
      <c r="H125" s="24">
        <v>7.1914565948530546E-2</v>
      </c>
      <c r="I125" s="24">
        <v>6.2800730960528739E-2</v>
      </c>
      <c r="J125" s="24">
        <v>6.1462173206215255E-2</v>
      </c>
      <c r="K125" s="24">
        <v>6.2889258122792793E-2</v>
      </c>
      <c r="L125" s="24">
        <v>6.2E-2</v>
      </c>
      <c r="M125" s="24">
        <v>6.1814312630629975E-2</v>
      </c>
      <c r="N125" s="24">
        <v>6.0121306134820661E-2</v>
      </c>
      <c r="O125" s="24">
        <v>6.0712440041328086E-2</v>
      </c>
      <c r="P125" s="24">
        <v>6.5000000000000002E-2</v>
      </c>
      <c r="Q125" s="24">
        <v>6.525622727012434E-2</v>
      </c>
      <c r="R125" s="24">
        <v>6.7161402047075283E-2</v>
      </c>
      <c r="S125" s="24">
        <v>6.5201506890574149E-2</v>
      </c>
      <c r="T125" s="24">
        <v>6.7000000000000004E-2</v>
      </c>
      <c r="U125" s="24">
        <v>6.7571523878276585E-2</v>
      </c>
    </row>
    <row r="126" spans="2:21">
      <c r="C126" s="118"/>
      <c r="D126" s="17"/>
      <c r="E126" s="17"/>
      <c r="F126" s="17"/>
      <c r="G126" s="17"/>
      <c r="H126" s="17"/>
      <c r="I126" s="17"/>
      <c r="J126" s="17"/>
      <c r="L126" s="17"/>
    </row>
    <row r="127" spans="2:21">
      <c r="B127" s="80" t="s">
        <v>145</v>
      </c>
      <c r="C127" s="118"/>
      <c r="D127" s="17"/>
      <c r="E127" s="17"/>
      <c r="F127" s="17"/>
      <c r="G127" s="17"/>
      <c r="H127" s="17"/>
      <c r="I127" s="17"/>
      <c r="J127" s="17"/>
      <c r="L127" s="17"/>
    </row>
    <row r="128" spans="2:21">
      <c r="B128" t="s">
        <v>146</v>
      </c>
      <c r="C128" s="118">
        <v>1647.8</v>
      </c>
      <c r="D128" s="17">
        <v>1648.8999999999999</v>
      </c>
      <c r="E128" s="17">
        <v>1659.5</v>
      </c>
      <c r="F128" s="17">
        <v>1644.4</v>
      </c>
      <c r="G128" s="17">
        <v>1605.4</v>
      </c>
      <c r="H128" s="17">
        <v>1621.27</v>
      </c>
      <c r="I128" s="17">
        <v>840</v>
      </c>
      <c r="J128" s="17">
        <v>823.68</v>
      </c>
      <c r="K128" s="17">
        <v>797</v>
      </c>
      <c r="L128" s="17">
        <v>797.3</v>
      </c>
      <c r="M128" s="17">
        <v>780</v>
      </c>
      <c r="N128" s="17">
        <v>794.6</v>
      </c>
      <c r="O128" s="17">
        <v>784</v>
      </c>
      <c r="P128" s="17">
        <v>764.7</v>
      </c>
      <c r="Q128" s="17">
        <v>764.7</v>
      </c>
      <c r="R128" s="17">
        <v>755</v>
      </c>
      <c r="S128" s="17">
        <v>751.65</v>
      </c>
      <c r="T128" s="17">
        <v>754</v>
      </c>
      <c r="U128" s="17">
        <v>753</v>
      </c>
    </row>
    <row r="129" spans="2:21">
      <c r="B129" t="s">
        <v>147</v>
      </c>
      <c r="C129" s="118">
        <v>72</v>
      </c>
      <c r="D129" s="17">
        <v>71</v>
      </c>
      <c r="E129" s="17">
        <v>69</v>
      </c>
      <c r="F129" s="17">
        <v>68</v>
      </c>
      <c r="G129" s="17">
        <v>67</v>
      </c>
      <c r="H129" s="17">
        <v>67</v>
      </c>
      <c r="I129" s="17">
        <v>36</v>
      </c>
      <c r="J129" s="17">
        <v>36</v>
      </c>
      <c r="K129" s="17">
        <v>36</v>
      </c>
      <c r="L129" s="17">
        <v>36</v>
      </c>
      <c r="M129" s="17">
        <v>36</v>
      </c>
      <c r="N129" s="17">
        <v>36</v>
      </c>
      <c r="O129" s="17">
        <v>35</v>
      </c>
      <c r="P129" s="17">
        <v>35</v>
      </c>
      <c r="Q129" s="17">
        <v>34</v>
      </c>
      <c r="R129" s="17">
        <v>35</v>
      </c>
      <c r="S129" s="17">
        <v>34</v>
      </c>
      <c r="T129" s="17">
        <v>34</v>
      </c>
      <c r="U129" s="17">
        <v>34</v>
      </c>
    </row>
    <row r="130" spans="2:21">
      <c r="C130" s="118"/>
      <c r="D130" s="17"/>
      <c r="E130" s="17"/>
      <c r="F130" s="17"/>
      <c r="G130" s="17"/>
      <c r="H130" s="17"/>
      <c r="I130" s="17"/>
      <c r="J130" s="17"/>
      <c r="L130" s="17"/>
    </row>
    <row r="131" spans="2:21">
      <c r="B131" s="80" t="s">
        <v>148</v>
      </c>
      <c r="C131" s="118"/>
      <c r="D131" s="17"/>
      <c r="E131" s="17"/>
      <c r="F131" s="17"/>
      <c r="G131" s="17"/>
      <c r="H131" s="17"/>
      <c r="I131" s="17"/>
      <c r="J131" s="17"/>
      <c r="L131" s="17"/>
    </row>
    <row r="132" spans="2:21">
      <c r="B132" t="s">
        <v>149</v>
      </c>
      <c r="C132" s="123">
        <v>0.40823838891117642</v>
      </c>
      <c r="D132" s="24">
        <v>0.40944490438690323</v>
      </c>
      <c r="E132" s="24">
        <v>0.40963072376354454</v>
      </c>
      <c r="F132" s="24">
        <v>0.4053489926844524</v>
      </c>
      <c r="G132" s="24">
        <v>0.4043020781479344</v>
      </c>
      <c r="H132" s="24">
        <v>0.40358880149664195</v>
      </c>
      <c r="I132" s="24">
        <v>0.40666004365384983</v>
      </c>
      <c r="J132" s="24">
        <v>0.40666004365384983</v>
      </c>
      <c r="K132" s="24">
        <v>0.405747023834447</v>
      </c>
      <c r="L132" s="24">
        <v>0.40680883475157753</v>
      </c>
      <c r="M132" s="24">
        <v>0.40680577547114177</v>
      </c>
      <c r="N132" s="24">
        <v>0.40672169433436428</v>
      </c>
      <c r="O132" s="24">
        <v>0.4058472919574212</v>
      </c>
      <c r="P132" s="24">
        <v>0.40655032825363752</v>
      </c>
      <c r="Q132" s="24">
        <v>0.40655032825363752</v>
      </c>
      <c r="R132" s="24">
        <v>0.40644070340029426</v>
      </c>
      <c r="S132" s="24">
        <v>0.39998499605605137</v>
      </c>
      <c r="T132" s="24">
        <v>0.39998499605605137</v>
      </c>
      <c r="U132" s="24">
        <v>0.39982172230573809</v>
      </c>
    </row>
    <row r="133" spans="2:21">
      <c r="B133" t="s">
        <v>150</v>
      </c>
      <c r="C133" s="123">
        <v>0.4094449</v>
      </c>
      <c r="D133" s="24">
        <v>0.40954294090075316</v>
      </c>
      <c r="E133" s="24">
        <v>0.40954495414800929</v>
      </c>
      <c r="F133" s="24">
        <v>0.40600119510916871</v>
      </c>
      <c r="G133" s="24">
        <v>0.40368018606728484</v>
      </c>
      <c r="H133" s="24">
        <v>0.40586571967730051</v>
      </c>
      <c r="I133" s="24">
        <v>0.40666004367463432</v>
      </c>
      <c r="J133" s="24">
        <v>0.40648567491964588</v>
      </c>
      <c r="K133" s="24">
        <v>0.40648567491964599</v>
      </c>
      <c r="L133" s="24">
        <v>0.40680577549963215</v>
      </c>
      <c r="M133" s="24">
        <v>0.40680577549963215</v>
      </c>
      <c r="N133" s="24">
        <v>0.40607233835199125</v>
      </c>
      <c r="O133" s="24">
        <v>0.40627537192542779</v>
      </c>
      <c r="P133" s="24">
        <v>0.40656335299301521</v>
      </c>
      <c r="Q133" s="24">
        <v>0.40644922979520665</v>
      </c>
      <c r="R133" s="24">
        <v>0.40189534935697346</v>
      </c>
      <c r="S133" s="24">
        <v>0.39997243651611192</v>
      </c>
      <c r="T133" s="24">
        <v>0.39997243651611192</v>
      </c>
      <c r="U133" s="24">
        <v>0.39979109174426952</v>
      </c>
    </row>
    <row r="134" spans="2:21">
      <c r="B134" t="s">
        <v>151</v>
      </c>
      <c r="C134" s="125">
        <v>3.66</v>
      </c>
      <c r="D134" s="87">
        <v>3.8695185064838631</v>
      </c>
      <c r="E134" s="87">
        <v>4.4752856456573653</v>
      </c>
      <c r="F134" s="87">
        <v>3.9006609868339233</v>
      </c>
      <c r="G134" s="87">
        <v>4.0144160956930328</v>
      </c>
      <c r="H134" s="87">
        <v>4.3294018542274291</v>
      </c>
      <c r="I134" s="87">
        <v>4.7778943285811257</v>
      </c>
      <c r="J134" s="87">
        <v>3.8713121784582363</v>
      </c>
      <c r="K134" s="87">
        <v>4.4546056264361802</v>
      </c>
      <c r="L134" s="87">
        <v>3.93</v>
      </c>
      <c r="M134" s="87">
        <v>4.4030612634766255</v>
      </c>
      <c r="N134" s="87">
        <v>3.5968717259834246</v>
      </c>
      <c r="O134" s="87">
        <v>3.18</v>
      </c>
      <c r="P134" s="87">
        <v>2.84</v>
      </c>
      <c r="Q134" s="87">
        <v>3.1411417011693392</v>
      </c>
      <c r="R134" s="87">
        <v>2.3393667839035963</v>
      </c>
      <c r="S134" s="87">
        <v>3.1073538806516652</v>
      </c>
      <c r="T134" s="87">
        <v>2.0699999999999998</v>
      </c>
      <c r="U134" s="87">
        <v>2.7742203494379605</v>
      </c>
    </row>
    <row r="135" spans="2:21">
      <c r="B135" t="s">
        <v>152</v>
      </c>
      <c r="C135" s="126">
        <v>116.2794147617911</v>
      </c>
      <c r="D135" s="88">
        <v>112.60591376089315</v>
      </c>
      <c r="E135" s="88">
        <v>109.13938754109461</v>
      </c>
      <c r="F135" s="88">
        <v>116.45759171089811</v>
      </c>
      <c r="G135" s="88">
        <v>112.22404532126572</v>
      </c>
      <c r="H135" s="88">
        <v>108.1268932050136</v>
      </c>
      <c r="I135" s="88">
        <v>84.870493875200509</v>
      </c>
      <c r="J135" s="88">
        <v>89.137034100294073</v>
      </c>
      <c r="K135" s="88">
        <v>84.8735327696334</v>
      </c>
      <c r="L135" s="88">
        <v>80.5</v>
      </c>
      <c r="M135" s="88">
        <v>77.091204774275184</v>
      </c>
      <c r="N135" s="88">
        <v>80.669941569045051</v>
      </c>
      <c r="O135" s="88">
        <v>80</v>
      </c>
      <c r="P135" s="88">
        <v>76.599999999999994</v>
      </c>
      <c r="Q135" s="88">
        <v>73.844683751414394</v>
      </c>
      <c r="R135" s="88">
        <v>75.872447890380741</v>
      </c>
      <c r="S135" s="88">
        <v>72.971999999999994</v>
      </c>
      <c r="T135" s="88">
        <v>69.8</v>
      </c>
      <c r="U135" s="88">
        <v>67.396940552809525</v>
      </c>
    </row>
    <row r="136" spans="2:21">
      <c r="B136" t="s">
        <v>153</v>
      </c>
      <c r="C136" s="126">
        <v>212.1</v>
      </c>
      <c r="D136" s="88">
        <v>185.84</v>
      </c>
      <c r="E136" s="88">
        <v>199.52</v>
      </c>
      <c r="F136" s="88">
        <v>198.06</v>
      </c>
      <c r="G136" s="88">
        <v>175.42</v>
      </c>
      <c r="H136" s="88">
        <v>160.1</v>
      </c>
      <c r="I136" s="88">
        <v>137.6</v>
      </c>
      <c r="J136" s="88">
        <v>141.69999999999999</v>
      </c>
      <c r="K136" s="88">
        <v>125.58</v>
      </c>
      <c r="L136" s="88">
        <v>125.5</v>
      </c>
      <c r="M136" s="88">
        <v>116.4</v>
      </c>
      <c r="N136" s="88">
        <v>109.4</v>
      </c>
      <c r="O136" s="88">
        <v>105.4</v>
      </c>
      <c r="P136" s="88">
        <v>103</v>
      </c>
      <c r="Q136" s="88">
        <v>92</v>
      </c>
      <c r="R136" s="88">
        <v>92.4</v>
      </c>
      <c r="S136" s="88">
        <v>81.8</v>
      </c>
      <c r="T136" s="88">
        <v>87.2</v>
      </c>
      <c r="U136" s="88">
        <v>103</v>
      </c>
    </row>
    <row r="137" spans="2:21">
      <c r="B137" t="s">
        <v>154</v>
      </c>
      <c r="C137" s="125">
        <v>1.8240545881186798</v>
      </c>
      <c r="D137" s="87">
        <v>1.6503573728340037</v>
      </c>
      <c r="E137" s="87">
        <v>1.8281209423579925</v>
      </c>
      <c r="F137" s="87">
        <v>1.7007049269203247</v>
      </c>
      <c r="G137" s="87">
        <v>1.5631231212332626</v>
      </c>
      <c r="H137" s="87">
        <v>1.4806677159995985</v>
      </c>
      <c r="I137" s="87">
        <v>1.62129373492673</v>
      </c>
      <c r="J137" s="87">
        <v>1.5896871758214861</v>
      </c>
      <c r="K137" s="87">
        <v>1.47961320687397</v>
      </c>
      <c r="L137" s="87">
        <v>1.5589630907440077</v>
      </c>
      <c r="M137" s="87">
        <v>1.5098998691332153</v>
      </c>
      <c r="N137" s="87">
        <v>1.35614329045181</v>
      </c>
      <c r="O137" s="87">
        <v>1.3177376959795211</v>
      </c>
      <c r="P137" s="87">
        <v>1.3441295813649345</v>
      </c>
      <c r="Q137" s="87">
        <v>1.2458581352951879</v>
      </c>
      <c r="R137" s="87">
        <v>1.2178333844388149</v>
      </c>
      <c r="S137" s="87">
        <v>1.1209779093350876</v>
      </c>
      <c r="T137" s="87">
        <v>1.2486177710558604</v>
      </c>
      <c r="U137" s="87">
        <v>1.5282592823229617</v>
      </c>
    </row>
    <row r="138" spans="2:21">
      <c r="D138" s="17"/>
      <c r="E138" s="17"/>
      <c r="F138" s="17"/>
      <c r="G138" s="17"/>
      <c r="H138" s="17"/>
      <c r="I138" s="17"/>
      <c r="J138" s="17"/>
      <c r="L138" s="17"/>
    </row>
    <row r="139" spans="2:21">
      <c r="B139" s="114" t="s">
        <v>155</v>
      </c>
      <c r="C139" s="114"/>
      <c r="D139" s="17"/>
      <c r="E139" s="17"/>
      <c r="F139" s="17"/>
      <c r="G139" s="17"/>
      <c r="H139" s="17"/>
      <c r="I139" s="17"/>
      <c r="J139" s="17"/>
      <c r="L139" s="17"/>
    </row>
    <row r="140" spans="2:21">
      <c r="C140" s="117">
        <v>2026</v>
      </c>
      <c r="D140" s="7">
        <v>2025</v>
      </c>
      <c r="E140" s="7">
        <v>2024</v>
      </c>
      <c r="F140" s="7">
        <v>2023</v>
      </c>
      <c r="G140" s="7">
        <v>2022</v>
      </c>
      <c r="H140" s="7">
        <v>2021</v>
      </c>
      <c r="I140" s="7">
        <v>2020</v>
      </c>
      <c r="K140" s="89"/>
      <c r="M140" s="89"/>
      <c r="N140" s="89"/>
    </row>
    <row r="141" spans="2:21">
      <c r="B141" s="80" t="s">
        <v>123</v>
      </c>
      <c r="C141" s="122"/>
      <c r="D141" s="89"/>
      <c r="E141" s="89"/>
      <c r="F141" s="89"/>
      <c r="G141" s="34"/>
      <c r="H141" s="34"/>
      <c r="I141" s="34"/>
      <c r="K141" s="91"/>
      <c r="M141" s="34"/>
      <c r="N141" s="91"/>
    </row>
    <row r="142" spans="2:21">
      <c r="B142" t="s">
        <v>124</v>
      </c>
      <c r="C142" s="123">
        <v>0.14236140844505871</v>
      </c>
      <c r="D142" s="24">
        <v>0.15874835387044164</v>
      </c>
      <c r="E142" s="24">
        <v>0.20140622028955921</v>
      </c>
      <c r="F142" s="24">
        <v>0.165303038593313</v>
      </c>
      <c r="G142" s="34">
        <v>0.14558939727722725</v>
      </c>
      <c r="H142" s="34">
        <v>0.14000000000000001</v>
      </c>
      <c r="I142" s="34">
        <v>0.123</v>
      </c>
      <c r="K142" s="91"/>
      <c r="M142" s="34"/>
      <c r="N142" s="91"/>
    </row>
    <row r="143" spans="2:21">
      <c r="B143" t="s">
        <v>125</v>
      </c>
      <c r="C143" s="123">
        <v>0.16240307641694854</v>
      </c>
      <c r="D143" s="24">
        <v>0.17601906970638109</v>
      </c>
      <c r="E143" s="24">
        <f>+E142</f>
        <v>0.20140622028955921</v>
      </c>
      <c r="F143" s="24">
        <f t="shared" ref="F143:I143" si="23">+F142</f>
        <v>0.165303038593313</v>
      </c>
      <c r="G143" s="24">
        <f t="shared" si="23"/>
        <v>0.14558939727722725</v>
      </c>
      <c r="H143" s="24">
        <f t="shared" si="23"/>
        <v>0.14000000000000001</v>
      </c>
      <c r="I143" s="24">
        <f t="shared" si="23"/>
        <v>0.123</v>
      </c>
      <c r="K143" s="195"/>
      <c r="M143" s="34"/>
      <c r="N143" s="91"/>
    </row>
    <row r="144" spans="2:21">
      <c r="B144" t="s">
        <v>126</v>
      </c>
      <c r="C144" s="124">
        <v>1.7144378388465102E-2</v>
      </c>
      <c r="D144" s="86">
        <v>1.8655353080737305E-2</v>
      </c>
      <c r="E144" s="86">
        <v>1.8534386586711308E-2</v>
      </c>
      <c r="F144" s="86">
        <v>1.7913094945601709E-2</v>
      </c>
      <c r="G144" s="82">
        <v>1.5627543589879559E-2</v>
      </c>
      <c r="H144" s="82">
        <v>1.4366207317974198E-2</v>
      </c>
      <c r="I144" s="82">
        <v>1.3956629342604016E-2</v>
      </c>
      <c r="K144" s="92"/>
      <c r="M144" s="82"/>
      <c r="N144" s="92"/>
    </row>
    <row r="145" spans="2:14">
      <c r="B145" t="s">
        <v>127</v>
      </c>
      <c r="C145" s="123">
        <v>0.21173517679637449</v>
      </c>
      <c r="D145" s="24">
        <v>0.2220478861014151</v>
      </c>
      <c r="E145" s="24">
        <v>0.19670763766580304</v>
      </c>
      <c r="F145" s="24">
        <v>0.16882456509298627</v>
      </c>
      <c r="G145" s="34">
        <v>0.24101032263399189</v>
      </c>
      <c r="H145" s="34">
        <v>0.28063509068643844</v>
      </c>
      <c r="I145" s="34">
        <v>0.23626015773450001</v>
      </c>
      <c r="K145" s="91"/>
      <c r="M145" s="34"/>
      <c r="N145" s="91"/>
    </row>
    <row r="146" spans="2:14">
      <c r="B146" t="s">
        <v>128</v>
      </c>
      <c r="C146" s="123">
        <v>0.317509179198951</v>
      </c>
      <c r="D146" s="24">
        <v>0.29841566627563509</v>
      </c>
      <c r="E146" s="24">
        <v>0.24781310482638927</v>
      </c>
      <c r="F146" s="24">
        <v>0.28666193495826559</v>
      </c>
      <c r="G146" s="34">
        <v>0.32541933533252693</v>
      </c>
      <c r="H146" s="34">
        <v>0.34153491894701515</v>
      </c>
      <c r="I146" s="34">
        <v>0.363463963323779</v>
      </c>
      <c r="K146" s="91"/>
      <c r="M146" s="34"/>
      <c r="N146" s="91"/>
    </row>
    <row r="147" spans="2:14">
      <c r="B147" t="s">
        <v>129</v>
      </c>
      <c r="C147" s="123">
        <v>0.32364622992408615</v>
      </c>
      <c r="D147" s="24">
        <v>0.30762987447259638</v>
      </c>
      <c r="E147" s="24">
        <v>0.25157011422437342</v>
      </c>
      <c r="F147" s="24">
        <v>0.2826820898942255</v>
      </c>
      <c r="G147" s="34">
        <v>0.33010265218415374</v>
      </c>
      <c r="H147" s="34">
        <v>0.3463670952095248</v>
      </c>
      <c r="I147" s="34">
        <v>0.35991933017014116</v>
      </c>
      <c r="K147" s="91"/>
      <c r="M147" s="34"/>
      <c r="N147" s="91"/>
    </row>
    <row r="148" spans="2:14">
      <c r="C148" s="123"/>
      <c r="D148" s="24"/>
      <c r="E148" s="24"/>
      <c r="F148" s="24"/>
      <c r="G148" s="34"/>
      <c r="H148" s="34"/>
      <c r="I148" s="34"/>
      <c r="K148" s="91"/>
      <c r="M148" s="34"/>
      <c r="N148" s="91"/>
    </row>
    <row r="149" spans="2:14">
      <c r="B149" s="80" t="s">
        <v>156</v>
      </c>
      <c r="C149" s="123"/>
      <c r="D149" s="24"/>
      <c r="E149" s="24"/>
      <c r="F149" s="24"/>
      <c r="G149" s="34"/>
      <c r="H149" s="34"/>
      <c r="I149" s="34"/>
      <c r="K149" s="91"/>
      <c r="M149" s="34"/>
      <c r="N149" s="91"/>
    </row>
    <row r="150" spans="2:14">
      <c r="B150" t="s">
        <v>157</v>
      </c>
      <c r="C150" s="124">
        <v>6.0642157683629195E-4</v>
      </c>
      <c r="D150" s="86">
        <v>6.4030271621829478E-4</v>
      </c>
      <c r="E150" s="86">
        <v>3.4218749481488962E-4</v>
      </c>
      <c r="F150" s="86">
        <v>3.6951056113176045E-4</v>
      </c>
      <c r="G150" s="82">
        <v>2.3268195488441084E-4</v>
      </c>
      <c r="H150" s="82">
        <v>-1.5050366821281667E-4</v>
      </c>
      <c r="I150" s="82">
        <v>2.4512982307777612E-3</v>
      </c>
      <c r="K150" s="92"/>
      <c r="M150" s="82"/>
      <c r="N150" s="92"/>
    </row>
    <row r="151" spans="2:14">
      <c r="B151" t="s">
        <v>158</v>
      </c>
      <c r="C151" s="124">
        <v>2.718388595245961E-3</v>
      </c>
      <c r="D151" s="86">
        <v>2.7294354905386094E-3</v>
      </c>
      <c r="E151" s="86">
        <v>1.7776775117791231E-3</v>
      </c>
      <c r="F151" s="86">
        <v>3.0701923939393835E-3</v>
      </c>
      <c r="G151" s="82">
        <v>2.098069920162861E-3</v>
      </c>
      <c r="H151" s="82">
        <v>2.3E-3</v>
      </c>
      <c r="I151" s="82">
        <v>3.0000000000000001E-3</v>
      </c>
      <c r="K151" s="92"/>
      <c r="M151" s="82"/>
      <c r="N151" s="92"/>
    </row>
    <row r="152" spans="2:14">
      <c r="B152" t="s">
        <v>159</v>
      </c>
      <c r="C152" s="124">
        <v>9.3655328141998527E-3</v>
      </c>
      <c r="D152" s="86">
        <v>6.712699689515619E-3</v>
      </c>
      <c r="E152" s="86">
        <v>4.9990043396681179E-3</v>
      </c>
      <c r="F152" s="86">
        <v>5.6949691747860253E-3</v>
      </c>
      <c r="G152" s="82">
        <v>5.5484142224128214E-3</v>
      </c>
      <c r="H152" s="82">
        <v>6.8999999999999999E-3</v>
      </c>
      <c r="I152" s="82">
        <v>8.9582135723236776E-3</v>
      </c>
      <c r="K152" s="92"/>
      <c r="M152" s="82"/>
      <c r="N152" s="92"/>
    </row>
    <row r="153" spans="2:14">
      <c r="C153" s="123"/>
      <c r="D153" s="24"/>
      <c r="E153" s="24"/>
      <c r="F153" s="24"/>
      <c r="G153" s="34"/>
      <c r="H153" s="34"/>
      <c r="I153" s="34"/>
      <c r="K153" s="91"/>
      <c r="M153" s="34"/>
      <c r="N153" s="91"/>
    </row>
    <row r="154" spans="2:14">
      <c r="B154" s="80" t="s">
        <v>130</v>
      </c>
      <c r="C154" s="123"/>
      <c r="D154" s="24"/>
      <c r="E154" s="24"/>
      <c r="F154" s="24"/>
      <c r="G154" s="34"/>
      <c r="H154" s="34"/>
      <c r="I154" s="34"/>
      <c r="K154" s="91"/>
      <c r="M154" s="34"/>
      <c r="N154" s="91"/>
    </row>
    <row r="155" spans="2:14">
      <c r="B155" s="81" t="s">
        <v>131</v>
      </c>
      <c r="C155" s="127">
        <v>604683.08102299995</v>
      </c>
      <c r="D155" s="71">
        <v>581715.28532200004</v>
      </c>
      <c r="E155" s="71">
        <v>338167.46532700001</v>
      </c>
      <c r="F155" s="71">
        <v>306494.68117600004</v>
      </c>
      <c r="G155" s="49">
        <v>263811.54571899999</v>
      </c>
      <c r="H155" s="49">
        <v>234571.37250199995</v>
      </c>
      <c r="I155" s="49">
        <v>221281.99302199998</v>
      </c>
      <c r="K155" s="93"/>
      <c r="M155" s="49"/>
      <c r="N155" s="93"/>
    </row>
    <row r="156" spans="2:14">
      <c r="B156" s="81" t="s">
        <v>132</v>
      </c>
      <c r="C156" s="127">
        <v>590758.12002300005</v>
      </c>
      <c r="D156" s="71">
        <v>489015.71004945278</v>
      </c>
      <c r="E156" s="71">
        <v>323648.68549255724</v>
      </c>
      <c r="F156" s="71">
        <v>286870.23948710435</v>
      </c>
      <c r="G156" s="49">
        <v>251846.69441900001</v>
      </c>
      <c r="H156" s="49">
        <v>225559.693681</v>
      </c>
      <c r="I156" s="49">
        <v>218031.51766099999</v>
      </c>
      <c r="K156" s="93"/>
      <c r="M156" s="49"/>
      <c r="N156" s="93"/>
    </row>
    <row r="157" spans="2:14">
      <c r="B157" s="81" t="s">
        <v>133</v>
      </c>
      <c r="C157" s="127">
        <v>513216.70985151001</v>
      </c>
      <c r="D157" s="71">
        <v>487477.02</v>
      </c>
      <c r="E157" s="71">
        <v>283173.70876577002</v>
      </c>
      <c r="F157" s="71">
        <v>256644.36683363002</v>
      </c>
      <c r="G157" s="49">
        <v>225374.23250569997</v>
      </c>
      <c r="H157" s="49">
        <v>203834.52020997001</v>
      </c>
      <c r="I157" s="49">
        <v>182686.43299999999</v>
      </c>
      <c r="K157" s="93"/>
      <c r="M157" s="49"/>
      <c r="N157" s="93"/>
    </row>
    <row r="158" spans="2:14">
      <c r="B158" t="s">
        <v>134</v>
      </c>
      <c r="C158" s="123">
        <v>8.2242569459459666E-2</v>
      </c>
      <c r="D158" s="24">
        <v>0.72147697653393927</v>
      </c>
      <c r="E158" s="24">
        <v>0.1033700535080815</v>
      </c>
      <c r="F158" s="24">
        <v>0.13874760206732681</v>
      </c>
      <c r="G158" s="34">
        <v>0.10567254395154409</v>
      </c>
      <c r="H158" s="34">
        <v>0.11600000000000001</v>
      </c>
      <c r="I158" s="34">
        <v>7.5999999999999998E-2</v>
      </c>
      <c r="K158" s="91"/>
      <c r="M158" s="34"/>
      <c r="N158" s="91"/>
    </row>
    <row r="159" spans="2:14">
      <c r="B159" t="s">
        <v>135</v>
      </c>
      <c r="C159" s="127">
        <v>233424.932485</v>
      </c>
      <c r="D159" s="71">
        <v>225640.364061</v>
      </c>
      <c r="E159" s="71">
        <v>135127.574314</v>
      </c>
      <c r="F159" s="71">
        <v>123598.701352</v>
      </c>
      <c r="G159" s="49">
        <v>112274.43868599999</v>
      </c>
      <c r="H159" s="49">
        <v>90812.341042999993</v>
      </c>
      <c r="I159" s="49">
        <v>82653.128022999997</v>
      </c>
      <c r="K159" s="93"/>
      <c r="M159" s="49"/>
      <c r="N159" s="93"/>
    </row>
    <row r="160" spans="2:14">
      <c r="B160" t="s">
        <v>136</v>
      </c>
      <c r="C160" s="123">
        <v>5.228146378807786E-2</v>
      </c>
      <c r="D160" s="24">
        <v>0.66983212128616121</v>
      </c>
      <c r="E160" s="24">
        <v>9.3276651258386703E-2</v>
      </c>
      <c r="F160" s="24">
        <v>0.10086234051608831</v>
      </c>
      <c r="G160" s="34">
        <v>0.23633459281528285</v>
      </c>
      <c r="H160" s="34">
        <v>9.8716324658995602E-2</v>
      </c>
      <c r="I160" s="34">
        <v>3.7854405100424413E-2</v>
      </c>
      <c r="K160" s="91"/>
      <c r="M160" s="34"/>
      <c r="N160" s="91"/>
    </row>
    <row r="161" spans="2:14">
      <c r="B161" t="s">
        <v>137</v>
      </c>
      <c r="C161" s="123">
        <v>0.45658377850855708</v>
      </c>
      <c r="D161" s="24">
        <v>0.46452662095126895</v>
      </c>
      <c r="E161" s="24">
        <v>0.47868564595661811</v>
      </c>
      <c r="F161" s="24">
        <v>0.4832476919953051</v>
      </c>
      <c r="G161" s="34">
        <v>0.50012161567462443</v>
      </c>
      <c r="H161" s="34">
        <v>0.4474063098366029</v>
      </c>
      <c r="I161" s="34">
        <v>0.45483308783764387</v>
      </c>
      <c r="K161" s="91"/>
      <c r="M161" s="34"/>
      <c r="N161" s="91"/>
    </row>
    <row r="162" spans="2:14">
      <c r="B162" t="s">
        <v>138</v>
      </c>
      <c r="C162" s="123">
        <v>1.7924</v>
      </c>
      <c r="D162" s="24">
        <v>1.9675400000000001</v>
      </c>
      <c r="E162" s="24">
        <v>1.9739</v>
      </c>
      <c r="F162" s="24">
        <v>1.8351999999999999</v>
      </c>
      <c r="G162" s="34">
        <v>1.5485</v>
      </c>
      <c r="H162" s="34">
        <v>1.36</v>
      </c>
      <c r="I162" s="34">
        <v>1.73</v>
      </c>
      <c r="K162" s="91"/>
      <c r="M162" s="34"/>
      <c r="N162" s="91"/>
    </row>
    <row r="163" spans="2:14">
      <c r="C163" s="123"/>
      <c r="D163" s="24"/>
      <c r="E163" s="24"/>
      <c r="F163" s="24"/>
      <c r="G163" s="34"/>
      <c r="H163" s="34"/>
      <c r="I163" s="34"/>
      <c r="K163" s="91"/>
      <c r="M163" s="34"/>
      <c r="N163" s="91"/>
    </row>
    <row r="164" spans="2:14">
      <c r="B164" s="80" t="s">
        <v>139</v>
      </c>
      <c r="C164" s="123"/>
      <c r="D164" s="24"/>
      <c r="E164" s="24"/>
      <c r="F164" s="24"/>
      <c r="G164" s="34"/>
      <c r="H164" s="34"/>
      <c r="I164" s="34"/>
      <c r="K164" s="91"/>
      <c r="M164" s="34"/>
      <c r="N164" s="91"/>
    </row>
    <row r="165" spans="2:14">
      <c r="B165" s="81" t="s">
        <v>140</v>
      </c>
      <c r="C165" s="141">
        <v>221741.55077591998</v>
      </c>
      <c r="D165" s="71">
        <v>213538.36916080129</v>
      </c>
      <c r="E165" s="71">
        <v>112683.98678843047</v>
      </c>
      <c r="F165" s="71">
        <v>108026.40600262</v>
      </c>
      <c r="G165" s="49">
        <v>97627.351977538114</v>
      </c>
      <c r="H165" s="49">
        <v>92757.895056867346</v>
      </c>
      <c r="I165" s="49">
        <v>83407.848544000008</v>
      </c>
      <c r="K165" s="93"/>
      <c r="M165" s="49"/>
      <c r="N165" s="93"/>
    </row>
    <row r="166" spans="2:14">
      <c r="B166" t="s">
        <v>141</v>
      </c>
      <c r="C166" s="168">
        <v>0.18131289547782592</v>
      </c>
      <c r="D166" s="24">
        <v>0.17538971007528373</v>
      </c>
      <c r="E166" s="24">
        <v>0.17684361131141715</v>
      </c>
      <c r="F166" s="24">
        <v>0.1675109795092854</v>
      </c>
      <c r="G166" s="34">
        <v>0.1808819250006177</v>
      </c>
      <c r="H166" s="34">
        <v>0.1743968581257879</v>
      </c>
      <c r="I166" s="34">
        <v>0.18036176461336345</v>
      </c>
      <c r="K166" s="91"/>
      <c r="M166" s="34"/>
      <c r="N166" s="91"/>
    </row>
    <row r="167" spans="2:14">
      <c r="B167" t="s">
        <v>142</v>
      </c>
      <c r="C167" s="168">
        <v>0.20163385013983023</v>
      </c>
      <c r="D167" s="24">
        <v>0.19522221145029847</v>
      </c>
      <c r="E167" s="24">
        <v>0.1950360808754287</v>
      </c>
      <c r="F167" s="24">
        <v>0.18278502278311218</v>
      </c>
      <c r="G167" s="34">
        <v>0.19542702912601392</v>
      </c>
      <c r="H167" s="34">
        <v>0.18625568695459671</v>
      </c>
      <c r="I167" s="34">
        <v>0.19714675576754076</v>
      </c>
      <c r="K167" s="91"/>
      <c r="M167" s="34"/>
      <c r="N167" s="91"/>
    </row>
    <row r="168" spans="2:14">
      <c r="B168" t="s">
        <v>143</v>
      </c>
      <c r="C168" s="168">
        <v>0.22789173340810354</v>
      </c>
      <c r="D168" s="24">
        <v>0.22294460636819821</v>
      </c>
      <c r="E168" s="24">
        <v>0.21940345812917633</v>
      </c>
      <c r="F168" s="24">
        <v>0.20265979303093407</v>
      </c>
      <c r="G168" s="34">
        <v>0.21432542145795483</v>
      </c>
      <c r="H168" s="34">
        <v>0.20587665828953489</v>
      </c>
      <c r="I168" s="34">
        <v>0.21896724426797126</v>
      </c>
      <c r="K168" s="91"/>
      <c r="M168" s="34"/>
      <c r="N168" s="91"/>
    </row>
    <row r="169" spans="2:14">
      <c r="B169" t="s">
        <v>144</v>
      </c>
      <c r="C169" s="123">
        <v>7.2599529110974018E-2</v>
      </c>
      <c r="D169" s="24">
        <v>7.1999999999999995E-2</v>
      </c>
      <c r="E169" s="24">
        <v>6.1462173206215255E-2</v>
      </c>
      <c r="F169" s="24">
        <v>6.0121306134820661E-2</v>
      </c>
      <c r="G169" s="34">
        <v>6.7161402052017607E-2</v>
      </c>
      <c r="H169" s="34">
        <v>6.8418535431706576E-2</v>
      </c>
      <c r="I169" s="34">
        <v>6.9945029184195193E-2</v>
      </c>
      <c r="K169" s="91"/>
      <c r="M169" s="34"/>
      <c r="N169" s="91"/>
    </row>
    <row r="170" spans="2:14">
      <c r="C170" s="123"/>
      <c r="D170" s="24"/>
      <c r="E170" s="24"/>
      <c r="F170" s="24"/>
      <c r="G170" s="34"/>
      <c r="H170" s="34"/>
      <c r="I170" s="34"/>
      <c r="K170" s="91"/>
      <c r="M170" s="34"/>
      <c r="N170" s="91"/>
    </row>
    <row r="171" spans="2:14">
      <c r="B171" s="80" t="s">
        <v>145</v>
      </c>
      <c r="C171" s="123"/>
      <c r="D171" s="24"/>
      <c r="E171" s="24"/>
      <c r="F171" s="24"/>
      <c r="G171" s="34"/>
      <c r="H171" s="34"/>
      <c r="I171" s="34"/>
      <c r="K171" s="91"/>
      <c r="M171" s="34"/>
      <c r="N171" s="91"/>
    </row>
    <row r="172" spans="2:14">
      <c r="B172" t="s">
        <v>146</v>
      </c>
      <c r="C172" s="118">
        <v>1647.8</v>
      </c>
      <c r="D172" s="17">
        <v>1644.4</v>
      </c>
      <c r="E172" s="17">
        <v>823.68</v>
      </c>
      <c r="F172" s="17">
        <v>794.6</v>
      </c>
      <c r="G172" s="49">
        <v>755</v>
      </c>
      <c r="H172" s="49">
        <v>759</v>
      </c>
      <c r="I172" s="49">
        <v>747</v>
      </c>
      <c r="K172" s="93"/>
      <c r="M172" s="49"/>
      <c r="N172" s="93"/>
    </row>
    <row r="173" spans="2:14">
      <c r="B173" t="s">
        <v>147</v>
      </c>
      <c r="C173" s="118">
        <v>72</v>
      </c>
      <c r="D173" s="17">
        <v>68</v>
      </c>
      <c r="E173" s="17">
        <v>36</v>
      </c>
      <c r="F173" s="17">
        <v>36</v>
      </c>
      <c r="G173" s="49">
        <v>35</v>
      </c>
      <c r="H173" s="49">
        <v>34</v>
      </c>
      <c r="I173" s="49">
        <v>33</v>
      </c>
      <c r="K173" s="93"/>
      <c r="M173" s="49"/>
      <c r="N173" s="93"/>
    </row>
    <row r="174" spans="2:14">
      <c r="C174" s="123"/>
      <c r="D174" s="24"/>
      <c r="E174" s="24"/>
      <c r="F174" s="24"/>
      <c r="G174" s="34"/>
      <c r="H174" s="34"/>
      <c r="I174" s="34"/>
      <c r="K174" s="91"/>
      <c r="M174" s="34"/>
      <c r="N174" s="91"/>
    </row>
    <row r="175" spans="2:14">
      <c r="B175" s="80" t="s">
        <v>148</v>
      </c>
      <c r="C175" s="123"/>
      <c r="D175" s="24"/>
      <c r="E175" s="24"/>
      <c r="F175" s="24"/>
      <c r="G175" s="34"/>
      <c r="H175" s="34"/>
      <c r="I175" s="34"/>
      <c r="K175" s="91"/>
      <c r="M175" s="34"/>
      <c r="N175" s="91"/>
    </row>
    <row r="176" spans="2:14">
      <c r="B176" t="s">
        <v>149</v>
      </c>
      <c r="C176" s="123">
        <v>0.40823838891117642</v>
      </c>
      <c r="D176" s="24">
        <v>0.4095439904414106</v>
      </c>
      <c r="E176" s="24">
        <v>0.40666004365384983</v>
      </c>
      <c r="F176" s="24">
        <v>0.40672169433436428</v>
      </c>
      <c r="G176" s="34">
        <v>0.40644070343365812</v>
      </c>
      <c r="H176" s="34">
        <v>0.39979109176497346</v>
      </c>
      <c r="I176" s="34">
        <v>0.39979940962964106</v>
      </c>
      <c r="K176" s="91"/>
      <c r="M176" s="34"/>
      <c r="N176" s="91"/>
    </row>
    <row r="177" spans="2:14">
      <c r="B177" t="s">
        <v>150</v>
      </c>
      <c r="C177" s="123">
        <v>0.40950990295726636</v>
      </c>
      <c r="D177" s="24">
        <v>0.4053489926844524</v>
      </c>
      <c r="E177" s="24">
        <v>0.40667296097673827</v>
      </c>
      <c r="F177" s="24">
        <v>0.40633886000000002</v>
      </c>
      <c r="G177" s="34">
        <v>0.40041749586597863</v>
      </c>
      <c r="H177" s="34">
        <v>0.39905012352685126</v>
      </c>
      <c r="I177" s="34">
        <v>0.39991400718211201</v>
      </c>
      <c r="K177" s="91"/>
      <c r="M177" s="34"/>
      <c r="N177" s="91"/>
    </row>
    <row r="178" spans="2:14">
      <c r="B178" t="s">
        <v>151</v>
      </c>
      <c r="C178" s="128">
        <v>12.004182561652433</v>
      </c>
      <c r="D178" s="79">
        <v>16.780170892091654</v>
      </c>
      <c r="E178" s="79">
        <v>16.661749772149797</v>
      </c>
      <c r="F178" s="79">
        <v>12.761725784562797</v>
      </c>
      <c r="G178" s="44">
        <v>10.290530128670429</v>
      </c>
      <c r="H178" s="44">
        <v>9.1573939423949007</v>
      </c>
      <c r="I178" s="44">
        <v>7.3515173506911671</v>
      </c>
      <c r="K178" s="94"/>
      <c r="M178" s="44"/>
      <c r="N178" s="94"/>
    </row>
    <row r="179" spans="2:14">
      <c r="B179" t="s">
        <v>152</v>
      </c>
      <c r="C179" s="128">
        <v>116.2794147617911</v>
      </c>
      <c r="D179" s="79">
        <v>116.45759171089811</v>
      </c>
      <c r="E179" s="79">
        <v>89.137034100294073</v>
      </c>
      <c r="F179" s="79">
        <v>80.669941569045051</v>
      </c>
      <c r="G179" s="44">
        <v>75.872447890380741</v>
      </c>
      <c r="H179" s="44">
        <v>68.599999999999994</v>
      </c>
      <c r="I179" s="44">
        <v>63.523000000000003</v>
      </c>
      <c r="K179" s="94"/>
      <c r="M179" s="44"/>
      <c r="N179" s="94"/>
    </row>
    <row r="180" spans="2:14">
      <c r="B180" t="s">
        <v>153</v>
      </c>
      <c r="C180" s="128">
        <v>212.1</v>
      </c>
      <c r="D180" s="79">
        <v>198.06</v>
      </c>
      <c r="E180" s="79">
        <v>141.69999999999999</v>
      </c>
      <c r="F180" s="79">
        <v>109.4</v>
      </c>
      <c r="G180" s="44">
        <v>92.4</v>
      </c>
      <c r="H180" s="44">
        <v>100.2</v>
      </c>
      <c r="I180" s="44">
        <v>72.400000000000006</v>
      </c>
      <c r="K180" s="94"/>
      <c r="M180" s="44"/>
      <c r="N180" s="94"/>
    </row>
    <row r="181" spans="2:14">
      <c r="B181" t="s">
        <v>154</v>
      </c>
      <c r="C181" s="128">
        <v>1.8240545881186798</v>
      </c>
      <c r="D181" s="79">
        <v>1.7007049269203247</v>
      </c>
      <c r="E181" s="79">
        <v>1.5896871758214861</v>
      </c>
      <c r="F181" s="79">
        <v>1.35614329045181</v>
      </c>
      <c r="G181" s="44">
        <v>1.2178333844388149</v>
      </c>
      <c r="H181" s="44">
        <v>1.4606413994169098</v>
      </c>
      <c r="I181" s="44">
        <v>1.1397446594147003</v>
      </c>
      <c r="K181" s="94"/>
      <c r="M181" s="44"/>
      <c r="N181" s="94"/>
    </row>
  </sheetData>
  <hyperlinks>
    <hyperlink ref="A1" location="Contents!A1" display="Back to contents" xr:uid="{48E71D09-B42B-4485-BFF8-CE0BE063EE88}"/>
  </hyperlinks>
  <pageMargins left="0.7" right="0.7" top="0.75" bottom="0.75" header="0.3" footer="0.3"/>
  <headerFooter>
    <oddHeader>&amp;L&amp;"Aptos"&amp;10&amp;KFF0000 Konfidensielt&amp;1#_x000D_</oddHeader>
    <oddFooter>&amp;L_x000D_&amp;1#&amp;"Aptos"&amp;10&amp;KFF0000 Konfidensielt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17719-B7F5-47B6-9519-FBE1E61D0F62}">
  <dimension ref="A1:U44"/>
  <sheetViews>
    <sheetView workbookViewId="0">
      <selection activeCell="K25" sqref="K25"/>
    </sheetView>
  </sheetViews>
  <sheetFormatPr baseColWidth="10" defaultColWidth="11.09765625" defaultRowHeight="13.8"/>
  <cols>
    <col min="1" max="1" width="11.09765625" style="17"/>
    <col min="2" max="2" width="88.59765625" customWidth="1"/>
    <col min="3" max="3" width="14.09765625" customWidth="1"/>
    <col min="4" max="4" width="14.8984375" customWidth="1"/>
    <col min="5" max="5" width="14.09765625" customWidth="1"/>
    <col min="6" max="8" width="11.09765625" customWidth="1"/>
    <col min="9" max="10" width="11.09765625" style="17" customWidth="1"/>
    <col min="11" max="17" width="11.09765625" style="17"/>
  </cols>
  <sheetData>
    <row r="1" spans="1:21">
      <c r="A1" s="85" t="s">
        <v>53</v>
      </c>
      <c r="I1"/>
      <c r="J1"/>
      <c r="K1"/>
      <c r="L1"/>
      <c r="M1"/>
      <c r="N1"/>
      <c r="O1"/>
      <c r="P1"/>
      <c r="Q1"/>
    </row>
    <row r="2" spans="1:21" ht="17.399999999999999">
      <c r="B2" s="113" t="s">
        <v>160</v>
      </c>
      <c r="C2" s="113"/>
      <c r="D2" s="113"/>
      <c r="E2" s="113"/>
      <c r="F2" s="113"/>
      <c r="G2" s="4"/>
      <c r="H2" s="4"/>
      <c r="I2" s="4"/>
      <c r="J2"/>
      <c r="K2"/>
      <c r="L2"/>
      <c r="M2"/>
      <c r="N2"/>
      <c r="O2"/>
      <c r="P2"/>
      <c r="Q2"/>
    </row>
    <row r="3" spans="1:21">
      <c r="I3"/>
      <c r="J3"/>
      <c r="K3"/>
      <c r="L3"/>
      <c r="M3"/>
      <c r="N3"/>
      <c r="O3"/>
      <c r="P3"/>
      <c r="Q3"/>
    </row>
    <row r="4" spans="1:21">
      <c r="B4" s="114" t="s">
        <v>62</v>
      </c>
      <c r="C4" s="114"/>
      <c r="D4" s="114"/>
      <c r="E4" s="114"/>
      <c r="F4" s="114"/>
      <c r="G4" s="5"/>
      <c r="H4" s="5"/>
      <c r="I4" s="5"/>
      <c r="J4"/>
      <c r="K4"/>
      <c r="L4"/>
      <c r="M4"/>
      <c r="N4"/>
      <c r="O4"/>
      <c r="P4"/>
      <c r="Q4"/>
    </row>
    <row r="5" spans="1:21">
      <c r="B5" s="6" t="s">
        <v>63</v>
      </c>
      <c r="C5" s="117" t="s">
        <v>64</v>
      </c>
      <c r="D5" s="7" t="s">
        <v>65</v>
      </c>
      <c r="E5" s="7" t="s">
        <v>66</v>
      </c>
      <c r="F5" s="7" t="s">
        <v>67</v>
      </c>
      <c r="G5" s="7" t="s">
        <v>68</v>
      </c>
      <c r="H5" s="7" t="s">
        <v>69</v>
      </c>
      <c r="I5" s="7" t="s">
        <v>70</v>
      </c>
      <c r="J5" s="7" t="s">
        <v>71</v>
      </c>
      <c r="K5" s="7" t="s">
        <v>72</v>
      </c>
      <c r="L5" s="7" t="s">
        <v>73</v>
      </c>
      <c r="M5" s="7" t="s">
        <v>74</v>
      </c>
      <c r="N5" s="7" t="s">
        <v>75</v>
      </c>
      <c r="O5" s="7" t="s">
        <v>76</v>
      </c>
      <c r="P5" s="7" t="s">
        <v>77</v>
      </c>
      <c r="Q5" s="7" t="s">
        <v>78</v>
      </c>
      <c r="R5" s="7" t="s">
        <v>79</v>
      </c>
      <c r="S5" s="7" t="s">
        <v>80</v>
      </c>
      <c r="T5" s="7" t="s">
        <v>81</v>
      </c>
      <c r="U5" s="7" t="s">
        <v>82</v>
      </c>
    </row>
    <row r="6" spans="1:21">
      <c r="B6" t="s">
        <v>161</v>
      </c>
      <c r="C6" s="118">
        <v>108.29376699999999</v>
      </c>
      <c r="D6" s="17">
        <v>46.215767</v>
      </c>
      <c r="E6" s="17">
        <v>41.539473000000001</v>
      </c>
      <c r="F6" s="17">
        <v>76.138606999999979</v>
      </c>
      <c r="G6" s="17">
        <v>65.248469</v>
      </c>
      <c r="H6" s="17">
        <v>69.913488000000001</v>
      </c>
      <c r="I6" s="17">
        <v>48.003163999999998</v>
      </c>
      <c r="J6" s="17">
        <v>22.627116999999998</v>
      </c>
      <c r="K6" s="17">
        <v>24.647482</v>
      </c>
      <c r="L6" s="17">
        <v>18.517811999999999</v>
      </c>
      <c r="M6" s="17">
        <v>32.811275000000002</v>
      </c>
      <c r="N6" s="17">
        <v>44.612698000000002</v>
      </c>
      <c r="O6" s="17">
        <v>18.581513999999999</v>
      </c>
      <c r="P6" s="17">
        <v>8.1733950000000011</v>
      </c>
      <c r="Q6" s="17">
        <v>5.8310829999999996</v>
      </c>
      <c r="R6" s="17">
        <v>9.1195310000000003</v>
      </c>
      <c r="S6" s="17">
        <v>4.4489340000000004</v>
      </c>
      <c r="T6" s="17">
        <v>5.8822679999999998</v>
      </c>
      <c r="U6" s="17">
        <v>1.7716810000000001</v>
      </c>
    </row>
    <row r="7" spans="1:21">
      <c r="B7" t="s">
        <v>162</v>
      </c>
      <c r="C7" s="118">
        <v>7186.6020370000006</v>
      </c>
      <c r="D7" s="17">
        <v>6769.5432870000004</v>
      </c>
      <c r="E7" s="17">
        <v>6529.2328589999997</v>
      </c>
      <c r="F7" s="17">
        <v>6695.8221550000017</v>
      </c>
      <c r="G7" s="17">
        <v>6746.1495559999985</v>
      </c>
      <c r="H7" s="17">
        <v>5829.337931</v>
      </c>
      <c r="I7" s="17">
        <v>3932.4982490000002</v>
      </c>
      <c r="J7" s="17">
        <v>3979.2159589999992</v>
      </c>
      <c r="K7" s="17">
        <v>3980.3025499999999</v>
      </c>
      <c r="L7" s="17">
        <v>3877.2438820000002</v>
      </c>
      <c r="M7" s="17">
        <v>3698.5354670000002</v>
      </c>
      <c r="N7" s="17">
        <v>3514.919613</v>
      </c>
      <c r="O7" s="17">
        <v>3138.8938870000002</v>
      </c>
      <c r="P7" s="17">
        <v>2688.8139099999994</v>
      </c>
      <c r="Q7" s="17">
        <v>2416.9130060000002</v>
      </c>
      <c r="R7" s="17">
        <v>2151.5173789999999</v>
      </c>
      <c r="S7" s="17">
        <v>1635.4196100000004</v>
      </c>
      <c r="T7" s="17">
        <v>1337.419799</v>
      </c>
      <c r="U7" s="17">
        <v>1189.809266</v>
      </c>
    </row>
    <row r="8" spans="1:21">
      <c r="B8" t="s">
        <v>163</v>
      </c>
      <c r="C8" s="118">
        <v>321.9460049999999</v>
      </c>
      <c r="D8" s="17">
        <v>314.37734399999999</v>
      </c>
      <c r="E8" s="17">
        <v>312.14277400000003</v>
      </c>
      <c r="F8" s="17">
        <v>342.59871100000009</v>
      </c>
      <c r="G8" s="17">
        <v>378.06576199999995</v>
      </c>
      <c r="H8" s="17">
        <v>387.08644300000003</v>
      </c>
      <c r="I8" s="17">
        <v>331.821912</v>
      </c>
      <c r="J8" s="17">
        <v>348.22363100000007</v>
      </c>
      <c r="K8" s="17">
        <v>298.28117700000001</v>
      </c>
      <c r="L8" s="17">
        <v>286.77137899999991</v>
      </c>
      <c r="M8" s="17">
        <v>304.40727800000002</v>
      </c>
      <c r="N8" s="17">
        <v>331.23593800000003</v>
      </c>
      <c r="O8" s="17">
        <v>322.38963899999999</v>
      </c>
      <c r="P8" s="17">
        <v>276.44259799999998</v>
      </c>
      <c r="Q8" s="17">
        <v>268.44631100000004</v>
      </c>
      <c r="R8" s="17">
        <v>257.50252499999999</v>
      </c>
      <c r="S8" s="17">
        <v>189.46804100000003</v>
      </c>
      <c r="T8" s="17">
        <v>168.58828800000001</v>
      </c>
      <c r="U8" s="17">
        <v>142.110671</v>
      </c>
    </row>
    <row r="9" spans="1:21">
      <c r="B9" t="s">
        <v>164</v>
      </c>
      <c r="C9" s="118">
        <v>752.43776199999979</v>
      </c>
      <c r="D9" s="17">
        <v>688.00053900000012</v>
      </c>
      <c r="E9" s="17">
        <v>718.33571800000004</v>
      </c>
      <c r="F9" s="17">
        <v>836.87789699999985</v>
      </c>
      <c r="G9" s="17">
        <v>887.41239100000007</v>
      </c>
      <c r="H9" s="17">
        <v>803.23943200000008</v>
      </c>
      <c r="I9" s="17">
        <v>518.36479499999996</v>
      </c>
      <c r="J9" s="17">
        <v>509.31258200000002</v>
      </c>
      <c r="K9" s="17">
        <v>508.84620999999999</v>
      </c>
      <c r="L9" s="17">
        <v>512.36966899999993</v>
      </c>
      <c r="M9" s="17">
        <v>471.95508100000001</v>
      </c>
      <c r="N9" s="17">
        <v>456.41722800000014</v>
      </c>
      <c r="O9" s="17">
        <v>389.37592599999994</v>
      </c>
      <c r="P9" s="17">
        <v>319.33417700000001</v>
      </c>
      <c r="Q9" s="17">
        <v>289.75899099999998</v>
      </c>
      <c r="R9" s="17">
        <v>249.93164300000001</v>
      </c>
      <c r="S9" s="17">
        <v>148.68741299999999</v>
      </c>
      <c r="T9" s="17">
        <v>104.366406</v>
      </c>
      <c r="U9" s="17">
        <v>75.06182299999999</v>
      </c>
    </row>
    <row r="10" spans="1:21">
      <c r="B10" s="2" t="s">
        <v>165</v>
      </c>
      <c r="C10" s="119">
        <v>8369.2795710000009</v>
      </c>
      <c r="D10" s="20">
        <v>7818.1369370000011</v>
      </c>
      <c r="E10" s="20">
        <v>7601.2508239999997</v>
      </c>
      <c r="F10" s="20">
        <v>7951.4373700000015</v>
      </c>
      <c r="G10" s="20">
        <v>8076.8761779999986</v>
      </c>
      <c r="H10" s="20">
        <v>7089.5772940000006</v>
      </c>
      <c r="I10" s="20">
        <f t="shared" ref="I10:M10" si="0">SUM(I6:I9)</f>
        <v>4830.6881200000007</v>
      </c>
      <c r="J10" s="20">
        <f t="shared" si="0"/>
        <v>4859.3792889999986</v>
      </c>
      <c r="K10" s="20">
        <f t="shared" si="0"/>
        <v>4812.0774189999993</v>
      </c>
      <c r="L10" s="20">
        <f t="shared" si="0"/>
        <v>4694.9027420000002</v>
      </c>
      <c r="M10" s="20">
        <f t="shared" si="0"/>
        <v>4507.7091010000004</v>
      </c>
      <c r="N10" s="20">
        <f t="shared" ref="N10:U10" si="1">SUM(N6:N9)</f>
        <v>4347.185477</v>
      </c>
      <c r="O10" s="20">
        <f t="shared" si="1"/>
        <v>3869.2409660000003</v>
      </c>
      <c r="P10" s="20">
        <f t="shared" si="1"/>
        <v>3292.7640799999995</v>
      </c>
      <c r="Q10" s="20">
        <f t="shared" si="1"/>
        <v>2980.9493910000006</v>
      </c>
      <c r="R10" s="20">
        <f t="shared" si="1"/>
        <v>2668.0710779999995</v>
      </c>
      <c r="S10" s="20">
        <f t="shared" si="1"/>
        <v>1978.0239980000006</v>
      </c>
      <c r="T10" s="20">
        <f t="shared" si="1"/>
        <v>1616.2567610000001</v>
      </c>
      <c r="U10" s="20">
        <f t="shared" si="1"/>
        <v>1408.7534409999998</v>
      </c>
    </row>
    <row r="11" spans="1:21">
      <c r="B11" t="s">
        <v>166</v>
      </c>
      <c r="C11" s="118">
        <v>7.1086780000000047</v>
      </c>
      <c r="D11" s="17">
        <v>10.295379999999994</v>
      </c>
      <c r="E11" s="17">
        <v>34.057343000000003</v>
      </c>
      <c r="F11" s="17">
        <v>82.763017999999988</v>
      </c>
      <c r="G11" s="17">
        <v>89.937348999999983</v>
      </c>
      <c r="H11" s="17">
        <v>75.465992</v>
      </c>
      <c r="I11" s="17">
        <v>60.063026000000001</v>
      </c>
      <c r="J11" s="17">
        <v>63.834707999999978</v>
      </c>
      <c r="K11" s="17">
        <v>70.176252000000005</v>
      </c>
      <c r="L11" s="17">
        <v>49.971967000000006</v>
      </c>
      <c r="M11" s="17">
        <v>83.332392999999996</v>
      </c>
      <c r="N11" s="17">
        <v>67.311992000000004</v>
      </c>
      <c r="O11" s="17">
        <v>54.285748999999996</v>
      </c>
      <c r="P11" s="17">
        <v>59.400641999999998</v>
      </c>
      <c r="Q11" s="17">
        <v>18.607458000000001</v>
      </c>
      <c r="R11" s="17">
        <v>11.395169000000001</v>
      </c>
      <c r="S11" s="17">
        <v>5.5015200000000002</v>
      </c>
      <c r="T11" s="17">
        <v>3.7279049999999998</v>
      </c>
      <c r="U11" s="17">
        <v>2.5293929999999998</v>
      </c>
    </row>
    <row r="12" spans="1:21">
      <c r="B12" t="s">
        <v>167</v>
      </c>
      <c r="C12" s="118">
        <v>1828.609191</v>
      </c>
      <c r="D12" s="17">
        <v>1708.6772230000001</v>
      </c>
      <c r="E12" s="17">
        <v>1641.6398859999999</v>
      </c>
      <c r="F12" s="17">
        <v>1677.3274009999996</v>
      </c>
      <c r="G12" s="17">
        <v>1775.1195510000002</v>
      </c>
      <c r="H12" s="17">
        <v>1599.3891589999998</v>
      </c>
      <c r="I12" s="17">
        <v>1119.543737</v>
      </c>
      <c r="J12" s="17">
        <v>1131.3175219999994</v>
      </c>
      <c r="K12" s="17">
        <v>1135.006811</v>
      </c>
      <c r="L12" s="17">
        <v>1115.8389749999999</v>
      </c>
      <c r="M12" s="17">
        <v>1034.9753250000001</v>
      </c>
      <c r="N12" s="17">
        <v>994.377387</v>
      </c>
      <c r="O12" s="17">
        <v>880.64329700000008</v>
      </c>
      <c r="P12" s="17">
        <v>740.53541499999994</v>
      </c>
      <c r="Q12" s="17">
        <v>612.02047200000004</v>
      </c>
      <c r="R12" s="17">
        <v>482.60750999999993</v>
      </c>
      <c r="S12" s="17">
        <v>288.98267399999997</v>
      </c>
      <c r="T12" s="17">
        <v>181.40626800000001</v>
      </c>
      <c r="U12" s="17">
        <v>119.63303500000001</v>
      </c>
    </row>
    <row r="13" spans="1:21">
      <c r="B13" t="s">
        <v>168</v>
      </c>
      <c r="C13" s="118">
        <v>3728.0120399999996</v>
      </c>
      <c r="D13" s="17">
        <v>3412.2156819999996</v>
      </c>
      <c r="E13" s="17">
        <v>3169.1355950000002</v>
      </c>
      <c r="F13" s="17">
        <v>3319.9384580000005</v>
      </c>
      <c r="G13" s="17">
        <v>3322.5163689999999</v>
      </c>
      <c r="H13" s="17">
        <v>2936.417668</v>
      </c>
      <c r="I13" s="17">
        <v>2043.1048109999999</v>
      </c>
      <c r="J13" s="17">
        <v>2001.646917</v>
      </c>
      <c r="K13" s="17">
        <v>1955.3105539999999</v>
      </c>
      <c r="L13" s="17">
        <v>1917.9799799999998</v>
      </c>
      <c r="M13" s="17">
        <v>1858.3097230000001</v>
      </c>
      <c r="N13" s="17">
        <v>1771.613758</v>
      </c>
      <c r="O13" s="17">
        <v>1476.8745290000002</v>
      </c>
      <c r="P13" s="17">
        <v>1204.3077559999999</v>
      </c>
      <c r="Q13" s="17">
        <v>1113.841686</v>
      </c>
      <c r="R13" s="17">
        <v>997.69426599999997</v>
      </c>
      <c r="S13" s="17">
        <v>600.74117200000001</v>
      </c>
      <c r="T13" s="17">
        <v>461.50729800000005</v>
      </c>
      <c r="U13" s="17">
        <v>362.80180899999999</v>
      </c>
    </row>
    <row r="14" spans="1:21">
      <c r="B14" t="s">
        <v>169</v>
      </c>
      <c r="C14" s="118">
        <v>83.823917000000023</v>
      </c>
      <c r="D14" s="17">
        <v>78.722473999999991</v>
      </c>
      <c r="E14" s="17">
        <v>78.079504</v>
      </c>
      <c r="F14" s="17">
        <v>76.36145700000003</v>
      </c>
      <c r="G14" s="17">
        <v>77.472732999999991</v>
      </c>
      <c r="H14" s="17">
        <v>67.631113999999997</v>
      </c>
      <c r="I14" s="17">
        <v>42.870513000000003</v>
      </c>
      <c r="J14" s="17">
        <v>45.465655999999996</v>
      </c>
      <c r="K14" s="17">
        <v>44.249158000000001</v>
      </c>
      <c r="L14" s="17">
        <v>40.269061000000001</v>
      </c>
      <c r="M14" s="17">
        <v>35.515633000000001</v>
      </c>
      <c r="N14" s="17">
        <v>35.300460999999999</v>
      </c>
      <c r="O14" s="17">
        <v>31.651944999999998</v>
      </c>
      <c r="P14" s="17">
        <v>24.468195000000001</v>
      </c>
      <c r="Q14" s="17">
        <v>21.877079999999999</v>
      </c>
      <c r="R14" s="17">
        <v>19.525624000000001</v>
      </c>
      <c r="S14" s="17">
        <v>14.146625</v>
      </c>
      <c r="T14" s="17">
        <v>11.436284000000001</v>
      </c>
      <c r="U14" s="17">
        <v>10.371046</v>
      </c>
    </row>
    <row r="15" spans="1:21" ht="14.4" customHeight="1">
      <c r="B15" t="s">
        <v>170</v>
      </c>
      <c r="C15" s="118">
        <v>11.390296000000003</v>
      </c>
      <c r="D15" s="17">
        <v>10.888862</v>
      </c>
      <c r="E15" s="17">
        <v>12.314073</v>
      </c>
      <c r="F15" s="17">
        <v>10.195736999999998</v>
      </c>
      <c r="G15" s="17">
        <v>10.072604</v>
      </c>
      <c r="H15" s="17">
        <v>7.9667690000000011</v>
      </c>
      <c r="I15" s="17">
        <v>2.679243</v>
      </c>
      <c r="J15" s="17">
        <v>3.9190230000000028</v>
      </c>
      <c r="K15" s="17">
        <v>6.5527309999999996</v>
      </c>
      <c r="L15" s="17">
        <v>7.8721679999999994</v>
      </c>
      <c r="M15" s="17">
        <v>6.2182339999999998</v>
      </c>
      <c r="N15" s="17">
        <v>7.9530599999999989</v>
      </c>
      <c r="O15" s="17">
        <v>5.793317</v>
      </c>
      <c r="P15" s="17">
        <v>4.5423049999999989</v>
      </c>
      <c r="Q15" s="17">
        <v>5.3437020000000004</v>
      </c>
      <c r="R15" s="17">
        <v>5.4459149999999994</v>
      </c>
      <c r="S15" s="17">
        <v>4.1459759999999992</v>
      </c>
      <c r="T15" s="17">
        <v>4.1875999999999998</v>
      </c>
      <c r="U15" s="17">
        <v>4.1687250000000002</v>
      </c>
    </row>
    <row r="16" spans="1:21">
      <c r="B16" t="s">
        <v>171</v>
      </c>
      <c r="C16" s="118">
        <v>46.758805000000009</v>
      </c>
      <c r="D16" s="17">
        <v>68.316764000000006</v>
      </c>
      <c r="E16" s="17">
        <v>25.200848000000001</v>
      </c>
      <c r="F16" s="17">
        <v>42.074848999999986</v>
      </c>
      <c r="G16" s="17">
        <v>41.954841999999999</v>
      </c>
      <c r="H16" s="17">
        <v>37.806763000000004</v>
      </c>
      <c r="I16" s="17">
        <v>29.511261999999999</v>
      </c>
      <c r="J16" s="17">
        <v>26.86663200000001</v>
      </c>
      <c r="K16" s="17">
        <v>26.866772999999998</v>
      </c>
      <c r="L16" s="17">
        <v>26.866773999999999</v>
      </c>
      <c r="M16" s="17">
        <v>26.866914000000001</v>
      </c>
      <c r="N16" s="17">
        <v>29.058311000000003</v>
      </c>
      <c r="O16" s="17">
        <v>27.147483000000001</v>
      </c>
      <c r="P16" s="17">
        <v>27.147483000000001</v>
      </c>
      <c r="Q16" s="17">
        <v>34.460532999999998</v>
      </c>
      <c r="R16" s="17">
        <v>15.837739999999997</v>
      </c>
      <c r="S16" s="17">
        <v>23.150788000000006</v>
      </c>
      <c r="T16" s="17">
        <v>24.246805000000002</v>
      </c>
      <c r="U16" s="17">
        <v>22.054971999999999</v>
      </c>
    </row>
    <row r="17" spans="2:21">
      <c r="B17" s="2" t="s">
        <v>97</v>
      </c>
      <c r="C17" s="119">
        <v>5705.7029269999994</v>
      </c>
      <c r="D17" s="20">
        <v>5289.1163850000003</v>
      </c>
      <c r="E17" s="20">
        <v>4960.4272490000003</v>
      </c>
      <c r="F17" s="20">
        <v>5208.6609200000003</v>
      </c>
      <c r="G17" s="20">
        <v>5317.0734480000001</v>
      </c>
      <c r="H17" s="20">
        <v>4724.6774649999988</v>
      </c>
      <c r="I17" s="20">
        <f t="shared" ref="I17:M17" si="2">SUM(I11:I16)</f>
        <v>3297.7725919999998</v>
      </c>
      <c r="J17" s="20">
        <f t="shared" si="2"/>
        <v>3273.0504579999993</v>
      </c>
      <c r="K17" s="20">
        <f t="shared" si="2"/>
        <v>3238.1622790000006</v>
      </c>
      <c r="L17" s="20">
        <f t="shared" si="2"/>
        <v>3158.7989249999996</v>
      </c>
      <c r="M17" s="20">
        <f t="shared" si="2"/>
        <v>3045.2182220000004</v>
      </c>
      <c r="N17" s="20">
        <f t="shared" ref="N17:U17" si="3">SUM(N11:N16)</f>
        <v>2905.6149689999993</v>
      </c>
      <c r="O17" s="20">
        <f t="shared" si="3"/>
        <v>2476.3963200000007</v>
      </c>
      <c r="P17" s="20">
        <f t="shared" si="3"/>
        <v>2060.4017959999996</v>
      </c>
      <c r="Q17" s="20">
        <f t="shared" si="3"/>
        <v>1806.1509309999997</v>
      </c>
      <c r="R17" s="20">
        <f t="shared" si="3"/>
        <v>1532.506224</v>
      </c>
      <c r="S17" s="20">
        <f t="shared" si="3"/>
        <v>936.66875500000003</v>
      </c>
      <c r="T17" s="20">
        <f t="shared" si="3"/>
        <v>686.51215999999999</v>
      </c>
      <c r="U17" s="20">
        <f t="shared" si="3"/>
        <v>521.55898000000002</v>
      </c>
    </row>
    <row r="18" spans="2:21">
      <c r="B18" s="2" t="s">
        <v>83</v>
      </c>
      <c r="C18" s="119">
        <v>2663.5766440000016</v>
      </c>
      <c r="D18" s="20">
        <v>2529.0205520000009</v>
      </c>
      <c r="E18" s="20">
        <v>2640.8235749999994</v>
      </c>
      <c r="F18" s="20">
        <v>2742.7764500000012</v>
      </c>
      <c r="G18" s="20">
        <v>2759.8027299999985</v>
      </c>
      <c r="H18" s="20">
        <v>2364.8998290000018</v>
      </c>
      <c r="I18" s="20">
        <f t="shared" ref="I18:M18" si="4">I10-I17</f>
        <v>1532.9155280000009</v>
      </c>
      <c r="J18" s="20">
        <f t="shared" si="4"/>
        <v>1586.3288309999994</v>
      </c>
      <c r="K18" s="20">
        <f t="shared" si="4"/>
        <v>1573.9151399999987</v>
      </c>
      <c r="L18" s="20">
        <f t="shared" si="4"/>
        <v>1536.1038170000006</v>
      </c>
      <c r="M18" s="20">
        <f t="shared" si="4"/>
        <v>1462.4908789999999</v>
      </c>
      <c r="N18" s="20">
        <f t="shared" ref="N18:U18" si="5">N10-N17</f>
        <v>1441.5705080000007</v>
      </c>
      <c r="O18" s="20">
        <f t="shared" si="5"/>
        <v>1392.8446459999996</v>
      </c>
      <c r="P18" s="20">
        <f t="shared" si="5"/>
        <v>1232.3622839999998</v>
      </c>
      <c r="Q18" s="20">
        <f t="shared" si="5"/>
        <v>1174.7984600000009</v>
      </c>
      <c r="R18" s="20">
        <f t="shared" si="5"/>
        <v>1135.5648539999995</v>
      </c>
      <c r="S18" s="20">
        <f t="shared" si="5"/>
        <v>1041.3552430000004</v>
      </c>
      <c r="T18" s="20">
        <f t="shared" si="5"/>
        <v>929.7446010000001</v>
      </c>
      <c r="U18" s="20">
        <f t="shared" si="5"/>
        <v>887.19446099999982</v>
      </c>
    </row>
    <row r="19" spans="2:21">
      <c r="I19"/>
      <c r="J19"/>
      <c r="K19"/>
      <c r="L19"/>
      <c r="M19"/>
      <c r="N19"/>
      <c r="O19"/>
      <c r="P19"/>
      <c r="Q19"/>
    </row>
    <row r="20" spans="2:21">
      <c r="B20" s="114" t="s">
        <v>114</v>
      </c>
      <c r="C20" s="114"/>
      <c r="D20" s="114"/>
      <c r="E20" s="114"/>
      <c r="F20" s="5"/>
      <c r="G20" s="5"/>
      <c r="H20" s="5"/>
      <c r="I20"/>
      <c r="J20"/>
      <c r="K20"/>
      <c r="L20"/>
      <c r="M20"/>
      <c r="N20"/>
      <c r="O20"/>
      <c r="P20"/>
      <c r="Q20"/>
    </row>
    <row r="21" spans="2:21">
      <c r="B21" s="6" t="s">
        <v>63</v>
      </c>
      <c r="C21" s="117">
        <v>2026</v>
      </c>
      <c r="D21" s="7">
        <v>2025</v>
      </c>
      <c r="E21" s="7">
        <v>2024</v>
      </c>
      <c r="F21" s="7">
        <v>2023</v>
      </c>
      <c r="G21" s="7">
        <v>2022</v>
      </c>
      <c r="H21" s="7">
        <v>2021</v>
      </c>
      <c r="I21" s="7">
        <v>2020</v>
      </c>
      <c r="M21" s="89"/>
      <c r="N21" s="89"/>
      <c r="O21"/>
      <c r="P21"/>
      <c r="Q21"/>
    </row>
    <row r="22" spans="2:21">
      <c r="B22" t="s">
        <v>161</v>
      </c>
      <c r="C22" s="118">
        <v>196.04900699999999</v>
      </c>
      <c r="D22" s="17">
        <v>259.30372799999998</v>
      </c>
      <c r="E22" s="17">
        <v>98.603685999999996</v>
      </c>
      <c r="F22" s="17">
        <v>77.198689999999999</v>
      </c>
      <c r="G22" s="17">
        <v>21.222414000000001</v>
      </c>
      <c r="H22" s="17">
        <v>4.8605790000000004</v>
      </c>
      <c r="I22" s="17">
        <v>22.246901999999999</v>
      </c>
      <c r="R22" s="17"/>
    </row>
    <row r="23" spans="2:21">
      <c r="B23" t="s">
        <v>162</v>
      </c>
      <c r="C23" s="118">
        <v>20485.378183000001</v>
      </c>
      <c r="D23" s="17">
        <v>23203.807891</v>
      </c>
      <c r="E23" s="17">
        <v>15535.297858</v>
      </c>
      <c r="F23" s="17">
        <v>11759.540416</v>
      </c>
      <c r="G23" s="17">
        <v>6314.1660540000003</v>
      </c>
      <c r="H23" s="17">
        <v>3898.8746070000002</v>
      </c>
      <c r="I23" s="17">
        <v>4187.0598499999996</v>
      </c>
      <c r="R23" s="17"/>
    </row>
    <row r="24" spans="2:21">
      <c r="B24" t="s">
        <v>163</v>
      </c>
      <c r="C24" s="118">
        <v>948.46612299999993</v>
      </c>
      <c r="D24" s="17">
        <v>1439.5728280000001</v>
      </c>
      <c r="E24" s="17">
        <v>1237.6834650000001</v>
      </c>
      <c r="F24" s="17">
        <v>1198.514486</v>
      </c>
      <c r="G24" s="17">
        <v>757.66952500000002</v>
      </c>
      <c r="H24" s="17">
        <v>443.67459199999996</v>
      </c>
      <c r="I24" s="17">
        <v>640.37924499999997</v>
      </c>
      <c r="R24" s="17"/>
    </row>
    <row r="25" spans="2:21">
      <c r="B25" t="s">
        <v>164</v>
      </c>
      <c r="C25" s="118">
        <v>2158.774019</v>
      </c>
      <c r="D25" s="17">
        <v>3045.894515</v>
      </c>
      <c r="E25" s="17">
        <v>2002.4835419999999</v>
      </c>
      <c r="F25" s="17">
        <v>1454.8863220000001</v>
      </c>
      <c r="G25" s="17">
        <v>578.04728499999999</v>
      </c>
      <c r="H25" s="17">
        <v>177.47440799999998</v>
      </c>
      <c r="I25" s="17">
        <v>276.141997</v>
      </c>
      <c r="R25" s="17"/>
    </row>
    <row r="26" spans="2:21">
      <c r="B26" s="2" t="s">
        <v>165</v>
      </c>
      <c r="C26" s="119">
        <v>23788.667332000001</v>
      </c>
      <c r="D26" s="20">
        <v>27948.578962</v>
      </c>
      <c r="E26" s="20">
        <v>18874.068551000004</v>
      </c>
      <c r="F26" s="20">
        <v>14490.139913999999</v>
      </c>
      <c r="G26" s="20">
        <v>7671.105278</v>
      </c>
      <c r="H26" s="20">
        <v>4524.8841860000002</v>
      </c>
      <c r="I26" s="20">
        <v>5125.8279939999993</v>
      </c>
      <c r="M26" s="22"/>
      <c r="N26" s="22"/>
      <c r="R26" s="17"/>
    </row>
    <row r="27" spans="2:21">
      <c r="B27" t="s">
        <v>166</v>
      </c>
      <c r="C27" s="118">
        <v>51.461401000000002</v>
      </c>
      <c r="D27" s="17">
        <v>308.22938499999998</v>
      </c>
      <c r="E27" s="17">
        <v>267.31531999999999</v>
      </c>
      <c r="F27" s="17">
        <v>199.605841</v>
      </c>
      <c r="G27" s="17">
        <v>23.153987000000001</v>
      </c>
      <c r="H27" s="17">
        <v>2.5544280000000001</v>
      </c>
      <c r="I27" s="17">
        <v>15.090312000000001</v>
      </c>
      <c r="R27" s="17"/>
    </row>
    <row r="28" spans="2:21">
      <c r="B28" t="s">
        <v>167</v>
      </c>
      <c r="C28" s="118">
        <v>5178.9263000000001</v>
      </c>
      <c r="D28" s="17">
        <v>6171.3798479999996</v>
      </c>
      <c r="E28" s="17">
        <v>4417.1386329999996</v>
      </c>
      <c r="F28" s="17">
        <v>3227.5765710000001</v>
      </c>
      <c r="G28" s="17">
        <v>1072.6294869999999</v>
      </c>
      <c r="H28" s="17">
        <v>251.15514999999999</v>
      </c>
      <c r="I28" s="17">
        <v>547.26411700000006</v>
      </c>
      <c r="R28" s="17"/>
    </row>
    <row r="29" spans="2:21">
      <c r="B29" t="s">
        <v>168</v>
      </c>
      <c r="C29" s="118">
        <v>10309.363316999999</v>
      </c>
      <c r="D29" s="17">
        <v>11621.977306000001</v>
      </c>
      <c r="E29" s="17">
        <v>7733.2471740000001</v>
      </c>
      <c r="F29" s="17">
        <v>5566.637729</v>
      </c>
      <c r="G29" s="17">
        <v>2422.744545</v>
      </c>
      <c r="H29" s="17">
        <v>838.01765699999999</v>
      </c>
      <c r="I29" s="17">
        <v>1307.804817</v>
      </c>
      <c r="R29" s="17"/>
    </row>
    <row r="30" spans="2:21">
      <c r="B30" t="s">
        <v>169</v>
      </c>
      <c r="C30" s="118">
        <v>240.62589500000001</v>
      </c>
      <c r="D30" s="17">
        <v>264.33581700000002</v>
      </c>
      <c r="E30" s="17">
        <v>165.49950799999999</v>
      </c>
      <c r="F30" s="17">
        <v>113.297681</v>
      </c>
      <c r="G30" s="17">
        <v>55.479579000000001</v>
      </c>
      <c r="H30" s="17">
        <v>35.221164000000002</v>
      </c>
      <c r="I30" s="17">
        <v>50.646023</v>
      </c>
      <c r="R30" s="17"/>
    </row>
    <row r="31" spans="2:21" ht="16.2">
      <c r="B31" t="s">
        <v>170</v>
      </c>
      <c r="C31" s="118">
        <v>34.593231000000003</v>
      </c>
      <c r="D31" s="17">
        <v>30.914352999999998</v>
      </c>
      <c r="E31" s="17">
        <v>24.562156000000002</v>
      </c>
      <c r="F31" s="17">
        <v>23.632383999999998</v>
      </c>
      <c r="G31" s="17">
        <v>17.948215999999999</v>
      </c>
      <c r="H31" s="17">
        <v>16.170555</v>
      </c>
      <c r="I31" s="17">
        <v>13.495945000000001</v>
      </c>
      <c r="R31" s="17"/>
    </row>
    <row r="32" spans="2:21">
      <c r="B32" t="s">
        <v>171</v>
      </c>
      <c r="C32" s="118">
        <v>140.27641700000001</v>
      </c>
      <c r="D32" s="17">
        <v>151.34771599999999</v>
      </c>
      <c r="E32" s="17">
        <v>107.46709300000001</v>
      </c>
      <c r="F32" s="17">
        <v>117.81381</v>
      </c>
      <c r="G32" s="17">
        <v>85.290305000000004</v>
      </c>
      <c r="H32" s="17">
        <v>83.226309999999998</v>
      </c>
      <c r="I32" s="17">
        <v>87.049925000000002</v>
      </c>
      <c r="R32" s="17"/>
    </row>
    <row r="33" spans="1:18">
      <c r="B33" s="2" t="s">
        <v>97</v>
      </c>
      <c r="C33" s="119">
        <v>15955.246560999998</v>
      </c>
      <c r="D33" s="20">
        <v>18548.184424999999</v>
      </c>
      <c r="E33" s="20">
        <v>12715.229884</v>
      </c>
      <c r="F33" s="20">
        <v>9248.5640160000003</v>
      </c>
      <c r="G33" s="20">
        <v>3677.2461189999995</v>
      </c>
      <c r="H33" s="20">
        <v>1226.345264</v>
      </c>
      <c r="I33" s="20">
        <v>2021.3511390000001</v>
      </c>
      <c r="M33" s="22"/>
      <c r="N33" s="22"/>
      <c r="R33" s="17"/>
    </row>
    <row r="34" spans="1:18">
      <c r="B34" s="2" t="s">
        <v>83</v>
      </c>
      <c r="C34" s="119">
        <v>7833.4207710000028</v>
      </c>
      <c r="D34" s="20">
        <v>9400.3945370000001</v>
      </c>
      <c r="E34" s="20">
        <f>+E26-E33</f>
        <v>6158.8386670000036</v>
      </c>
      <c r="F34" s="20">
        <v>5241.5758979999991</v>
      </c>
      <c r="G34" s="20">
        <v>3993.8591590000005</v>
      </c>
      <c r="H34" s="20">
        <v>3298.5389220000002</v>
      </c>
      <c r="I34" s="20">
        <v>3104.476854999999</v>
      </c>
      <c r="M34" s="22"/>
      <c r="N34" s="22"/>
      <c r="R34" s="17"/>
    </row>
    <row r="36" spans="1:18" ht="15">
      <c r="B36" s="225" t="s">
        <v>172</v>
      </c>
      <c r="C36" s="225"/>
      <c r="D36" s="225"/>
      <c r="E36" s="225"/>
      <c r="F36" s="225"/>
      <c r="G36" s="225"/>
      <c r="H36" s="225"/>
      <c r="I36" s="226"/>
      <c r="J36" s="226"/>
      <c r="K36" s="226"/>
      <c r="L36" s="226"/>
      <c r="M36" s="226"/>
      <c r="N36" s="226"/>
      <c r="O36" s="226"/>
      <c r="P36" s="226"/>
      <c r="Q36" s="226"/>
    </row>
    <row r="37" spans="1:18">
      <c r="A37" s="22"/>
    </row>
    <row r="39" spans="1:18">
      <c r="A39" s="22"/>
    </row>
    <row r="40" spans="1:18">
      <c r="A40" s="22"/>
    </row>
    <row r="41" spans="1:18">
      <c r="A41" s="22"/>
    </row>
    <row r="42" spans="1:18">
      <c r="A42" s="22"/>
    </row>
    <row r="43" spans="1:18">
      <c r="A43" s="22"/>
    </row>
    <row r="44" spans="1:18">
      <c r="A44" s="22"/>
    </row>
  </sheetData>
  <mergeCells count="1">
    <mergeCell ref="B36:Q36"/>
  </mergeCells>
  <phoneticPr fontId="42" type="noConversion"/>
  <hyperlinks>
    <hyperlink ref="A1" location="Contents!A1" display="Back to contents" xr:uid="{7CB6611A-E51B-46B4-B9BE-D66BB68E9772}"/>
  </hyperlinks>
  <pageMargins left="0.7" right="0.7" top="0.75" bottom="0.75" header="0.3" footer="0.3"/>
  <headerFooter>
    <oddHeader>&amp;L&amp;"Aptos"&amp;10&amp;KFF0000 Konfidensielt&amp;1#_x000D_</oddHeader>
    <oddFooter>&amp;L_x000D_&amp;1#&amp;"Aptos"&amp;10&amp;KFF0000 Konfidensielt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0567D-2708-44E7-9746-940A62AE6499}">
  <dimension ref="A1:U62"/>
  <sheetViews>
    <sheetView workbookViewId="0">
      <selection activeCell="L59" sqref="L59"/>
    </sheetView>
  </sheetViews>
  <sheetFormatPr baseColWidth="10" defaultColWidth="11.09765625" defaultRowHeight="13.8"/>
  <cols>
    <col min="1" max="1" width="11.09765625" style="17"/>
    <col min="2" max="2" width="60.3984375" bestFit="1" customWidth="1"/>
    <col min="3" max="3" width="15.3984375" customWidth="1"/>
    <col min="4" max="5" width="12.59765625" customWidth="1"/>
    <col min="6" max="8" width="11.09765625" customWidth="1"/>
    <col min="9" max="17" width="11.09765625" style="17"/>
  </cols>
  <sheetData>
    <row r="1" spans="1:21">
      <c r="A1" s="85" t="s">
        <v>53</v>
      </c>
      <c r="I1"/>
      <c r="J1"/>
      <c r="K1"/>
      <c r="L1"/>
      <c r="M1"/>
      <c r="N1"/>
      <c r="O1"/>
      <c r="P1"/>
      <c r="Q1"/>
    </row>
    <row r="2" spans="1:21" ht="17.399999999999999">
      <c r="B2" s="113" t="s">
        <v>173</v>
      </c>
      <c r="C2" s="113"/>
      <c r="D2" s="113"/>
      <c r="E2" s="113"/>
      <c r="F2" s="4"/>
      <c r="G2" s="4"/>
      <c r="H2" s="4"/>
      <c r="I2"/>
      <c r="J2"/>
      <c r="K2"/>
      <c r="L2"/>
      <c r="M2"/>
      <c r="N2"/>
      <c r="O2"/>
      <c r="P2"/>
      <c r="Q2"/>
    </row>
    <row r="3" spans="1:21">
      <c r="I3" s="55"/>
      <c r="J3"/>
      <c r="K3"/>
      <c r="L3"/>
      <c r="M3"/>
      <c r="N3"/>
      <c r="O3"/>
      <c r="P3"/>
      <c r="Q3"/>
    </row>
    <row r="4" spans="1:21">
      <c r="B4" s="114" t="s">
        <v>62</v>
      </c>
      <c r="C4" s="114"/>
      <c r="D4" s="114"/>
      <c r="E4" s="114"/>
      <c r="F4" s="5"/>
      <c r="G4" s="5"/>
      <c r="H4" s="5"/>
      <c r="I4" s="55"/>
      <c r="J4"/>
      <c r="K4"/>
      <c r="L4"/>
      <c r="M4"/>
      <c r="N4"/>
      <c r="O4"/>
      <c r="P4"/>
      <c r="Q4"/>
    </row>
    <row r="5" spans="1:21">
      <c r="B5" s="6" t="s">
        <v>63</v>
      </c>
      <c r="C5" s="117" t="s">
        <v>64</v>
      </c>
      <c r="D5" s="7" t="s">
        <v>65</v>
      </c>
      <c r="E5" s="7" t="s">
        <v>66</v>
      </c>
      <c r="F5" s="7" t="s">
        <v>67</v>
      </c>
      <c r="G5" s="7" t="s">
        <v>68</v>
      </c>
      <c r="H5" s="7" t="s">
        <v>69</v>
      </c>
      <c r="I5" s="7" t="s">
        <v>70</v>
      </c>
      <c r="J5" s="7" t="s">
        <v>71</v>
      </c>
      <c r="K5" s="7" t="s">
        <v>72</v>
      </c>
      <c r="L5" s="7" t="s">
        <v>73</v>
      </c>
      <c r="M5" s="7" t="s">
        <v>74</v>
      </c>
      <c r="N5" s="7" t="s">
        <v>75</v>
      </c>
      <c r="O5" s="7" t="s">
        <v>76</v>
      </c>
      <c r="P5" s="7" t="s">
        <v>77</v>
      </c>
      <c r="Q5" s="7" t="s">
        <v>78</v>
      </c>
      <c r="R5" s="7" t="s">
        <v>79</v>
      </c>
      <c r="S5" s="7" t="s">
        <v>80</v>
      </c>
      <c r="T5" s="7" t="s">
        <v>81</v>
      </c>
      <c r="U5" s="7" t="s">
        <v>82</v>
      </c>
    </row>
    <row r="6" spans="1:21">
      <c r="B6" t="s">
        <v>174</v>
      </c>
      <c r="C6" s="118">
        <v>17.482275999999999</v>
      </c>
      <c r="D6" s="17">
        <v>18.92952</v>
      </c>
      <c r="E6" s="17">
        <v>19.179936000000001</v>
      </c>
      <c r="F6" s="17">
        <v>21.288604999999997</v>
      </c>
      <c r="G6" s="17">
        <v>20.133724999999998</v>
      </c>
      <c r="H6" s="17">
        <v>19.476008999999998</v>
      </c>
      <c r="I6" s="17">
        <v>17.881675000000001</v>
      </c>
      <c r="J6" s="17">
        <v>18.355572000000002</v>
      </c>
      <c r="K6" s="17">
        <v>16.158066000000002</v>
      </c>
      <c r="L6" s="17">
        <v>16.520090000000003</v>
      </c>
      <c r="M6" s="17">
        <v>14.958959999999999</v>
      </c>
      <c r="N6" s="17">
        <v>14.352815</v>
      </c>
      <c r="O6" s="17">
        <v>16.189555000000002</v>
      </c>
      <c r="P6" s="17">
        <v>13.140267999999999</v>
      </c>
      <c r="Q6" s="17">
        <v>12.588789999999999</v>
      </c>
      <c r="R6" s="17">
        <v>12.171582999999998</v>
      </c>
      <c r="S6" s="17">
        <v>10.995006999999998</v>
      </c>
      <c r="T6" s="17">
        <v>11.195800000000002</v>
      </c>
      <c r="U6" s="17">
        <v>8.3320679999999996</v>
      </c>
    </row>
    <row r="7" spans="1:21">
      <c r="B7" t="s">
        <v>175</v>
      </c>
      <c r="C7" s="118">
        <v>213.03796000000006</v>
      </c>
      <c r="D7" s="17">
        <v>192.332582</v>
      </c>
      <c r="E7" s="17">
        <v>175.70080899999999</v>
      </c>
      <c r="F7" s="17">
        <v>185.50168800000006</v>
      </c>
      <c r="G7" s="17">
        <v>208.31580300000002</v>
      </c>
      <c r="H7" s="17">
        <v>167.90906199999998</v>
      </c>
      <c r="I7" s="17">
        <v>104.325434</v>
      </c>
      <c r="J7" s="17">
        <v>115.00765200000001</v>
      </c>
      <c r="K7" s="17">
        <v>132.371106</v>
      </c>
      <c r="L7" s="17">
        <v>115.378686</v>
      </c>
      <c r="M7" s="17">
        <v>95.973325000000003</v>
      </c>
      <c r="N7" s="17">
        <v>95.306662000000017</v>
      </c>
      <c r="O7" s="17">
        <v>107.659705</v>
      </c>
      <c r="P7" s="17">
        <v>97.082380999999998</v>
      </c>
      <c r="Q7" s="17">
        <v>82.661394000000001</v>
      </c>
      <c r="R7" s="17">
        <v>90.697434999999984</v>
      </c>
      <c r="S7" s="17">
        <v>102.48799400000001</v>
      </c>
      <c r="T7" s="17">
        <v>88.632617999999994</v>
      </c>
      <c r="U7" s="17">
        <v>75.642578</v>
      </c>
    </row>
    <row r="8" spans="1:21">
      <c r="B8" t="s">
        <v>176</v>
      </c>
      <c r="C8" s="118">
        <v>62.906324000000012</v>
      </c>
      <c r="D8" s="17">
        <v>74.312720999999996</v>
      </c>
      <c r="E8" s="17">
        <v>81.391575000000003</v>
      </c>
      <c r="F8" s="17">
        <v>157.91115299999998</v>
      </c>
      <c r="G8" s="17">
        <v>58.849771999999987</v>
      </c>
      <c r="H8" s="17">
        <v>55.949579000000007</v>
      </c>
      <c r="I8" s="17">
        <v>34.253481999999998</v>
      </c>
      <c r="J8" s="17">
        <v>64.569195999999991</v>
      </c>
      <c r="K8" s="17">
        <v>32.137796999999999</v>
      </c>
      <c r="L8" s="17">
        <v>29.265948999999996</v>
      </c>
      <c r="M8" s="17">
        <v>26.857856000000002</v>
      </c>
      <c r="N8" s="17">
        <v>31.512035999999995</v>
      </c>
      <c r="O8" s="17">
        <v>26.137595000000005</v>
      </c>
      <c r="P8" s="17">
        <v>28.452870999999998</v>
      </c>
      <c r="Q8" s="17">
        <v>24.976232</v>
      </c>
      <c r="R8" s="17">
        <v>81.890748000000002</v>
      </c>
      <c r="S8" s="17">
        <v>27.735923</v>
      </c>
      <c r="T8" s="17">
        <v>27.363065000000002</v>
      </c>
      <c r="U8" s="17">
        <v>25.400009000000001</v>
      </c>
    </row>
    <row r="9" spans="1:21">
      <c r="B9" t="s">
        <v>177</v>
      </c>
      <c r="C9" s="118">
        <v>47.701875000000001</v>
      </c>
      <c r="D9" s="17">
        <v>45.649201000000005</v>
      </c>
      <c r="E9" s="17">
        <v>44.86975799999999</v>
      </c>
      <c r="F9" s="17">
        <v>44.365824999999973</v>
      </c>
      <c r="G9" s="17">
        <v>39.494507999999996</v>
      </c>
      <c r="H9" s="17">
        <v>36.555346000000014</v>
      </c>
      <c r="I9" s="17">
        <v>31.364869999999996</v>
      </c>
      <c r="J9" s="17">
        <v>34.162511999999992</v>
      </c>
      <c r="K9" s="17">
        <v>29.845096999999999</v>
      </c>
      <c r="L9" s="17">
        <v>32.060361</v>
      </c>
      <c r="M9" s="17">
        <v>35.372320999999999</v>
      </c>
      <c r="N9" s="17">
        <v>31.765468999999996</v>
      </c>
      <c r="O9" s="17">
        <v>31.330031000000005</v>
      </c>
      <c r="P9" s="17">
        <v>29.394769999999998</v>
      </c>
      <c r="Q9" s="17">
        <v>28.002351000000001</v>
      </c>
      <c r="R9" s="17">
        <v>28.664659</v>
      </c>
      <c r="S9" s="17">
        <v>28.966277000000005</v>
      </c>
      <c r="T9" s="17">
        <v>22.850231000000001</v>
      </c>
      <c r="U9" s="17">
        <v>39.358302999999999</v>
      </c>
    </row>
    <row r="10" spans="1:21">
      <c r="B10" t="s">
        <v>178</v>
      </c>
      <c r="C10" s="118">
        <v>52.943070000000006</v>
      </c>
      <c r="D10" s="17">
        <v>56.721814999999992</v>
      </c>
      <c r="E10" s="17">
        <v>46.068893000000003</v>
      </c>
      <c r="F10" s="17">
        <v>40.691370000000006</v>
      </c>
      <c r="G10" s="17">
        <v>36.242532000000004</v>
      </c>
      <c r="H10" s="17">
        <v>30.794009000000003</v>
      </c>
      <c r="I10" s="17">
        <v>27.715854</v>
      </c>
      <c r="J10" s="17">
        <v>25.7</v>
      </c>
      <c r="K10" s="17">
        <v>0</v>
      </c>
      <c r="L10" s="17">
        <v>0</v>
      </c>
      <c r="M10" s="17">
        <v>0</v>
      </c>
      <c r="N10" s="17">
        <v>0</v>
      </c>
      <c r="O10" s="17">
        <v>0</v>
      </c>
      <c r="P10" s="17">
        <v>0</v>
      </c>
      <c r="Q10" s="17">
        <v>0</v>
      </c>
      <c r="R10" s="17">
        <v>0</v>
      </c>
      <c r="S10" s="17">
        <v>0</v>
      </c>
      <c r="T10" s="17">
        <v>0</v>
      </c>
      <c r="U10" s="17">
        <v>0</v>
      </c>
    </row>
    <row r="11" spans="1:21">
      <c r="B11" t="s">
        <v>179</v>
      </c>
      <c r="C11" s="118">
        <v>159.99020400000001</v>
      </c>
      <c r="D11" s="17">
        <v>192.687004</v>
      </c>
      <c r="E11" s="17">
        <v>114.190275</v>
      </c>
      <c r="F11" s="17">
        <v>132.94209500000005</v>
      </c>
      <c r="G11" s="17">
        <v>148.02054699999999</v>
      </c>
      <c r="H11" s="17">
        <v>169.49196799999999</v>
      </c>
      <c r="I11" s="17">
        <v>83.063832000000005</v>
      </c>
      <c r="J11" s="17">
        <v>62.724042999999995</v>
      </c>
      <c r="K11" s="17">
        <v>75.265004000000005</v>
      </c>
      <c r="L11" s="17">
        <v>93.79010199999999</v>
      </c>
      <c r="M11" s="17">
        <v>56.239521000000003</v>
      </c>
      <c r="N11" s="17">
        <v>52.598461000000015</v>
      </c>
      <c r="O11" s="17">
        <v>64.996076999999985</v>
      </c>
      <c r="P11" s="17">
        <v>77.498542999999998</v>
      </c>
      <c r="Q11" s="17">
        <v>65.512488000000005</v>
      </c>
      <c r="R11" s="17">
        <v>49.732580999999982</v>
      </c>
      <c r="S11" s="17">
        <v>58.433938000000012</v>
      </c>
      <c r="T11" s="17">
        <v>82.228059000000002</v>
      </c>
      <c r="U11" s="17">
        <v>60.200201</v>
      </c>
    </row>
    <row r="12" spans="1:21">
      <c r="B12" t="s">
        <v>180</v>
      </c>
      <c r="C12" s="118">
        <v>49.115837000000013</v>
      </c>
      <c r="D12" s="17">
        <v>48.699329999999996</v>
      </c>
      <c r="E12" s="17">
        <v>42.497059</v>
      </c>
      <c r="F12" s="17">
        <v>36.084949999999992</v>
      </c>
      <c r="G12" s="17">
        <v>38.275924000000003</v>
      </c>
      <c r="H12" s="17">
        <v>48.990667999999992</v>
      </c>
      <c r="I12" s="17">
        <v>45.466715000000001</v>
      </c>
      <c r="J12" s="17">
        <v>34.357116000000005</v>
      </c>
      <c r="K12" s="17">
        <v>26.356354</v>
      </c>
      <c r="L12" s="17">
        <v>18.432523</v>
      </c>
      <c r="M12" s="17">
        <v>27.162127000000002</v>
      </c>
      <c r="N12" s="17">
        <v>47.533621999999994</v>
      </c>
      <c r="O12" s="17">
        <v>21.544561999999999</v>
      </c>
      <c r="P12" s="17">
        <v>23.101700000000001</v>
      </c>
      <c r="Q12" s="17">
        <v>19.870882999999999</v>
      </c>
      <c r="R12" s="17">
        <v>40.874724000000001</v>
      </c>
      <c r="S12" s="17">
        <v>17.056117999999998</v>
      </c>
      <c r="T12" s="17">
        <v>20.768626999999999</v>
      </c>
      <c r="U12" s="17">
        <v>13.469621</v>
      </c>
    </row>
    <row r="13" spans="1:21">
      <c r="B13" s="2" t="s">
        <v>98</v>
      </c>
      <c r="C13" s="119">
        <v>603.17754600000012</v>
      </c>
      <c r="D13" s="20">
        <v>629.33217300000001</v>
      </c>
      <c r="E13" s="20">
        <v>523.89830499999994</v>
      </c>
      <c r="F13" s="20">
        <v>618.78568599999994</v>
      </c>
      <c r="G13" s="20">
        <v>549.33281099999999</v>
      </c>
      <c r="H13" s="20">
        <v>529.16664100000003</v>
      </c>
      <c r="I13" s="20">
        <f>SUM(I6:I12)</f>
        <v>344.07186200000001</v>
      </c>
      <c r="J13" s="20">
        <f>SUM(J6:J12)</f>
        <v>354.87609099999997</v>
      </c>
      <c r="K13" s="20">
        <f>SUM(K6:K12)</f>
        <v>312.13342399999999</v>
      </c>
      <c r="L13" s="20">
        <f t="shared" ref="L13" si="0">SUM(L6:L12)</f>
        <v>305.44771099999997</v>
      </c>
      <c r="M13" s="20">
        <f t="shared" ref="M13:U13" si="1">SUM(M6:M12)</f>
        <v>256.56411000000003</v>
      </c>
      <c r="N13" s="20">
        <f t="shared" si="1"/>
        <v>273.06906500000002</v>
      </c>
      <c r="O13" s="20">
        <f t="shared" si="1"/>
        <v>267.85752500000001</v>
      </c>
      <c r="P13" s="20">
        <f t="shared" si="1"/>
        <v>268.67053299999998</v>
      </c>
      <c r="Q13" s="20">
        <f t="shared" si="1"/>
        <v>233.61213800000002</v>
      </c>
      <c r="R13" s="20">
        <f t="shared" si="1"/>
        <v>304.03172999999998</v>
      </c>
      <c r="S13" s="20">
        <f t="shared" si="1"/>
        <v>245.67525700000002</v>
      </c>
      <c r="T13" s="20">
        <f t="shared" si="1"/>
        <v>253.03840000000002</v>
      </c>
      <c r="U13" s="20">
        <f t="shared" si="1"/>
        <v>222.40277999999998</v>
      </c>
    </row>
    <row r="14" spans="1:21">
      <c r="B14" t="s">
        <v>181</v>
      </c>
      <c r="C14" s="118">
        <v>59.736264000000006</v>
      </c>
      <c r="D14" s="17">
        <v>52.735711000000002</v>
      </c>
      <c r="E14" s="17">
        <v>40.463012999999997</v>
      </c>
      <c r="F14" s="17">
        <v>34.402699999999982</v>
      </c>
      <c r="G14" s="17">
        <v>56.942334000000002</v>
      </c>
      <c r="H14" s="17">
        <v>56.661127</v>
      </c>
      <c r="I14" s="17">
        <v>34.778764000000002</v>
      </c>
      <c r="J14" s="17">
        <v>18.227547999999999</v>
      </c>
      <c r="K14" s="17">
        <v>42.943425000000005</v>
      </c>
      <c r="L14" s="17">
        <v>34.330618000000001</v>
      </c>
      <c r="M14" s="17">
        <v>29.642382999999999</v>
      </c>
      <c r="N14" s="17">
        <v>26.716881000000001</v>
      </c>
      <c r="O14" s="17">
        <v>30.266529999999996</v>
      </c>
      <c r="P14" s="17">
        <v>30.143810000000002</v>
      </c>
      <c r="Q14" s="17">
        <v>28.682043</v>
      </c>
      <c r="R14" s="17">
        <v>25.771927999999988</v>
      </c>
      <c r="S14" s="17">
        <v>29.598110000000005</v>
      </c>
      <c r="T14" s="17">
        <v>25.707816000000001</v>
      </c>
      <c r="U14" s="17">
        <v>22.347023</v>
      </c>
    </row>
    <row r="15" spans="1:21">
      <c r="B15" t="s">
        <v>182</v>
      </c>
      <c r="C15" s="118">
        <v>2.0210720000000002</v>
      </c>
      <c r="D15" s="17">
        <v>2.371124</v>
      </c>
      <c r="E15" s="17">
        <v>1.6040620000000001</v>
      </c>
      <c r="F15" s="17">
        <v>-1.2854099999999997</v>
      </c>
      <c r="G15" s="17">
        <v>2.1701159999999993</v>
      </c>
      <c r="H15" s="17">
        <v>2.0035840000000005</v>
      </c>
      <c r="I15" s="17">
        <v>2.0635889999999999</v>
      </c>
      <c r="J15" s="17">
        <v>3.4071430000000005</v>
      </c>
      <c r="K15" s="17">
        <v>0.96541899999999981</v>
      </c>
      <c r="L15" s="17">
        <v>1.0110360000000003</v>
      </c>
      <c r="M15" s="17">
        <v>2.4696349999999998</v>
      </c>
      <c r="N15" s="17">
        <v>1.1750730000000003</v>
      </c>
      <c r="O15" s="17">
        <v>-1.8885899999999998</v>
      </c>
      <c r="P15" s="17">
        <v>2.6146029999999998</v>
      </c>
      <c r="Q15" s="17">
        <v>2.1908989999999999</v>
      </c>
      <c r="R15" s="17">
        <v>1.4589019999999993</v>
      </c>
      <c r="S15" s="17">
        <v>3.3952770000000001</v>
      </c>
      <c r="T15" s="17">
        <v>1.6599229999999998</v>
      </c>
      <c r="U15" s="17">
        <v>1.4472050000000001</v>
      </c>
    </row>
    <row r="16" spans="1:21">
      <c r="B16" t="s">
        <v>180</v>
      </c>
      <c r="C16" s="118">
        <v>48.418187999999986</v>
      </c>
      <c r="D16" s="17">
        <v>53.552467</v>
      </c>
      <c r="E16" s="17">
        <v>46.768735</v>
      </c>
      <c r="F16" s="17">
        <v>29.786417</v>
      </c>
      <c r="G16" s="17">
        <v>37.988931999999998</v>
      </c>
      <c r="H16" s="17">
        <v>33.493043999999998</v>
      </c>
      <c r="I16" s="17">
        <v>9.3680850000000007</v>
      </c>
      <c r="J16" s="17">
        <v>18.939362000000003</v>
      </c>
      <c r="K16" s="17">
        <v>1.1536179999999998</v>
      </c>
      <c r="L16" s="17">
        <v>4.516966</v>
      </c>
      <c r="M16" s="17">
        <v>6.033175</v>
      </c>
      <c r="N16" s="17">
        <v>4.9394419999999997</v>
      </c>
      <c r="O16" s="17">
        <v>1.0029620000000001</v>
      </c>
      <c r="P16" s="17">
        <v>2.2764190000000002</v>
      </c>
      <c r="Q16" s="17">
        <v>0.84057499999999996</v>
      </c>
      <c r="R16" s="17">
        <v>1.3610850000000001</v>
      </c>
      <c r="S16" s="17">
        <v>1.0214979999999998</v>
      </c>
      <c r="T16" s="17">
        <v>0.66130200000000006</v>
      </c>
      <c r="U16" s="17">
        <v>1.390622</v>
      </c>
    </row>
    <row r="17" spans="2:21">
      <c r="B17" s="2" t="s">
        <v>99</v>
      </c>
      <c r="C17" s="119">
        <v>110.175524</v>
      </c>
      <c r="D17" s="20">
        <v>108.659302</v>
      </c>
      <c r="E17" s="20">
        <v>88.835809999999995</v>
      </c>
      <c r="F17" s="20">
        <v>62.903706999999983</v>
      </c>
      <c r="G17" s="20">
        <v>97.101382000000001</v>
      </c>
      <c r="H17" s="20">
        <v>92.157755000000009</v>
      </c>
      <c r="I17" s="20">
        <v>46.210438000000003</v>
      </c>
      <c r="J17" s="20">
        <v>40.574053000000006</v>
      </c>
      <c r="K17" s="20">
        <v>45.062462000000004</v>
      </c>
      <c r="L17" s="20">
        <v>39.858620000000002</v>
      </c>
      <c r="M17" s="20">
        <v>38.145192999999999</v>
      </c>
      <c r="N17" s="20">
        <v>32.831395999999998</v>
      </c>
      <c r="O17" s="20">
        <v>29.380901999999995</v>
      </c>
      <c r="P17" s="20">
        <v>35.034832000000002</v>
      </c>
      <c r="Q17" s="20">
        <v>31.713517000000003</v>
      </c>
      <c r="R17" s="20">
        <v>28.591914999999986</v>
      </c>
      <c r="S17" s="20">
        <v>34.014885000000007</v>
      </c>
      <c r="T17" s="20">
        <v>28.029040999999999</v>
      </c>
      <c r="U17" s="20">
        <v>25.184850000000001</v>
      </c>
    </row>
    <row r="18" spans="2:21">
      <c r="B18" s="2" t="s">
        <v>183</v>
      </c>
      <c r="C18" s="119">
        <v>493.00202200000012</v>
      </c>
      <c r="D18" s="20">
        <v>520.67287099999999</v>
      </c>
      <c r="E18" s="20">
        <v>435.06249499999996</v>
      </c>
      <c r="F18" s="20">
        <v>555.881979</v>
      </c>
      <c r="G18" s="20">
        <v>452.23142899999999</v>
      </c>
      <c r="H18" s="20">
        <v>437.00888600000002</v>
      </c>
      <c r="I18" s="20">
        <v>297.861424</v>
      </c>
      <c r="J18" s="20">
        <v>314.30203799999998</v>
      </c>
      <c r="K18" s="20">
        <v>267.07096200000001</v>
      </c>
      <c r="L18" s="20">
        <v>265.58909099999994</v>
      </c>
      <c r="M18" s="20">
        <v>218.41891700000002</v>
      </c>
      <c r="N18" s="20">
        <f t="shared" ref="N18:U18" si="2">+N13-N17</f>
        <v>240.23766900000004</v>
      </c>
      <c r="O18" s="20">
        <f t="shared" si="2"/>
        <v>238.47662300000002</v>
      </c>
      <c r="P18" s="20">
        <f t="shared" si="2"/>
        <v>233.63570099999998</v>
      </c>
      <c r="Q18" s="20">
        <f t="shared" si="2"/>
        <v>201.89862100000002</v>
      </c>
      <c r="R18" s="20">
        <f t="shared" si="2"/>
        <v>275.43981500000001</v>
      </c>
      <c r="S18" s="20">
        <f t="shared" si="2"/>
        <v>211.660372</v>
      </c>
      <c r="T18" s="20">
        <f t="shared" si="2"/>
        <v>225.00935900000002</v>
      </c>
      <c r="U18" s="20">
        <f t="shared" si="2"/>
        <v>197.21792999999997</v>
      </c>
    </row>
    <row r="19" spans="2:21">
      <c r="B19" s="3"/>
      <c r="C19" s="3"/>
      <c r="D19" s="3"/>
      <c r="E19" s="3"/>
      <c r="F19" s="54"/>
      <c r="G19" s="22"/>
      <c r="H19" s="54"/>
      <c r="I19" s="54"/>
      <c r="J19" s="54"/>
      <c r="K19" s="54"/>
      <c r="L19" s="54"/>
      <c r="M19" s="54"/>
      <c r="N19" s="54"/>
      <c r="O19" s="54"/>
      <c r="P19" s="54"/>
      <c r="Q19" s="54"/>
      <c r="R19" s="54"/>
    </row>
    <row r="20" spans="2:21">
      <c r="B20" s="3"/>
      <c r="C20" s="3"/>
      <c r="D20" s="3"/>
      <c r="E20" s="3"/>
      <c r="F20" s="54"/>
      <c r="G20" s="22"/>
      <c r="H20" s="54"/>
      <c r="I20" s="54"/>
      <c r="J20" s="54"/>
      <c r="K20" s="54"/>
      <c r="L20" s="54"/>
      <c r="M20" s="54"/>
      <c r="N20" s="54"/>
      <c r="O20" s="54"/>
      <c r="P20" s="54"/>
      <c r="Q20" s="54"/>
      <c r="R20" s="54"/>
    </row>
    <row r="21" spans="2:21">
      <c r="B21" s="114" t="s">
        <v>114</v>
      </c>
      <c r="C21" s="114"/>
      <c r="D21" s="114"/>
      <c r="E21" s="114"/>
      <c r="F21" s="55"/>
      <c r="I21"/>
      <c r="J21"/>
      <c r="K21"/>
      <c r="L21"/>
      <c r="M21"/>
      <c r="N21"/>
      <c r="O21"/>
      <c r="P21"/>
      <c r="Q21"/>
    </row>
    <row r="22" spans="2:21">
      <c r="B22" s="6" t="s">
        <v>63</v>
      </c>
      <c r="C22" s="117">
        <v>2026</v>
      </c>
      <c r="D22" s="7">
        <v>2025</v>
      </c>
      <c r="E22" s="7">
        <v>2024</v>
      </c>
      <c r="F22" s="7">
        <v>2023</v>
      </c>
      <c r="G22" s="7">
        <v>2022</v>
      </c>
      <c r="H22" s="7">
        <v>2021</v>
      </c>
      <c r="I22" s="7">
        <v>2020</v>
      </c>
      <c r="J22" s="89"/>
      <c r="L22" s="89"/>
      <c r="M22" s="89"/>
      <c r="N22"/>
      <c r="O22"/>
      <c r="P22"/>
      <c r="Q22"/>
    </row>
    <row r="23" spans="2:21">
      <c r="B23" t="s">
        <v>174</v>
      </c>
      <c r="C23" s="118">
        <v>55.591732</v>
      </c>
      <c r="D23" s="17">
        <v>78.780013999999994</v>
      </c>
      <c r="E23" s="17">
        <v>65.992688000000001</v>
      </c>
      <c r="F23" s="17">
        <v>56.271428</v>
      </c>
      <c r="G23" s="17">
        <v>42.694457999999997</v>
      </c>
      <c r="H23" s="17">
        <v>32.720768999999997</v>
      </c>
      <c r="I23" s="17">
        <v>53.243206999999998</v>
      </c>
    </row>
    <row r="24" spans="2:21">
      <c r="B24" t="s">
        <v>175</v>
      </c>
      <c r="C24" s="118">
        <v>581.07135100000005</v>
      </c>
      <c r="D24" s="17">
        <v>666.05198700000005</v>
      </c>
      <c r="E24" s="17">
        <v>458.73076900000001</v>
      </c>
      <c r="F24" s="17">
        <v>382.71014200000002</v>
      </c>
      <c r="G24" s="17">
        <v>357.46062499999999</v>
      </c>
      <c r="H24" s="17">
        <v>296.42866500000002</v>
      </c>
      <c r="I24" s="17">
        <v>244.65490600000001</v>
      </c>
    </row>
    <row r="25" spans="2:21">
      <c r="B25" t="s">
        <v>176</v>
      </c>
      <c r="C25" s="118">
        <v>218.61062000000001</v>
      </c>
      <c r="D25" s="17">
        <v>306.96398599999998</v>
      </c>
      <c r="E25" s="17">
        <v>152.83079799999999</v>
      </c>
      <c r="F25" s="17">
        <v>111.078734</v>
      </c>
      <c r="G25" s="17">
        <v>162.389745</v>
      </c>
      <c r="H25" s="17">
        <v>125.352096</v>
      </c>
      <c r="I25" s="17">
        <v>112.971445</v>
      </c>
    </row>
    <row r="26" spans="2:21">
      <c r="B26" t="s">
        <v>177</v>
      </c>
      <c r="C26" s="118">
        <v>138.220834</v>
      </c>
      <c r="D26" s="17">
        <v>151.78054899999998</v>
      </c>
      <c r="E26" s="17">
        <v>131.440291</v>
      </c>
      <c r="F26" s="17">
        <v>120.492621</v>
      </c>
      <c r="G26" s="17">
        <v>119.83947000000001</v>
      </c>
      <c r="H26" s="17">
        <v>113.826835</v>
      </c>
      <c r="I26" s="17">
        <v>90.290115</v>
      </c>
    </row>
    <row r="27" spans="2:21">
      <c r="B27" t="s">
        <v>178</v>
      </c>
      <c r="C27" s="118">
        <v>155.733778</v>
      </c>
      <c r="D27" s="17">
        <v>135.44376500000001</v>
      </c>
      <c r="E27" s="17">
        <v>25.7</v>
      </c>
      <c r="F27" s="17">
        <v>0</v>
      </c>
      <c r="G27" s="17">
        <v>0</v>
      </c>
      <c r="H27" s="17">
        <v>0</v>
      </c>
      <c r="I27" s="17">
        <v>0</v>
      </c>
    </row>
    <row r="28" spans="2:21">
      <c r="B28" t="s">
        <v>179</v>
      </c>
      <c r="C28" s="118">
        <v>466.86748299999999</v>
      </c>
      <c r="D28" s="17">
        <v>533.51844200000005</v>
      </c>
      <c r="E28" s="17">
        <v>288.01866999999999</v>
      </c>
      <c r="F28" s="17">
        <v>260.605569</v>
      </c>
      <c r="G28" s="17">
        <v>250.59477899999999</v>
      </c>
      <c r="H28" s="17">
        <v>260.54346600000002</v>
      </c>
      <c r="I28" s="17">
        <v>224.80264600000001</v>
      </c>
    </row>
    <row r="29" spans="2:21">
      <c r="B29" t="s">
        <v>180</v>
      </c>
      <c r="C29" s="118">
        <v>140.31222600000001</v>
      </c>
      <c r="D29" s="17">
        <v>168.81825699999999</v>
      </c>
      <c r="E29" s="17">
        <v>106.30812</v>
      </c>
      <c r="F29" s="17">
        <v>112.05076699999999</v>
      </c>
      <c r="G29" s="17">
        <v>92.169089999999997</v>
      </c>
      <c r="H29" s="17">
        <v>70.965365000000006</v>
      </c>
      <c r="I29" s="17">
        <v>47.015085999999997</v>
      </c>
    </row>
    <row r="30" spans="2:21">
      <c r="B30" s="2" t="s">
        <v>98</v>
      </c>
      <c r="C30" s="119">
        <v>1756.4080240000001</v>
      </c>
      <c r="D30" s="20">
        <v>2041.357</v>
      </c>
      <c r="E30" s="20">
        <v>1229.021336</v>
      </c>
      <c r="F30" s="20">
        <v>1043.209261</v>
      </c>
      <c r="G30" s="20">
        <v>1025.1481670000001</v>
      </c>
      <c r="H30" s="20">
        <v>899.83719600000018</v>
      </c>
      <c r="I30" s="20">
        <v>772.97740500000009</v>
      </c>
      <c r="J30" s="22"/>
      <c r="M30" s="22"/>
    </row>
    <row r="31" spans="2:21">
      <c r="B31" t="s">
        <v>181</v>
      </c>
      <c r="C31" s="118">
        <v>152.934988</v>
      </c>
      <c r="D31" s="17">
        <v>182.78492499999999</v>
      </c>
      <c r="E31" s="17">
        <v>125.143974</v>
      </c>
      <c r="F31" s="17">
        <v>115.809264</v>
      </c>
      <c r="G31" s="17">
        <v>103.424877</v>
      </c>
      <c r="H31" s="17">
        <v>97.251835</v>
      </c>
      <c r="I31" s="17">
        <v>98.793374</v>
      </c>
      <c r="K31" s="22"/>
      <c r="M31" s="22"/>
      <c r="N31" s="22"/>
      <c r="O31" s="22"/>
      <c r="P31" s="22"/>
      <c r="Q31" s="22"/>
      <c r="R31" s="22"/>
      <c r="S31" s="22"/>
      <c r="T31" s="22"/>
    </row>
    <row r="32" spans="2:21">
      <c r="B32" t="s">
        <v>182</v>
      </c>
      <c r="C32" s="118">
        <v>5.9962580000000001</v>
      </c>
      <c r="D32" s="17">
        <v>4.9518789999999999</v>
      </c>
      <c r="E32" s="17">
        <v>7.8532330000000004</v>
      </c>
      <c r="F32" s="17">
        <v>4.0919850000000002</v>
      </c>
      <c r="G32" s="17">
        <v>8.2861619999999991</v>
      </c>
      <c r="H32" s="17">
        <v>0.68016399999999999</v>
      </c>
      <c r="I32" s="17">
        <v>5.48055</v>
      </c>
      <c r="K32" s="22"/>
      <c r="M32" s="22"/>
      <c r="N32" s="22"/>
      <c r="O32" s="22"/>
      <c r="P32" s="22"/>
      <c r="Q32" s="22"/>
      <c r="R32" s="22"/>
      <c r="S32" s="22"/>
      <c r="T32" s="22"/>
    </row>
    <row r="33" spans="2:21">
      <c r="B33" t="s">
        <v>180</v>
      </c>
      <c r="C33" s="118">
        <v>148.73938999999999</v>
      </c>
      <c r="D33" s="17">
        <v>110.636478</v>
      </c>
      <c r="E33" s="17">
        <v>30.643121000000001</v>
      </c>
      <c r="F33" s="17">
        <v>9.0593979999999998</v>
      </c>
      <c r="G33" s="17">
        <v>4.434507</v>
      </c>
      <c r="H33" s="17">
        <v>6.4402439999999999</v>
      </c>
      <c r="I33" s="17">
        <v>9.3658129999999993</v>
      </c>
      <c r="K33" s="22"/>
      <c r="M33" s="22"/>
      <c r="N33" s="22"/>
      <c r="O33" s="22"/>
      <c r="P33" s="22"/>
      <c r="Q33" s="22"/>
      <c r="R33" s="22"/>
      <c r="S33" s="22"/>
      <c r="T33" s="22"/>
    </row>
    <row r="34" spans="2:21">
      <c r="B34" s="2" t="s">
        <v>99</v>
      </c>
      <c r="C34" s="119">
        <v>307.670636</v>
      </c>
      <c r="D34" s="20">
        <v>298.37328199999996</v>
      </c>
      <c r="E34" s="20">
        <v>163.64032800000001</v>
      </c>
      <c r="F34" s="20">
        <v>128.96064699999999</v>
      </c>
      <c r="G34" s="20">
        <v>116.145546</v>
      </c>
      <c r="H34" s="20">
        <v>104.372243</v>
      </c>
      <c r="I34" s="20">
        <v>113.639737</v>
      </c>
      <c r="J34" s="22"/>
      <c r="K34" s="22"/>
      <c r="M34" s="22"/>
      <c r="N34" s="22"/>
      <c r="O34" s="22"/>
      <c r="P34" s="22"/>
      <c r="Q34" s="22"/>
      <c r="R34" s="22"/>
      <c r="S34" s="22"/>
      <c r="T34" s="22"/>
    </row>
    <row r="35" spans="2:21">
      <c r="B35" s="2" t="s">
        <v>183</v>
      </c>
      <c r="C35" s="119">
        <v>1448.737388</v>
      </c>
      <c r="D35" s="20">
        <v>1742.983718</v>
      </c>
      <c r="E35" s="20">
        <v>1065.3810080000001</v>
      </c>
      <c r="F35" s="20">
        <v>914.24861399999998</v>
      </c>
      <c r="G35" s="20">
        <v>909.00262100000009</v>
      </c>
      <c r="H35" s="20">
        <v>795.46495300000015</v>
      </c>
      <c r="I35" s="20">
        <v>659.33766800000012</v>
      </c>
      <c r="J35" s="22"/>
      <c r="K35" s="22"/>
      <c r="M35" s="22"/>
      <c r="N35" s="22"/>
      <c r="O35" s="22"/>
      <c r="P35" s="22"/>
      <c r="Q35" s="22"/>
      <c r="R35" s="22"/>
      <c r="S35" s="22"/>
      <c r="T35" s="22"/>
    </row>
    <row r="36" spans="2:21">
      <c r="F36" s="53"/>
      <c r="G36" s="17"/>
      <c r="H36" s="17"/>
    </row>
    <row r="38" spans="2:21" ht="17.399999999999999">
      <c r="B38" s="113" t="s">
        <v>184</v>
      </c>
      <c r="C38" s="113"/>
      <c r="D38" s="113"/>
      <c r="E38" s="113"/>
      <c r="F38" s="53"/>
      <c r="G38" s="17"/>
      <c r="H38" s="17"/>
    </row>
    <row r="39" spans="2:21">
      <c r="F39" s="17"/>
      <c r="G39" s="17"/>
      <c r="H39" s="17"/>
    </row>
    <row r="40" spans="2:21">
      <c r="B40" s="114" t="s">
        <v>62</v>
      </c>
      <c r="C40" s="114"/>
      <c r="D40" s="114"/>
      <c r="E40" s="114"/>
      <c r="F40" s="17"/>
      <c r="G40" s="17"/>
      <c r="H40" s="17"/>
    </row>
    <row r="41" spans="2:21">
      <c r="B41" s="6" t="s">
        <v>63</v>
      </c>
      <c r="C41" s="117" t="s">
        <v>64</v>
      </c>
      <c r="D41" s="7" t="s">
        <v>65</v>
      </c>
      <c r="E41" s="7" t="str">
        <f>E5</f>
        <v>Q1-26</v>
      </c>
      <c r="F41" s="7" t="s">
        <v>67</v>
      </c>
      <c r="G41" s="7" t="s">
        <v>68</v>
      </c>
      <c r="H41" s="7" t="s">
        <v>69</v>
      </c>
      <c r="I41" s="7" t="s">
        <v>70</v>
      </c>
      <c r="J41" s="7" t="s">
        <v>71</v>
      </c>
      <c r="K41" s="7" t="s">
        <v>72</v>
      </c>
      <c r="L41" s="7" t="s">
        <v>73</v>
      </c>
      <c r="M41" s="7" t="s">
        <v>74</v>
      </c>
      <c r="N41" s="7" t="s">
        <v>75</v>
      </c>
      <c r="O41" s="7" t="s">
        <v>76</v>
      </c>
      <c r="P41" s="7" t="s">
        <v>77</v>
      </c>
      <c r="Q41" s="7" t="s">
        <v>78</v>
      </c>
      <c r="R41" s="7" t="s">
        <v>79</v>
      </c>
      <c r="S41" s="7" t="s">
        <v>80</v>
      </c>
      <c r="T41" s="7" t="s">
        <v>81</v>
      </c>
      <c r="U41" s="7" t="s">
        <v>82</v>
      </c>
    </row>
    <row r="42" spans="2:21">
      <c r="B42" t="s">
        <v>185</v>
      </c>
      <c r="C42" s="118">
        <v>0.19206900000000005</v>
      </c>
      <c r="D42" s="17">
        <v>2.2821979999999975</v>
      </c>
      <c r="E42" s="17">
        <v>21.714490000000001</v>
      </c>
      <c r="F42" s="17">
        <v>24.193808999999998</v>
      </c>
      <c r="G42" s="17">
        <v>1.112560000000002</v>
      </c>
      <c r="H42" s="17">
        <v>17.005320999999999</v>
      </c>
      <c r="I42" s="17">
        <v>0</v>
      </c>
      <c r="J42" s="17">
        <v>24.509314000000003</v>
      </c>
      <c r="K42" s="17">
        <v>1.464995</v>
      </c>
      <c r="L42" s="17">
        <v>31.584273999999997</v>
      </c>
      <c r="M42" s="17">
        <v>13.194298</v>
      </c>
      <c r="N42" s="17">
        <v>0</v>
      </c>
      <c r="O42" s="17">
        <v>0.11651299999999987</v>
      </c>
      <c r="P42" s="17">
        <v>2.478043</v>
      </c>
      <c r="Q42" s="17">
        <v>7.6249999999999998E-3</v>
      </c>
      <c r="R42" s="17">
        <v>24.574636000000002</v>
      </c>
      <c r="S42" s="17">
        <v>8.9025660000000002</v>
      </c>
      <c r="T42" s="17">
        <v>1.0246939999999998</v>
      </c>
      <c r="U42" s="17">
        <v>2.0075820000000002</v>
      </c>
    </row>
    <row r="43" spans="2:21">
      <c r="B43" t="s">
        <v>186</v>
      </c>
      <c r="C43" s="118">
        <v>25.594546999999999</v>
      </c>
      <c r="D43" s="17">
        <v>-2.4376840000000009</v>
      </c>
      <c r="E43" s="17">
        <v>13.297109000000001</v>
      </c>
      <c r="F43" s="17">
        <v>-2.6550799999999981</v>
      </c>
      <c r="G43" s="17">
        <v>-2.4012230000000017</v>
      </c>
      <c r="H43" s="17">
        <v>76.274203999999997</v>
      </c>
      <c r="I43" s="17">
        <v>18.177385999999998</v>
      </c>
      <c r="J43" s="17">
        <v>42.447944000000007</v>
      </c>
      <c r="K43" s="17">
        <v>73.196109000000007</v>
      </c>
      <c r="L43" s="17">
        <v>17.125239000000001</v>
      </c>
      <c r="M43" s="17">
        <v>-17.049807000000001</v>
      </c>
      <c r="N43" s="17">
        <v>50.276937000000004</v>
      </c>
      <c r="O43" s="17">
        <v>23.319862999999998</v>
      </c>
      <c r="P43" s="17">
        <v>-21.769396999999998</v>
      </c>
      <c r="Q43" s="17">
        <v>-8.1004109999999994</v>
      </c>
      <c r="R43" s="17">
        <v>-13.534603999999998</v>
      </c>
      <c r="S43" s="17">
        <v>-20.659347000000004</v>
      </c>
      <c r="T43" s="17">
        <v>-15.394239999999996</v>
      </c>
      <c r="U43" s="17">
        <v>54.533287999999999</v>
      </c>
    </row>
    <row r="44" spans="2:21" ht="16.2">
      <c r="B44" t="s">
        <v>187</v>
      </c>
      <c r="C44" s="118">
        <v>-71.639702999999997</v>
      </c>
      <c r="D44" s="17">
        <v>47.470254999999995</v>
      </c>
      <c r="E44" s="17">
        <v>-21.013995999999999</v>
      </c>
      <c r="F44" s="17">
        <v>-6.9435460000000004</v>
      </c>
      <c r="G44" s="17">
        <v>-28.523809999999997</v>
      </c>
      <c r="H44" s="17">
        <v>53.351002000000001</v>
      </c>
      <c r="I44" s="17">
        <v>-10.077510999999999</v>
      </c>
      <c r="J44" s="17">
        <v>-73.47136900000001</v>
      </c>
      <c r="K44" s="17">
        <v>-9.0850779999999993</v>
      </c>
      <c r="L44" s="17">
        <v>19.418899999999997</v>
      </c>
      <c r="M44" s="17">
        <v>27.552353</v>
      </c>
      <c r="N44" s="17">
        <v>-4.4271809999999974</v>
      </c>
      <c r="O44" s="17">
        <v>13.691364</v>
      </c>
      <c r="P44" s="17">
        <v>-17.448392000000002</v>
      </c>
      <c r="Q44" s="17">
        <v>-28.699392</v>
      </c>
      <c r="R44" s="17">
        <v>26.569953000000012</v>
      </c>
      <c r="S44" s="17">
        <v>-28.822520000000011</v>
      </c>
      <c r="T44" s="17">
        <v>-74.93337600000001</v>
      </c>
      <c r="U44" s="17">
        <v>-48.558895999999997</v>
      </c>
    </row>
    <row r="45" spans="2:21" ht="16.2">
      <c r="B45" t="s">
        <v>188</v>
      </c>
      <c r="C45" s="118">
        <v>39.438880999999995</v>
      </c>
      <c r="D45" s="17">
        <v>6.5680060000000005</v>
      </c>
      <c r="E45" s="17">
        <v>4.5731950000000001</v>
      </c>
      <c r="F45" s="17">
        <v>102.044995</v>
      </c>
      <c r="G45" s="17">
        <v>-7.3797149999999974</v>
      </c>
      <c r="H45" s="17">
        <v>33.722431999999998</v>
      </c>
      <c r="I45" s="17">
        <v>23.362176999999999</v>
      </c>
      <c r="J45" s="17">
        <v>-58.922387999999998</v>
      </c>
      <c r="K45" s="17">
        <v>1.5099340000000001</v>
      </c>
      <c r="L45" s="17">
        <v>-42.056571999999996</v>
      </c>
      <c r="M45" s="17">
        <v>-9.9641420000000007</v>
      </c>
      <c r="N45" s="17">
        <v>-103.48221100000001</v>
      </c>
      <c r="O45" s="17">
        <v>-88.779546999999994</v>
      </c>
      <c r="P45" s="17">
        <v>-12.606608</v>
      </c>
      <c r="Q45" s="17">
        <v>3.4445779999999999</v>
      </c>
      <c r="R45" s="17">
        <v>-232.09819700000003</v>
      </c>
      <c r="S45" s="17">
        <v>190.10258900000002</v>
      </c>
      <c r="T45" s="17">
        <v>12.675606000000002</v>
      </c>
      <c r="U45" s="17">
        <v>112.248767</v>
      </c>
    </row>
    <row r="46" spans="2:21">
      <c r="B46" t="s">
        <v>189</v>
      </c>
      <c r="C46" s="118">
        <v>35.694135000000003</v>
      </c>
      <c r="D46" s="17">
        <v>50.480184999999999</v>
      </c>
      <c r="E46" s="17">
        <v>37.672075999999997</v>
      </c>
      <c r="F46" s="17">
        <v>32.373778999999985</v>
      </c>
      <c r="G46" s="17">
        <v>33.718313000000009</v>
      </c>
      <c r="H46" s="17">
        <v>53.946773999999998</v>
      </c>
      <c r="I46" s="17">
        <v>33.659106999999999</v>
      </c>
      <c r="J46" s="17">
        <v>26.600667999999999</v>
      </c>
      <c r="K46" s="17">
        <v>26.028614999999999</v>
      </c>
      <c r="L46" s="17">
        <v>19.662803</v>
      </c>
      <c r="M46" s="17">
        <v>-2.217384</v>
      </c>
      <c r="N46" s="17">
        <v>49.993628000000001</v>
      </c>
      <c r="O46" s="17">
        <v>10.147061999999991</v>
      </c>
      <c r="P46" s="17">
        <v>34.848938000000004</v>
      </c>
      <c r="Q46" s="17">
        <v>29.872938999999999</v>
      </c>
      <c r="R46" s="17">
        <v>17.362812000000005</v>
      </c>
      <c r="S46" s="17">
        <v>22.345983999999994</v>
      </c>
      <c r="T46" s="17">
        <v>18.079809000000001</v>
      </c>
      <c r="U46" s="17">
        <v>26.878851999999998</v>
      </c>
    </row>
    <row r="47" spans="2:21">
      <c r="B47" t="s">
        <v>190</v>
      </c>
      <c r="C47" s="118">
        <v>-14.666491000000001</v>
      </c>
      <c r="D47" s="17">
        <v>-7.5335780000000021</v>
      </c>
      <c r="E47" s="17">
        <v>38.206963000000002</v>
      </c>
      <c r="F47" s="17">
        <v>-111.676396</v>
      </c>
      <c r="G47" s="17">
        <v>35.070881</v>
      </c>
      <c r="H47" s="17">
        <v>-5.1511230000000001</v>
      </c>
      <c r="I47" s="17">
        <v>4.5365010000000003</v>
      </c>
      <c r="J47" s="17">
        <v>5.8894000000000002</v>
      </c>
      <c r="K47" s="17">
        <v>13.813438</v>
      </c>
      <c r="L47" s="17">
        <v>-29.732163</v>
      </c>
      <c r="M47" s="17">
        <v>17.044720000000002</v>
      </c>
      <c r="N47" s="17">
        <v>-10.423466000000001</v>
      </c>
      <c r="O47" s="17">
        <v>1.7639040000000001</v>
      </c>
      <c r="P47" s="17">
        <v>-1.102098</v>
      </c>
      <c r="Q47" s="17">
        <v>-9.4744999999999996E-2</v>
      </c>
      <c r="R47" s="17">
        <v>-1.3565929999999999</v>
      </c>
      <c r="S47" s="17">
        <v>1.1513389999999999</v>
      </c>
      <c r="T47" s="17">
        <v>-0.68851499999999999</v>
      </c>
      <c r="U47" s="17">
        <v>1.793714</v>
      </c>
    </row>
    <row r="48" spans="2:21">
      <c r="B48" t="s">
        <v>191</v>
      </c>
      <c r="C48" s="118">
        <v>-17.151611000000003</v>
      </c>
      <c r="D48" s="17">
        <v>-0.84823300000000001</v>
      </c>
      <c r="E48" s="17">
        <v>-0.76941499999999996</v>
      </c>
      <c r="F48" s="17">
        <v>-0.56100399999999961</v>
      </c>
      <c r="G48" s="17">
        <v>5.5149999999999366E-3</v>
      </c>
      <c r="H48" s="17">
        <v>-0.73453400000000002</v>
      </c>
      <c r="I48" s="17">
        <v>-6.8958919999999999</v>
      </c>
      <c r="J48" s="17">
        <v>-5.8888999999999747E-2</v>
      </c>
      <c r="K48" s="17">
        <v>-0.34751199999999999</v>
      </c>
      <c r="L48" s="17">
        <v>-0.1764790000000005</v>
      </c>
      <c r="M48" s="17">
        <v>-4.0463389999999997</v>
      </c>
      <c r="N48" s="17">
        <v>-5.1576020000000007</v>
      </c>
      <c r="O48" s="17">
        <v>-0.52235799999999966</v>
      </c>
      <c r="P48" s="17">
        <v>-3.9828150000000004</v>
      </c>
      <c r="Q48" s="17">
        <v>-0.40765899999999999</v>
      </c>
      <c r="R48" s="17">
        <v>0</v>
      </c>
      <c r="S48" s="17">
        <v>-0.12677400000000105</v>
      </c>
      <c r="T48" s="17">
        <v>-8.0489679999999986</v>
      </c>
      <c r="U48" s="17">
        <v>-2.4610280000000002</v>
      </c>
    </row>
    <row r="49" spans="1:21">
      <c r="B49" s="2" t="s">
        <v>192</v>
      </c>
      <c r="C49" s="119">
        <v>-2.5381730000000076</v>
      </c>
      <c r="D49" s="20">
        <v>95.981148999999988</v>
      </c>
      <c r="E49" s="20">
        <v>93.680422000000007</v>
      </c>
      <c r="F49" s="20">
        <v>36.776556999999983</v>
      </c>
      <c r="G49" s="20">
        <v>31.602521000000014</v>
      </c>
      <c r="H49" s="20">
        <v>228.41407599999999</v>
      </c>
      <c r="I49" s="20">
        <f>SUM(I42:I48)</f>
        <v>62.761768000000004</v>
      </c>
      <c r="J49" s="20">
        <f>SUM(J42:J48)</f>
        <v>-33.005319999999998</v>
      </c>
      <c r="K49" s="20">
        <f>SUM(K42:K48)</f>
        <v>106.58050100000003</v>
      </c>
      <c r="L49" s="20">
        <f t="shared" ref="L49" si="3">SUM(L42:L48)</f>
        <v>15.826002000000003</v>
      </c>
      <c r="M49" s="20">
        <f t="shared" ref="M49:U49" si="4">SUM(M42:M48)</f>
        <v>24.513698999999999</v>
      </c>
      <c r="N49" s="20">
        <f t="shared" si="4"/>
        <v>-23.219895000000001</v>
      </c>
      <c r="O49" s="20">
        <f t="shared" si="4"/>
        <v>-40.263199</v>
      </c>
      <c r="P49" s="20">
        <f t="shared" si="4"/>
        <v>-19.582328999999994</v>
      </c>
      <c r="Q49" s="20">
        <f t="shared" si="4"/>
        <v>-3.9770650000000014</v>
      </c>
      <c r="R49" s="20">
        <f t="shared" si="4"/>
        <v>-178.48199300000002</v>
      </c>
      <c r="S49" s="20">
        <f t="shared" si="4"/>
        <v>172.89383699999999</v>
      </c>
      <c r="T49" s="20">
        <f t="shared" si="4"/>
        <v>-67.284990000000008</v>
      </c>
      <c r="U49" s="20">
        <f t="shared" si="4"/>
        <v>146.44227899999998</v>
      </c>
    </row>
    <row r="50" spans="1:21">
      <c r="F50" s="17"/>
      <c r="G50" s="17"/>
      <c r="H50" s="17"/>
    </row>
    <row r="51" spans="1:21">
      <c r="B51" s="114" t="s">
        <v>114</v>
      </c>
      <c r="C51" s="114"/>
      <c r="D51" s="114"/>
      <c r="E51" s="114"/>
      <c r="F51" s="53"/>
      <c r="G51" s="17"/>
      <c r="H51" s="17"/>
    </row>
    <row r="52" spans="1:21">
      <c r="B52" s="6" t="s">
        <v>63</v>
      </c>
      <c r="C52" s="117">
        <f>C22</f>
        <v>2026</v>
      </c>
      <c r="D52" s="7">
        <v>2025</v>
      </c>
      <c r="E52" s="7">
        <v>2024</v>
      </c>
      <c r="F52" s="7">
        <v>2023</v>
      </c>
      <c r="G52" s="7">
        <v>2022</v>
      </c>
      <c r="H52" s="7">
        <v>2021</v>
      </c>
      <c r="I52" s="7">
        <v>2020</v>
      </c>
      <c r="J52" s="89"/>
      <c r="L52" s="89"/>
      <c r="M52" s="89"/>
      <c r="N52"/>
      <c r="O52"/>
      <c r="P52"/>
      <c r="Q52"/>
    </row>
    <row r="53" spans="1:21">
      <c r="B53" t="s">
        <v>185</v>
      </c>
      <c r="C53" s="118">
        <v>24.188756999999999</v>
      </c>
      <c r="D53" s="17">
        <v>42.311689999999999</v>
      </c>
      <c r="E53" s="17">
        <v>70.752881000000002</v>
      </c>
      <c r="F53" s="17">
        <v>2.6021809999999999</v>
      </c>
      <c r="G53" s="17">
        <v>36.509478000000001</v>
      </c>
      <c r="H53" s="17">
        <v>8.7344170000000005</v>
      </c>
      <c r="I53" s="17">
        <v>51.105310000000003</v>
      </c>
    </row>
    <row r="54" spans="1:21">
      <c r="A54" s="22"/>
      <c r="B54" t="s">
        <v>186</v>
      </c>
      <c r="C54" s="118">
        <v>36.453972</v>
      </c>
      <c r="D54" s="17">
        <v>89.395286999999996</v>
      </c>
      <c r="E54" s="17">
        <v>115.71948500000001</v>
      </c>
      <c r="F54" s="17">
        <v>43.726992000000003</v>
      </c>
      <c r="G54" s="17">
        <v>4.9450969999999996</v>
      </c>
      <c r="H54" s="17">
        <v>20.091919999999998</v>
      </c>
      <c r="I54" s="17">
        <v>-7.7054119999999999</v>
      </c>
    </row>
    <row r="55" spans="1:21" ht="16.2">
      <c r="B55" t="s">
        <v>187</v>
      </c>
      <c r="C55" s="118">
        <v>-45.183444000000001</v>
      </c>
      <c r="D55" s="17">
        <v>7.8061350000000003</v>
      </c>
      <c r="E55" s="17">
        <v>-35.585194000000001</v>
      </c>
      <c r="F55" s="17">
        <v>-36.883600999999999</v>
      </c>
      <c r="G55" s="17">
        <v>-125.744839</v>
      </c>
      <c r="H55" s="17">
        <v>-57.595218380000006</v>
      </c>
      <c r="I55" s="17">
        <v>-67.095243959999991</v>
      </c>
    </row>
    <row r="56" spans="1:21" ht="16.2">
      <c r="A56" s="22"/>
      <c r="B56" t="s">
        <v>188</v>
      </c>
      <c r="C56" s="118">
        <v>50.580081999999997</v>
      </c>
      <c r="D56" s="17">
        <v>151.749889</v>
      </c>
      <c r="E56" s="17">
        <v>-109.43316799999999</v>
      </c>
      <c r="F56" s="17">
        <v>-201.423788</v>
      </c>
      <c r="G56" s="17">
        <v>82.928764999999999</v>
      </c>
      <c r="H56" s="17">
        <v>29.309897440000004</v>
      </c>
      <c r="I56" s="17">
        <v>-75.89006771999999</v>
      </c>
    </row>
    <row r="57" spans="1:21">
      <c r="A57" s="22"/>
      <c r="B57" t="s">
        <v>189</v>
      </c>
      <c r="C57" s="118">
        <v>123.846396</v>
      </c>
      <c r="D57" s="17">
        <v>153.69797299999999</v>
      </c>
      <c r="E57" s="17">
        <v>70.074702000000002</v>
      </c>
      <c r="F57" s="17">
        <v>124.862567</v>
      </c>
      <c r="G57" s="17">
        <v>84.667456999999999</v>
      </c>
      <c r="H57" s="17">
        <v>82.144890939999996</v>
      </c>
      <c r="I57" s="17">
        <v>63.948279679999999</v>
      </c>
    </row>
    <row r="58" spans="1:21">
      <c r="A58" s="22"/>
      <c r="B58" t="s">
        <v>190</v>
      </c>
      <c r="C58" s="118">
        <v>16.006893999999999</v>
      </c>
      <c r="D58" s="17">
        <v>-77.220136999999994</v>
      </c>
      <c r="E58" s="17">
        <v>7.0153949999999998</v>
      </c>
      <c r="F58" s="17">
        <v>-9.8564050000000005</v>
      </c>
      <c r="G58" s="17">
        <v>0.89994499999999999</v>
      </c>
      <c r="H58" s="17">
        <v>-1.701365</v>
      </c>
      <c r="I58" s="17">
        <v>1.298333</v>
      </c>
    </row>
    <row r="59" spans="1:21">
      <c r="A59" s="22"/>
      <c r="B59" t="s">
        <v>191</v>
      </c>
      <c r="C59" s="118">
        <v>-18.769259000000002</v>
      </c>
      <c r="D59" s="17">
        <v>-8.1859149999999996</v>
      </c>
      <c r="E59" s="17">
        <v>-4.629219</v>
      </c>
      <c r="F59" s="17">
        <v>-10.070434000000001</v>
      </c>
      <c r="G59" s="17">
        <v>-10.63677</v>
      </c>
      <c r="H59" s="17">
        <v>-18.141020000000001</v>
      </c>
      <c r="I59" s="17">
        <v>-4.9014319999999998</v>
      </c>
    </row>
    <row r="60" spans="1:21">
      <c r="A60" s="22"/>
      <c r="B60" s="2" t="s">
        <v>192</v>
      </c>
      <c r="C60" s="119">
        <v>187.12339799999998</v>
      </c>
      <c r="D60" s="20">
        <v>359.55492200000003</v>
      </c>
      <c r="E60" s="20">
        <v>113.91488200000002</v>
      </c>
      <c r="F60" s="20">
        <v>-87.042488000000006</v>
      </c>
      <c r="G60" s="20">
        <v>73.569132999999994</v>
      </c>
      <c r="H60" s="20">
        <v>62.843521999999993</v>
      </c>
      <c r="I60" s="20">
        <v>-39.240232999999989</v>
      </c>
      <c r="J60" s="22"/>
      <c r="M60" s="22"/>
    </row>
    <row r="61" spans="1:21">
      <c r="A61" s="22"/>
    </row>
    <row r="62" spans="1:21" ht="18.75" customHeight="1">
      <c r="B62" s="225" t="s">
        <v>193</v>
      </c>
      <c r="C62" s="225"/>
      <c r="D62" s="225"/>
      <c r="E62" s="225"/>
      <c r="F62" s="225"/>
      <c r="G62" s="225"/>
      <c r="H62" s="225"/>
      <c r="I62" s="226"/>
      <c r="J62" s="226"/>
      <c r="K62" s="226"/>
      <c r="L62" s="226"/>
      <c r="M62" s="226"/>
      <c r="N62" s="226"/>
      <c r="O62" s="226"/>
      <c r="P62" s="226"/>
    </row>
  </sheetData>
  <mergeCells count="1">
    <mergeCell ref="B62:P62"/>
  </mergeCells>
  <hyperlinks>
    <hyperlink ref="A1" location="Contents!A1" display="Back to contents" xr:uid="{B9CD9CC1-58CB-4376-AD8B-DB7B4CC752CE}"/>
  </hyperlinks>
  <pageMargins left="0.7" right="0.7" top="0.75" bottom="0.75" header="0.3" footer="0.3"/>
  <headerFooter>
    <oddHeader>&amp;L&amp;"Aptos"&amp;10&amp;KFF0000 Konfidensielt&amp;1#_x000D_</oddHeader>
    <oddFooter>&amp;L_x000D_&amp;1#&amp;"Aptos"&amp;10&amp;KFF0000 Konfidensielt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2C26A-4665-4183-95C2-07427F9E8B63}">
  <dimension ref="A1:U69"/>
  <sheetViews>
    <sheetView workbookViewId="0">
      <selection activeCell="L21" sqref="L21"/>
    </sheetView>
  </sheetViews>
  <sheetFormatPr baseColWidth="10" defaultColWidth="11.09765625" defaultRowHeight="13.8"/>
  <cols>
    <col min="1" max="1" width="11.09765625" style="17"/>
    <col min="2" max="2" width="44" customWidth="1"/>
    <col min="3" max="4" width="14.59765625" customWidth="1"/>
    <col min="5" max="5" width="14.3984375" customWidth="1"/>
    <col min="6" max="8" width="11.09765625" customWidth="1"/>
    <col min="9" max="17" width="11.09765625" style="17"/>
  </cols>
  <sheetData>
    <row r="1" spans="1:21">
      <c r="A1" s="85" t="s">
        <v>53</v>
      </c>
      <c r="I1"/>
      <c r="J1"/>
      <c r="K1"/>
      <c r="L1"/>
      <c r="M1"/>
      <c r="N1"/>
      <c r="O1"/>
      <c r="P1"/>
      <c r="Q1"/>
    </row>
    <row r="2" spans="1:21" ht="17.399999999999999">
      <c r="B2" s="113" t="s">
        <v>194</v>
      </c>
      <c r="C2" s="113"/>
      <c r="D2" s="113"/>
      <c r="E2" s="113"/>
      <c r="F2" s="4"/>
      <c r="G2" s="4"/>
      <c r="H2" s="4"/>
      <c r="I2"/>
      <c r="J2"/>
      <c r="K2"/>
      <c r="L2"/>
      <c r="M2"/>
      <c r="N2"/>
      <c r="O2"/>
      <c r="P2"/>
      <c r="Q2"/>
    </row>
    <row r="3" spans="1:21">
      <c r="I3"/>
      <c r="J3"/>
      <c r="K3"/>
      <c r="L3"/>
      <c r="M3"/>
      <c r="N3"/>
      <c r="O3"/>
      <c r="P3"/>
      <c r="Q3"/>
    </row>
    <row r="4" spans="1:21">
      <c r="B4" s="114" t="s">
        <v>62</v>
      </c>
      <c r="C4" s="114"/>
      <c r="D4" s="114"/>
      <c r="E4" s="114"/>
      <c r="F4" s="5"/>
      <c r="G4" s="5"/>
      <c r="H4" s="5"/>
      <c r="I4"/>
      <c r="J4"/>
      <c r="K4"/>
      <c r="L4"/>
      <c r="M4"/>
      <c r="N4"/>
      <c r="O4"/>
      <c r="P4"/>
      <c r="Q4"/>
    </row>
    <row r="5" spans="1:21">
      <c r="B5" s="6" t="s">
        <v>63</v>
      </c>
      <c r="C5" s="117" t="s">
        <v>64</v>
      </c>
      <c r="D5" s="7" t="s">
        <v>65</v>
      </c>
      <c r="E5" s="7" t="s">
        <v>66</v>
      </c>
      <c r="F5" s="7" t="s">
        <v>67</v>
      </c>
      <c r="G5" s="7" t="s">
        <v>68</v>
      </c>
      <c r="H5" s="7" t="s">
        <v>69</v>
      </c>
      <c r="I5" s="7" t="s">
        <v>70</v>
      </c>
      <c r="J5" s="7" t="s">
        <v>71</v>
      </c>
      <c r="K5" s="7" t="s">
        <v>72</v>
      </c>
      <c r="L5" s="7" t="s">
        <v>73</v>
      </c>
      <c r="M5" s="7" t="s">
        <v>74</v>
      </c>
      <c r="N5" s="7" t="s">
        <v>75</v>
      </c>
      <c r="O5" s="7" t="s">
        <v>76</v>
      </c>
      <c r="P5" s="7" t="s">
        <v>77</v>
      </c>
      <c r="Q5" s="7" t="s">
        <v>78</v>
      </c>
      <c r="R5" s="7" t="s">
        <v>79</v>
      </c>
      <c r="S5" s="7" t="s">
        <v>80</v>
      </c>
      <c r="T5" s="7" t="s">
        <v>81</v>
      </c>
      <c r="U5" s="7" t="s">
        <v>82</v>
      </c>
    </row>
    <row r="6" spans="1:21">
      <c r="B6" t="s">
        <v>618</v>
      </c>
      <c r="C6" s="118">
        <v>503.07523000000003</v>
      </c>
      <c r="D6" s="17">
        <v>497.31590299999993</v>
      </c>
      <c r="E6" s="17">
        <v>489.18105600000001</v>
      </c>
      <c r="F6" s="17">
        <v>492.63056800000004</v>
      </c>
      <c r="G6" s="17">
        <v>491.623018</v>
      </c>
      <c r="H6" s="17">
        <v>394.88167400000009</v>
      </c>
      <c r="I6" s="17">
        <v>244.97286399999999</v>
      </c>
      <c r="J6" s="17">
        <v>237.22652300000004</v>
      </c>
      <c r="K6" s="17">
        <v>211.303742</v>
      </c>
      <c r="L6" s="17">
        <v>216.52192100000002</v>
      </c>
      <c r="M6" s="17">
        <v>204.740137</v>
      </c>
      <c r="N6" s="17">
        <v>194.09247900000003</v>
      </c>
      <c r="O6" s="17">
        <v>203.43336900000003</v>
      </c>
      <c r="P6" s="17">
        <v>190.268034</v>
      </c>
      <c r="Q6" s="17">
        <v>189.422506</v>
      </c>
      <c r="R6" s="17">
        <v>168.35374200000001</v>
      </c>
      <c r="S6" s="17">
        <v>190.78894599999995</v>
      </c>
      <c r="T6" s="17">
        <v>187.42558</v>
      </c>
      <c r="U6" s="17">
        <v>175.13743400000001</v>
      </c>
    </row>
    <row r="7" spans="1:21">
      <c r="B7" t="s">
        <v>196</v>
      </c>
      <c r="C7" s="118">
        <v>62.073319000000012</v>
      </c>
      <c r="D7" s="17">
        <v>49.611746999999994</v>
      </c>
      <c r="E7" s="17">
        <v>36.777163999999999</v>
      </c>
      <c r="F7" s="17">
        <v>58.025840999999986</v>
      </c>
      <c r="G7" s="17">
        <v>55.316402000000004</v>
      </c>
      <c r="H7" s="17">
        <v>36.184151999999997</v>
      </c>
      <c r="I7" s="17">
        <v>24.864166999999998</v>
      </c>
      <c r="J7" s="17">
        <v>24.477726000000004</v>
      </c>
      <c r="K7" s="17">
        <v>24.905235000000001</v>
      </c>
      <c r="L7" s="17">
        <v>25.096163000000001</v>
      </c>
      <c r="M7" s="17">
        <v>23.927620999999998</v>
      </c>
      <c r="N7" s="17">
        <v>17.545639000000008</v>
      </c>
      <c r="O7" s="17">
        <v>24.843728999999996</v>
      </c>
      <c r="P7" s="17">
        <v>23.112973999999998</v>
      </c>
      <c r="Q7" s="17">
        <v>24.330228999999999</v>
      </c>
      <c r="R7" s="17">
        <v>25.714840999999993</v>
      </c>
      <c r="S7" s="17">
        <v>22.921623000000004</v>
      </c>
      <c r="T7" s="17">
        <v>22.436706000000001</v>
      </c>
      <c r="U7" s="17">
        <v>23.418016000000001</v>
      </c>
    </row>
    <row r="8" spans="1:21">
      <c r="B8" t="s">
        <v>197</v>
      </c>
      <c r="C8" s="118">
        <v>31.905225999999999</v>
      </c>
      <c r="D8" s="17">
        <v>29.688918000000001</v>
      </c>
      <c r="E8" s="17">
        <v>32.555042</v>
      </c>
      <c r="F8" s="17">
        <v>43.885579000000007</v>
      </c>
      <c r="G8" s="17">
        <v>26.644007999999999</v>
      </c>
      <c r="H8" s="17">
        <v>34.641544999999994</v>
      </c>
      <c r="I8" s="17">
        <v>16.888051000000001</v>
      </c>
      <c r="J8" s="17">
        <v>18.415724000000004</v>
      </c>
      <c r="K8" s="17">
        <v>10.961195</v>
      </c>
      <c r="L8" s="17">
        <v>13.566082999999999</v>
      </c>
      <c r="M8" s="17">
        <v>15.097807</v>
      </c>
      <c r="N8" s="17">
        <v>11.450223999999999</v>
      </c>
      <c r="O8" s="17">
        <v>12.748474000000002</v>
      </c>
      <c r="P8" s="17">
        <v>13.919286000000001</v>
      </c>
      <c r="Q8" s="17">
        <v>13.465299</v>
      </c>
      <c r="R8" s="17">
        <v>24.071314000000001</v>
      </c>
      <c r="S8" s="17">
        <v>9.5614600000000003</v>
      </c>
      <c r="T8" s="17">
        <v>13.476858999999999</v>
      </c>
      <c r="U8" s="17">
        <v>12.316826000000001</v>
      </c>
    </row>
    <row r="9" spans="1:21">
      <c r="B9" t="s">
        <v>198</v>
      </c>
      <c r="C9" s="118">
        <v>41.236879999999999</v>
      </c>
      <c r="D9" s="17">
        <v>63.604202000000001</v>
      </c>
      <c r="E9" s="17">
        <v>50.704172</v>
      </c>
      <c r="F9" s="17">
        <v>69.745454999999993</v>
      </c>
      <c r="G9" s="17">
        <v>31.341570000000004</v>
      </c>
      <c r="H9" s="17">
        <v>63.047473000000004</v>
      </c>
      <c r="I9" s="17">
        <v>56.768272000000003</v>
      </c>
      <c r="J9" s="17">
        <v>27.336682000000003</v>
      </c>
      <c r="K9" s="17">
        <v>17.392367</v>
      </c>
      <c r="L9" s="17">
        <v>12.916564000000001</v>
      </c>
      <c r="M9" s="17">
        <v>12.426864999999999</v>
      </c>
      <c r="N9" s="17">
        <v>19.803682999999999</v>
      </c>
      <c r="O9" s="17">
        <v>9.4229600000000033</v>
      </c>
      <c r="P9" s="17">
        <v>24.026727999999999</v>
      </c>
      <c r="Q9" s="17">
        <v>29.205815000000001</v>
      </c>
      <c r="R9" s="17">
        <v>24.506746000000007</v>
      </c>
      <c r="S9" s="17">
        <v>18.862330999999998</v>
      </c>
      <c r="T9" s="17">
        <v>17.895192000000002</v>
      </c>
      <c r="U9" s="17">
        <v>20.891264</v>
      </c>
    </row>
    <row r="10" spans="1:21">
      <c r="B10" t="s">
        <v>199</v>
      </c>
      <c r="C10" s="118">
        <v>191.90461400000004</v>
      </c>
      <c r="D10" s="17">
        <v>187.91785199999998</v>
      </c>
      <c r="E10" s="17">
        <v>184.78541799999999</v>
      </c>
      <c r="F10" s="17">
        <v>182.100908</v>
      </c>
      <c r="G10" s="17">
        <v>174.31474499999999</v>
      </c>
      <c r="H10" s="17">
        <v>153.93243000000001</v>
      </c>
      <c r="I10" s="17">
        <v>89.567757999999998</v>
      </c>
      <c r="J10" s="17">
        <v>87.34314599999999</v>
      </c>
      <c r="K10" s="17">
        <v>72.197837000000007</v>
      </c>
      <c r="L10" s="17">
        <v>89.865790000000004</v>
      </c>
      <c r="M10" s="17">
        <v>88.272110999999995</v>
      </c>
      <c r="N10" s="17">
        <v>80.261572000000029</v>
      </c>
      <c r="O10" s="17">
        <v>83.505642999999992</v>
      </c>
      <c r="P10" s="17">
        <v>72.903396000000001</v>
      </c>
      <c r="Q10" s="17">
        <v>79.723110000000005</v>
      </c>
      <c r="R10" s="17">
        <v>71.33341200000001</v>
      </c>
      <c r="S10" s="17">
        <v>63.802448999999996</v>
      </c>
      <c r="T10" s="17">
        <v>66.890977000000007</v>
      </c>
      <c r="U10" s="17">
        <v>65.439453999999998</v>
      </c>
    </row>
    <row r="11" spans="1:21">
      <c r="B11" t="s">
        <v>200</v>
      </c>
      <c r="C11" s="118">
        <v>28.82186200000001</v>
      </c>
      <c r="D11" s="17">
        <v>36.786362999999994</v>
      </c>
      <c r="E11" s="17">
        <v>40.298749000000001</v>
      </c>
      <c r="F11" s="17">
        <v>33.954135999999991</v>
      </c>
      <c r="G11" s="17">
        <v>35.815328999999991</v>
      </c>
      <c r="H11" s="17">
        <v>43.019634000000011</v>
      </c>
      <c r="I11" s="17">
        <v>21.712447999999998</v>
      </c>
      <c r="J11" s="17">
        <v>22.396016999999993</v>
      </c>
      <c r="K11" s="17">
        <v>14.717774</v>
      </c>
      <c r="L11" s="17">
        <v>19.491283000000003</v>
      </c>
      <c r="M11" s="17">
        <v>17.328229</v>
      </c>
      <c r="N11" s="17">
        <v>13.477517999999996</v>
      </c>
      <c r="O11" s="17">
        <v>11.200702</v>
      </c>
      <c r="P11" s="17">
        <v>19.34956</v>
      </c>
      <c r="Q11" s="17">
        <v>19.548148000000001</v>
      </c>
      <c r="R11" s="17">
        <v>17.603652000000004</v>
      </c>
      <c r="S11" s="17">
        <v>11.639842999999999</v>
      </c>
      <c r="T11" s="17">
        <v>18.776132</v>
      </c>
      <c r="U11" s="17">
        <v>18.714606</v>
      </c>
    </row>
    <row r="12" spans="1:21" s="3" customFormat="1">
      <c r="A12" s="17"/>
      <c r="B12" s="2" t="s">
        <v>102</v>
      </c>
      <c r="C12" s="119">
        <v>859.01713100000006</v>
      </c>
      <c r="D12" s="20">
        <v>864.92498499999988</v>
      </c>
      <c r="E12" s="20">
        <v>834.30160099999989</v>
      </c>
      <c r="F12" s="20">
        <v>880.34248700000001</v>
      </c>
      <c r="G12" s="20">
        <v>815.05507200000011</v>
      </c>
      <c r="H12" s="20">
        <v>725.70690800000011</v>
      </c>
      <c r="I12" s="20">
        <f t="shared" ref="I12:N12" si="0">SUM(I6:I11)</f>
        <v>454.77355999999997</v>
      </c>
      <c r="J12" s="20">
        <f t="shared" si="0"/>
        <v>417.19581800000003</v>
      </c>
      <c r="K12" s="20">
        <f t="shared" si="0"/>
        <v>351.47815000000003</v>
      </c>
      <c r="L12" s="20">
        <f t="shared" si="0"/>
        <v>377.45780400000001</v>
      </c>
      <c r="M12" s="20">
        <f t="shared" si="0"/>
        <v>361.79277000000002</v>
      </c>
      <c r="N12" s="20">
        <f t="shared" si="0"/>
        <v>336.63111500000002</v>
      </c>
      <c r="O12" s="20">
        <f t="shared" ref="O12:U12" si="1">SUM(O6:O11)</f>
        <v>345.15487699999994</v>
      </c>
      <c r="P12" s="20">
        <f t="shared" si="1"/>
        <v>343.57997799999998</v>
      </c>
      <c r="Q12" s="20">
        <f t="shared" si="1"/>
        <v>355.69510700000006</v>
      </c>
      <c r="R12" s="20">
        <f t="shared" si="1"/>
        <v>331.583707</v>
      </c>
      <c r="S12" s="20">
        <f t="shared" si="1"/>
        <v>317.57665199999991</v>
      </c>
      <c r="T12" s="20">
        <f t="shared" si="1"/>
        <v>326.90144600000002</v>
      </c>
      <c r="U12" s="20">
        <f t="shared" si="1"/>
        <v>315.91759999999999</v>
      </c>
    </row>
    <row r="13" spans="1:21" s="3" customFormat="1">
      <c r="A13" s="17"/>
      <c r="B13" s="2" t="s">
        <v>103</v>
      </c>
      <c r="C13" s="119">
        <v>111.79862599999998</v>
      </c>
      <c r="D13" s="20">
        <v>109.20876199999999</v>
      </c>
      <c r="E13" s="20">
        <v>113.125522</v>
      </c>
      <c r="F13" s="20">
        <v>109.94041399999998</v>
      </c>
      <c r="G13" s="20">
        <v>107.38722899999999</v>
      </c>
      <c r="H13" s="20">
        <v>85.461825000000005</v>
      </c>
      <c r="I13" s="20">
        <v>49.772095999999998</v>
      </c>
      <c r="J13" s="20">
        <v>48.702286000000015</v>
      </c>
      <c r="K13" s="20">
        <v>46.182352999999999</v>
      </c>
      <c r="L13" s="20">
        <v>42.562751999999996</v>
      </c>
      <c r="M13" s="20">
        <v>40.936456</v>
      </c>
      <c r="N13" s="20">
        <v>48.147771000000006</v>
      </c>
      <c r="O13" s="20">
        <v>46.911907999999997</v>
      </c>
      <c r="P13" s="20">
        <v>48.004963000000004</v>
      </c>
      <c r="Q13" s="20">
        <v>49.391542999999999</v>
      </c>
      <c r="R13" s="20">
        <v>57.125518999999997</v>
      </c>
      <c r="S13" s="20">
        <v>54.528791999999996</v>
      </c>
      <c r="T13" s="20">
        <v>54.199171999999997</v>
      </c>
      <c r="U13" s="20">
        <v>52.444353999999997</v>
      </c>
    </row>
    <row r="14" spans="1:21">
      <c r="B14" t="s">
        <v>201</v>
      </c>
      <c r="C14" s="118">
        <v>6.3172920000000019</v>
      </c>
      <c r="D14" s="17">
        <v>7.7528979999999983</v>
      </c>
      <c r="E14" s="17">
        <v>22.053988</v>
      </c>
      <c r="F14" s="17">
        <v>7.4440740000000005</v>
      </c>
      <c r="G14" s="17">
        <v>6.8814279999999997</v>
      </c>
      <c r="H14" s="17">
        <v>11.821691000000001</v>
      </c>
      <c r="I14" s="17">
        <v>8.9834040000000002</v>
      </c>
      <c r="J14" s="17">
        <v>9.9932930000000013</v>
      </c>
      <c r="K14" s="17">
        <v>6.7553539999999996</v>
      </c>
      <c r="L14" s="17">
        <v>7.1142719999999997</v>
      </c>
      <c r="M14" s="17">
        <v>9.804945</v>
      </c>
      <c r="N14" s="17">
        <v>9.4053150000000016</v>
      </c>
      <c r="O14" s="17">
        <v>8.0945339999999995</v>
      </c>
      <c r="P14" s="17">
        <v>10.816388000000002</v>
      </c>
      <c r="Q14" s="17">
        <v>14.142602999999999</v>
      </c>
      <c r="R14" s="17">
        <v>8.5597790000000025</v>
      </c>
      <c r="S14" s="17">
        <v>9.4715269999999983</v>
      </c>
      <c r="T14" s="17">
        <v>11.173675000000001</v>
      </c>
      <c r="U14" s="17">
        <v>8.2519679999999997</v>
      </c>
    </row>
    <row r="15" spans="1:21">
      <c r="B15" t="s">
        <v>202</v>
      </c>
      <c r="C15" s="118">
        <v>0</v>
      </c>
      <c r="D15" s="17">
        <v>0</v>
      </c>
      <c r="E15" s="17">
        <v>0</v>
      </c>
      <c r="F15" s="17">
        <v>70.366088000000005</v>
      </c>
      <c r="G15" s="17">
        <v>0</v>
      </c>
      <c r="H15" s="17">
        <v>0</v>
      </c>
      <c r="I15" s="17">
        <v>0</v>
      </c>
      <c r="J15" s="17">
        <v>48.273473000000003</v>
      </c>
      <c r="K15" s="17">
        <v>0</v>
      </c>
      <c r="L15" s="17">
        <v>0</v>
      </c>
      <c r="M15" s="17">
        <v>0</v>
      </c>
      <c r="N15" s="17">
        <v>20.160005000000002</v>
      </c>
      <c r="O15" s="17">
        <v>0</v>
      </c>
      <c r="P15" s="17">
        <v>0</v>
      </c>
      <c r="Q15" s="17">
        <v>0</v>
      </c>
      <c r="R15" s="17">
        <v>31.392890000000001</v>
      </c>
      <c r="S15" s="17">
        <v>0</v>
      </c>
      <c r="T15" s="17">
        <v>0</v>
      </c>
      <c r="U15" s="17">
        <v>0</v>
      </c>
    </row>
    <row r="16" spans="1:21">
      <c r="B16" t="s">
        <v>104</v>
      </c>
      <c r="C16" s="118">
        <v>66.579001000000005</v>
      </c>
      <c r="D16" s="17">
        <v>71.382559999999998</v>
      </c>
      <c r="E16" s="17">
        <v>66.788855999999996</v>
      </c>
      <c r="F16" s="17">
        <v>87.600161000000014</v>
      </c>
      <c r="G16" s="17">
        <v>60.507688999999999</v>
      </c>
      <c r="H16" s="17">
        <v>66.974039000000005</v>
      </c>
      <c r="I16" s="17">
        <v>33.243800999999998</v>
      </c>
      <c r="J16" s="17">
        <v>28.444271999999998</v>
      </c>
      <c r="K16" s="17">
        <v>30.65194</v>
      </c>
      <c r="L16" s="17">
        <v>32.230682999999999</v>
      </c>
      <c r="M16" s="17">
        <v>30.683198999999998</v>
      </c>
      <c r="N16" s="17">
        <v>24.310135000000002</v>
      </c>
      <c r="O16" s="17">
        <v>35.837896000000001</v>
      </c>
      <c r="P16" s="17">
        <v>45.396823000000005</v>
      </c>
      <c r="Q16" s="17">
        <v>30.603591999999999</v>
      </c>
      <c r="R16" s="17">
        <v>23.425934999999996</v>
      </c>
      <c r="S16" s="17">
        <v>28.865380999999999</v>
      </c>
      <c r="T16" s="17">
        <v>28.015999000000001</v>
      </c>
      <c r="U16" s="17">
        <v>28.029378000000001</v>
      </c>
    </row>
    <row r="17" spans="2:21">
      <c r="B17" s="2" t="s">
        <v>203</v>
      </c>
      <c r="C17" s="119">
        <v>72.896293000000014</v>
      </c>
      <c r="D17" s="20">
        <v>79.135458</v>
      </c>
      <c r="E17" s="20">
        <v>88.842843999999999</v>
      </c>
      <c r="F17" s="20">
        <f>F14+F15+F16</f>
        <v>165.41032300000001</v>
      </c>
      <c r="G17" s="20">
        <f t="shared" ref="G17:U17" si="2">G14+G15+G16</f>
        <v>67.389116999999999</v>
      </c>
      <c r="H17" s="20">
        <f t="shared" si="2"/>
        <v>78.795730000000006</v>
      </c>
      <c r="I17" s="20">
        <f t="shared" si="2"/>
        <v>42.227204999999998</v>
      </c>
      <c r="J17" s="20">
        <f t="shared" si="2"/>
        <v>86.711038000000002</v>
      </c>
      <c r="K17" s="20">
        <f t="shared" si="2"/>
        <v>37.407294</v>
      </c>
      <c r="L17" s="20">
        <f t="shared" si="2"/>
        <v>39.344954999999999</v>
      </c>
      <c r="M17" s="20">
        <f t="shared" si="2"/>
        <v>40.488143999999998</v>
      </c>
      <c r="N17" s="20">
        <f t="shared" si="2"/>
        <v>53.875455000000002</v>
      </c>
      <c r="O17" s="20">
        <f t="shared" si="2"/>
        <v>43.932429999999997</v>
      </c>
      <c r="P17" s="20">
        <f t="shared" si="2"/>
        <v>56.213211000000008</v>
      </c>
      <c r="Q17" s="20">
        <f t="shared" si="2"/>
        <v>44.746195</v>
      </c>
      <c r="R17" s="20">
        <f t="shared" si="2"/>
        <v>63.378603999999996</v>
      </c>
      <c r="S17" s="20">
        <f t="shared" si="2"/>
        <v>38.336907999999994</v>
      </c>
      <c r="T17" s="20">
        <f t="shared" si="2"/>
        <v>39.189674000000004</v>
      </c>
      <c r="U17" s="20">
        <f t="shared" si="2"/>
        <v>36.281345999999999</v>
      </c>
    </row>
    <row r="18" spans="2:21">
      <c r="B18" s="2" t="s">
        <v>105</v>
      </c>
      <c r="C18" s="119">
        <v>1043.7120500000001</v>
      </c>
      <c r="D18" s="20">
        <v>1053.2692049999998</v>
      </c>
      <c r="E18" s="20">
        <v>1036.269967</v>
      </c>
      <c r="F18" s="20">
        <f>F13+F12+F17</f>
        <v>1155.6932240000001</v>
      </c>
      <c r="G18" s="20">
        <f t="shared" ref="G18:U18" si="3">G13+G12+G17</f>
        <v>989.83141799999999</v>
      </c>
      <c r="H18" s="20">
        <f t="shared" si="3"/>
        <v>889.96446300000014</v>
      </c>
      <c r="I18" s="20">
        <f t="shared" si="3"/>
        <v>546.77286099999992</v>
      </c>
      <c r="J18" s="20">
        <f t="shared" si="3"/>
        <v>552.60914200000002</v>
      </c>
      <c r="K18" s="20">
        <f t="shared" si="3"/>
        <v>435.06779699999998</v>
      </c>
      <c r="L18" s="20">
        <f t="shared" si="3"/>
        <v>459.36551099999997</v>
      </c>
      <c r="M18" s="20">
        <f t="shared" si="3"/>
        <v>443.21737000000002</v>
      </c>
      <c r="N18" s="20">
        <f t="shared" si="3"/>
        <v>438.65434100000004</v>
      </c>
      <c r="O18" s="20">
        <f t="shared" si="3"/>
        <v>435.99921499999994</v>
      </c>
      <c r="P18" s="20">
        <f t="shared" si="3"/>
        <v>447.79815199999996</v>
      </c>
      <c r="Q18" s="20">
        <f t="shared" si="3"/>
        <v>449.83284500000008</v>
      </c>
      <c r="R18" s="20">
        <f t="shared" si="3"/>
        <v>452.08783</v>
      </c>
      <c r="S18" s="20">
        <f t="shared" si="3"/>
        <v>410.44235199999991</v>
      </c>
      <c r="T18" s="20">
        <f t="shared" si="3"/>
        <v>420.29029200000002</v>
      </c>
      <c r="U18" s="20">
        <f t="shared" si="3"/>
        <v>404.64329999999995</v>
      </c>
    </row>
    <row r="19" spans="2:21">
      <c r="F19" s="17"/>
      <c r="G19" s="17"/>
      <c r="H19" s="17"/>
    </row>
    <row r="20" spans="2:21">
      <c r="B20" s="114" t="s">
        <v>114</v>
      </c>
      <c r="C20" s="114"/>
      <c r="D20" s="114"/>
      <c r="E20" s="114"/>
      <c r="F20" s="17"/>
      <c r="G20" s="17"/>
      <c r="H20" s="17"/>
    </row>
    <row r="21" spans="2:21">
      <c r="B21" s="6" t="s">
        <v>63</v>
      </c>
      <c r="C21" s="117">
        <v>2026</v>
      </c>
      <c r="D21" s="7">
        <v>2025</v>
      </c>
      <c r="E21" s="7">
        <v>2024</v>
      </c>
      <c r="F21" s="7">
        <v>2023</v>
      </c>
      <c r="G21" s="7">
        <v>2022</v>
      </c>
      <c r="H21" s="7">
        <v>2021</v>
      </c>
      <c r="I21" s="7">
        <v>2020</v>
      </c>
      <c r="J21" s="89"/>
      <c r="L21" s="89"/>
      <c r="M21" s="89"/>
    </row>
    <row r="22" spans="2:21">
      <c r="B22" t="s">
        <v>195</v>
      </c>
      <c r="C22" s="118">
        <v>1489.572189</v>
      </c>
      <c r="D22" s="17">
        <v>1624.1081240000001</v>
      </c>
      <c r="E22" s="17">
        <v>869.79232300000001</v>
      </c>
      <c r="F22" s="17">
        <v>777.21638800000005</v>
      </c>
      <c r="G22" s="17">
        <v>721.70570199999997</v>
      </c>
      <c r="H22" s="17">
        <v>702.390176</v>
      </c>
      <c r="I22" s="17">
        <v>599.64506800000004</v>
      </c>
    </row>
    <row r="23" spans="2:21">
      <c r="B23" t="s">
        <v>196</v>
      </c>
      <c r="C23" s="118">
        <v>148.46223000000001</v>
      </c>
      <c r="D23" s="17">
        <v>174.39056199999999</v>
      </c>
      <c r="E23" s="17">
        <v>98.406745000000001</v>
      </c>
      <c r="F23" s="17">
        <v>89.832571000000002</v>
      </c>
      <c r="G23" s="17">
        <v>94.491185999999999</v>
      </c>
      <c r="H23" s="17">
        <v>79.044020000000003</v>
      </c>
      <c r="I23" s="17">
        <v>86.741116000000005</v>
      </c>
    </row>
    <row r="24" spans="2:21">
      <c r="B24" t="s">
        <v>197</v>
      </c>
      <c r="C24" s="118">
        <v>94.149186</v>
      </c>
      <c r="D24" s="17">
        <v>122.059183</v>
      </c>
      <c r="E24" s="17">
        <v>58.040809000000003</v>
      </c>
      <c r="F24" s="17">
        <v>51.583283000000002</v>
      </c>
      <c r="G24" s="17">
        <v>59.426459000000001</v>
      </c>
      <c r="H24" s="17">
        <v>45.753604000000003</v>
      </c>
      <c r="I24" s="17">
        <v>47.293710000000004</v>
      </c>
    </row>
    <row r="25" spans="2:21">
      <c r="B25" t="s">
        <v>198</v>
      </c>
      <c r="C25" s="118">
        <v>155.545254</v>
      </c>
      <c r="D25" s="17">
        <v>220.90277</v>
      </c>
      <c r="E25" s="17">
        <v>70.072478000000004</v>
      </c>
      <c r="F25" s="17">
        <v>82.459186000000003</v>
      </c>
      <c r="G25" s="17">
        <v>82.155533000000005</v>
      </c>
      <c r="H25" s="17">
        <v>51.333519000000003</v>
      </c>
      <c r="I25" s="17">
        <v>71.785748999999996</v>
      </c>
    </row>
    <row r="26" spans="2:21">
      <c r="B26" t="s">
        <v>199</v>
      </c>
      <c r="C26" s="118">
        <v>564.60788400000001</v>
      </c>
      <c r="D26" s="17">
        <v>599.915841</v>
      </c>
      <c r="E26" s="17">
        <v>337.67888399999998</v>
      </c>
      <c r="F26" s="17">
        <v>316.39372100000003</v>
      </c>
      <c r="G26" s="17">
        <v>267.46629200000001</v>
      </c>
      <c r="H26" s="17">
        <v>247.87133299999999</v>
      </c>
      <c r="I26" s="17">
        <v>231.42701700000001</v>
      </c>
    </row>
    <row r="27" spans="2:21">
      <c r="B27" t="s">
        <v>200</v>
      </c>
      <c r="C27" s="118">
        <v>105.90697400000001</v>
      </c>
      <c r="D27" s="17">
        <v>134.50154699999999</v>
      </c>
      <c r="E27" s="17">
        <v>73.933302999999995</v>
      </c>
      <c r="F27" s="17">
        <v>63.575927999999998</v>
      </c>
      <c r="G27" s="17">
        <v>66.734233000000003</v>
      </c>
      <c r="H27" s="17">
        <v>63.155146999999999</v>
      </c>
      <c r="I27" s="17">
        <v>60.262394999999998</v>
      </c>
    </row>
    <row r="28" spans="2:21">
      <c r="B28" s="2" t="s">
        <v>102</v>
      </c>
      <c r="C28" s="119">
        <v>2558.2437170000003</v>
      </c>
      <c r="D28" s="20">
        <v>2875.8780270000002</v>
      </c>
      <c r="E28" s="20">
        <v>1507.924542</v>
      </c>
      <c r="F28" s="20">
        <v>1381.0610770000001</v>
      </c>
      <c r="G28" s="20">
        <v>1291.9794049999998</v>
      </c>
      <c r="H28" s="20">
        <v>1189.5477989999999</v>
      </c>
      <c r="I28" s="20">
        <v>1097.1550550000002</v>
      </c>
      <c r="J28" s="22"/>
      <c r="M28" s="22"/>
    </row>
    <row r="29" spans="2:21">
      <c r="B29" s="2" t="s">
        <v>103</v>
      </c>
      <c r="C29" s="119">
        <v>334.13290999999998</v>
      </c>
      <c r="D29" s="20">
        <v>352.56156399999998</v>
      </c>
      <c r="E29" s="20">
        <v>178.383847</v>
      </c>
      <c r="F29" s="20">
        <v>192.456185</v>
      </c>
      <c r="G29" s="20">
        <v>218.29783699999999</v>
      </c>
      <c r="H29" s="20">
        <v>207.860703</v>
      </c>
      <c r="I29" s="20">
        <v>187.88120699999999</v>
      </c>
      <c r="J29" s="22"/>
      <c r="M29" s="22"/>
    </row>
    <row r="30" spans="2:21">
      <c r="B30" t="s">
        <v>201</v>
      </c>
      <c r="C30" s="118">
        <v>36.124178000000001</v>
      </c>
      <c r="D30" s="17">
        <v>35.130597000000002</v>
      </c>
      <c r="E30" s="17">
        <v>33.667864000000002</v>
      </c>
      <c r="F30" s="17">
        <v>42.458840000000002</v>
      </c>
      <c r="G30" s="17">
        <v>37.456949000000002</v>
      </c>
      <c r="H30" s="17">
        <v>30.682438999999999</v>
      </c>
      <c r="I30" s="17">
        <v>32.296869999999998</v>
      </c>
    </row>
    <row r="31" spans="2:21">
      <c r="B31" t="s">
        <v>202</v>
      </c>
      <c r="C31" s="118">
        <v>0</v>
      </c>
      <c r="D31" s="17">
        <v>70.366088000000005</v>
      </c>
      <c r="E31" s="17">
        <v>48.273473000000003</v>
      </c>
      <c r="F31" s="17">
        <v>20.160005000000002</v>
      </c>
      <c r="G31" s="17">
        <v>31.392890000000001</v>
      </c>
      <c r="H31" s="17">
        <v>12.749672</v>
      </c>
      <c r="I31" s="17">
        <v>17.804148000000001</v>
      </c>
    </row>
    <row r="32" spans="2:21">
      <c r="B32" t="s">
        <v>104</v>
      </c>
      <c r="C32" s="118">
        <v>204.750417</v>
      </c>
      <c r="D32" s="17">
        <v>248.32569000000001</v>
      </c>
      <c r="E32" s="17">
        <v>122.010094</v>
      </c>
      <c r="F32" s="17">
        <v>136.14844600000001</v>
      </c>
      <c r="G32" s="17">
        <v>108.336693</v>
      </c>
      <c r="H32" s="17">
        <v>97.631007999999994</v>
      </c>
      <c r="I32" s="17">
        <v>113.020005</v>
      </c>
    </row>
    <row r="33" spans="1:21">
      <c r="B33" s="2" t="s">
        <v>203</v>
      </c>
      <c r="C33" s="119">
        <v>240.874595</v>
      </c>
      <c r="D33" s="20">
        <v>353.82237500000002</v>
      </c>
      <c r="E33" s="20">
        <v>203.95143100000001</v>
      </c>
      <c r="F33" s="20">
        <v>198.767291</v>
      </c>
      <c r="G33" s="20">
        <v>177.186532</v>
      </c>
      <c r="H33" s="20">
        <v>141.063119</v>
      </c>
      <c r="I33" s="20">
        <v>163.12102299999998</v>
      </c>
      <c r="J33" s="22"/>
      <c r="M33" s="22"/>
    </row>
    <row r="34" spans="1:21">
      <c r="B34" s="2" t="s">
        <v>105</v>
      </c>
      <c r="C34" s="119">
        <v>3133.2512219999999</v>
      </c>
      <c r="D34" s="20">
        <v>3582.2619660000005</v>
      </c>
      <c r="E34" s="20">
        <v>1890.25982</v>
      </c>
      <c r="F34" s="20">
        <v>1772.284553</v>
      </c>
      <c r="G34" s="20">
        <v>1687.4637739999998</v>
      </c>
      <c r="H34" s="20">
        <v>1538.4716209999999</v>
      </c>
      <c r="I34" s="20">
        <v>1448.157285</v>
      </c>
      <c r="J34" s="22"/>
      <c r="M34" s="22"/>
    </row>
    <row r="35" spans="1:21">
      <c r="F35" s="53"/>
      <c r="G35" s="17"/>
      <c r="H35" s="17"/>
    </row>
    <row r="36" spans="1:21">
      <c r="F36" s="17"/>
      <c r="G36" s="17"/>
      <c r="H36" s="17"/>
    </row>
    <row r="37" spans="1:21" ht="17.399999999999999">
      <c r="B37" s="113" t="s">
        <v>204</v>
      </c>
      <c r="C37" s="113"/>
      <c r="D37" s="113"/>
      <c r="E37" s="113"/>
      <c r="I37"/>
      <c r="J37"/>
      <c r="K37"/>
      <c r="L37"/>
      <c r="M37"/>
      <c r="N37"/>
      <c r="O37"/>
      <c r="P37"/>
      <c r="Q37"/>
    </row>
    <row r="38" spans="1:21">
      <c r="I38"/>
      <c r="J38"/>
      <c r="K38"/>
      <c r="L38"/>
      <c r="M38"/>
      <c r="N38"/>
      <c r="O38"/>
      <c r="P38"/>
      <c r="Q38"/>
    </row>
    <row r="39" spans="1:21">
      <c r="A39" s="22"/>
      <c r="B39" s="114" t="s">
        <v>62</v>
      </c>
      <c r="C39" s="114"/>
      <c r="D39" s="114"/>
      <c r="E39" s="114"/>
      <c r="F39" s="55"/>
      <c r="I39"/>
      <c r="J39"/>
      <c r="K39"/>
      <c r="L39"/>
      <c r="M39"/>
      <c r="N39"/>
      <c r="O39"/>
      <c r="P39"/>
      <c r="Q39"/>
    </row>
    <row r="40" spans="1:21">
      <c r="B40" s="6" t="s">
        <v>63</v>
      </c>
      <c r="C40" s="117" t="s">
        <v>64</v>
      </c>
      <c r="D40" s="7" t="s">
        <v>65</v>
      </c>
      <c r="E40" s="7" t="str">
        <f>E5</f>
        <v>Q1-26</v>
      </c>
      <c r="F40" s="7" t="s">
        <v>67</v>
      </c>
      <c r="G40" s="7" t="s">
        <v>68</v>
      </c>
      <c r="H40" s="7" t="s">
        <v>69</v>
      </c>
      <c r="I40" s="7" t="s">
        <v>70</v>
      </c>
      <c r="J40" s="7" t="s">
        <v>71</v>
      </c>
      <c r="K40" s="7" t="s">
        <v>72</v>
      </c>
      <c r="L40" s="7" t="s">
        <v>73</v>
      </c>
      <c r="M40" s="7" t="s">
        <v>74</v>
      </c>
      <c r="N40" s="7" t="s">
        <v>75</v>
      </c>
      <c r="O40" s="7" t="s">
        <v>76</v>
      </c>
      <c r="P40" s="7" t="s">
        <v>77</v>
      </c>
      <c r="Q40" s="7" t="s">
        <v>78</v>
      </c>
      <c r="R40" s="7" t="s">
        <v>79</v>
      </c>
      <c r="S40" s="7" t="s">
        <v>80</v>
      </c>
      <c r="T40" s="7" t="s">
        <v>81</v>
      </c>
      <c r="U40" s="7" t="s">
        <v>82</v>
      </c>
    </row>
    <row r="41" spans="1:21">
      <c r="A41" s="22"/>
      <c r="B41" t="s">
        <v>195</v>
      </c>
      <c r="C41" s="118">
        <v>346.36492500000008</v>
      </c>
      <c r="D41" s="17">
        <v>341.45640199999997</v>
      </c>
      <c r="E41" s="17">
        <v>360.19855699999999</v>
      </c>
      <c r="F41" s="17">
        <v>349.80016799999999</v>
      </c>
      <c r="G41" s="17">
        <v>352.15305499999994</v>
      </c>
      <c r="H41" s="17">
        <v>287.85633100000001</v>
      </c>
      <c r="I41" s="17">
        <v>191.78912500000001</v>
      </c>
      <c r="J41" s="17">
        <v>185.29988200000003</v>
      </c>
      <c r="K41" s="17">
        <v>170.889218</v>
      </c>
      <c r="L41" s="17">
        <v>171.99379200000001</v>
      </c>
      <c r="M41" s="17">
        <v>170.26914300000001</v>
      </c>
      <c r="N41" s="17">
        <v>159.263734</v>
      </c>
      <c r="O41" s="17">
        <v>164.60916400000002</v>
      </c>
      <c r="P41" s="17">
        <v>150.31161</v>
      </c>
      <c r="Q41" s="17">
        <v>150.37361899999999</v>
      </c>
      <c r="R41" s="17">
        <v>134.39754599999998</v>
      </c>
      <c r="S41" s="17">
        <v>154.58692600000001</v>
      </c>
      <c r="T41" s="17">
        <v>145.79991800000002</v>
      </c>
      <c r="U41" s="17">
        <v>140.87771799999999</v>
      </c>
    </row>
    <row r="42" spans="1:21">
      <c r="A42" s="22"/>
      <c r="B42" t="s">
        <v>196</v>
      </c>
      <c r="C42" s="118">
        <v>50.533563999999998</v>
      </c>
      <c r="D42" s="17">
        <v>35.551436000000002</v>
      </c>
      <c r="E42" s="17">
        <v>32.545859</v>
      </c>
      <c r="F42" s="17">
        <v>47.209614000000002</v>
      </c>
      <c r="G42" s="17">
        <v>46.822376999999996</v>
      </c>
      <c r="H42" s="17">
        <v>29.772005</v>
      </c>
      <c r="I42" s="17">
        <v>21.816817</v>
      </c>
      <c r="J42" s="17">
        <v>20.028677000000002</v>
      </c>
      <c r="K42" s="17">
        <v>22.467193000000002</v>
      </c>
      <c r="L42" s="17">
        <v>22.687510000000003</v>
      </c>
      <c r="M42" s="17">
        <v>21.628549</v>
      </c>
      <c r="N42" s="17">
        <v>14.03537399999999</v>
      </c>
      <c r="O42" s="17">
        <v>22.264133000000008</v>
      </c>
      <c r="P42" s="17">
        <v>20.435019999999998</v>
      </c>
      <c r="Q42" s="17">
        <v>21.600961999999999</v>
      </c>
      <c r="R42" s="17">
        <v>21.852984999999997</v>
      </c>
      <c r="S42" s="17">
        <v>20.107900999999998</v>
      </c>
      <c r="T42" s="17">
        <v>20.093205999999999</v>
      </c>
      <c r="U42" s="17">
        <v>21.089006000000001</v>
      </c>
    </row>
    <row r="43" spans="1:21">
      <c r="A43" s="22"/>
      <c r="B43" t="s">
        <v>197</v>
      </c>
      <c r="C43" s="118">
        <v>24.635283999999999</v>
      </c>
      <c r="D43" s="17">
        <v>21.970014999999997</v>
      </c>
      <c r="E43" s="17">
        <v>22.317152</v>
      </c>
      <c r="F43" s="17">
        <v>33.108578000000001</v>
      </c>
      <c r="G43" s="17">
        <v>20.216567999999995</v>
      </c>
      <c r="H43" s="17">
        <v>29.195785000000001</v>
      </c>
      <c r="I43" s="17">
        <v>13.138657</v>
      </c>
      <c r="J43" s="17">
        <v>16.071536000000002</v>
      </c>
      <c r="K43" s="17">
        <v>8.0900029999999994</v>
      </c>
      <c r="L43" s="17">
        <v>9.8978729999999988</v>
      </c>
      <c r="M43" s="17">
        <v>11.104592999999999</v>
      </c>
      <c r="N43" s="17">
        <v>11.747371999999999</v>
      </c>
      <c r="O43" s="17">
        <v>9.1501340000000013</v>
      </c>
      <c r="P43" s="17">
        <v>9.7779179999999997</v>
      </c>
      <c r="Q43" s="17">
        <v>9.5713760000000008</v>
      </c>
      <c r="R43" s="17">
        <v>18.950231000000002</v>
      </c>
      <c r="S43" s="17">
        <v>7.5459500000000013</v>
      </c>
      <c r="T43" s="17">
        <v>9.9458799999999989</v>
      </c>
      <c r="U43" s="17">
        <v>10.628171999999999</v>
      </c>
    </row>
    <row r="44" spans="1:21">
      <c r="A44" s="22"/>
      <c r="B44" t="s">
        <v>198</v>
      </c>
      <c r="C44" s="118">
        <v>37.358264999999989</v>
      </c>
      <c r="D44" s="17">
        <v>56.859380999999999</v>
      </c>
      <c r="E44" s="17">
        <v>44.547961999999998</v>
      </c>
      <c r="F44" s="17">
        <v>50.733436999999981</v>
      </c>
      <c r="G44" s="17">
        <v>23.799268000000012</v>
      </c>
      <c r="H44" s="17">
        <v>54.009563999999997</v>
      </c>
      <c r="I44" s="17">
        <v>51.802363</v>
      </c>
      <c r="J44" s="17">
        <v>14.232357</v>
      </c>
      <c r="K44" s="17">
        <v>16.016121999999999</v>
      </c>
      <c r="L44" s="17">
        <v>12.713111</v>
      </c>
      <c r="M44" s="17">
        <v>12.065039000000001</v>
      </c>
      <c r="N44" s="17">
        <v>19.260199</v>
      </c>
      <c r="O44" s="17">
        <v>8.3657030000000034</v>
      </c>
      <c r="P44" s="17">
        <v>23.207964999999998</v>
      </c>
      <c r="Q44" s="17">
        <v>28.546941</v>
      </c>
      <c r="R44" s="17">
        <v>23.087626999999991</v>
      </c>
      <c r="S44" s="17">
        <v>18.052202000000001</v>
      </c>
      <c r="T44" s="17">
        <v>16.918520000000001</v>
      </c>
      <c r="U44" s="17">
        <v>19.911732000000001</v>
      </c>
    </row>
    <row r="45" spans="1:21">
      <c r="A45" s="22"/>
      <c r="B45" t="s">
        <v>199</v>
      </c>
      <c r="C45" s="118">
        <v>173.02196500000002</v>
      </c>
      <c r="D45" s="17">
        <v>171.63837799999999</v>
      </c>
      <c r="E45" s="17">
        <v>167.33166399999999</v>
      </c>
      <c r="F45" s="17">
        <v>164.57552500000003</v>
      </c>
      <c r="G45" s="17">
        <v>158.90967300000003</v>
      </c>
      <c r="H45" s="17">
        <v>138.751757</v>
      </c>
      <c r="I45" s="17">
        <v>84.153606999999994</v>
      </c>
      <c r="J45" s="17">
        <v>82.357796000000008</v>
      </c>
      <c r="K45" s="17">
        <v>69.549689999999998</v>
      </c>
      <c r="L45" s="17">
        <v>87.071609000000009</v>
      </c>
      <c r="M45" s="17">
        <v>85.553906999999995</v>
      </c>
      <c r="N45" s="17">
        <v>77.318031000000019</v>
      </c>
      <c r="O45" s="17">
        <v>80.894151999999991</v>
      </c>
      <c r="P45" s="17">
        <v>69.630279999999999</v>
      </c>
      <c r="Q45" s="17">
        <v>76.534423000000004</v>
      </c>
      <c r="R45" s="17">
        <v>68.292513999999983</v>
      </c>
      <c r="S45" s="17">
        <v>60.744329000000008</v>
      </c>
      <c r="T45" s="17">
        <v>63.149419000000002</v>
      </c>
      <c r="U45" s="17">
        <v>62.443829999999998</v>
      </c>
    </row>
    <row r="46" spans="1:21">
      <c r="A46" s="22"/>
      <c r="B46" t="s">
        <v>200</v>
      </c>
      <c r="C46" s="118">
        <v>22.819986999999998</v>
      </c>
      <c r="D46" s="17">
        <v>28.314312999999999</v>
      </c>
      <c r="E46" s="17">
        <v>35.913663999999997</v>
      </c>
      <c r="F46" s="17">
        <v>28.468758999999991</v>
      </c>
      <c r="G46" s="17">
        <v>29.737237</v>
      </c>
      <c r="H46" s="17">
        <v>35.554776000000004</v>
      </c>
      <c r="I46" s="17">
        <v>19.245512000000002</v>
      </c>
      <c r="J46" s="17">
        <v>19.187992999999999</v>
      </c>
      <c r="K46" s="17">
        <v>12.544136</v>
      </c>
      <c r="L46" s="17">
        <v>16.758201</v>
      </c>
      <c r="M46" s="17">
        <v>14.97414</v>
      </c>
      <c r="N46" s="17">
        <v>11.606187000000006</v>
      </c>
      <c r="O46" s="17">
        <v>9.192186999999997</v>
      </c>
      <c r="P46" s="17">
        <v>17.086327999999998</v>
      </c>
      <c r="Q46" s="17">
        <v>17.401157000000001</v>
      </c>
      <c r="R46" s="17">
        <v>14.608213999999997</v>
      </c>
      <c r="S46" s="17">
        <v>9.419753</v>
      </c>
      <c r="T46" s="17">
        <v>16.817129000000001</v>
      </c>
      <c r="U46" s="17">
        <v>16.383493999999999</v>
      </c>
    </row>
    <row r="47" spans="1:21" s="3" customFormat="1">
      <c r="A47" s="17"/>
      <c r="B47" s="2" t="s">
        <v>102</v>
      </c>
      <c r="C47" s="119">
        <v>654.73399000000006</v>
      </c>
      <c r="D47" s="20">
        <v>655.78992499999993</v>
      </c>
      <c r="E47" s="20">
        <v>662.85485800000004</v>
      </c>
      <c r="F47" s="20">
        <v>673.89608099999998</v>
      </c>
      <c r="G47" s="20">
        <v>631.63817800000004</v>
      </c>
      <c r="H47" s="20">
        <v>575.140218</v>
      </c>
      <c r="I47" s="20">
        <f t="shared" ref="I47:N47" si="4">SUM(I41:I46)</f>
        <v>381.94608099999999</v>
      </c>
      <c r="J47" s="20">
        <f t="shared" si="4"/>
        <v>337.17824100000007</v>
      </c>
      <c r="K47" s="20">
        <f t="shared" si="4"/>
        <v>299.55636199999998</v>
      </c>
      <c r="L47" s="20">
        <f t="shared" si="4"/>
        <v>321.122096</v>
      </c>
      <c r="M47" s="20">
        <f t="shared" si="4"/>
        <v>315.595371</v>
      </c>
      <c r="N47" s="20">
        <f t="shared" si="4"/>
        <v>293.23089700000003</v>
      </c>
      <c r="O47" s="20">
        <f t="shared" ref="O47:U47" si="5">SUM(O41:O46)</f>
        <v>294.47547300000002</v>
      </c>
      <c r="P47" s="20">
        <f t="shared" si="5"/>
        <v>290.44912099999999</v>
      </c>
      <c r="Q47" s="20">
        <f t="shared" si="5"/>
        <v>304.02847800000001</v>
      </c>
      <c r="R47" s="20">
        <f t="shared" si="5"/>
        <v>281.1891169999999</v>
      </c>
      <c r="S47" s="20">
        <f t="shared" si="5"/>
        <v>270.45706100000001</v>
      </c>
      <c r="T47" s="20">
        <f t="shared" si="5"/>
        <v>272.72407200000004</v>
      </c>
      <c r="U47" s="20">
        <f t="shared" si="5"/>
        <v>271.33395200000001</v>
      </c>
    </row>
    <row r="48" spans="1:21" s="3" customFormat="1">
      <c r="A48" s="17"/>
      <c r="B48" s="2" t="s">
        <v>103</v>
      </c>
      <c r="C48" s="119">
        <v>94.616214999999983</v>
      </c>
      <c r="D48" s="20">
        <v>94.007314999999991</v>
      </c>
      <c r="E48" s="20">
        <v>98.195419000000001</v>
      </c>
      <c r="F48" s="20">
        <v>95.473127000000005</v>
      </c>
      <c r="G48" s="20">
        <v>91.575452000000013</v>
      </c>
      <c r="H48" s="20">
        <v>72.382252999999992</v>
      </c>
      <c r="I48" s="20">
        <v>44.852415000000001</v>
      </c>
      <c r="J48" s="20">
        <v>43.780423000000013</v>
      </c>
      <c r="K48" s="20">
        <v>45.419896999999999</v>
      </c>
      <c r="L48" s="20">
        <v>41.754704999999994</v>
      </c>
      <c r="M48" s="20">
        <v>40.086283999999999</v>
      </c>
      <c r="N48" s="20">
        <v>42.248671000000002</v>
      </c>
      <c r="O48" s="20">
        <v>46.126633999999996</v>
      </c>
      <c r="P48" s="20">
        <v>47.270718000000009</v>
      </c>
      <c r="Q48" s="20">
        <v>48.572961999999997</v>
      </c>
      <c r="R48" s="20">
        <v>49.215987999999982</v>
      </c>
      <c r="S48" s="20">
        <v>53.961995000000002</v>
      </c>
      <c r="T48" s="20">
        <v>53.377145000000006</v>
      </c>
      <c r="U48" s="20">
        <v>51.759830999999998</v>
      </c>
    </row>
    <row r="49" spans="2:21">
      <c r="B49" t="s">
        <v>201</v>
      </c>
      <c r="C49" s="118">
        <v>4.2452609999999993</v>
      </c>
      <c r="D49" s="17">
        <v>3.2600580000000008</v>
      </c>
      <c r="E49" s="17">
        <v>16.018401999999998</v>
      </c>
      <c r="F49" s="17">
        <v>6.5102810000000009</v>
      </c>
      <c r="G49" s="17">
        <v>5.0353440000000003</v>
      </c>
      <c r="H49" s="17">
        <v>5.5391830000000004</v>
      </c>
      <c r="I49" s="17">
        <v>3.4893510000000001</v>
      </c>
      <c r="J49" s="17">
        <v>5.1039399999999979</v>
      </c>
      <c r="K49" s="17">
        <v>2.7400139999999999</v>
      </c>
      <c r="L49" s="17">
        <v>3.1847240000000001</v>
      </c>
      <c r="M49" s="17">
        <v>5.4095810000000002</v>
      </c>
      <c r="N49" s="17">
        <v>5.1063520000000011</v>
      </c>
      <c r="O49" s="17">
        <v>4.0029010000000014</v>
      </c>
      <c r="P49" s="17">
        <v>6.0757619999999992</v>
      </c>
      <c r="Q49" s="17">
        <v>10.383538</v>
      </c>
      <c r="R49" s="17">
        <v>5.2947790000000019</v>
      </c>
      <c r="S49" s="17">
        <v>5.9139939999999989</v>
      </c>
      <c r="T49" s="17">
        <v>7.3778139999999999</v>
      </c>
      <c r="U49" s="17">
        <v>4.7685649999999997</v>
      </c>
    </row>
    <row r="50" spans="2:21">
      <c r="B50" t="s">
        <v>202</v>
      </c>
      <c r="C50" s="118">
        <v>0</v>
      </c>
      <c r="D50" s="17">
        <v>0</v>
      </c>
      <c r="E50" s="17">
        <v>0</v>
      </c>
      <c r="F50" s="17">
        <v>70.366088000000005</v>
      </c>
      <c r="G50" s="17">
        <v>0</v>
      </c>
      <c r="H50" s="17">
        <v>0</v>
      </c>
      <c r="I50" s="17">
        <v>0</v>
      </c>
      <c r="J50" s="17">
        <v>48.273473000000003</v>
      </c>
      <c r="K50" s="17">
        <v>0</v>
      </c>
      <c r="L50" s="17">
        <v>0</v>
      </c>
      <c r="M50" s="17">
        <v>0</v>
      </c>
      <c r="N50" s="17">
        <v>20.160005000000002</v>
      </c>
      <c r="O50" s="17">
        <v>0</v>
      </c>
      <c r="P50" s="17">
        <v>0</v>
      </c>
      <c r="Q50" s="17">
        <v>0</v>
      </c>
      <c r="R50" s="17">
        <v>31.392890000000001</v>
      </c>
      <c r="S50" s="17">
        <v>0</v>
      </c>
      <c r="T50" s="17">
        <v>0</v>
      </c>
      <c r="U50" s="17">
        <v>0</v>
      </c>
    </row>
    <row r="51" spans="2:21">
      <c r="B51" t="s">
        <v>104</v>
      </c>
      <c r="C51" s="118">
        <v>28.663976000000005</v>
      </c>
      <c r="D51" s="17">
        <v>32.869881999999997</v>
      </c>
      <c r="E51" s="17">
        <v>32.203358000000001</v>
      </c>
      <c r="F51" s="17">
        <v>39.739600999999993</v>
      </c>
      <c r="G51" s="17">
        <v>30.014872000000004</v>
      </c>
      <c r="H51" s="17">
        <v>30.125316000000002</v>
      </c>
      <c r="I51" s="17">
        <v>20.153729999999999</v>
      </c>
      <c r="J51" s="17">
        <v>19.161974999999998</v>
      </c>
      <c r="K51" s="17">
        <v>19.797246000000001</v>
      </c>
      <c r="L51" s="17">
        <v>17.258099999999999</v>
      </c>
      <c r="M51" s="17">
        <v>20.990020999999999</v>
      </c>
      <c r="N51" s="17">
        <v>15.753344999999996</v>
      </c>
      <c r="O51" s="17">
        <v>23.989467000000005</v>
      </c>
      <c r="P51" s="17">
        <v>30.987739999999999</v>
      </c>
      <c r="Q51" s="17">
        <v>20.301852</v>
      </c>
      <c r="R51" s="17">
        <v>15.058571999999998</v>
      </c>
      <c r="S51" s="17">
        <v>19.17745</v>
      </c>
      <c r="T51" s="17">
        <v>14.507366000000001</v>
      </c>
      <c r="U51" s="17">
        <v>18.649359</v>
      </c>
    </row>
    <row r="52" spans="2:21">
      <c r="B52" s="2" t="s">
        <v>203</v>
      </c>
      <c r="C52" s="119">
        <v>32.909237000000005</v>
      </c>
      <c r="D52" s="20">
        <v>36.129939999999998</v>
      </c>
      <c r="E52" s="20">
        <v>48.221760000000003</v>
      </c>
      <c r="F52" s="20">
        <f>F49+F50+F51</f>
        <v>116.61597</v>
      </c>
      <c r="G52" s="20">
        <f t="shared" ref="G52:U52" si="6">G49+G50+G51</f>
        <v>35.050216000000006</v>
      </c>
      <c r="H52" s="20">
        <f t="shared" si="6"/>
        <v>35.664498999999999</v>
      </c>
      <c r="I52" s="20">
        <f t="shared" si="6"/>
        <v>23.643080999999999</v>
      </c>
      <c r="J52" s="20">
        <f t="shared" si="6"/>
        <v>72.539388000000002</v>
      </c>
      <c r="K52" s="20">
        <f t="shared" si="6"/>
        <v>22.53726</v>
      </c>
      <c r="L52" s="20">
        <f t="shared" si="6"/>
        <v>20.442823999999998</v>
      </c>
      <c r="M52" s="20">
        <f t="shared" si="6"/>
        <v>26.399601999999998</v>
      </c>
      <c r="N52" s="20">
        <f t="shared" si="6"/>
        <v>41.019701999999995</v>
      </c>
      <c r="O52" s="20">
        <f t="shared" si="6"/>
        <v>27.992368000000006</v>
      </c>
      <c r="P52" s="20">
        <f t="shared" si="6"/>
        <v>37.063502</v>
      </c>
      <c r="Q52" s="20">
        <f t="shared" si="6"/>
        <v>30.685389999999998</v>
      </c>
      <c r="R52" s="20">
        <f t="shared" si="6"/>
        <v>51.746240999999998</v>
      </c>
      <c r="S52" s="20">
        <f t="shared" si="6"/>
        <v>25.091443999999999</v>
      </c>
      <c r="T52" s="20">
        <f t="shared" si="6"/>
        <v>21.885180000000002</v>
      </c>
      <c r="U52" s="20">
        <f t="shared" si="6"/>
        <v>23.417923999999999</v>
      </c>
    </row>
    <row r="53" spans="2:21">
      <c r="B53" s="2" t="s">
        <v>105</v>
      </c>
      <c r="C53" s="119">
        <v>782.25944200000004</v>
      </c>
      <c r="D53" s="20">
        <v>785.92717999999991</v>
      </c>
      <c r="E53" s="20">
        <v>809.27203700000007</v>
      </c>
      <c r="F53" s="20">
        <f>F47+F48+F52</f>
        <v>885.98517799999991</v>
      </c>
      <c r="G53" s="20">
        <f t="shared" ref="G53:U53" si="7">G47+G48+G52</f>
        <v>758.26384600000006</v>
      </c>
      <c r="H53" s="20">
        <f t="shared" si="7"/>
        <v>683.18696999999997</v>
      </c>
      <c r="I53" s="20">
        <f t="shared" si="7"/>
        <v>450.441577</v>
      </c>
      <c r="J53" s="20">
        <f t="shared" si="7"/>
        <v>453.49805200000014</v>
      </c>
      <c r="K53" s="20">
        <f t="shared" si="7"/>
        <v>367.51351899999997</v>
      </c>
      <c r="L53" s="20">
        <f t="shared" si="7"/>
        <v>383.31962499999997</v>
      </c>
      <c r="M53" s="20">
        <f t="shared" si="7"/>
        <v>382.08125699999999</v>
      </c>
      <c r="N53" s="20">
        <f t="shared" si="7"/>
        <v>376.49927000000002</v>
      </c>
      <c r="O53" s="20">
        <f t="shared" si="7"/>
        <v>368.59447500000005</v>
      </c>
      <c r="P53" s="20">
        <f t="shared" si="7"/>
        <v>374.78334099999995</v>
      </c>
      <c r="Q53" s="20">
        <f t="shared" si="7"/>
        <v>383.28683000000001</v>
      </c>
      <c r="R53" s="20">
        <f t="shared" si="7"/>
        <v>382.15134599999988</v>
      </c>
      <c r="S53" s="20">
        <f t="shared" si="7"/>
        <v>349.51050000000004</v>
      </c>
      <c r="T53" s="20">
        <f t="shared" si="7"/>
        <v>347.98639700000001</v>
      </c>
      <c r="U53" s="20">
        <f t="shared" si="7"/>
        <v>346.511707</v>
      </c>
    </row>
    <row r="54" spans="2:21">
      <c r="F54" s="17"/>
      <c r="G54" s="17"/>
      <c r="H54" s="17"/>
    </row>
    <row r="55" spans="2:21">
      <c r="B55" s="114" t="s">
        <v>114</v>
      </c>
      <c r="C55" s="114"/>
      <c r="D55" s="114"/>
      <c r="E55" s="114"/>
      <c r="F55" s="17"/>
      <c r="G55" s="17"/>
      <c r="H55" s="17"/>
    </row>
    <row r="56" spans="2:21">
      <c r="B56" s="6" t="s">
        <v>63</v>
      </c>
      <c r="C56" s="117">
        <v>2026</v>
      </c>
      <c r="D56" s="7">
        <v>2025</v>
      </c>
      <c r="E56" s="7">
        <v>2024</v>
      </c>
      <c r="F56" s="7">
        <v>2023</v>
      </c>
      <c r="G56" s="7">
        <v>2022</v>
      </c>
      <c r="H56" s="7">
        <v>2021</v>
      </c>
      <c r="I56" s="7">
        <v>2020</v>
      </c>
      <c r="J56" s="89"/>
      <c r="L56" s="89"/>
      <c r="M56" s="89"/>
    </row>
    <row r="57" spans="2:21">
      <c r="B57" t="s">
        <v>195</v>
      </c>
      <c r="C57" s="118">
        <v>1048.019884</v>
      </c>
      <c r="D57" s="17">
        <v>1181.5986789999999</v>
      </c>
      <c r="E57" s="17">
        <v>698.45203500000002</v>
      </c>
      <c r="F57" s="17">
        <v>624.55812700000001</v>
      </c>
      <c r="G57" s="17">
        <v>575.66210799999999</v>
      </c>
      <c r="H57" s="17">
        <v>559.78891099999998</v>
      </c>
      <c r="I57" s="17">
        <v>472.72647999999998</v>
      </c>
    </row>
    <row r="58" spans="2:21">
      <c r="B58" t="s">
        <v>196</v>
      </c>
      <c r="C58" s="118">
        <v>118.630859</v>
      </c>
      <c r="D58" s="17">
        <v>145.620813</v>
      </c>
      <c r="E58" s="17">
        <v>86.811929000000006</v>
      </c>
      <c r="F58" s="17">
        <v>78.335488999999995</v>
      </c>
      <c r="G58" s="17">
        <v>83.143097999999995</v>
      </c>
      <c r="H58" s="17">
        <v>68.999908000000005</v>
      </c>
      <c r="I58" s="17">
        <v>77.415097000000003</v>
      </c>
    </row>
    <row r="59" spans="2:21">
      <c r="B59" t="s">
        <v>197</v>
      </c>
      <c r="C59" s="118">
        <v>68.922450999999995</v>
      </c>
      <c r="D59" s="17">
        <v>95.659587999999999</v>
      </c>
      <c r="E59" s="17">
        <v>45.164005000000003</v>
      </c>
      <c r="F59" s="17">
        <v>40.2468</v>
      </c>
      <c r="G59" s="17">
        <v>47.070233000000002</v>
      </c>
      <c r="H59" s="17">
        <v>33.975861000000002</v>
      </c>
      <c r="I59" s="17">
        <v>39.316338999999999</v>
      </c>
    </row>
    <row r="60" spans="2:21">
      <c r="B60" t="s">
        <v>198</v>
      </c>
      <c r="C60" s="118">
        <v>138.76560799999999</v>
      </c>
      <c r="D60" s="17">
        <v>180.34463199999999</v>
      </c>
      <c r="E60" s="17">
        <v>55.026629</v>
      </c>
      <c r="F60" s="17">
        <v>79.380808000000002</v>
      </c>
      <c r="G60" s="17">
        <v>77.970080999999993</v>
      </c>
      <c r="H60" s="17">
        <v>48.275658</v>
      </c>
      <c r="I60" s="17">
        <v>68.894683000000001</v>
      </c>
    </row>
    <row r="61" spans="2:21">
      <c r="B61" t="s">
        <v>199</v>
      </c>
      <c r="C61" s="118">
        <v>511.992007</v>
      </c>
      <c r="D61" s="17">
        <v>546.39056200000005</v>
      </c>
      <c r="E61" s="17">
        <v>324.53300200000001</v>
      </c>
      <c r="F61" s="17">
        <v>304.37688600000001</v>
      </c>
      <c r="G61" s="17">
        <v>254.63009199999999</v>
      </c>
      <c r="H61" s="17">
        <v>234.89643100000001</v>
      </c>
      <c r="I61" s="17">
        <v>219.397682</v>
      </c>
    </row>
    <row r="62" spans="2:21">
      <c r="B62" t="s">
        <v>200</v>
      </c>
      <c r="C62" s="118">
        <v>87.047963999999993</v>
      </c>
      <c r="D62" s="17">
        <v>113.00628399999999</v>
      </c>
      <c r="E62" s="17">
        <v>63.464469999999999</v>
      </c>
      <c r="F62" s="17">
        <v>55.285859000000002</v>
      </c>
      <c r="G62" s="17">
        <v>57.228589999999997</v>
      </c>
      <c r="H62" s="17">
        <v>53.153385</v>
      </c>
      <c r="I62" s="17">
        <v>54.707813999999999</v>
      </c>
    </row>
    <row r="63" spans="2:21">
      <c r="B63" s="2" t="s">
        <v>102</v>
      </c>
      <c r="C63" s="119">
        <v>1973.3787730000001</v>
      </c>
      <c r="D63" s="20">
        <v>2262.6205580000001</v>
      </c>
      <c r="E63" s="20">
        <v>1273.4520699999998</v>
      </c>
      <c r="F63" s="20">
        <v>1182.1839690000002</v>
      </c>
      <c r="G63" s="20">
        <v>1095.7042020000001</v>
      </c>
      <c r="H63" s="20">
        <v>999.09015399999998</v>
      </c>
      <c r="I63" s="20">
        <v>932.45809499999996</v>
      </c>
      <c r="J63" s="22"/>
      <c r="L63" s="22"/>
      <c r="M63" s="22"/>
    </row>
    <row r="64" spans="2:21">
      <c r="B64" s="2" t="s">
        <v>103</v>
      </c>
      <c r="C64" s="119">
        <v>286.81894899999998</v>
      </c>
      <c r="D64" s="20">
        <v>304.28324700000002</v>
      </c>
      <c r="E64" s="20">
        <v>171.04130900000001</v>
      </c>
      <c r="F64" s="20">
        <v>184.218985</v>
      </c>
      <c r="G64" s="20">
        <v>208.31495899999999</v>
      </c>
      <c r="H64" s="20">
        <v>205.01287300000001</v>
      </c>
      <c r="I64" s="20">
        <v>208.27062799999999</v>
      </c>
      <c r="J64" s="22"/>
      <c r="L64" s="22"/>
      <c r="M64" s="22"/>
    </row>
    <row r="65" spans="2:13">
      <c r="B65" t="s">
        <v>201</v>
      </c>
      <c r="C65" s="118">
        <v>23.523720999999998</v>
      </c>
      <c r="D65" s="17">
        <v>20.574159000000002</v>
      </c>
      <c r="E65" s="17">
        <v>16.438258999999999</v>
      </c>
      <c r="F65" s="17">
        <v>25.568553000000001</v>
      </c>
      <c r="G65" s="17">
        <v>23.355152</v>
      </c>
      <c r="H65" s="17">
        <v>18.774125999999999</v>
      </c>
      <c r="I65" s="17">
        <v>15.304220000000001</v>
      </c>
    </row>
    <row r="66" spans="2:13">
      <c r="B66" t="s">
        <v>202</v>
      </c>
      <c r="C66" s="118">
        <v>0</v>
      </c>
      <c r="D66" s="17">
        <v>70.366088000000005</v>
      </c>
      <c r="E66" s="17">
        <v>48.273473000000003</v>
      </c>
      <c r="F66" s="17">
        <v>20.160005000000002</v>
      </c>
      <c r="G66" s="17">
        <v>31.392890000000001</v>
      </c>
      <c r="H66" s="17">
        <v>12.749672</v>
      </c>
      <c r="I66" s="17">
        <v>17.804148000000001</v>
      </c>
    </row>
    <row r="67" spans="2:13">
      <c r="B67" t="s">
        <v>104</v>
      </c>
      <c r="C67" s="118">
        <v>93.737216000000004</v>
      </c>
      <c r="D67" s="17">
        <v>120.033519</v>
      </c>
      <c r="E67" s="17">
        <v>77.207341999999997</v>
      </c>
      <c r="F67" s="17">
        <v>91.032404</v>
      </c>
      <c r="G67" s="17">
        <v>67.392747</v>
      </c>
      <c r="H67" s="17">
        <v>61.831986999999998</v>
      </c>
      <c r="I67" s="17">
        <v>81.338779000000002</v>
      </c>
    </row>
    <row r="68" spans="2:13">
      <c r="B68" s="2" t="s">
        <v>203</v>
      </c>
      <c r="C68" s="119">
        <v>117.260937</v>
      </c>
      <c r="D68" s="20">
        <v>210.97376600000001</v>
      </c>
      <c r="E68" s="20">
        <v>141.91907399999999</v>
      </c>
      <c r="F68" s="20">
        <v>136.76096200000001</v>
      </c>
      <c r="G68" s="20">
        <v>122.140789</v>
      </c>
      <c r="H68" s="20">
        <v>93.355784999999997</v>
      </c>
      <c r="I68" s="20">
        <v>114.447147</v>
      </c>
      <c r="J68" s="22"/>
      <c r="L68" s="22"/>
      <c r="M68" s="22"/>
    </row>
    <row r="69" spans="2:13">
      <c r="B69" s="2" t="s">
        <v>105</v>
      </c>
      <c r="C69" s="119">
        <v>2377.4586589999999</v>
      </c>
      <c r="D69" s="20">
        <v>2777.877571</v>
      </c>
      <c r="E69" s="20">
        <v>1586.4124529999997</v>
      </c>
      <c r="F69" s="20">
        <v>1503.1639160000002</v>
      </c>
      <c r="G69" s="20">
        <v>1426.1599500000002</v>
      </c>
      <c r="H69" s="20">
        <v>1297.4588120000001</v>
      </c>
      <c r="I69" s="20">
        <v>1255.17587</v>
      </c>
      <c r="J69" s="22"/>
      <c r="L69" s="22"/>
      <c r="M69" s="22"/>
    </row>
  </sheetData>
  <hyperlinks>
    <hyperlink ref="A1" location="Contents!A1" display="Back to contents" xr:uid="{6DBC0D3D-F327-4BC9-861B-0A02D6D03C58}"/>
  </hyperlinks>
  <pageMargins left="0.7" right="0.7" top="0.75" bottom="0.75" header="0.3" footer="0.3"/>
  <headerFooter>
    <oddHeader>&amp;L&amp;"Aptos"&amp;10&amp;KFF0000 Konfidensielt&amp;1#_x000D_</oddHeader>
    <oddFooter>&amp;L_x000D_&amp;1#&amp;"Aptos"&amp;10&amp;KFF0000 Konfidensielt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BCB74-F830-4D93-9F3B-ED368806F8A1}">
  <dimension ref="A1:U48"/>
  <sheetViews>
    <sheetView workbookViewId="0">
      <selection activeCell="N18" sqref="N18"/>
    </sheetView>
  </sheetViews>
  <sheetFormatPr baseColWidth="10" defaultColWidth="11.09765625" defaultRowHeight="13.8"/>
  <cols>
    <col min="1" max="1" width="11.09765625" style="17"/>
    <col min="2" max="2" width="40.59765625" customWidth="1"/>
    <col min="3" max="3" width="14.19921875" customWidth="1"/>
    <col min="4" max="4" width="12.3984375" customWidth="1"/>
    <col min="5" max="5" width="13" customWidth="1"/>
    <col min="6" max="8" width="11.09765625" customWidth="1"/>
    <col min="9" max="17" width="11.09765625" style="17"/>
  </cols>
  <sheetData>
    <row r="1" spans="1:21">
      <c r="A1" s="85" t="s">
        <v>53</v>
      </c>
      <c r="I1"/>
      <c r="J1"/>
      <c r="K1"/>
      <c r="L1"/>
      <c r="M1"/>
      <c r="N1"/>
      <c r="O1"/>
      <c r="P1"/>
      <c r="Q1"/>
    </row>
    <row r="2" spans="1:21" ht="17.399999999999999">
      <c r="B2" s="113" t="s">
        <v>205</v>
      </c>
      <c r="C2" s="113"/>
      <c r="D2" s="113"/>
      <c r="E2" s="113"/>
      <c r="F2" s="4"/>
      <c r="G2" s="4"/>
      <c r="H2" s="4"/>
      <c r="J2"/>
      <c r="K2"/>
      <c r="L2"/>
      <c r="M2"/>
      <c r="N2"/>
      <c r="O2"/>
      <c r="P2"/>
      <c r="Q2"/>
    </row>
    <row r="3" spans="1:21">
      <c r="I3"/>
      <c r="J3"/>
      <c r="K3"/>
      <c r="L3"/>
      <c r="M3"/>
      <c r="N3"/>
      <c r="O3"/>
      <c r="P3"/>
      <c r="Q3"/>
    </row>
    <row r="4" spans="1:21">
      <c r="B4" s="114" t="s">
        <v>62</v>
      </c>
      <c r="C4" s="114"/>
      <c r="D4" s="114"/>
      <c r="E4" s="114"/>
      <c r="F4" s="5"/>
      <c r="G4" s="5"/>
      <c r="H4" s="5"/>
      <c r="I4"/>
      <c r="J4"/>
      <c r="K4"/>
      <c r="L4"/>
      <c r="M4"/>
      <c r="N4"/>
      <c r="O4"/>
      <c r="P4"/>
      <c r="Q4"/>
    </row>
    <row r="5" spans="1:21">
      <c r="B5" s="6" t="s">
        <v>63</v>
      </c>
      <c r="C5" s="117" t="s">
        <v>64</v>
      </c>
      <c r="D5" s="7" t="s">
        <v>65</v>
      </c>
      <c r="E5" s="7" t="s">
        <v>66</v>
      </c>
      <c r="F5" s="7" t="s">
        <v>67</v>
      </c>
      <c r="G5" s="7" t="s">
        <v>68</v>
      </c>
      <c r="H5" s="7" t="s">
        <v>69</v>
      </c>
      <c r="I5" s="7" t="s">
        <v>70</v>
      </c>
      <c r="J5" s="7" t="s">
        <v>71</v>
      </c>
      <c r="K5" s="7" t="s">
        <v>72</v>
      </c>
      <c r="L5" s="7" t="s">
        <v>73</v>
      </c>
      <c r="M5" s="7" t="s">
        <v>74</v>
      </c>
      <c r="N5" s="7" t="s">
        <v>75</v>
      </c>
      <c r="O5" s="7" t="s">
        <v>76</v>
      </c>
      <c r="P5" s="7" t="s">
        <v>77</v>
      </c>
      <c r="Q5" s="7" t="s">
        <v>78</v>
      </c>
      <c r="R5" s="7" t="s">
        <v>79</v>
      </c>
      <c r="S5" s="7" t="s">
        <v>80</v>
      </c>
      <c r="T5" s="7" t="s">
        <v>81</v>
      </c>
      <c r="U5" s="7" t="s">
        <v>82</v>
      </c>
    </row>
    <row r="6" spans="1:21">
      <c r="B6" t="s">
        <v>206</v>
      </c>
      <c r="C6" s="118">
        <v>119.559606</v>
      </c>
      <c r="D6" s="17">
        <v>180.26841102833464</v>
      </c>
      <c r="E6" s="17">
        <v>42.105307000000003</v>
      </c>
      <c r="F6" s="17">
        <v>107.7</v>
      </c>
      <c r="G6" s="17">
        <v>116.46698600000001</v>
      </c>
      <c r="H6" s="17">
        <v>149.54850099999999</v>
      </c>
      <c r="I6" s="17">
        <v>7.3830600000000004</v>
      </c>
      <c r="J6" s="17">
        <v>36.032359626587819</v>
      </c>
      <c r="K6" s="17">
        <v>39.945302350689197</v>
      </c>
      <c r="L6" s="17">
        <v>49.005502999999997</v>
      </c>
      <c r="M6" s="17">
        <v>-4.538411</v>
      </c>
      <c r="N6" s="17">
        <v>34.195020999999997</v>
      </c>
      <c r="O6" s="17">
        <v>-16.143952670599099</v>
      </c>
      <c r="P6" s="17">
        <v>13.296509</v>
      </c>
      <c r="Q6" s="17">
        <v>19.687197000000001</v>
      </c>
      <c r="R6" s="17">
        <v>55.492541000000003</v>
      </c>
      <c r="S6" s="17">
        <v>36.990865999999997</v>
      </c>
      <c r="T6" s="17">
        <v>30.1</v>
      </c>
      <c r="U6" s="17">
        <v>-8.600911</v>
      </c>
    </row>
    <row r="7" spans="1:21">
      <c r="B7" t="s">
        <v>207</v>
      </c>
      <c r="C7" s="118">
        <v>2.285917</v>
      </c>
      <c r="D7" s="17">
        <v>2.2163098876432077</v>
      </c>
      <c r="E7" s="17">
        <v>4.1149990000000001</v>
      </c>
      <c r="F7" s="17">
        <v>3.6</v>
      </c>
      <c r="G7" s="17">
        <v>1.8516300000000001</v>
      </c>
      <c r="H7" s="17">
        <v>4.62859</v>
      </c>
      <c r="I7" s="17">
        <v>-0.782528</v>
      </c>
      <c r="J7" s="17">
        <v>3.9636196184580887</v>
      </c>
      <c r="K7" s="17">
        <v>-0.15647578436499901</v>
      </c>
      <c r="L7" s="17">
        <v>3.2261069999999998</v>
      </c>
      <c r="M7" s="17">
        <v>-0.44237300000000002</v>
      </c>
      <c r="N7" s="17">
        <v>1.8946499999999999</v>
      </c>
      <c r="O7" s="17">
        <v>-0.90718316721044501</v>
      </c>
      <c r="P7" s="17">
        <v>9.2394000000000004E-2</v>
      </c>
      <c r="Q7" s="17">
        <v>2.8999E-2</v>
      </c>
      <c r="R7" s="17">
        <v>3.5392510000000001</v>
      </c>
      <c r="S7" s="17">
        <v>-0.98041500000000004</v>
      </c>
      <c r="T7" s="17">
        <v>2.7679999999999998</v>
      </c>
      <c r="U7" s="17">
        <v>7.0845570000000002</v>
      </c>
    </row>
    <row r="8" spans="1:21" ht="16.2">
      <c r="B8" t="s">
        <v>208</v>
      </c>
      <c r="C8" s="118">
        <v>0</v>
      </c>
      <c r="D8" s="17">
        <v>0</v>
      </c>
      <c r="E8" s="17">
        <v>0</v>
      </c>
      <c r="F8" s="17">
        <v>0</v>
      </c>
      <c r="G8" s="17">
        <v>0</v>
      </c>
      <c r="H8" s="17">
        <v>18.333832999999991</v>
      </c>
      <c r="I8" s="17">
        <v>49.804036000000004</v>
      </c>
      <c r="J8" s="17">
        <v>43.896717518177709</v>
      </c>
      <c r="K8" s="17">
        <v>44.764043733279301</v>
      </c>
      <c r="L8" s="17">
        <v>25.616876000000001</v>
      </c>
      <c r="M8" s="17">
        <v>41.901116999999999</v>
      </c>
      <c r="N8" s="17">
        <v>44.751047</v>
      </c>
      <c r="O8" s="17">
        <v>39.498097581458502</v>
      </c>
      <c r="P8" s="17">
        <v>46.537689</v>
      </c>
      <c r="Q8" s="17">
        <v>35.763309999999997</v>
      </c>
      <c r="R8" s="17">
        <v>37.104084</v>
      </c>
      <c r="S8" s="17">
        <v>33.927712</v>
      </c>
      <c r="T8" s="17">
        <v>32.162999999999997</v>
      </c>
      <c r="U8" s="17">
        <v>29.301138000000002</v>
      </c>
    </row>
    <row r="9" spans="1:21">
      <c r="B9" s="27" t="s">
        <v>209</v>
      </c>
      <c r="C9" s="219">
        <v>2.2585999999999999</v>
      </c>
      <c r="D9" s="218">
        <v>6.5165825939402966</v>
      </c>
      <c r="E9" s="218">
        <v>33.229568</v>
      </c>
      <c r="F9" s="21">
        <v>1.3</v>
      </c>
      <c r="G9" s="21">
        <v>0.31656200000000001</v>
      </c>
      <c r="H9" s="21">
        <v>2.0532420000000009</v>
      </c>
      <c r="I9" s="21">
        <v>20.414736999999999</v>
      </c>
      <c r="J9" s="21">
        <v>4.8183735180306959</v>
      </c>
      <c r="K9" s="21">
        <v>-0.261010213260853</v>
      </c>
      <c r="L9" s="21">
        <v>1.1368E-2</v>
      </c>
      <c r="M9" s="21">
        <v>-0.5387839999999926</v>
      </c>
      <c r="N9" s="21">
        <v>-1.350695</v>
      </c>
      <c r="O9" s="21">
        <v>-0.228200627822402</v>
      </c>
      <c r="P9" s="21">
        <v>-8.2877000000000006E-2</v>
      </c>
      <c r="Q9" s="21">
        <v>-2.3833069999999998</v>
      </c>
      <c r="R9" s="21">
        <v>-0.89939400000000003</v>
      </c>
      <c r="S9" s="21">
        <v>-1.996907</v>
      </c>
      <c r="T9" s="21">
        <v>6.1630000000000003</v>
      </c>
      <c r="U9" s="21">
        <v>5.489E-3</v>
      </c>
    </row>
    <row r="10" spans="1:21" s="3" customFormat="1">
      <c r="A10" s="22"/>
      <c r="B10" s="3" t="s">
        <v>210</v>
      </c>
      <c r="C10" s="121">
        <v>124.10412200000002</v>
      </c>
      <c r="D10" s="22">
        <v>189.08494750991812</v>
      </c>
      <c r="E10" s="22">
        <v>79.449873999999994</v>
      </c>
      <c r="F10" s="22">
        <f>F6+F7+F8+F9</f>
        <v>112.6</v>
      </c>
      <c r="G10" s="22">
        <f t="shared" ref="G10:U10" si="0">G6+G7+G8+G9</f>
        <v>118.63517800000001</v>
      </c>
      <c r="H10" s="22">
        <f t="shared" si="0"/>
        <v>174.564166</v>
      </c>
      <c r="I10" s="22">
        <f t="shared" si="0"/>
        <v>76.819305</v>
      </c>
      <c r="J10" s="22">
        <f t="shared" si="0"/>
        <v>88.711070281254322</v>
      </c>
      <c r="K10" s="22">
        <f t="shared" si="0"/>
        <v>84.291860086342652</v>
      </c>
      <c r="L10" s="22">
        <f t="shared" si="0"/>
        <v>77.859853999999999</v>
      </c>
      <c r="M10" s="22">
        <f t="shared" si="0"/>
        <v>36.381549000000007</v>
      </c>
      <c r="N10" s="22">
        <f t="shared" si="0"/>
        <v>79.490022999999994</v>
      </c>
      <c r="O10" s="22">
        <f t="shared" si="0"/>
        <v>22.218761115826556</v>
      </c>
      <c r="P10" s="22">
        <f t="shared" si="0"/>
        <v>59.843714999999996</v>
      </c>
      <c r="Q10" s="22">
        <f t="shared" si="0"/>
        <v>53.096198999999999</v>
      </c>
      <c r="R10" s="22">
        <f t="shared" si="0"/>
        <v>95.236481999999995</v>
      </c>
      <c r="S10" s="22">
        <f t="shared" si="0"/>
        <v>67.94125600000001</v>
      </c>
      <c r="T10" s="22">
        <f t="shared" si="0"/>
        <v>71.194000000000003</v>
      </c>
      <c r="U10" s="22">
        <f t="shared" si="0"/>
        <v>27.790273000000003</v>
      </c>
    </row>
    <row r="11" spans="1:21">
      <c r="F11" s="17"/>
      <c r="G11" s="17"/>
      <c r="H11" s="17"/>
    </row>
    <row r="12" spans="1:21">
      <c r="B12" s="114" t="s">
        <v>114</v>
      </c>
      <c r="C12" s="114"/>
      <c r="D12" s="114"/>
      <c r="E12" s="114"/>
      <c r="F12" s="17"/>
      <c r="G12" s="17"/>
      <c r="H12" s="17"/>
    </row>
    <row r="13" spans="1:21">
      <c r="B13" s="6" t="s">
        <v>63</v>
      </c>
      <c r="C13" s="117">
        <v>2026</v>
      </c>
      <c r="D13" s="7">
        <v>2025</v>
      </c>
      <c r="E13" s="7">
        <v>2024</v>
      </c>
      <c r="F13" s="7">
        <v>2023</v>
      </c>
      <c r="G13" s="7">
        <v>2022</v>
      </c>
      <c r="H13" s="7">
        <v>2021</v>
      </c>
      <c r="I13" s="7">
        <v>2020</v>
      </c>
      <c r="J13" s="89"/>
      <c r="L13" s="89"/>
      <c r="M13" s="89"/>
    </row>
    <row r="14" spans="1:21">
      <c r="B14" t="s">
        <v>211</v>
      </c>
      <c r="C14" s="118">
        <v>341.93332400000003</v>
      </c>
      <c r="D14" s="17">
        <v>381.170413</v>
      </c>
      <c r="E14" s="17">
        <v>120.444753977277</v>
      </c>
      <c r="F14" s="17">
        <v>51.034773999999999</v>
      </c>
      <c r="G14" s="17">
        <v>113.998407</v>
      </c>
      <c r="H14" s="17">
        <v>150</v>
      </c>
      <c r="I14" s="17">
        <v>226</v>
      </c>
    </row>
    <row r="15" spans="1:21">
      <c r="B15" t="s">
        <v>207</v>
      </c>
      <c r="C15" s="118">
        <v>8.6172260000000005</v>
      </c>
      <c r="D15" s="17">
        <v>9.3000000000000007</v>
      </c>
      <c r="E15" s="17">
        <v>6.5908778340930896</v>
      </c>
      <c r="F15" s="17">
        <v>1.10886</v>
      </c>
      <c r="G15" s="17">
        <v>12.41234</v>
      </c>
      <c r="H15" s="17">
        <v>3</v>
      </c>
      <c r="I15" s="17">
        <v>1</v>
      </c>
    </row>
    <row r="16" spans="1:21" ht="15.6" customHeight="1">
      <c r="B16" t="s">
        <v>208</v>
      </c>
      <c r="C16" s="118">
        <v>0</v>
      </c>
      <c r="D16" s="17">
        <v>68.099999999999994</v>
      </c>
      <c r="E16" s="17">
        <v>156.17875425145701</v>
      </c>
      <c r="F16" s="17">
        <v>166.55014399999999</v>
      </c>
      <c r="G16" s="17">
        <v>132.49600100000001</v>
      </c>
      <c r="H16" s="17">
        <v>77</v>
      </c>
      <c r="I16" s="17">
        <v>81</v>
      </c>
    </row>
    <row r="17" spans="2:20">
      <c r="B17" s="27" t="s">
        <v>209</v>
      </c>
      <c r="C17" s="129">
        <v>42.004750999999999</v>
      </c>
      <c r="D17" s="21">
        <v>24</v>
      </c>
      <c r="E17" s="21">
        <v>4.0299473047698502</v>
      </c>
      <c r="F17" s="21">
        <v>-4.0450799999999996</v>
      </c>
      <c r="G17" s="21">
        <v>3.2725599999999999</v>
      </c>
      <c r="H17" s="21">
        <v>-4</v>
      </c>
      <c r="I17" s="21">
        <v>-3</v>
      </c>
    </row>
    <row r="18" spans="2:20">
      <c r="B18" s="3" t="s">
        <v>210</v>
      </c>
      <c r="C18" s="121">
        <v>392.67926100000005</v>
      </c>
      <c r="D18" s="22">
        <v>482.57041300000003</v>
      </c>
      <c r="E18" s="22">
        <v>287.24433336759694</v>
      </c>
      <c r="F18" s="22">
        <v>214.64869799999997</v>
      </c>
      <c r="G18" s="22">
        <v>262.17930799999999</v>
      </c>
      <c r="H18" s="22">
        <v>226</v>
      </c>
      <c r="I18" s="22">
        <v>305</v>
      </c>
      <c r="J18" s="22"/>
      <c r="R18" s="17"/>
      <c r="S18" s="17"/>
      <c r="T18" s="17"/>
    </row>
    <row r="19" spans="2:20">
      <c r="E19" s="17"/>
      <c r="F19" s="17"/>
      <c r="G19" s="17"/>
      <c r="H19" s="17"/>
      <c r="R19" s="17"/>
      <c r="S19" s="17"/>
      <c r="T19" s="17"/>
    </row>
    <row r="20" spans="2:20" ht="32.25" customHeight="1">
      <c r="B20" s="225" t="s">
        <v>212</v>
      </c>
      <c r="C20" s="225"/>
      <c r="D20" s="225"/>
      <c r="E20" s="225"/>
      <c r="F20" s="225"/>
      <c r="G20" s="225"/>
      <c r="H20" s="225"/>
      <c r="I20" s="226"/>
      <c r="J20" s="226"/>
      <c r="K20" s="226"/>
      <c r="L20" s="226"/>
      <c r="M20" s="226"/>
      <c r="N20" s="226"/>
      <c r="O20" s="226"/>
      <c r="P20" s="226"/>
    </row>
    <row r="22" spans="2:20">
      <c r="C22" s="216"/>
    </row>
    <row r="23" spans="2:20">
      <c r="C23" s="216"/>
    </row>
    <row r="24" spans="2:20">
      <c r="C24" s="217"/>
    </row>
    <row r="41" spans="1:1">
      <c r="A41" s="22"/>
    </row>
    <row r="43" spans="1:1">
      <c r="A43" s="22"/>
    </row>
    <row r="44" spans="1:1">
      <c r="A44" s="22"/>
    </row>
    <row r="45" spans="1:1">
      <c r="A45" s="22"/>
    </row>
    <row r="46" spans="1:1">
      <c r="A46" s="22"/>
    </row>
    <row r="47" spans="1:1">
      <c r="A47" s="22"/>
    </row>
    <row r="48" spans="1:1">
      <c r="A48" s="22"/>
    </row>
  </sheetData>
  <mergeCells count="1">
    <mergeCell ref="B20:P20"/>
  </mergeCells>
  <hyperlinks>
    <hyperlink ref="A1" location="Contents!A1" display="Back to contents" xr:uid="{D08AD23D-DCF8-4BB3-A87F-33E2FE8FEC9C}"/>
  </hyperlinks>
  <pageMargins left="0.7" right="0.7" top="0.75" bottom="0.75" header="0.3" footer="0.3"/>
  <headerFooter>
    <oddHeader>&amp;L&amp;"Aptos"&amp;10&amp;KFF0000 Konfidensielt&amp;1#_x000D_</oddHeader>
    <oddFooter>&amp;L_x000D_&amp;1#&amp;"Aptos"&amp;10&amp;KFF0000 Konfidensielt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57532-C860-40B5-B24B-E026723C669E}">
  <dimension ref="A1:V74"/>
  <sheetViews>
    <sheetView workbookViewId="0">
      <selection activeCell="E77" sqref="E77"/>
    </sheetView>
  </sheetViews>
  <sheetFormatPr baseColWidth="10" defaultColWidth="11.3984375" defaultRowHeight="13.8"/>
  <cols>
    <col min="1" max="1" width="11.3984375" style="17"/>
    <col min="2" max="2" width="44.09765625" customWidth="1"/>
    <col min="3" max="4" width="11.59765625" customWidth="1"/>
    <col min="5" max="5" width="14.09765625" customWidth="1"/>
    <col min="6" max="18" width="11.09765625" customWidth="1"/>
  </cols>
  <sheetData>
    <row r="1" spans="1:22">
      <c r="A1" s="85" t="s">
        <v>53</v>
      </c>
    </row>
    <row r="2" spans="1:22" ht="17.399999999999999">
      <c r="B2" s="113" t="s">
        <v>213</v>
      </c>
      <c r="C2" s="113"/>
      <c r="D2" s="113"/>
      <c r="E2" s="113"/>
      <c r="F2" s="4"/>
      <c r="G2" s="4"/>
      <c r="H2" s="4"/>
      <c r="I2" s="17"/>
    </row>
    <row r="4" spans="1:22">
      <c r="B4" s="114" t="s">
        <v>62</v>
      </c>
      <c r="C4" s="114"/>
      <c r="D4" s="114"/>
      <c r="E4" s="114"/>
      <c r="F4" s="5"/>
      <c r="G4" s="5"/>
      <c r="H4" s="5"/>
    </row>
    <row r="5" spans="1:22">
      <c r="B5" s="6" t="s">
        <v>63</v>
      </c>
      <c r="C5" s="117" t="s">
        <v>64</v>
      </c>
      <c r="D5" s="7" t="s">
        <v>65</v>
      </c>
      <c r="E5" s="7" t="s">
        <v>66</v>
      </c>
      <c r="F5" s="7" t="s">
        <v>67</v>
      </c>
      <c r="G5" s="7" t="s">
        <v>68</v>
      </c>
      <c r="H5" s="7" t="s">
        <v>69</v>
      </c>
      <c r="I5" s="7" t="s">
        <v>70</v>
      </c>
      <c r="J5" s="7" t="s">
        <v>71</v>
      </c>
      <c r="K5" s="7" t="s">
        <v>72</v>
      </c>
      <c r="L5" s="7" t="s">
        <v>73</v>
      </c>
      <c r="M5" s="7" t="s">
        <v>74</v>
      </c>
      <c r="N5" s="7" t="s">
        <v>75</v>
      </c>
      <c r="O5" s="7" t="s">
        <v>76</v>
      </c>
      <c r="P5" s="7" t="s">
        <v>77</v>
      </c>
      <c r="Q5" s="7" t="s">
        <v>78</v>
      </c>
      <c r="R5" s="7" t="s">
        <v>79</v>
      </c>
      <c r="S5" s="7" t="s">
        <v>80</v>
      </c>
      <c r="T5" s="7" t="s">
        <v>81</v>
      </c>
      <c r="U5" s="7" t="s">
        <v>82</v>
      </c>
    </row>
    <row r="6" spans="1:22">
      <c r="B6" s="69" t="s">
        <v>214</v>
      </c>
      <c r="C6" s="140">
        <v>443.96171199999969</v>
      </c>
      <c r="D6" s="67">
        <v>492.72928999999999</v>
      </c>
      <c r="E6" s="17">
        <v>496.90438399999999</v>
      </c>
      <c r="F6" s="17">
        <v>604.8414865000002</v>
      </c>
      <c r="G6" s="17">
        <v>485.54993910000024</v>
      </c>
      <c r="H6" s="17">
        <v>572.91137600000002</v>
      </c>
      <c r="I6" s="17">
        <v>284.63167810000027</v>
      </c>
      <c r="J6" s="17">
        <v>261.78644210000022</v>
      </c>
      <c r="K6" s="17">
        <v>306.84714409999998</v>
      </c>
      <c r="L6" s="17">
        <v>273.44468499790003</v>
      </c>
      <c r="M6" s="17">
        <v>288</v>
      </c>
      <c r="N6" s="17">
        <v>318.72715400000004</v>
      </c>
      <c r="O6" s="17">
        <v>307.25770010000031</v>
      </c>
      <c r="P6" s="17">
        <v>307.56669599960003</v>
      </c>
      <c r="Q6" s="17">
        <v>268.98366510000028</v>
      </c>
      <c r="R6" s="17">
        <v>198.57263399800001</v>
      </c>
      <c r="S6" s="17">
        <v>179.29182009000041</v>
      </c>
      <c r="T6" s="17">
        <v>172.26509163000037</v>
      </c>
      <c r="U6" s="17">
        <v>167.17556201000025</v>
      </c>
    </row>
    <row r="7" spans="1:22">
      <c r="B7" s="69" t="s">
        <v>215</v>
      </c>
      <c r="C7" s="140">
        <v>403.86988500000012</v>
      </c>
      <c r="D7" s="67">
        <v>439.8874550000001</v>
      </c>
      <c r="E7" s="17">
        <v>445.36069700000002</v>
      </c>
      <c r="F7" s="17">
        <v>498.11639829999933</v>
      </c>
      <c r="G7" s="17">
        <v>613.92432529999928</v>
      </c>
      <c r="H7" s="17">
        <v>613.52849700000002</v>
      </c>
      <c r="I7" s="17">
        <v>343.28512129999939</v>
      </c>
      <c r="J7" s="17">
        <v>351.2763152999994</v>
      </c>
      <c r="K7" s="17">
        <v>306.61982829999903</v>
      </c>
      <c r="L7" s="17">
        <v>304.21219000000002</v>
      </c>
      <c r="M7" s="17">
        <v>251</v>
      </c>
      <c r="N7" s="17">
        <v>246.94421199999999</v>
      </c>
      <c r="O7" s="17">
        <v>269.33097929999951</v>
      </c>
      <c r="P7" s="17">
        <v>254.8894259992</v>
      </c>
      <c r="Q7" s="17">
        <v>253.56246729999944</v>
      </c>
      <c r="R7" s="17">
        <v>335.80633600009998</v>
      </c>
      <c r="S7" s="17">
        <v>374.18193489999948</v>
      </c>
      <c r="T7" s="17">
        <v>341.2778560999991</v>
      </c>
      <c r="U7" s="17">
        <v>319.93553439999965</v>
      </c>
    </row>
    <row r="8" spans="1:22">
      <c r="B8" s="69" t="s">
        <v>216</v>
      </c>
      <c r="C8" s="207">
        <v>1322.360710000014</v>
      </c>
      <c r="D8" s="212">
        <v>1153.3478559997998</v>
      </c>
      <c r="E8" s="66">
        <v>1172.6326100000001</v>
      </c>
      <c r="F8" s="66">
        <v>953.79412350001394</v>
      </c>
      <c r="G8" s="66">
        <v>950.97913650001396</v>
      </c>
      <c r="H8" s="66">
        <v>874.32707299999993</v>
      </c>
      <c r="I8" s="66">
        <v>395.54045250021403</v>
      </c>
      <c r="J8" s="66">
        <v>436.11141050021405</v>
      </c>
      <c r="K8" s="66">
        <v>462.32748250021399</v>
      </c>
      <c r="L8" s="66">
        <v>498.06532250021405</v>
      </c>
      <c r="M8" s="66">
        <v>524</v>
      </c>
      <c r="N8" s="66">
        <v>460.70592999949997</v>
      </c>
      <c r="O8" s="66">
        <v>440.84400250021406</v>
      </c>
      <c r="P8" s="66">
        <v>442.03202999971404</v>
      </c>
      <c r="Q8" s="66">
        <v>470.57017149971398</v>
      </c>
      <c r="R8" s="66">
        <v>441.33091849971402</v>
      </c>
      <c r="S8" s="66">
        <v>408.99268674000007</v>
      </c>
      <c r="T8" s="66">
        <v>457.72156026000005</v>
      </c>
      <c r="U8" s="66">
        <v>463.51061188000006</v>
      </c>
    </row>
    <row r="9" spans="1:22" s="3" customFormat="1">
      <c r="A9" s="17"/>
      <c r="B9" s="2" t="s">
        <v>217</v>
      </c>
      <c r="C9" s="206">
        <v>2170.1923070000139</v>
      </c>
      <c r="D9" s="213">
        <v>2085.9646009998</v>
      </c>
      <c r="E9" s="20">
        <v>2114.8976910000001</v>
      </c>
      <c r="F9" s="20">
        <v>2056.7520083000136</v>
      </c>
      <c r="G9" s="20">
        <v>2050.4534009000135</v>
      </c>
      <c r="H9" s="20">
        <v>2060.7669459999997</v>
      </c>
      <c r="I9" s="20">
        <f t="shared" ref="I9:M9" si="0">SUM(I6:I8)</f>
        <v>1023.4572519002138</v>
      </c>
      <c r="J9" s="20">
        <f t="shared" si="0"/>
        <v>1049.1741679002137</v>
      </c>
      <c r="K9" s="20">
        <f t="shared" si="0"/>
        <v>1075.7944549002129</v>
      </c>
      <c r="L9" s="20">
        <f t="shared" si="0"/>
        <v>1075.7221974981142</v>
      </c>
      <c r="M9" s="20">
        <f t="shared" si="0"/>
        <v>1063</v>
      </c>
      <c r="N9" s="20">
        <f t="shared" ref="N9:U9" si="1">SUM(N6:N8)</f>
        <v>1026.3772959994999</v>
      </c>
      <c r="O9" s="20">
        <f t="shared" si="1"/>
        <v>1017.4326819002139</v>
      </c>
      <c r="P9" s="20">
        <f t="shared" si="1"/>
        <v>1004.488151998514</v>
      </c>
      <c r="Q9" s="20">
        <f t="shared" si="1"/>
        <v>993.11630389971367</v>
      </c>
      <c r="R9" s="20">
        <f t="shared" si="1"/>
        <v>975.70988849781406</v>
      </c>
      <c r="S9" s="20">
        <f t="shared" si="1"/>
        <v>962.46644172999993</v>
      </c>
      <c r="T9" s="20">
        <f t="shared" si="1"/>
        <v>971.26450798999952</v>
      </c>
      <c r="U9" s="20">
        <f t="shared" si="1"/>
        <v>950.62170829000002</v>
      </c>
    </row>
    <row r="10" spans="1:22">
      <c r="B10" s="68"/>
      <c r="C10" s="210"/>
      <c r="D10" s="80"/>
      <c r="E10" s="3"/>
      <c r="F10" s="3"/>
      <c r="G10" s="3"/>
      <c r="H10" s="3"/>
      <c r="I10" s="3"/>
      <c r="J10" s="3"/>
      <c r="K10" s="3"/>
      <c r="L10" s="3"/>
      <c r="M10" s="3"/>
      <c r="N10" s="3"/>
      <c r="O10" s="3"/>
      <c r="P10" s="3"/>
      <c r="Q10" s="22"/>
      <c r="R10" s="22"/>
      <c r="S10" s="22"/>
      <c r="T10" s="22"/>
      <c r="U10" s="22"/>
    </row>
    <row r="11" spans="1:22">
      <c r="B11" s="69" t="s">
        <v>218</v>
      </c>
      <c r="C11" s="140">
        <v>1761.9298708097999</v>
      </c>
      <c r="D11" s="67">
        <v>1685.1756360098</v>
      </c>
      <c r="E11" s="17">
        <v>1739.8574940398</v>
      </c>
      <c r="F11" s="17">
        <v>1666.6744286297999</v>
      </c>
      <c r="G11" s="17">
        <v>1501.0913427498001</v>
      </c>
      <c r="H11" s="17">
        <v>1503.3069909597998</v>
      </c>
      <c r="I11" s="17">
        <v>817.95723881000015</v>
      </c>
      <c r="J11" s="17">
        <v>845.75238125999999</v>
      </c>
      <c r="K11" s="17">
        <v>867.73049766999998</v>
      </c>
      <c r="L11" s="17">
        <v>875.11184191999996</v>
      </c>
      <c r="M11" s="17">
        <v>872</v>
      </c>
      <c r="N11" s="17">
        <v>844.87940248000018</v>
      </c>
      <c r="O11" s="17">
        <v>856.12607200009995</v>
      </c>
      <c r="P11" s="17">
        <v>851.83187999689994</v>
      </c>
      <c r="Q11" s="17">
        <v>864.64434000680012</v>
      </c>
      <c r="R11" s="17">
        <v>855.34945719971438</v>
      </c>
      <c r="S11" s="17">
        <v>862.08570239999995</v>
      </c>
      <c r="T11" s="17">
        <v>884.69685816000003</v>
      </c>
      <c r="U11" s="17">
        <v>876.23058870000023</v>
      </c>
      <c r="V11" t="s">
        <v>219</v>
      </c>
    </row>
    <row r="12" spans="1:22">
      <c r="B12" s="69" t="s">
        <v>220</v>
      </c>
      <c r="C12" s="207">
        <v>408.26243619000002</v>
      </c>
      <c r="D12" s="212">
        <v>400.78896499000007</v>
      </c>
      <c r="E12" s="66">
        <v>375.04019696</v>
      </c>
      <c r="F12" s="66">
        <v>390.09651336999997</v>
      </c>
      <c r="G12" s="66">
        <v>549.36205825000002</v>
      </c>
      <c r="H12" s="66">
        <v>557.45995504000007</v>
      </c>
      <c r="I12" s="66">
        <v>205.50001319000003</v>
      </c>
      <c r="J12" s="66">
        <v>203.42178674000002</v>
      </c>
      <c r="K12" s="66">
        <v>208.06395732999999</v>
      </c>
      <c r="L12" s="66">
        <v>200.61035608000006</v>
      </c>
      <c r="M12" s="66">
        <v>191</v>
      </c>
      <c r="N12" s="66">
        <v>181.49798439999998</v>
      </c>
      <c r="O12" s="66">
        <v>161.30660999899999</v>
      </c>
      <c r="P12" s="66">
        <v>152.65627200189999</v>
      </c>
      <c r="Q12" s="66">
        <v>128.4719639946</v>
      </c>
      <c r="R12" s="66">
        <v>120.36043170000001</v>
      </c>
      <c r="S12" s="66">
        <v>100.38073943000001</v>
      </c>
      <c r="T12" s="66">
        <v>86.567649930000002</v>
      </c>
      <c r="U12" s="66">
        <v>74.391119690000039</v>
      </c>
    </row>
    <row r="13" spans="1:22" s="3" customFormat="1">
      <c r="A13" s="17"/>
      <c r="B13" s="2" t="s">
        <v>217</v>
      </c>
      <c r="C13" s="206">
        <v>2170.1923069998002</v>
      </c>
      <c r="D13" s="213">
        <v>2085.9646009998</v>
      </c>
      <c r="E13" s="20">
        <v>2114.8976910000001</v>
      </c>
      <c r="F13" s="20">
        <v>2056.7709419998</v>
      </c>
      <c r="G13" s="20">
        <v>2050.4534009998001</v>
      </c>
      <c r="H13" s="20">
        <v>2060.7669459997996</v>
      </c>
      <c r="I13" s="20">
        <f t="shared" ref="I13:M13" si="2">I11+I12</f>
        <v>1023.4572520000002</v>
      </c>
      <c r="J13" s="20">
        <f t="shared" si="2"/>
        <v>1049.174168</v>
      </c>
      <c r="K13" s="20">
        <f t="shared" si="2"/>
        <v>1075.794455</v>
      </c>
      <c r="L13" s="20">
        <f t="shared" si="2"/>
        <v>1075.7221979999999</v>
      </c>
      <c r="M13" s="20">
        <f t="shared" si="2"/>
        <v>1063</v>
      </c>
      <c r="N13" s="20">
        <f t="shared" ref="N13:U13" si="3">N11+N12</f>
        <v>1026.3773868800001</v>
      </c>
      <c r="O13" s="20">
        <f t="shared" si="3"/>
        <v>1017.4326819990999</v>
      </c>
      <c r="P13" s="20">
        <f t="shared" si="3"/>
        <v>1004.4881519987999</v>
      </c>
      <c r="Q13" s="20">
        <f t="shared" si="3"/>
        <v>993.11630400140007</v>
      </c>
      <c r="R13" s="20">
        <f t="shared" si="3"/>
        <v>975.70988889971443</v>
      </c>
      <c r="S13" s="20">
        <f t="shared" si="3"/>
        <v>962.46644182999989</v>
      </c>
      <c r="T13" s="20">
        <f t="shared" si="3"/>
        <v>971.26450809000005</v>
      </c>
      <c r="U13" s="20">
        <f t="shared" si="3"/>
        <v>950.62170839000032</v>
      </c>
    </row>
    <row r="14" spans="1:22" s="3" customFormat="1">
      <c r="A14" s="17"/>
      <c r="C14" s="172"/>
      <c r="D14" s="174"/>
      <c r="E14" s="22"/>
      <c r="F14" s="22"/>
      <c r="G14" s="22"/>
      <c r="H14" s="22"/>
      <c r="I14" s="22"/>
      <c r="J14" s="22"/>
      <c r="K14" s="22"/>
      <c r="L14" s="22"/>
      <c r="M14" s="22"/>
      <c r="N14" s="22"/>
      <c r="O14" s="22"/>
      <c r="P14" s="22"/>
      <c r="Q14" s="22"/>
      <c r="R14" s="22"/>
      <c r="S14" s="22"/>
      <c r="T14" s="22"/>
      <c r="U14" s="22"/>
    </row>
    <row r="15" spans="1:22" s="3" customFormat="1">
      <c r="A15" s="17"/>
      <c r="B15" s="69" t="s">
        <v>221</v>
      </c>
      <c r="C15" s="140">
        <v>736.28572300001406</v>
      </c>
      <c r="D15" s="67">
        <v>659.53160900029991</v>
      </c>
      <c r="E15" s="17">
        <v>621.46228900029996</v>
      </c>
      <c r="F15" s="17">
        <v>428</v>
      </c>
      <c r="G15" s="17">
        <v>433</v>
      </c>
      <c r="H15" s="17">
        <v>430</v>
      </c>
      <c r="I15" s="22"/>
      <c r="J15" s="22"/>
      <c r="K15" s="22"/>
      <c r="L15" s="22"/>
      <c r="M15" s="22"/>
      <c r="N15" s="22"/>
      <c r="O15" s="22"/>
      <c r="P15" s="22"/>
      <c r="Q15" s="22"/>
      <c r="R15" s="22"/>
      <c r="S15" s="22"/>
      <c r="T15" s="22"/>
      <c r="U15" s="22"/>
    </row>
    <row r="16" spans="1:22" s="3" customFormat="1">
      <c r="A16" s="17"/>
      <c r="B16" s="69" t="s">
        <v>222</v>
      </c>
      <c r="C16" s="140">
        <v>1433.9065839999998</v>
      </c>
      <c r="D16" s="67">
        <v>1426.4329919995</v>
      </c>
      <c r="E16" s="17">
        <v>1493.4354019995001</v>
      </c>
      <c r="F16" s="17">
        <v>1629</v>
      </c>
      <c r="G16" s="17">
        <v>1617</v>
      </c>
      <c r="H16" s="17">
        <v>1631</v>
      </c>
      <c r="I16" s="22"/>
      <c r="J16" s="22"/>
      <c r="K16" s="22"/>
      <c r="L16" s="22"/>
      <c r="M16" s="22"/>
      <c r="N16" s="22"/>
      <c r="O16" s="22"/>
      <c r="P16" s="22"/>
      <c r="Q16" s="22"/>
      <c r="R16" s="22"/>
      <c r="S16" s="22"/>
      <c r="T16" s="22"/>
      <c r="U16" s="22"/>
    </row>
    <row r="17" spans="1:21" s="3" customFormat="1">
      <c r="A17" s="17"/>
      <c r="B17" s="2" t="s">
        <v>217</v>
      </c>
      <c r="C17" s="206">
        <v>2170.1923069998002</v>
      </c>
      <c r="D17" s="213">
        <v>2085.9646009998</v>
      </c>
      <c r="E17" s="20">
        <v>2114.8976910000001</v>
      </c>
      <c r="F17" s="20">
        <f>+F16+F15</f>
        <v>2057</v>
      </c>
      <c r="G17" s="20">
        <f>+G16+G15</f>
        <v>2050</v>
      </c>
      <c r="H17" s="20">
        <f>+H16+H15</f>
        <v>2061</v>
      </c>
      <c r="I17" s="22"/>
      <c r="J17" s="22"/>
      <c r="K17" s="22"/>
      <c r="L17" s="22"/>
      <c r="M17" s="22"/>
      <c r="N17" s="22"/>
      <c r="O17" s="22"/>
      <c r="P17" s="22"/>
      <c r="Q17" s="22"/>
      <c r="R17" s="22"/>
      <c r="S17" s="22"/>
      <c r="T17" s="22"/>
      <c r="U17" s="22"/>
    </row>
    <row r="18" spans="1:21">
      <c r="B18" s="69"/>
      <c r="C18" s="209"/>
      <c r="D18" s="116"/>
      <c r="R18" s="17"/>
      <c r="S18" s="17"/>
      <c r="T18" s="17"/>
      <c r="U18" s="17"/>
    </row>
    <row r="19" spans="1:21">
      <c r="B19" s="68" t="s">
        <v>223</v>
      </c>
      <c r="C19" s="209"/>
      <c r="D19" s="116"/>
    </row>
    <row r="20" spans="1:21">
      <c r="B20" s="69" t="s">
        <v>224</v>
      </c>
      <c r="C20" s="140">
        <v>84.22770599999987</v>
      </c>
      <c r="D20" s="67">
        <v>-28.933089999999964</v>
      </c>
      <c r="E20" s="17">
        <v>186.28220299998605</v>
      </c>
      <c r="F20" s="17">
        <f>+E46-G20-H20-I20</f>
        <v>-86.349032359099979</v>
      </c>
      <c r="G20" s="17">
        <v>-15.864926999999927</v>
      </c>
      <c r="H20" s="17">
        <v>150.72774736049993</v>
      </c>
      <c r="I20" s="17">
        <v>-25.716916000714004</v>
      </c>
      <c r="J20" s="17">
        <f>22.796872000686-K20-L20-M20</f>
        <v>-26.720286999600102</v>
      </c>
      <c r="K20" s="17">
        <v>7.2257001000103599E-2</v>
      </c>
      <c r="L20" s="17">
        <f>12.344901999286+0.1</f>
        <v>12.444901999285999</v>
      </c>
      <c r="M20" s="17">
        <v>37</v>
      </c>
      <c r="N20" s="17">
        <v>8.944704979499754</v>
      </c>
      <c r="O20" s="17">
        <v>12.944529499800076</v>
      </c>
      <c r="P20" s="17">
        <v>-2.4835094993001192</v>
      </c>
      <c r="Q20" s="17">
        <v>31.261773000285991</v>
      </c>
      <c r="R20" s="17">
        <v>13.243356209714193</v>
      </c>
      <c r="S20" s="17">
        <v>-8.7980662600001551</v>
      </c>
      <c r="T20" s="17">
        <v>20.642891060000352</v>
      </c>
      <c r="U20" s="17">
        <v>4.8642806899999869</v>
      </c>
    </row>
    <row r="21" spans="1:21">
      <c r="B21" s="69" t="s">
        <v>225</v>
      </c>
      <c r="C21" s="140">
        <v>19.039090999999996</v>
      </c>
      <c r="D21" s="67">
        <v>68.948940000000007</v>
      </c>
      <c r="E21" s="17">
        <v>-76.25422300000001</v>
      </c>
      <c r="F21" s="17">
        <f>+E47-G21-H21-I21</f>
        <v>-75.468056000000004</v>
      </c>
      <c r="G21" s="17">
        <v>90.779271000000008</v>
      </c>
      <c r="H21" s="17">
        <v>33.496577959999996</v>
      </c>
      <c r="I21" s="17">
        <v>40.51497904</v>
      </c>
      <c r="J21" s="17">
        <v>47.134994999999989</v>
      </c>
      <c r="K21" s="17">
        <v>14.417570980000001</v>
      </c>
      <c r="L21" s="17">
        <f>15.47020602+0.3</f>
        <v>15.77020602</v>
      </c>
      <c r="M21" s="17">
        <v>12</v>
      </c>
      <c r="N21" s="17">
        <v>6.8033670000000015</v>
      </c>
      <c r="O21" s="17">
        <v>10.102927999999999</v>
      </c>
      <c r="P21" s="17">
        <v>33.683508999999994</v>
      </c>
      <c r="Q21" s="17">
        <v>3.8997060000000001</v>
      </c>
      <c r="R21" s="17">
        <v>28.108547249999997</v>
      </c>
      <c r="S21" s="17">
        <v>2.3778817700000019</v>
      </c>
      <c r="T21" s="17">
        <v>10.26329758</v>
      </c>
      <c r="U21" s="17">
        <v>10.92686548</v>
      </c>
    </row>
    <row r="22" spans="1:21">
      <c r="B22" s="69" t="s">
        <v>226</v>
      </c>
      <c r="C22" s="140">
        <v>-6.5398380000000014</v>
      </c>
      <c r="D22" s="67">
        <v>-6.5915789999999994</v>
      </c>
      <c r="E22" s="17">
        <v>-7.3994499999999999</v>
      </c>
      <c r="F22" s="17">
        <f>+E48-G22-H22-I22</f>
        <v>-4.6424429999999992</v>
      </c>
      <c r="G22" s="17">
        <v>-1.7412570000000009</v>
      </c>
      <c r="H22" s="17">
        <v>-4.4192419999999997</v>
      </c>
      <c r="I22" s="17">
        <v>-4.4181999999999997</v>
      </c>
      <c r="J22" s="17">
        <v>-4.5238930000000011</v>
      </c>
      <c r="K22" s="17">
        <v>-2.0984599099999999</v>
      </c>
      <c r="L22" s="17">
        <v>-3.5987890900000004</v>
      </c>
      <c r="M22" s="17">
        <v>-5</v>
      </c>
      <c r="N22" s="17">
        <v>-3.1203249999999993</v>
      </c>
      <c r="O22" s="17">
        <v>-2.559215</v>
      </c>
      <c r="P22" s="17">
        <v>-2.4439100000000002</v>
      </c>
      <c r="Q22" s="17">
        <v>-2.7427920000000001</v>
      </c>
      <c r="R22" s="17">
        <v>-3.1456519999998989E-2</v>
      </c>
      <c r="S22" s="17">
        <v>-1.2596946900000034</v>
      </c>
      <c r="T22" s="17">
        <v>-7.440362099999998</v>
      </c>
      <c r="U22" s="17">
        <v>-10.79040569</v>
      </c>
    </row>
    <row r="23" spans="1:21">
      <c r="B23" s="69" t="s">
        <v>227</v>
      </c>
      <c r="C23" s="140">
        <v>0</v>
      </c>
      <c r="D23" s="67">
        <v>0</v>
      </c>
      <c r="E23" s="17">
        <v>0</v>
      </c>
      <c r="F23" s="17">
        <f>+E49-G23-H23-I23</f>
        <v>0</v>
      </c>
      <c r="G23" s="17">
        <v>0</v>
      </c>
      <c r="H23" s="17">
        <v>0</v>
      </c>
      <c r="I23" s="66">
        <v>0</v>
      </c>
      <c r="J23" s="66">
        <v>0</v>
      </c>
      <c r="K23" s="66">
        <v>0</v>
      </c>
      <c r="L23" s="66">
        <v>0</v>
      </c>
      <c r="M23" s="66">
        <v>0</v>
      </c>
      <c r="N23" s="66">
        <v>0</v>
      </c>
      <c r="O23" s="66">
        <v>0</v>
      </c>
      <c r="P23" s="66">
        <v>0</v>
      </c>
      <c r="Q23" s="66">
        <v>0.54212899999999997</v>
      </c>
      <c r="R23" s="66">
        <v>-3.5380480000000007</v>
      </c>
      <c r="S23" s="66">
        <v>-2.7936404853610006</v>
      </c>
      <c r="T23" s="66">
        <v>-4.5330425146389999</v>
      </c>
      <c r="U23" s="66">
        <v>0.66468099999999997</v>
      </c>
    </row>
    <row r="24" spans="1:21" s="3" customFormat="1">
      <c r="A24" s="17"/>
      <c r="B24" s="2" t="s">
        <v>228</v>
      </c>
      <c r="C24" s="206">
        <v>96.726958999999937</v>
      </c>
      <c r="D24" s="213">
        <v>33.424271000000047</v>
      </c>
      <c r="E24" s="20">
        <v>102.62852999998603</v>
      </c>
      <c r="F24" s="20">
        <f>+E50-G24-H24-I24</f>
        <v>-166.45953135909994</v>
      </c>
      <c r="G24" s="20">
        <v>73.173087000000038</v>
      </c>
      <c r="H24" s="20">
        <v>179.80508332049993</v>
      </c>
      <c r="I24" s="20">
        <f t="shared" ref="I24:M24" si="4">SUM(I20:I23)</f>
        <v>10.379863039285997</v>
      </c>
      <c r="J24" s="20">
        <f t="shared" si="4"/>
        <v>15.890815000399886</v>
      </c>
      <c r="K24" s="20">
        <f t="shared" si="4"/>
        <v>12.391368071000105</v>
      </c>
      <c r="L24" s="20">
        <f t="shared" si="4"/>
        <v>24.616318929285999</v>
      </c>
      <c r="M24" s="20">
        <f t="shared" si="4"/>
        <v>44</v>
      </c>
      <c r="N24" s="20">
        <f t="shared" ref="N24:U24" si="5">SUM(N20:N23)</f>
        <v>12.627746979499756</v>
      </c>
      <c r="O24" s="20">
        <f t="shared" si="5"/>
        <v>20.488242499800073</v>
      </c>
      <c r="P24" s="20">
        <f t="shared" si="5"/>
        <v>28.756089500699876</v>
      </c>
      <c r="Q24" s="20">
        <f t="shared" si="5"/>
        <v>32.960816000285995</v>
      </c>
      <c r="R24" s="20">
        <f t="shared" si="5"/>
        <v>37.782398939714191</v>
      </c>
      <c r="S24" s="20">
        <f t="shared" si="5"/>
        <v>-10.473519665361158</v>
      </c>
      <c r="T24" s="20">
        <f t="shared" si="5"/>
        <v>18.932784025361354</v>
      </c>
      <c r="U24" s="20">
        <f t="shared" si="5"/>
        <v>5.6654214799999867</v>
      </c>
    </row>
    <row r="25" spans="1:21">
      <c r="C25" s="209"/>
      <c r="D25" s="116"/>
      <c r="L25" s="17"/>
      <c r="M25" s="17"/>
      <c r="N25" s="17"/>
      <c r="O25" s="17"/>
      <c r="P25" s="17"/>
      <c r="Q25" s="17"/>
      <c r="R25" s="17"/>
    </row>
    <row r="26" spans="1:21">
      <c r="B26" s="69" t="s">
        <v>229</v>
      </c>
      <c r="C26" s="140">
        <v>89.253367000000082</v>
      </c>
      <c r="D26" s="67">
        <v>100.42668099999997</v>
      </c>
      <c r="E26" s="17">
        <v>238.35315699998597</v>
      </c>
      <c r="F26" s="17">
        <f>200-138</f>
        <v>62</v>
      </c>
      <c r="G26">
        <f>138-46</f>
        <v>92</v>
      </c>
      <c r="H26">
        <f>46-11</f>
        <v>35</v>
      </c>
      <c r="I26" s="17">
        <v>11</v>
      </c>
      <c r="L26" s="17"/>
      <c r="M26" s="17"/>
      <c r="N26" s="17"/>
      <c r="O26" s="17"/>
      <c r="P26" s="17"/>
      <c r="Q26" s="17"/>
      <c r="R26" s="17"/>
    </row>
    <row r="27" spans="1:21">
      <c r="B27" s="69" t="s">
        <v>230</v>
      </c>
      <c r="C27" s="140">
        <v>7.4735919999998544</v>
      </c>
      <c r="D27" s="67">
        <v>-67.002409999999969</v>
      </c>
      <c r="E27" s="17">
        <v>-135.72462699999994</v>
      </c>
      <c r="F27">
        <f>112-125</f>
        <v>-13</v>
      </c>
      <c r="G27">
        <f>125-144</f>
        <v>-19</v>
      </c>
      <c r="H27">
        <v>145</v>
      </c>
      <c r="I27" s="17">
        <v>-1</v>
      </c>
      <c r="L27" s="17"/>
      <c r="M27" s="17"/>
      <c r="N27" s="17"/>
      <c r="O27" s="17"/>
      <c r="P27" s="17"/>
      <c r="Q27" s="17"/>
      <c r="R27" s="17"/>
    </row>
    <row r="28" spans="1:21">
      <c r="B28" s="2" t="s">
        <v>228</v>
      </c>
      <c r="C28" s="206">
        <v>96.726958999999937</v>
      </c>
      <c r="D28" s="213">
        <v>33.424271000000005</v>
      </c>
      <c r="E28" s="20">
        <v>102.62852999998603</v>
      </c>
      <c r="F28" s="20">
        <f>+F27+F26</f>
        <v>49</v>
      </c>
      <c r="G28" s="20">
        <f>+G27+G26</f>
        <v>73</v>
      </c>
      <c r="H28" s="20">
        <f>+H27+H26</f>
        <v>180</v>
      </c>
      <c r="I28" s="20">
        <f>+I27+I26</f>
        <v>10</v>
      </c>
      <c r="L28" s="17"/>
      <c r="M28" s="17"/>
      <c r="N28" s="17"/>
      <c r="O28" s="17"/>
      <c r="P28" s="17"/>
      <c r="Q28" s="17"/>
      <c r="R28" s="17"/>
    </row>
    <row r="29" spans="1:21">
      <c r="C29" s="55"/>
    </row>
    <row r="30" spans="1:21">
      <c r="B30" s="114" t="s">
        <v>114</v>
      </c>
      <c r="C30" s="147"/>
      <c r="D30" s="114"/>
      <c r="E30" s="114"/>
    </row>
    <row r="31" spans="1:21">
      <c r="B31" s="6" t="s">
        <v>63</v>
      </c>
      <c r="C31" s="117">
        <v>2026</v>
      </c>
      <c r="D31" s="7">
        <v>2025</v>
      </c>
      <c r="E31" s="7">
        <v>2024</v>
      </c>
      <c r="F31" s="7">
        <v>2023</v>
      </c>
      <c r="G31" s="7">
        <v>2022</v>
      </c>
      <c r="H31" s="7">
        <v>2021</v>
      </c>
      <c r="I31" s="7">
        <v>2020</v>
      </c>
      <c r="J31" s="7">
        <v>2020</v>
      </c>
      <c r="L31" s="89"/>
      <c r="M31" s="89"/>
    </row>
    <row r="32" spans="1:21">
      <c r="B32" s="69" t="s">
        <v>214</v>
      </c>
      <c r="C32" s="140">
        <v>443.96171199999969</v>
      </c>
      <c r="D32" s="67">
        <v>604.84148649999997</v>
      </c>
      <c r="E32" s="17">
        <v>261.78644210000022</v>
      </c>
      <c r="F32" s="17">
        <v>318.72715400000004</v>
      </c>
      <c r="G32" s="17">
        <v>198.57263399800001</v>
      </c>
      <c r="H32" s="17">
        <v>168.93281471999998</v>
      </c>
      <c r="I32" s="17">
        <v>146.69876482000021</v>
      </c>
      <c r="J32" s="17">
        <v>146.69876482000021</v>
      </c>
      <c r="L32" s="17"/>
      <c r="M32" s="17"/>
      <c r="N32" s="17"/>
    </row>
    <row r="33" spans="2:19">
      <c r="B33" s="69" t="s">
        <v>215</v>
      </c>
      <c r="C33" s="140">
        <v>403.86988500000012</v>
      </c>
      <c r="D33" s="67">
        <v>498.11639829999933</v>
      </c>
      <c r="E33" s="17">
        <v>351.2763152999994</v>
      </c>
      <c r="F33" s="17">
        <v>246.94421199999999</v>
      </c>
      <c r="G33" s="17">
        <v>335.80633600009998</v>
      </c>
      <c r="H33" s="17">
        <v>343.73548065999984</v>
      </c>
      <c r="I33" s="17">
        <v>350.14986048000037</v>
      </c>
      <c r="J33" s="17">
        <v>350.14986048000037</v>
      </c>
      <c r="L33" s="17"/>
      <c r="M33" s="17"/>
      <c r="N33" s="17"/>
    </row>
    <row r="34" spans="2:19">
      <c r="B34" s="69" t="s">
        <v>216</v>
      </c>
      <c r="C34" s="207">
        <v>1322.360710000014</v>
      </c>
      <c r="D34" s="212">
        <v>953.79412350001394</v>
      </c>
      <c r="E34" s="66">
        <v>436.11141050021405</v>
      </c>
      <c r="F34" s="66">
        <v>460.70592999949997</v>
      </c>
      <c r="G34" s="66">
        <v>441.33091849971402</v>
      </c>
      <c r="H34" s="66">
        <v>433.08904095999998</v>
      </c>
      <c r="I34" s="66">
        <v>538.25590139999986</v>
      </c>
      <c r="J34" s="66">
        <v>538.25590139999986</v>
      </c>
      <c r="L34" s="17"/>
      <c r="M34" s="17"/>
      <c r="N34" s="95"/>
    </row>
    <row r="35" spans="2:19">
      <c r="B35" s="2" t="s">
        <v>217</v>
      </c>
      <c r="C35" s="206">
        <v>2170.1923070000139</v>
      </c>
      <c r="D35" s="213">
        <v>2056.7520083000136</v>
      </c>
      <c r="E35" s="20">
        <v>1049.1741679002137</v>
      </c>
      <c r="F35" s="20">
        <v>1026.3772959994999</v>
      </c>
      <c r="G35" s="20">
        <v>975.70988849781406</v>
      </c>
      <c r="H35" s="20">
        <v>945.75733633999971</v>
      </c>
      <c r="I35" s="20">
        <v>1035.1045267000004</v>
      </c>
      <c r="J35" s="20">
        <v>1035.1045267000004</v>
      </c>
      <c r="L35" s="22"/>
      <c r="M35" s="22"/>
      <c r="P35" t="s">
        <v>219</v>
      </c>
    </row>
    <row r="36" spans="2:19">
      <c r="B36" s="68"/>
      <c r="C36" s="208"/>
      <c r="D36" s="81"/>
      <c r="L36" s="17"/>
      <c r="M36" s="17"/>
    </row>
    <row r="37" spans="2:19">
      <c r="B37" s="69" t="s">
        <v>218</v>
      </c>
      <c r="C37" s="140">
        <v>1761.9298708097999</v>
      </c>
      <c r="D37" s="67">
        <v>1666.6744286297999</v>
      </c>
      <c r="E37" s="17">
        <v>845.75238125999999</v>
      </c>
      <c r="F37" s="17">
        <v>844.87940248000018</v>
      </c>
      <c r="G37" s="17">
        <v>855.34945719971438</v>
      </c>
      <c r="H37" s="17">
        <v>836.34052543999996</v>
      </c>
      <c r="I37" s="17">
        <v>926.42302302000007</v>
      </c>
      <c r="J37" s="17">
        <v>926.42302302000007</v>
      </c>
      <c r="L37" s="17"/>
      <c r="M37" s="17"/>
      <c r="S37" t="s">
        <v>219</v>
      </c>
    </row>
    <row r="38" spans="2:19">
      <c r="B38" s="69" t="s">
        <v>220</v>
      </c>
      <c r="C38" s="140">
        <v>408.26243619000002</v>
      </c>
      <c r="D38" s="67">
        <v>390.09651336999997</v>
      </c>
      <c r="E38" s="17">
        <v>203.42178674000002</v>
      </c>
      <c r="F38" s="66">
        <v>181.49798439999998</v>
      </c>
      <c r="G38" s="66">
        <v>120.36043170000001</v>
      </c>
      <c r="H38" s="66">
        <v>109.41690176000007</v>
      </c>
      <c r="I38" s="66">
        <v>108.68150368000002</v>
      </c>
      <c r="J38" s="66">
        <v>108.68150368000002</v>
      </c>
      <c r="L38" s="17"/>
      <c r="M38" s="17"/>
    </row>
    <row r="39" spans="2:19">
      <c r="B39" s="2" t="s">
        <v>217</v>
      </c>
      <c r="C39" s="206">
        <v>2170.1923069998002</v>
      </c>
      <c r="D39" s="213">
        <v>2056.7709419998</v>
      </c>
      <c r="E39" s="20">
        <v>1049.174168</v>
      </c>
      <c r="F39" s="20">
        <v>1026.3773868800001</v>
      </c>
      <c r="G39" s="20">
        <v>975.70988889971443</v>
      </c>
      <c r="H39" s="20">
        <v>945.75742720000005</v>
      </c>
      <c r="I39" s="20">
        <v>1035.1045267000002</v>
      </c>
      <c r="J39" s="20">
        <v>1035.1045267000002</v>
      </c>
      <c r="L39" s="22"/>
      <c r="M39" s="22"/>
    </row>
    <row r="40" spans="2:19">
      <c r="B40" s="3"/>
      <c r="C40" s="172"/>
      <c r="D40" s="174"/>
      <c r="E40" s="22"/>
      <c r="F40" s="22"/>
      <c r="G40" s="22"/>
      <c r="H40" s="22"/>
      <c r="I40" s="22"/>
      <c r="J40" s="22"/>
      <c r="L40" s="22"/>
      <c r="M40" s="22"/>
    </row>
    <row r="41" spans="2:19">
      <c r="B41" s="69" t="s">
        <v>221</v>
      </c>
      <c r="C41" s="140">
        <v>736.28572300001406</v>
      </c>
      <c r="D41" s="67">
        <v>428</v>
      </c>
      <c r="E41" s="17"/>
      <c r="F41" s="17"/>
      <c r="G41" s="17"/>
      <c r="H41" s="22"/>
      <c r="I41" s="22"/>
      <c r="J41" s="22"/>
      <c r="L41" s="22"/>
      <c r="M41" s="22"/>
    </row>
    <row r="42" spans="2:19">
      <c r="B42" s="69" t="s">
        <v>222</v>
      </c>
      <c r="C42" s="140">
        <v>1433.9065839999998</v>
      </c>
      <c r="D42" s="67">
        <v>1629</v>
      </c>
      <c r="E42" s="17"/>
      <c r="F42" s="17"/>
      <c r="G42" s="17"/>
      <c r="H42" s="22"/>
      <c r="I42" s="22"/>
      <c r="J42" s="22"/>
      <c r="L42" s="22"/>
      <c r="M42" s="22"/>
    </row>
    <row r="43" spans="2:19">
      <c r="B43" s="2" t="s">
        <v>217</v>
      </c>
      <c r="C43" s="206">
        <v>2170.1923069998002</v>
      </c>
      <c r="D43" s="213">
        <v>2057</v>
      </c>
      <c r="E43" s="20"/>
      <c r="F43" s="17"/>
      <c r="G43" s="17"/>
      <c r="H43" s="22"/>
      <c r="I43" s="22"/>
      <c r="J43" s="22"/>
      <c r="L43" s="22"/>
      <c r="M43" s="22"/>
    </row>
    <row r="44" spans="2:19">
      <c r="B44" s="69"/>
      <c r="C44" s="208"/>
      <c r="D44" s="81"/>
      <c r="F44" s="17"/>
      <c r="G44" s="17"/>
    </row>
    <row r="45" spans="2:19">
      <c r="B45" s="68" t="s">
        <v>223</v>
      </c>
      <c r="C45" s="208"/>
      <c r="D45" s="81"/>
    </row>
    <row r="46" spans="2:19">
      <c r="B46" s="69" t="s">
        <v>224</v>
      </c>
      <c r="C46" s="140">
        <v>241.57681899998596</v>
      </c>
      <c r="D46" s="67">
        <v>80.411429379786</v>
      </c>
      <c r="E46" s="17">
        <v>22.796872000686019</v>
      </c>
      <c r="F46" s="17">
        <v>50.667497980285702</v>
      </c>
      <c r="G46" s="17">
        <v>29.952461699714377</v>
      </c>
      <c r="H46" s="17">
        <v>-89.347099500000127</v>
      </c>
      <c r="I46" s="17">
        <v>352.77188993000004</v>
      </c>
      <c r="J46" s="17">
        <v>352.77188993000004</v>
      </c>
      <c r="L46" s="17"/>
      <c r="M46" s="17"/>
      <c r="O46" t="s">
        <v>219</v>
      </c>
    </row>
    <row r="47" spans="2:19">
      <c r="B47" s="69" t="s">
        <v>225</v>
      </c>
      <c r="C47" s="140">
        <v>11.733808000000003</v>
      </c>
      <c r="D47" s="67">
        <v>250.145689</v>
      </c>
      <c r="E47" s="17">
        <v>89.322772000000001</v>
      </c>
      <c r="F47" s="17">
        <v>54.489509999999996</v>
      </c>
      <c r="G47" s="17">
        <v>51.676592079999999</v>
      </c>
      <c r="H47" s="17">
        <v>83.77631624</v>
      </c>
      <c r="I47" s="17">
        <v>120.65187656000001</v>
      </c>
      <c r="J47" s="17">
        <v>120.65187656000001</v>
      </c>
      <c r="L47" s="17"/>
      <c r="M47" s="17"/>
    </row>
    <row r="48" spans="2:19">
      <c r="B48" s="69" t="s">
        <v>226</v>
      </c>
      <c r="C48" s="140">
        <v>-20.530867000000001</v>
      </c>
      <c r="D48" s="67">
        <v>-18.424257999999998</v>
      </c>
      <c r="E48" s="17">
        <v>-15.221142</v>
      </c>
      <c r="F48" s="17">
        <v>-10.866242</v>
      </c>
      <c r="G48" s="17">
        <v>-19.521919</v>
      </c>
      <c r="H48" s="17">
        <v>-26.125548479999999</v>
      </c>
      <c r="I48" s="67">
        <v>-33.005566250000001</v>
      </c>
      <c r="J48" s="17">
        <v>-33.005566250000001</v>
      </c>
      <c r="L48" s="17"/>
      <c r="M48" s="17"/>
      <c r="N48" t="s">
        <v>219</v>
      </c>
      <c r="O48" t="s">
        <v>219</v>
      </c>
    </row>
    <row r="49" spans="1:13">
      <c r="B49" s="69" t="s">
        <v>227</v>
      </c>
      <c r="C49" s="207">
        <v>0</v>
      </c>
      <c r="D49" s="212">
        <v>0</v>
      </c>
      <c r="E49" s="66">
        <v>0</v>
      </c>
      <c r="F49" s="66">
        <v>0.54212899999999997</v>
      </c>
      <c r="G49" s="66">
        <v>-10.200050000000001</v>
      </c>
      <c r="H49" s="66">
        <v>1.010796</v>
      </c>
      <c r="I49" s="66">
        <v>7.4007300000000003</v>
      </c>
      <c r="J49" s="66">
        <v>7.4007300000000003</v>
      </c>
      <c r="L49" s="17"/>
      <c r="M49" s="17"/>
    </row>
    <row r="50" spans="1:13">
      <c r="A50" s="22"/>
      <c r="B50" s="2" t="s">
        <v>228</v>
      </c>
      <c r="C50" s="206">
        <v>232.77975999998597</v>
      </c>
      <c r="D50" s="213">
        <v>312.132860379786</v>
      </c>
      <c r="E50" s="20">
        <v>96.898502000686022</v>
      </c>
      <c r="F50" s="20">
        <v>94.832894980285701</v>
      </c>
      <c r="G50" s="20">
        <v>51.907084779714381</v>
      </c>
      <c r="H50" s="20">
        <v>-30.685535740000127</v>
      </c>
      <c r="I50" s="20">
        <v>447.81893024000004</v>
      </c>
      <c r="J50" s="20">
        <v>447.81893024000004</v>
      </c>
      <c r="L50" s="22"/>
      <c r="M50" s="22"/>
    </row>
    <row r="51" spans="1:13">
      <c r="A51" s="22"/>
      <c r="B51" s="3"/>
      <c r="C51" s="172"/>
      <c r="D51" s="174"/>
      <c r="E51" s="22"/>
      <c r="F51" s="22"/>
      <c r="G51" s="22"/>
      <c r="H51" s="22"/>
      <c r="I51" s="22"/>
      <c r="J51" s="22"/>
      <c r="L51" s="22"/>
      <c r="M51" s="22"/>
    </row>
    <row r="52" spans="1:13">
      <c r="A52" s="22"/>
      <c r="B52" s="69" t="s">
        <v>229</v>
      </c>
      <c r="C52" s="140">
        <v>428.03320499998603</v>
      </c>
      <c r="D52" s="67">
        <v>200</v>
      </c>
      <c r="E52" s="17"/>
      <c r="H52" s="22"/>
      <c r="I52" s="22"/>
      <c r="J52" s="22"/>
      <c r="L52" s="22"/>
      <c r="M52" s="22"/>
    </row>
    <row r="53" spans="1:13">
      <c r="A53" s="22"/>
      <c r="B53" s="69" t="s">
        <v>230</v>
      </c>
      <c r="C53" s="140">
        <v>-195.25344500000006</v>
      </c>
      <c r="D53" s="67">
        <v>112</v>
      </c>
      <c r="E53" s="17"/>
      <c r="H53" s="22"/>
      <c r="I53" s="22"/>
      <c r="J53" s="22"/>
      <c r="L53" s="22"/>
      <c r="M53" s="22"/>
    </row>
    <row r="54" spans="1:13">
      <c r="B54" s="2" t="s">
        <v>228</v>
      </c>
      <c r="C54" s="206">
        <v>232.77975999998597</v>
      </c>
      <c r="D54" s="213">
        <v>312</v>
      </c>
      <c r="E54" s="20"/>
    </row>
    <row r="55" spans="1:13">
      <c r="B55" s="3"/>
      <c r="C55" s="54"/>
      <c r="D55" s="22"/>
      <c r="E55" s="22"/>
    </row>
    <row r="56" spans="1:13" ht="17.399999999999999">
      <c r="A56" s="22"/>
      <c r="B56" s="113" t="s">
        <v>231</v>
      </c>
    </row>
    <row r="57" spans="1:13">
      <c r="A57" s="22"/>
      <c r="I57" s="17"/>
      <c r="J57" s="17"/>
      <c r="K57" s="17"/>
      <c r="L57" s="17"/>
      <c r="M57" s="17"/>
    </row>
    <row r="58" spans="1:13">
      <c r="A58" s="22"/>
      <c r="B58" s="114" t="s">
        <v>62</v>
      </c>
    </row>
    <row r="59" spans="1:13">
      <c r="A59" s="22"/>
      <c r="B59" s="6" t="s">
        <v>63</v>
      </c>
      <c r="C59" s="117" t="s">
        <v>64</v>
      </c>
      <c r="D59" s="7" t="s">
        <v>65</v>
      </c>
      <c r="E59" s="7" t="s">
        <v>66</v>
      </c>
      <c r="F59" s="144" t="s">
        <v>67</v>
      </c>
      <c r="G59" s="144" t="s">
        <v>68</v>
      </c>
      <c r="H59" s="144" t="s">
        <v>69</v>
      </c>
    </row>
    <row r="60" spans="1:13">
      <c r="A60" s="22"/>
      <c r="B60" s="69" t="s">
        <v>218</v>
      </c>
      <c r="C60" s="118">
        <v>3832.8468240800021</v>
      </c>
      <c r="D60" s="17">
        <v>3598.533989290001</v>
      </c>
      <c r="E60" s="17">
        <v>3666.3349683700008</v>
      </c>
      <c r="F60" s="53">
        <v>2534</v>
      </c>
      <c r="G60" s="53">
        <v>2587</v>
      </c>
      <c r="H60" s="53">
        <v>2399</v>
      </c>
    </row>
    <row r="61" spans="1:13">
      <c r="A61" s="22"/>
      <c r="B61" s="69" t="s">
        <v>220</v>
      </c>
      <c r="C61" s="118">
        <v>973.70111283000006</v>
      </c>
      <c r="D61" s="17">
        <v>940.03444671999932</v>
      </c>
      <c r="E61" s="17">
        <v>839.94365569999979</v>
      </c>
      <c r="F61" s="53">
        <v>738</v>
      </c>
      <c r="G61" s="53">
        <v>797</v>
      </c>
      <c r="H61" s="53">
        <v>761</v>
      </c>
    </row>
    <row r="62" spans="1:13">
      <c r="B62" s="2" t="s">
        <v>232</v>
      </c>
      <c r="C62" s="119">
        <v>4806.5479369100021</v>
      </c>
      <c r="D62" s="20">
        <v>4538.5684360100004</v>
      </c>
      <c r="E62" s="20">
        <v>4506.2786240700007</v>
      </c>
      <c r="F62" s="142">
        <v>3272</v>
      </c>
      <c r="G62" s="142">
        <v>3384</v>
      </c>
      <c r="H62" s="142">
        <v>3160</v>
      </c>
    </row>
    <row r="63" spans="1:13">
      <c r="B63" t="s">
        <v>233</v>
      </c>
      <c r="C63" s="179">
        <v>9.3655328141998527E-3</v>
      </c>
      <c r="D63" s="194">
        <v>8.9887887619024033E-3</v>
      </c>
      <c r="E63" s="194">
        <v>9.1165007729024777E-3</v>
      </c>
      <c r="F63" s="180">
        <v>6.7000000000000002E-3</v>
      </c>
      <c r="G63" s="180">
        <v>7.1000000000000004E-3</v>
      </c>
      <c r="H63" s="180">
        <v>6.7999999999999996E-3</v>
      </c>
    </row>
    <row r="64" spans="1:13">
      <c r="F64" s="55"/>
      <c r="G64" s="55"/>
      <c r="H64" s="55"/>
    </row>
    <row r="65" spans="2:8" ht="17.399999999999999">
      <c r="B65" s="113" t="s">
        <v>234</v>
      </c>
      <c r="F65" s="55"/>
      <c r="G65" s="55"/>
      <c r="H65" s="55"/>
    </row>
    <row r="66" spans="2:8">
      <c r="F66" s="55"/>
      <c r="G66" s="55"/>
      <c r="H66" s="55"/>
    </row>
    <row r="67" spans="2:8">
      <c r="B67" s="114" t="s">
        <v>62</v>
      </c>
      <c r="F67" s="55"/>
      <c r="G67" s="55"/>
      <c r="H67" s="55"/>
    </row>
    <row r="68" spans="2:8">
      <c r="B68" s="6" t="s">
        <v>235</v>
      </c>
      <c r="C68" s="117" t="str">
        <f>C59</f>
        <v>Q3-26</v>
      </c>
      <c r="D68" s="7" t="str">
        <f>D59</f>
        <v>Q2-26</v>
      </c>
      <c r="E68" s="7" t="s">
        <v>66</v>
      </c>
      <c r="F68" s="144" t="s">
        <v>67</v>
      </c>
      <c r="G68" s="144" t="s">
        <v>68</v>
      </c>
      <c r="H68" s="144" t="s">
        <v>69</v>
      </c>
    </row>
    <row r="69" spans="2:8">
      <c r="B69" s="69" t="s">
        <v>218</v>
      </c>
      <c r="C69" s="202">
        <f>+C11/C60</f>
        <v>0.45969222139022364</v>
      </c>
      <c r="D69" s="199">
        <f>+D11/D60</f>
        <v>0.46829504487806406</v>
      </c>
      <c r="E69" s="199">
        <f t="shared" ref="C69:E71" si="6">+E11/E60</f>
        <v>0.47454951853821348</v>
      </c>
      <c r="F69" s="181">
        <v>0.65772471532352006</v>
      </c>
      <c r="G69" s="181">
        <v>0.58024404435632015</v>
      </c>
      <c r="H69" s="181">
        <v>0.62663901248845344</v>
      </c>
    </row>
    <row r="70" spans="2:8">
      <c r="B70" s="69" t="s">
        <v>220</v>
      </c>
      <c r="C70" s="202">
        <f t="shared" si="6"/>
        <v>0.41928927759300938</v>
      </c>
      <c r="D70" s="199">
        <f t="shared" si="6"/>
        <v>0.42635561535904004</v>
      </c>
      <c r="E70" s="199">
        <f t="shared" si="6"/>
        <v>0.44650637505850987</v>
      </c>
      <c r="F70" s="181">
        <v>0.52858606147696474</v>
      </c>
      <c r="G70" s="181">
        <v>0.68928740056461735</v>
      </c>
      <c r="H70" s="181">
        <v>0.73253607758212891</v>
      </c>
    </row>
    <row r="71" spans="2:8">
      <c r="B71" s="2" t="s">
        <v>236</v>
      </c>
      <c r="C71" s="203">
        <f t="shared" si="6"/>
        <v>0.45150747178336836</v>
      </c>
      <c r="D71" s="200">
        <f t="shared" si="6"/>
        <v>0.45960849338511633</v>
      </c>
      <c r="E71" s="200">
        <f t="shared" si="6"/>
        <v>0.46932244262558659</v>
      </c>
      <c r="F71" s="182">
        <v>0.62859747616130812</v>
      </c>
      <c r="G71" s="182">
        <v>0.60592594592192672</v>
      </c>
      <c r="H71" s="182">
        <v>0.65214143860753149</v>
      </c>
    </row>
    <row r="73" spans="2:8">
      <c r="E73" s="201"/>
      <c r="F73" s="201"/>
      <c r="G73" s="201"/>
      <c r="H73" s="201"/>
    </row>
    <row r="74" spans="2:8">
      <c r="E74" s="201"/>
      <c r="F74" s="201"/>
      <c r="G74" s="201"/>
      <c r="H74" s="201"/>
    </row>
  </sheetData>
  <hyperlinks>
    <hyperlink ref="A1" location="Contents!A1" display="Back to contents" xr:uid="{76D3336E-28AA-4FD8-9B6D-F496061186EC}"/>
  </hyperlinks>
  <pageMargins left="0.7" right="0.7" top="0.75" bottom="0.75" header="0.3" footer="0.3"/>
  <pageSetup paperSize="9" orientation="portrait" r:id="rId1"/>
  <headerFooter>
    <oddHeader>&amp;L&amp;"Aptos"&amp;10&amp;KFF0000 Konfidensielt&amp;1#_x000D_</oddHeader>
    <oddFooter>&amp;L_x000D_&amp;1#&amp;"Aptos"&amp;10&amp;KFF0000 Konfidensielt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DFBD5-71FE-4C39-A6E3-4D074442B583}">
  <dimension ref="B2:M63"/>
  <sheetViews>
    <sheetView workbookViewId="0">
      <selection activeCell="P11" sqref="P11"/>
    </sheetView>
  </sheetViews>
  <sheetFormatPr baseColWidth="10" defaultColWidth="10.59765625" defaultRowHeight="13.8"/>
  <cols>
    <col min="1" max="1" width="10.59765625" style="55"/>
    <col min="2" max="2" width="62.8984375" style="55" customWidth="1"/>
    <col min="3" max="4" width="11.3984375" style="55" customWidth="1"/>
    <col min="5" max="6" width="10.09765625" style="55" customWidth="1"/>
    <col min="7" max="16384" width="10.59765625" style="55"/>
  </cols>
  <sheetData>
    <row r="2" spans="2:13" ht="17.399999999999999">
      <c r="B2" s="157" t="s">
        <v>237</v>
      </c>
      <c r="C2" s="157"/>
      <c r="D2" s="157"/>
      <c r="E2" s="157"/>
      <c r="F2" s="157"/>
    </row>
    <row r="4" spans="2:13">
      <c r="B4" s="147" t="s">
        <v>62</v>
      </c>
      <c r="C4" s="147"/>
      <c r="D4" s="147"/>
      <c r="E4" s="147"/>
      <c r="F4" s="147"/>
      <c r="G4" s="146"/>
      <c r="H4" s="146"/>
      <c r="I4" s="146"/>
      <c r="J4" s="146"/>
      <c r="K4" s="53"/>
      <c r="L4" s="53"/>
      <c r="M4" s="53"/>
    </row>
    <row r="5" spans="2:13">
      <c r="B5" s="145" t="s">
        <v>63</v>
      </c>
      <c r="C5" s="117" t="s">
        <v>64</v>
      </c>
      <c r="D5" s="7" t="s">
        <v>65</v>
      </c>
      <c r="E5" s="144" t="s">
        <v>66</v>
      </c>
      <c r="F5" s="144" t="s">
        <v>238</v>
      </c>
      <c r="G5" s="144" t="s">
        <v>68</v>
      </c>
      <c r="H5" s="144" t="s">
        <v>239</v>
      </c>
      <c r="I5" s="144" t="s">
        <v>70</v>
      </c>
      <c r="J5" s="144" t="s">
        <v>71</v>
      </c>
      <c r="K5" s="144" t="s">
        <v>72</v>
      </c>
      <c r="L5" s="144" t="s">
        <v>73</v>
      </c>
      <c r="M5" s="144" t="s">
        <v>74</v>
      </c>
    </row>
    <row r="6" spans="2:13">
      <c r="B6" s="55" t="s">
        <v>83</v>
      </c>
      <c r="C6" s="166">
        <v>2663.5766419999964</v>
      </c>
      <c r="D6" s="53">
        <v>2529.0205530000021</v>
      </c>
      <c r="E6" s="53">
        <v>2640.8235759999989</v>
      </c>
      <c r="F6" s="53">
        <v>2767.527</v>
      </c>
      <c r="G6" s="53">
        <v>2800.087</v>
      </c>
      <c r="H6" s="53">
        <v>2748.904</v>
      </c>
      <c r="I6" s="53">
        <v>2603.8270000000002</v>
      </c>
      <c r="J6" s="53">
        <v>2679.1170000000002</v>
      </c>
      <c r="K6" s="53">
        <v>2671.375</v>
      </c>
      <c r="L6" s="53">
        <v>2608.701</v>
      </c>
      <c r="M6" s="53">
        <v>2536.2840000000001</v>
      </c>
    </row>
    <row r="7" spans="2:13">
      <c r="B7" s="55" t="s">
        <v>84</v>
      </c>
      <c r="C7" s="166">
        <v>493.00202200000012</v>
      </c>
      <c r="D7" s="53">
        <v>520.67286999999988</v>
      </c>
      <c r="E7" s="53">
        <v>435.06249600000007</v>
      </c>
      <c r="F7" s="53">
        <v>555.69100000000003</v>
      </c>
      <c r="G7" s="53">
        <v>451.99599999999998</v>
      </c>
      <c r="H7" s="53">
        <v>478.14299999999997</v>
      </c>
      <c r="I7" s="53">
        <v>409.67200000000003</v>
      </c>
      <c r="J7" s="53">
        <v>446.97199999999998</v>
      </c>
      <c r="K7" s="53">
        <v>383.99599999999998</v>
      </c>
      <c r="L7" s="53">
        <v>396.50900000000001</v>
      </c>
      <c r="M7" s="53">
        <v>306.517</v>
      </c>
    </row>
    <row r="8" spans="2:13">
      <c r="B8" s="55" t="s">
        <v>85</v>
      </c>
      <c r="C8" s="166">
        <v>124.10412200000002</v>
      </c>
      <c r="D8" s="53">
        <v>189.12467300000003</v>
      </c>
      <c r="E8" s="53">
        <v>79.450465999999992</v>
      </c>
      <c r="F8" s="53">
        <v>113.72920200000002</v>
      </c>
      <c r="G8" s="53">
        <v>119</v>
      </c>
      <c r="H8" s="53">
        <v>169</v>
      </c>
      <c r="I8" s="53">
        <v>26</v>
      </c>
      <c r="J8" s="53">
        <v>57</v>
      </c>
      <c r="K8" s="53">
        <v>56</v>
      </c>
      <c r="L8" s="53">
        <v>72</v>
      </c>
      <c r="M8" s="53">
        <v>-11</v>
      </c>
    </row>
    <row r="9" spans="2:13">
      <c r="B9" s="55" t="s">
        <v>86</v>
      </c>
      <c r="C9" s="166">
        <v>-2.5381749999999954</v>
      </c>
      <c r="D9" s="53">
        <v>95.981150000000014</v>
      </c>
      <c r="E9" s="53">
        <v>93.680421999999993</v>
      </c>
      <c r="F9" s="53">
        <v>37.188000000000002</v>
      </c>
      <c r="G9" s="53">
        <v>32.384</v>
      </c>
      <c r="H9" s="53">
        <v>170.756</v>
      </c>
      <c r="I9" s="53">
        <v>85.763000000000005</v>
      </c>
      <c r="J9" s="53">
        <v>-111.836</v>
      </c>
      <c r="K9" s="53">
        <v>53.384</v>
      </c>
      <c r="L9" s="53">
        <v>-7.78</v>
      </c>
      <c r="M9" s="53">
        <v>73.763000000000005</v>
      </c>
    </row>
    <row r="10" spans="2:13">
      <c r="B10" s="55" t="s">
        <v>87</v>
      </c>
      <c r="C10" s="166">
        <v>0.42721199999999993</v>
      </c>
      <c r="D10" s="53">
        <v>4.0137009999999993</v>
      </c>
      <c r="E10" s="53">
        <v>1.820757</v>
      </c>
      <c r="F10" s="53">
        <v>12.227949000000001</v>
      </c>
      <c r="G10" s="53">
        <v>3</v>
      </c>
      <c r="H10" s="53">
        <v>3</v>
      </c>
      <c r="I10" s="53">
        <v>3</v>
      </c>
      <c r="J10" s="53">
        <v>12.037000000000001</v>
      </c>
      <c r="K10" s="53">
        <v>4</v>
      </c>
      <c r="L10" s="53">
        <v>2</v>
      </c>
      <c r="M10" s="53">
        <v>3</v>
      </c>
    </row>
    <row r="11" spans="2:13">
      <c r="B11" s="143" t="s">
        <v>88</v>
      </c>
      <c r="C11" s="167">
        <v>3278.5718229999966</v>
      </c>
      <c r="D11" s="142">
        <v>3338.8129470000017</v>
      </c>
      <c r="E11" s="142">
        <v>3250.8377169999985</v>
      </c>
      <c r="F11" s="142">
        <v>3486.363151</v>
      </c>
      <c r="G11" s="142">
        <v>3406.4670000000001</v>
      </c>
      <c r="H11" s="142">
        <v>3569.8029999999999</v>
      </c>
      <c r="I11" s="142">
        <v>3128.2620000000002</v>
      </c>
      <c r="J11" s="142">
        <v>3083.29</v>
      </c>
      <c r="K11" s="142">
        <v>3168.7550000000001</v>
      </c>
      <c r="L11" s="142">
        <v>3071.43</v>
      </c>
      <c r="M11" s="142">
        <v>2908.5639999999999</v>
      </c>
    </row>
    <row r="12" spans="2:13">
      <c r="B12" s="55" t="s">
        <v>89</v>
      </c>
      <c r="C12" s="166">
        <v>973.56422107564129</v>
      </c>
      <c r="D12" s="53">
        <v>983.12137607564125</v>
      </c>
      <c r="E12" s="53">
        <v>969.26996699999995</v>
      </c>
      <c r="F12" s="53">
        <v>1070.2889999999998</v>
      </c>
      <c r="G12" s="53">
        <v>941.62199999999996</v>
      </c>
      <c r="H12" s="53">
        <v>961.62199999999996</v>
      </c>
      <c r="I12" s="53">
        <v>939.92100000000005</v>
      </c>
      <c r="J12" s="53">
        <v>1015.124</v>
      </c>
      <c r="K12" s="53">
        <v>852.24800000000005</v>
      </c>
      <c r="L12" s="53">
        <v>889.98599999999999</v>
      </c>
      <c r="M12" s="53">
        <v>869.745</v>
      </c>
    </row>
    <row r="13" spans="2:13">
      <c r="B13" s="55" t="s">
        <v>240</v>
      </c>
      <c r="C13" s="166">
        <v>26</v>
      </c>
      <c r="D13" s="53">
        <v>26</v>
      </c>
      <c r="E13" s="53">
        <v>23</v>
      </c>
      <c r="F13" s="53">
        <v>65.349999999999994</v>
      </c>
      <c r="G13" s="53">
        <v>19.5</v>
      </c>
      <c r="H13" s="53">
        <v>59.2</v>
      </c>
      <c r="I13" s="53">
        <v>80</v>
      </c>
      <c r="J13" s="53">
        <v>11</v>
      </c>
      <c r="K13" s="53">
        <v>19</v>
      </c>
      <c r="L13" s="53">
        <v>0</v>
      </c>
      <c r="M13" s="53">
        <v>0</v>
      </c>
    </row>
    <row r="14" spans="2:13">
      <c r="B14" s="55" t="s">
        <v>241</v>
      </c>
      <c r="C14" s="166">
        <v>44.147828924358826</v>
      </c>
      <c r="D14" s="53">
        <v>44.147828924358826</v>
      </c>
      <c r="E14" s="53">
        <v>44</v>
      </c>
      <c r="F14" s="53">
        <v>43.4</v>
      </c>
      <c r="G14" s="53">
        <v>43</v>
      </c>
      <c r="H14" s="53">
        <v>29</v>
      </c>
      <c r="I14" s="53">
        <v>0</v>
      </c>
      <c r="J14" s="53">
        <v>0</v>
      </c>
      <c r="K14" s="53">
        <v>0</v>
      </c>
      <c r="L14" s="53">
        <v>0</v>
      </c>
      <c r="M14" s="53">
        <v>0</v>
      </c>
    </row>
    <row r="15" spans="2:13">
      <c r="B15" s="55" t="s">
        <v>90</v>
      </c>
      <c r="C15" s="166">
        <v>96.726959000000022</v>
      </c>
      <c r="D15" s="53">
        <v>33.425821999999982</v>
      </c>
      <c r="E15" s="53">
        <v>102.62697900000001</v>
      </c>
      <c r="F15" s="53">
        <v>59.863</v>
      </c>
      <c r="G15" s="53">
        <v>73.887</v>
      </c>
      <c r="H15" s="53">
        <v>79.102999999999994</v>
      </c>
      <c r="I15" s="53">
        <v>35.167999999999999</v>
      </c>
      <c r="J15" s="53">
        <v>72.399000000000001</v>
      </c>
      <c r="K15" s="53">
        <v>53.722999999999999</v>
      </c>
      <c r="L15" s="53">
        <v>56.823999999999998</v>
      </c>
      <c r="M15" s="53">
        <v>129.77199999999999</v>
      </c>
    </row>
    <row r="16" spans="2:13">
      <c r="B16" s="143" t="s">
        <v>91</v>
      </c>
      <c r="C16" s="167">
        <v>2138.1328139999964</v>
      </c>
      <c r="D16" s="142">
        <v>2252.1179200000015</v>
      </c>
      <c r="E16" s="142">
        <v>2111.9407709999987</v>
      </c>
      <c r="F16" s="142">
        <v>2247.461151</v>
      </c>
      <c r="G16" s="142">
        <v>2328.4580000000001</v>
      </c>
      <c r="H16" s="142">
        <v>2440.8780000000002</v>
      </c>
      <c r="I16" s="142">
        <v>2073.1729999999998</v>
      </c>
      <c r="J16" s="142">
        <v>1984.7670000000001</v>
      </c>
      <c r="K16" s="142">
        <v>2243.7840000000001</v>
      </c>
      <c r="L16" s="142">
        <v>2124.62</v>
      </c>
      <c r="M16" s="142">
        <v>1909.047</v>
      </c>
    </row>
    <row r="17" spans="2:13">
      <c r="B17" s="55" t="s">
        <v>92</v>
      </c>
      <c r="C17" s="166">
        <v>460.64470100000005</v>
      </c>
      <c r="D17" s="53">
        <v>485.83557300000001</v>
      </c>
      <c r="E17" s="53">
        <v>95.521134000000004</v>
      </c>
      <c r="F17" s="53">
        <v>501.86422200000004</v>
      </c>
      <c r="G17" s="53">
        <v>512.36400000000003</v>
      </c>
      <c r="H17" s="53">
        <v>513.99800000000005</v>
      </c>
      <c r="I17" s="53">
        <v>137.11599999999999</v>
      </c>
      <c r="J17" s="53">
        <v>463.64100000000002</v>
      </c>
      <c r="K17" s="53">
        <v>528.26100000000008</v>
      </c>
      <c r="L17" s="53">
        <v>489.57299999999998</v>
      </c>
      <c r="M17" s="53">
        <v>98.433999999999997</v>
      </c>
    </row>
    <row r="18" spans="2:13">
      <c r="B18" s="143" t="s">
        <v>93</v>
      </c>
      <c r="C18" s="167">
        <v>1677.4881129999962</v>
      </c>
      <c r="D18" s="142">
        <v>1766.2823470000014</v>
      </c>
      <c r="E18" s="142">
        <v>2016.4196369999986</v>
      </c>
      <c r="F18" s="142">
        <v>1745.5969289999998</v>
      </c>
      <c r="G18" s="142">
        <v>1816.0940000000001</v>
      </c>
      <c r="H18" s="142">
        <v>1926.88</v>
      </c>
      <c r="I18" s="142">
        <v>1936.057</v>
      </c>
      <c r="J18" s="142">
        <v>1521.126</v>
      </c>
      <c r="K18" s="142">
        <v>1715.5230000000001</v>
      </c>
      <c r="L18" s="142">
        <v>1635.0469999999998</v>
      </c>
      <c r="M18" s="142">
        <v>1810.6130000000001</v>
      </c>
    </row>
    <row r="19" spans="2:13">
      <c r="B19" s="55" t="s">
        <v>242</v>
      </c>
    </row>
    <row r="20" spans="2:13">
      <c r="B20" t="s">
        <v>243</v>
      </c>
    </row>
    <row r="22" spans="2:13">
      <c r="B22" s="149" t="s">
        <v>123</v>
      </c>
      <c r="C22" s="149"/>
      <c r="D22" s="149"/>
      <c r="E22" s="149"/>
      <c r="F22" s="149"/>
      <c r="G22" s="156"/>
      <c r="H22" s="156"/>
      <c r="I22" s="156"/>
      <c r="J22" s="156"/>
      <c r="K22" s="156"/>
      <c r="L22" s="156"/>
      <c r="M22" s="156"/>
    </row>
    <row r="23" spans="2:13">
      <c r="B23" s="55" t="s">
        <v>124</v>
      </c>
      <c r="C23" s="168">
        <v>0.12678285888008672</v>
      </c>
      <c r="D23" s="155">
        <v>0.13992356793639041</v>
      </c>
      <c r="E23" s="155">
        <v>0.16091369090689947</v>
      </c>
      <c r="F23" s="155">
        <v>0.13397707749799415</v>
      </c>
      <c r="G23" s="155">
        <v>0.14420587970407897</v>
      </c>
      <c r="H23" s="155">
        <v>0.16242318714616505</v>
      </c>
      <c r="I23" s="155">
        <v>0.18009741596743331</v>
      </c>
      <c r="J23" s="155">
        <v>0.13958021370077478</v>
      </c>
      <c r="K23" s="155">
        <v>0.1655601641632197</v>
      </c>
      <c r="L23" s="155">
        <v>0.16508682057366494</v>
      </c>
      <c r="M23" s="155">
        <v>0.18426361558664028</v>
      </c>
    </row>
    <row r="24" spans="2:13">
      <c r="B24" s="55" t="s">
        <v>125</v>
      </c>
      <c r="C24" s="168">
        <v>0.1445154256543775</v>
      </c>
      <c r="D24" s="155">
        <v>0.16003816651363614</v>
      </c>
      <c r="E24" s="155">
        <v>0.18331713017730811</v>
      </c>
      <c r="F24" s="155">
        <v>0.15243445027454142</v>
      </c>
      <c r="G24" s="155">
        <v>0.16456177036681957</v>
      </c>
      <c r="H24" s="155">
        <v>0.17755133736568318</v>
      </c>
      <c r="I24" s="155">
        <v>0.18009741596743328</v>
      </c>
      <c r="J24" s="155">
        <v>0.13958021370077478</v>
      </c>
      <c r="K24" s="155">
        <v>0.1655601641632197</v>
      </c>
      <c r="L24" s="155">
        <v>0.16508682057366497</v>
      </c>
      <c r="M24" s="155">
        <v>0.18426361558664026</v>
      </c>
    </row>
    <row r="25" spans="2:13">
      <c r="B25" s="55" t="s">
        <v>128</v>
      </c>
      <c r="C25" s="168">
        <v>0.31834350636399072</v>
      </c>
      <c r="D25" s="155">
        <v>0.31546217824103806</v>
      </c>
      <c r="E25" s="155">
        <v>0.31877013164357859</v>
      </c>
      <c r="F25" s="155">
        <v>0.33818594017144021</v>
      </c>
      <c r="G25" s="155">
        <v>0.29476933139231937</v>
      </c>
      <c r="H25" s="155">
        <v>0.29408401528039507</v>
      </c>
      <c r="I25" s="155">
        <v>0.32603439225998332</v>
      </c>
      <c r="J25" s="155">
        <v>0.33280165018535396</v>
      </c>
      <c r="K25" s="155">
        <v>0.27494962532603501</v>
      </c>
      <c r="L25" s="155">
        <v>0.28976274894755866</v>
      </c>
      <c r="M25" s="155">
        <v>0.29902900537859922</v>
      </c>
    </row>
    <row r="26" spans="2:13" ht="28.95" customHeight="1">
      <c r="B26" s="154" t="s">
        <v>244</v>
      </c>
      <c r="C26" s="204">
        <v>0.31041322409364253</v>
      </c>
      <c r="D26" s="205">
        <v>0.30767497949324307</v>
      </c>
      <c r="E26" s="205">
        <v>0.31169503223774747</v>
      </c>
      <c r="F26" s="205">
        <v>0.31944147863097921</v>
      </c>
      <c r="G26" s="205">
        <v>0.28904492543153948</v>
      </c>
      <c r="H26" s="205">
        <v>0.27750046711261095</v>
      </c>
      <c r="I26" s="205">
        <v>0.30046108669925986</v>
      </c>
      <c r="J26" s="205">
        <v>0.3292340324782943</v>
      </c>
      <c r="K26" s="205">
        <v>0.26895357956042676</v>
      </c>
      <c r="L26" s="205">
        <v>0.28976274894755866</v>
      </c>
      <c r="M26" s="205">
        <v>0.29902900537859922</v>
      </c>
    </row>
    <row r="28" spans="2:13">
      <c r="B28" s="138" t="s">
        <v>245</v>
      </c>
      <c r="C28" s="138"/>
    </row>
    <row r="29" spans="2:13">
      <c r="B29" s="139" t="s">
        <v>133</v>
      </c>
      <c r="C29" s="141">
        <v>513216.70985151001</v>
      </c>
      <c r="D29" s="151">
        <v>504914</v>
      </c>
      <c r="E29" s="151">
        <v>494299.15450282005</v>
      </c>
      <c r="F29" s="151">
        <v>487477</v>
      </c>
      <c r="G29" s="151">
        <v>478680.68900000001</v>
      </c>
      <c r="H29" s="151">
        <v>467653.26699999999</v>
      </c>
      <c r="I29" s="151">
        <v>456771.13052793994</v>
      </c>
      <c r="J29" s="151">
        <v>447363.58199999999</v>
      </c>
      <c r="K29" s="151">
        <v>439088.46900000004</v>
      </c>
      <c r="L29" s="151">
        <v>433032.24100000004</v>
      </c>
      <c r="M29" s="151">
        <v>422479.38500000001</v>
      </c>
    </row>
    <row r="30" spans="2:13">
      <c r="B30" s="55" t="s">
        <v>134</v>
      </c>
      <c r="C30" s="170">
        <v>7.214834783424906E-2</v>
      </c>
      <c r="D30" s="153">
        <v>7.9675981393283024E-2</v>
      </c>
      <c r="E30" s="153">
        <v>8.2159360490898115E-2</v>
      </c>
      <c r="F30" s="153">
        <v>8.9666257187649201E-2</v>
      </c>
      <c r="G30" s="153">
        <v>9.0169118059896025E-2</v>
      </c>
      <c r="H30" s="153">
        <v>7.9950227077895564E-2</v>
      </c>
      <c r="I30" s="153">
        <v>8.1167855155678037E-2</v>
      </c>
      <c r="J30" s="153">
        <v>8.6915393966903398E-2</v>
      </c>
      <c r="K30" s="153">
        <v>9.4057205007004763E-2</v>
      </c>
      <c r="L30" s="153">
        <v>0.10203366213278975</v>
      </c>
      <c r="M30" s="153">
        <v>0.1073839582828291</v>
      </c>
    </row>
    <row r="31" spans="2:13">
      <c r="B31" s="55" t="s">
        <v>246</v>
      </c>
      <c r="C31" s="141">
        <v>357023.9756650799</v>
      </c>
      <c r="D31" s="151">
        <v>352057</v>
      </c>
      <c r="E31" s="151">
        <v>344901.87020926998</v>
      </c>
      <c r="F31" s="151">
        <v>341177</v>
      </c>
      <c r="G31" s="151">
        <v>334514.755</v>
      </c>
      <c r="H31" s="151">
        <v>325300.73499999999</v>
      </c>
      <c r="I31" s="151">
        <v>317331.61446865014</v>
      </c>
      <c r="J31" s="151">
        <v>312114.07199999999</v>
      </c>
      <c r="K31" s="151">
        <v>305519.03700000001</v>
      </c>
      <c r="L31" s="151">
        <v>300430.72100000002</v>
      </c>
      <c r="M31" s="151">
        <v>292264.21899999998</v>
      </c>
    </row>
    <row r="32" spans="2:13">
      <c r="B32" s="55" t="s">
        <v>247</v>
      </c>
      <c r="C32" s="170">
        <v>6.7289171340378928E-2</v>
      </c>
      <c r="D32" s="153">
        <v>8.2250859347120731E-2</v>
      </c>
      <c r="E32" s="153">
        <v>8.6881528607807734E-2</v>
      </c>
      <c r="F32" s="153">
        <v>9.3116365480631069E-2</v>
      </c>
      <c r="G32" s="153">
        <v>9.4906419857561986E-2</v>
      </c>
      <c r="H32" s="153">
        <v>8.2781194670168201E-2</v>
      </c>
      <c r="I32" s="153">
        <v>8.5769635278720724E-2</v>
      </c>
      <c r="J32" s="153">
        <v>9.1989715998875621E-2</v>
      </c>
      <c r="K32" s="153">
        <v>8.9742651888898406E-2</v>
      </c>
      <c r="L32" s="153">
        <v>0.10269770972331127</v>
      </c>
      <c r="M32" s="153">
        <v>0.10900209265059257</v>
      </c>
    </row>
    <row r="33" spans="2:13" ht="14.4">
      <c r="B33" s="152" t="s">
        <v>248</v>
      </c>
      <c r="C33" s="141">
        <v>77895.601999999999</v>
      </c>
      <c r="D33" s="151">
        <v>77633</v>
      </c>
      <c r="E33" s="151">
        <v>76220</v>
      </c>
      <c r="F33" s="151">
        <v>75619</v>
      </c>
      <c r="G33" s="151">
        <v>72025</v>
      </c>
      <c r="H33" s="151">
        <v>65396</v>
      </c>
      <c r="I33" s="151">
        <v>62549</v>
      </c>
      <c r="J33" s="151">
        <v>60913</v>
      </c>
      <c r="K33" s="151">
        <v>57600.049217259999</v>
      </c>
      <c r="L33" s="151">
        <v>56121.595272350001</v>
      </c>
      <c r="M33" s="151">
        <v>52256</v>
      </c>
    </row>
    <row r="34" spans="2:13" ht="14.4">
      <c r="B34" s="152" t="s">
        <v>249</v>
      </c>
      <c r="C34" s="141">
        <v>279128.37366507988</v>
      </c>
      <c r="D34" s="151">
        <v>274424</v>
      </c>
      <c r="E34" s="151">
        <v>268681.87020926998</v>
      </c>
      <c r="F34" s="151">
        <v>265558</v>
      </c>
      <c r="G34" s="151">
        <v>262489.755</v>
      </c>
      <c r="H34" s="151">
        <v>259904.73499999999</v>
      </c>
      <c r="I34" s="151">
        <v>254782.61446865014</v>
      </c>
      <c r="J34" s="151">
        <v>251201.07199999999</v>
      </c>
      <c r="K34" s="151">
        <v>247918.98778274001</v>
      </c>
      <c r="L34" s="151">
        <v>244309.12572765001</v>
      </c>
      <c r="M34" s="151">
        <v>240008.21899999998</v>
      </c>
    </row>
    <row r="35" spans="2:13">
      <c r="B35" s="55" t="s">
        <v>250</v>
      </c>
      <c r="C35" s="141">
        <v>156192.73418643008</v>
      </c>
      <c r="D35" s="151">
        <v>152857</v>
      </c>
      <c r="E35" s="151">
        <v>149397.28429355007</v>
      </c>
      <c r="F35" s="151">
        <v>146300</v>
      </c>
      <c r="G35" s="151">
        <v>144165.93400000001</v>
      </c>
      <c r="H35" s="151">
        <v>142352.53200000001</v>
      </c>
      <c r="I35" s="151">
        <v>139439.5160592898</v>
      </c>
      <c r="J35" s="151">
        <v>135249.51</v>
      </c>
      <c r="K35" s="151">
        <v>133569.432</v>
      </c>
      <c r="L35" s="151">
        <v>132601.51999999999</v>
      </c>
      <c r="M35" s="151">
        <v>130215.166</v>
      </c>
    </row>
    <row r="36" spans="2:13">
      <c r="B36" s="55" t="s">
        <v>251</v>
      </c>
      <c r="C36" s="170">
        <v>8.3423315430606992E-2</v>
      </c>
      <c r="D36" s="153">
        <v>7.3791929461430206E-2</v>
      </c>
      <c r="E36" s="153">
        <v>7.1412814069335973E-2</v>
      </c>
      <c r="F36" s="153">
        <v>8.1704473457981486E-2</v>
      </c>
      <c r="G36" s="153">
        <v>7.9333286376481738E-2</v>
      </c>
      <c r="H36" s="153">
        <v>7.353620079166534E-2</v>
      </c>
      <c r="I36" s="153">
        <v>7.0839291172042129E-2</v>
      </c>
      <c r="J36" s="153">
        <v>7.5383503819672626E-2</v>
      </c>
      <c r="K36" s="153">
        <v>0.10405568650114128</v>
      </c>
      <c r="L36" s="153">
        <v>0.10053210698390669</v>
      </c>
      <c r="M36" s="153">
        <v>0.10376923893862333</v>
      </c>
    </row>
    <row r="37" spans="2:13">
      <c r="B37" s="55" t="s">
        <v>135</v>
      </c>
      <c r="C37" s="141">
        <v>233424.93248471007</v>
      </c>
      <c r="D37" s="151">
        <v>231116.59276157996</v>
      </c>
      <c r="E37" s="151">
        <v>222130.57001435003</v>
      </c>
      <c r="F37" s="151">
        <v>225640</v>
      </c>
      <c r="G37" s="151">
        <v>227634.712</v>
      </c>
      <c r="H37" s="151">
        <v>227647.94199999998</v>
      </c>
      <c r="I37" s="151">
        <v>214650.16200000001</v>
      </c>
      <c r="J37" s="151">
        <v>213386.45499999999</v>
      </c>
      <c r="K37" s="151">
        <v>211307.64600000001</v>
      </c>
      <c r="L37" s="151">
        <v>213590.02</v>
      </c>
      <c r="M37" s="151">
        <v>201537.524</v>
      </c>
    </row>
    <row r="38" spans="2:13">
      <c r="B38" s="55" t="s">
        <v>136</v>
      </c>
      <c r="C38" s="169">
        <v>2.5436456653895823E-2</v>
      </c>
      <c r="D38" s="150">
        <v>1.5236908056827314E-2</v>
      </c>
      <c r="E38" s="150">
        <v>3.4849300576581976E-2</v>
      </c>
      <c r="F38" s="150">
        <v>5.742419311478808E-2</v>
      </c>
      <c r="G38" s="150">
        <v>7.7266801789084294E-2</v>
      </c>
      <c r="H38" s="150">
        <v>6.5817316745417243E-2</v>
      </c>
      <c r="I38" s="150">
        <v>6.5063010300751678E-2</v>
      </c>
      <c r="J38" s="150">
        <v>8.8811951158530578E-2</v>
      </c>
      <c r="K38" s="150">
        <v>7.4685476423433705E-2</v>
      </c>
      <c r="L38" s="150">
        <v>7.7632493247769441E-2</v>
      </c>
      <c r="M38" s="150">
        <v>8.0331341060436268E-2</v>
      </c>
    </row>
    <row r="39" spans="2:13">
      <c r="B39" s="55" t="s">
        <v>252</v>
      </c>
      <c r="C39" s="141">
        <v>134838.36950178002</v>
      </c>
      <c r="D39" s="151">
        <v>136526.16670099</v>
      </c>
      <c r="E39" s="151">
        <v>128883.10586068004</v>
      </c>
      <c r="F39" s="151">
        <v>126700</v>
      </c>
      <c r="G39" s="151">
        <v>126804</v>
      </c>
      <c r="H39" s="151">
        <v>127489</v>
      </c>
      <c r="I39" s="151">
        <v>119097.6792</v>
      </c>
      <c r="J39" s="151">
        <v>115612.15</v>
      </c>
      <c r="K39" s="151">
        <v>113380.548654</v>
      </c>
      <c r="L39" s="151">
        <v>114814.5618</v>
      </c>
      <c r="M39" s="151">
        <v>107063.06</v>
      </c>
    </row>
    <row r="40" spans="2:13">
      <c r="B40" s="55" t="s">
        <v>253</v>
      </c>
      <c r="C40" s="169">
        <v>6.3360536747894436E-2</v>
      </c>
      <c r="D40" s="150">
        <v>7.0885854473640819E-2</v>
      </c>
      <c r="E40" s="150">
        <v>8.2163033960111376E-2</v>
      </c>
      <c r="F40" s="150">
        <v>9.5905577398223363E-2</v>
      </c>
      <c r="G40" s="150">
        <v>0.11839289459573821</v>
      </c>
      <c r="H40" s="150">
        <v>0.11039051145862588</v>
      </c>
      <c r="I40" s="150">
        <v>0.11240683014290842</v>
      </c>
      <c r="J40" s="150">
        <v>0.12324414390781802</v>
      </c>
      <c r="K40" s="150">
        <v>0.11598890833688569</v>
      </c>
      <c r="L40" s="150">
        <v>0.12195717193800171</v>
      </c>
      <c r="M40" s="150">
        <v>9.8688466584241574E-2</v>
      </c>
    </row>
    <row r="41" spans="2:13" ht="14.4">
      <c r="B41" s="152" t="s">
        <v>248</v>
      </c>
      <c r="C41" s="141">
        <v>23978</v>
      </c>
      <c r="D41" s="151">
        <v>23625</v>
      </c>
      <c r="E41" s="151">
        <v>21426</v>
      </c>
      <c r="F41" s="151">
        <v>20282</v>
      </c>
      <c r="G41" s="151">
        <v>19936</v>
      </c>
      <c r="H41" s="151">
        <v>19452</v>
      </c>
      <c r="I41" s="151">
        <v>17007</v>
      </c>
      <c r="J41" s="151">
        <v>15384</v>
      </c>
      <c r="K41" s="151">
        <v>14281.52916228</v>
      </c>
      <c r="L41" s="151">
        <v>13542.77116301</v>
      </c>
      <c r="M41" s="151">
        <v>10991</v>
      </c>
    </row>
    <row r="42" spans="2:13" ht="14.4">
      <c r="B42" s="152" t="s">
        <v>249</v>
      </c>
      <c r="C42" s="141">
        <v>110860.36950178002</v>
      </c>
      <c r="D42" s="151">
        <v>112901.16670099</v>
      </c>
      <c r="E42" s="151">
        <v>107457.10586068004</v>
      </c>
      <c r="F42" s="151">
        <v>106418</v>
      </c>
      <c r="G42" s="151">
        <v>106868</v>
      </c>
      <c r="H42" s="151">
        <v>108037</v>
      </c>
      <c r="I42" s="151">
        <v>102090.6792</v>
      </c>
      <c r="J42" s="151">
        <v>100228.15</v>
      </c>
      <c r="K42" s="151">
        <v>99099.019491719999</v>
      </c>
      <c r="L42" s="151">
        <v>101271.79063699</v>
      </c>
      <c r="M42" s="151">
        <v>96072.06</v>
      </c>
    </row>
    <row r="43" spans="2:13">
      <c r="B43" s="55" t="s">
        <v>254</v>
      </c>
      <c r="C43" s="141">
        <v>98586.562982930031</v>
      </c>
      <c r="D43" s="151">
        <v>94590.426060589976</v>
      </c>
      <c r="E43" s="151">
        <v>93247.464153669993</v>
      </c>
      <c r="F43" s="151">
        <v>98940</v>
      </c>
      <c r="G43" s="151">
        <v>100830.712</v>
      </c>
      <c r="H43" s="151">
        <v>100158.942</v>
      </c>
      <c r="I43" s="151">
        <v>95552.482799999998</v>
      </c>
      <c r="J43" s="151">
        <v>97774.304999999993</v>
      </c>
      <c r="K43" s="151">
        <v>97927.097345999995</v>
      </c>
      <c r="L43" s="151">
        <v>98775.458199999994</v>
      </c>
      <c r="M43" s="151">
        <v>94474.464000000007</v>
      </c>
    </row>
    <row r="44" spans="2:13">
      <c r="B44" s="55" t="s">
        <v>255</v>
      </c>
      <c r="C44" s="169">
        <v>-2.2256601907858831E-2</v>
      </c>
      <c r="D44" s="150">
        <v>-5.5596792739783685E-2</v>
      </c>
      <c r="E44" s="150">
        <v>-2.4123063878461637E-2</v>
      </c>
      <c r="F44" s="150">
        <v>1.1922304126835925E-2</v>
      </c>
      <c r="G44" s="150">
        <v>2.9650778310530645E-2</v>
      </c>
      <c r="H44" s="150">
        <v>1.4006351630368785E-2</v>
      </c>
      <c r="I44" s="150">
        <v>1.1410689771153226E-2</v>
      </c>
      <c r="J44" s="150">
        <v>5.0726513637242787E-2</v>
      </c>
      <c r="K44" s="150">
        <v>3.0526295344074805E-2</v>
      </c>
      <c r="L44" s="150">
        <v>3.0318590512598442E-2</v>
      </c>
      <c r="M44" s="150">
        <v>6.025585782760845E-2</v>
      </c>
    </row>
    <row r="45" spans="2:13">
      <c r="B45" s="55" t="s">
        <v>256</v>
      </c>
      <c r="C45" s="141">
        <v>5034.0325360880197</v>
      </c>
      <c r="D45" s="151">
        <v>5067.1000000000004</v>
      </c>
      <c r="E45" s="151">
        <v>5100.2542794745596</v>
      </c>
      <c r="F45" s="151">
        <v>5021</v>
      </c>
      <c r="G45" s="151">
        <v>5015</v>
      </c>
      <c r="H45" s="151">
        <v>3361</v>
      </c>
      <c r="I45" s="151">
        <v>0</v>
      </c>
      <c r="J45" s="151">
        <v>0</v>
      </c>
      <c r="K45" s="151">
        <v>0</v>
      </c>
      <c r="L45" s="151">
        <v>0</v>
      </c>
      <c r="M45" s="151">
        <v>0</v>
      </c>
    </row>
    <row r="48" spans="2:13">
      <c r="B48" s="149" t="s">
        <v>145</v>
      </c>
      <c r="C48" s="149"/>
      <c r="D48" s="149"/>
      <c r="E48" s="149"/>
      <c r="F48" s="149"/>
    </row>
    <row r="49" spans="2:13">
      <c r="B49" s="55" t="s">
        <v>146</v>
      </c>
      <c r="C49" s="166">
        <v>1648</v>
      </c>
      <c r="D49" s="53">
        <v>1649</v>
      </c>
      <c r="E49" s="53">
        <v>1660</v>
      </c>
      <c r="F49" s="53">
        <v>1644</v>
      </c>
      <c r="G49" s="53">
        <v>1624</v>
      </c>
      <c r="H49" s="53">
        <v>1639</v>
      </c>
      <c r="I49" s="53">
        <v>1654</v>
      </c>
      <c r="J49" s="53">
        <v>1632</v>
      </c>
      <c r="K49" s="53">
        <v>1615</v>
      </c>
      <c r="L49" s="53">
        <v>1606</v>
      </c>
      <c r="M49" s="53">
        <v>1579</v>
      </c>
    </row>
    <row r="51" spans="2:13">
      <c r="B51" s="138" t="s">
        <v>257</v>
      </c>
      <c r="C51" s="138"/>
    </row>
    <row r="52" spans="2:13">
      <c r="B52" s="55" t="s">
        <v>258</v>
      </c>
      <c r="C52" s="171">
        <v>3.6570780837021926</v>
      </c>
      <c r="D52" s="148">
        <v>3.8682109951645987</v>
      </c>
      <c r="E52" s="148">
        <v>4.4758169993155201</v>
      </c>
      <c r="F52" s="148">
        <v>3.8674843025435242</v>
      </c>
      <c r="G52" s="148">
        <v>4.0222621158624445</v>
      </c>
      <c r="H52" s="148">
        <v>4.3265996253381029</v>
      </c>
      <c r="I52" s="148">
        <v>4.3293810243151087</v>
      </c>
      <c r="J52" s="148">
        <v>3.3571178446132817</v>
      </c>
      <c r="K52" s="148">
        <v>3.8170931773894266</v>
      </c>
      <c r="L52" s="148">
        <v>3.6245551459105476</v>
      </c>
      <c r="M52" s="148">
        <v>4.0949731312605193</v>
      </c>
    </row>
    <row r="55" spans="2:13">
      <c r="B55" s="147" t="s">
        <v>259</v>
      </c>
      <c r="C55" s="147"/>
      <c r="D55" s="146"/>
      <c r="E55" s="146"/>
      <c r="F55" s="146"/>
      <c r="G55" s="146"/>
      <c r="H55" s="146"/>
      <c r="I55" s="146"/>
      <c r="J55" s="53"/>
      <c r="K55" s="53"/>
      <c r="L55" s="53"/>
    </row>
    <row r="56" spans="2:13">
      <c r="B56" s="145" t="s">
        <v>63</v>
      </c>
      <c r="C56" s="117" t="s">
        <v>64</v>
      </c>
      <c r="D56" s="144" t="s">
        <v>65</v>
      </c>
      <c r="E56" s="144" t="s">
        <v>66</v>
      </c>
      <c r="F56" s="144" t="s">
        <v>67</v>
      </c>
      <c r="G56" s="144" t="s">
        <v>68</v>
      </c>
      <c r="H56" s="144" t="s">
        <v>69</v>
      </c>
      <c r="I56" s="144" t="s">
        <v>70</v>
      </c>
      <c r="J56" s="144" t="s">
        <v>71</v>
      </c>
      <c r="K56" s="144" t="s">
        <v>72</v>
      </c>
      <c r="L56" s="144" t="s">
        <v>73</v>
      </c>
      <c r="M56" s="144" t="s">
        <v>74</v>
      </c>
    </row>
    <row r="57" spans="2:13">
      <c r="B57" s="55" t="s">
        <v>260</v>
      </c>
      <c r="C57" s="166">
        <v>153.30169600000005</v>
      </c>
      <c r="D57" s="53">
        <v>139</v>
      </c>
      <c r="E57" s="53">
        <v>136</v>
      </c>
      <c r="F57" s="53">
        <v>152</v>
      </c>
      <c r="G57" s="53">
        <v>151</v>
      </c>
      <c r="H57" s="53">
        <v>124</v>
      </c>
      <c r="I57" s="53">
        <v>108.07073</v>
      </c>
      <c r="J57" s="53">
        <v>149.70441299999999</v>
      </c>
      <c r="K57" s="53">
        <v>137.24240500000002</v>
      </c>
      <c r="L57" s="53">
        <v>120.605527</v>
      </c>
      <c r="M57" s="53">
        <v>104.60270499999999</v>
      </c>
    </row>
    <row r="58" spans="2:13">
      <c r="B58" s="55" t="s">
        <v>261</v>
      </c>
      <c r="C58" s="166">
        <v>62.906324000000012</v>
      </c>
      <c r="D58" s="53">
        <v>74</v>
      </c>
      <c r="E58" s="53">
        <v>81</v>
      </c>
      <c r="F58" s="53">
        <v>158</v>
      </c>
      <c r="G58" s="53">
        <v>59</v>
      </c>
      <c r="H58" s="53">
        <v>62</v>
      </c>
      <c r="I58" s="53">
        <v>58.985197999999997</v>
      </c>
      <c r="J58" s="53">
        <v>94.519169999999988</v>
      </c>
      <c r="K58" s="53">
        <v>52.001325999999999</v>
      </c>
      <c r="L58" s="53">
        <v>50.972807000000003</v>
      </c>
      <c r="M58" s="53">
        <v>47.655434999999997</v>
      </c>
    </row>
    <row r="59" spans="2:13">
      <c r="B59" s="55" t="s">
        <v>262</v>
      </c>
      <c r="C59" s="166">
        <v>45.680802999999997</v>
      </c>
      <c r="D59" s="53">
        <v>44</v>
      </c>
      <c r="E59" s="53">
        <v>43</v>
      </c>
      <c r="F59" s="53">
        <v>45</v>
      </c>
      <c r="G59" s="53">
        <v>36.700000000000003</v>
      </c>
      <c r="H59" s="53">
        <v>38</v>
      </c>
      <c r="I59" s="53">
        <v>38</v>
      </c>
      <c r="J59" s="53">
        <v>39.755369000000002</v>
      </c>
      <c r="K59" s="53">
        <v>39</v>
      </c>
      <c r="L59" s="53">
        <v>40</v>
      </c>
      <c r="M59" s="53">
        <v>42.902686000000003</v>
      </c>
    </row>
    <row r="60" spans="2:13">
      <c r="B60" s="55" t="s">
        <v>263</v>
      </c>
      <c r="C60" s="166">
        <v>52.943070000000006</v>
      </c>
      <c r="D60" s="53">
        <v>57</v>
      </c>
      <c r="E60" s="53">
        <v>46</v>
      </c>
      <c r="F60" s="53">
        <v>41</v>
      </c>
      <c r="G60" s="53">
        <v>36</v>
      </c>
      <c r="H60" s="53">
        <v>31</v>
      </c>
      <c r="I60" s="53">
        <v>28</v>
      </c>
      <c r="J60" s="53">
        <v>25.7</v>
      </c>
      <c r="K60" s="53">
        <v>0</v>
      </c>
      <c r="L60" s="53">
        <v>0</v>
      </c>
      <c r="M60" s="53">
        <v>0</v>
      </c>
    </row>
    <row r="61" spans="2:13">
      <c r="B61" s="55" t="s">
        <v>264</v>
      </c>
      <c r="C61" s="166">
        <v>159.99020400000001</v>
      </c>
      <c r="D61" s="53">
        <v>193</v>
      </c>
      <c r="E61" s="53">
        <v>114</v>
      </c>
      <c r="F61" s="53">
        <v>133</v>
      </c>
      <c r="G61" s="53">
        <v>148</v>
      </c>
      <c r="H61" s="53">
        <v>190</v>
      </c>
      <c r="I61" s="53">
        <v>137</v>
      </c>
      <c r="J61" s="53">
        <v>112.72404299999999</v>
      </c>
      <c r="K61" s="53">
        <v>127.265004</v>
      </c>
      <c r="L61" s="53">
        <v>169</v>
      </c>
      <c r="M61" s="53">
        <v>91.239520999999996</v>
      </c>
    </row>
    <row r="62" spans="2:13">
      <c r="B62" s="55" t="s">
        <v>265</v>
      </c>
      <c r="C62" s="166">
        <v>18.179925000000026</v>
      </c>
      <c r="D62" s="53">
        <v>14</v>
      </c>
      <c r="E62" s="53">
        <v>14</v>
      </c>
      <c r="F62" s="53">
        <v>26.690999999999999</v>
      </c>
      <c r="G62" s="53">
        <v>21.695999999999998</v>
      </c>
      <c r="H62" s="53">
        <v>33.143000000000001</v>
      </c>
      <c r="I62" s="53">
        <v>39.616071999999996</v>
      </c>
      <c r="J62" s="53">
        <v>24.871043000000014</v>
      </c>
      <c r="K62" s="53">
        <v>28.540751999999994</v>
      </c>
      <c r="L62" s="53">
        <v>15.930666</v>
      </c>
      <c r="M62" s="53">
        <v>20.53557</v>
      </c>
    </row>
    <row r="63" spans="2:13">
      <c r="B63" s="143" t="s">
        <v>266</v>
      </c>
      <c r="C63" s="167">
        <v>493.00202200000007</v>
      </c>
      <c r="D63" s="142">
        <v>521</v>
      </c>
      <c r="E63" s="142">
        <v>435</v>
      </c>
      <c r="F63" s="142">
        <v>555.69100000000003</v>
      </c>
      <c r="G63" s="142">
        <v>452.39599999999996</v>
      </c>
      <c r="H63" s="142">
        <v>478.14300000000003</v>
      </c>
      <c r="I63" s="142">
        <v>409.67199999999997</v>
      </c>
      <c r="J63" s="142">
        <v>447.2740379999999</v>
      </c>
      <c r="K63" s="142">
        <v>384.049487</v>
      </c>
      <c r="L63" s="142">
        <v>396.50899999999996</v>
      </c>
      <c r="M63" s="142">
        <v>306.93591700000002</v>
      </c>
    </row>
  </sheetData>
  <pageMargins left="0.7" right="0.7" top="0.75" bottom="0.75" header="0.3" footer="0.3"/>
  <headerFooter>
    <oddHeader>&amp;L&amp;"Aptos"&amp;10&amp;KFF0000 Konfidensielt&amp;1#_x000D_</oddHeader>
    <oddFooter>&amp;L_x000D_&amp;1#&amp;"Aptos"&amp;10&amp;KFF0000 Konfidensielt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8CE95-4B0D-47CF-A366-9174BB66BBB8}">
  <sheetPr>
    <tabColor rgb="FFFF4238"/>
  </sheetPr>
  <dimension ref="A1:B46"/>
  <sheetViews>
    <sheetView workbookViewId="0"/>
  </sheetViews>
  <sheetFormatPr baseColWidth="10" defaultColWidth="11.09765625" defaultRowHeight="13.8"/>
  <cols>
    <col min="1" max="1" width="11.09765625" style="17"/>
    <col min="2" max="8" width="11.09765625" style="9"/>
    <col min="9" max="9" width="18.8984375" style="9" customWidth="1"/>
    <col min="10" max="16384" width="11.09765625" style="9"/>
  </cols>
  <sheetData>
    <row r="1" spans="1:2">
      <c r="A1" s="85" t="s">
        <v>53</v>
      </c>
    </row>
    <row r="6" spans="1:2" ht="34.799999999999997">
      <c r="B6" s="112" t="s">
        <v>267</v>
      </c>
    </row>
    <row r="8" spans="1:2" ht="17.399999999999999">
      <c r="B8" s="28" t="s">
        <v>268</v>
      </c>
    </row>
    <row r="9" spans="1:2" ht="17.399999999999999">
      <c r="B9" s="10"/>
    </row>
    <row r="10" spans="1:2" ht="17.399999999999999">
      <c r="B10" s="28" t="s">
        <v>269</v>
      </c>
    </row>
    <row r="11" spans="1:2" ht="17.399999999999999">
      <c r="B11" s="10"/>
    </row>
    <row r="12" spans="1:2" ht="17.399999999999999">
      <c r="B12" s="28" t="s">
        <v>270</v>
      </c>
    </row>
    <row r="13" spans="1:2" ht="17.399999999999999">
      <c r="B13" s="10"/>
    </row>
    <row r="14" spans="1:2" ht="17.399999999999999">
      <c r="B14" s="28"/>
    </row>
    <row r="15" spans="1:2" ht="17.399999999999999">
      <c r="B15" s="10"/>
    </row>
    <row r="16" spans="1:2" ht="17.399999999999999">
      <c r="B16" s="28"/>
    </row>
    <row r="17" spans="2:2" ht="17.399999999999999">
      <c r="B17" s="10"/>
    </row>
    <row r="18" spans="2:2" ht="17.399999999999999">
      <c r="B18" s="10"/>
    </row>
    <row r="20" spans="2:2" ht="17.399999999999999">
      <c r="B20" s="10"/>
    </row>
    <row r="22" spans="2:2" ht="17.399999999999999">
      <c r="B22" s="10"/>
    </row>
    <row r="39" spans="1:1">
      <c r="A39" s="22"/>
    </row>
    <row r="41" spans="1:1">
      <c r="A41" s="22"/>
    </row>
    <row r="42" spans="1:1">
      <c r="A42" s="22"/>
    </row>
    <row r="43" spans="1:1">
      <c r="A43" s="22"/>
    </row>
    <row r="44" spans="1:1">
      <c r="A44" s="22"/>
    </row>
    <row r="45" spans="1:1">
      <c r="A45" s="22"/>
    </row>
    <row r="46" spans="1:1">
      <c r="A46" s="22"/>
    </row>
  </sheetData>
  <hyperlinks>
    <hyperlink ref="B10" location="'Lending by sector'!A1" display="2.2  Lending by sector" xr:uid="{A09EA267-4115-43D9-BA69-F2A57172007D}"/>
    <hyperlink ref="B12" location="'Deposits by sector'!A1" display="2.3  Deposits by sector" xr:uid="{A128DE6F-E68A-4257-8D81-06A4F14E52E7}"/>
    <hyperlink ref="B8" location="'Balance Sheet'!A1" display="2.1  Balance sheet" xr:uid="{335AB30C-9589-4362-A279-C1FA585FF329}"/>
    <hyperlink ref="A1" location="Contents!A1" display="Back to contents" xr:uid="{53C46CB4-8DBF-4CEB-8D96-434BE723E45F}"/>
  </hyperlinks>
  <pageMargins left="0.7" right="0.7" top="0.75" bottom="0.75" header="0.3" footer="0.3"/>
  <headerFooter>
    <oddHeader>&amp;L&amp;"Aptos"&amp;10&amp;KFF0000 Konfidensielt&amp;1#_x000D_</oddHeader>
    <oddFooter>&amp;L_x000D_&amp;1#&amp;"Aptos"&amp;10&amp;KFF0000 Konfidensielt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B5775-0761-475A-9095-58B1754969E6}">
  <dimension ref="A1:U58"/>
  <sheetViews>
    <sheetView workbookViewId="0">
      <selection activeCell="F56" sqref="F56"/>
    </sheetView>
  </sheetViews>
  <sheetFormatPr baseColWidth="10" defaultColWidth="11.09765625" defaultRowHeight="13.8"/>
  <cols>
    <col min="1" max="1" width="11.09765625" style="17"/>
    <col min="2" max="2" width="40.09765625" bestFit="1" customWidth="1"/>
    <col min="3" max="5" width="15.09765625" customWidth="1"/>
    <col min="6" max="11" width="11.09765625" customWidth="1"/>
    <col min="12" max="16384" width="11.09765625" style="17"/>
  </cols>
  <sheetData>
    <row r="1" spans="1:21" customFormat="1">
      <c r="A1" s="85" t="s">
        <v>53</v>
      </c>
    </row>
    <row r="2" spans="1:21" customFormat="1" ht="17.399999999999999">
      <c r="A2" s="17"/>
      <c r="B2" s="113" t="s">
        <v>271</v>
      </c>
      <c r="C2" s="113"/>
      <c r="D2" s="113"/>
      <c r="E2" s="113"/>
      <c r="F2" s="4"/>
      <c r="G2" s="4"/>
      <c r="H2" s="4"/>
      <c r="I2" s="4"/>
      <c r="J2" s="4"/>
      <c r="K2" s="4"/>
    </row>
    <row r="3" spans="1:21" customFormat="1" ht="17.399999999999999">
      <c r="A3" s="17"/>
      <c r="B3" s="4"/>
      <c r="C3" s="4"/>
      <c r="D3" s="4"/>
      <c r="E3" s="4"/>
      <c r="F3" s="4"/>
      <c r="G3" s="4"/>
      <c r="H3" s="4"/>
      <c r="I3" s="4"/>
      <c r="J3" s="4"/>
      <c r="K3" s="4"/>
    </row>
    <row r="4" spans="1:21" customFormat="1">
      <c r="A4" s="17"/>
      <c r="B4" s="6" t="s">
        <v>63</v>
      </c>
      <c r="C4" s="117" t="s">
        <v>64</v>
      </c>
      <c r="D4" s="7" t="s">
        <v>65</v>
      </c>
      <c r="E4" s="7" t="s">
        <v>66</v>
      </c>
      <c r="F4" s="7" t="s">
        <v>67</v>
      </c>
      <c r="G4" s="7" t="s">
        <v>68</v>
      </c>
      <c r="H4" s="7" t="s">
        <v>69</v>
      </c>
      <c r="I4" s="7" t="s">
        <v>70</v>
      </c>
      <c r="J4" s="7" t="s">
        <v>71</v>
      </c>
      <c r="K4" s="7" t="s">
        <v>72</v>
      </c>
      <c r="L4" s="7" t="s">
        <v>73</v>
      </c>
      <c r="M4" s="7" t="s">
        <v>74</v>
      </c>
      <c r="N4" s="7" t="s">
        <v>75</v>
      </c>
      <c r="O4" s="7" t="s">
        <v>76</v>
      </c>
      <c r="P4" s="7" t="s">
        <v>77</v>
      </c>
      <c r="Q4" s="7" t="s">
        <v>78</v>
      </c>
      <c r="R4" s="7" t="s">
        <v>79</v>
      </c>
      <c r="S4" s="7" t="s">
        <v>80</v>
      </c>
      <c r="T4" s="7" t="s">
        <v>81</v>
      </c>
      <c r="U4" s="7" t="s">
        <v>82</v>
      </c>
    </row>
    <row r="5" spans="1:21">
      <c r="B5" s="114" t="s">
        <v>272</v>
      </c>
      <c r="C5" s="118"/>
      <c r="D5" s="17"/>
      <c r="E5" s="17"/>
      <c r="F5" s="17"/>
      <c r="G5" s="17"/>
      <c r="H5" s="17"/>
      <c r="I5" s="17"/>
      <c r="J5" s="17"/>
      <c r="K5" s="17"/>
    </row>
    <row r="6" spans="1:21">
      <c r="B6" t="s">
        <v>273</v>
      </c>
      <c r="C6" s="118">
        <v>508.35266300000001</v>
      </c>
      <c r="D6" s="17">
        <v>554.57453199999998</v>
      </c>
      <c r="E6" s="17">
        <v>738.76213199999995</v>
      </c>
      <c r="F6" s="17">
        <v>85.865083999999996</v>
      </c>
      <c r="G6" s="17">
        <v>755.937456</v>
      </c>
      <c r="H6" s="17">
        <v>63.980868999999998</v>
      </c>
      <c r="I6" s="17">
        <v>442.93857700000001</v>
      </c>
      <c r="J6" s="17">
        <v>482.52543900000001</v>
      </c>
      <c r="K6" s="17">
        <v>363.79823399999998</v>
      </c>
      <c r="L6" s="17">
        <v>540.46588199999997</v>
      </c>
      <c r="M6" s="17">
        <v>176.70320599999999</v>
      </c>
      <c r="N6" s="17">
        <v>386.58405900000002</v>
      </c>
      <c r="O6" s="17">
        <v>217.72665699999999</v>
      </c>
      <c r="P6" s="17">
        <v>514.10864200000003</v>
      </c>
      <c r="Q6" s="17">
        <v>101.253674</v>
      </c>
      <c r="R6" s="17">
        <v>142.67919599999999</v>
      </c>
      <c r="S6" s="17">
        <v>1396.866029</v>
      </c>
      <c r="T6" s="17">
        <v>227.80192099999999</v>
      </c>
      <c r="U6" s="17">
        <v>651.49864100000002</v>
      </c>
    </row>
    <row r="7" spans="1:21">
      <c r="B7" t="s">
        <v>274</v>
      </c>
      <c r="C7" s="118">
        <v>16472.956198</v>
      </c>
      <c r="D7" s="17">
        <v>17012.259956000002</v>
      </c>
      <c r="E7" s="17">
        <v>8026.693757</v>
      </c>
      <c r="F7" s="17">
        <v>5412.3007200000002</v>
      </c>
      <c r="G7" s="17">
        <v>4240.4620789999999</v>
      </c>
      <c r="H7" s="17">
        <v>14735.958372999999</v>
      </c>
      <c r="I7" s="17">
        <v>3795.943256</v>
      </c>
      <c r="J7" s="17">
        <v>2631.2891930000001</v>
      </c>
      <c r="K7" s="17">
        <v>111.022997</v>
      </c>
      <c r="L7" s="17">
        <v>1174.695702</v>
      </c>
      <c r="M7" s="17">
        <v>2759.1297359999999</v>
      </c>
      <c r="N7" s="17">
        <v>3153.8452860000002</v>
      </c>
      <c r="O7" s="17">
        <v>1167.971137</v>
      </c>
      <c r="P7" s="17">
        <v>553.09912499999996</v>
      </c>
      <c r="Q7" s="17">
        <v>1202.0730140000001</v>
      </c>
      <c r="R7" s="17">
        <v>1018.128291</v>
      </c>
      <c r="S7" s="17">
        <v>2686.7094689999999</v>
      </c>
      <c r="T7" s="17">
        <v>3420.468813</v>
      </c>
      <c r="U7" s="17">
        <v>5369.5602090000002</v>
      </c>
    </row>
    <row r="8" spans="1:21">
      <c r="B8" t="s">
        <v>275</v>
      </c>
      <c r="C8" s="118">
        <v>511242.28120299999</v>
      </c>
      <c r="D8" s="17">
        <v>503025.73689</v>
      </c>
      <c r="E8" s="17">
        <v>492400.16821799998</v>
      </c>
      <c r="F8" s="17">
        <v>485742.59016399999</v>
      </c>
      <c r="G8" s="17">
        <v>472456.244305</v>
      </c>
      <c r="H8" s="17">
        <v>461454.42175600003</v>
      </c>
      <c r="I8" s="17">
        <v>289102.55380499997</v>
      </c>
      <c r="J8" s="17">
        <v>282288.75349700003</v>
      </c>
      <c r="K8" s="17">
        <v>276303.31677199999</v>
      </c>
      <c r="L8" s="17">
        <v>272023.89423400001</v>
      </c>
      <c r="M8" s="17">
        <v>264558.64552999998</v>
      </c>
      <c r="N8" s="17">
        <v>255766.77012500001</v>
      </c>
      <c r="O8" s="17">
        <v>247474.75162299999</v>
      </c>
      <c r="P8" s="17">
        <v>240226.66213400001</v>
      </c>
      <c r="Q8" s="17">
        <v>231263.61456099999</v>
      </c>
      <c r="R8" s="17">
        <v>224494.273327</v>
      </c>
      <c r="S8" s="17">
        <v>217843.233553</v>
      </c>
      <c r="T8" s="17">
        <v>213430.19344800001</v>
      </c>
      <c r="U8" s="17">
        <v>206056.72114099999</v>
      </c>
    </row>
    <row r="9" spans="1:21">
      <c r="B9" t="s">
        <v>276</v>
      </c>
      <c r="C9" s="118">
        <v>479.06891100000001</v>
      </c>
      <c r="D9" s="17">
        <v>528.39160700000002</v>
      </c>
      <c r="E9" s="17">
        <v>522.55469200000005</v>
      </c>
      <c r="F9" s="17">
        <v>501.14726300000001</v>
      </c>
      <c r="G9" s="17">
        <v>509.43035099999997</v>
      </c>
      <c r="H9" s="17">
        <v>512.79362400000002</v>
      </c>
      <c r="I9" s="17">
        <v>375.24367699999999</v>
      </c>
      <c r="J9" s="17">
        <v>353.59885000000003</v>
      </c>
      <c r="K9" s="17">
        <v>767.64107300000001</v>
      </c>
      <c r="L9" s="17">
        <v>653.54921899999999</v>
      </c>
      <c r="M9" s="17">
        <v>618.65436799999998</v>
      </c>
      <c r="N9" s="17">
        <v>560.10897999999997</v>
      </c>
      <c r="O9" s="17">
        <v>286.30711300000002</v>
      </c>
      <c r="P9" s="17">
        <v>279.75551000000002</v>
      </c>
      <c r="Q9" s="17">
        <v>303.65983699999998</v>
      </c>
      <c r="R9" s="17">
        <v>226.33618200000001</v>
      </c>
      <c r="S9" s="17">
        <v>233.64347799999999</v>
      </c>
      <c r="T9" s="17">
        <v>245.50958499999999</v>
      </c>
      <c r="U9" s="17">
        <v>260.90382599999998</v>
      </c>
    </row>
    <row r="10" spans="1:21">
      <c r="B10" t="s">
        <v>277</v>
      </c>
      <c r="C10" s="118">
        <v>61263.408923000003</v>
      </c>
      <c r="D10" s="17">
        <v>61102.495359</v>
      </c>
      <c r="E10" s="17">
        <v>59933.201503999997</v>
      </c>
      <c r="F10" s="17">
        <v>69915.034807000004</v>
      </c>
      <c r="G10" s="17">
        <v>70965.406172000003</v>
      </c>
      <c r="H10" s="17">
        <v>70514.663662999999</v>
      </c>
      <c r="I10" s="17">
        <v>41065.635192000002</v>
      </c>
      <c r="J10" s="17">
        <v>39562.849513000001</v>
      </c>
      <c r="K10" s="17">
        <v>38975.992833999997</v>
      </c>
      <c r="L10" s="17">
        <v>38859.612771</v>
      </c>
      <c r="M10" s="17">
        <v>37868.120664000002</v>
      </c>
      <c r="N10" s="17">
        <v>36560.018045999997</v>
      </c>
      <c r="O10" s="17">
        <v>33457.803329000002</v>
      </c>
      <c r="P10" s="17">
        <v>34463.901994</v>
      </c>
      <c r="Q10" s="17">
        <v>31140.745642999998</v>
      </c>
      <c r="R10" s="17">
        <v>30824.560448</v>
      </c>
      <c r="S10" s="17">
        <v>31221.749747999998</v>
      </c>
      <c r="T10" s="17">
        <v>29724.378216000001</v>
      </c>
      <c r="U10" s="17">
        <v>24616.115855</v>
      </c>
    </row>
    <row r="11" spans="1:21">
      <c r="B11" t="s">
        <v>278</v>
      </c>
      <c r="C11" s="118">
        <v>2251.3425160000002</v>
      </c>
      <c r="D11" s="17">
        <v>4380.7373049999997</v>
      </c>
      <c r="E11" s="17">
        <v>3518.168678</v>
      </c>
      <c r="F11" s="17">
        <v>8271.753702</v>
      </c>
      <c r="G11" s="17">
        <v>8785.4244030000009</v>
      </c>
      <c r="H11" s="17">
        <v>9344.2051759999995</v>
      </c>
      <c r="I11" s="17">
        <v>3872.215013</v>
      </c>
      <c r="J11" s="17">
        <v>6319.8873119999998</v>
      </c>
      <c r="K11" s="17">
        <v>6164.9511080000002</v>
      </c>
      <c r="L11" s="17">
        <v>4629.4298959999996</v>
      </c>
      <c r="M11" s="17">
        <v>5930.6793799999996</v>
      </c>
      <c r="N11" s="17">
        <v>5401.1916389999997</v>
      </c>
      <c r="O11" s="17">
        <v>5112.1709010000004</v>
      </c>
      <c r="P11" s="17">
        <v>7004.5989030000001</v>
      </c>
      <c r="Q11" s="17">
        <v>5616.4649570000001</v>
      </c>
      <c r="R11" s="17">
        <v>2575.22912</v>
      </c>
      <c r="S11" s="17">
        <v>3574.6993630000002</v>
      </c>
      <c r="T11" s="17">
        <v>2643.9927819999998</v>
      </c>
      <c r="U11" s="17">
        <v>1072.586935</v>
      </c>
    </row>
    <row r="12" spans="1:21">
      <c r="B12" t="s">
        <v>279</v>
      </c>
      <c r="C12" s="118">
        <v>3291.3552249999998</v>
      </c>
      <c r="D12" s="17">
        <v>3180.2778389999999</v>
      </c>
      <c r="E12" s="17">
        <v>3050.0178519999999</v>
      </c>
      <c r="F12" s="17">
        <v>2970.567978</v>
      </c>
      <c r="G12" s="17">
        <v>2858.5923760000001</v>
      </c>
      <c r="H12" s="17">
        <v>2739.9571980000001</v>
      </c>
      <c r="I12" s="17">
        <v>3485.7901390000002</v>
      </c>
      <c r="J12" s="17">
        <v>3408.9708329999999</v>
      </c>
      <c r="K12" s="17">
        <v>3320.2597620000001</v>
      </c>
      <c r="L12" s="17">
        <v>3003.3793970000002</v>
      </c>
      <c r="M12" s="17">
        <v>2858.9254919999998</v>
      </c>
      <c r="N12" s="17">
        <v>2798.4280440000002</v>
      </c>
      <c r="O12" s="17">
        <v>2617.5562690000002</v>
      </c>
      <c r="P12" s="17">
        <v>2560.5119679999998</v>
      </c>
      <c r="Q12" s="17">
        <v>2639.1985629999999</v>
      </c>
      <c r="R12" s="17">
        <v>2586.1023639999999</v>
      </c>
      <c r="S12" s="17">
        <v>2223.2044289999999</v>
      </c>
      <c r="T12" s="17">
        <v>2130.3177930000002</v>
      </c>
      <c r="U12" s="17">
        <v>2196.9347939999998</v>
      </c>
    </row>
    <row r="13" spans="1:21">
      <c r="B13" t="s">
        <v>280</v>
      </c>
      <c r="C13" s="118">
        <v>0</v>
      </c>
      <c r="D13" s="17">
        <v>0</v>
      </c>
      <c r="E13" s="17">
        <v>0</v>
      </c>
      <c r="F13" s="17">
        <v>0</v>
      </c>
      <c r="G13" s="17">
        <v>0</v>
      </c>
      <c r="H13" s="17">
        <v>0</v>
      </c>
      <c r="I13" s="17">
        <v>374.49379800000003</v>
      </c>
      <c r="J13" s="17">
        <v>142.75932</v>
      </c>
      <c r="K13" s="17">
        <v>348.06127400000003</v>
      </c>
      <c r="L13" s="17">
        <v>205.39088100000001</v>
      </c>
      <c r="M13" s="17">
        <v>176.21406099999999</v>
      </c>
      <c r="N13" s="17">
        <v>256.112619</v>
      </c>
      <c r="O13" s="17">
        <v>263.29726399999998</v>
      </c>
      <c r="P13" s="17">
        <v>117.086468</v>
      </c>
      <c r="Q13" s="17">
        <v>91.730967000000007</v>
      </c>
      <c r="R13" s="17">
        <v>173.40178900000001</v>
      </c>
      <c r="S13" s="17">
        <v>0</v>
      </c>
      <c r="T13" s="17">
        <v>79.039568000000003</v>
      </c>
      <c r="U13" s="17">
        <v>211.70810499999999</v>
      </c>
    </row>
    <row r="14" spans="1:21">
      <c r="B14" t="s">
        <v>281</v>
      </c>
      <c r="C14" s="118">
        <v>161.409447</v>
      </c>
      <c r="D14" s="17">
        <v>161.409447</v>
      </c>
      <c r="E14" s="17">
        <v>161.409447</v>
      </c>
      <c r="F14" s="17">
        <v>161.409447</v>
      </c>
      <c r="G14" s="17">
        <v>148.29732000000001</v>
      </c>
      <c r="H14" s="17">
        <v>148.29732000000001</v>
      </c>
      <c r="I14" s="17">
        <v>148.27298300000001</v>
      </c>
      <c r="J14" s="17">
        <v>148.27298300000001</v>
      </c>
      <c r="K14" s="17">
        <v>123.483846</v>
      </c>
      <c r="L14" s="17">
        <v>123.483846</v>
      </c>
      <c r="M14" s="17">
        <v>123.483846</v>
      </c>
      <c r="N14" s="17">
        <v>123.483846</v>
      </c>
      <c r="O14" s="17">
        <v>100.467613</v>
      </c>
      <c r="P14" s="17">
        <v>100.467613</v>
      </c>
      <c r="Q14" s="17">
        <v>100.467613</v>
      </c>
      <c r="R14" s="17">
        <v>100.467613</v>
      </c>
      <c r="S14" s="17">
        <v>96.245931999999996</v>
      </c>
      <c r="T14" s="17">
        <v>96.245931999999996</v>
      </c>
      <c r="U14" s="17">
        <v>96.245931999999996</v>
      </c>
    </row>
    <row r="15" spans="1:21">
      <c r="B15" t="s">
        <v>282</v>
      </c>
      <c r="C15" s="118">
        <v>6049.5726340000001</v>
      </c>
      <c r="D15" s="17">
        <v>6099.0371189999996</v>
      </c>
      <c r="E15" s="17">
        <v>6145.5001249999996</v>
      </c>
      <c r="F15" s="17">
        <v>6208.225778</v>
      </c>
      <c r="G15" s="17">
        <v>6095.9031290000003</v>
      </c>
      <c r="H15" s="17">
        <v>6151.1688130000002</v>
      </c>
      <c r="I15" s="17">
        <v>553.10484499999995</v>
      </c>
      <c r="J15" s="17">
        <v>565.29203700000005</v>
      </c>
      <c r="K15" s="17">
        <v>237.62761499999999</v>
      </c>
      <c r="L15" s="17">
        <v>247.19845100000001</v>
      </c>
      <c r="M15" s="17">
        <v>249.42570000000001</v>
      </c>
      <c r="N15" s="17">
        <v>252.24505099999999</v>
      </c>
      <c r="O15" s="17">
        <v>260.61771299999998</v>
      </c>
      <c r="P15" s="17">
        <v>271.96634799999998</v>
      </c>
      <c r="Q15" s="17">
        <v>275.022741</v>
      </c>
      <c r="R15" s="17">
        <v>275.75908500000003</v>
      </c>
      <c r="S15" s="17">
        <v>276.37956300000002</v>
      </c>
      <c r="T15" s="17">
        <v>289.476857</v>
      </c>
      <c r="U15" s="17">
        <v>298.41830599999997</v>
      </c>
    </row>
    <row r="16" spans="1:21">
      <c r="B16" t="s">
        <v>283</v>
      </c>
      <c r="C16" s="118">
        <v>1330.946312</v>
      </c>
      <c r="D16" s="17">
        <v>1340.4199430000001</v>
      </c>
      <c r="E16" s="17">
        <v>1353.424432</v>
      </c>
      <c r="F16" s="17">
        <v>1348.6139800000001</v>
      </c>
      <c r="G16" s="17">
        <v>1280.8591060000001</v>
      </c>
      <c r="H16" s="17">
        <v>1261.8605600000001</v>
      </c>
      <c r="I16" s="17">
        <v>667.88922500000001</v>
      </c>
      <c r="J16" s="17">
        <v>623.75322400000005</v>
      </c>
      <c r="K16" s="17">
        <v>628.26851699999997</v>
      </c>
      <c r="L16" s="17">
        <v>650.22787100000005</v>
      </c>
      <c r="M16" s="17">
        <v>665.94321200000002</v>
      </c>
      <c r="N16" s="17">
        <v>660.45123799999999</v>
      </c>
      <c r="O16" s="17">
        <v>656.62627799999996</v>
      </c>
      <c r="P16" s="17">
        <v>664.66283499999997</v>
      </c>
      <c r="Q16" s="17">
        <v>673.80168200000003</v>
      </c>
      <c r="R16" s="17">
        <v>654.75710800000002</v>
      </c>
      <c r="S16" s="17">
        <v>650.13801799999999</v>
      </c>
      <c r="T16" s="17">
        <v>663.42822000000001</v>
      </c>
      <c r="U16" s="17">
        <v>678.263599</v>
      </c>
    </row>
    <row r="17" spans="1:21" s="22" customFormat="1">
      <c r="A17" s="17"/>
      <c r="B17" t="s">
        <v>284</v>
      </c>
      <c r="C17" s="118">
        <v>287.64509800000002</v>
      </c>
      <c r="D17" s="17">
        <v>333.77563700000002</v>
      </c>
      <c r="E17" s="17">
        <v>256.79899999999998</v>
      </c>
      <c r="F17" s="17">
        <v>305.30365</v>
      </c>
      <c r="G17" s="17">
        <v>337.72708</v>
      </c>
      <c r="H17" s="17">
        <v>256.49508900000001</v>
      </c>
      <c r="I17" s="17">
        <v>126.124995</v>
      </c>
      <c r="J17" s="17">
        <v>69.411872000000002</v>
      </c>
      <c r="K17" s="17">
        <v>56.092644999999997</v>
      </c>
      <c r="L17" s="17">
        <v>101.581328</v>
      </c>
      <c r="M17" s="17">
        <v>129.27813399999999</v>
      </c>
      <c r="N17" s="17">
        <v>43.790120999999999</v>
      </c>
      <c r="O17" s="17">
        <v>45.301375999999998</v>
      </c>
      <c r="P17" s="17">
        <v>88.262887000000006</v>
      </c>
      <c r="Q17" s="17">
        <v>122.54425000000001</v>
      </c>
      <c r="R17" s="17">
        <v>106.68159300000001</v>
      </c>
      <c r="S17" s="17">
        <v>45.131472000000002</v>
      </c>
      <c r="T17" s="17">
        <v>75.636818000000005</v>
      </c>
      <c r="U17" s="17">
        <v>12.004882</v>
      </c>
    </row>
    <row r="18" spans="1:21">
      <c r="B18" t="s">
        <v>285</v>
      </c>
      <c r="C18" s="118">
        <v>1344.7418930000001</v>
      </c>
      <c r="D18" s="17">
        <v>1367.259869</v>
      </c>
      <c r="E18" s="17">
        <v>1355.0384040000001</v>
      </c>
      <c r="F18" s="17">
        <v>792.47274899999991</v>
      </c>
      <c r="G18" s="17">
        <v>867.75307999999995</v>
      </c>
      <c r="H18" s="17">
        <v>933.50778500000001</v>
      </c>
      <c r="I18" s="17">
        <v>1215.5704000000001</v>
      </c>
      <c r="J18" s="17">
        <v>1570.1012539999999</v>
      </c>
      <c r="K18" s="17">
        <v>506.26794100000001</v>
      </c>
      <c r="L18" s="17">
        <v>589.01080000000002</v>
      </c>
      <c r="M18" s="17">
        <v>406.76436699999999</v>
      </c>
      <c r="N18" s="17">
        <v>531.65212199999996</v>
      </c>
      <c r="O18" s="17">
        <v>4230.1820349999998</v>
      </c>
      <c r="P18" s="17">
        <v>1617.0325680000001</v>
      </c>
      <c r="Q18" s="17">
        <v>935.96574599999997</v>
      </c>
      <c r="R18" s="17">
        <v>633.16960300000005</v>
      </c>
      <c r="S18" s="17">
        <v>2783.9571150000002</v>
      </c>
      <c r="T18" s="17">
        <v>522.00214100000005</v>
      </c>
      <c r="U18" s="17">
        <v>3305.0128970000001</v>
      </c>
    </row>
    <row r="19" spans="1:21" s="22" customFormat="1">
      <c r="A19" s="17"/>
      <c r="B19" s="2" t="s">
        <v>131</v>
      </c>
      <c r="C19" s="119">
        <v>604683.08102299995</v>
      </c>
      <c r="D19" s="20">
        <v>599086.37550299987</v>
      </c>
      <c r="E19" s="20">
        <v>577461.73824099987</v>
      </c>
      <c r="F19" s="20">
        <v>581715.28532200004</v>
      </c>
      <c r="G19" s="20">
        <v>569302.03685700009</v>
      </c>
      <c r="H19" s="20">
        <f>SUM(H6:H18)</f>
        <v>568117.31022600003</v>
      </c>
      <c r="I19" s="20">
        <f>SUM(I6:I18)</f>
        <v>345225.77590499999</v>
      </c>
      <c r="J19" s="20">
        <f>SUM(J6:J18)</f>
        <v>338167.46532700001</v>
      </c>
      <c r="K19" s="20">
        <f>SUM(K6:K18)</f>
        <v>327906.78461799998</v>
      </c>
      <c r="L19" s="20">
        <f t="shared" ref="L19" si="0">SUM(L6:L18)</f>
        <v>322801.92027800001</v>
      </c>
      <c r="M19" s="20">
        <f t="shared" ref="M19:U19" si="1">SUM(M6:M18)</f>
        <v>316521.96769600001</v>
      </c>
      <c r="N19" s="20">
        <f t="shared" si="1"/>
        <v>306494.68117600004</v>
      </c>
      <c r="O19" s="20">
        <f t="shared" si="1"/>
        <v>295890.77930799994</v>
      </c>
      <c r="P19" s="20">
        <f t="shared" si="1"/>
        <v>288462.11699500005</v>
      </c>
      <c r="Q19" s="20">
        <f t="shared" si="1"/>
        <v>274466.54324799997</v>
      </c>
      <c r="R19" s="20">
        <f t="shared" si="1"/>
        <v>263811.54571899999</v>
      </c>
      <c r="S19" s="20">
        <f t="shared" si="1"/>
        <v>263031.95816899999</v>
      </c>
      <c r="T19" s="20">
        <f t="shared" si="1"/>
        <v>253548.49209399999</v>
      </c>
      <c r="U19" s="20">
        <f t="shared" si="1"/>
        <v>244825.975122</v>
      </c>
    </row>
    <row r="20" spans="1:21">
      <c r="C20" s="118"/>
      <c r="D20" s="17"/>
      <c r="E20" s="17"/>
      <c r="F20" s="17"/>
      <c r="G20" s="17"/>
      <c r="H20" s="17"/>
      <c r="I20" s="17"/>
      <c r="J20" s="17"/>
      <c r="K20" s="17"/>
    </row>
    <row r="21" spans="1:21">
      <c r="B21" s="114" t="s">
        <v>286</v>
      </c>
      <c r="C21" s="118"/>
      <c r="D21" s="17"/>
      <c r="E21" s="17"/>
      <c r="F21" s="17"/>
      <c r="G21" s="17"/>
      <c r="H21" s="17"/>
      <c r="I21" s="17"/>
      <c r="J21" s="17"/>
      <c r="K21" s="17"/>
    </row>
    <row r="22" spans="1:21">
      <c r="B22" t="s">
        <v>287</v>
      </c>
      <c r="C22" s="118">
        <v>1234.4462390000001</v>
      </c>
      <c r="D22" s="17">
        <v>9969.8135230000007</v>
      </c>
      <c r="E22" s="17">
        <v>8279.698402</v>
      </c>
      <c r="F22" s="17">
        <v>8815.0179950000002</v>
      </c>
      <c r="G22" s="17">
        <v>12808.216498</v>
      </c>
      <c r="H22" s="17">
        <v>15638.539715999999</v>
      </c>
      <c r="I22" s="17">
        <v>3613.8085139999998</v>
      </c>
      <c r="J22" s="17">
        <v>6860.6116739999998</v>
      </c>
      <c r="K22" s="17">
        <v>6674.5662240000001</v>
      </c>
      <c r="L22" s="17">
        <v>5236.9190570000001</v>
      </c>
      <c r="M22" s="17">
        <v>7174.5468000000001</v>
      </c>
      <c r="N22" s="17">
        <v>5454.441433</v>
      </c>
      <c r="O22" s="17">
        <v>4475.1993160000002</v>
      </c>
      <c r="P22" s="17">
        <v>6985.8536299999996</v>
      </c>
      <c r="Q22" s="17">
        <v>5326.4295750000001</v>
      </c>
      <c r="R22" s="17">
        <v>3094.645497</v>
      </c>
      <c r="S22" s="17">
        <v>2071.7736220000002</v>
      </c>
      <c r="T22" s="17">
        <v>3492.9584920000002</v>
      </c>
      <c r="U22" s="17">
        <v>1190.071105</v>
      </c>
    </row>
    <row r="23" spans="1:21">
      <c r="B23" t="s">
        <v>288</v>
      </c>
      <c r="C23" s="118">
        <v>233424.932485</v>
      </c>
      <c r="D23" s="17">
        <v>231117.05056599999</v>
      </c>
      <c r="E23" s="17">
        <v>222131.047276</v>
      </c>
      <c r="F23" s="17">
        <v>225640.364061</v>
      </c>
      <c r="G23" s="17">
        <v>221827.46776199999</v>
      </c>
      <c r="H23" s="17">
        <v>220905.50471499999</v>
      </c>
      <c r="I23" s="17">
        <v>135051.535382</v>
      </c>
      <c r="J23" s="17">
        <v>135127.574314</v>
      </c>
      <c r="K23" s="17">
        <v>133613.677295</v>
      </c>
      <c r="L23" s="17">
        <v>134174.60480599999</v>
      </c>
      <c r="M23" s="17">
        <v>127366.44586000001</v>
      </c>
      <c r="N23" s="17">
        <v>123598.701352</v>
      </c>
      <c r="O23" s="17">
        <v>123493.363534</v>
      </c>
      <c r="P23" s="17">
        <v>123653.821973</v>
      </c>
      <c r="Q23" s="17">
        <v>115625.808468</v>
      </c>
      <c r="R23" s="17">
        <v>112274.43868599999</v>
      </c>
      <c r="S23" s="17">
        <v>108124.488067</v>
      </c>
      <c r="T23" s="17">
        <v>106445.799803</v>
      </c>
      <c r="U23" s="17">
        <v>97366.295159000001</v>
      </c>
    </row>
    <row r="24" spans="1:21">
      <c r="B24" t="s">
        <v>289</v>
      </c>
      <c r="C24" s="118">
        <v>276713.94529499998</v>
      </c>
      <c r="D24" s="17">
        <v>269723.37091900001</v>
      </c>
      <c r="E24" s="17">
        <v>255212.501946</v>
      </c>
      <c r="F24" s="17">
        <v>257880.09355699999</v>
      </c>
      <c r="G24" s="17">
        <v>249901.82519</v>
      </c>
      <c r="H24" s="17">
        <v>246370.83225400001</v>
      </c>
      <c r="I24" s="17">
        <v>156557.10932799999</v>
      </c>
      <c r="J24" s="17">
        <v>149909.500699</v>
      </c>
      <c r="K24" s="17">
        <v>142400.645193</v>
      </c>
      <c r="L24" s="17">
        <v>141277.200293</v>
      </c>
      <c r="M24" s="17">
        <v>139952.17836999998</v>
      </c>
      <c r="N24" s="17">
        <v>136377.69477599999</v>
      </c>
      <c r="O24" s="17">
        <v>128487.46551200001</v>
      </c>
      <c r="P24" s="17">
        <v>122247.095424</v>
      </c>
      <c r="Q24" s="17">
        <v>117763.46801899999</v>
      </c>
      <c r="R24" s="17">
        <v>113140.23229500001</v>
      </c>
      <c r="S24" s="17">
        <v>116582.286299</v>
      </c>
      <c r="T24" s="17">
        <v>112501.026742</v>
      </c>
      <c r="U24" s="17">
        <v>113512.955716</v>
      </c>
    </row>
    <row r="25" spans="1:21">
      <c r="B25" t="s">
        <v>278</v>
      </c>
      <c r="C25" s="118">
        <v>6279.4357010000003</v>
      </c>
      <c r="D25" s="17">
        <v>2906.355231</v>
      </c>
      <c r="E25" s="17">
        <v>3436.8553980000002</v>
      </c>
      <c r="F25" s="17">
        <v>964.91821000000004</v>
      </c>
      <c r="G25" s="17">
        <v>1278.212104</v>
      </c>
      <c r="H25" s="17">
        <v>1082.1190799999999</v>
      </c>
      <c r="I25" s="17">
        <v>1430.060127</v>
      </c>
      <c r="J25" s="17">
        <v>869.45793600000002</v>
      </c>
      <c r="K25" s="17">
        <v>858.16131700000005</v>
      </c>
      <c r="L25" s="17">
        <v>1518.86727</v>
      </c>
      <c r="M25" s="17">
        <v>1218.876522</v>
      </c>
      <c r="N25" s="17">
        <v>1670.0594550000001</v>
      </c>
      <c r="O25" s="17">
        <v>1651.016846</v>
      </c>
      <c r="P25" s="17">
        <v>1573.6738439999999</v>
      </c>
      <c r="Q25" s="17">
        <v>1207.686434</v>
      </c>
      <c r="R25" s="17">
        <v>1922.194753</v>
      </c>
      <c r="S25" s="17">
        <v>1830.8365670000001</v>
      </c>
      <c r="T25" s="17">
        <v>1450.153112</v>
      </c>
      <c r="U25" s="17">
        <v>2697.2869799999999</v>
      </c>
    </row>
    <row r="26" spans="1:21">
      <c r="B26" t="s">
        <v>290</v>
      </c>
      <c r="C26" s="118">
        <v>508.41699699999998</v>
      </c>
      <c r="D26" s="17">
        <v>486.477149</v>
      </c>
      <c r="E26" s="17">
        <v>621.19781499999999</v>
      </c>
      <c r="F26" s="17">
        <v>602.026836</v>
      </c>
      <c r="G26" s="17">
        <v>509.72711399999997</v>
      </c>
      <c r="H26" s="17">
        <v>509.90579100000002</v>
      </c>
      <c r="I26" s="17">
        <v>243.571834</v>
      </c>
      <c r="J26" s="17">
        <v>233.75119599999999</v>
      </c>
      <c r="K26" s="17">
        <v>194.667326</v>
      </c>
      <c r="L26" s="17">
        <v>191.87457900000001</v>
      </c>
      <c r="M26" s="17">
        <v>216.58479700000001</v>
      </c>
      <c r="N26" s="17">
        <v>203.00340299999999</v>
      </c>
      <c r="O26" s="17">
        <v>196.81367599999999</v>
      </c>
      <c r="P26" s="17">
        <v>208.42947599999999</v>
      </c>
      <c r="Q26" s="17">
        <v>221.90168800000001</v>
      </c>
      <c r="R26" s="17">
        <v>220.45833500000001</v>
      </c>
      <c r="S26" s="17">
        <v>184.7841</v>
      </c>
      <c r="T26" s="17">
        <v>180.24632299999999</v>
      </c>
      <c r="U26" s="17">
        <v>211.99739299999999</v>
      </c>
    </row>
    <row r="27" spans="1:21">
      <c r="B27" t="s">
        <v>291</v>
      </c>
      <c r="C27" s="118">
        <v>355.96089499999999</v>
      </c>
      <c r="D27" s="17">
        <v>352.578509</v>
      </c>
      <c r="E27" s="17">
        <v>383.73338999999999</v>
      </c>
      <c r="F27" s="17">
        <v>400.97240099999999</v>
      </c>
      <c r="G27" s="17">
        <v>212.38677200000001</v>
      </c>
      <c r="H27" s="17">
        <v>213.89281500000001</v>
      </c>
      <c r="I27" s="17">
        <v>197.207166</v>
      </c>
      <c r="J27" s="17">
        <v>197.207166</v>
      </c>
      <c r="K27" s="17">
        <v>167.22931600000001</v>
      </c>
      <c r="L27" s="17">
        <v>167.22931600000001</v>
      </c>
      <c r="M27" s="17">
        <v>167.22931600000001</v>
      </c>
      <c r="N27" s="17">
        <v>167.22931600000001</v>
      </c>
      <c r="O27" s="17">
        <v>136.23268899999999</v>
      </c>
      <c r="P27" s="17">
        <v>136.23268899999999</v>
      </c>
      <c r="Q27" s="17">
        <v>136.23268899999999</v>
      </c>
      <c r="R27" s="17">
        <v>138.964213</v>
      </c>
      <c r="S27" s="17">
        <v>131.71204700000001</v>
      </c>
      <c r="T27" s="17">
        <v>131.71204700000001</v>
      </c>
      <c r="U27" s="17">
        <v>131.71204700000001</v>
      </c>
    </row>
    <row r="28" spans="1:21">
      <c r="B28" t="s">
        <v>292</v>
      </c>
      <c r="C28" s="118">
        <v>1170.6029080000001</v>
      </c>
      <c r="D28" s="17">
        <v>824.45167200000003</v>
      </c>
      <c r="E28" s="17">
        <v>480.16366299999999</v>
      </c>
      <c r="F28" s="17">
        <v>1325.2945970000001</v>
      </c>
      <c r="G28" s="17">
        <v>786.24957199999994</v>
      </c>
      <c r="H28" s="17">
        <v>377.53803399999998</v>
      </c>
      <c r="I28" s="17">
        <v>139.394274</v>
      </c>
      <c r="J28" s="17">
        <v>906.422595</v>
      </c>
      <c r="K28" s="17">
        <v>702.04520100000002</v>
      </c>
      <c r="L28" s="17">
        <v>212.01586699999999</v>
      </c>
      <c r="M28" s="17">
        <v>275.129324</v>
      </c>
      <c r="N28" s="17">
        <v>1027.6064389999999</v>
      </c>
      <c r="O28" s="17">
        <v>731.73847000000001</v>
      </c>
      <c r="P28" s="17">
        <v>388.19772599999999</v>
      </c>
      <c r="Q28" s="17">
        <v>125.959626</v>
      </c>
      <c r="R28" s="17">
        <v>735.99091199999998</v>
      </c>
      <c r="S28" s="17">
        <v>597.48467000000005</v>
      </c>
      <c r="T28" s="17">
        <v>471.117321</v>
      </c>
      <c r="U28" s="17">
        <v>432.36543</v>
      </c>
    </row>
    <row r="29" spans="1:21">
      <c r="B29" t="s">
        <v>293</v>
      </c>
      <c r="C29" s="118">
        <v>1167.9143690000001</v>
      </c>
      <c r="D29" s="17">
        <v>1026.6045610000001</v>
      </c>
      <c r="E29" s="17">
        <v>930.89520400000004</v>
      </c>
      <c r="F29" s="17">
        <v>959.30712900000003</v>
      </c>
      <c r="G29" s="17">
        <v>926.41513299999997</v>
      </c>
      <c r="H29" s="17">
        <v>683.03873499999997</v>
      </c>
      <c r="I29" s="17">
        <v>0</v>
      </c>
      <c r="J29" s="17">
        <v>0</v>
      </c>
      <c r="K29" s="17">
        <v>0</v>
      </c>
      <c r="L29" s="17">
        <v>0</v>
      </c>
      <c r="M29" s="17">
        <v>0</v>
      </c>
      <c r="N29" s="17">
        <v>0</v>
      </c>
      <c r="O29" s="17">
        <v>0</v>
      </c>
      <c r="P29" s="17">
        <v>0</v>
      </c>
      <c r="Q29" s="17">
        <v>0</v>
      </c>
      <c r="R29" s="17">
        <v>0</v>
      </c>
      <c r="S29" s="17">
        <v>45.998404999999998</v>
      </c>
      <c r="T29" s="17">
        <v>0</v>
      </c>
      <c r="U29" s="17">
        <v>0</v>
      </c>
    </row>
    <row r="30" spans="1:21">
      <c r="B30" t="s">
        <v>294</v>
      </c>
      <c r="C30" s="118">
        <v>195.76331400000001</v>
      </c>
      <c r="D30" s="17">
        <v>197.351112</v>
      </c>
      <c r="E30" s="17">
        <v>215.91137699999999</v>
      </c>
      <c r="F30" s="17">
        <v>322.342669</v>
      </c>
      <c r="G30" s="17">
        <v>290.74026199999997</v>
      </c>
      <c r="H30" s="17">
        <v>268.21548300000001</v>
      </c>
      <c r="I30" s="17">
        <v>157.813196</v>
      </c>
      <c r="J30" s="17">
        <v>164.21857399999999</v>
      </c>
      <c r="K30" s="17">
        <v>175.57423499999999</v>
      </c>
      <c r="L30" s="17">
        <v>187.16590400000001</v>
      </c>
      <c r="M30" s="17">
        <v>191.11740800000001</v>
      </c>
      <c r="N30" s="17">
        <v>148.78045700000001</v>
      </c>
      <c r="O30" s="17">
        <v>161.30661000000001</v>
      </c>
      <c r="P30" s="17">
        <v>152.656272</v>
      </c>
      <c r="Q30" s="17">
        <v>128.47196299999999</v>
      </c>
      <c r="R30" s="17">
        <v>95.750680000000003</v>
      </c>
      <c r="S30" s="17">
        <v>100.38073900000001</v>
      </c>
      <c r="T30" s="17">
        <v>86.56765</v>
      </c>
      <c r="U30" s="17">
        <v>74.391120000000001</v>
      </c>
    </row>
    <row r="31" spans="1:21">
      <c r="B31" t="s">
        <v>295</v>
      </c>
      <c r="C31" s="118">
        <v>20201.375831000001</v>
      </c>
      <c r="D31" s="17">
        <v>19914.171579999998</v>
      </c>
      <c r="E31" s="17">
        <v>20527.521385</v>
      </c>
      <c r="F31" s="17">
        <v>21450.634275</v>
      </c>
      <c r="G31" s="17">
        <v>20580.945382000002</v>
      </c>
      <c r="H31" s="17">
        <v>21007.100471000002</v>
      </c>
      <c r="I31" s="17">
        <v>14304.623976999999</v>
      </c>
      <c r="J31" s="17">
        <v>13505.368542</v>
      </c>
      <c r="K31" s="17">
        <v>12358.592274000001</v>
      </c>
      <c r="L31" s="17">
        <v>11562.681758999999</v>
      </c>
      <c r="M31" s="17">
        <v>10967.036935</v>
      </c>
      <c r="N31" s="17">
        <v>10106.510434</v>
      </c>
      <c r="O31" s="17">
        <v>7969.7442030000002</v>
      </c>
      <c r="P31" s="17">
        <v>6675.296413</v>
      </c>
      <c r="Q31" s="17">
        <v>6716.0421610000003</v>
      </c>
      <c r="R31" s="17">
        <v>6695.3189590000002</v>
      </c>
      <c r="S31" s="17">
        <v>5783.8349550000003</v>
      </c>
      <c r="T31" s="17">
        <v>5104.4441980000001</v>
      </c>
      <c r="U31" s="17">
        <v>4107.4432269999998</v>
      </c>
    </row>
    <row r="32" spans="1:21">
      <c r="B32" t="s">
        <v>296</v>
      </c>
      <c r="C32" s="118">
        <v>5880.771812</v>
      </c>
      <c r="D32" s="17">
        <v>5627.911341</v>
      </c>
      <c r="E32" s="17">
        <v>5668.8630460000004</v>
      </c>
      <c r="F32" s="17">
        <v>5972.8681859999997</v>
      </c>
      <c r="G32" s="17">
        <v>5445.5917579999996</v>
      </c>
      <c r="H32" s="17">
        <v>5799.6389010000003</v>
      </c>
      <c r="I32" s="17">
        <v>2770.220401</v>
      </c>
      <c r="J32" s="17">
        <v>2769.1985540000001</v>
      </c>
      <c r="K32" s="17">
        <v>2774.5277890000002</v>
      </c>
      <c r="L32" s="17">
        <v>2768.9388429999999</v>
      </c>
      <c r="M32" s="17">
        <v>2299.5610080000001</v>
      </c>
      <c r="N32" s="17">
        <v>2165.4344999999998</v>
      </c>
      <c r="O32" s="17">
        <v>2285.1722829999999</v>
      </c>
      <c r="P32" s="17">
        <v>1962.5479720000001</v>
      </c>
      <c r="Q32" s="17">
        <v>1960.6293330000001</v>
      </c>
      <c r="R32" s="17">
        <v>1854.6899249999999</v>
      </c>
      <c r="S32" s="17">
        <v>1827.136436</v>
      </c>
      <c r="T32" s="17">
        <v>1824.990628</v>
      </c>
      <c r="U32" s="17">
        <v>1824.5980500000001</v>
      </c>
    </row>
    <row r="33" spans="1:21">
      <c r="B33" t="s">
        <v>297</v>
      </c>
      <c r="C33" s="118">
        <v>2291.2153239999998</v>
      </c>
      <c r="D33" s="17">
        <v>2997.1851630000001</v>
      </c>
      <c r="E33" s="17">
        <v>7570.866548</v>
      </c>
      <c r="F33" s="17">
        <v>2630.109062</v>
      </c>
      <c r="G33" s="17">
        <v>2319.3610819999999</v>
      </c>
      <c r="H33" s="17">
        <v>4617.1203820000001</v>
      </c>
      <c r="I33" s="17">
        <v>5380.7681009999997</v>
      </c>
      <c r="J33" s="17">
        <v>1362.874787</v>
      </c>
      <c r="K33" s="17">
        <v>2997.0395509999998</v>
      </c>
      <c r="L33" s="17">
        <v>1709.1748499999999</v>
      </c>
      <c r="M33" s="17">
        <v>3825.6834490000001</v>
      </c>
      <c r="N33" s="17">
        <v>2152.014435</v>
      </c>
      <c r="O33" s="17">
        <v>3402.8611970000002</v>
      </c>
      <c r="P33" s="17">
        <v>2301.1104620000001</v>
      </c>
      <c r="Q33" s="17">
        <v>4171.7228779999996</v>
      </c>
      <c r="R33" s="17">
        <v>1746.0762340000001</v>
      </c>
      <c r="S33" s="17">
        <v>5081.7155110000003</v>
      </c>
      <c r="T33" s="17">
        <v>2031.8038329999999</v>
      </c>
      <c r="U33" s="17">
        <v>4111.0077309999997</v>
      </c>
    </row>
    <row r="34" spans="1:21">
      <c r="B34" s="2" t="s">
        <v>298</v>
      </c>
      <c r="C34" s="119">
        <v>549424.78116999997</v>
      </c>
      <c r="D34" s="20">
        <v>545143.32132600003</v>
      </c>
      <c r="E34" s="20">
        <v>525459.25545000006</v>
      </c>
      <c r="F34" s="20">
        <v>526963.94897799985</v>
      </c>
      <c r="G34" s="20">
        <v>516887.13862900005</v>
      </c>
      <c r="H34" s="20">
        <f t="shared" ref="H34:U34" si="2">SUM(H22:H33)</f>
        <v>517473.44637700007</v>
      </c>
      <c r="I34" s="20">
        <f t="shared" si="2"/>
        <v>319846.11229999998</v>
      </c>
      <c r="J34" s="20">
        <f t="shared" si="2"/>
        <v>311906.18603700004</v>
      </c>
      <c r="K34" s="20">
        <f t="shared" si="2"/>
        <v>302916.725721</v>
      </c>
      <c r="L34" s="20">
        <f t="shared" si="2"/>
        <v>299006.67254399991</v>
      </c>
      <c r="M34" s="20">
        <f t="shared" si="2"/>
        <v>293654.38978899992</v>
      </c>
      <c r="N34" s="20">
        <f t="shared" si="2"/>
        <v>283071.47600000002</v>
      </c>
      <c r="O34" s="20">
        <f t="shared" si="2"/>
        <v>272990.91433600005</v>
      </c>
      <c r="P34" s="20">
        <f t="shared" si="2"/>
        <v>266284.91588099999</v>
      </c>
      <c r="Q34" s="20">
        <f t="shared" si="2"/>
        <v>253384.35283399999</v>
      </c>
      <c r="R34" s="20">
        <f t="shared" si="2"/>
        <v>241918.76048900004</v>
      </c>
      <c r="S34" s="20">
        <f t="shared" si="2"/>
        <v>242362.43141799993</v>
      </c>
      <c r="T34" s="20">
        <f t="shared" si="2"/>
        <v>233720.82014900006</v>
      </c>
      <c r="U34" s="20">
        <f t="shared" si="2"/>
        <v>225660.12395800001</v>
      </c>
    </row>
    <row r="35" spans="1:21">
      <c r="C35" s="118"/>
      <c r="D35" s="17"/>
      <c r="E35" s="17"/>
      <c r="F35" s="17"/>
      <c r="G35" s="17"/>
      <c r="H35" s="17"/>
      <c r="I35" s="17"/>
      <c r="J35" s="17"/>
      <c r="K35" s="17"/>
    </row>
    <row r="36" spans="1:21">
      <c r="B36" s="114" t="s">
        <v>299</v>
      </c>
      <c r="C36" s="118"/>
      <c r="D36" s="17"/>
      <c r="E36" s="17"/>
      <c r="F36" s="17"/>
      <c r="G36" s="17"/>
      <c r="H36" s="17"/>
      <c r="I36" s="17"/>
      <c r="J36" s="17"/>
      <c r="K36" s="17"/>
    </row>
    <row r="37" spans="1:21">
      <c r="B37" t="s">
        <v>300</v>
      </c>
      <c r="C37" s="118">
        <v>4332.1859249999998</v>
      </c>
      <c r="D37" s="17">
        <v>4332.1859249999998</v>
      </c>
      <c r="E37" s="17">
        <v>4332.1859249999998</v>
      </c>
      <c r="F37" s="17">
        <v>4332.1859249999998</v>
      </c>
      <c r="G37" s="17">
        <v>4240.4125000000004</v>
      </c>
      <c r="H37" s="17">
        <v>4240.4125000000004</v>
      </c>
      <c r="I37" s="17">
        <v>2743.0296499999999</v>
      </c>
      <c r="J37" s="17">
        <v>2743.0296499999999</v>
      </c>
      <c r="K37" s="17">
        <v>2743.0296499999999</v>
      </c>
      <c r="L37" s="17">
        <v>2743.0296499999999</v>
      </c>
      <c r="M37" s="17">
        <v>2743.0296499999999</v>
      </c>
      <c r="N37" s="17">
        <v>2743.0296499999999</v>
      </c>
      <c r="O37" s="17">
        <v>2743.0296499999999</v>
      </c>
      <c r="P37" s="17">
        <v>2743.0296499999999</v>
      </c>
      <c r="Q37" s="17">
        <v>2743.0296499999999</v>
      </c>
      <c r="R37" s="17">
        <v>2743.0296499999999</v>
      </c>
      <c r="S37" s="17">
        <v>2683.076</v>
      </c>
      <c r="T37" s="17">
        <v>2683.076</v>
      </c>
      <c r="U37" s="17">
        <v>2683.076</v>
      </c>
    </row>
    <row r="38" spans="1:21">
      <c r="B38" t="s">
        <v>301</v>
      </c>
      <c r="C38" s="118">
        <v>-12.536925</v>
      </c>
      <c r="D38" s="17">
        <v>-2.3504749999999999</v>
      </c>
      <c r="E38" s="17">
        <v>-0.62362499999999998</v>
      </c>
      <c r="F38" s="17">
        <v>-1.3610750000000005</v>
      </c>
      <c r="G38" s="17">
        <v>-2.0583749999999998</v>
      </c>
      <c r="H38" s="17">
        <v>-9.3402999999999992</v>
      </c>
      <c r="I38" s="17">
        <v>-1.3913</v>
      </c>
      <c r="J38" s="17">
        <v>-1.3913</v>
      </c>
      <c r="K38" s="17">
        <v>-6.5669250000000003</v>
      </c>
      <c r="L38" s="17">
        <v>-0.31692500000000001</v>
      </c>
      <c r="M38" s="17">
        <v>-0.31692500000000001</v>
      </c>
      <c r="N38" s="17">
        <v>-0.88392499999999996</v>
      </c>
      <c r="O38" s="17">
        <v>-6.7749750000000004</v>
      </c>
      <c r="P38" s="17">
        <v>-1.774975</v>
      </c>
      <c r="Q38" s="17">
        <v>-1.774975</v>
      </c>
      <c r="R38" s="17">
        <v>-2.706375</v>
      </c>
      <c r="S38" s="17">
        <v>-3.542475</v>
      </c>
      <c r="T38" s="17">
        <v>-3.542475</v>
      </c>
      <c r="U38" s="17">
        <v>-4.6321500000000002</v>
      </c>
    </row>
    <row r="39" spans="1:21">
      <c r="B39" t="s">
        <v>302</v>
      </c>
      <c r="C39" s="118">
        <v>9305.0178319999995</v>
      </c>
      <c r="D39" s="17">
        <v>9305.0178319999995</v>
      </c>
      <c r="E39" s="17">
        <v>9305.0178319999995</v>
      </c>
      <c r="F39" s="17">
        <v>9305.0178333823296</v>
      </c>
      <c r="G39" s="17">
        <v>8878.9981100000005</v>
      </c>
      <c r="H39" s="17">
        <v>8878.9981100000005</v>
      </c>
      <c r="I39" s="17">
        <v>1966.296153</v>
      </c>
      <c r="J39" s="17">
        <v>1966.296153</v>
      </c>
      <c r="K39" s="17">
        <v>1966.296153</v>
      </c>
      <c r="L39" s="17">
        <v>1966.296153</v>
      </c>
      <c r="M39" s="17">
        <v>1966.296153</v>
      </c>
      <c r="N39" s="17">
        <v>1966.296153</v>
      </c>
      <c r="O39" s="17">
        <v>1966.296153</v>
      </c>
      <c r="P39" s="17">
        <v>1966.296153</v>
      </c>
      <c r="Q39" s="17">
        <v>1966.296153</v>
      </c>
      <c r="R39" s="17">
        <v>1966.296153</v>
      </c>
      <c r="S39" s="17">
        <v>1836.821929</v>
      </c>
      <c r="T39" s="17">
        <v>1836.821929</v>
      </c>
      <c r="U39" s="17">
        <v>1836.821929</v>
      </c>
    </row>
    <row r="40" spans="1:21">
      <c r="A40" s="22"/>
      <c r="B40" t="s">
        <v>303</v>
      </c>
      <c r="C40" s="118">
        <v>3557.272567</v>
      </c>
      <c r="D40" s="17">
        <v>3633.072725</v>
      </c>
      <c r="E40" s="17">
        <v>3645.984653</v>
      </c>
      <c r="F40" s="17">
        <v>3570.5198313309038</v>
      </c>
      <c r="G40" s="17">
        <v>3600.912409</v>
      </c>
      <c r="H40" s="17">
        <v>3564.150459</v>
      </c>
      <c r="I40" s="17">
        <v>3603.5425420000001</v>
      </c>
      <c r="J40" s="17">
        <v>4536.1726230000004</v>
      </c>
      <c r="K40" s="17">
        <v>2764.071985</v>
      </c>
      <c r="L40" s="17">
        <v>2790.7627349999998</v>
      </c>
      <c r="M40" s="17">
        <v>2790.667657</v>
      </c>
      <c r="N40" s="17">
        <v>3611.530816</v>
      </c>
      <c r="O40" s="17">
        <v>2509.6608940000001</v>
      </c>
      <c r="P40" s="17">
        <v>2526.1036939999999</v>
      </c>
      <c r="Q40" s="17">
        <v>2525.7132000000001</v>
      </c>
      <c r="R40" s="17">
        <v>3126.825143</v>
      </c>
      <c r="S40" s="17">
        <v>2020.437893</v>
      </c>
      <c r="T40" s="17">
        <v>2020.437893</v>
      </c>
      <c r="U40" s="17">
        <v>2017.081694</v>
      </c>
    </row>
    <row r="41" spans="1:21">
      <c r="B41" t="s">
        <v>304</v>
      </c>
      <c r="C41" s="118">
        <v>17181.939398999999</v>
      </c>
      <c r="D41" s="17">
        <v>17267.926007000002</v>
      </c>
      <c r="E41" s="17">
        <v>17282.564784999999</v>
      </c>
      <c r="F41" s="17">
        <v>17206.362514713233</v>
      </c>
      <c r="G41" s="17">
        <v>16718.264644000003</v>
      </c>
      <c r="H41" s="17">
        <v>16674.220769</v>
      </c>
      <c r="I41" s="17">
        <v>8311.4770449999996</v>
      </c>
      <c r="J41" s="17">
        <f>SUM(J37:J40)</f>
        <v>9244.1071260000008</v>
      </c>
      <c r="K41" s="17">
        <v>7466.8308630000001</v>
      </c>
      <c r="L41" s="17">
        <v>7499.771612999999</v>
      </c>
      <c r="M41" s="17">
        <v>7499.6765349999996</v>
      </c>
      <c r="N41" s="17">
        <v>8319.972694</v>
      </c>
      <c r="O41" s="17">
        <v>7212.211722</v>
      </c>
      <c r="P41" s="17">
        <v>7233.6545220000007</v>
      </c>
      <c r="Q41" s="17">
        <v>7233.2640280000005</v>
      </c>
      <c r="R41" s="17">
        <v>7833.444571</v>
      </c>
      <c r="S41" s="17">
        <v>6536.7933469999998</v>
      </c>
      <c r="T41" s="17">
        <v>6536.7933469999998</v>
      </c>
      <c r="U41" s="17">
        <v>6532.3474729999998</v>
      </c>
    </row>
    <row r="42" spans="1:21">
      <c r="A42" s="22"/>
      <c r="C42" s="118"/>
      <c r="D42" s="17"/>
      <c r="E42" s="17"/>
      <c r="F42" s="17"/>
      <c r="G42" s="17"/>
      <c r="H42" s="17"/>
      <c r="I42" s="17"/>
      <c r="J42" s="17"/>
      <c r="K42" s="17"/>
    </row>
    <row r="43" spans="1:21">
      <c r="A43" s="22"/>
      <c r="B43" t="s">
        <v>305</v>
      </c>
      <c r="C43" s="118">
        <v>19238.743504999999</v>
      </c>
      <c r="D43" s="17">
        <v>19238.743504999999</v>
      </c>
      <c r="E43" s="17">
        <v>19240.710008999999</v>
      </c>
      <c r="F43" s="17">
        <v>19139.78126840436</v>
      </c>
      <c r="G43" s="17">
        <v>19105.890183</v>
      </c>
      <c r="H43" s="17">
        <v>19113.884429999998</v>
      </c>
      <c r="I43" s="17">
        <v>11941.406288</v>
      </c>
      <c r="J43" s="17">
        <v>13302.166214999999</v>
      </c>
      <c r="K43" s="17">
        <v>10750.33692</v>
      </c>
      <c r="L43" s="17">
        <v>10750.33692</v>
      </c>
      <c r="M43" s="17">
        <v>10750.33692</v>
      </c>
      <c r="N43" s="17">
        <v>11950.700711</v>
      </c>
      <c r="O43" s="17">
        <v>10373.032804</v>
      </c>
      <c r="P43" s="17">
        <v>10373.032804</v>
      </c>
      <c r="Q43" s="17">
        <v>10373.032804</v>
      </c>
      <c r="R43" s="17">
        <v>11254.325355999999</v>
      </c>
      <c r="S43" s="17">
        <v>9641.4245370000008</v>
      </c>
      <c r="T43" s="17">
        <v>9641.4245370000008</v>
      </c>
      <c r="U43" s="17">
        <v>9641.4245370000008</v>
      </c>
    </row>
    <row r="44" spans="1:21">
      <c r="A44" s="22"/>
      <c r="B44" t="s">
        <v>306</v>
      </c>
      <c r="C44" s="118">
        <v>150</v>
      </c>
      <c r="D44" s="17">
        <v>150</v>
      </c>
      <c r="E44" s="17">
        <v>150</v>
      </c>
      <c r="F44" s="17">
        <v>150</v>
      </c>
      <c r="G44" s="17">
        <v>150</v>
      </c>
      <c r="H44" s="17">
        <v>150</v>
      </c>
      <c r="I44" s="17">
        <v>150</v>
      </c>
      <c r="J44" s="17">
        <v>150</v>
      </c>
      <c r="K44" s="17">
        <v>150</v>
      </c>
      <c r="L44" s="17">
        <v>150</v>
      </c>
      <c r="M44" s="17">
        <v>150</v>
      </c>
      <c r="N44" s="17">
        <v>150</v>
      </c>
      <c r="O44" s="17">
        <v>150</v>
      </c>
      <c r="P44" s="17">
        <v>150</v>
      </c>
      <c r="Q44" s="17">
        <v>150</v>
      </c>
      <c r="R44" s="17">
        <v>150</v>
      </c>
      <c r="S44" s="17">
        <v>150</v>
      </c>
      <c r="T44" s="17">
        <v>150</v>
      </c>
      <c r="U44" s="17">
        <v>150</v>
      </c>
    </row>
    <row r="45" spans="1:21">
      <c r="A45" s="22"/>
      <c r="B45" t="s">
        <v>307</v>
      </c>
      <c r="C45" s="118">
        <v>5517.3222070000002</v>
      </c>
      <c r="D45" s="17">
        <v>5517.3222070000002</v>
      </c>
      <c r="E45" s="17">
        <v>5517.3222070000002</v>
      </c>
      <c r="F45" s="17">
        <v>5517.3222068164696</v>
      </c>
      <c r="G45" s="17">
        <v>5376.7695130000002</v>
      </c>
      <c r="H45" s="17">
        <v>5376.7695130000002</v>
      </c>
      <c r="I45" s="17">
        <v>35.507835999999998</v>
      </c>
      <c r="J45" s="17">
        <v>35.507835999999998</v>
      </c>
      <c r="K45" s="17">
        <v>35.507835999999998</v>
      </c>
      <c r="L45" s="17">
        <v>35.507835999999998</v>
      </c>
      <c r="M45" s="17">
        <v>35.507835999999998</v>
      </c>
      <c r="N45" s="17">
        <v>35.507835999999998</v>
      </c>
      <c r="O45" s="17">
        <v>35.507835999999998</v>
      </c>
      <c r="P45" s="17">
        <v>35.507835999999998</v>
      </c>
      <c r="Q45" s="17">
        <v>35.507835999999998</v>
      </c>
      <c r="R45" s="17">
        <v>35.507835999999998</v>
      </c>
      <c r="S45" s="17">
        <v>14.378492</v>
      </c>
      <c r="T45" s="17">
        <v>14.378492</v>
      </c>
      <c r="U45" s="17">
        <v>14.378492</v>
      </c>
    </row>
    <row r="46" spans="1:21">
      <c r="A46" s="22"/>
      <c r="B46" t="s">
        <v>308</v>
      </c>
      <c r="C46" s="118">
        <v>24906.065712</v>
      </c>
      <c r="D46" s="17">
        <v>24906.065712</v>
      </c>
      <c r="E46" s="17">
        <v>24908.032216</v>
      </c>
      <c r="F46" s="17">
        <v>24807.103475220829</v>
      </c>
      <c r="G46" s="17">
        <v>24632.659695999999</v>
      </c>
      <c r="H46" s="17">
        <v>24640.653942999998</v>
      </c>
      <c r="I46" s="17">
        <v>12126.914124000001</v>
      </c>
      <c r="J46" s="17">
        <f>SUM(J43:J45)</f>
        <v>13487.674051</v>
      </c>
      <c r="K46" s="17">
        <v>10935.844756</v>
      </c>
      <c r="L46" s="17">
        <v>10935.844756</v>
      </c>
      <c r="M46" s="17">
        <v>10935.844756</v>
      </c>
      <c r="N46" s="17">
        <v>12136.208547</v>
      </c>
      <c r="O46" s="17">
        <v>10558.540640000001</v>
      </c>
      <c r="P46" s="17">
        <v>10558.540640000001</v>
      </c>
      <c r="Q46" s="17">
        <v>10558.540640000001</v>
      </c>
      <c r="R46" s="17">
        <v>11439.833192</v>
      </c>
      <c r="S46" s="17">
        <v>9805.8030290000006</v>
      </c>
      <c r="T46" s="17">
        <v>9805.8030290000006</v>
      </c>
      <c r="U46" s="17">
        <v>9805.8030290000006</v>
      </c>
    </row>
    <row r="47" spans="1:21">
      <c r="A47" s="22"/>
      <c r="C47" s="118"/>
      <c r="D47" s="17"/>
      <c r="E47" s="17"/>
      <c r="F47" s="17"/>
      <c r="G47" s="17"/>
      <c r="H47" s="17"/>
      <c r="I47" s="17"/>
      <c r="J47" s="17"/>
      <c r="K47" s="17"/>
    </row>
    <row r="48" spans="1:21">
      <c r="B48" t="s">
        <v>309</v>
      </c>
      <c r="C48" s="118"/>
      <c r="D48" s="17"/>
      <c r="E48" s="17"/>
      <c r="F48" s="17"/>
      <c r="G48" s="17"/>
      <c r="H48" s="17"/>
      <c r="I48" s="17"/>
      <c r="J48" s="17"/>
      <c r="K48" s="17"/>
    </row>
    <row r="49" spans="2:21">
      <c r="B49" t="s">
        <v>310</v>
      </c>
      <c r="C49" s="118">
        <v>7126.9899839999989</v>
      </c>
      <c r="D49" s="17">
        <v>5457.8210079999999</v>
      </c>
      <c r="E49" s="17">
        <v>3972.3516669999999</v>
      </c>
      <c r="F49" s="17">
        <v>7264.2292379999999</v>
      </c>
      <c r="G49" s="17">
        <v>5707.4581197192801</v>
      </c>
      <c r="H49" s="17">
        <v>4027.5816919999997</v>
      </c>
      <c r="I49" s="17">
        <v>2461.2691460000001</v>
      </c>
      <c r="J49" s="17">
        <v>1306.1175889999995</v>
      </c>
      <c r="K49" s="17">
        <v>4493.6854249999997</v>
      </c>
      <c r="L49" s="17">
        <v>3274.2839279999998</v>
      </c>
      <c r="M49" s="17">
        <v>2354.648471</v>
      </c>
      <c r="N49" s="17">
        <v>1299.1112330000001</v>
      </c>
      <c r="O49" s="17">
        <v>3800.0100979999997</v>
      </c>
      <c r="P49" s="17">
        <v>2874.7950070000002</v>
      </c>
      <c r="Q49" s="17">
        <v>2124.7537990000001</v>
      </c>
      <c r="R49" s="17">
        <v>1188.7510769999999</v>
      </c>
      <c r="S49" s="17">
        <v>3220.8251920000002</v>
      </c>
      <c r="T49" s="17">
        <v>2380.3005659999999</v>
      </c>
      <c r="U49" s="17">
        <v>1723.1744920000001</v>
      </c>
    </row>
    <row r="50" spans="2:21">
      <c r="B50" t="s">
        <v>311</v>
      </c>
      <c r="C50" s="118">
        <v>1476.9709069999999</v>
      </c>
      <c r="D50" s="17">
        <v>1436.4709660000001</v>
      </c>
      <c r="E50" s="17">
        <v>1355.541731</v>
      </c>
      <c r="F50" s="17">
        <v>1193.827035</v>
      </c>
      <c r="G50" s="17">
        <v>1104.8993692807201</v>
      </c>
      <c r="H50" s="17">
        <v>1059.1180139999999</v>
      </c>
      <c r="I50" s="17">
        <v>2341.320631</v>
      </c>
      <c r="J50" s="17">
        <v>144.19977599999999</v>
      </c>
      <c r="K50" s="17">
        <v>0</v>
      </c>
      <c r="L50" s="17">
        <v>0</v>
      </c>
      <c r="M50" s="17">
        <v>0</v>
      </c>
      <c r="N50" s="17">
        <v>0</v>
      </c>
      <c r="O50" s="17">
        <v>0</v>
      </c>
      <c r="P50" s="17">
        <v>0</v>
      </c>
      <c r="Q50" s="17">
        <v>0</v>
      </c>
      <c r="R50" s="17">
        <v>0</v>
      </c>
      <c r="S50" s="17">
        <v>0</v>
      </c>
      <c r="T50" s="17">
        <v>0</v>
      </c>
      <c r="U50" s="17">
        <v>0</v>
      </c>
    </row>
    <row r="51" spans="2:21">
      <c r="B51" t="s">
        <v>312</v>
      </c>
      <c r="C51" s="118">
        <v>4566.3335589999997</v>
      </c>
      <c r="D51" s="17">
        <v>4874.7702829999998</v>
      </c>
      <c r="E51" s="17">
        <v>4483.9919369999998</v>
      </c>
      <c r="F51" s="17">
        <v>4279.8144270000003</v>
      </c>
      <c r="G51" s="17">
        <v>4251.5966269999999</v>
      </c>
      <c r="H51" s="17">
        <v>4242.2893320000003</v>
      </c>
      <c r="I51" s="17">
        <v>138.682661</v>
      </c>
      <c r="J51" s="17">
        <v>2079.1823260000001</v>
      </c>
      <c r="K51" s="17">
        <v>2093.6978530000001</v>
      </c>
      <c r="L51" s="17">
        <v>2085.3474369999999</v>
      </c>
      <c r="M51" s="17">
        <v>2077.4081449999999</v>
      </c>
      <c r="N51" s="17">
        <v>1667.9127020000001</v>
      </c>
      <c r="O51" s="17">
        <v>1329.1025030000001</v>
      </c>
      <c r="P51" s="17">
        <v>1510.2109190000001</v>
      </c>
      <c r="Q51" s="17">
        <v>1165.63193</v>
      </c>
      <c r="R51" s="17">
        <v>1430.7564400000001</v>
      </c>
      <c r="S51" s="17">
        <v>1106.1052360000001</v>
      </c>
      <c r="T51" s="17">
        <v>1104.7750559999999</v>
      </c>
      <c r="U51" s="17">
        <v>1104.526222</v>
      </c>
    </row>
    <row r="52" spans="2:21">
      <c r="C52" s="118"/>
      <c r="D52" s="17"/>
      <c r="E52" s="17"/>
      <c r="F52" s="17"/>
      <c r="G52" s="17"/>
      <c r="H52" s="17"/>
      <c r="I52" s="17"/>
      <c r="J52" s="17"/>
      <c r="K52" s="17"/>
    </row>
    <row r="53" spans="2:21">
      <c r="B53" s="2" t="s">
        <v>313</v>
      </c>
      <c r="C53" s="119">
        <v>55258.299561</v>
      </c>
      <c r="D53" s="20">
        <v>53943.053975999996</v>
      </c>
      <c r="E53" s="20">
        <v>52002.482336000001</v>
      </c>
      <c r="F53" s="20">
        <f>F41+F46+F49+F50+F51</f>
        <v>54751.336689934062</v>
      </c>
      <c r="G53" s="20">
        <v>52414.878455999999</v>
      </c>
      <c r="H53" s="20">
        <f t="shared" ref="H53" si="3">H41+H46+SUM(H49:H51)</f>
        <v>50643.863749999997</v>
      </c>
      <c r="I53" s="20">
        <f t="shared" ref="I53" si="4">I41+I46+SUM(I49:I51)</f>
        <v>25379.663607000002</v>
      </c>
      <c r="J53" s="20">
        <f t="shared" ref="J53:U53" si="5">J41+J46+SUM(J49:J51)</f>
        <v>26261.280868000002</v>
      </c>
      <c r="K53" s="20">
        <f t="shared" si="5"/>
        <v>24990.058897000003</v>
      </c>
      <c r="L53" s="20">
        <f t="shared" si="5"/>
        <v>23795.247733999997</v>
      </c>
      <c r="M53" s="20">
        <f t="shared" si="5"/>
        <v>22867.577906999999</v>
      </c>
      <c r="N53" s="20">
        <f t="shared" si="5"/>
        <v>23423.205175999999</v>
      </c>
      <c r="O53" s="20">
        <f t="shared" si="5"/>
        <v>22899.864963</v>
      </c>
      <c r="P53" s="20">
        <f t="shared" si="5"/>
        <v>22177.201088000002</v>
      </c>
      <c r="Q53" s="20">
        <f t="shared" si="5"/>
        <v>21082.190397000002</v>
      </c>
      <c r="R53" s="20">
        <f t="shared" si="5"/>
        <v>21892.785279999996</v>
      </c>
      <c r="S53" s="20">
        <f t="shared" si="5"/>
        <v>20669.526804000001</v>
      </c>
      <c r="T53" s="20">
        <f t="shared" si="5"/>
        <v>19827.671998000002</v>
      </c>
      <c r="U53" s="20">
        <f t="shared" si="5"/>
        <v>19165.851215999999</v>
      </c>
    </row>
    <row r="54" spans="2:21">
      <c r="C54" s="118"/>
      <c r="D54" s="17"/>
      <c r="E54" s="17"/>
      <c r="F54" s="17"/>
      <c r="G54" s="17"/>
      <c r="H54" s="17"/>
      <c r="I54" s="17"/>
      <c r="J54" s="17"/>
      <c r="K54" s="17"/>
    </row>
    <row r="55" spans="2:21">
      <c r="B55" s="2" t="s">
        <v>314</v>
      </c>
      <c r="C55" s="119">
        <v>604683.08073099994</v>
      </c>
      <c r="D55" s="20">
        <v>599086.37530199997</v>
      </c>
      <c r="E55" s="20">
        <v>577461.73778600001</v>
      </c>
      <c r="F55" s="20">
        <v>581715.28566599987</v>
      </c>
      <c r="G55" s="20">
        <v>569302.01708500006</v>
      </c>
      <c r="H55" s="20">
        <f t="shared" ref="H55" si="6">H53+H34</f>
        <v>568117.31012700009</v>
      </c>
      <c r="I55" s="20">
        <f t="shared" ref="I55" si="7">I53+I34</f>
        <v>345225.775907</v>
      </c>
      <c r="J55" s="20">
        <f t="shared" ref="J55:U55" si="8">J53+J34</f>
        <v>338167.46690500004</v>
      </c>
      <c r="K55" s="20">
        <f t="shared" si="8"/>
        <v>327906.78461799998</v>
      </c>
      <c r="L55" s="20">
        <f t="shared" si="8"/>
        <v>322801.92027799989</v>
      </c>
      <c r="M55" s="20">
        <f t="shared" si="8"/>
        <v>316521.96769599989</v>
      </c>
      <c r="N55" s="20">
        <f t="shared" si="8"/>
        <v>306494.68117600004</v>
      </c>
      <c r="O55" s="20">
        <f t="shared" si="8"/>
        <v>295890.77929900005</v>
      </c>
      <c r="P55" s="20">
        <f t="shared" si="8"/>
        <v>288462.11696899997</v>
      </c>
      <c r="Q55" s="20">
        <f t="shared" si="8"/>
        <v>274466.54323100002</v>
      </c>
      <c r="R55" s="20">
        <f t="shared" si="8"/>
        <v>263811.54576900002</v>
      </c>
      <c r="S55" s="20">
        <f t="shared" si="8"/>
        <v>263031.95822199993</v>
      </c>
      <c r="T55" s="20">
        <f t="shared" si="8"/>
        <v>253548.49214700007</v>
      </c>
      <c r="U55" s="20">
        <f t="shared" si="8"/>
        <v>244825.97517400002</v>
      </c>
    </row>
    <row r="58" spans="2:21">
      <c r="C58" s="17"/>
      <c r="D58" s="17"/>
      <c r="E58" s="17"/>
      <c r="F58" s="17"/>
    </row>
  </sheetData>
  <hyperlinks>
    <hyperlink ref="A1" location="Contents!A1" display="Back to contents" xr:uid="{DD440E6B-140B-4804-B60F-953C7DC79E2B}"/>
  </hyperlinks>
  <pageMargins left="0.7" right="0.7" top="0.75" bottom="0.75" header="0.3" footer="0.3"/>
  <pageSetup paperSize="9" orientation="portrait" r:id="rId1"/>
  <headerFooter>
    <oddHeader>&amp;L&amp;"Aptos"&amp;10&amp;KFF0000 Konfidensielt&amp;1#_x000D_</oddHeader>
    <oddFooter>&amp;L_x000D_&amp;1#&amp;"Aptos"&amp;10&amp;KFF0000 Konfidensielt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1064D-D6F0-47C3-A341-EABD450C4E4D}">
  <dimension ref="A1:X107"/>
  <sheetViews>
    <sheetView workbookViewId="0"/>
  </sheetViews>
  <sheetFormatPr baseColWidth="10" defaultColWidth="11.09765625" defaultRowHeight="13.8"/>
  <cols>
    <col min="1" max="1" width="11.09765625" style="17"/>
    <col min="2" max="2" width="43" customWidth="1"/>
    <col min="3" max="5" width="13.3984375" customWidth="1"/>
    <col min="6" max="6" width="13.5" customWidth="1"/>
    <col min="7" max="8" width="12" customWidth="1"/>
    <col min="9" max="11" width="11.09765625" customWidth="1"/>
  </cols>
  <sheetData>
    <row r="1" spans="1:21">
      <c r="A1" s="85" t="s">
        <v>53</v>
      </c>
    </row>
    <row r="2" spans="1:21" ht="17.399999999999999">
      <c r="B2" s="113" t="s">
        <v>315</v>
      </c>
      <c r="C2" s="113"/>
      <c r="D2" s="113"/>
      <c r="E2" s="113"/>
      <c r="F2" s="113"/>
      <c r="G2" s="4"/>
      <c r="H2" s="4"/>
      <c r="I2" s="4"/>
      <c r="J2" s="4"/>
      <c r="K2" s="4"/>
    </row>
    <row r="3" spans="1:21" ht="17.399999999999999">
      <c r="B3" s="4"/>
      <c r="C3" s="4"/>
      <c r="D3" s="4"/>
      <c r="E3" s="4"/>
      <c r="F3" s="4"/>
      <c r="G3" s="4"/>
      <c r="H3" s="4"/>
      <c r="I3" s="4"/>
      <c r="J3" s="4"/>
      <c r="K3" s="4"/>
    </row>
    <row r="4" spans="1:21">
      <c r="B4" s="6" t="s">
        <v>63</v>
      </c>
      <c r="C4" s="117" t="s">
        <v>64</v>
      </c>
      <c r="D4" s="7" t="s">
        <v>65</v>
      </c>
      <c r="E4" s="7" t="s">
        <v>66</v>
      </c>
      <c r="F4" s="7" t="s">
        <v>67</v>
      </c>
      <c r="G4" s="7" t="s">
        <v>68</v>
      </c>
      <c r="H4" s="7" t="s">
        <v>69</v>
      </c>
      <c r="I4" s="7" t="s">
        <v>70</v>
      </c>
      <c r="J4" s="7" t="s">
        <v>71</v>
      </c>
      <c r="K4" s="7" t="s">
        <v>72</v>
      </c>
      <c r="L4" s="7" t="s">
        <v>73</v>
      </c>
      <c r="M4" s="7" t="s">
        <v>74</v>
      </c>
      <c r="N4" s="7" t="s">
        <v>75</v>
      </c>
      <c r="O4" s="7" t="s">
        <v>76</v>
      </c>
      <c r="P4" s="7" t="s">
        <v>77</v>
      </c>
      <c r="Q4" s="7" t="s">
        <v>78</v>
      </c>
      <c r="R4" s="7" t="s">
        <v>79</v>
      </c>
      <c r="S4" s="7" t="s">
        <v>80</v>
      </c>
      <c r="T4" s="7" t="s">
        <v>81</v>
      </c>
      <c r="U4" s="7" t="s">
        <v>82</v>
      </c>
    </row>
    <row r="5" spans="1:21">
      <c r="B5" t="s">
        <v>316</v>
      </c>
      <c r="C5" s="118">
        <v>21641.691656679952</v>
      </c>
      <c r="D5" s="17">
        <v>20696.972233639932</v>
      </c>
      <c r="E5" s="17">
        <v>19871.485967647612</v>
      </c>
      <c r="F5" s="17">
        <v>20311.46</v>
      </c>
      <c r="G5" s="17">
        <v>20406.080000000002</v>
      </c>
      <c r="H5" s="17">
        <v>19602.082999999999</v>
      </c>
      <c r="I5" s="17">
        <v>14260.983</v>
      </c>
      <c r="J5" s="17">
        <v>13023.884</v>
      </c>
      <c r="K5" s="17">
        <v>12460.334999999999</v>
      </c>
      <c r="L5" s="17">
        <v>12893.322</v>
      </c>
      <c r="M5" s="17">
        <v>12309.745000000001</v>
      </c>
      <c r="N5" s="17">
        <v>11499.213</v>
      </c>
      <c r="O5" s="17">
        <v>10596.406999999999</v>
      </c>
      <c r="P5" s="17">
        <v>10319.103999999999</v>
      </c>
      <c r="Q5" s="17">
        <v>10078.214</v>
      </c>
      <c r="R5" s="17">
        <v>9882.4590000000007</v>
      </c>
      <c r="S5" s="17">
        <v>9626.2540000000008</v>
      </c>
      <c r="T5" s="17">
        <v>9175.6450000000004</v>
      </c>
      <c r="U5" s="17">
        <v>8662.57</v>
      </c>
    </row>
    <row r="6" spans="1:21">
      <c r="B6" t="s">
        <v>317</v>
      </c>
      <c r="C6" s="118">
        <v>8749.7734019899417</v>
      </c>
      <c r="D6" s="17">
        <v>9628.351780779205</v>
      </c>
      <c r="E6" s="17">
        <v>9173.5363614463131</v>
      </c>
      <c r="F6" s="17">
        <v>9030.7000000000007</v>
      </c>
      <c r="G6" s="17">
        <v>8592.73</v>
      </c>
      <c r="H6" s="17">
        <v>8325.8130000000001</v>
      </c>
      <c r="I6" s="17">
        <v>4465.7</v>
      </c>
      <c r="J6" s="17">
        <v>4728.0479999999998</v>
      </c>
      <c r="K6" s="17">
        <v>5050.0280000000002</v>
      </c>
      <c r="L6" s="17">
        <v>4345.5240000000003</v>
      </c>
      <c r="M6" s="17">
        <v>4125.4920000000002</v>
      </c>
      <c r="N6" s="17">
        <v>3695.643</v>
      </c>
      <c r="O6" s="17">
        <v>4127.7619999999997</v>
      </c>
      <c r="P6" s="17">
        <v>4308.4660000000003</v>
      </c>
      <c r="Q6" s="17">
        <v>4406.18</v>
      </c>
      <c r="R6" s="17">
        <v>4056.1109999999999</v>
      </c>
      <c r="S6" s="17">
        <v>4129.9089999999997</v>
      </c>
      <c r="T6" s="17">
        <v>3817.0360000000001</v>
      </c>
      <c r="U6" s="17">
        <v>3392.8389999999999</v>
      </c>
    </row>
    <row r="7" spans="1:21">
      <c r="B7" t="s">
        <v>318</v>
      </c>
      <c r="C7" s="118">
        <v>4803.7383305028534</v>
      </c>
      <c r="D7" s="17">
        <v>4564.6721441636337</v>
      </c>
      <c r="E7" s="17">
        <v>4662.5723717343171</v>
      </c>
      <c r="F7" s="17">
        <v>4634.97</v>
      </c>
      <c r="G7" s="17">
        <v>4022.26</v>
      </c>
      <c r="H7" s="17">
        <v>3984.3879999999999</v>
      </c>
      <c r="I7" s="17">
        <v>3229.011</v>
      </c>
      <c r="J7" s="17">
        <v>3118.9259999999999</v>
      </c>
      <c r="K7" s="17">
        <v>3141.288</v>
      </c>
      <c r="L7" s="17">
        <v>2951.4050000000002</v>
      </c>
      <c r="M7" s="17">
        <v>2837.134</v>
      </c>
      <c r="N7" s="17">
        <v>2637.2040000000002</v>
      </c>
      <c r="O7" s="17">
        <v>2475.6210000000001</v>
      </c>
      <c r="P7" s="17">
        <v>2476.5039999999999</v>
      </c>
      <c r="Q7" s="17">
        <v>2742.268</v>
      </c>
      <c r="R7" s="17">
        <v>2487.0210000000002</v>
      </c>
      <c r="S7" s="17">
        <v>2431.4560000000001</v>
      </c>
      <c r="T7" s="17">
        <v>2321.0610000000001</v>
      </c>
      <c r="U7" s="17">
        <v>2225.2919999999999</v>
      </c>
    </row>
    <row r="8" spans="1:21">
      <c r="B8" t="s">
        <v>319</v>
      </c>
      <c r="C8" s="118">
        <v>21326.285156478192</v>
      </c>
      <c r="D8" s="17">
        <v>20231.442410660409</v>
      </c>
      <c r="E8" s="17">
        <v>19651.939894908763</v>
      </c>
      <c r="F8" s="17">
        <v>19823.939999999999</v>
      </c>
      <c r="G8" s="17">
        <v>18240.89</v>
      </c>
      <c r="H8" s="17">
        <v>19234.929</v>
      </c>
      <c r="I8" s="17">
        <v>7630.8990000000003</v>
      </c>
      <c r="J8" s="17">
        <v>7514.598</v>
      </c>
      <c r="K8" s="17">
        <v>7362.8990000000003</v>
      </c>
      <c r="L8" s="17">
        <v>7491.4530000000004</v>
      </c>
      <c r="M8" s="17">
        <v>7866.5519999999997</v>
      </c>
      <c r="N8" s="17">
        <v>7368.7150000000001</v>
      </c>
      <c r="O8" s="17">
        <v>7209.9009999999998</v>
      </c>
      <c r="P8" s="17">
        <v>7103.9480000000003</v>
      </c>
      <c r="Q8" s="17">
        <v>7058.6580000000004</v>
      </c>
      <c r="R8" s="17">
        <v>6714.4080000000004</v>
      </c>
      <c r="S8" s="17">
        <v>6981.9120000000003</v>
      </c>
      <c r="T8" s="17">
        <v>6826.2510000000002</v>
      </c>
      <c r="U8" s="17">
        <v>6175.3549999999996</v>
      </c>
    </row>
    <row r="9" spans="1:21">
      <c r="B9" t="s">
        <v>320</v>
      </c>
      <c r="C9" s="118">
        <v>6456.021720090831</v>
      </c>
      <c r="D9" s="17">
        <v>6952.2889484795642</v>
      </c>
      <c r="E9" s="17">
        <v>6873.0272028778863</v>
      </c>
      <c r="F9" s="17">
        <v>6177.52</v>
      </c>
      <c r="G9" s="17">
        <v>6513.13</v>
      </c>
      <c r="H9" s="17">
        <v>6998.9440000000004</v>
      </c>
      <c r="I9" s="17">
        <v>3506.4740000000002</v>
      </c>
      <c r="J9" s="17">
        <v>2956.482</v>
      </c>
      <c r="K9" s="17">
        <v>3057.6959999999999</v>
      </c>
      <c r="L9" s="17">
        <v>3218.0050000000001</v>
      </c>
      <c r="M9" s="17">
        <v>3315.88</v>
      </c>
      <c r="N9" s="17">
        <v>3129.8490000000002</v>
      </c>
      <c r="O9" s="17">
        <v>3066.873</v>
      </c>
      <c r="P9" s="17">
        <v>3261.5859999999998</v>
      </c>
      <c r="Q9" s="17">
        <v>3095.5360000000001</v>
      </c>
      <c r="R9" s="17">
        <v>2756.5990000000002</v>
      </c>
      <c r="S9" s="17">
        <v>2700.2959999999998</v>
      </c>
      <c r="T9" s="17">
        <v>2598.9630000000002</v>
      </c>
      <c r="U9" s="17">
        <v>2438.3240000000001</v>
      </c>
    </row>
    <row r="10" spans="1:21">
      <c r="B10" t="s">
        <v>321</v>
      </c>
      <c r="C10" s="118">
        <v>16142.325614556805</v>
      </c>
      <c r="D10" s="17">
        <v>15915.626078463309</v>
      </c>
      <c r="E10" s="17">
        <v>14967.03644205755</v>
      </c>
      <c r="F10" s="17">
        <v>14635.19</v>
      </c>
      <c r="G10" s="17">
        <v>13316.77</v>
      </c>
      <c r="H10" s="17">
        <v>12552.569051689999</v>
      </c>
      <c r="I10" s="17">
        <v>8755.0593903799981</v>
      </c>
      <c r="J10" s="17">
        <v>7937.5143184900007</v>
      </c>
      <c r="K10" s="17">
        <v>8369.5020000000004</v>
      </c>
      <c r="L10" s="17">
        <v>8312.3279999999995</v>
      </c>
      <c r="M10" s="17">
        <v>8819.3150000000005</v>
      </c>
      <c r="N10" s="17">
        <v>9384.6419999999998</v>
      </c>
      <c r="O10" s="17">
        <v>9251.9740000000002</v>
      </c>
      <c r="P10" s="17">
        <v>9639.777</v>
      </c>
      <c r="Q10" s="17">
        <v>9036.5010000000002</v>
      </c>
      <c r="R10" s="17">
        <v>9151.2369999999992</v>
      </c>
      <c r="S10" s="17">
        <v>8780.7289999999994</v>
      </c>
      <c r="T10" s="17">
        <v>8514.9040000000005</v>
      </c>
      <c r="U10" s="17">
        <v>7432.43</v>
      </c>
    </row>
    <row r="11" spans="1:21">
      <c r="B11" t="s">
        <v>322</v>
      </c>
      <c r="C11" s="118">
        <v>2125.3662300976243</v>
      </c>
      <c r="D11" s="17">
        <v>1450.0929334037105</v>
      </c>
      <c r="E11" s="17">
        <v>1523.6284874669361</v>
      </c>
      <c r="F11" s="17">
        <v>1392.8</v>
      </c>
      <c r="G11" s="17">
        <v>1500.71</v>
      </c>
      <c r="H11" s="17">
        <v>1466.6849999999999</v>
      </c>
      <c r="I11" s="17">
        <v>647.17499999999995</v>
      </c>
      <c r="J11" s="17">
        <v>635.76900000000001</v>
      </c>
      <c r="K11" s="17">
        <v>636.05100000000004</v>
      </c>
      <c r="L11" s="17">
        <v>688.15899999999999</v>
      </c>
      <c r="M11" s="17">
        <v>706.73699999999997</v>
      </c>
      <c r="N11" s="17">
        <v>682.43299999999999</v>
      </c>
      <c r="O11" s="17">
        <v>638.41</v>
      </c>
      <c r="P11" s="17">
        <v>654.92999999999995</v>
      </c>
      <c r="Q11" s="17">
        <v>662.31</v>
      </c>
      <c r="R11" s="17">
        <v>655.19200000000001</v>
      </c>
      <c r="S11" s="17">
        <v>796.49599999999998</v>
      </c>
      <c r="T11" s="17">
        <v>849.15</v>
      </c>
      <c r="U11" s="17">
        <v>870.08600000000001</v>
      </c>
    </row>
    <row r="12" spans="1:21">
      <c r="B12" t="s">
        <v>323</v>
      </c>
      <c r="C12" s="118">
        <v>54856.938213249399</v>
      </c>
      <c r="D12" s="17">
        <v>53438.463116274979</v>
      </c>
      <c r="E12" s="17">
        <v>53053.061841758179</v>
      </c>
      <c r="F12" s="17">
        <v>50710.41</v>
      </c>
      <c r="G12" s="17">
        <v>47700.67</v>
      </c>
      <c r="H12" s="17">
        <v>50525.097999999998</v>
      </c>
      <c r="I12" s="17">
        <v>21881.542000000001</v>
      </c>
      <c r="J12" s="17">
        <v>21598.27</v>
      </c>
      <c r="K12" s="17">
        <v>21086.583999999999</v>
      </c>
      <c r="L12" s="17">
        <v>20401.830000000002</v>
      </c>
      <c r="M12" s="17">
        <v>19528.941999999999</v>
      </c>
      <c r="N12" s="17">
        <v>18739.716</v>
      </c>
      <c r="O12" s="17">
        <v>17156.429</v>
      </c>
      <c r="P12" s="17">
        <v>17176.925999999999</v>
      </c>
      <c r="Q12" s="17">
        <v>17115.255000000001</v>
      </c>
      <c r="R12" s="17">
        <v>16549.223999999998</v>
      </c>
      <c r="S12" s="17">
        <v>15921.93</v>
      </c>
      <c r="T12" s="17">
        <v>15685.194</v>
      </c>
      <c r="U12" s="17">
        <v>15475.837</v>
      </c>
    </row>
    <row r="13" spans="1:21">
      <c r="B13" t="s">
        <v>324</v>
      </c>
      <c r="C13" s="118">
        <v>18941.624885333837</v>
      </c>
      <c r="D13" s="17">
        <v>18551.79162826285</v>
      </c>
      <c r="E13" s="17">
        <v>18198.580269214595</v>
      </c>
      <c r="F13" s="17">
        <v>18490.52</v>
      </c>
      <c r="G13" s="17">
        <v>21557.83</v>
      </c>
      <c r="H13" s="17">
        <v>17590.924999999999</v>
      </c>
      <c r="I13" s="17">
        <v>4632.6779999999999</v>
      </c>
      <c r="J13" s="17">
        <v>4533.3969999999999</v>
      </c>
      <c r="K13" s="17">
        <v>4306.9669999999996</v>
      </c>
      <c r="L13" s="17">
        <v>4659.0230000000001</v>
      </c>
      <c r="M13" s="17">
        <v>4563.7849999999999</v>
      </c>
      <c r="N13" s="17">
        <v>4255.8969999999999</v>
      </c>
      <c r="O13" s="17">
        <v>3999.9119999999998</v>
      </c>
      <c r="P13" s="17">
        <v>3767.2179999999998</v>
      </c>
      <c r="Q13" s="17">
        <v>3581.6790000000001</v>
      </c>
      <c r="R13" s="17">
        <v>3368.8069999999998</v>
      </c>
      <c r="S13" s="17">
        <v>3121.0920000000001</v>
      </c>
      <c r="T13" s="17">
        <v>3486.6239999999998</v>
      </c>
      <c r="U13" s="17">
        <v>3237.7979999999998</v>
      </c>
    </row>
    <row r="14" spans="1:21">
      <c r="B14" t="s">
        <v>325</v>
      </c>
      <c r="C14" s="118">
        <v>287.17338100257206</v>
      </c>
      <c r="D14" s="17">
        <v>300.03983150971357</v>
      </c>
      <c r="E14" s="17">
        <v>395.1051488645781</v>
      </c>
      <c r="F14" s="17">
        <v>362.48</v>
      </c>
      <c r="G14" s="17">
        <v>281.04000000000002</v>
      </c>
      <c r="H14" s="17">
        <v>250.80600000000001</v>
      </c>
      <c r="I14" s="17">
        <v>78.444999999999993</v>
      </c>
      <c r="J14" s="17">
        <v>80.064999999999998</v>
      </c>
      <c r="K14" s="17">
        <v>61.014000000000003</v>
      </c>
      <c r="L14" s="17">
        <v>61.636000000000003</v>
      </c>
      <c r="M14" s="17">
        <v>62.363999999999997</v>
      </c>
      <c r="N14" s="17">
        <v>62.902999999999999</v>
      </c>
      <c r="O14" s="17">
        <v>63.784999999999997</v>
      </c>
      <c r="P14" s="17">
        <v>64.412999999999997</v>
      </c>
      <c r="Q14" s="17">
        <v>65.081999999999994</v>
      </c>
      <c r="R14" s="17">
        <v>65.768000000000001</v>
      </c>
      <c r="S14" s="17">
        <v>55.311</v>
      </c>
      <c r="T14" s="17">
        <v>55.774000000000001</v>
      </c>
      <c r="U14" s="17">
        <v>56.375</v>
      </c>
    </row>
    <row r="15" spans="1:21">
      <c r="B15" s="27" t="s">
        <v>326</v>
      </c>
      <c r="C15" s="129">
        <v>861.79559644805022</v>
      </c>
      <c r="D15" s="21">
        <v>1127.2630667427118</v>
      </c>
      <c r="E15" s="21">
        <v>1027.3103055732977</v>
      </c>
      <c r="F15" s="21">
        <v>730.31</v>
      </c>
      <c r="G15" s="21">
        <v>855.32</v>
      </c>
      <c r="H15" s="21">
        <v>687.51499999999999</v>
      </c>
      <c r="I15" s="21">
        <v>593.11099999999999</v>
      </c>
      <c r="J15" s="21">
        <v>661.21</v>
      </c>
      <c r="K15" s="21">
        <v>570.86099999999999</v>
      </c>
      <c r="L15" s="21">
        <v>558.4</v>
      </c>
      <c r="M15" s="21">
        <v>576.88699999999994</v>
      </c>
      <c r="N15" s="21">
        <v>553.93200000000002</v>
      </c>
      <c r="O15" s="21">
        <v>449.48200000000003</v>
      </c>
      <c r="P15" s="21">
        <v>407.58100000000002</v>
      </c>
      <c r="Q15" s="21">
        <v>438.40600000000001</v>
      </c>
      <c r="R15" s="21">
        <v>444.99799999999999</v>
      </c>
      <c r="S15" s="21">
        <v>436.01400000000001</v>
      </c>
      <c r="T15" s="21">
        <v>446.70499999999998</v>
      </c>
      <c r="U15" s="21">
        <v>452.798</v>
      </c>
    </row>
    <row r="16" spans="1:21">
      <c r="B16" t="s">
        <v>327</v>
      </c>
      <c r="C16" s="118">
        <v>156192.73418643008</v>
      </c>
      <c r="D16" s="17">
        <v>152857.00417238002</v>
      </c>
      <c r="E16" s="17">
        <v>149397.28429355007</v>
      </c>
      <c r="F16" s="17">
        <v>146300.30000000002</v>
      </c>
      <c r="G16" s="17">
        <v>142987.43000000002</v>
      </c>
      <c r="H16" s="17">
        <f>SUM(H5:H15)</f>
        <v>141219.75505169001</v>
      </c>
      <c r="I16" s="17">
        <f>SUM(I5:I15)</f>
        <v>69681.077390380015</v>
      </c>
      <c r="J16" s="17">
        <f>SUM(J5:J15)</f>
        <v>66788.163318490013</v>
      </c>
      <c r="K16" s="17">
        <f>SUM(K5:K15)</f>
        <v>66103.225000000006</v>
      </c>
      <c r="L16" s="17">
        <f t="shared" ref="L16" si="0">SUM(L5:L15)</f>
        <v>65581.085000000006</v>
      </c>
      <c r="M16" s="17">
        <f t="shared" ref="M16:U16" si="1">SUM(M5:M15)</f>
        <v>64712.833000000013</v>
      </c>
      <c r="N16" s="17">
        <f t="shared" si="1"/>
        <v>62010.146999999997</v>
      </c>
      <c r="O16" s="17">
        <f t="shared" si="1"/>
        <v>59036.556000000011</v>
      </c>
      <c r="P16" s="17">
        <f t="shared" si="1"/>
        <v>59180.453000000001</v>
      </c>
      <c r="Q16" s="17">
        <f t="shared" si="1"/>
        <v>58280.089000000014</v>
      </c>
      <c r="R16" s="17">
        <f t="shared" si="1"/>
        <v>56131.824000000001</v>
      </c>
      <c r="S16" s="17">
        <f t="shared" si="1"/>
        <v>54981.398999999998</v>
      </c>
      <c r="T16" s="17">
        <f t="shared" si="1"/>
        <v>53777.306999999993</v>
      </c>
      <c r="U16" s="17">
        <f t="shared" si="1"/>
        <v>50419.703999999998</v>
      </c>
    </row>
    <row r="17" spans="1:24">
      <c r="B17" s="27" t="s">
        <v>220</v>
      </c>
      <c r="C17" s="129">
        <v>357023.97566508001</v>
      </c>
      <c r="D17" s="21">
        <v>352057.34593961993</v>
      </c>
      <c r="E17" s="21">
        <v>344901.87020926998</v>
      </c>
      <c r="F17" s="21">
        <v>341176.72</v>
      </c>
      <c r="G17" s="21">
        <v>331228.53999999998</v>
      </c>
      <c r="H17" s="21">
        <v>322027.21814876003</v>
      </c>
      <c r="I17" s="21">
        <v>220287.12042197</v>
      </c>
      <c r="J17" s="21">
        <v>216385.54544727999</v>
      </c>
      <c r="K17" s="21">
        <v>211099.5</v>
      </c>
      <c r="L17" s="21">
        <v>207331.2293915</v>
      </c>
      <c r="M17" s="21">
        <v>200718.19042694999</v>
      </c>
      <c r="N17" s="21">
        <v>194634.21983362999</v>
      </c>
      <c r="O17" s="21">
        <v>189294.32183649001</v>
      </c>
      <c r="P17" s="21">
        <v>181898.04063373999</v>
      </c>
      <c r="Q17" s="21">
        <v>173848.17023056999</v>
      </c>
      <c r="R17" s="21">
        <v>169242.4085057</v>
      </c>
      <c r="S17" s="21">
        <v>163723.92043654999</v>
      </c>
      <c r="T17" s="21">
        <v>160537.57795499999</v>
      </c>
      <c r="U17" s="21">
        <v>156513.247955</v>
      </c>
    </row>
    <row r="18" spans="1:24" s="3" customFormat="1">
      <c r="A18" s="17"/>
      <c r="B18" s="2" t="s">
        <v>328</v>
      </c>
      <c r="C18" s="119">
        <v>513216.70985151001</v>
      </c>
      <c r="D18" s="20">
        <v>504914.35011199996</v>
      </c>
      <c r="E18" s="20">
        <v>494299.15450282005</v>
      </c>
      <c r="F18" s="20">
        <v>487477.02</v>
      </c>
      <c r="G18" s="20">
        <v>474215.97</v>
      </c>
      <c r="H18" s="20">
        <f>SUM(H16:H17)</f>
        <v>463246.97320045007</v>
      </c>
      <c r="I18" s="20">
        <f>SUM(I16:I17)</f>
        <v>289968.19781235</v>
      </c>
      <c r="J18" s="20">
        <f>SUM(J16:J17)</f>
        <v>283173.70876577002</v>
      </c>
      <c r="K18" s="20">
        <f>SUM(K16:K17)</f>
        <v>277202.72499999998</v>
      </c>
      <c r="L18" s="20">
        <f t="shared" ref="L18" si="2">SUM(L16:L17)</f>
        <v>272912.31439150003</v>
      </c>
      <c r="M18" s="20">
        <f t="shared" ref="M18:U18" si="3">SUM(M16:M17)</f>
        <v>265431.02342694998</v>
      </c>
      <c r="N18" s="20">
        <f t="shared" si="3"/>
        <v>256644.36683362999</v>
      </c>
      <c r="O18" s="20">
        <f t="shared" si="3"/>
        <v>248330.87783649002</v>
      </c>
      <c r="P18" s="20">
        <f t="shared" si="3"/>
        <v>241078.49363374</v>
      </c>
      <c r="Q18" s="20">
        <f t="shared" si="3"/>
        <v>232128.25923056999</v>
      </c>
      <c r="R18" s="20">
        <f t="shared" si="3"/>
        <v>225374.2325057</v>
      </c>
      <c r="S18" s="20">
        <f t="shared" si="3"/>
        <v>218705.31943654999</v>
      </c>
      <c r="T18" s="20">
        <f t="shared" si="3"/>
        <v>214314.88495499999</v>
      </c>
      <c r="U18" s="20">
        <f t="shared" si="3"/>
        <v>206932.951955</v>
      </c>
    </row>
    <row r="19" spans="1:24">
      <c r="B19" t="s">
        <v>329</v>
      </c>
      <c r="C19" s="118">
        <v>1974.4289940000001</v>
      </c>
      <c r="D19" s="17">
        <v>1888.613486</v>
      </c>
      <c r="E19" s="17">
        <v>1898.986316</v>
      </c>
      <c r="F19" s="17">
        <v>1734.4282740000001</v>
      </c>
      <c r="G19" s="17">
        <v>1759.71</v>
      </c>
      <c r="H19" s="17">
        <v>1792.551463</v>
      </c>
      <c r="I19" s="17">
        <v>865.64405499999998</v>
      </c>
      <c r="J19" s="17">
        <v>884.95559500000002</v>
      </c>
      <c r="K19" s="17">
        <v>900</v>
      </c>
      <c r="L19" s="17">
        <v>888.55629299999998</v>
      </c>
      <c r="M19" s="17">
        <v>872.37789199999997</v>
      </c>
      <c r="N19" s="17">
        <v>877.59684000000004</v>
      </c>
      <c r="O19" s="17">
        <v>856.12607200000002</v>
      </c>
      <c r="P19" s="17">
        <v>851.83187999999996</v>
      </c>
      <c r="Q19" s="17">
        <v>864.64434000000006</v>
      </c>
      <c r="R19" s="17">
        <v>879.95920899999999</v>
      </c>
      <c r="S19" s="17">
        <v>862.08570099999997</v>
      </c>
      <c r="T19" s="17">
        <v>884.69685800000002</v>
      </c>
      <c r="U19" s="17">
        <v>876.23</v>
      </c>
    </row>
    <row r="20" spans="1:24" s="3" customFormat="1">
      <c r="A20" s="17"/>
      <c r="B20" s="2" t="s">
        <v>330</v>
      </c>
      <c r="C20" s="119">
        <v>511242.28085750999</v>
      </c>
      <c r="D20" s="20">
        <v>503025.73662599997</v>
      </c>
      <c r="E20" s="20">
        <v>492400.16818682005</v>
      </c>
      <c r="F20" s="20">
        <v>485742.59172600001</v>
      </c>
      <c r="G20" s="20">
        <v>472456.25999999995</v>
      </c>
      <c r="H20" s="20">
        <f>H18-H19</f>
        <v>461454.42173745006</v>
      </c>
      <c r="I20" s="20">
        <f>I18-I19</f>
        <v>289102.55375735002</v>
      </c>
      <c r="J20" s="20">
        <f>J18-J19</f>
        <v>282288.75317077001</v>
      </c>
      <c r="K20" s="20">
        <f>K18-K19</f>
        <v>276302.72499999998</v>
      </c>
      <c r="L20" s="20">
        <f t="shared" ref="L20" si="4">L18-L19</f>
        <v>272023.75809850002</v>
      </c>
      <c r="M20" s="20">
        <f t="shared" ref="M20:U20" si="5">M18-M19</f>
        <v>264558.64553494996</v>
      </c>
      <c r="N20" s="20">
        <f t="shared" si="5"/>
        <v>255766.76999362998</v>
      </c>
      <c r="O20" s="20">
        <f t="shared" si="5"/>
        <v>247474.75176449001</v>
      </c>
      <c r="P20" s="20">
        <f t="shared" si="5"/>
        <v>240226.66175373999</v>
      </c>
      <c r="Q20" s="20">
        <f t="shared" si="5"/>
        <v>231263.61489057</v>
      </c>
      <c r="R20" s="20">
        <f t="shared" si="5"/>
        <v>224494.2732967</v>
      </c>
      <c r="S20" s="20">
        <f t="shared" si="5"/>
        <v>217843.23373554999</v>
      </c>
      <c r="T20" s="20">
        <f t="shared" si="5"/>
        <v>213430.18809699998</v>
      </c>
      <c r="U20" s="20">
        <f t="shared" si="5"/>
        <v>206056.72195499999</v>
      </c>
    </row>
    <row r="21" spans="1:24">
      <c r="X21" s="3"/>
    </row>
    <row r="22" spans="1:24" ht="17.399999999999999">
      <c r="B22" s="113" t="s">
        <v>331</v>
      </c>
      <c r="X22" s="3"/>
    </row>
    <row r="23" spans="1:24">
      <c r="X23" s="3"/>
    </row>
    <row r="24" spans="1:24">
      <c r="B24" s="6" t="s">
        <v>63</v>
      </c>
      <c r="C24" s="117" t="str">
        <f>C4</f>
        <v>Q3-26</v>
      </c>
      <c r="D24" s="7" t="str">
        <f>D4</f>
        <v>Q2-26</v>
      </c>
      <c r="E24" s="7" t="s">
        <v>66</v>
      </c>
      <c r="X24" s="3"/>
    </row>
    <row r="25" spans="1:24">
      <c r="B25" t="s">
        <v>332</v>
      </c>
      <c r="C25" s="118">
        <f>C18-C26</f>
        <v>427783.70985151001</v>
      </c>
      <c r="D25" s="17">
        <f>D18-D26</f>
        <v>423527.35011199996</v>
      </c>
      <c r="E25" s="17">
        <f>E18-E26</f>
        <v>413824.63916603004</v>
      </c>
      <c r="X25" s="3"/>
    </row>
    <row r="26" spans="1:24">
      <c r="B26" t="s">
        <v>333</v>
      </c>
      <c r="C26" s="118">
        <v>85433</v>
      </c>
      <c r="D26" s="17">
        <f>47782+33400+205</f>
        <v>81387</v>
      </c>
      <c r="E26" s="17">
        <v>80474.515336789991</v>
      </c>
      <c r="X26" s="3"/>
    </row>
    <row r="27" spans="1:24">
      <c r="B27" s="2" t="s">
        <v>328</v>
      </c>
      <c r="C27" s="119">
        <f>C18</f>
        <v>513216.70985151001</v>
      </c>
      <c r="D27" s="20">
        <f>D18</f>
        <v>504914.35011199996</v>
      </c>
      <c r="E27" s="20">
        <f>E18</f>
        <v>494299.15450282005</v>
      </c>
      <c r="X27" s="3"/>
    </row>
    <row r="28" spans="1:24">
      <c r="B28" s="3"/>
      <c r="C28" s="54"/>
      <c r="D28" s="22"/>
      <c r="E28" s="22"/>
      <c r="X28" s="3"/>
    </row>
    <row r="29" spans="1:24" ht="17.399999999999999">
      <c r="B29" s="113" t="s">
        <v>334</v>
      </c>
      <c r="C29" s="17"/>
      <c r="D29" s="17"/>
      <c r="E29" s="17"/>
      <c r="F29" s="17"/>
      <c r="K29" s="227"/>
      <c r="L29" s="227"/>
      <c r="M29" s="227"/>
      <c r="N29" s="227"/>
    </row>
    <row r="31" spans="1:24">
      <c r="B31" s="6"/>
      <c r="C31" s="117" t="str">
        <f>C4</f>
        <v>Q3-26</v>
      </c>
      <c r="D31" s="7" t="str">
        <f>D24</f>
        <v>Q2-26</v>
      </c>
      <c r="E31" s="7" t="s">
        <v>66</v>
      </c>
      <c r="F31" s="144" t="s">
        <v>67</v>
      </c>
    </row>
    <row r="32" spans="1:24">
      <c r="B32" t="s">
        <v>335</v>
      </c>
      <c r="C32" s="168">
        <v>0.43728696904998199</v>
      </c>
      <c r="D32" s="24">
        <v>0.43557814435803566</v>
      </c>
      <c r="E32" s="24">
        <v>0.38994255560615876</v>
      </c>
      <c r="F32" s="155">
        <v>0.39698283304987847</v>
      </c>
    </row>
    <row r="33" spans="2:6">
      <c r="B33" t="s">
        <v>336</v>
      </c>
      <c r="C33" s="168">
        <v>6.6552407485517134E-2</v>
      </c>
      <c r="D33" s="24">
        <v>6.789553063946159E-2</v>
      </c>
      <c r="E33" s="24">
        <v>9.6213331735425928E-2</v>
      </c>
      <c r="F33" s="155">
        <v>9.6246029234583724E-2</v>
      </c>
    </row>
    <row r="34" spans="2:6">
      <c r="B34" t="s">
        <v>337</v>
      </c>
      <c r="C34" s="168">
        <v>5.7955212912553108E-2</v>
      </c>
      <c r="D34" s="24">
        <v>5.5571071338714174E-2</v>
      </c>
      <c r="E34" s="24">
        <v>7.3191896458613431E-2</v>
      </c>
      <c r="F34" s="155">
        <v>7.6412486001923893E-2</v>
      </c>
    </row>
    <row r="35" spans="2:6">
      <c r="B35" t="s">
        <v>338</v>
      </c>
      <c r="C35" s="168">
        <v>7.7506059519229051E-2</v>
      </c>
      <c r="D35" s="24">
        <v>7.4277610191908067E-2</v>
      </c>
      <c r="E35" s="24">
        <v>6.2736224913302246E-2</v>
      </c>
      <c r="F35" s="155">
        <v>5.8144294705832086E-2</v>
      </c>
    </row>
    <row r="36" spans="2:6">
      <c r="B36" t="s">
        <v>339</v>
      </c>
      <c r="C36" s="168">
        <v>5.4260829877582996E-2</v>
      </c>
      <c r="D36" s="24">
        <v>5.4924061106791162E-2</v>
      </c>
      <c r="E36" s="24">
        <v>5.670497452351194E-2</v>
      </c>
      <c r="F36" s="155">
        <v>5.6562715851076917E-2</v>
      </c>
    </row>
    <row r="37" spans="2:6">
      <c r="B37" t="s">
        <v>340</v>
      </c>
      <c r="C37" s="168">
        <v>4.960711755930676E-2</v>
      </c>
      <c r="D37" s="24">
        <v>4.9324288497833206E-2</v>
      </c>
      <c r="E37" s="24">
        <v>5.0902885902141905E-2</v>
      </c>
      <c r="F37" s="155">
        <v>4.9621419821143015E-2</v>
      </c>
    </row>
    <row r="38" spans="2:6">
      <c r="B38" t="s">
        <v>341</v>
      </c>
      <c r="C38" s="168">
        <v>4.2805908909991815E-2</v>
      </c>
      <c r="D38" s="24">
        <v>4.2620003701862648E-2</v>
      </c>
      <c r="E38" s="24">
        <v>4.7393873641620461E-2</v>
      </c>
      <c r="F38" s="155">
        <v>4.2144511564732048E-2</v>
      </c>
    </row>
    <row r="39" spans="2:6">
      <c r="B39" t="s">
        <v>342</v>
      </c>
      <c r="C39" s="168">
        <v>7.2221457891143896E-4</v>
      </c>
      <c r="D39" s="24">
        <v>6.4534636175110865E-4</v>
      </c>
      <c r="E39" s="24">
        <v>3.477248274982276E-2</v>
      </c>
      <c r="F39" s="155">
        <v>3.472585714849763E-2</v>
      </c>
    </row>
    <row r="40" spans="2:6">
      <c r="B40" t="s">
        <v>343</v>
      </c>
      <c r="C40" s="168">
        <v>3.8539813274053224E-2</v>
      </c>
      <c r="D40" s="24">
        <v>4.5539748023748557E-2</v>
      </c>
      <c r="E40" s="24">
        <v>3.1955718794221169E-2</v>
      </c>
      <c r="F40" s="155">
        <v>3.0668092024565538E-2</v>
      </c>
    </row>
    <row r="41" spans="2:6">
      <c r="B41" t="s">
        <v>344</v>
      </c>
      <c r="C41" s="168">
        <v>2.9192350598453431E-2</v>
      </c>
      <c r="D41" s="24">
        <v>3.4857036511107567E-2</v>
      </c>
      <c r="E41" s="24">
        <v>2.9810900281374231E-2</v>
      </c>
      <c r="F41" s="155">
        <v>2.8626081254143034E-2</v>
      </c>
    </row>
    <row r="42" spans="2:6">
      <c r="B42" t="s">
        <v>345</v>
      </c>
      <c r="C42" s="168">
        <v>2.1665167820081002E-2</v>
      </c>
      <c r="D42" s="24">
        <v>1.9877945582691924E-2</v>
      </c>
      <c r="E42" s="24">
        <v>1.9763329520999989E-2</v>
      </c>
      <c r="F42" s="155">
        <v>2.053903353964779E-2</v>
      </c>
    </row>
    <row r="43" spans="2:6">
      <c r="B43" t="s">
        <v>346</v>
      </c>
      <c r="C43" s="168">
        <v>6.6821522052593714E-3</v>
      </c>
      <c r="D43" s="24">
        <v>6.9302357783613553E-3</v>
      </c>
      <c r="E43" s="24">
        <v>7.9414949470839186E-3</v>
      </c>
      <c r="F43" s="155">
        <v>8.693967327775956E-3</v>
      </c>
    </row>
    <row r="44" spans="2:6">
      <c r="B44" t="s">
        <v>265</v>
      </c>
      <c r="C44" s="168">
        <v>0.11722379620907848</v>
      </c>
      <c r="D44" s="24">
        <v>0.11195897790773289</v>
      </c>
      <c r="E44" s="24">
        <v>9.8670330925723193E-2</v>
      </c>
      <c r="F44" s="155">
        <v>0.10063267847619989</v>
      </c>
    </row>
    <row r="45" spans="2:6">
      <c r="B45" s="96" t="s">
        <v>347</v>
      </c>
      <c r="F45" s="55"/>
    </row>
    <row r="46" spans="2:6">
      <c r="B46" s="96"/>
      <c r="F46" s="55"/>
    </row>
    <row r="47" spans="2:6">
      <c r="F47" s="55"/>
    </row>
    <row r="48" spans="2:6" ht="17.399999999999999">
      <c r="B48" s="113" t="s">
        <v>348</v>
      </c>
      <c r="F48" s="55"/>
    </row>
    <row r="49" spans="2:6">
      <c r="F49" s="55"/>
    </row>
    <row r="50" spans="2:6">
      <c r="B50" s="6" t="s">
        <v>349</v>
      </c>
      <c r="C50" s="117" t="str">
        <f>C31</f>
        <v>Q3-26</v>
      </c>
      <c r="D50" s="7" t="str">
        <f>D31</f>
        <v>Q2-26</v>
      </c>
      <c r="E50" s="7" t="s">
        <v>66</v>
      </c>
      <c r="F50" s="144" t="s">
        <v>67</v>
      </c>
    </row>
    <row r="51" spans="2:6">
      <c r="B51" t="s">
        <v>350</v>
      </c>
      <c r="C51" s="168">
        <v>0.27839900000000001</v>
      </c>
      <c r="D51" s="24">
        <v>0.26714199999999999</v>
      </c>
      <c r="E51" s="24">
        <v>0.29199999999999998</v>
      </c>
      <c r="F51" s="150">
        <v>0.30499999999999999</v>
      </c>
    </row>
    <row r="52" spans="2:6">
      <c r="B52" t="s">
        <v>351</v>
      </c>
      <c r="C52" s="168">
        <v>0.14873900000000001</v>
      </c>
      <c r="D52" s="24">
        <v>0.148783</v>
      </c>
      <c r="E52" s="24">
        <v>0.16200000000000001</v>
      </c>
      <c r="F52" s="150">
        <v>0.16</v>
      </c>
    </row>
    <row r="53" spans="2:6">
      <c r="B53" t="s">
        <v>352</v>
      </c>
      <c r="C53" s="168">
        <v>0.14812800000000001</v>
      </c>
      <c r="D53" s="24">
        <v>0.154143</v>
      </c>
      <c r="E53" s="24">
        <v>0.11</v>
      </c>
      <c r="F53" s="150">
        <v>0.121</v>
      </c>
    </row>
    <row r="54" spans="2:6">
      <c r="B54" t="s">
        <v>353</v>
      </c>
      <c r="C54" s="168">
        <v>0.103489</v>
      </c>
      <c r="D54" s="24">
        <v>0.10012699999999999</v>
      </c>
      <c r="E54" s="24">
        <v>0.108</v>
      </c>
      <c r="F54" s="150">
        <v>0.114</v>
      </c>
    </row>
    <row r="55" spans="2:6">
      <c r="B55" t="s">
        <v>354</v>
      </c>
      <c r="C55" s="168">
        <v>0.108999</v>
      </c>
      <c r="D55" s="24">
        <v>0.10842300000000001</v>
      </c>
      <c r="E55" s="24">
        <v>0.108</v>
      </c>
      <c r="F55" s="150">
        <v>0.106</v>
      </c>
    </row>
    <row r="56" spans="2:6">
      <c r="B56" t="s">
        <v>355</v>
      </c>
      <c r="C56" s="168">
        <v>9.4986000000000001E-2</v>
      </c>
      <c r="D56" s="24">
        <v>9.6692E-2</v>
      </c>
      <c r="E56" s="24">
        <v>8.8999999999999996E-2</v>
      </c>
      <c r="F56" s="150">
        <v>7.6999999999999999E-2</v>
      </c>
    </row>
    <row r="57" spans="2:6">
      <c r="B57" t="s">
        <v>356</v>
      </c>
      <c r="C57" s="168">
        <v>4.6496999999999997E-2</v>
      </c>
      <c r="D57" s="24">
        <v>5.0254E-2</v>
      </c>
      <c r="E57" s="24">
        <v>0.05</v>
      </c>
      <c r="F57" s="150">
        <v>4.3999999999999997E-2</v>
      </c>
    </row>
    <row r="58" spans="2:6">
      <c r="B58" t="s">
        <v>357</v>
      </c>
      <c r="C58" s="168">
        <v>4.0113000000000003E-2</v>
      </c>
      <c r="D58" s="24">
        <v>4.3214000000000002E-2</v>
      </c>
      <c r="E58" s="24">
        <v>4.8000000000000001E-2</v>
      </c>
      <c r="F58" s="150">
        <v>4.3999999999999997E-2</v>
      </c>
    </row>
    <row r="59" spans="2:6">
      <c r="B59" t="s">
        <v>358</v>
      </c>
      <c r="C59" s="168">
        <v>3.0644999999999999E-2</v>
      </c>
      <c r="D59" s="24">
        <v>3.1216000000000001E-2</v>
      </c>
      <c r="E59" s="24">
        <v>3.3000000000000002E-2</v>
      </c>
      <c r="F59" s="150">
        <v>2.9000000000000001E-2</v>
      </c>
    </row>
    <row r="60" spans="2:6">
      <c r="B60" s="96" t="s">
        <v>347</v>
      </c>
      <c r="F60" s="55"/>
    </row>
    <row r="61" spans="2:6">
      <c r="B61" s="96"/>
      <c r="F61" s="55"/>
    </row>
    <row r="62" spans="2:6">
      <c r="F62" s="55"/>
    </row>
    <row r="63" spans="2:6" ht="17.399999999999999">
      <c r="B63" s="113" t="s">
        <v>359</v>
      </c>
      <c r="F63" s="55"/>
    </row>
    <row r="64" spans="2:6">
      <c r="F64" s="55"/>
    </row>
    <row r="65" spans="2:7">
      <c r="B65" s="6" t="s">
        <v>349</v>
      </c>
      <c r="C65" s="117" t="str">
        <f>C50</f>
        <v>Q3-26</v>
      </c>
      <c r="D65" s="7" t="str">
        <f>D50</f>
        <v>Q2-26</v>
      </c>
      <c r="E65" s="7" t="s">
        <v>66</v>
      </c>
      <c r="F65" s="144" t="s">
        <v>67</v>
      </c>
    </row>
    <row r="66" spans="2:7">
      <c r="B66" t="s">
        <v>360</v>
      </c>
      <c r="C66" s="177">
        <v>0.70240639627865764</v>
      </c>
      <c r="D66" s="184">
        <v>0.71392529127025461</v>
      </c>
      <c r="E66" s="184">
        <v>0.68986890458685757</v>
      </c>
      <c r="F66" s="150">
        <v>0.69330000000000003</v>
      </c>
    </row>
    <row r="67" spans="2:7">
      <c r="B67" t="s">
        <v>361</v>
      </c>
      <c r="C67" s="177">
        <v>0.18751316107605218</v>
      </c>
      <c r="D67" s="184">
        <v>0.18493415419314441</v>
      </c>
      <c r="E67" s="184">
        <v>0.18988288028551198</v>
      </c>
      <c r="F67" s="150">
        <v>0.18590000000000001</v>
      </c>
    </row>
    <row r="68" spans="2:7">
      <c r="B68" t="s">
        <v>362</v>
      </c>
      <c r="C68" s="177">
        <v>6.4099007871564292E-2</v>
      </c>
      <c r="D68" s="184">
        <v>6.0798091264645457E-2</v>
      </c>
      <c r="E68" s="184">
        <v>6.1534765805275865E-2</v>
      </c>
      <c r="F68" s="150">
        <v>6.1499999999999999E-2</v>
      </c>
    </row>
    <row r="69" spans="2:7">
      <c r="B69" t="s">
        <v>363</v>
      </c>
      <c r="C69" s="177">
        <v>4.59814347737258E-2</v>
      </c>
      <c r="D69" s="184">
        <v>4.0342463271955564E-2</v>
      </c>
      <c r="E69" s="184">
        <v>5.8211379117952072E-2</v>
      </c>
      <c r="F69" s="150">
        <v>5.9289999999999995E-2</v>
      </c>
      <c r="G69" s="184"/>
    </row>
    <row r="70" spans="2:7">
      <c r="B70" s="96" t="s">
        <v>364</v>
      </c>
    </row>
    <row r="71" spans="2:7">
      <c r="B71" s="96"/>
    </row>
    <row r="73" spans="2:7" ht="17.399999999999999">
      <c r="B73" s="113" t="s">
        <v>365</v>
      </c>
    </row>
    <row r="74" spans="2:7">
      <c r="F74" s="55"/>
    </row>
    <row r="75" spans="2:7">
      <c r="B75" s="6" t="s">
        <v>349</v>
      </c>
      <c r="C75" s="117" t="str">
        <f>C65</f>
        <v>Q3-26</v>
      </c>
      <c r="D75" s="7" t="str">
        <f>D65</f>
        <v>Q2-26</v>
      </c>
      <c r="E75" s="7" t="s">
        <v>66</v>
      </c>
      <c r="F75" s="55"/>
    </row>
    <row r="76" spans="2:7">
      <c r="B76" t="s">
        <v>366</v>
      </c>
      <c r="C76" s="177">
        <v>0.52701433821325683</v>
      </c>
      <c r="D76" s="184">
        <v>0.5512943350806262</v>
      </c>
      <c r="E76" s="184">
        <v>0.53935680453682211</v>
      </c>
      <c r="F76" s="55"/>
    </row>
    <row r="77" spans="2:7">
      <c r="B77" t="s">
        <v>367</v>
      </c>
      <c r="C77" s="177">
        <v>0.14035931316868555</v>
      </c>
      <c r="D77" s="184">
        <v>0.16835307943359071</v>
      </c>
      <c r="E77" s="184">
        <v>0.19779021820498699</v>
      </c>
      <c r="F77" s="55"/>
    </row>
    <row r="78" spans="2:7">
      <c r="B78" t="s">
        <v>368</v>
      </c>
      <c r="C78" s="177">
        <v>0.13608316408687193</v>
      </c>
      <c r="D78" s="184">
        <v>6.4309746711538635E-2</v>
      </c>
      <c r="E78" s="184">
        <v>8.3291472513894696E-2</v>
      </c>
      <c r="F78" s="55"/>
    </row>
    <row r="79" spans="2:7">
      <c r="B79" t="s">
        <v>369</v>
      </c>
      <c r="C79" s="177">
        <v>0.19654318453118561</v>
      </c>
      <c r="D79" s="184">
        <v>0.21604283877424446</v>
      </c>
      <c r="E79" s="184">
        <v>0.17956150474429627</v>
      </c>
      <c r="F79" s="55"/>
    </row>
    <row r="80" spans="2:7">
      <c r="F80" s="55"/>
    </row>
    <row r="81" spans="2:6">
      <c r="F81" s="55"/>
    </row>
    <row r="82" spans="2:6" ht="17.399999999999999">
      <c r="B82" s="113" t="s">
        <v>370</v>
      </c>
      <c r="F82" s="55"/>
    </row>
    <row r="83" spans="2:6">
      <c r="F83" s="55"/>
    </row>
    <row r="84" spans="2:6">
      <c r="B84" s="6" t="s">
        <v>349</v>
      </c>
      <c r="C84" s="117" t="str">
        <f>C75</f>
        <v>Q3-26</v>
      </c>
      <c r="D84" s="7" t="str">
        <f>D75</f>
        <v>Q2-26</v>
      </c>
      <c r="E84" s="7" t="s">
        <v>66</v>
      </c>
      <c r="F84" s="55"/>
    </row>
    <row r="85" spans="2:6">
      <c r="B85" t="s">
        <v>371</v>
      </c>
      <c r="C85" s="123">
        <v>0.3441913975510929</v>
      </c>
      <c r="D85" s="24">
        <v>0.35207148426063911</v>
      </c>
      <c r="E85" s="24">
        <v>0.36697082483671545</v>
      </c>
      <c r="F85" s="55"/>
    </row>
    <row r="86" spans="2:6">
      <c r="B86" t="s">
        <v>372</v>
      </c>
      <c r="C86" s="123">
        <v>0.23401808590974921</v>
      </c>
      <c r="D86" s="24">
        <v>0.23057452736919723</v>
      </c>
      <c r="E86" s="24">
        <v>0.2336931285584741</v>
      </c>
      <c r="F86" s="55"/>
    </row>
    <row r="87" spans="2:6">
      <c r="B87" t="s">
        <v>373</v>
      </c>
      <c r="C87" s="123">
        <v>0.24340260652197337</v>
      </c>
      <c r="D87" s="24">
        <v>0.22559234500428074</v>
      </c>
      <c r="E87" s="24">
        <v>0.22913252271676404</v>
      </c>
      <c r="F87" s="55"/>
    </row>
    <row r="88" spans="2:6">
      <c r="B88" t="s">
        <v>374</v>
      </c>
      <c r="C88" s="123">
        <v>6.6680138578553108E-2</v>
      </c>
      <c r="D88" s="24">
        <v>8.2892529571790954E-2</v>
      </c>
      <c r="E88" s="24">
        <v>7.3054670440879044E-2</v>
      </c>
      <c r="F88" s="55"/>
    </row>
    <row r="89" spans="2:6">
      <c r="B89" t="s">
        <v>375</v>
      </c>
      <c r="C89" s="123">
        <v>5.8494630887309704E-2</v>
      </c>
      <c r="D89" s="24">
        <v>5.8953005395592166E-2</v>
      </c>
      <c r="E89" s="24">
        <v>4.908709137963832E-2</v>
      </c>
      <c r="F89" s="55"/>
    </row>
    <row r="90" spans="2:6">
      <c r="B90" t="s">
        <v>376</v>
      </c>
      <c r="C90" s="123">
        <v>1.7251044597843202E-2</v>
      </c>
      <c r="D90" s="24">
        <v>1.6462222583299057E-2</v>
      </c>
      <c r="E90" s="24">
        <v>1.8379932281857442E-2</v>
      </c>
      <c r="F90" s="55"/>
    </row>
    <row r="91" spans="2:6">
      <c r="B91" t="s">
        <v>377</v>
      </c>
      <c r="C91" s="123">
        <v>1.4050806039384391E-2</v>
      </c>
      <c r="D91" s="24"/>
      <c r="E91" s="24"/>
      <c r="F91" s="55"/>
    </row>
    <row r="92" spans="2:6">
      <c r="B92" t="s">
        <v>265</v>
      </c>
      <c r="C92" s="123">
        <v>2.1911289915609738E-2</v>
      </c>
      <c r="D92" s="34">
        <v>3.345388581520066E-2</v>
      </c>
      <c r="E92" s="34">
        <v>2.9681829785671444E-2</v>
      </c>
      <c r="F92" s="55"/>
    </row>
    <row r="93" spans="2:6">
      <c r="F93" s="55"/>
    </row>
    <row r="94" spans="2:6" ht="17.399999999999999">
      <c r="B94" s="113" t="s">
        <v>378</v>
      </c>
      <c r="F94" s="55"/>
    </row>
    <row r="95" spans="2:6">
      <c r="F95" s="55"/>
    </row>
    <row r="96" spans="2:6">
      <c r="B96" s="6" t="s">
        <v>379</v>
      </c>
      <c r="C96" s="117" t="str">
        <f>C84</f>
        <v>Q3-26</v>
      </c>
      <c r="D96" s="7" t="str">
        <f>D84</f>
        <v>Q2-26</v>
      </c>
      <c r="E96" s="7" t="s">
        <v>66</v>
      </c>
      <c r="F96" s="144" t="s">
        <v>67</v>
      </c>
    </row>
    <row r="97" spans="2:6">
      <c r="B97" t="s">
        <v>380</v>
      </c>
      <c r="C97" s="177">
        <v>0.31313131313131315</v>
      </c>
      <c r="D97" s="184">
        <v>0.30273822388421712</v>
      </c>
      <c r="E97" s="184">
        <v>0.2891623889197612</v>
      </c>
      <c r="F97" s="150">
        <v>0.24879999999999999</v>
      </c>
    </row>
    <row r="98" spans="2:6">
      <c r="B98" t="s">
        <v>381</v>
      </c>
      <c r="C98" s="177">
        <v>0.16161616161616163</v>
      </c>
      <c r="D98" s="184">
        <v>0.17183312459437708</v>
      </c>
      <c r="E98" s="184">
        <v>0.21674791728014925</v>
      </c>
      <c r="F98" s="150">
        <v>0.25359999999999999</v>
      </c>
    </row>
    <row r="99" spans="2:6">
      <c r="B99" t="s">
        <v>382</v>
      </c>
      <c r="C99" s="177">
        <v>0.18181818181818182</v>
      </c>
      <c r="D99" s="184">
        <v>0.16434984978339565</v>
      </c>
      <c r="E99" s="184">
        <v>0.13888416366659667</v>
      </c>
      <c r="F99" s="150">
        <v>0.1186</v>
      </c>
    </row>
    <row r="100" spans="2:6">
      <c r="B100" t="s">
        <v>383</v>
      </c>
      <c r="C100" s="177">
        <v>0.1212121212121212</v>
      </c>
      <c r="D100" s="184">
        <v>0.14838963922425977</v>
      </c>
      <c r="E100" s="184">
        <v>0.13155748366400841</v>
      </c>
      <c r="F100" s="150">
        <v>0.1246</v>
      </c>
    </row>
    <row r="101" spans="2:6">
      <c r="B101" t="s">
        <v>384</v>
      </c>
      <c r="C101" s="177">
        <v>9.0909090909090912E-2</v>
      </c>
      <c r="D101" s="184">
        <v>8.5120725403556835E-2</v>
      </c>
      <c r="E101" s="184">
        <v>8.2253185007916077E-2</v>
      </c>
      <c r="F101" s="150">
        <v>8.5999999999999993E-2</v>
      </c>
    </row>
    <row r="102" spans="2:6">
      <c r="B102" t="s">
        <v>385</v>
      </c>
      <c r="C102" s="177">
        <v>6.0606060606060601E-2</v>
      </c>
      <c r="D102" s="184">
        <v>4.1489311012107712E-2</v>
      </c>
      <c r="E102" s="184">
        <v>6.2634611950453042E-2</v>
      </c>
      <c r="F102" s="150">
        <v>7.4499999999999997E-2</v>
      </c>
    </row>
    <row r="103" spans="2:6">
      <c r="B103" t="s">
        <v>386</v>
      </c>
      <c r="C103" s="177">
        <v>3.03030303030303E-2</v>
      </c>
      <c r="D103" s="184">
        <v>4.0069958356144235E-2</v>
      </c>
      <c r="E103" s="184">
        <v>3.5462939381148535E-2</v>
      </c>
      <c r="F103" s="150">
        <v>2.2800000000000001E-2</v>
      </c>
    </row>
    <row r="104" spans="2:6">
      <c r="B104" t="s">
        <v>387</v>
      </c>
      <c r="C104" s="177">
        <v>3.03030303030303E-2</v>
      </c>
      <c r="D104" s="184">
        <v>3.0991191233391661E-2</v>
      </c>
      <c r="E104" s="184">
        <v>2.9247758755866757E-2</v>
      </c>
      <c r="F104" s="150">
        <v>3.7999999999999999E-2</v>
      </c>
    </row>
    <row r="105" spans="2:6">
      <c r="B105" t="s">
        <v>388</v>
      </c>
      <c r="C105" s="177">
        <v>1.0101010101010102E-2</v>
      </c>
      <c r="D105" s="184">
        <v>1.5017976508550166E-2</v>
      </c>
      <c r="E105" s="184">
        <v>1.4490676152237782E-2</v>
      </c>
      <c r="F105" s="150">
        <v>1.6799999999999999E-2</v>
      </c>
    </row>
    <row r="106" spans="2:6">
      <c r="B106" t="s">
        <v>265</v>
      </c>
      <c r="C106" s="177"/>
      <c r="D106" s="184"/>
      <c r="E106" s="184"/>
      <c r="F106" s="150">
        <v>1.6299999999999999E-2</v>
      </c>
    </row>
    <row r="107" spans="2:6">
      <c r="B107" s="96" t="s">
        <v>347</v>
      </c>
    </row>
  </sheetData>
  <sortState xmlns:xlrd2="http://schemas.microsoft.com/office/spreadsheetml/2017/richdata2" ref="B97:F107">
    <sortCondition descending="1" ref="E97:E107"/>
  </sortState>
  <mergeCells count="2">
    <mergeCell ref="M29:N29"/>
    <mergeCell ref="K29:L29"/>
  </mergeCells>
  <hyperlinks>
    <hyperlink ref="A1" location="Contents!A1" display="Back to contents" xr:uid="{AB18C9F2-7218-4560-9A71-ECD333A358BB}"/>
  </hyperlinks>
  <pageMargins left="0.7" right="0.7" top="0.75" bottom="0.75" header="0.3" footer="0.3"/>
  <pageSetup paperSize="9" orientation="portrait" r:id="rId1"/>
  <headerFooter>
    <oddHeader>&amp;L&amp;"Aptos"&amp;10&amp;KFF0000 Konfidensielt&amp;1#_x000D_</oddHeader>
    <oddFooter>&amp;L_x000D_&amp;1#&amp;"Aptos"&amp;10&amp;KFF0000 Konfidensielt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07963-CE31-43BD-ADBC-10FF9E24D617}">
  <dimension ref="A1:U45"/>
  <sheetViews>
    <sheetView workbookViewId="0"/>
  </sheetViews>
  <sheetFormatPr baseColWidth="10" defaultColWidth="11.09765625" defaultRowHeight="13.8"/>
  <cols>
    <col min="1" max="1" width="11.09765625" style="17"/>
    <col min="2" max="2" width="32.69921875" customWidth="1"/>
    <col min="3" max="3" width="15.19921875" customWidth="1"/>
    <col min="4" max="4" width="14.19921875" customWidth="1"/>
    <col min="5" max="5" width="15.59765625" customWidth="1"/>
    <col min="6" max="6" width="12.8984375" customWidth="1"/>
    <col min="7" max="11" width="11.09765625" customWidth="1"/>
  </cols>
  <sheetData>
    <row r="1" spans="1:21">
      <c r="A1" s="85" t="s">
        <v>53</v>
      </c>
    </row>
    <row r="2" spans="1:21" ht="17.399999999999999">
      <c r="B2" s="113" t="s">
        <v>389</v>
      </c>
      <c r="C2" s="113"/>
      <c r="D2" s="113"/>
      <c r="E2" s="113"/>
      <c r="F2" s="113"/>
      <c r="G2" s="4"/>
      <c r="H2" s="4"/>
      <c r="I2" s="4"/>
      <c r="J2" s="4"/>
      <c r="K2" s="4"/>
    </row>
    <row r="3" spans="1:21" ht="17.399999999999999">
      <c r="B3" s="4"/>
      <c r="C3" s="4"/>
      <c r="D3" s="4"/>
      <c r="E3" s="4"/>
      <c r="F3" s="4"/>
      <c r="G3" s="4"/>
      <c r="H3" s="4"/>
      <c r="I3" s="4"/>
      <c r="J3" s="4"/>
      <c r="K3" s="4"/>
    </row>
    <row r="4" spans="1:21">
      <c r="B4" s="6" t="s">
        <v>63</v>
      </c>
      <c r="C4" s="117" t="s">
        <v>64</v>
      </c>
      <c r="D4" s="7" t="s">
        <v>65</v>
      </c>
      <c r="E4" s="7" t="s">
        <v>66</v>
      </c>
      <c r="F4" s="7" t="s">
        <v>67</v>
      </c>
      <c r="G4" s="7" t="s">
        <v>68</v>
      </c>
      <c r="H4" s="7" t="s">
        <v>69</v>
      </c>
      <c r="I4" s="7" t="s">
        <v>70</v>
      </c>
      <c r="J4" s="7" t="s">
        <v>71</v>
      </c>
      <c r="K4" s="7" t="s">
        <v>72</v>
      </c>
      <c r="L4" s="7" t="s">
        <v>73</v>
      </c>
      <c r="M4" s="7" t="s">
        <v>74</v>
      </c>
      <c r="N4" s="7" t="s">
        <v>75</v>
      </c>
      <c r="O4" s="7" t="s">
        <v>76</v>
      </c>
      <c r="P4" s="7" t="s">
        <v>77</v>
      </c>
      <c r="Q4" s="7" t="s">
        <v>78</v>
      </c>
      <c r="R4" s="7" t="s">
        <v>79</v>
      </c>
      <c r="S4" s="7" t="s">
        <v>80</v>
      </c>
      <c r="T4" s="7" t="s">
        <v>81</v>
      </c>
      <c r="U4" s="7" t="s">
        <v>82</v>
      </c>
    </row>
    <row r="5" spans="1:21">
      <c r="B5" t="s">
        <v>316</v>
      </c>
      <c r="C5" s="118">
        <v>7398.3078256600011</v>
      </c>
      <c r="D5" s="17">
        <v>7761.8490244799996</v>
      </c>
      <c r="E5" s="17">
        <v>8052.6637667599953</v>
      </c>
      <c r="F5" s="17">
        <v>8796.52</v>
      </c>
      <c r="G5" s="17">
        <v>9011.58</v>
      </c>
      <c r="H5" s="17">
        <v>8237.5037841624398</v>
      </c>
      <c r="I5" s="17">
        <v>7074.7570728400005</v>
      </c>
      <c r="J5" s="17">
        <v>6748.7082106999997</v>
      </c>
      <c r="K5" s="17">
        <v>7002.3534041499997</v>
      </c>
      <c r="L5" s="17">
        <v>6897.8579966400002</v>
      </c>
      <c r="M5" s="17">
        <v>6585.6069185099996</v>
      </c>
      <c r="N5" s="17">
        <v>6251.58023469</v>
      </c>
      <c r="O5" s="17">
        <v>6445.3408816599995</v>
      </c>
      <c r="P5" s="17">
        <v>6356.6797025910009</v>
      </c>
      <c r="Q5" s="17">
        <v>6112.7030931319996</v>
      </c>
      <c r="R5" s="17">
        <v>5762.963210009998</v>
      </c>
      <c r="S5" s="17">
        <v>5402.8744978799896</v>
      </c>
      <c r="T5" s="17">
        <v>5309.42334587</v>
      </c>
      <c r="U5" s="17">
        <v>5084.7798803100004</v>
      </c>
    </row>
    <row r="6" spans="1:21">
      <c r="B6" t="s">
        <v>317</v>
      </c>
      <c r="C6" s="118">
        <v>9718.2020558599997</v>
      </c>
      <c r="D6" s="17">
        <v>9552.9656143299999</v>
      </c>
      <c r="E6" s="17">
        <v>10268.54624876</v>
      </c>
      <c r="F6" s="17">
        <v>10994.89</v>
      </c>
      <c r="G6" s="17">
        <v>11436.28</v>
      </c>
      <c r="H6" s="17">
        <v>6271.1653007323193</v>
      </c>
      <c r="I6" s="17">
        <v>4127.9760412500009</v>
      </c>
      <c r="J6" s="17">
        <v>7346.4969819400003</v>
      </c>
      <c r="K6" s="17">
        <v>7351.3101949000002</v>
      </c>
      <c r="L6" s="17">
        <v>7050.8727643900002</v>
      </c>
      <c r="M6" s="17">
        <f>7952.85668293+2500</f>
        <v>10452.85668293</v>
      </c>
      <c r="N6" s="17">
        <v>9906.6680315100002</v>
      </c>
      <c r="O6" s="17">
        <v>9965.6241858400008</v>
      </c>
      <c r="P6" s="17">
        <v>9969.5146956710014</v>
      </c>
      <c r="Q6" s="17">
        <v>9096.4137016200002</v>
      </c>
      <c r="R6" s="17">
        <v>7403.4270374700009</v>
      </c>
      <c r="S6" s="17">
        <v>7169.7614069900001</v>
      </c>
      <c r="T6" s="17">
        <v>6821.4894167700004</v>
      </c>
      <c r="U6" s="17">
        <v>5721.2690945699997</v>
      </c>
    </row>
    <row r="7" spans="1:21">
      <c r="B7" t="s">
        <v>318</v>
      </c>
      <c r="C7" s="118">
        <v>2066.3153589699996</v>
      </c>
      <c r="D7" s="17">
        <v>1568.0346234499996</v>
      </c>
      <c r="E7" s="17">
        <v>2904.5900790099995</v>
      </c>
      <c r="F7" s="17">
        <v>2770.02</v>
      </c>
      <c r="G7" s="17">
        <v>1664.91</v>
      </c>
      <c r="H7" s="17">
        <v>740.29975428</v>
      </c>
      <c r="I7" s="17">
        <v>783.60786140999994</v>
      </c>
      <c r="J7" s="17">
        <v>915.78135810999993</v>
      </c>
      <c r="K7" s="17">
        <v>880.18448900999999</v>
      </c>
      <c r="L7" s="17">
        <v>795.54893422999999</v>
      </c>
      <c r="M7" s="17">
        <v>979.49212209999996</v>
      </c>
      <c r="N7" s="17">
        <v>1226.9873761000001</v>
      </c>
      <c r="O7" s="17">
        <v>1464.5618609999999</v>
      </c>
      <c r="P7" s="17">
        <v>1571.4400853430002</v>
      </c>
      <c r="Q7" s="17">
        <v>1415.8638638399996</v>
      </c>
      <c r="R7" s="17">
        <v>1741.9347885299999</v>
      </c>
      <c r="S7" s="17">
        <v>1426.25654665</v>
      </c>
      <c r="T7" s="17">
        <v>1066.31646843</v>
      </c>
      <c r="U7" s="17">
        <v>902.54968712000004</v>
      </c>
    </row>
    <row r="8" spans="1:21">
      <c r="B8" t="s">
        <v>319</v>
      </c>
      <c r="C8" s="118">
        <v>7758.8983103999999</v>
      </c>
      <c r="D8" s="17">
        <v>7523.0233196799982</v>
      </c>
      <c r="E8" s="17">
        <v>7885.986525080004</v>
      </c>
      <c r="F8" s="17">
        <v>9022.9699999999993</v>
      </c>
      <c r="G8" s="17">
        <v>7041.11</v>
      </c>
      <c r="H8" s="17">
        <v>5702.3997308165463</v>
      </c>
      <c r="I8" s="17">
        <v>4417.1262011600002</v>
      </c>
      <c r="J8" s="17">
        <v>4404.5480982999998</v>
      </c>
      <c r="K8" s="17">
        <v>3946.42292447</v>
      </c>
      <c r="L8" s="17">
        <v>3949.0604330900001</v>
      </c>
      <c r="M8" s="17">
        <v>3628.24931384</v>
      </c>
      <c r="N8" s="17">
        <v>3858.8389440599999</v>
      </c>
      <c r="O8" s="17">
        <v>3615.1105921999997</v>
      </c>
      <c r="P8" s="17">
        <v>3625.2982251519998</v>
      </c>
      <c r="Q8" s="17">
        <v>3619.8479210629998</v>
      </c>
      <c r="R8" s="17">
        <v>3784.0732248199988</v>
      </c>
      <c r="S8" s="17">
        <v>3525.0990294099997</v>
      </c>
      <c r="T8" s="17">
        <v>3192.1937117799998</v>
      </c>
      <c r="U8" s="17">
        <v>3084.7616234300103</v>
      </c>
    </row>
    <row r="9" spans="1:21">
      <c r="B9" t="s">
        <v>320</v>
      </c>
      <c r="C9" s="118">
        <v>4726.7996514599981</v>
      </c>
      <c r="D9" s="17">
        <v>3892.2070970999998</v>
      </c>
      <c r="E9" s="17">
        <v>3711.1648987299995</v>
      </c>
      <c r="F9" s="17">
        <v>4106.95</v>
      </c>
      <c r="G9" s="17">
        <v>3969.01</v>
      </c>
      <c r="H9" s="17">
        <v>4225.0860099380943</v>
      </c>
      <c r="I9" s="17">
        <v>3100.6686271399999</v>
      </c>
      <c r="J9" s="17">
        <v>2991.0137404899997</v>
      </c>
      <c r="K9" s="17">
        <v>3083.9621949299999</v>
      </c>
      <c r="L9" s="17">
        <v>3091.4494281399998</v>
      </c>
      <c r="M9" s="17">
        <v>3314.4953364799999</v>
      </c>
      <c r="N9" s="17">
        <v>3310.4930070800001</v>
      </c>
      <c r="O9" s="17">
        <v>3772.9339032500002</v>
      </c>
      <c r="P9" s="17">
        <v>3314.893895962</v>
      </c>
      <c r="Q9" s="17">
        <v>2936.4324674670002</v>
      </c>
      <c r="R9" s="17">
        <v>2816.2151622400002</v>
      </c>
      <c r="S9" s="17">
        <v>2977.62833507</v>
      </c>
      <c r="T9" s="17">
        <v>2462.1272532800003</v>
      </c>
      <c r="U9" s="17">
        <v>2383.0036671699995</v>
      </c>
    </row>
    <row r="10" spans="1:21">
      <c r="B10" t="s">
        <v>321</v>
      </c>
      <c r="C10" s="118">
        <v>7483.556609350002</v>
      </c>
      <c r="D10" s="17">
        <v>6599.9820275299999</v>
      </c>
      <c r="E10" s="17">
        <v>6829.3365388800012</v>
      </c>
      <c r="F10" s="17">
        <v>6864.68</v>
      </c>
      <c r="G10" s="17">
        <v>6757.19</v>
      </c>
      <c r="H10" s="17">
        <v>4930.3485323247023</v>
      </c>
      <c r="I10" s="17">
        <v>6151.9420497999999</v>
      </c>
      <c r="J10" s="17">
        <v>6734.9448693000004</v>
      </c>
      <c r="K10" s="17">
        <v>7032.1614300499996</v>
      </c>
      <c r="L10" s="17">
        <v>7703.1503422400001</v>
      </c>
      <c r="M10" s="17">
        <v>6698.7910503499998</v>
      </c>
      <c r="N10" s="17">
        <v>6137.0062290799997</v>
      </c>
      <c r="O10" s="17">
        <v>6363.5430561000003</v>
      </c>
      <c r="P10" s="17">
        <v>6119.1137997209999</v>
      </c>
      <c r="Q10" s="17">
        <v>5381.8633887080005</v>
      </c>
      <c r="R10" s="17">
        <v>4347.6801602499972</v>
      </c>
      <c r="S10" s="17">
        <v>4316.3017098200098</v>
      </c>
      <c r="T10" s="17">
        <v>3392.30585144001</v>
      </c>
      <c r="U10" s="17">
        <v>2402.3502864399902</v>
      </c>
    </row>
    <row r="11" spans="1:21">
      <c r="B11" t="s">
        <v>322</v>
      </c>
      <c r="C11" s="118">
        <v>1316.9688685799995</v>
      </c>
      <c r="D11" s="17">
        <v>1073.1741879200001</v>
      </c>
      <c r="E11" s="17">
        <v>871.4676118699997</v>
      </c>
      <c r="F11" s="17">
        <v>1094.27</v>
      </c>
      <c r="G11" s="17">
        <v>1424.34</v>
      </c>
      <c r="H11" s="17">
        <v>1119.7262411742258</v>
      </c>
      <c r="I11" s="17">
        <v>610.49800739</v>
      </c>
      <c r="J11" s="17">
        <v>682.36831753000001</v>
      </c>
      <c r="K11" s="17">
        <v>817.62547603999997</v>
      </c>
      <c r="L11" s="17">
        <v>728.87504636000006</v>
      </c>
      <c r="M11" s="17">
        <v>496.46024726000002</v>
      </c>
      <c r="N11" s="17">
        <v>572.80038380999997</v>
      </c>
      <c r="O11" s="17">
        <v>744.75371408000001</v>
      </c>
      <c r="P11" s="17">
        <v>641.57676790999994</v>
      </c>
      <c r="Q11" s="17">
        <v>488.09480396000004</v>
      </c>
      <c r="R11" s="17">
        <v>537.33611325999982</v>
      </c>
      <c r="S11" s="17">
        <v>527.13081677999992</v>
      </c>
      <c r="T11" s="17">
        <v>514.33588684000097</v>
      </c>
      <c r="U11" s="17">
        <v>406.14834144000002</v>
      </c>
    </row>
    <row r="12" spans="1:21">
      <c r="B12" t="s">
        <v>323</v>
      </c>
      <c r="C12" s="118">
        <v>12334.630507309002</v>
      </c>
      <c r="D12" s="17">
        <v>11556.321665631993</v>
      </c>
      <c r="E12" s="17">
        <v>11036.079368164001</v>
      </c>
      <c r="F12" s="17">
        <v>12492.39</v>
      </c>
      <c r="G12" s="17">
        <v>11317.32</v>
      </c>
      <c r="H12" s="17">
        <v>12138.8981473269</v>
      </c>
      <c r="I12" s="17">
        <v>6427.2766861600003</v>
      </c>
      <c r="J12" s="17">
        <v>6554.4049895200005</v>
      </c>
      <c r="K12" s="17">
        <v>6967.8799769899997</v>
      </c>
      <c r="L12" s="17">
        <v>6701.2148412899996</v>
      </c>
      <c r="M12" s="17">
        <v>6923.41568396</v>
      </c>
      <c r="N12" s="17">
        <v>6378.5412762699998</v>
      </c>
      <c r="O12" s="17">
        <v>6755.3858760100002</v>
      </c>
      <c r="P12" s="17">
        <v>6892.005676146</v>
      </c>
      <c r="Q12" s="17">
        <v>6876.9396288449998</v>
      </c>
      <c r="R12" s="17">
        <v>6579.5908462799898</v>
      </c>
      <c r="S12" s="17">
        <v>5633.9779191999896</v>
      </c>
      <c r="T12" s="17">
        <v>6110.3903337700103</v>
      </c>
      <c r="U12" s="17">
        <v>5734.5889959500009</v>
      </c>
    </row>
    <row r="13" spans="1:21">
      <c r="B13" t="s">
        <v>324</v>
      </c>
      <c r="C13" s="118">
        <v>27733.240502151031</v>
      </c>
      <c r="D13" s="17">
        <v>24803.532888977999</v>
      </c>
      <c r="E13" s="17">
        <v>23710.872393745994</v>
      </c>
      <c r="F13" s="17">
        <v>26970.82</v>
      </c>
      <c r="G13" s="17">
        <v>25577.03</v>
      </c>
      <c r="H13" s="17">
        <v>31062.722330726119</v>
      </c>
      <c r="I13" s="17">
        <v>14833.166443530001</v>
      </c>
      <c r="J13" s="17">
        <v>14539.34760137</v>
      </c>
      <c r="K13" s="17">
        <v>13770.07494361</v>
      </c>
      <c r="L13" s="17">
        <v>13734.15349957</v>
      </c>
      <c r="M13" s="17">
        <f>13277.56106213-2500</f>
        <v>10777.56106213</v>
      </c>
      <c r="N13" s="17">
        <v>11470.31615101</v>
      </c>
      <c r="O13" s="17">
        <v>11769.14923497</v>
      </c>
      <c r="P13" s="17">
        <v>12011.969947972</v>
      </c>
      <c r="Q13" s="17">
        <v>10806.422976626003</v>
      </c>
      <c r="R13" s="17">
        <v>9958.1842696000203</v>
      </c>
      <c r="S13" s="17">
        <v>9505</v>
      </c>
      <c r="T13" s="17">
        <v>9281</v>
      </c>
      <c r="U13" s="17">
        <v>8966.4500000000007</v>
      </c>
    </row>
    <row r="14" spans="1:21">
      <c r="B14" t="s">
        <v>325</v>
      </c>
      <c r="C14" s="118">
        <v>10489.31697699</v>
      </c>
      <c r="D14" s="17">
        <v>12876.641505859996</v>
      </c>
      <c r="E14" s="17">
        <v>10620.530611060001</v>
      </c>
      <c r="F14" s="17">
        <v>9804.5</v>
      </c>
      <c r="G14" s="17">
        <v>12860.37</v>
      </c>
      <c r="H14" s="17">
        <v>17308.494325974927</v>
      </c>
      <c r="I14" s="17">
        <v>1712.8730226300002</v>
      </c>
      <c r="J14" s="17">
        <v>1502.64697157</v>
      </c>
      <c r="K14" s="17">
        <v>1315.3518762599999</v>
      </c>
      <c r="L14" s="17">
        <v>1438.0418252899999</v>
      </c>
      <c r="M14" s="17">
        <v>1854.75036415</v>
      </c>
      <c r="N14" s="17">
        <v>2313.3775838699999</v>
      </c>
      <c r="O14" s="17">
        <v>1936.8797549200001</v>
      </c>
      <c r="P14" s="17">
        <v>2189.2895703600002</v>
      </c>
      <c r="Q14" s="17">
        <v>2233.7019484099997</v>
      </c>
      <c r="R14" s="17">
        <v>2495.152</v>
      </c>
      <c r="S14" s="17">
        <v>2914</v>
      </c>
      <c r="T14" s="17">
        <v>3268</v>
      </c>
      <c r="U14" s="17">
        <v>2896</v>
      </c>
    </row>
    <row r="15" spans="1:21">
      <c r="B15" s="27" t="s">
        <v>326</v>
      </c>
      <c r="C15" s="129">
        <v>7560.3263162000012</v>
      </c>
      <c r="D15" s="21">
        <v>7382.6941056300011</v>
      </c>
      <c r="E15" s="21">
        <v>7356.2261116100008</v>
      </c>
      <c r="F15" s="21">
        <v>6022.31</v>
      </c>
      <c r="G15" s="21">
        <v>5688.23</v>
      </c>
      <c r="H15" s="21">
        <v>3398.2195236900002</v>
      </c>
      <c r="I15" s="21">
        <v>3751.2860013600002</v>
      </c>
      <c r="J15" s="21">
        <v>3720.89596063</v>
      </c>
      <c r="K15" s="21">
        <v>4027.20566882</v>
      </c>
      <c r="L15" s="21">
        <v>3762.6227978800002</v>
      </c>
      <c r="M15" s="21">
        <v>3525.9411033900001</v>
      </c>
      <c r="N15" s="21">
        <v>3580.5876441099986</v>
      </c>
      <c r="O15" s="21">
        <v>3449.2229969900004</v>
      </c>
      <c r="P15" s="21">
        <v>3478.9254218590004</v>
      </c>
      <c r="Q15" s="21">
        <v>2987.9899379950002</v>
      </c>
      <c r="R15" s="21">
        <v>4280.7027406399893</v>
      </c>
      <c r="S15" s="21">
        <v>3048</v>
      </c>
      <c r="T15" s="21">
        <v>2597</v>
      </c>
      <c r="U15" s="21">
        <v>2690</v>
      </c>
    </row>
    <row r="16" spans="1:21">
      <c r="B16" t="s">
        <v>327</v>
      </c>
      <c r="C16" s="118">
        <v>98586.562982930031</v>
      </c>
      <c r="D16" s="17">
        <v>94590.426060589976</v>
      </c>
      <c r="E16" s="17">
        <v>93247.464153669993</v>
      </c>
      <c r="F16" s="17">
        <v>98940.32</v>
      </c>
      <c r="G16" s="17">
        <v>96747.369999999981</v>
      </c>
      <c r="H16" s="17">
        <v>95134.863681146278</v>
      </c>
      <c r="I16" s="17">
        <f t="shared" ref="I16:N16" si="0">SUM(I5:I15)</f>
        <v>52991.178014670011</v>
      </c>
      <c r="J16" s="17">
        <f t="shared" si="0"/>
        <v>56141.157099460004</v>
      </c>
      <c r="K16" s="17">
        <f t="shared" si="0"/>
        <v>56194.532579230006</v>
      </c>
      <c r="L16" s="17">
        <f t="shared" si="0"/>
        <v>55852.847909119999</v>
      </c>
      <c r="M16" s="17">
        <f t="shared" si="0"/>
        <v>55237.619885100001</v>
      </c>
      <c r="N16" s="17">
        <f t="shared" si="0"/>
        <v>55007.196861590004</v>
      </c>
      <c r="O16" s="17">
        <f t="shared" ref="O16:U16" si="1">SUM(O5:O15)</f>
        <v>56282.50605702</v>
      </c>
      <c r="P16" s="17">
        <f t="shared" si="1"/>
        <v>56170.707788687003</v>
      </c>
      <c r="Q16" s="17">
        <f t="shared" si="1"/>
        <v>51956.273731666006</v>
      </c>
      <c r="R16" s="17">
        <f t="shared" si="1"/>
        <v>49707.259553099997</v>
      </c>
      <c r="S16" s="17">
        <f t="shared" si="1"/>
        <v>46446.030261799991</v>
      </c>
      <c r="T16" s="17">
        <f t="shared" si="1"/>
        <v>44014.58226818002</v>
      </c>
      <c r="U16" s="17">
        <f t="shared" si="1"/>
        <v>40271.901576429998</v>
      </c>
    </row>
    <row r="17" spans="2:21">
      <c r="B17" s="27" t="s">
        <v>220</v>
      </c>
      <c r="C17" s="129">
        <v>134838.36950178002</v>
      </c>
      <c r="D17" s="21">
        <v>136526.16670099</v>
      </c>
      <c r="E17" s="21">
        <v>128883.10586068004</v>
      </c>
      <c r="F17" s="21">
        <v>126700</v>
      </c>
      <c r="G17" s="21">
        <v>125079.67999999999</v>
      </c>
      <c r="H17" s="21">
        <v>125770.81977710374</v>
      </c>
      <c r="I17" s="21">
        <v>82060.503013840003</v>
      </c>
      <c r="J17" s="21">
        <v>78986.85767058999</v>
      </c>
      <c r="K17" s="21">
        <v>77419.144717479998</v>
      </c>
      <c r="L17" s="21">
        <v>78321.756899430009</v>
      </c>
      <c r="M17" s="21">
        <v>72128.825978890003</v>
      </c>
      <c r="N17" s="21">
        <v>68591.50449040001</v>
      </c>
      <c r="O17" s="21">
        <v>67210.765745409997</v>
      </c>
      <c r="P17" s="21">
        <v>67483.1141852</v>
      </c>
      <c r="Q17" s="21">
        <v>63669.534737798</v>
      </c>
      <c r="R17" s="21">
        <v>62566.864707569504</v>
      </c>
      <c r="S17" s="21">
        <v>61678.097053999998</v>
      </c>
      <c r="T17" s="21">
        <v>62431</v>
      </c>
      <c r="U17" s="21">
        <v>57094.573327628605</v>
      </c>
    </row>
    <row r="18" spans="2:21">
      <c r="B18" s="2" t="s">
        <v>390</v>
      </c>
      <c r="C18" s="119">
        <v>233424.93248471007</v>
      </c>
      <c r="D18" s="20">
        <v>231116.59276157996</v>
      </c>
      <c r="E18" s="20">
        <v>222130.57001435003</v>
      </c>
      <c r="F18" s="20">
        <v>225640.32000000001</v>
      </c>
      <c r="G18" s="20">
        <v>221827.05</v>
      </c>
      <c r="H18" s="20">
        <v>220905.68345825002</v>
      </c>
      <c r="I18" s="20">
        <f t="shared" ref="I18:N18" si="2">SUM(I16:I17)</f>
        <v>135051.68102851001</v>
      </c>
      <c r="J18" s="20">
        <f t="shared" si="2"/>
        <v>135128.01477005001</v>
      </c>
      <c r="K18" s="20">
        <f t="shared" si="2"/>
        <v>133613.67729671</v>
      </c>
      <c r="L18" s="20">
        <f t="shared" si="2"/>
        <v>134174.60480855001</v>
      </c>
      <c r="M18" s="20">
        <f t="shared" si="2"/>
        <v>127366.44586399</v>
      </c>
      <c r="N18" s="20">
        <f t="shared" si="2"/>
        <v>123598.70135199002</v>
      </c>
      <c r="O18" s="20">
        <f t="shared" ref="O18:U18" si="3">SUM(O16:O17)</f>
        <v>123493.27180243</v>
      </c>
      <c r="P18" s="20">
        <f t="shared" si="3"/>
        <v>123653.82197388701</v>
      </c>
      <c r="Q18" s="20">
        <f t="shared" si="3"/>
        <v>115625.80846946401</v>
      </c>
      <c r="R18" s="20">
        <f t="shared" si="3"/>
        <v>112274.1242606695</v>
      </c>
      <c r="S18" s="20">
        <f t="shared" si="3"/>
        <v>108124.1273158</v>
      </c>
      <c r="T18" s="20">
        <f t="shared" si="3"/>
        <v>106445.58226818002</v>
      </c>
      <c r="U18" s="20">
        <f t="shared" si="3"/>
        <v>97366.474904058603</v>
      </c>
    </row>
    <row r="20" spans="2:21" ht="17.399999999999999">
      <c r="B20" s="113" t="s">
        <v>391</v>
      </c>
    </row>
    <row r="22" spans="2:21">
      <c r="B22" s="6" t="s">
        <v>63</v>
      </c>
      <c r="C22" s="117" t="str">
        <f>C4</f>
        <v>Q3-26</v>
      </c>
      <c r="D22" s="7" t="str">
        <f>D4</f>
        <v>Q2-26</v>
      </c>
      <c r="E22" s="7" t="s">
        <v>66</v>
      </c>
    </row>
    <row r="23" spans="2:21">
      <c r="B23" t="s">
        <v>392</v>
      </c>
      <c r="C23" s="118">
        <f>C18-C24</f>
        <v>189058.84739320006</v>
      </c>
      <c r="D23" s="17">
        <f>D18-D24</f>
        <v>186361.79621433996</v>
      </c>
      <c r="E23" s="17">
        <f>E18-E24</f>
        <v>180627.95135425002</v>
      </c>
    </row>
    <row r="24" spans="2:21">
      <c r="B24" t="s">
        <v>393</v>
      </c>
      <c r="C24" s="118">
        <v>44366.085091510002</v>
      </c>
      <c r="D24" s="17">
        <f>36154.79654724+8600</f>
        <v>44754.796547240003</v>
      </c>
      <c r="E24" s="17">
        <f>41502618660.1/1000000</f>
        <v>41502.618660100001</v>
      </c>
    </row>
    <row r="25" spans="2:21">
      <c r="B25" s="2" t="s">
        <v>390</v>
      </c>
      <c r="C25" s="119">
        <f>+C24+C23</f>
        <v>233424.93248471007</v>
      </c>
      <c r="D25" s="20">
        <f>+D24+D23</f>
        <v>231116.59276157996</v>
      </c>
      <c r="E25" s="20">
        <f>+E24+E23</f>
        <v>222130.57001435003</v>
      </c>
    </row>
    <row r="27" spans="2:21" ht="17.399999999999999">
      <c r="B27" s="113" t="s">
        <v>394</v>
      </c>
    </row>
    <row r="29" spans="2:21">
      <c r="B29" s="6" t="s">
        <v>395</v>
      </c>
      <c r="C29" s="117" t="str">
        <f>C4</f>
        <v>Q3-26</v>
      </c>
      <c r="D29" s="7" t="str">
        <f>D22</f>
        <v>Q2-26</v>
      </c>
      <c r="E29" s="7" t="s">
        <v>66</v>
      </c>
      <c r="F29" s="144" t="s">
        <v>67</v>
      </c>
    </row>
    <row r="30" spans="2:21">
      <c r="B30" t="s">
        <v>396</v>
      </c>
      <c r="C30" s="169">
        <v>0.11390203091843536</v>
      </c>
      <c r="D30" s="184">
        <v>0.113</v>
      </c>
      <c r="E30" s="184">
        <v>0.115</v>
      </c>
      <c r="F30" s="150">
        <v>0.11600000000000001</v>
      </c>
    </row>
    <row r="31" spans="2:21">
      <c r="B31" t="s">
        <v>397</v>
      </c>
      <c r="C31" s="169">
        <v>0.51754026025668798</v>
      </c>
      <c r="D31" s="184">
        <v>0.53300000000000003</v>
      </c>
      <c r="E31" s="184">
        <v>0.51900000000000002</v>
      </c>
      <c r="F31" s="150">
        <v>0.50600000000000001</v>
      </c>
    </row>
    <row r="32" spans="2:21">
      <c r="B32" t="s">
        <v>398</v>
      </c>
      <c r="C32" s="169">
        <v>0.30874594368010105</v>
      </c>
      <c r="D32" s="184">
        <v>0.29699999999999999</v>
      </c>
      <c r="E32" s="184">
        <v>0.307</v>
      </c>
      <c r="F32" s="150">
        <v>0.32300000000000001</v>
      </c>
    </row>
    <row r="33" spans="1:6">
      <c r="B33" t="s">
        <v>399</v>
      </c>
      <c r="C33" s="169">
        <v>5.9811765144775708E-2</v>
      </c>
      <c r="D33" s="184">
        <v>5.8000000000000003E-2</v>
      </c>
      <c r="E33" s="184">
        <v>5.8999999999999997E-2</v>
      </c>
      <c r="F33" s="150">
        <v>5.5E-2</v>
      </c>
    </row>
    <row r="35" spans="1:6">
      <c r="B35" s="178" t="s">
        <v>400</v>
      </c>
      <c r="C35" s="178"/>
    </row>
    <row r="38" spans="1:6">
      <c r="A38" s="22"/>
    </row>
    <row r="40" spans="1:6">
      <c r="A40" s="22"/>
    </row>
    <row r="41" spans="1:6">
      <c r="A41" s="22"/>
    </row>
    <row r="42" spans="1:6">
      <c r="A42" s="22"/>
    </row>
    <row r="43" spans="1:6">
      <c r="A43" s="22"/>
    </row>
    <row r="44" spans="1:6">
      <c r="A44" s="22"/>
    </row>
    <row r="45" spans="1:6">
      <c r="A45" s="22"/>
    </row>
  </sheetData>
  <hyperlinks>
    <hyperlink ref="A1" location="Contents!A1" display="Back to contents" xr:uid="{658F9B93-2259-4850-865F-EF674728EBD6}"/>
  </hyperlinks>
  <pageMargins left="0.7" right="0.7" top="0.75" bottom="0.75" header="0.3" footer="0.3"/>
  <headerFooter>
    <oddHeader>&amp;L&amp;"Aptos"&amp;10&amp;KFF0000 Konfidensielt&amp;1#_x000D_</oddHeader>
    <oddFooter>&amp;L_x000D_&amp;1#&amp;"Aptos"&amp;10&amp;KFF0000 Konfidensielt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6302C-D817-4F31-8E38-40FE09E2F616}">
  <sheetPr>
    <tabColor rgb="FFFF4238"/>
  </sheetPr>
  <dimension ref="A1:B46"/>
  <sheetViews>
    <sheetView workbookViewId="0"/>
  </sheetViews>
  <sheetFormatPr baseColWidth="10" defaultColWidth="11.09765625" defaultRowHeight="13.8"/>
  <cols>
    <col min="1" max="1" width="11.09765625" style="17"/>
    <col min="2" max="8" width="11.09765625" style="9"/>
    <col min="9" max="9" width="18.8984375" style="9" customWidth="1"/>
    <col min="10" max="16384" width="11.09765625" style="9"/>
  </cols>
  <sheetData>
    <row r="1" spans="1:2">
      <c r="A1" s="85" t="s">
        <v>53</v>
      </c>
    </row>
    <row r="6" spans="1:2" ht="34.799999999999997">
      <c r="B6" s="112" t="s">
        <v>12</v>
      </c>
    </row>
    <row r="8" spans="1:2" ht="17.399999999999999">
      <c r="B8" s="28" t="s">
        <v>401</v>
      </c>
    </row>
    <row r="9" spans="1:2" ht="17.399999999999999">
      <c r="B9" s="10"/>
    </row>
    <row r="10" spans="1:2" ht="17.399999999999999">
      <c r="B10" s="28" t="s">
        <v>402</v>
      </c>
    </row>
    <row r="11" spans="1:2" ht="17.399999999999999">
      <c r="B11" s="10"/>
    </row>
    <row r="12" spans="1:2" ht="17.399999999999999">
      <c r="B12" s="28" t="s">
        <v>403</v>
      </c>
    </row>
    <row r="13" spans="1:2" ht="17.399999999999999">
      <c r="B13" s="10"/>
    </row>
    <row r="14" spans="1:2" ht="17.399999999999999">
      <c r="B14" s="28"/>
    </row>
    <row r="15" spans="1:2" ht="17.399999999999999">
      <c r="B15" s="10"/>
    </row>
    <row r="16" spans="1:2" ht="17.399999999999999">
      <c r="B16" s="28"/>
    </row>
    <row r="17" spans="2:2" ht="17.399999999999999">
      <c r="B17" s="10"/>
    </row>
    <row r="18" spans="2:2" ht="17.399999999999999">
      <c r="B18" s="10"/>
    </row>
    <row r="20" spans="2:2" ht="17.399999999999999">
      <c r="B20" s="10"/>
    </row>
    <row r="22" spans="2:2" ht="17.399999999999999">
      <c r="B22" s="10"/>
    </row>
    <row r="39" spans="1:1">
      <c r="A39" s="22"/>
    </row>
    <row r="41" spans="1:1">
      <c r="A41" s="22"/>
    </row>
    <row r="42" spans="1:1">
      <c r="A42" s="22"/>
    </row>
    <row r="43" spans="1:1">
      <c r="A43" s="22"/>
    </row>
    <row r="44" spans="1:1">
      <c r="A44" s="22"/>
    </row>
    <row r="45" spans="1:1">
      <c r="A45" s="22"/>
    </row>
    <row r="46" spans="1:1">
      <c r="A46" s="22"/>
    </row>
  </sheetData>
  <hyperlinks>
    <hyperlink ref="B8" location="'Own funds'!A1" display="3.1  Own Funds" xr:uid="{85A43209-7464-484A-A443-36B6FFA16DA8}"/>
    <hyperlink ref="B10" location="MREL!A1" display="3.2  MREL" xr:uid="{70294F18-D3D5-4BF6-A11D-FAE4509BA204}"/>
    <hyperlink ref="B12" location="IRB!A1" display="3.3  IRB" xr:uid="{00DB3796-1F51-4EB2-8C09-A66CB40EB959}"/>
    <hyperlink ref="A1" location="Contents!A1" display="Back to contents" xr:uid="{E428C5DF-A33C-4678-88A8-595C0D548857}"/>
  </hyperlinks>
  <pageMargins left="0.7" right="0.7" top="0.75" bottom="0.75" header="0.3" footer="0.3"/>
  <headerFooter>
    <oddHeader>&amp;L&amp;"Aptos"&amp;10&amp;KFF0000 Konfidensielt&amp;1#_x000D_</oddHeader>
    <oddFooter>&amp;L_x000D_&amp;1#&amp;"Aptos"&amp;10&amp;KFF0000 Konfidensielt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0709E-3353-4D84-9669-0AC7D4554E04}">
  <dimension ref="A1:AO80"/>
  <sheetViews>
    <sheetView workbookViewId="0">
      <selection activeCell="B66" sqref="B66"/>
    </sheetView>
  </sheetViews>
  <sheetFormatPr baseColWidth="10" defaultColWidth="11.09765625" defaultRowHeight="13.8"/>
  <cols>
    <col min="1" max="1" width="11.09765625" style="17"/>
    <col min="2" max="2" width="59.09765625" customWidth="1"/>
    <col min="3" max="6" width="11.59765625" customWidth="1"/>
    <col min="7" max="11" width="11.09765625" customWidth="1"/>
    <col min="12" max="16" width="11.09765625" style="17"/>
    <col min="17" max="17" width="11.09765625" style="17" customWidth="1"/>
    <col min="18" max="20" width="11.09765625" style="17"/>
  </cols>
  <sheetData>
    <row r="1" spans="1:21">
      <c r="A1" s="85" t="s">
        <v>53</v>
      </c>
      <c r="L1"/>
      <c r="M1"/>
      <c r="N1"/>
      <c r="O1"/>
      <c r="P1"/>
      <c r="Q1"/>
      <c r="R1"/>
      <c r="S1"/>
      <c r="T1"/>
    </row>
    <row r="2" spans="1:21" ht="17.399999999999999">
      <c r="B2" s="113" t="s">
        <v>404</v>
      </c>
      <c r="C2" s="113"/>
      <c r="D2" s="113"/>
      <c r="E2" s="113"/>
      <c r="F2" s="113"/>
      <c r="G2" s="4"/>
      <c r="H2" s="4"/>
      <c r="I2" s="4"/>
      <c r="J2" s="4"/>
      <c r="K2" s="4"/>
      <c r="L2"/>
      <c r="M2"/>
      <c r="N2"/>
      <c r="O2"/>
      <c r="P2"/>
      <c r="Q2"/>
      <c r="R2"/>
      <c r="S2"/>
      <c r="T2"/>
    </row>
    <row r="3" spans="1:21">
      <c r="L3"/>
      <c r="M3"/>
      <c r="N3"/>
      <c r="O3"/>
      <c r="P3"/>
      <c r="Q3"/>
      <c r="R3"/>
      <c r="S3"/>
      <c r="T3"/>
    </row>
    <row r="4" spans="1:21">
      <c r="B4" s="114" t="s">
        <v>13</v>
      </c>
      <c r="C4" s="114"/>
      <c r="D4" s="114"/>
      <c r="E4" s="114"/>
      <c r="F4" s="114"/>
      <c r="G4" s="5"/>
      <c r="H4" s="5"/>
      <c r="I4" s="5"/>
      <c r="J4" s="5"/>
      <c r="K4" s="5"/>
      <c r="L4"/>
      <c r="M4"/>
      <c r="N4"/>
      <c r="O4"/>
      <c r="P4"/>
      <c r="Q4"/>
      <c r="R4"/>
      <c r="S4"/>
      <c r="T4"/>
    </row>
    <row r="5" spans="1:21">
      <c r="B5" s="6" t="s">
        <v>63</v>
      </c>
      <c r="C5" s="117" t="s">
        <v>64</v>
      </c>
      <c r="D5" s="7" t="s">
        <v>65</v>
      </c>
      <c r="E5" s="7" t="s">
        <v>66</v>
      </c>
      <c r="F5" s="7" t="s">
        <v>67</v>
      </c>
      <c r="G5" s="7" t="s">
        <v>68</v>
      </c>
      <c r="H5" s="7" t="s">
        <v>69</v>
      </c>
      <c r="I5" s="7" t="s">
        <v>70</v>
      </c>
      <c r="J5" s="7" t="s">
        <v>71</v>
      </c>
      <c r="K5" s="7" t="s">
        <v>72</v>
      </c>
      <c r="L5" s="7" t="s">
        <v>73</v>
      </c>
      <c r="M5" s="7" t="s">
        <v>74</v>
      </c>
      <c r="N5" s="7" t="s">
        <v>75</v>
      </c>
      <c r="O5" s="7" t="s">
        <v>76</v>
      </c>
      <c r="P5" s="7" t="s">
        <v>77</v>
      </c>
      <c r="Q5" s="7" t="s">
        <v>78</v>
      </c>
      <c r="R5" s="7" t="s">
        <v>79</v>
      </c>
      <c r="S5" s="7" t="s">
        <v>80</v>
      </c>
      <c r="T5" s="7" t="s">
        <v>81</v>
      </c>
      <c r="U5" s="7" t="s">
        <v>82</v>
      </c>
    </row>
    <row r="6" spans="1:21">
      <c r="B6" t="s">
        <v>300</v>
      </c>
      <c r="C6" s="118">
        <v>4332.1859249999998</v>
      </c>
      <c r="D6" s="17">
        <v>4332.1859249999998</v>
      </c>
      <c r="E6" s="17">
        <v>4332.1859249999998</v>
      </c>
      <c r="F6" s="17">
        <v>4332.1859249999998</v>
      </c>
      <c r="G6" s="17">
        <v>4240.4125000000004</v>
      </c>
      <c r="H6" s="17">
        <v>4240.4125000000004</v>
      </c>
      <c r="I6" s="17">
        <v>2743.0296499999999</v>
      </c>
      <c r="J6" s="17">
        <v>2743.0296499999999</v>
      </c>
      <c r="K6" s="17">
        <v>2743.0296499999999</v>
      </c>
      <c r="L6" s="17">
        <v>2743.0296499999999</v>
      </c>
      <c r="M6" s="17">
        <v>2743.0296499999999</v>
      </c>
      <c r="N6" s="17">
        <v>2743.0296499999999</v>
      </c>
      <c r="O6" s="17">
        <v>2743.0296499999999</v>
      </c>
      <c r="P6" s="17">
        <v>2743.0296499999999</v>
      </c>
      <c r="Q6" s="17">
        <v>2743.0296499999999</v>
      </c>
      <c r="R6" s="17">
        <v>2743.0296499999999</v>
      </c>
      <c r="S6" s="17">
        <v>2683.076</v>
      </c>
      <c r="T6" s="17">
        <v>2683.076</v>
      </c>
      <c r="U6" s="17">
        <v>2683.076</v>
      </c>
    </row>
    <row r="7" spans="1:21">
      <c r="B7" t="s">
        <v>405</v>
      </c>
      <c r="C7" s="118">
        <v>-12.536925</v>
      </c>
      <c r="D7" s="17">
        <v>-2.3504749999999999</v>
      </c>
      <c r="E7" s="17">
        <v>-0.62362499999999998</v>
      </c>
      <c r="F7" s="17">
        <v>-1.361075</v>
      </c>
      <c r="G7" s="17">
        <v>-2.0583749999999998</v>
      </c>
      <c r="H7" s="17">
        <v>-9.3402999999999992</v>
      </c>
      <c r="I7" s="17">
        <v>-1.3913</v>
      </c>
      <c r="J7" s="17">
        <v>-1.3913</v>
      </c>
      <c r="K7" s="17">
        <v>-6.5669250000000003</v>
      </c>
      <c r="L7" s="17">
        <v>-0.31692500000000001</v>
      </c>
      <c r="M7" s="17">
        <v>-0.31692500000000001</v>
      </c>
      <c r="N7" s="17">
        <v>-0.88392499999999996</v>
      </c>
      <c r="O7" s="17">
        <v>-6.7749750000000004</v>
      </c>
      <c r="P7" s="17">
        <v>-1.774975</v>
      </c>
      <c r="Q7" s="17">
        <v>-1.774975</v>
      </c>
      <c r="R7" s="17">
        <v>-2.706375</v>
      </c>
      <c r="S7" s="17">
        <v>-3.542475</v>
      </c>
      <c r="T7" s="17">
        <v>-3.542475</v>
      </c>
      <c r="U7" s="17">
        <v>-4.6321500000000002</v>
      </c>
    </row>
    <row r="8" spans="1:21">
      <c r="B8" t="s">
        <v>302</v>
      </c>
      <c r="C8" s="118">
        <v>9305.0178323600012</v>
      </c>
      <c r="D8" s="17">
        <v>9305.0178323600012</v>
      </c>
      <c r="E8" s="17">
        <v>9305.0178323600012</v>
      </c>
      <c r="F8" s="17">
        <v>9305.0178323600012</v>
      </c>
      <c r="G8" s="17">
        <v>8878.9981097399996</v>
      </c>
      <c r="H8" s="17">
        <v>8878.9981100000005</v>
      </c>
      <c r="I8" s="17">
        <v>1966.2961533599998</v>
      </c>
      <c r="J8" s="17">
        <v>1966.296153</v>
      </c>
      <c r="K8" s="17">
        <v>1966.2961533600001</v>
      </c>
      <c r="L8" s="17">
        <v>1966.2961533599998</v>
      </c>
      <c r="M8" s="17">
        <v>1966.2961533600001</v>
      </c>
      <c r="N8" s="17">
        <v>1966.296153</v>
      </c>
      <c r="O8" s="17">
        <v>1966.296153</v>
      </c>
      <c r="P8" s="17">
        <v>1966.2961533599998</v>
      </c>
      <c r="Q8" s="17">
        <v>1966.296153</v>
      </c>
      <c r="R8" s="17">
        <v>1966.296153</v>
      </c>
      <c r="S8" s="17">
        <v>1836.821929</v>
      </c>
      <c r="T8" s="17">
        <v>1836.821929</v>
      </c>
      <c r="U8" s="17">
        <v>1836.821929</v>
      </c>
    </row>
    <row r="9" spans="1:21">
      <c r="B9" t="s">
        <v>305</v>
      </c>
      <c r="C9" s="118">
        <v>19238.74350465</v>
      </c>
      <c r="D9" s="17">
        <v>19238.74350465</v>
      </c>
      <c r="E9" s="17">
        <v>19240.710008940001</v>
      </c>
      <c r="F9" s="17">
        <v>19139.781267940001</v>
      </c>
      <c r="G9" s="17">
        <v>19105.890182919997</v>
      </c>
      <c r="H9" s="17">
        <v>19113.884429999998</v>
      </c>
      <c r="I9" s="17">
        <v>11941.406287760001</v>
      </c>
      <c r="J9" s="17">
        <v>13302.166214999999</v>
      </c>
      <c r="K9" s="17">
        <v>10750.336919789999</v>
      </c>
      <c r="L9" s="17">
        <v>10750.336919790001</v>
      </c>
      <c r="M9" s="17">
        <v>10750.336919789999</v>
      </c>
      <c r="N9" s="17">
        <v>11950.700711</v>
      </c>
      <c r="O9" s="17">
        <v>10373.032804</v>
      </c>
      <c r="P9" s="17">
        <v>10373.032804200002</v>
      </c>
      <c r="Q9" s="17">
        <v>10373.032804</v>
      </c>
      <c r="R9" s="17">
        <v>11254.325355999999</v>
      </c>
      <c r="S9" s="17">
        <v>9641.4245370000008</v>
      </c>
      <c r="T9" s="17">
        <v>9641.4245370000008</v>
      </c>
      <c r="U9" s="17">
        <v>9641.4245370000008</v>
      </c>
    </row>
    <row r="10" spans="1:21">
      <c r="B10" t="s">
        <v>307</v>
      </c>
      <c r="C10" s="118">
        <v>5517.3222068800005</v>
      </c>
      <c r="D10" s="17">
        <v>5517.3222068800005</v>
      </c>
      <c r="E10" s="17">
        <v>5517.3222068800005</v>
      </c>
      <c r="F10" s="17">
        <v>5517.3222068800005</v>
      </c>
      <c r="G10" s="17">
        <v>5376.7695129199992</v>
      </c>
      <c r="H10" s="17">
        <v>5376.7695130000002</v>
      </c>
      <c r="I10" s="17">
        <v>35.507836099999999</v>
      </c>
      <c r="J10" s="17">
        <v>35.507836099999999</v>
      </c>
      <c r="K10" s="17">
        <v>35.507836099999999</v>
      </c>
      <c r="L10" s="17">
        <v>35.507836099999999</v>
      </c>
      <c r="M10" s="17">
        <v>35.507836099999999</v>
      </c>
      <c r="N10" s="17">
        <v>35.507835999999998</v>
      </c>
      <c r="O10" s="17">
        <v>35.507835999999998</v>
      </c>
      <c r="P10" s="17">
        <v>35.507836099999999</v>
      </c>
      <c r="Q10" s="17">
        <v>35.507835999999998</v>
      </c>
      <c r="R10" s="17">
        <v>35.507835999999998</v>
      </c>
      <c r="S10" s="17">
        <v>14.378492</v>
      </c>
      <c r="T10" s="17">
        <v>14.378492</v>
      </c>
      <c r="U10" s="17">
        <v>14.378492</v>
      </c>
    </row>
    <row r="11" spans="1:21">
      <c r="B11" t="s">
        <v>306</v>
      </c>
      <c r="C11" s="118">
        <v>150</v>
      </c>
      <c r="D11" s="17">
        <v>150</v>
      </c>
      <c r="E11" s="17">
        <v>150</v>
      </c>
      <c r="F11" s="17">
        <v>150</v>
      </c>
      <c r="G11" s="17">
        <v>150</v>
      </c>
      <c r="H11" s="17">
        <v>150</v>
      </c>
      <c r="I11" s="17">
        <v>150</v>
      </c>
      <c r="J11" s="17">
        <v>150</v>
      </c>
      <c r="K11" s="17">
        <v>150</v>
      </c>
      <c r="L11" s="17">
        <v>150</v>
      </c>
      <c r="M11" s="17">
        <v>150</v>
      </c>
      <c r="N11" s="17">
        <v>150</v>
      </c>
      <c r="O11" s="17">
        <v>150</v>
      </c>
      <c r="P11" s="17">
        <v>150</v>
      </c>
      <c r="Q11" s="17">
        <v>150</v>
      </c>
      <c r="R11" s="17">
        <v>150</v>
      </c>
      <c r="S11" s="17">
        <v>150</v>
      </c>
      <c r="T11" s="17">
        <v>150</v>
      </c>
      <c r="U11" s="17">
        <v>150</v>
      </c>
    </row>
    <row r="12" spans="1:21">
      <c r="B12" t="s">
        <v>303</v>
      </c>
      <c r="C12" s="118">
        <v>3557.2725669000001</v>
      </c>
      <c r="D12" s="17">
        <v>3633.0727244999998</v>
      </c>
      <c r="E12" s="17">
        <v>3645.9846534000003</v>
      </c>
      <c r="F12" s="17">
        <v>3570.51983071</v>
      </c>
      <c r="G12" s="17">
        <v>3600.9124087599998</v>
      </c>
      <c r="H12" s="17">
        <v>3564.150459</v>
      </c>
      <c r="I12" s="17">
        <v>3603.5425422600001</v>
      </c>
      <c r="J12" s="17">
        <v>4536.1726230000004</v>
      </c>
      <c r="K12" s="17">
        <v>2764.0719849500001</v>
      </c>
      <c r="L12" s="17">
        <v>2790.7627349499999</v>
      </c>
      <c r="M12" s="17">
        <v>2790.6676574500002</v>
      </c>
      <c r="N12" s="17">
        <v>3611.5308164500002</v>
      </c>
      <c r="O12" s="17">
        <v>2509.6608941300005</v>
      </c>
      <c r="P12" s="17">
        <v>2526.1036941300003</v>
      </c>
      <c r="Q12" s="17">
        <v>2525.7132000000001</v>
      </c>
      <c r="R12" s="17">
        <v>3126.825143</v>
      </c>
      <c r="S12" s="17">
        <v>2020.437893</v>
      </c>
      <c r="T12" s="17">
        <v>2020.437893</v>
      </c>
      <c r="U12" s="17">
        <v>2017.081694</v>
      </c>
    </row>
    <row r="13" spans="1:21">
      <c r="B13" t="s">
        <v>310</v>
      </c>
      <c r="C13" s="118">
        <v>7126.9902770104864</v>
      </c>
      <c r="D13" s="17">
        <v>5457.8210390000004</v>
      </c>
      <c r="E13" s="17">
        <v>3972.3515979999988</v>
      </c>
      <c r="F13" s="17">
        <v>7264.2288921999989</v>
      </c>
      <c r="G13" s="17">
        <v>5707.4710842000004</v>
      </c>
      <c r="H13" s="17">
        <v>4027.5816919999997</v>
      </c>
      <c r="I13" s="17">
        <v>2461.2691442000005</v>
      </c>
      <c r="J13" s="17">
        <v>1306.1175889999995</v>
      </c>
      <c r="K13" s="17">
        <v>4493.6854249999997</v>
      </c>
      <c r="L13" s="17">
        <v>3274.2839290000002</v>
      </c>
      <c r="M13" s="17">
        <v>2354.648471</v>
      </c>
      <c r="N13" s="17">
        <v>1299.1112330000001</v>
      </c>
      <c r="O13" s="17">
        <v>3800.0100979999997</v>
      </c>
      <c r="P13" s="17">
        <v>2874.7950080000005</v>
      </c>
      <c r="Q13" s="17">
        <v>2124.7538</v>
      </c>
      <c r="R13" s="17">
        <v>1188.7510769999999</v>
      </c>
      <c r="S13" s="17">
        <v>3220.8251920000002</v>
      </c>
      <c r="T13" s="17">
        <v>2380.3005659999999</v>
      </c>
      <c r="U13" s="17">
        <v>1723.1744920000001</v>
      </c>
    </row>
    <row r="14" spans="1:21">
      <c r="B14" t="s">
        <v>311</v>
      </c>
      <c r="C14" s="118">
        <v>1476.9709069999999</v>
      </c>
      <c r="D14" s="17">
        <v>1436.4709660000001</v>
      </c>
      <c r="E14" s="17">
        <v>1355.5417309999998</v>
      </c>
      <c r="F14" s="17">
        <v>1193.827035</v>
      </c>
      <c r="G14" s="17">
        <v>1104.899369</v>
      </c>
      <c r="H14" s="17">
        <v>1059.1180139999999</v>
      </c>
      <c r="I14" s="17">
        <v>138.682661</v>
      </c>
      <c r="J14" s="17">
        <v>144.19977599999999</v>
      </c>
      <c r="K14" s="17">
        <v>0</v>
      </c>
      <c r="L14" s="17">
        <v>0</v>
      </c>
      <c r="M14" s="17">
        <v>0</v>
      </c>
      <c r="N14" s="17">
        <v>0</v>
      </c>
      <c r="O14" s="17">
        <v>0</v>
      </c>
      <c r="P14" s="17">
        <v>0</v>
      </c>
      <c r="Q14" s="17">
        <v>0</v>
      </c>
      <c r="R14" s="17">
        <v>0</v>
      </c>
      <c r="S14" s="17">
        <v>0</v>
      </c>
      <c r="T14" s="17">
        <v>0</v>
      </c>
      <c r="U14" s="17">
        <v>0</v>
      </c>
    </row>
    <row r="15" spans="1:21">
      <c r="B15" s="2" t="s">
        <v>406</v>
      </c>
      <c r="C15" s="119">
        <v>50691.966294800492</v>
      </c>
      <c r="D15" s="20">
        <v>49068.283723390006</v>
      </c>
      <c r="E15" s="20">
        <v>47518.490330580004</v>
      </c>
      <c r="F15" s="20">
        <v>50471.521915090008</v>
      </c>
      <c r="G15" s="20">
        <v>48163.294792539993</v>
      </c>
      <c r="H15" s="20">
        <f t="shared" ref="H15" si="0">SUM(H6:H14)</f>
        <v>46401.574417999997</v>
      </c>
      <c r="I15" s="20">
        <f t="shared" ref="I15" si="1">SUM(I6:I14)</f>
        <v>23038.342974680003</v>
      </c>
      <c r="J15" s="20">
        <f t="shared" ref="J15:U15" si="2">SUM(J6:J14)</f>
        <v>24182.098542100008</v>
      </c>
      <c r="K15" s="20">
        <f t="shared" si="2"/>
        <v>22896.361044199999</v>
      </c>
      <c r="L15" s="20">
        <f t="shared" si="2"/>
        <v>21709.900298199998</v>
      </c>
      <c r="M15" s="20">
        <f t="shared" si="2"/>
        <v>20790.169762699999</v>
      </c>
      <c r="N15" s="20">
        <f t="shared" si="2"/>
        <v>21755.292474450001</v>
      </c>
      <c r="O15" s="20">
        <f t="shared" si="2"/>
        <v>21570.762460130001</v>
      </c>
      <c r="P15" s="20">
        <f t="shared" si="2"/>
        <v>20666.990170790003</v>
      </c>
      <c r="Q15" s="20">
        <f t="shared" si="2"/>
        <v>19916.558468000003</v>
      </c>
      <c r="R15" s="20">
        <f t="shared" si="2"/>
        <v>20462.028839999999</v>
      </c>
      <c r="S15" s="20">
        <f t="shared" si="2"/>
        <v>19563.421567999998</v>
      </c>
      <c r="T15" s="20">
        <f t="shared" si="2"/>
        <v>18722.896941999999</v>
      </c>
      <c r="U15" s="20">
        <f t="shared" si="2"/>
        <v>18061.324994000002</v>
      </c>
    </row>
    <row r="16" spans="1:21">
      <c r="C16" s="118"/>
      <c r="D16" s="17"/>
      <c r="E16" s="17"/>
      <c r="F16" s="17"/>
      <c r="G16" s="17"/>
      <c r="H16" s="17"/>
      <c r="I16" s="17"/>
      <c r="J16" s="17"/>
      <c r="K16" s="17"/>
      <c r="U16" s="17"/>
    </row>
    <row r="17" spans="2:21">
      <c r="B17" s="114" t="s">
        <v>407</v>
      </c>
      <c r="C17" s="118"/>
      <c r="D17" s="17"/>
      <c r="E17" s="17"/>
      <c r="F17" s="17"/>
      <c r="G17" s="17"/>
      <c r="H17" s="17"/>
      <c r="I17" s="17"/>
      <c r="J17" s="17"/>
      <c r="K17" s="17"/>
      <c r="U17" s="17"/>
    </row>
    <row r="18" spans="2:21">
      <c r="B18" t="s">
        <v>408</v>
      </c>
      <c r="C18" s="118">
        <v>-6258.9160172309603</v>
      </c>
      <c r="D18" s="17">
        <v>-6297.8218149809609</v>
      </c>
      <c r="E18" s="17">
        <v>-6335.0379406208804</v>
      </c>
      <c r="F18" s="17">
        <v>-6387.3030348398597</v>
      </c>
      <c r="G18" s="17">
        <v>-6275.3267690611037</v>
      </c>
      <c r="H18" s="17">
        <v>-6324.0361080323455</v>
      </c>
      <c r="I18" s="17">
        <v>-665.66901684604704</v>
      </c>
      <c r="J18" s="17">
        <v>-670.1007379787012</v>
      </c>
      <c r="K18" s="17">
        <v>-241.77297647587599</v>
      </c>
      <c r="L18" s="17">
        <v>-251.84407547587642</v>
      </c>
      <c r="M18" s="17">
        <v>-254.09718662882699</v>
      </c>
      <c r="N18" s="17">
        <v>-246.43887947587643</v>
      </c>
      <c r="O18" s="17">
        <v>-255.22991914734553</v>
      </c>
      <c r="P18" s="17">
        <v>-265.67778884734554</v>
      </c>
      <c r="Q18" s="17">
        <v>-267.72418624734559</v>
      </c>
      <c r="R18" s="17">
        <v>-266.97717384734551</v>
      </c>
      <c r="S18" s="17">
        <v>-280.45749631168195</v>
      </c>
      <c r="T18" s="17">
        <v>-293.71749399999999</v>
      </c>
      <c r="U18" s="17">
        <v>-301.13479000000001</v>
      </c>
    </row>
    <row r="19" spans="2:21">
      <c r="B19" s="19" t="s">
        <v>409</v>
      </c>
      <c r="C19" s="130">
        <v>0</v>
      </c>
      <c r="D19" s="25">
        <v>0</v>
      </c>
      <c r="E19" s="25">
        <v>0</v>
      </c>
      <c r="F19" s="25">
        <v>0</v>
      </c>
      <c r="G19" s="25">
        <v>0</v>
      </c>
      <c r="H19" s="25">
        <v>0</v>
      </c>
      <c r="I19" s="25">
        <v>-36.548013699999998</v>
      </c>
      <c r="J19" s="25">
        <v>-37.377526000000003</v>
      </c>
      <c r="K19" s="25">
        <v>-37.085023999999997</v>
      </c>
      <c r="L19" s="25">
        <v>-37.585071999999997</v>
      </c>
      <c r="M19" s="25">
        <v>-37.611149152950503</v>
      </c>
      <c r="N19" s="25">
        <v>-27.133490999999999</v>
      </c>
      <c r="O19" s="17">
        <v>-27.411999999999999</v>
      </c>
      <c r="P19" s="17">
        <v>-26.511019000000001</v>
      </c>
      <c r="Q19" s="17">
        <v>-25.615922700000002</v>
      </c>
      <c r="R19" s="17">
        <v>-24.617999999999999</v>
      </c>
      <c r="S19" s="17">
        <v>-23.702406</v>
      </c>
      <c r="T19" s="17">
        <v>-23.865110000000001</v>
      </c>
      <c r="U19" s="17">
        <v>-22.341000000000001</v>
      </c>
    </row>
    <row r="20" spans="2:21">
      <c r="B20" t="s">
        <v>410</v>
      </c>
      <c r="C20" s="118">
        <v>75.394043439300006</v>
      </c>
      <c r="D20" s="17">
        <v>133.2278350938</v>
      </c>
      <c r="E20" s="17">
        <v>32.01766475220002</v>
      </c>
      <c r="F20" s="17">
        <v>59.734190601000002</v>
      </c>
      <c r="G20" s="17">
        <v>-14.40665478750001</v>
      </c>
      <c r="H20" s="17">
        <v>-55.371744343500019</v>
      </c>
      <c r="I20" s="17">
        <v>-81.139704242999983</v>
      </c>
      <c r="J20" s="17">
        <v>-246.9602219121</v>
      </c>
      <c r="K20" s="17">
        <v>-121.73498328150001</v>
      </c>
      <c r="L20" s="17">
        <v>-77.993385140699985</v>
      </c>
      <c r="M20" s="17">
        <v>-196.12554151020001</v>
      </c>
      <c r="N20" s="17">
        <v>-280.24710592050002</v>
      </c>
      <c r="O20" s="17">
        <v>-267.08413168679999</v>
      </c>
      <c r="P20" s="17">
        <v>-199.8027318126</v>
      </c>
      <c r="Q20" s="17">
        <v>-214.59091029959998</v>
      </c>
      <c r="R20" s="17">
        <v>-131.19375890969999</v>
      </c>
      <c r="S20" s="17">
        <v>-54.910853845200002</v>
      </c>
      <c r="T20" s="17">
        <v>-68.306107879199999</v>
      </c>
      <c r="U20" s="17">
        <v>19.450293818999999</v>
      </c>
    </row>
    <row r="21" spans="2:21">
      <c r="B21" t="s">
        <v>411</v>
      </c>
      <c r="C21" s="118">
        <v>-141.100812499</v>
      </c>
      <c r="D21" s="17">
        <v>-139.71848514199999</v>
      </c>
      <c r="E21" s="17">
        <v>-131.895906712</v>
      </c>
      <c r="F21" s="17">
        <v>-171.397174667</v>
      </c>
      <c r="G21" s="17">
        <v>-176.14094212699999</v>
      </c>
      <c r="H21" s="17">
        <v>-177.90950499900001</v>
      </c>
      <c r="I21" s="17">
        <v>-129.647569194</v>
      </c>
      <c r="J21" s="17">
        <v>-129.64418018174999</v>
      </c>
      <c r="K21" s="17">
        <v>-125.490845717</v>
      </c>
      <c r="L21" s="17">
        <v>-123.11170979400001</v>
      </c>
      <c r="M21" s="17">
        <v>-123.432442784</v>
      </c>
      <c r="N21" s="17">
        <v>-121.995675006</v>
      </c>
      <c r="O21" s="17">
        <v>-115.382503547</v>
      </c>
      <c r="P21" s="17">
        <v>-114.06355141</v>
      </c>
      <c r="Q21" s="17">
        <v>-108.88140921999999</v>
      </c>
      <c r="R21" s="17">
        <v>-103.581016463</v>
      </c>
      <c r="S21" s="17">
        <v>-108.039600626</v>
      </c>
      <c r="T21" s="17">
        <v>-100.658493349</v>
      </c>
      <c r="U21" s="17">
        <v>-95.054564114000001</v>
      </c>
    </row>
    <row r="22" spans="2:21">
      <c r="B22" t="s">
        <v>412</v>
      </c>
      <c r="C22" s="118">
        <v>-641.46748000000002</v>
      </c>
      <c r="D22" s="17">
        <v>-654.68449699999996</v>
      </c>
      <c r="E22" s="17">
        <v>-654.37579599999992</v>
      </c>
      <c r="F22" s="17">
        <v>-621.58297800000003</v>
      </c>
      <c r="G22" s="17">
        <v>-621.24141190731802</v>
      </c>
      <c r="H22" s="17">
        <v>-621.18290609289795</v>
      </c>
      <c r="I22" s="17">
        <v>-388.67661548919301</v>
      </c>
      <c r="J22" s="17">
        <v>-368.26187813839709</v>
      </c>
      <c r="K22" s="17">
        <v>-364.680607967193</v>
      </c>
      <c r="L22" s="17">
        <v>-364.666706255674</v>
      </c>
      <c r="M22" s="17">
        <v>-364.65533824684098</v>
      </c>
      <c r="N22" s="17">
        <v>-364.64429899999999</v>
      </c>
      <c r="O22" s="17">
        <v>-364.62043353108396</v>
      </c>
      <c r="P22" s="17">
        <v>-329.78200563858201</v>
      </c>
      <c r="Q22" s="17">
        <v>-329.75518427509598</v>
      </c>
      <c r="R22" s="17">
        <v>-329.74015900000001</v>
      </c>
      <c r="S22" s="17">
        <v>-276.67942329584497</v>
      </c>
      <c r="T22" s="17">
        <v>-263.166</v>
      </c>
      <c r="U22" s="17">
        <v>-263.15281254974485</v>
      </c>
    </row>
    <row r="23" spans="2:21">
      <c r="B23" t="s">
        <v>413</v>
      </c>
      <c r="C23" s="118">
        <v>-715.61215717999994</v>
      </c>
      <c r="D23" s="17">
        <v>-486.39495032000002</v>
      </c>
      <c r="E23" s="17">
        <v>-401.71499977999997</v>
      </c>
      <c r="F23" s="17">
        <v>-592.26177930000802</v>
      </c>
      <c r="G23" s="17">
        <v>-383.68673442944697</v>
      </c>
      <c r="H23" s="17">
        <v>-262.47294511199999</v>
      </c>
      <c r="I23" s="17">
        <v>-440.41489415099983</v>
      </c>
      <c r="J23" s="17">
        <v>-530.99186149500008</v>
      </c>
      <c r="K23" s="17">
        <v>-481.37526972199998</v>
      </c>
      <c r="L23" s="17">
        <v>-476.50765928300001</v>
      </c>
      <c r="M23" s="17">
        <v>-487.58787776999998</v>
      </c>
      <c r="N23" s="17">
        <v>-623.08474669999998</v>
      </c>
      <c r="O23" s="17">
        <v>-514.24372098000026</v>
      </c>
      <c r="P23" s="17">
        <v>-459.02298589999998</v>
      </c>
      <c r="Q23" s="17">
        <v>-476.73414127000001</v>
      </c>
      <c r="R23" s="17">
        <v>-486.75429946000003</v>
      </c>
      <c r="S23" s="17">
        <v>-513.27941011999985</v>
      </c>
      <c r="T23" s="17">
        <v>-489.24900000000002</v>
      </c>
      <c r="U23" s="17">
        <v>-525.32696915999998</v>
      </c>
    </row>
    <row r="24" spans="2:21">
      <c r="B24" t="s">
        <v>414</v>
      </c>
      <c r="C24" s="118">
        <v>-266.84035339918108</v>
      </c>
      <c r="D24" s="17">
        <v>-182.74921539075507</v>
      </c>
      <c r="E24" s="17">
        <v>-220.11672244716942</v>
      </c>
      <c r="F24" s="17">
        <v>-228.80379651865599</v>
      </c>
      <c r="G24" s="17">
        <v>-215.178288494963</v>
      </c>
      <c r="H24" s="17">
        <v>-105.48801831066064</v>
      </c>
      <c r="I24" s="17">
        <v>-11.20499835</v>
      </c>
      <c r="J24" s="17">
        <v>-15.306493759999999</v>
      </c>
      <c r="K24" s="17">
        <v>0</v>
      </c>
      <c r="L24" s="17">
        <v>0</v>
      </c>
      <c r="M24" s="17">
        <v>0</v>
      </c>
      <c r="N24" s="17">
        <v>0</v>
      </c>
      <c r="O24" s="17">
        <v>0</v>
      </c>
      <c r="P24" s="17">
        <v>0</v>
      </c>
      <c r="Q24" s="17">
        <v>0</v>
      </c>
      <c r="R24" s="17">
        <v>0</v>
      </c>
      <c r="S24" s="17">
        <v>0</v>
      </c>
      <c r="T24" s="17">
        <v>0</v>
      </c>
      <c r="U24" s="17">
        <v>0</v>
      </c>
    </row>
    <row r="25" spans="2:21">
      <c r="B25" t="s">
        <v>415</v>
      </c>
      <c r="C25" s="118">
        <v>-2538.8208990052431</v>
      </c>
      <c r="D25" s="17">
        <v>-1764.9369390000002</v>
      </c>
      <c r="E25" s="17">
        <v>-946.56845899999939</v>
      </c>
      <c r="F25" s="17">
        <v>-5077.4746853036304</v>
      </c>
      <c r="G25" s="17">
        <v>-2286.5028809999999</v>
      </c>
      <c r="H25" s="17">
        <v>-1444.67822</v>
      </c>
      <c r="I25" s="17">
        <v>-644.24971249999999</v>
      </c>
      <c r="J25" s="17">
        <v>-2293.3900079999999</v>
      </c>
      <c r="K25" s="17">
        <v>-1724.7311950000001</v>
      </c>
      <c r="L25" s="17">
        <v>-1124.0119984999999</v>
      </c>
      <c r="M25" s="17">
        <f>-1187.200472/2</f>
        <v>-593.600236</v>
      </c>
      <c r="N25" s="17">
        <v>-2023.272685981</v>
      </c>
      <c r="O25" s="17">
        <v>-2046.9100665000001</v>
      </c>
      <c r="P25" s="17">
        <v>-806.67055000000005</v>
      </c>
      <c r="Q25" s="17">
        <v>-423.56932399999999</v>
      </c>
      <c r="R25" s="17">
        <v>-1484.759075314</v>
      </c>
      <c r="S25" s="17">
        <v>-1065.375</v>
      </c>
      <c r="T25" s="17">
        <v>-649.02099999999996</v>
      </c>
      <c r="U25" s="17">
        <v>-371.72159749999997</v>
      </c>
    </row>
    <row r="26" spans="2:21">
      <c r="B26" s="2" t="s">
        <v>416</v>
      </c>
      <c r="C26" s="119">
        <v>40204.602618925412</v>
      </c>
      <c r="D26" s="20">
        <v>39675.205656650091</v>
      </c>
      <c r="E26" s="20">
        <v>38860.798170772148</v>
      </c>
      <c r="F26" s="20">
        <v>37452.432657061843</v>
      </c>
      <c r="G26" s="20">
        <v>38190.811110732669</v>
      </c>
      <c r="H26" s="20">
        <f t="shared" ref="H26" si="3">H15+SUM(H18:H25)-H19</f>
        <v>37410.434971109593</v>
      </c>
      <c r="I26" s="20">
        <f t="shared" ref="I26" si="4">I15+SUM(I18:I25)-I19</f>
        <v>20677.340463906763</v>
      </c>
      <c r="J26" s="20">
        <f t="shared" ref="J26:U26" si="5">J15+SUM(J18:J25)-J19</f>
        <v>19927.443160634059</v>
      </c>
      <c r="K26" s="20">
        <f t="shared" si="5"/>
        <v>19836.575166036429</v>
      </c>
      <c r="L26" s="20">
        <f t="shared" si="5"/>
        <v>19291.764763750751</v>
      </c>
      <c r="M26" s="20">
        <f t="shared" si="5"/>
        <v>18770.671139760132</v>
      </c>
      <c r="N26" s="20">
        <f t="shared" si="5"/>
        <v>18095.609082366624</v>
      </c>
      <c r="O26" s="20">
        <f t="shared" si="5"/>
        <v>18007.291684737771</v>
      </c>
      <c r="P26" s="20">
        <f t="shared" si="5"/>
        <v>18491.970557181477</v>
      </c>
      <c r="Q26" s="20">
        <f t="shared" si="5"/>
        <v>18095.30331268796</v>
      </c>
      <c r="R26" s="20">
        <f t="shared" si="5"/>
        <v>17659.023357005954</v>
      </c>
      <c r="S26" s="20">
        <f t="shared" si="5"/>
        <v>17264.679783801272</v>
      </c>
      <c r="T26" s="20">
        <f t="shared" si="5"/>
        <v>16858.778846771798</v>
      </c>
      <c r="U26" s="20">
        <f t="shared" si="5"/>
        <v>16524.384554495256</v>
      </c>
    </row>
    <row r="27" spans="2:21">
      <c r="B27" t="s">
        <v>417</v>
      </c>
      <c r="C27" s="118">
        <v>4506</v>
      </c>
      <c r="D27" s="17">
        <v>4821.5</v>
      </c>
      <c r="E27" s="17">
        <v>4425</v>
      </c>
      <c r="F27" s="17">
        <v>4235</v>
      </c>
      <c r="G27" s="17">
        <v>4195</v>
      </c>
      <c r="H27" s="17">
        <v>4195</v>
      </c>
      <c r="I27" s="17">
        <v>2313</v>
      </c>
      <c r="J27" s="17">
        <v>2050</v>
      </c>
      <c r="K27" s="17">
        <v>2050</v>
      </c>
      <c r="L27" s="17">
        <v>2050</v>
      </c>
      <c r="M27" s="17">
        <v>2050</v>
      </c>
      <c r="N27" s="17">
        <v>1650</v>
      </c>
      <c r="O27" s="17">
        <v>1300</v>
      </c>
      <c r="P27" s="17">
        <v>1487</v>
      </c>
      <c r="Q27" s="17">
        <v>1150</v>
      </c>
      <c r="R27" s="17">
        <v>1420</v>
      </c>
      <c r="S27" s="17">
        <v>1100</v>
      </c>
      <c r="T27" s="17">
        <v>1100</v>
      </c>
      <c r="U27" s="17">
        <v>1100</v>
      </c>
    </row>
    <row r="28" spans="2:21">
      <c r="B28" s="2" t="s">
        <v>418</v>
      </c>
      <c r="C28" s="119">
        <v>44710.602618925412</v>
      </c>
      <c r="D28" s="20">
        <v>44496.705656650091</v>
      </c>
      <c r="E28" s="20">
        <v>43285.798170772148</v>
      </c>
      <c r="F28" s="20">
        <v>41687.432657061843</v>
      </c>
      <c r="G28" s="20">
        <v>42385.811110732669</v>
      </c>
      <c r="H28" s="20">
        <f t="shared" ref="H28" si="6">SUM(H26:H27)</f>
        <v>41605.434971109593</v>
      </c>
      <c r="I28" s="20">
        <f t="shared" ref="I28:N28" si="7">SUM(I26:I27)</f>
        <v>22990.340463906763</v>
      </c>
      <c r="J28" s="20">
        <f t="shared" si="7"/>
        <v>21977.443160634059</v>
      </c>
      <c r="K28" s="20">
        <f t="shared" si="7"/>
        <v>21886.575166036429</v>
      </c>
      <c r="L28" s="20">
        <f t="shared" si="7"/>
        <v>21341.764763750751</v>
      </c>
      <c r="M28" s="20">
        <f t="shared" si="7"/>
        <v>20820.671139760132</v>
      </c>
      <c r="N28" s="20">
        <f t="shared" si="7"/>
        <v>19745.609082366624</v>
      </c>
      <c r="O28" s="20">
        <f t="shared" ref="O28:U28" si="8">SUM(O26:O27)</f>
        <v>19307.291684737771</v>
      </c>
      <c r="P28" s="20">
        <f t="shared" si="8"/>
        <v>19978.970557181477</v>
      </c>
      <c r="Q28" s="20">
        <f t="shared" si="8"/>
        <v>19245.30331268796</v>
      </c>
      <c r="R28" s="20">
        <f t="shared" si="8"/>
        <v>19079.023357005954</v>
      </c>
      <c r="S28" s="20">
        <f t="shared" si="8"/>
        <v>18364.679783801272</v>
      </c>
      <c r="T28" s="20">
        <f t="shared" si="8"/>
        <v>17958.778846771798</v>
      </c>
      <c r="U28" s="20">
        <f t="shared" si="8"/>
        <v>17624.384554495256</v>
      </c>
    </row>
    <row r="29" spans="2:21">
      <c r="B29" t="s">
        <v>419</v>
      </c>
      <c r="C29" s="118">
        <v>5822.4637560000001</v>
      </c>
      <c r="D29" s="17">
        <v>5573.8044689999997</v>
      </c>
      <c r="E29" s="17">
        <v>5574.2055110000001</v>
      </c>
      <c r="F29" s="17">
        <v>5919.7950000000001</v>
      </c>
      <c r="G29" s="17">
        <v>5374.049704</v>
      </c>
      <c r="H29" s="17">
        <v>5374.852046</v>
      </c>
      <c r="I29" s="17">
        <v>2745.9833898000002</v>
      </c>
      <c r="J29" s="17">
        <v>2745.8132165300003</v>
      </c>
      <c r="K29" s="17">
        <v>2744.4992499999998</v>
      </c>
      <c r="L29" s="17">
        <v>2744.5</v>
      </c>
      <c r="M29" s="17">
        <v>2280.5</v>
      </c>
      <c r="N29" s="17">
        <v>2147</v>
      </c>
      <c r="O29" s="17">
        <v>2267.5</v>
      </c>
      <c r="P29" s="17">
        <v>1948.5</v>
      </c>
      <c r="Q29" s="17">
        <v>1948.5</v>
      </c>
      <c r="R29" s="17">
        <v>1845</v>
      </c>
      <c r="S29" s="17">
        <v>1820</v>
      </c>
      <c r="T29" s="17">
        <v>1820</v>
      </c>
      <c r="U29" s="17">
        <v>1820</v>
      </c>
    </row>
    <row r="30" spans="2:21">
      <c r="B30" s="2" t="s">
        <v>13</v>
      </c>
      <c r="C30" s="119">
        <v>50533.066374925409</v>
      </c>
      <c r="D30" s="20">
        <v>50070.510125650093</v>
      </c>
      <c r="E30" s="20">
        <v>48860.003681772148</v>
      </c>
      <c r="F30" s="20">
        <v>47607.227657061841</v>
      </c>
      <c r="G30" s="20">
        <v>47759.860814732667</v>
      </c>
      <c r="H30" s="20">
        <f>SUM(H28:H29)</f>
        <v>46980.287017109593</v>
      </c>
      <c r="I30" s="20">
        <f>SUM(I28:I29)</f>
        <v>25736.323853706763</v>
      </c>
      <c r="J30" s="20">
        <f>SUM(J28:J29)</f>
        <v>24723.25637716406</v>
      </c>
      <c r="K30" s="20">
        <f>SUM(K28:K29)</f>
        <v>24631.07441603643</v>
      </c>
      <c r="L30" s="20">
        <f t="shared" ref="L30" si="9">SUM(L28:L29)</f>
        <v>24086.264763750751</v>
      </c>
      <c r="M30" s="20">
        <f t="shared" ref="M30:U30" si="10">SUM(M28:M29)</f>
        <v>23101.171139760132</v>
      </c>
      <c r="N30" s="20">
        <f t="shared" si="10"/>
        <v>21892.609082366624</v>
      </c>
      <c r="O30" s="20">
        <f t="shared" si="10"/>
        <v>21574.791684737771</v>
      </c>
      <c r="P30" s="20">
        <f t="shared" si="10"/>
        <v>21927.470557181477</v>
      </c>
      <c r="Q30" s="20">
        <f t="shared" si="10"/>
        <v>21193.80331268796</v>
      </c>
      <c r="R30" s="20">
        <f t="shared" si="10"/>
        <v>20924.023357005954</v>
      </c>
      <c r="S30" s="20">
        <f t="shared" si="10"/>
        <v>20184.679783801272</v>
      </c>
      <c r="T30" s="20">
        <f t="shared" si="10"/>
        <v>19778.778846771798</v>
      </c>
      <c r="U30" s="20">
        <f t="shared" si="10"/>
        <v>19444.384554495256</v>
      </c>
    </row>
    <row r="31" spans="2:21">
      <c r="C31" s="118"/>
      <c r="D31" s="17"/>
      <c r="E31" s="17"/>
      <c r="F31" s="17"/>
      <c r="G31" s="17"/>
      <c r="H31" s="17"/>
      <c r="I31" s="17"/>
      <c r="J31" s="17"/>
      <c r="K31" s="17"/>
      <c r="U31" s="17"/>
    </row>
    <row r="32" spans="2:21">
      <c r="B32" s="115" t="s">
        <v>420</v>
      </c>
      <c r="C32" s="129"/>
      <c r="D32" s="21"/>
      <c r="E32" s="21"/>
      <c r="F32" s="21"/>
      <c r="G32" s="21"/>
      <c r="H32" s="21"/>
      <c r="I32" s="21"/>
      <c r="J32" s="21"/>
      <c r="K32" s="21"/>
      <c r="L32" s="21"/>
      <c r="M32" s="21"/>
      <c r="N32" s="21"/>
      <c r="O32" s="21"/>
      <c r="P32" s="21"/>
      <c r="Q32" s="21"/>
      <c r="R32" s="21"/>
      <c r="S32" s="21"/>
      <c r="T32" s="21"/>
      <c r="U32" s="21"/>
    </row>
    <row r="33" spans="1:41">
      <c r="B33" s="81" t="s">
        <v>421</v>
      </c>
      <c r="C33" s="118">
        <v>49707.201103949999</v>
      </c>
      <c r="D33" s="17">
        <v>45058.558095279994</v>
      </c>
      <c r="E33" s="17">
        <v>42247.4718498</v>
      </c>
      <c r="F33" s="17">
        <v>41307.341700209996</v>
      </c>
      <c r="G33" s="17">
        <v>36362.429089540004</v>
      </c>
      <c r="H33" s="17">
        <v>36046.520756390004</v>
      </c>
      <c r="I33" s="17">
        <v>36337.392592359996</v>
      </c>
      <c r="J33" s="17">
        <v>35703.672727450001</v>
      </c>
      <c r="K33" s="17">
        <v>34343.03515299</v>
      </c>
      <c r="L33" s="17">
        <v>34386.454432029997</v>
      </c>
      <c r="M33" s="17">
        <v>34406.572265729999</v>
      </c>
      <c r="N33" s="17">
        <v>33702.845393269999</v>
      </c>
      <c r="O33" s="17">
        <v>31488.619796999999</v>
      </c>
      <c r="P33" s="17">
        <v>32537.509285</v>
      </c>
      <c r="Q33" s="17">
        <v>31994.694102110003</v>
      </c>
      <c r="R33" s="17">
        <v>30620.615683000004</v>
      </c>
      <c r="S33" s="17">
        <v>33127.582657999999</v>
      </c>
      <c r="T33" s="17">
        <v>31516.250364</v>
      </c>
      <c r="U33" s="17">
        <v>33781.954190999997</v>
      </c>
    </row>
    <row r="34" spans="1:41">
      <c r="B34" s="81" t="s">
        <v>422</v>
      </c>
      <c r="C34" s="118">
        <v>502.78277767000003</v>
      </c>
      <c r="D34" s="17">
        <v>539.53811232999999</v>
      </c>
      <c r="E34" s="17">
        <v>577.39238503000001</v>
      </c>
      <c r="F34" s="17">
        <v>611.61666644000002</v>
      </c>
      <c r="G34" s="17">
        <v>687.11070058000007</v>
      </c>
      <c r="H34" s="17">
        <v>493.69347262999997</v>
      </c>
      <c r="I34" s="17">
        <v>543.85121360000005</v>
      </c>
      <c r="J34" s="17">
        <v>538.86300363999999</v>
      </c>
      <c r="K34" s="17">
        <v>869.04143306000003</v>
      </c>
      <c r="L34" s="17">
        <v>812.07359453000004</v>
      </c>
      <c r="M34" s="17">
        <v>822.30386331</v>
      </c>
      <c r="N34" s="17">
        <v>1038.5811054600001</v>
      </c>
      <c r="O34" s="17">
        <v>730.96483599999999</v>
      </c>
      <c r="P34" s="17">
        <v>688.53348400000004</v>
      </c>
      <c r="Q34" s="17">
        <v>672.25396447999992</v>
      </c>
      <c r="R34" s="17">
        <v>692.33814800000005</v>
      </c>
      <c r="S34" s="17">
        <v>753.39207999999996</v>
      </c>
      <c r="T34" s="17">
        <v>755.050476</v>
      </c>
      <c r="U34" s="17">
        <v>700.12879899999996</v>
      </c>
    </row>
    <row r="35" spans="1:41">
      <c r="B35" s="81" t="s">
        <v>423</v>
      </c>
      <c r="C35" s="140">
        <v>77945.652963589993</v>
      </c>
      <c r="D35" s="67">
        <v>75070.111245089996</v>
      </c>
      <c r="E35" s="67">
        <v>71506.521679220008</v>
      </c>
      <c r="F35" s="67">
        <v>68756.188172490001</v>
      </c>
      <c r="G35" s="67">
        <v>62737.686202190001</v>
      </c>
      <c r="H35" s="17">
        <v>49103.975834479999</v>
      </c>
      <c r="I35" s="17">
        <v>47146.428062490006</v>
      </c>
      <c r="J35" s="17">
        <v>46294.919449190005</v>
      </c>
      <c r="K35" s="17">
        <v>45305.586850390006</v>
      </c>
      <c r="L35" s="17">
        <v>44688.936230940002</v>
      </c>
      <c r="M35" s="17">
        <v>43438.336756619996</v>
      </c>
      <c r="N35" s="17">
        <v>44636.654327949997</v>
      </c>
      <c r="O35" s="17">
        <v>42876.390359999998</v>
      </c>
      <c r="P35" s="17">
        <v>39531.512119999999</v>
      </c>
      <c r="Q35" s="17">
        <v>38722.610618300001</v>
      </c>
      <c r="R35" s="17">
        <v>39910.340413999998</v>
      </c>
      <c r="S35" s="17">
        <v>36012.880007</v>
      </c>
      <c r="T35" s="17">
        <v>35054.355794999996</v>
      </c>
      <c r="U35" s="17">
        <v>35387.580683</v>
      </c>
      <c r="W35" s="17"/>
      <c r="X35" s="17"/>
      <c r="Y35" s="17"/>
      <c r="Z35" s="17"/>
      <c r="AA35" s="17"/>
      <c r="AB35" s="17"/>
      <c r="AC35" s="17"/>
      <c r="AD35" s="17"/>
      <c r="AE35" s="17"/>
      <c r="AF35" s="17"/>
      <c r="AG35" s="17"/>
      <c r="AH35" s="17"/>
      <c r="AI35" s="17"/>
      <c r="AJ35" s="17"/>
      <c r="AK35" s="17"/>
      <c r="AL35" s="17"/>
      <c r="AM35" s="17"/>
      <c r="AN35" s="17"/>
    </row>
    <row r="36" spans="1:41">
      <c r="B36" s="81" t="s">
        <v>424</v>
      </c>
      <c r="C36" s="140">
        <v>0</v>
      </c>
      <c r="D36" s="67">
        <v>1558.60679297</v>
      </c>
      <c r="E36" s="67">
        <v>1500.3051291099998</v>
      </c>
      <c r="F36" s="67">
        <v>1481.5706894800001</v>
      </c>
      <c r="G36" s="67">
        <v>1348.38317966</v>
      </c>
      <c r="H36" s="17">
        <v>1338.94685469</v>
      </c>
      <c r="I36" s="17">
        <v>1434.9101016100001</v>
      </c>
      <c r="J36" s="17">
        <v>1396.4595270499999</v>
      </c>
      <c r="K36" s="17">
        <v>1489.0876605999999</v>
      </c>
      <c r="L36" s="17">
        <v>1423.7729910200001</v>
      </c>
      <c r="M36" s="17">
        <v>1400.9683859300001</v>
      </c>
      <c r="N36" s="17">
        <v>1351.27081621</v>
      </c>
      <c r="O36" s="17">
        <v>1414.081825</v>
      </c>
      <c r="P36" s="17">
        <v>1394.2208840000001</v>
      </c>
      <c r="Q36" s="17">
        <v>1358.5062550100001</v>
      </c>
      <c r="R36" s="17">
        <v>1389.6827469999998</v>
      </c>
      <c r="S36" s="17">
        <v>1376.5187409999999</v>
      </c>
      <c r="T36" s="17">
        <v>1470.0838679999999</v>
      </c>
      <c r="U36" s="17">
        <v>1419.873112</v>
      </c>
      <c r="W36" s="17"/>
      <c r="X36" s="17"/>
      <c r="Y36" s="17"/>
      <c r="Z36" s="17"/>
      <c r="AA36" s="17"/>
      <c r="AB36" s="17"/>
      <c r="AC36" s="17"/>
      <c r="AD36" s="17"/>
      <c r="AE36" s="17"/>
      <c r="AF36" s="17"/>
      <c r="AG36" s="17"/>
      <c r="AH36" s="17"/>
      <c r="AI36" s="17"/>
      <c r="AJ36" s="17"/>
      <c r="AK36" s="17"/>
      <c r="AL36" s="17"/>
      <c r="AM36" s="17"/>
      <c r="AN36" s="17"/>
      <c r="AO36" s="17"/>
    </row>
    <row r="37" spans="1:41">
      <c r="A37" s="22"/>
      <c r="B37" s="2" t="s">
        <v>425</v>
      </c>
      <c r="C37" s="119">
        <v>128155.63684520999</v>
      </c>
      <c r="D37" s="20">
        <v>122226.81424566999</v>
      </c>
      <c r="E37" s="20">
        <v>115831.69104316001</v>
      </c>
      <c r="F37" s="20">
        <v>112156.71722861999</v>
      </c>
      <c r="G37" s="20">
        <f t="shared" ref="G37:U37" si="11">SUM(G33:G36)</f>
        <v>101135.60917197001</v>
      </c>
      <c r="H37" s="20">
        <f t="shared" si="11"/>
        <v>86983.136918190008</v>
      </c>
      <c r="I37" s="20">
        <f t="shared" si="11"/>
        <v>85462.581970060011</v>
      </c>
      <c r="J37" s="20">
        <f t="shared" si="11"/>
        <v>83933.914707329997</v>
      </c>
      <c r="K37" s="20">
        <f t="shared" si="11"/>
        <v>82006.751097040004</v>
      </c>
      <c r="L37" s="20">
        <f t="shared" si="11"/>
        <v>81311.237248519988</v>
      </c>
      <c r="M37" s="20">
        <f t="shared" si="11"/>
        <v>80068.181271590001</v>
      </c>
      <c r="N37" s="20">
        <f t="shared" si="11"/>
        <v>80729.351642890004</v>
      </c>
      <c r="O37" s="20">
        <f t="shared" si="11"/>
        <v>76510.056817999997</v>
      </c>
      <c r="P37" s="20">
        <f t="shared" si="11"/>
        <v>74151.775772999987</v>
      </c>
      <c r="Q37" s="20">
        <f t="shared" si="11"/>
        <v>72748.06493990001</v>
      </c>
      <c r="R37" s="20">
        <f t="shared" si="11"/>
        <v>72612.976991999996</v>
      </c>
      <c r="S37" s="20">
        <f t="shared" si="11"/>
        <v>71270.373485999997</v>
      </c>
      <c r="T37" s="20">
        <f t="shared" si="11"/>
        <v>68795.740502999994</v>
      </c>
      <c r="U37" s="20">
        <f t="shared" si="11"/>
        <v>71289.536785000004</v>
      </c>
    </row>
    <row r="38" spans="1:41">
      <c r="C38" s="118"/>
      <c r="D38" s="17"/>
      <c r="E38" s="17"/>
      <c r="F38" s="17"/>
      <c r="G38" s="17"/>
      <c r="H38" s="17"/>
      <c r="I38" s="17"/>
      <c r="J38" s="17"/>
      <c r="K38" s="17"/>
      <c r="U38" s="17"/>
    </row>
    <row r="39" spans="1:41">
      <c r="A39" s="22"/>
      <c r="B39" t="s">
        <v>426</v>
      </c>
      <c r="C39" s="118">
        <v>332.43522468999993</v>
      </c>
      <c r="D39" s="17">
        <v>544.79750178999996</v>
      </c>
      <c r="E39" s="17">
        <v>104.26022605999999</v>
      </c>
      <c r="F39" s="17">
        <v>82.720856842000003</v>
      </c>
      <c r="G39" s="17">
        <v>90.932074322000005</v>
      </c>
      <c r="H39" s="17">
        <v>121.5581817620004</v>
      </c>
      <c r="I39" s="17">
        <v>69.288840868000804</v>
      </c>
      <c r="J39" s="17">
        <v>96.152089000000004</v>
      </c>
      <c r="K39" s="17">
        <v>234.74071861799999</v>
      </c>
      <c r="L39" s="17">
        <v>372.71998189999999</v>
      </c>
      <c r="M39" s="17">
        <v>342.09502403800002</v>
      </c>
      <c r="N39" s="17">
        <v>598.51981443599982</v>
      </c>
      <c r="O39" s="17">
        <v>440.9546286960005</v>
      </c>
      <c r="P39" s="17">
        <v>823.35170573200026</v>
      </c>
      <c r="Q39" s="17">
        <v>410.31847227800012</v>
      </c>
      <c r="R39" s="17">
        <v>422.211049</v>
      </c>
      <c r="S39" s="17">
        <v>464.17356946200033</v>
      </c>
      <c r="T39" s="17">
        <v>491.10398386800006</v>
      </c>
      <c r="U39" s="17">
        <v>403.12349202400009</v>
      </c>
    </row>
    <row r="40" spans="1:41">
      <c r="A40" s="22"/>
      <c r="B40" t="s">
        <v>427</v>
      </c>
      <c r="C40" s="118">
        <v>1577.0395239899999</v>
      </c>
      <c r="D40" s="17">
        <v>2417.2867319499996</v>
      </c>
      <c r="E40" s="17">
        <v>4871.9136669940008</v>
      </c>
      <c r="F40" s="17">
        <v>1335.2862956889999</v>
      </c>
      <c r="G40" s="17">
        <v>1392.3299093661999</v>
      </c>
      <c r="H40" s="17">
        <v>5642.4973819582401</v>
      </c>
      <c r="I40" s="17">
        <v>977.69468110760101</v>
      </c>
      <c r="J40" s="17">
        <v>970.28637809704651</v>
      </c>
      <c r="K40" s="17">
        <v>998.87064025687903</v>
      </c>
      <c r="L40" s="17">
        <v>1045.88563579684</v>
      </c>
      <c r="M40" s="17">
        <v>1233.9786637843299</v>
      </c>
      <c r="N40" s="17">
        <v>1138.6207685600496</v>
      </c>
      <c r="O40" s="17">
        <v>951.08442291175152</v>
      </c>
      <c r="P40" s="17">
        <v>965.8401946781695</v>
      </c>
      <c r="Q40" s="17">
        <v>1149.5855949645795</v>
      </c>
      <c r="R40" s="17">
        <v>1013.495863</v>
      </c>
      <c r="S40" s="17">
        <v>1236.2849293296401</v>
      </c>
      <c r="T40" s="17">
        <v>1144.8803500276672</v>
      </c>
      <c r="U40" s="17">
        <v>1125.771918095448</v>
      </c>
    </row>
    <row r="41" spans="1:41">
      <c r="A41" s="22"/>
      <c r="B41" t="s">
        <v>428</v>
      </c>
      <c r="C41" s="118">
        <v>13308.605417790001</v>
      </c>
      <c r="D41" s="17">
        <v>13170.52052131</v>
      </c>
      <c r="E41" s="17">
        <v>13304.343209950001</v>
      </c>
      <c r="F41" s="17">
        <v>13533.882154749999</v>
      </c>
      <c r="G41" s="17">
        <v>14204.568420290001</v>
      </c>
      <c r="H41" s="17">
        <v>13892.812845789998</v>
      </c>
      <c r="I41" s="17">
        <v>5362.3597087590497</v>
      </c>
      <c r="J41" s="17">
        <v>4935.2219867390859</v>
      </c>
      <c r="K41" s="17">
        <v>4693.0707373778596</v>
      </c>
      <c r="L41" s="17">
        <v>4624.6085527919004</v>
      </c>
      <c r="M41" s="17">
        <v>4666.9921660402397</v>
      </c>
      <c r="N41" s="17">
        <v>4583.8606278166662</v>
      </c>
      <c r="O41" s="17">
        <v>4383.3805925588103</v>
      </c>
      <c r="P41" s="17">
        <v>5856.532094987143</v>
      </c>
      <c r="Q41" s="17">
        <v>5464.9989125261909</v>
      </c>
      <c r="R41" s="17">
        <v>5293.1193020000001</v>
      </c>
      <c r="S41" s="17">
        <v>4982.9971857269047</v>
      </c>
      <c r="T41" s="17">
        <v>4724.9878122097616</v>
      </c>
      <c r="U41" s="17">
        <v>3751.5546418365707</v>
      </c>
    </row>
    <row r="42" spans="1:41">
      <c r="A42" s="22"/>
      <c r="B42" t="s">
        <v>429</v>
      </c>
      <c r="C42" s="118">
        <v>17922.317293930002</v>
      </c>
      <c r="D42" s="17">
        <v>17219.897768089999</v>
      </c>
      <c r="E42" s="17">
        <v>17635.610982423001</v>
      </c>
      <c r="F42" s="17">
        <v>18560.0160401965</v>
      </c>
      <c r="G42" s="17">
        <v>10022.8328821</v>
      </c>
      <c r="H42" s="17">
        <v>9810.4356982400004</v>
      </c>
      <c r="I42" s="17">
        <v>4824.6106705571401</v>
      </c>
      <c r="J42" s="17">
        <v>4809.5595513108492</v>
      </c>
      <c r="K42" s="17">
        <v>4633.6907371821399</v>
      </c>
      <c r="L42" s="17">
        <v>4522.0779749142903</v>
      </c>
      <c r="M42" s="17">
        <v>4341.4879929928602</v>
      </c>
      <c r="N42" s="17">
        <v>4147.3412765321418</v>
      </c>
      <c r="O42" s="17">
        <v>4179.0384536857136</v>
      </c>
      <c r="P42" s="17">
        <v>2486.1992856750003</v>
      </c>
      <c r="Q42" s="17">
        <v>2384.566866225</v>
      </c>
      <c r="R42" s="17">
        <v>2310.4329459999999</v>
      </c>
      <c r="S42" s="17">
        <v>2242.2378377250002</v>
      </c>
      <c r="T42" s="17">
        <v>2192.3810610749997</v>
      </c>
      <c r="U42" s="17">
        <v>3317.9137859282864</v>
      </c>
    </row>
    <row r="43" spans="1:41">
      <c r="A43" s="22"/>
      <c r="B43" t="s">
        <v>430</v>
      </c>
      <c r="C43" s="118">
        <v>27276.524584790001</v>
      </c>
      <c r="D43" s="17">
        <v>30989.374924159998</v>
      </c>
      <c r="E43" s="17">
        <v>33371.217856534997</v>
      </c>
      <c r="F43" s="17">
        <v>35937.574345008805</v>
      </c>
      <c r="G43" s="17">
        <v>52588.987991760005</v>
      </c>
      <c r="H43" s="17">
        <v>58452.14037999</v>
      </c>
      <c r="I43" s="17">
        <v>0</v>
      </c>
      <c r="J43" s="17">
        <v>0</v>
      </c>
      <c r="K43" s="17">
        <v>0</v>
      </c>
      <c r="L43" s="17">
        <v>0</v>
      </c>
      <c r="M43" s="17">
        <v>0</v>
      </c>
      <c r="N43" s="17">
        <v>0</v>
      </c>
      <c r="O43" s="17">
        <v>0</v>
      </c>
      <c r="P43" s="17">
        <v>0</v>
      </c>
      <c r="Q43" s="17">
        <v>0</v>
      </c>
      <c r="R43" s="17">
        <v>0</v>
      </c>
      <c r="S43" s="17">
        <v>0</v>
      </c>
      <c r="T43" s="17">
        <v>0</v>
      </c>
      <c r="U43" s="17">
        <v>0</v>
      </c>
    </row>
    <row r="44" spans="1:41">
      <c r="A44" s="22"/>
      <c r="B44" t="s">
        <v>431</v>
      </c>
      <c r="C44" s="118">
        <v>1822.2065008700001</v>
      </c>
      <c r="D44" s="17">
        <v>1665.9462987699999</v>
      </c>
      <c r="E44" s="17">
        <v>1935.1080521900001</v>
      </c>
      <c r="F44" s="17">
        <v>1798.09370745</v>
      </c>
      <c r="G44" s="17">
        <v>1982.4961686600002</v>
      </c>
      <c r="H44" s="17">
        <v>1886.03090522</v>
      </c>
      <c r="I44" s="17">
        <v>0</v>
      </c>
      <c r="J44" s="17">
        <v>0</v>
      </c>
      <c r="K44" s="17">
        <v>0</v>
      </c>
      <c r="L44" s="17">
        <v>0</v>
      </c>
      <c r="M44" s="17">
        <v>0</v>
      </c>
      <c r="N44" s="17">
        <v>0</v>
      </c>
      <c r="O44" s="17">
        <v>0</v>
      </c>
      <c r="P44" s="17">
        <v>0</v>
      </c>
      <c r="Q44" s="17">
        <v>0</v>
      </c>
      <c r="R44" s="17">
        <v>0</v>
      </c>
      <c r="S44" s="17">
        <v>0</v>
      </c>
      <c r="T44" s="17">
        <v>0</v>
      </c>
      <c r="U44" s="17">
        <v>0</v>
      </c>
    </row>
    <row r="45" spans="1:41">
      <c r="A45" s="22"/>
      <c r="B45" t="s">
        <v>432</v>
      </c>
      <c r="C45" s="118">
        <v>3677.3514970000001</v>
      </c>
      <c r="D45" s="17">
        <v>3581.04619572</v>
      </c>
      <c r="E45" s="17">
        <v>3662.7209031960001</v>
      </c>
      <c r="F45" s="17">
        <v>4190.3177520850004</v>
      </c>
      <c r="G45" s="17">
        <v>4267.3213880000003</v>
      </c>
      <c r="H45" s="17">
        <v>4196.4581164689989</v>
      </c>
      <c r="I45" s="17">
        <v>2310.8501413630001</v>
      </c>
      <c r="J45" s="17">
        <v>2289.8523006760001</v>
      </c>
      <c r="K45" s="17">
        <v>2280.9153778240002</v>
      </c>
      <c r="L45" s="17">
        <v>2207.8090212749998</v>
      </c>
      <c r="M45" s="17">
        <v>2180.3004360790001</v>
      </c>
      <c r="N45" s="17">
        <v>2106.3829674848998</v>
      </c>
      <c r="O45" s="17">
        <v>1942.2612724411997</v>
      </c>
      <c r="P45" s="17">
        <v>1873.7833359903998</v>
      </c>
      <c r="Q45" s="17">
        <v>1719.1754706526997</v>
      </c>
      <c r="R45" s="17">
        <v>1560.815748</v>
      </c>
      <c r="S45" s="17">
        <v>1631.5224313369999</v>
      </c>
      <c r="T45" s="17">
        <v>1627.9379258309998</v>
      </c>
      <c r="U45" s="17">
        <v>1326.2121482580003</v>
      </c>
    </row>
    <row r="46" spans="1:41">
      <c r="A46" s="22"/>
      <c r="B46" t="s">
        <v>299</v>
      </c>
      <c r="C46" s="118">
        <v>5422.3428009999998</v>
      </c>
      <c r="D46" s="17">
        <v>5177.2408692999998</v>
      </c>
      <c r="E46" s="17">
        <v>4862.5914146999994</v>
      </c>
      <c r="F46" s="17">
        <v>4767.5701064999994</v>
      </c>
      <c r="G46" s="17">
        <v>4296.0551070000001</v>
      </c>
      <c r="H46" s="17">
        <v>629.69911501499917</v>
      </c>
      <c r="I46" s="17">
        <v>395.47184322500004</v>
      </c>
      <c r="J46" s="17">
        <v>374.405508</v>
      </c>
      <c r="K46" s="17">
        <v>790.79299525500005</v>
      </c>
      <c r="L46" s="17">
        <v>679.07754850000003</v>
      </c>
      <c r="M46" s="17">
        <v>644.42097412500004</v>
      </c>
      <c r="N46" s="17">
        <v>585.875586</v>
      </c>
      <c r="O46" s="17">
        <v>311.30669449999999</v>
      </c>
      <c r="P46" s="17">
        <v>306.51613667999993</v>
      </c>
      <c r="Q46" s="17">
        <v>334.11382049999997</v>
      </c>
      <c r="R46" s="17">
        <v>260.84126679000002</v>
      </c>
      <c r="S46" s="17">
        <v>267.15137262500008</v>
      </c>
      <c r="T46" s="17">
        <v>284.4956157900001</v>
      </c>
      <c r="U46" s="17">
        <v>305.46582452999996</v>
      </c>
    </row>
    <row r="47" spans="1:41">
      <c r="B47" t="s">
        <v>433</v>
      </c>
      <c r="C47" s="118">
        <v>3331.4020776500001</v>
      </c>
      <c r="D47" s="17">
        <v>3437.1721631999999</v>
      </c>
      <c r="E47" s="17">
        <v>203.57455999999999</v>
      </c>
      <c r="F47" s="17">
        <v>2439.2459786600002</v>
      </c>
      <c r="G47" s="17">
        <v>3479.7651278000003</v>
      </c>
      <c r="H47" s="17">
        <v>3899.4720722400011</v>
      </c>
      <c r="I47" s="17">
        <v>5139.3817854763201</v>
      </c>
      <c r="J47" s="17">
        <v>4082.6624816096964</v>
      </c>
      <c r="K47" s="17">
        <v>4701.6682137449998</v>
      </c>
      <c r="L47" s="17">
        <v>3818.6380532387197</v>
      </c>
      <c r="M47" s="17">
        <v>3528.5875202530301</v>
      </c>
      <c r="N47" s="17">
        <v>3555.1557098263493</v>
      </c>
      <c r="O47" s="17">
        <v>4268.1511978062499</v>
      </c>
      <c r="P47" s="17">
        <v>3760.3865576472626</v>
      </c>
      <c r="Q47" s="17">
        <v>4419.8971795347707</v>
      </c>
      <c r="R47" s="17">
        <f>4906.32483-R46</f>
        <v>4645.4835632099994</v>
      </c>
      <c r="S47" s="17">
        <v>3361.8198012698431</v>
      </c>
      <c r="T47" s="17">
        <v>3074.9581129884004</v>
      </c>
      <c r="U47" s="17">
        <v>4220.3857357771658</v>
      </c>
    </row>
    <row r="48" spans="1:41">
      <c r="B48" s="2" t="s">
        <v>434</v>
      </c>
      <c r="C48" s="119">
        <v>74670.224921710003</v>
      </c>
      <c r="D48" s="20">
        <v>78203.282974289992</v>
      </c>
      <c r="E48" s="20">
        <v>79951.340872047993</v>
      </c>
      <c r="F48" s="20">
        <v>82644.707237181297</v>
      </c>
      <c r="G48" s="20">
        <v>92325.289069298189</v>
      </c>
      <c r="H48" s="20">
        <f t="shared" ref="H48" si="12">SUM(H39:H47)</f>
        <v>98531.10469668424</v>
      </c>
      <c r="I48" s="20">
        <f t="shared" ref="I48:N48" si="13">SUM(I39:I47)</f>
        <v>19079.657671356112</v>
      </c>
      <c r="J48" s="20">
        <f t="shared" si="13"/>
        <v>17558.140295432677</v>
      </c>
      <c r="K48" s="20">
        <f t="shared" si="13"/>
        <v>18333.749420258879</v>
      </c>
      <c r="L48" s="20">
        <f t="shared" si="13"/>
        <v>17270.816768416749</v>
      </c>
      <c r="M48" s="20">
        <f t="shared" si="13"/>
        <v>16937.862777312461</v>
      </c>
      <c r="N48" s="20">
        <f t="shared" si="13"/>
        <v>16715.756750656106</v>
      </c>
      <c r="O48" s="20">
        <f t="shared" ref="O48:U48" si="14">SUM(O39:O47)</f>
        <v>16476.177262599726</v>
      </c>
      <c r="P48" s="20">
        <f t="shared" si="14"/>
        <v>16072.609311389977</v>
      </c>
      <c r="Q48" s="20">
        <f t="shared" si="14"/>
        <v>15882.656316681241</v>
      </c>
      <c r="R48" s="20">
        <f t="shared" si="14"/>
        <v>15506.399738</v>
      </c>
      <c r="S48" s="20">
        <f t="shared" si="14"/>
        <v>14186.187127475388</v>
      </c>
      <c r="T48" s="20">
        <f t="shared" si="14"/>
        <v>13540.74486178983</v>
      </c>
      <c r="U48" s="20">
        <f t="shared" si="14"/>
        <v>14450.427546449471</v>
      </c>
    </row>
    <row r="49" spans="2:21">
      <c r="C49" s="118"/>
      <c r="D49" s="17"/>
      <c r="E49" s="17"/>
      <c r="F49" s="17"/>
      <c r="G49" s="17"/>
      <c r="H49" s="17"/>
      <c r="I49" s="17"/>
      <c r="J49" s="17"/>
      <c r="K49" s="17"/>
      <c r="U49" s="17"/>
    </row>
    <row r="50" spans="2:21">
      <c r="B50" t="s">
        <v>435</v>
      </c>
      <c r="C50" s="118">
        <v>17544.169011999998</v>
      </c>
      <c r="D50" s="17">
        <v>17544.169011999998</v>
      </c>
      <c r="E50" s="17">
        <v>17544.169011999998</v>
      </c>
      <c r="F50" s="17">
        <v>17544.169011999998</v>
      </c>
      <c r="G50" s="17">
        <v>16070.839943999999</v>
      </c>
      <c r="H50" s="17">
        <v>16070.839943999999</v>
      </c>
      <c r="I50" s="17">
        <v>10525.91512</v>
      </c>
      <c r="J50" s="17">
        <v>10525.91512</v>
      </c>
      <c r="K50" s="17">
        <v>9051.7521298749998</v>
      </c>
      <c r="L50" s="17">
        <v>9051.7521300000008</v>
      </c>
      <c r="M50" s="17">
        <v>9051.7521300000008</v>
      </c>
      <c r="N50" s="17">
        <v>9051.7521300000008</v>
      </c>
      <c r="O50" s="17">
        <v>7907.5455199999997</v>
      </c>
      <c r="P50" s="17">
        <v>7907.5455199999997</v>
      </c>
      <c r="Q50" s="17">
        <v>7907.5455199999997</v>
      </c>
      <c r="R50" s="17">
        <v>7907.5455199999997</v>
      </c>
      <c r="S50" s="17">
        <v>7026.041577</v>
      </c>
      <c r="T50" s="17">
        <v>7026.041577</v>
      </c>
      <c r="U50" s="17">
        <v>7026.041577</v>
      </c>
    </row>
    <row r="51" spans="2:21">
      <c r="B51" t="s">
        <v>436</v>
      </c>
      <c r="C51" s="118">
        <v>1371.5199970000001</v>
      </c>
      <c r="D51" s="17">
        <v>1215.0427139999999</v>
      </c>
      <c r="E51" s="17">
        <v>1093.038182</v>
      </c>
      <c r="F51" s="17">
        <v>1192.7756830000001</v>
      </c>
      <c r="G51" s="17">
        <v>1215.5056565462169</v>
      </c>
      <c r="H51" s="17">
        <v>1322.9779657607696</v>
      </c>
      <c r="I51" s="17">
        <v>665.17444661182901</v>
      </c>
      <c r="J51" s="17">
        <v>666.01666566778704</v>
      </c>
      <c r="K51" s="17">
        <v>738.35730562855599</v>
      </c>
      <c r="L51" s="17">
        <v>821.85084918382904</v>
      </c>
      <c r="M51" s="17">
        <v>1492.558743237</v>
      </c>
      <c r="N51" s="17">
        <v>1529.3022297299999</v>
      </c>
      <c r="O51" s="17">
        <v>1296.93158432</v>
      </c>
      <c r="P51" s="17">
        <v>1256.48096138597</v>
      </c>
      <c r="Q51" s="17">
        <v>1540.96748127</v>
      </c>
      <c r="R51" s="17">
        <v>1600.4297265381199</v>
      </c>
      <c r="S51" s="17">
        <v>1705.54759916745</v>
      </c>
      <c r="T51" s="17">
        <v>1608.9688078500001</v>
      </c>
      <c r="U51" s="17">
        <v>1653.14274</v>
      </c>
    </row>
    <row r="52" spans="2:21">
      <c r="B52" s="2" t="s">
        <v>437</v>
      </c>
      <c r="C52" s="119">
        <v>221741.55077591998</v>
      </c>
      <c r="D52" s="20">
        <v>219189.30894595999</v>
      </c>
      <c r="E52" s="20">
        <v>214420.23910920799</v>
      </c>
      <c r="F52" s="20">
        <v>213538.36916080129</v>
      </c>
      <c r="G52" s="20">
        <v>210747.2438418144</v>
      </c>
      <c r="H52" s="20">
        <f>SUM(H48:H51)+H37</f>
        <v>202908.05952463503</v>
      </c>
      <c r="I52" s="20">
        <f>SUM(I48:I51)+I37</f>
        <v>115733.32920802795</v>
      </c>
      <c r="J52" s="20">
        <f>SUM(J48:J51)+J37</f>
        <v>112683.98678843045</v>
      </c>
      <c r="K52" s="20">
        <f>SUM(K48:K51)+K37</f>
        <v>110130.60995280244</v>
      </c>
      <c r="L52" s="20">
        <f t="shared" ref="L52" si="15">SUM(L48:L51)+L37</f>
        <v>108455.65699612057</v>
      </c>
      <c r="M52" s="20">
        <f t="shared" ref="M52:U52" si="16">SUM(M48:M51)+M37</f>
        <v>107550.35492213946</v>
      </c>
      <c r="N52" s="20">
        <f t="shared" si="16"/>
        <v>108026.16275327612</v>
      </c>
      <c r="O52" s="20">
        <f t="shared" si="16"/>
        <v>102190.71118491972</v>
      </c>
      <c r="P52" s="20">
        <f t="shared" si="16"/>
        <v>99388.411565775925</v>
      </c>
      <c r="Q52" s="20">
        <f t="shared" si="16"/>
        <v>98079.234257851247</v>
      </c>
      <c r="R52" s="20">
        <f t="shared" si="16"/>
        <v>97627.351976538121</v>
      </c>
      <c r="S52" s="20">
        <f t="shared" si="16"/>
        <v>94188.149789642834</v>
      </c>
      <c r="T52" s="20">
        <f t="shared" si="16"/>
        <v>90971.495749639827</v>
      </c>
      <c r="U52" s="20">
        <f t="shared" si="16"/>
        <v>94419.148648449482</v>
      </c>
    </row>
    <row r="53" spans="2:21">
      <c r="C53" s="118"/>
      <c r="D53" s="17"/>
      <c r="E53" s="17"/>
      <c r="F53" s="17"/>
      <c r="G53" s="17"/>
      <c r="H53" s="17"/>
      <c r="I53" s="17"/>
      <c r="J53" s="17"/>
      <c r="K53" s="17"/>
      <c r="U53" s="17"/>
    </row>
    <row r="54" spans="2:21">
      <c r="B54" s="114" t="s">
        <v>438</v>
      </c>
      <c r="C54" s="118"/>
      <c r="D54" s="17"/>
      <c r="E54" s="17"/>
      <c r="F54" s="17"/>
      <c r="G54" s="17"/>
      <c r="H54" s="17"/>
      <c r="I54" s="17"/>
      <c r="J54" s="17"/>
      <c r="K54" s="17"/>
      <c r="U54" s="17"/>
    </row>
    <row r="55" spans="2:21">
      <c r="B55" t="s">
        <v>439</v>
      </c>
      <c r="C55" s="118">
        <v>17739.3240620736</v>
      </c>
      <c r="D55" s="17">
        <v>17535.144715676801</v>
      </c>
      <c r="E55" s="17">
        <v>17153.619128736638</v>
      </c>
      <c r="F55" s="17">
        <v>17083.069532864105</v>
      </c>
      <c r="G55" s="17">
        <v>16859.779507345153</v>
      </c>
      <c r="H55" s="17">
        <v>16232.6447619708</v>
      </c>
      <c r="I55" s="17">
        <v>9258.6663366422363</v>
      </c>
      <c r="J55" s="17">
        <v>9014.7189430744384</v>
      </c>
      <c r="K55" s="17">
        <v>8810.4487962241892</v>
      </c>
      <c r="L55" s="17">
        <f>L52*0.08</f>
        <v>8676.4525596896456</v>
      </c>
      <c r="M55" s="17">
        <f>M52*0.08</f>
        <v>8604.0283937711574</v>
      </c>
      <c r="N55" s="17">
        <v>8642.0930202624004</v>
      </c>
      <c r="O55" s="17">
        <v>8175.2568947935761</v>
      </c>
      <c r="P55" s="17">
        <v>7951.0729252620768</v>
      </c>
      <c r="Q55" s="17">
        <v>7846.3387406280972</v>
      </c>
      <c r="R55" s="17">
        <v>7810.1881582030492</v>
      </c>
      <c r="S55" s="17">
        <v>7535.0519831714282</v>
      </c>
      <c r="T55" s="17">
        <v>7277.7196599879999</v>
      </c>
      <c r="U55" s="17">
        <v>7553.5318918400008</v>
      </c>
    </row>
    <row r="56" spans="2:21">
      <c r="B56" s="3" t="s">
        <v>440</v>
      </c>
      <c r="C56" s="121">
        <v>32793.742312851813</v>
      </c>
      <c r="D56" s="22">
        <v>32535.365409973292</v>
      </c>
      <c r="E56" s="22">
        <v>31706.38455303551</v>
      </c>
      <c r="F56" s="22">
        <v>30524.158124197736</v>
      </c>
      <c r="G56" s="22">
        <v>30900.081307387514</v>
      </c>
      <c r="H56" s="22">
        <v>30747.642353538788</v>
      </c>
      <c r="I56" s="22">
        <v>16477.657517064526</v>
      </c>
      <c r="J56" s="22">
        <v>15708.537434089625</v>
      </c>
      <c r="K56" s="22">
        <v>15820.625619812199</v>
      </c>
      <c r="L56" s="22">
        <f t="shared" ref="L56:U56" si="17">L30-L55</f>
        <v>15409.812204061105</v>
      </c>
      <c r="M56" s="22">
        <f t="shared" si="17"/>
        <v>14497.142745988975</v>
      </c>
      <c r="N56" s="22">
        <f t="shared" si="17"/>
        <v>13250.516062104223</v>
      </c>
      <c r="O56" s="22">
        <f t="shared" si="17"/>
        <v>13399.534789944195</v>
      </c>
      <c r="P56" s="22">
        <f t="shared" si="17"/>
        <v>13976.397631919401</v>
      </c>
      <c r="Q56" s="22">
        <f t="shared" si="17"/>
        <v>13347.464572059864</v>
      </c>
      <c r="R56" s="22">
        <f t="shared" si="17"/>
        <v>13113.835198802904</v>
      </c>
      <c r="S56" s="22">
        <f t="shared" si="17"/>
        <v>12649.627800629843</v>
      </c>
      <c r="T56" s="22">
        <f t="shared" si="17"/>
        <v>12501.059186783797</v>
      </c>
      <c r="U56" s="22">
        <f t="shared" si="17"/>
        <v>11890.852662655256</v>
      </c>
    </row>
    <row r="57" spans="2:21" ht="14.4">
      <c r="B57" s="19" t="s">
        <v>441</v>
      </c>
      <c r="C57" s="131">
        <v>30226.232834009013</v>
      </c>
      <c r="D57" s="40">
        <v>29811.686754081893</v>
      </c>
      <c r="E57" s="40">
        <v>29211.887410857787</v>
      </c>
      <c r="F57" s="40">
        <v>27843.206044825783</v>
      </c>
      <c r="G57" s="40">
        <v>28707.185137851022</v>
      </c>
      <c r="H57" s="40">
        <v>28279.572390901012</v>
      </c>
      <c r="I57" s="40">
        <v>15469.340649545506</v>
      </c>
      <c r="J57" s="40">
        <v>14856.663755154692</v>
      </c>
      <c r="K57" s="40">
        <v>14880.6977181603</v>
      </c>
      <c r="L57" s="40">
        <v>14411.26019892532</v>
      </c>
      <c r="M57" s="40">
        <v>13930.9051682639</v>
      </c>
      <c r="N57" s="40">
        <v>13234.431758700021</v>
      </c>
      <c r="O57" s="40">
        <v>13175.848681746385</v>
      </c>
      <c r="P57" s="40">
        <v>13976.397631919397</v>
      </c>
      <c r="Q57" s="40">
        <v>13347.463771084656</v>
      </c>
      <c r="R57" s="40">
        <v>13113.835200206906</v>
      </c>
      <c r="S57" s="40">
        <v>12650</v>
      </c>
      <c r="T57" s="40">
        <v>12501.059067792119</v>
      </c>
      <c r="U57" s="40">
        <v>11890.852662655256</v>
      </c>
    </row>
    <row r="58" spans="2:21">
      <c r="B58" s="114" t="s">
        <v>442</v>
      </c>
      <c r="C58" s="118"/>
      <c r="D58" s="17"/>
      <c r="E58" s="17"/>
      <c r="F58" s="17"/>
      <c r="G58" s="17"/>
      <c r="H58" s="17"/>
      <c r="I58" s="17"/>
      <c r="J58" s="17"/>
      <c r="K58" s="17"/>
      <c r="U58" s="17"/>
    </row>
    <row r="59" spans="2:21">
      <c r="B59" t="s">
        <v>443</v>
      </c>
      <c r="C59" s="118">
        <v>5543.5387693980001</v>
      </c>
      <c r="D59" s="17">
        <v>5479.732723649</v>
      </c>
      <c r="E59" s="17">
        <v>5360.5059777302004</v>
      </c>
      <c r="F59" s="17">
        <v>5338.4592290200326</v>
      </c>
      <c r="G59" s="17">
        <v>5268.6810960453604</v>
      </c>
      <c r="H59" s="17">
        <v>5072.7014881158757</v>
      </c>
      <c r="I59" s="17">
        <v>2893.3332302006988</v>
      </c>
      <c r="J59" s="17">
        <v>2817.0996697107621</v>
      </c>
      <c r="K59" s="17">
        <v>2753.2652488200602</v>
      </c>
      <c r="L59" s="17">
        <f>L52*0.025</f>
        <v>2711.3914249030145</v>
      </c>
      <c r="M59" s="17">
        <f>M52*0.025</f>
        <v>2688.7588730534867</v>
      </c>
      <c r="N59" s="17">
        <v>2700.6540688320001</v>
      </c>
      <c r="O59" s="17">
        <v>2554.7677796229927</v>
      </c>
      <c r="P59" s="17">
        <v>2484.7102891443992</v>
      </c>
      <c r="Q59" s="17">
        <v>2451.9808564462805</v>
      </c>
      <c r="R59" s="17">
        <v>2440.6837994384528</v>
      </c>
      <c r="S59" s="17">
        <v>2354.7037447410712</v>
      </c>
      <c r="T59" s="17">
        <v>2274.28739374625</v>
      </c>
      <c r="U59" s="17">
        <v>2360.4787162000002</v>
      </c>
    </row>
    <row r="60" spans="2:21">
      <c r="B60" t="s">
        <v>444</v>
      </c>
      <c r="C60" s="118">
        <v>9978.3697849163982</v>
      </c>
      <c r="D60" s="17">
        <v>9863.5189025681993</v>
      </c>
      <c r="E60" s="17">
        <v>9648.910759914359</v>
      </c>
      <c r="F60" s="17">
        <v>9609.2266122360579</v>
      </c>
      <c r="G60" s="17">
        <v>9483.6259728816476</v>
      </c>
      <c r="H60" s="17">
        <v>9130.8626786085752</v>
      </c>
      <c r="I60" s="17">
        <v>5207.9998143612574</v>
      </c>
      <c r="J60" s="17">
        <v>5070.7794054793712</v>
      </c>
      <c r="K60" s="17">
        <v>4955.8774478761097</v>
      </c>
      <c r="L60" s="17">
        <f>L52*0.045</f>
        <v>4880.5045648254254</v>
      </c>
      <c r="M60" s="17">
        <f>M52*0.045</f>
        <v>4839.7659714962756</v>
      </c>
      <c r="N60" s="17">
        <v>4861.1773238976002</v>
      </c>
      <c r="O60" s="17">
        <v>4598.5820033213859</v>
      </c>
      <c r="P60" s="17">
        <v>4472.4785204599175</v>
      </c>
      <c r="Q60" s="17">
        <v>4413.5655416033051</v>
      </c>
      <c r="R60" s="17">
        <v>4393.230838989215</v>
      </c>
      <c r="S60" s="17">
        <v>4238.4667405339278</v>
      </c>
      <c r="T60" s="17">
        <v>4093.7173087432498</v>
      </c>
      <c r="U60" s="17">
        <v>4248.8616891599995</v>
      </c>
    </row>
    <row r="61" spans="2:21">
      <c r="B61" t="s">
        <v>445</v>
      </c>
      <c r="C61" s="118">
        <v>5543.5387693980001</v>
      </c>
      <c r="D61" s="17">
        <v>5479.732723649</v>
      </c>
      <c r="E61" s="17">
        <v>5360.5059777302004</v>
      </c>
      <c r="F61" s="17">
        <v>5338.4592290200326</v>
      </c>
      <c r="G61" s="17">
        <v>5268.6810960453604</v>
      </c>
      <c r="H61" s="17">
        <v>5072.7014881158757</v>
      </c>
      <c r="I61" s="17">
        <v>2893.3332302006988</v>
      </c>
      <c r="J61" s="17">
        <v>2817.0996697107621</v>
      </c>
      <c r="K61" s="17">
        <v>2753.2652488200602</v>
      </c>
      <c r="L61" s="17">
        <f>L52*0.025</f>
        <v>2711.3914249030145</v>
      </c>
      <c r="M61" s="17">
        <f>M52*0.025</f>
        <v>2688.7588730534867</v>
      </c>
      <c r="N61" s="17">
        <v>2700.6540688320001</v>
      </c>
      <c r="O61" s="17">
        <v>2554.7677796229927</v>
      </c>
      <c r="P61" s="17">
        <v>2484.7102891443992</v>
      </c>
      <c r="Q61" s="17">
        <v>2451.9808564462805</v>
      </c>
      <c r="R61" s="17">
        <v>1952.5470395507623</v>
      </c>
      <c r="S61" s="17">
        <v>1412.8222468446427</v>
      </c>
      <c r="T61" s="17">
        <v>1364.5724362477499</v>
      </c>
      <c r="U61" s="17">
        <v>944.19148648000009</v>
      </c>
    </row>
    <row r="62" spans="2:21">
      <c r="B62" s="3" t="s">
        <v>446</v>
      </c>
      <c r="C62" s="121">
        <v>21065.4473237124</v>
      </c>
      <c r="D62" s="22">
        <v>20822.984349866201</v>
      </c>
      <c r="E62" s="22">
        <v>20369.92271537476</v>
      </c>
      <c r="F62" s="22">
        <v>20286.145070276121</v>
      </c>
      <c r="G62" s="22">
        <v>20020.988164972368</v>
      </c>
      <c r="H62" s="22">
        <v>19276.265654840325</v>
      </c>
      <c r="I62" s="22">
        <v>10994.666274762654</v>
      </c>
      <c r="J62" s="22">
        <v>10704.978744900895</v>
      </c>
      <c r="K62" s="22">
        <v>10462.407945516199</v>
      </c>
      <c r="L62" s="22">
        <f>SUM(L59:L61)</f>
        <v>10303.287414631455</v>
      </c>
      <c r="M62" s="22">
        <f>SUM(M59:M61)</f>
        <v>10217.283717603248</v>
      </c>
      <c r="N62" s="22">
        <f t="shared" ref="N62:U62" si="18">SUM(N59:N61)</f>
        <v>10262.4854615616</v>
      </c>
      <c r="O62" s="22">
        <f t="shared" si="18"/>
        <v>9708.1175625673714</v>
      </c>
      <c r="P62" s="22">
        <f t="shared" si="18"/>
        <v>9441.8990987487159</v>
      </c>
      <c r="Q62" s="22">
        <f t="shared" si="18"/>
        <v>9317.5272544958661</v>
      </c>
      <c r="R62" s="22">
        <f t="shared" si="18"/>
        <v>8786.4616779784301</v>
      </c>
      <c r="S62" s="22">
        <f t="shared" si="18"/>
        <v>8005.9927321196419</v>
      </c>
      <c r="T62" s="22">
        <f t="shared" si="18"/>
        <v>7732.5771387372497</v>
      </c>
      <c r="U62" s="22">
        <f t="shared" si="18"/>
        <v>7553.5318918399998</v>
      </c>
    </row>
    <row r="63" spans="2:21">
      <c r="B63" s="2" t="s">
        <v>447</v>
      </c>
      <c r="C63" s="119">
        <v>9160.7855102966132</v>
      </c>
      <c r="D63" s="20">
        <v>8988.7024042156918</v>
      </c>
      <c r="E63" s="20">
        <v>8841.9646954830278</v>
      </c>
      <c r="F63" s="20">
        <v>7557.0609745496622</v>
      </c>
      <c r="G63" s="20">
        <v>8686.1969728786535</v>
      </c>
      <c r="H63" s="20">
        <f t="shared" ref="H63" si="19">H57-H62</f>
        <v>9003.3067360606874</v>
      </c>
      <c r="I63" s="20">
        <f t="shared" ref="I63:N63" si="20">I57-I62</f>
        <v>4474.6743747828514</v>
      </c>
      <c r="J63" s="20">
        <f t="shared" si="20"/>
        <v>4151.6850102537974</v>
      </c>
      <c r="K63" s="20">
        <f t="shared" si="20"/>
        <v>4418.2897726441006</v>
      </c>
      <c r="L63" s="20">
        <f t="shared" si="20"/>
        <v>4107.9727842938646</v>
      </c>
      <c r="M63" s="20">
        <f t="shared" si="20"/>
        <v>3713.621450660652</v>
      </c>
      <c r="N63" s="20">
        <f t="shared" si="20"/>
        <v>2971.9462971384201</v>
      </c>
      <c r="O63" s="20">
        <f t="shared" ref="O63:U63" si="21">O57-O62</f>
        <v>3467.7311191790141</v>
      </c>
      <c r="P63" s="20">
        <f t="shared" si="21"/>
        <v>4534.4985331706812</v>
      </c>
      <c r="Q63" s="20">
        <f t="shared" si="21"/>
        <v>4029.9365165887903</v>
      </c>
      <c r="R63" s="20">
        <f t="shared" si="21"/>
        <v>4327.3735222284758</v>
      </c>
      <c r="S63" s="20">
        <f t="shared" si="21"/>
        <v>4644.0072678803581</v>
      </c>
      <c r="T63" s="20">
        <f t="shared" si="21"/>
        <v>4768.4819290548694</v>
      </c>
      <c r="U63" s="20">
        <f t="shared" si="21"/>
        <v>4337.3207708152559</v>
      </c>
    </row>
    <row r="64" spans="2:21">
      <c r="C64" s="118"/>
      <c r="D64" s="17"/>
      <c r="E64" s="17"/>
      <c r="F64" s="17"/>
      <c r="G64" s="17"/>
      <c r="H64" s="17"/>
      <c r="I64" s="17"/>
      <c r="J64" s="17"/>
      <c r="K64" s="17"/>
      <c r="U64" s="17"/>
    </row>
    <row r="65" spans="2:21">
      <c r="B65" s="3" t="s">
        <v>448</v>
      </c>
      <c r="C65" s="123">
        <v>0.18131289547782592</v>
      </c>
      <c r="D65" s="24">
        <v>0.18100885416100204</v>
      </c>
      <c r="E65" s="24">
        <v>0.18123661428704807</v>
      </c>
      <c r="F65" s="24">
        <v>0.17538971007528373</v>
      </c>
      <c r="G65" s="24">
        <v>0.18121618301873718</v>
      </c>
      <c r="H65" s="24">
        <v>0.18437136088706027</v>
      </c>
      <c r="I65" s="24">
        <v>0.17866366245059562</v>
      </c>
      <c r="J65" s="24">
        <v>0.17684361131141715</v>
      </c>
      <c r="K65" s="24">
        <v>0.180118635268956</v>
      </c>
      <c r="L65" s="24">
        <f t="shared" ref="L65:U65" si="22">L26/L52</f>
        <v>0.17787698030763682</v>
      </c>
      <c r="M65" s="24">
        <f t="shared" si="22"/>
        <v>0.17452914175270798</v>
      </c>
      <c r="N65" s="24">
        <f t="shared" si="22"/>
        <v>0.16751135670435388</v>
      </c>
      <c r="O65" s="24">
        <f t="shared" si="22"/>
        <v>0.17621260754465817</v>
      </c>
      <c r="P65" s="24">
        <f t="shared" si="22"/>
        <v>0.18605761241030969</v>
      </c>
      <c r="Q65" s="24">
        <f t="shared" si="22"/>
        <v>0.18449678415224199</v>
      </c>
      <c r="R65" s="24">
        <f t="shared" si="22"/>
        <v>0.18088192498808922</v>
      </c>
      <c r="S65" s="24">
        <f t="shared" si="22"/>
        <v>0.18329991429240008</v>
      </c>
      <c r="T65" s="24">
        <f t="shared" si="22"/>
        <v>0.18531935424221652</v>
      </c>
      <c r="U65" s="24">
        <f t="shared" si="22"/>
        <v>0.17501094630730515</v>
      </c>
    </row>
    <row r="66" spans="2:21">
      <c r="B66" s="3" t="s">
        <v>417</v>
      </c>
      <c r="C66" s="123">
        <v>2.0320954662004325E-2</v>
      </c>
      <c r="D66" s="24">
        <v>2.1996967019904771E-2</v>
      </c>
      <c r="E66" s="24">
        <v>2.0637044424459718E-2</v>
      </c>
      <c r="F66" s="24">
        <v>1.9832501375014754E-2</v>
      </c>
      <c r="G66" s="24">
        <v>1.9905361149817655E-2</v>
      </c>
      <c r="H66" s="24">
        <v>2.0674388241787342E-2</v>
      </c>
      <c r="I66" s="24">
        <v>1.9985599790726116E-2</v>
      </c>
      <c r="J66" s="24">
        <v>1.8192469564011542E-2</v>
      </c>
      <c r="K66" s="24">
        <v>1.86142617468345E-2</v>
      </c>
      <c r="L66" s="24">
        <f t="shared" ref="L66:U66" si="23">L27/L52</f>
        <v>1.890173419053031E-2</v>
      </c>
      <c r="M66" s="24">
        <f t="shared" si="23"/>
        <v>1.9060839004056165E-2</v>
      </c>
      <c r="N66" s="24">
        <f t="shared" si="23"/>
        <v>1.5274077667356192E-2</v>
      </c>
      <c r="O66" s="24">
        <f t="shared" si="23"/>
        <v>1.2721312778101509E-2</v>
      </c>
      <c r="P66" s="24">
        <f t="shared" si="23"/>
        <v>1.4961502820838355E-2</v>
      </c>
      <c r="Q66" s="24">
        <f t="shared" si="23"/>
        <v>1.1725213891623979E-2</v>
      </c>
      <c r="R66" s="24">
        <f t="shared" si="23"/>
        <v>1.4545104125545221E-2</v>
      </c>
      <c r="S66" s="24">
        <f t="shared" si="23"/>
        <v>1.167875154631139E-2</v>
      </c>
      <c r="T66" s="24">
        <f t="shared" si="23"/>
        <v>1.2091699613550161E-2</v>
      </c>
      <c r="U66" s="24">
        <f t="shared" si="23"/>
        <v>1.1650179182356606E-2</v>
      </c>
    </row>
    <row r="67" spans="2:21">
      <c r="B67" s="3" t="s">
        <v>449</v>
      </c>
      <c r="C67" s="123">
        <v>2.6257883268273285E-2</v>
      </c>
      <c r="D67" s="24">
        <v>2.5429180354659509E-2</v>
      </c>
      <c r="E67" s="24">
        <v>2.5996638816175182E-2</v>
      </c>
      <c r="F67" s="24">
        <v>2.7722394917899757E-2</v>
      </c>
      <c r="G67" s="24">
        <v>2.5499976208627095E-2</v>
      </c>
      <c r="H67" s="24">
        <v>2.6489100820302511E-2</v>
      </c>
      <c r="I67" s="24">
        <v>2.3726815849772709E-2</v>
      </c>
      <c r="J67" s="24">
        <v>2.436737725374764E-2</v>
      </c>
      <c r="K67" s="24">
        <v>2.4920403611458999E-2</v>
      </c>
      <c r="L67" s="24">
        <f t="shared" ref="L67:U67" si="24">L29/L52</f>
        <v>2.5305272919956309E-2</v>
      </c>
      <c r="M67" s="24">
        <f t="shared" si="24"/>
        <v>2.120402114573175E-2</v>
      </c>
      <c r="N67" s="24">
        <f t="shared" si="24"/>
        <v>1.9874815001099239E-2</v>
      </c>
      <c r="O67" s="24">
        <f t="shared" si="24"/>
        <v>2.2188905172573208E-2</v>
      </c>
      <c r="P67" s="24">
        <f t="shared" si="24"/>
        <v>1.960490130894656E-2</v>
      </c>
      <c r="Q67" s="24">
        <f t="shared" si="24"/>
        <v>1.9866590667677674E-2</v>
      </c>
      <c r="R67" s="24">
        <f t="shared" si="24"/>
        <v>1.8898392332134459E-2</v>
      </c>
      <c r="S67" s="24">
        <f t="shared" si="24"/>
        <v>1.9323025285715209E-2</v>
      </c>
      <c r="T67" s="24">
        <f t="shared" si="24"/>
        <v>2.0006266633328447E-2</v>
      </c>
      <c r="U67" s="24">
        <f t="shared" si="24"/>
        <v>1.9275751010808202E-2</v>
      </c>
    </row>
    <row r="68" spans="2:21">
      <c r="B68" s="3" t="s">
        <v>139</v>
      </c>
      <c r="C68" s="123">
        <v>0.22789173340810354</v>
      </c>
      <c r="D68" s="24">
        <v>0.22843500153556634</v>
      </c>
      <c r="E68" s="24">
        <v>0.22787029752768295</v>
      </c>
      <c r="F68" s="24">
        <v>0.22294460636819821</v>
      </c>
      <c r="G68" s="24">
        <v>0.22662152037718192</v>
      </c>
      <c r="H68" s="24">
        <v>0.23153484994915013</v>
      </c>
      <c r="I68" s="24">
        <v>0.22237607809109441</v>
      </c>
      <c r="J68" s="24">
        <v>0.21940345812917633</v>
      </c>
      <c r="K68" s="24">
        <v>0.223653300627249</v>
      </c>
      <c r="L68" s="24">
        <f t="shared" ref="L68:U68" si="25">L30/L52</f>
        <v>0.22208398741812344</v>
      </c>
      <c r="M68" s="24">
        <f t="shared" si="25"/>
        <v>0.2147940019024959</v>
      </c>
      <c r="N68" s="24">
        <f t="shared" si="25"/>
        <v>0.20266024937280933</v>
      </c>
      <c r="O68" s="24">
        <f t="shared" si="25"/>
        <v>0.2111228254953329</v>
      </c>
      <c r="P68" s="24">
        <f t="shared" si="25"/>
        <v>0.22062401654009461</v>
      </c>
      <c r="Q68" s="24">
        <f t="shared" si="25"/>
        <v>0.21608858871154366</v>
      </c>
      <c r="R68" s="24">
        <f t="shared" si="25"/>
        <v>0.21432542144576891</v>
      </c>
      <c r="S68" s="24">
        <f t="shared" si="25"/>
        <v>0.21430169112442668</v>
      </c>
      <c r="T68" s="24">
        <f t="shared" si="25"/>
        <v>0.21741732048909512</v>
      </c>
      <c r="U68" s="24">
        <f t="shared" si="25"/>
        <v>0.20593687650046996</v>
      </c>
    </row>
    <row r="69" spans="2:21">
      <c r="B69" s="214"/>
      <c r="C69" s="17"/>
      <c r="D69" s="17"/>
      <c r="E69" s="17"/>
      <c r="F69" s="17"/>
      <c r="G69" s="17"/>
      <c r="H69" s="17"/>
      <c r="I69" s="70"/>
      <c r="J69" s="70"/>
      <c r="K69" s="70"/>
      <c r="L69" s="70"/>
      <c r="R69" s="56"/>
      <c r="S69" s="56"/>
      <c r="T69" s="56"/>
      <c r="U69" s="56"/>
    </row>
    <row r="70" spans="2:21">
      <c r="C70" s="17"/>
      <c r="D70" s="17"/>
      <c r="E70" s="17"/>
      <c r="F70" s="17"/>
      <c r="G70" s="17"/>
      <c r="H70" s="17"/>
      <c r="I70" s="17"/>
      <c r="J70" s="17"/>
      <c r="K70" s="17"/>
      <c r="U70" s="17"/>
    </row>
    <row r="71" spans="2:21" ht="17.399999999999999">
      <c r="B71" s="113" t="s">
        <v>450</v>
      </c>
      <c r="C71" s="17"/>
      <c r="D71" s="17"/>
      <c r="E71" s="17"/>
      <c r="F71" s="17"/>
      <c r="G71" s="17"/>
      <c r="H71" s="17"/>
      <c r="I71" s="17"/>
      <c r="J71" s="17"/>
      <c r="K71" s="17"/>
      <c r="U71" s="17"/>
    </row>
    <row r="72" spans="2:21" ht="17.399999999999999">
      <c r="B72" s="4"/>
      <c r="C72" s="17"/>
      <c r="D72" s="17"/>
      <c r="E72" s="17"/>
      <c r="F72" s="17"/>
      <c r="G72" s="17"/>
      <c r="H72" s="17"/>
      <c r="I72" s="17"/>
      <c r="J72" s="17"/>
      <c r="K72" s="17"/>
      <c r="U72" s="17"/>
    </row>
    <row r="73" spans="2:21">
      <c r="B73" s="6" t="s">
        <v>63</v>
      </c>
      <c r="C73" s="117" t="str">
        <f>C5</f>
        <v>Q3-26</v>
      </c>
      <c r="D73" s="7" t="s">
        <v>65</v>
      </c>
      <c r="E73" s="7" t="str">
        <f>E5</f>
        <v>Q1-26</v>
      </c>
      <c r="F73" s="7" t="s">
        <v>67</v>
      </c>
      <c r="G73" s="7" t="s">
        <v>68</v>
      </c>
      <c r="H73" s="7" t="s">
        <v>69</v>
      </c>
      <c r="I73" s="7" t="s">
        <v>70</v>
      </c>
      <c r="J73" s="7" t="s">
        <v>71</v>
      </c>
      <c r="K73" s="7" t="s">
        <v>72</v>
      </c>
      <c r="L73" s="7" t="s">
        <v>73</v>
      </c>
      <c r="M73" s="7" t="s">
        <v>74</v>
      </c>
      <c r="N73" s="7" t="s">
        <v>75</v>
      </c>
      <c r="O73" s="7" t="s">
        <v>76</v>
      </c>
      <c r="P73" s="7" t="s">
        <v>77</v>
      </c>
      <c r="Q73" s="7" t="s">
        <v>78</v>
      </c>
      <c r="R73" s="7" t="s">
        <v>79</v>
      </c>
      <c r="S73" s="7" t="s">
        <v>80</v>
      </c>
      <c r="T73" s="7" t="s">
        <v>81</v>
      </c>
      <c r="U73" s="7" t="s">
        <v>82</v>
      </c>
    </row>
    <row r="74" spans="2:21">
      <c r="B74" t="s">
        <v>451</v>
      </c>
      <c r="C74" s="140">
        <v>595713.39466410002</v>
      </c>
      <c r="D74" s="67">
        <v>594616.09116804006</v>
      </c>
      <c r="E74" s="67">
        <v>558705.66402243008</v>
      </c>
      <c r="F74" s="67">
        <v>564205.01048355002</v>
      </c>
      <c r="G74" s="17">
        <v>569302.03685700009</v>
      </c>
      <c r="H74" s="17">
        <v>568117.31022600003</v>
      </c>
      <c r="I74" s="17">
        <v>356046.82248138619</v>
      </c>
      <c r="J74" s="17">
        <v>348701.70827066776</v>
      </c>
      <c r="K74" s="17">
        <v>338228.38778294798</v>
      </c>
      <c r="L74" s="17">
        <v>326153.34640628099</v>
      </c>
      <c r="M74" s="17">
        <v>326153.34640628099</v>
      </c>
      <c r="N74" s="17">
        <v>316488.61537732219</v>
      </c>
      <c r="O74" s="17">
        <v>305918.47470160003</v>
      </c>
      <c r="P74" s="17">
        <v>298176.09216460004</v>
      </c>
      <c r="Q74" s="17">
        <v>283689.81887979998</v>
      </c>
      <c r="R74" s="17">
        <v>272618.03761539998</v>
      </c>
      <c r="S74" s="17">
        <v>271727.85837130004</v>
      </c>
      <c r="T74" s="17">
        <v>261663.85412020001</v>
      </c>
      <c r="U74" s="17">
        <v>252575.18550659998</v>
      </c>
    </row>
    <row r="75" spans="2:21">
      <c r="B75" t="s">
        <v>452</v>
      </c>
      <c r="C75" s="140">
        <v>24532.953258330002</v>
      </c>
      <c r="D75" s="67">
        <v>24814.869097189003</v>
      </c>
      <c r="E75" s="67">
        <v>21211.72818939</v>
      </c>
      <c r="F75" s="67">
        <v>20472.178119140997</v>
      </c>
      <c r="G75" s="17">
        <v>20137.486213</v>
      </c>
      <c r="H75" s="17">
        <v>21322.733665563999</v>
      </c>
      <c r="I75" s="17">
        <v>11241.092419728</v>
      </c>
      <c r="J75" s="17">
        <v>11185.240546534817</v>
      </c>
      <c r="K75" s="17">
        <v>11461.916241595</v>
      </c>
      <c r="L75" s="17">
        <v>12051.28782394</v>
      </c>
      <c r="M75" s="17">
        <v>12051.28782394</v>
      </c>
      <c r="N75" s="17">
        <v>11612.591970880001</v>
      </c>
      <c r="O75" s="17">
        <v>11777.055025360001</v>
      </c>
      <c r="P75" s="17">
        <v>11814.811070698001</v>
      </c>
      <c r="Q75" s="17">
        <v>11750.238907744</v>
      </c>
      <c r="R75" s="17">
        <v>11539.634979928</v>
      </c>
      <c r="S75" s="17">
        <v>10326.981074945781</v>
      </c>
      <c r="T75" s="17">
        <v>9788.0107263978844</v>
      </c>
      <c r="U75" s="17">
        <v>9195.3133597559554</v>
      </c>
    </row>
    <row r="76" spans="2:21">
      <c r="B76" t="s">
        <v>453</v>
      </c>
      <c r="C76" s="140">
        <v>-4393.8325351499998</v>
      </c>
      <c r="D76" s="67">
        <v>-4075.6925975300001</v>
      </c>
      <c r="E76" s="67">
        <v>-3673.9156853799996</v>
      </c>
      <c r="F76" s="67">
        <v>-3428.7430728580007</v>
      </c>
      <c r="G76" s="17">
        <v>-7856.6782183101168</v>
      </c>
      <c r="H76" s="17">
        <v>-10900.292997611446</v>
      </c>
      <c r="I76" s="17">
        <v>-1203.9519874252401</v>
      </c>
      <c r="J76" s="17">
        <v>-2310.2148007159485</v>
      </c>
      <c r="K76" s="17">
        <v>-1672.60085332157</v>
      </c>
      <c r="L76" s="17">
        <v>-1378.57803554</v>
      </c>
      <c r="M76" s="17">
        <v>-1378.57803554</v>
      </c>
      <c r="N76" s="17">
        <v>328.26885258999994</v>
      </c>
      <c r="O76" s="17">
        <v>316.58890300999951</v>
      </c>
      <c r="P76" s="17">
        <v>-619.80541546999962</v>
      </c>
      <c r="Q76" s="17">
        <v>-521.02679571000147</v>
      </c>
      <c r="R76" s="17">
        <v>-80.467899200000602</v>
      </c>
      <c r="S76" s="17">
        <v>-394.4812796440001</v>
      </c>
      <c r="T76" s="17">
        <v>-2023.2979435251998</v>
      </c>
      <c r="U76" s="17">
        <v>-944.87968624331711</v>
      </c>
    </row>
    <row r="77" spans="2:21">
      <c r="B77" s="3" t="s">
        <v>454</v>
      </c>
      <c r="C77" s="172">
        <v>615852.51538728003</v>
      </c>
      <c r="D77" s="174">
        <v>615355.26766769914</v>
      </c>
      <c r="E77" s="174">
        <v>576243.47652644012</v>
      </c>
      <c r="F77" s="174">
        <v>581248.44552983309</v>
      </c>
      <c r="G77" s="22">
        <v>581582.84485169</v>
      </c>
      <c r="H77" s="22">
        <f t="shared" ref="H77" si="26">SUM(H74:H76)</f>
        <v>578539.75089395256</v>
      </c>
      <c r="I77" s="22">
        <f t="shared" ref="I77:N77" si="27">SUM(I74:I76)</f>
        <v>366083.96291368897</v>
      </c>
      <c r="J77" s="22">
        <f t="shared" si="27"/>
        <v>357576.73401648662</v>
      </c>
      <c r="K77" s="22">
        <f t="shared" si="27"/>
        <v>348017.70317122142</v>
      </c>
      <c r="L77" s="22">
        <f t="shared" si="27"/>
        <v>336826.05619468098</v>
      </c>
      <c r="M77" s="22">
        <f t="shared" si="27"/>
        <v>336826.05619468098</v>
      </c>
      <c r="N77" s="22">
        <f t="shared" si="27"/>
        <v>328429.47620079218</v>
      </c>
      <c r="O77" s="22">
        <f t="shared" ref="O77:U77" si="28">SUM(O74:O76)</f>
        <v>318012.11862997006</v>
      </c>
      <c r="P77" s="22">
        <f t="shared" si="28"/>
        <v>309371.09781982808</v>
      </c>
      <c r="Q77" s="22">
        <f t="shared" si="28"/>
        <v>294919.03099183395</v>
      </c>
      <c r="R77" s="22">
        <f t="shared" si="28"/>
        <v>284077.20469612797</v>
      </c>
      <c r="S77" s="22">
        <f t="shared" si="28"/>
        <v>281660.3581666018</v>
      </c>
      <c r="T77" s="22">
        <f t="shared" si="28"/>
        <v>269428.5669030727</v>
      </c>
      <c r="U77" s="22">
        <f t="shared" si="28"/>
        <v>260825.61918011264</v>
      </c>
    </row>
    <row r="78" spans="2:21">
      <c r="B78" t="s">
        <v>455</v>
      </c>
      <c r="C78" s="140">
        <v>44710.602618925412</v>
      </c>
      <c r="D78" s="67">
        <v>44496.705656650091</v>
      </c>
      <c r="E78" s="67">
        <v>43285.798170772148</v>
      </c>
      <c r="F78" s="67">
        <v>41687.432657061843</v>
      </c>
      <c r="G78" s="17">
        <v>42385.811110732669</v>
      </c>
      <c r="H78" s="17">
        <v>41605.435069509585</v>
      </c>
      <c r="I78" s="17">
        <v>22990.340463906763</v>
      </c>
      <c r="J78" s="17">
        <f t="shared" ref="J78:U78" si="29">J28</f>
        <v>21977.443160634059</v>
      </c>
      <c r="K78" s="17">
        <f t="shared" si="29"/>
        <v>21886.575166036429</v>
      </c>
      <c r="L78" s="17">
        <f t="shared" si="29"/>
        <v>21341.764763750751</v>
      </c>
      <c r="M78" s="17">
        <f t="shared" si="29"/>
        <v>20820.671139760132</v>
      </c>
      <c r="N78" s="17">
        <f t="shared" si="29"/>
        <v>19745.609082366624</v>
      </c>
      <c r="O78" s="17">
        <f t="shared" si="29"/>
        <v>19307.291684737771</v>
      </c>
      <c r="P78" s="17">
        <f t="shared" si="29"/>
        <v>19978.970557181477</v>
      </c>
      <c r="Q78" s="17">
        <f t="shared" si="29"/>
        <v>19245.30331268796</v>
      </c>
      <c r="R78" s="17">
        <f t="shared" si="29"/>
        <v>19079.023357005954</v>
      </c>
      <c r="S78" s="17">
        <f t="shared" si="29"/>
        <v>18364.679783801272</v>
      </c>
      <c r="T78" s="17">
        <f t="shared" si="29"/>
        <v>17958.778846771798</v>
      </c>
      <c r="U78" s="17">
        <f t="shared" si="29"/>
        <v>17624.384554495256</v>
      </c>
    </row>
    <row r="79" spans="2:21">
      <c r="B79" s="3" t="s">
        <v>144</v>
      </c>
      <c r="C79" s="173">
        <v>7.2599529110974018E-2</v>
      </c>
      <c r="D79" s="175">
        <v>7.2310595187232499E-2</v>
      </c>
      <c r="E79" s="175">
        <v>7.5117202942923109E-2</v>
      </c>
      <c r="F79" s="175">
        <v>7.1720506054965785E-2</v>
      </c>
      <c r="G79" s="23">
        <v>7.2880091780460815E-2</v>
      </c>
      <c r="H79" s="23">
        <f t="shared" ref="H79" si="30">H78/H77</f>
        <v>7.1914565948530546E-2</v>
      </c>
      <c r="I79" s="23">
        <f t="shared" ref="I79:N79" si="31">I78/I77</f>
        <v>6.2800730960528739E-2</v>
      </c>
      <c r="J79" s="23">
        <f t="shared" si="31"/>
        <v>6.1462173206215241E-2</v>
      </c>
      <c r="K79" s="23">
        <f t="shared" si="31"/>
        <v>6.2889258122792793E-2</v>
      </c>
      <c r="L79" s="23">
        <f t="shared" si="31"/>
        <v>6.3361383038061325E-2</v>
      </c>
      <c r="M79" s="23">
        <f t="shared" si="31"/>
        <v>6.181431263062992E-2</v>
      </c>
      <c r="N79" s="23">
        <f t="shared" si="31"/>
        <v>6.0121306134820661E-2</v>
      </c>
      <c r="O79" s="23">
        <f t="shared" ref="O79:U79" si="32">O78/O77</f>
        <v>6.0712440041328086E-2</v>
      </c>
      <c r="P79" s="23">
        <f t="shared" si="32"/>
        <v>6.4579305235606899E-2</v>
      </c>
      <c r="Q79" s="23">
        <f t="shared" si="32"/>
        <v>6.525622727012434E-2</v>
      </c>
      <c r="R79" s="23">
        <f t="shared" si="32"/>
        <v>6.7161402047075283E-2</v>
      </c>
      <c r="S79" s="23">
        <f t="shared" si="32"/>
        <v>6.5201506890574149E-2</v>
      </c>
      <c r="T79" s="23">
        <f t="shared" si="32"/>
        <v>6.6655065768257957E-2</v>
      </c>
      <c r="U79" s="23">
        <f t="shared" si="32"/>
        <v>6.7571523878276585E-2</v>
      </c>
    </row>
    <row r="80" spans="2:21">
      <c r="B80" s="214"/>
      <c r="C80" s="214"/>
      <c r="D80" s="214"/>
      <c r="E80" s="214"/>
      <c r="F80" s="214"/>
      <c r="G80" s="214"/>
      <c r="H80" s="214"/>
      <c r="I80" s="214"/>
      <c r="J80" s="215"/>
    </row>
  </sheetData>
  <hyperlinks>
    <hyperlink ref="A1" location="Contents!A1" display="Back to contents" xr:uid="{CC370DD8-BFFB-4EAD-9E27-FBBD943C2339}"/>
  </hyperlinks>
  <pageMargins left="0.7" right="0.7" top="0.75" bottom="0.75" header="0.3" footer="0.3"/>
  <headerFooter>
    <oddHeader>&amp;L&amp;"Aptos"&amp;10&amp;KFF0000 Konfidensielt&amp;1#_x000D_</oddHeader>
    <oddFooter>&amp;L_x000D_&amp;1#&amp;"Aptos"&amp;10&amp;KFF0000 Konfidensielt</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D0498-A671-4176-A256-F568F746BF3D}">
  <dimension ref="A1:I47"/>
  <sheetViews>
    <sheetView workbookViewId="0">
      <selection activeCell="G29" sqref="G29"/>
    </sheetView>
  </sheetViews>
  <sheetFormatPr baseColWidth="10" defaultColWidth="11.09765625" defaultRowHeight="13.8"/>
  <cols>
    <col min="1" max="1" width="11.09765625" style="17"/>
    <col min="2" max="2" width="69.09765625" customWidth="1"/>
    <col min="3" max="3" width="14" customWidth="1"/>
    <col min="4" max="5" width="11.09765625" style="17"/>
  </cols>
  <sheetData>
    <row r="1" spans="1:9">
      <c r="A1" s="85" t="s">
        <v>53</v>
      </c>
      <c r="D1"/>
      <c r="E1"/>
    </row>
    <row r="2" spans="1:9" ht="17.399999999999999">
      <c r="B2" s="113" t="s">
        <v>456</v>
      </c>
      <c r="C2" s="113"/>
      <c r="D2"/>
      <c r="E2"/>
    </row>
    <row r="3" spans="1:9">
      <c r="D3"/>
      <c r="E3"/>
    </row>
    <row r="4" spans="1:9" ht="20.25" customHeight="1">
      <c r="B4" s="6" t="s">
        <v>63</v>
      </c>
      <c r="C4" s="117" t="s">
        <v>64</v>
      </c>
      <c r="D4" s="7" t="s">
        <v>65</v>
      </c>
      <c r="E4" s="7" t="s">
        <v>66</v>
      </c>
      <c r="F4" s="7" t="s">
        <v>67</v>
      </c>
      <c r="G4" s="7" t="s">
        <v>68</v>
      </c>
      <c r="H4" s="7" t="s">
        <v>69</v>
      </c>
      <c r="I4" s="7" t="s">
        <v>70</v>
      </c>
    </row>
    <row r="5" spans="1:9" ht="19.5" customHeight="1">
      <c r="B5" t="s">
        <v>457</v>
      </c>
      <c r="C5" s="118">
        <v>156222</v>
      </c>
      <c r="D5" s="17">
        <v>154130</v>
      </c>
      <c r="E5" s="17">
        <v>152166</v>
      </c>
      <c r="F5" s="17">
        <v>150163</v>
      </c>
      <c r="G5" s="17">
        <v>150237.51378013505</v>
      </c>
      <c r="H5" s="17">
        <v>150121</v>
      </c>
      <c r="I5" s="17">
        <v>84403</v>
      </c>
    </row>
    <row r="6" spans="1:9">
      <c r="B6" t="s">
        <v>458</v>
      </c>
      <c r="C6" s="118">
        <v>83670</v>
      </c>
      <c r="D6" s="17">
        <v>80789</v>
      </c>
      <c r="E6" s="17">
        <v>76471</v>
      </c>
      <c r="F6" s="17">
        <v>77723</v>
      </c>
      <c r="G6" s="17">
        <v>72010.635138482699</v>
      </c>
      <c r="H6" s="17">
        <v>70496</v>
      </c>
      <c r="I6" s="17">
        <v>44216</v>
      </c>
    </row>
    <row r="7" spans="1:9" ht="14.4">
      <c r="B7" s="36" t="s">
        <v>459</v>
      </c>
      <c r="C7" s="129">
        <v>52643</v>
      </c>
      <c r="D7" s="21">
        <v>52586</v>
      </c>
      <c r="E7" s="21">
        <v>53839</v>
      </c>
      <c r="F7" s="21">
        <v>54328</v>
      </c>
      <c r="G7" s="21">
        <v>51334.082637232699</v>
      </c>
      <c r="H7" s="21">
        <v>51560</v>
      </c>
      <c r="I7" s="21">
        <v>31579</v>
      </c>
    </row>
    <row r="8" spans="1:9" ht="14.4">
      <c r="B8" s="32" t="s">
        <v>460</v>
      </c>
      <c r="C8" s="118"/>
      <c r="F8" s="17"/>
      <c r="G8" s="17"/>
      <c r="H8" s="17"/>
      <c r="I8" s="17"/>
    </row>
    <row r="9" spans="1:9" ht="14.4">
      <c r="B9" t="s">
        <v>461</v>
      </c>
      <c r="C9" s="132">
        <v>0.35699999999999998</v>
      </c>
      <c r="D9" s="90">
        <v>0.35699999999999998</v>
      </c>
      <c r="E9" s="90">
        <v>0.35699999999999998</v>
      </c>
      <c r="F9" s="90">
        <v>0.35699999999999998</v>
      </c>
      <c r="G9" s="90">
        <v>0.35699999999999998</v>
      </c>
      <c r="H9" s="90">
        <v>0.35699999999999998</v>
      </c>
      <c r="I9" s="35">
        <v>0.35499999999999998</v>
      </c>
    </row>
    <row r="10" spans="1:9" ht="14.4">
      <c r="B10" s="31" t="s">
        <v>462</v>
      </c>
      <c r="C10" s="132">
        <v>0.53600000000000003</v>
      </c>
      <c r="D10" s="90">
        <v>0.52400000000000002</v>
      </c>
      <c r="E10" s="90">
        <v>0.503</v>
      </c>
      <c r="F10" s="90">
        <v>0.51800000000000002</v>
      </c>
      <c r="G10" s="90">
        <v>0.47899999999999998</v>
      </c>
      <c r="H10" s="90">
        <v>0.46959452708148758</v>
      </c>
      <c r="I10" s="35">
        <v>0.51435525850803865</v>
      </c>
    </row>
    <row r="11" spans="1:9" ht="14.4">
      <c r="B11" t="s">
        <v>463</v>
      </c>
      <c r="C11" s="132">
        <v>0.28699999999999998</v>
      </c>
      <c r="D11" s="90">
        <v>0.28699999999999998</v>
      </c>
      <c r="E11" s="90">
        <v>0.28699999999999998</v>
      </c>
      <c r="F11" s="90">
        <v>0.28699999999999998</v>
      </c>
      <c r="G11" s="90">
        <v>0.28699999999999998</v>
      </c>
      <c r="H11" s="90">
        <v>0.28699999999999998</v>
      </c>
      <c r="I11" s="35">
        <v>0.28499999999999998</v>
      </c>
    </row>
    <row r="12" spans="1:9" ht="14.4">
      <c r="B12" s="36" t="s">
        <v>464</v>
      </c>
      <c r="C12" s="133">
        <v>0.33700000000000002</v>
      </c>
      <c r="D12" s="101">
        <v>0.34100000000000003</v>
      </c>
      <c r="E12" s="101">
        <v>0.35399999999999998</v>
      </c>
      <c r="F12" s="101">
        <v>0.36199999999999999</v>
      </c>
      <c r="G12" s="101">
        <v>0.34168618306848125</v>
      </c>
      <c r="H12" s="38">
        <v>0.34345627860192779</v>
      </c>
      <c r="I12" s="38">
        <v>0.37414546876295868</v>
      </c>
    </row>
    <row r="13" spans="1:9">
      <c r="D13" s="33"/>
    </row>
    <row r="14" spans="1:9">
      <c r="D14" s="33"/>
    </row>
    <row r="16" spans="1:9" ht="17.399999999999999">
      <c r="B16" s="113" t="s">
        <v>465</v>
      </c>
      <c r="C16" s="113"/>
    </row>
    <row r="18" spans="2:5" ht="135.75" customHeight="1">
      <c r="B18" s="228" t="s">
        <v>617</v>
      </c>
      <c r="C18" s="228"/>
      <c r="D18" s="228"/>
      <c r="E18" s="228"/>
    </row>
    <row r="38" spans="1:5" ht="36.75" customHeight="1">
      <c r="B38" s="229"/>
      <c r="C38" s="229"/>
      <c r="D38" s="229"/>
      <c r="E38" s="229"/>
    </row>
    <row r="40" spans="1:5">
      <c r="A40" s="22"/>
    </row>
    <row r="42" spans="1:5">
      <c r="A42" s="22"/>
    </row>
    <row r="43" spans="1:5" ht="84.75" customHeight="1">
      <c r="A43" s="22"/>
    </row>
    <row r="44" spans="1:5">
      <c r="A44" s="22"/>
    </row>
    <row r="45" spans="1:5">
      <c r="A45" s="22"/>
    </row>
    <row r="46" spans="1:5">
      <c r="A46" s="22"/>
    </row>
    <row r="47" spans="1:5">
      <c r="A47" s="22"/>
    </row>
  </sheetData>
  <mergeCells count="2">
    <mergeCell ref="B18:E18"/>
    <mergeCell ref="B38:E38"/>
  </mergeCells>
  <hyperlinks>
    <hyperlink ref="A1" location="Contents!A1" display="Back to contents" xr:uid="{9A8EC80A-0601-4999-9A5C-E0134D08E357}"/>
  </hyperlinks>
  <pageMargins left="0.7" right="0.7" top="0.75" bottom="0.75" header="0.3" footer="0.3"/>
  <headerFooter>
    <oddHeader>&amp;L&amp;"Aptos"&amp;10&amp;KFF0000 Konfidensielt&amp;1#_x000D_</oddHeader>
    <oddFooter>&amp;L_x000D_&amp;1#&amp;"Aptos"&amp;10&amp;KFF0000 Konfidensielt</oddFoot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FB565-5B6F-4E69-B926-9A5A2F545480}">
  <dimension ref="A1:G46"/>
  <sheetViews>
    <sheetView workbookViewId="0">
      <selection activeCell="E21" sqref="E21"/>
    </sheetView>
  </sheetViews>
  <sheetFormatPr baseColWidth="10" defaultColWidth="11.3984375" defaultRowHeight="13.8"/>
  <cols>
    <col min="1" max="1" width="11.3984375" style="17"/>
    <col min="2" max="2" width="38.5" customWidth="1"/>
    <col min="3" max="3" width="19.59765625" customWidth="1"/>
    <col min="4" max="4" width="32.59765625" customWidth="1"/>
    <col min="5" max="5" width="33.59765625" customWidth="1"/>
    <col min="6" max="6" width="30" customWidth="1"/>
  </cols>
  <sheetData>
    <row r="1" spans="1:6">
      <c r="A1" s="85" t="s">
        <v>53</v>
      </c>
    </row>
    <row r="2" spans="1:6" ht="17.399999999999999">
      <c r="B2" s="113" t="s">
        <v>466</v>
      </c>
    </row>
    <row r="4" spans="1:6">
      <c r="B4" s="114" t="s">
        <v>64</v>
      </c>
    </row>
    <row r="5" spans="1:6">
      <c r="B5" s="6" t="s">
        <v>63</v>
      </c>
      <c r="C5" s="59" t="s">
        <v>467</v>
      </c>
      <c r="D5" s="59" t="s">
        <v>468</v>
      </c>
      <c r="E5" s="59" t="s">
        <v>469</v>
      </c>
      <c r="F5" s="59" t="s">
        <v>470</v>
      </c>
    </row>
    <row r="6" spans="1:6">
      <c r="B6" t="s">
        <v>471</v>
      </c>
      <c r="C6" s="49">
        <v>112022.75399300001</v>
      </c>
      <c r="D6" s="49">
        <v>106551.944004</v>
      </c>
      <c r="E6" s="49">
        <v>0.471225</v>
      </c>
      <c r="F6" s="49">
        <v>50209.983881</v>
      </c>
    </row>
    <row r="7" spans="1:6" s="58" customFormat="1">
      <c r="A7" s="17"/>
      <c r="B7" s="57" t="s">
        <v>472</v>
      </c>
      <c r="C7" s="49">
        <v>70697.184433999995</v>
      </c>
      <c r="D7" s="49">
        <v>67540.522857000004</v>
      </c>
      <c r="E7" s="49">
        <v>0.46727099999999999</v>
      </c>
      <c r="F7" s="49">
        <v>31559.793891000001</v>
      </c>
    </row>
    <row r="8" spans="1:6" s="58" customFormat="1">
      <c r="A8" s="17"/>
      <c r="B8" s="57" t="s">
        <v>473</v>
      </c>
      <c r="C8" s="49">
        <v>1619.8687010000001</v>
      </c>
      <c r="D8" s="49">
        <v>1530.8029730000001</v>
      </c>
      <c r="E8" s="49">
        <v>0.32844299999999998</v>
      </c>
      <c r="F8" s="49">
        <v>502.78277700000001</v>
      </c>
    </row>
    <row r="9" spans="1:6" s="58" customFormat="1">
      <c r="A9" s="17"/>
      <c r="B9" s="57" t="s">
        <v>474</v>
      </c>
      <c r="C9" s="49">
        <v>39705.700856000003</v>
      </c>
      <c r="D9" s="49">
        <v>37480.618173000003</v>
      </c>
      <c r="E9" s="49">
        <v>0.48418099999999997</v>
      </c>
      <c r="F9" s="49">
        <v>18147.407212999999</v>
      </c>
    </row>
    <row r="10" spans="1:6">
      <c r="B10" t="s">
        <v>475</v>
      </c>
      <c r="C10" s="49">
        <v>314169.871736</v>
      </c>
      <c r="D10" s="49">
        <v>311710.40290300001</v>
      </c>
      <c r="E10" s="49">
        <v>0.25005699999999997</v>
      </c>
      <c r="F10" s="49">
        <v>77945.652958999999</v>
      </c>
    </row>
    <row r="11" spans="1:6" s="58" customFormat="1">
      <c r="A11" s="17"/>
      <c r="B11" s="57" t="s">
        <v>476</v>
      </c>
      <c r="C11" s="49">
        <v>314169.871736</v>
      </c>
      <c r="D11" s="49">
        <v>311710.40290300001</v>
      </c>
      <c r="E11" s="49">
        <v>0.25005699999999997</v>
      </c>
      <c r="F11" s="49">
        <v>77945.652958999999</v>
      </c>
    </row>
    <row r="12" spans="1:6" s="58" customFormat="1">
      <c r="A12" s="17"/>
      <c r="B12" s="57" t="s">
        <v>477</v>
      </c>
      <c r="C12" s="221">
        <v>0</v>
      </c>
      <c r="D12" s="221">
        <v>0</v>
      </c>
      <c r="E12" s="221">
        <v>0</v>
      </c>
      <c r="F12" s="221">
        <v>0</v>
      </c>
    </row>
    <row r="13" spans="1:6">
      <c r="B13" s="2" t="s">
        <v>478</v>
      </c>
      <c r="C13" s="220">
        <v>426192.62572900002</v>
      </c>
      <c r="D13" s="220">
        <v>418262.346907</v>
      </c>
      <c r="E13" s="220">
        <v>0.30640000000000001</v>
      </c>
      <c r="F13" s="220">
        <v>128155.63684000001</v>
      </c>
    </row>
    <row r="24" spans="7:7">
      <c r="G24" s="116"/>
    </row>
    <row r="39" spans="1:1">
      <c r="A39" s="22"/>
    </row>
    <row r="41" spans="1:1">
      <c r="A41" s="22"/>
    </row>
    <row r="42" spans="1:1">
      <c r="A42" s="22"/>
    </row>
    <row r="43" spans="1:1">
      <c r="A43" s="22"/>
    </row>
    <row r="44" spans="1:1">
      <c r="A44" s="22"/>
    </row>
    <row r="45" spans="1:1">
      <c r="A45" s="22"/>
    </row>
    <row r="46" spans="1:1">
      <c r="A46" s="22"/>
    </row>
  </sheetData>
  <hyperlinks>
    <hyperlink ref="A1" location="Contents!A1" display="Back to contents" xr:uid="{DC4A571B-EAF2-4DF4-B659-4BDED44AF5F0}"/>
  </hyperlinks>
  <pageMargins left="0.7" right="0.7" top="0.75" bottom="0.75" header="0.3" footer="0.3"/>
  <headerFooter>
    <oddHeader>&amp;L&amp;"Aptos"&amp;10&amp;KFF0000 Konfidensielt&amp;1#_x000D_</oddHeader>
    <oddFooter>&amp;L_x000D_&amp;1#&amp;"Aptos"&amp;10&amp;KFF0000 Konfidensielt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3CE4B-D733-4AD2-B6FD-99E2D7F2360A}">
  <sheetPr>
    <tabColor rgb="FFFF4238"/>
  </sheetPr>
  <dimension ref="A1:B46"/>
  <sheetViews>
    <sheetView workbookViewId="0"/>
  </sheetViews>
  <sheetFormatPr baseColWidth="10" defaultColWidth="11.09765625" defaultRowHeight="13.8"/>
  <cols>
    <col min="1" max="1" width="11.09765625" style="17"/>
    <col min="2" max="8" width="11.09765625" style="9"/>
    <col min="9" max="9" width="18.8984375" style="9" customWidth="1"/>
    <col min="10" max="16384" width="11.09765625" style="9"/>
  </cols>
  <sheetData>
    <row r="1" spans="1:2">
      <c r="A1" s="85" t="s">
        <v>53</v>
      </c>
    </row>
    <row r="6" spans="1:2" ht="34.799999999999997">
      <c r="B6" s="112" t="s">
        <v>16</v>
      </c>
    </row>
    <row r="8" spans="1:2" ht="17.399999999999999">
      <c r="B8" s="28" t="s">
        <v>479</v>
      </c>
    </row>
    <row r="9" spans="1:2" ht="17.399999999999999">
      <c r="B9" s="10"/>
    </row>
    <row r="10" spans="1:2" ht="17.399999999999999">
      <c r="B10" s="28" t="s">
        <v>480</v>
      </c>
    </row>
    <row r="11" spans="1:2" ht="17.399999999999999">
      <c r="B11" s="10"/>
    </row>
    <row r="12" spans="1:2" ht="17.399999999999999">
      <c r="B12" s="28" t="s">
        <v>481</v>
      </c>
    </row>
    <row r="13" spans="1:2" ht="17.399999999999999">
      <c r="B13" s="10"/>
    </row>
    <row r="14" spans="1:2" ht="17.399999999999999">
      <c r="B14" s="28"/>
    </row>
    <row r="15" spans="1:2" ht="17.399999999999999">
      <c r="B15" s="10"/>
    </row>
    <row r="16" spans="1:2" ht="17.399999999999999">
      <c r="B16" s="28"/>
    </row>
    <row r="17" spans="2:2" ht="17.399999999999999">
      <c r="B17" s="10"/>
    </row>
    <row r="18" spans="2:2" ht="17.399999999999999">
      <c r="B18" s="10"/>
    </row>
    <row r="20" spans="2:2" ht="17.399999999999999">
      <c r="B20" s="10"/>
    </row>
    <row r="22" spans="2:2" ht="17.399999999999999">
      <c r="B22" s="10"/>
    </row>
    <row r="39" spans="1:1">
      <c r="A39" s="22"/>
    </row>
    <row r="41" spans="1:1">
      <c r="A41" s="22"/>
    </row>
    <row r="42" spans="1:1">
      <c r="A42" s="22"/>
    </row>
    <row r="43" spans="1:1">
      <c r="A43" s="22"/>
    </row>
    <row r="44" spans="1:1">
      <c r="A44" s="22"/>
    </row>
    <row r="45" spans="1:1">
      <c r="A45" s="22"/>
    </row>
    <row r="46" spans="1:1">
      <c r="A46" s="22"/>
    </row>
  </sheetData>
  <hyperlinks>
    <hyperlink ref="B8" location="'Liquidity portfolio'!A1" display="4.1  Own Funds" xr:uid="{48890B9C-6801-4ADE-8F2B-10D98781C9C0}"/>
    <hyperlink ref="B12" location="Ratings!A1" display="4.3  Ratings" xr:uid="{87189C5D-0FCE-402F-BC4E-2646F0651DCF}"/>
    <hyperlink ref="B10" location="'Maturity profile'!A1" display="4.2  Maturity profile" xr:uid="{C634047F-9F5D-4A1E-9E75-D4E304B0F904}"/>
    <hyperlink ref="A1" location="Contents!A1" display="Back to contents" xr:uid="{72CD167D-D046-4CF4-8F86-BEF37E489231}"/>
  </hyperlinks>
  <pageMargins left="0.7" right="0.7" top="0.75" bottom="0.75" header="0.3" footer="0.3"/>
  <headerFooter>
    <oddHeader>&amp;L&amp;"Aptos"&amp;10&amp;KFF0000 Konfidensielt&amp;1#_x000D_</oddHeader>
    <oddFooter>&amp;L_x000D_&amp;1#&amp;"Aptos"&amp;10&amp;KFF0000 Konfidensielt</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DB9CC-36BA-40AE-A339-867BDD66779A}">
  <dimension ref="A1:U46"/>
  <sheetViews>
    <sheetView workbookViewId="0">
      <selection activeCell="F32" sqref="F32"/>
    </sheetView>
  </sheetViews>
  <sheetFormatPr baseColWidth="10" defaultColWidth="11.09765625" defaultRowHeight="13.8"/>
  <cols>
    <col min="1" max="1" width="11.09765625" style="17"/>
    <col min="2" max="2" width="51" customWidth="1"/>
    <col min="3" max="3" width="14" customWidth="1"/>
    <col min="4" max="5" width="13.09765625" customWidth="1"/>
    <col min="6" max="6" width="12.09765625" customWidth="1"/>
    <col min="7" max="10" width="8.8984375" customWidth="1"/>
    <col min="11" max="17" width="8.3984375" customWidth="1"/>
    <col min="18" max="18" width="13.59765625" customWidth="1"/>
    <col min="21" max="21" width="12.59765625" customWidth="1"/>
  </cols>
  <sheetData>
    <row r="1" spans="1:21">
      <c r="A1" s="85" t="s">
        <v>53</v>
      </c>
    </row>
    <row r="2" spans="1:21" ht="17.399999999999999">
      <c r="B2" s="113" t="s">
        <v>482</v>
      </c>
      <c r="C2" s="113"/>
      <c r="D2" s="4"/>
      <c r="E2" s="4"/>
      <c r="F2" s="4"/>
      <c r="G2" s="4"/>
      <c r="H2" s="4"/>
      <c r="I2" s="4"/>
      <c r="J2" s="4"/>
    </row>
    <row r="4" spans="1:21">
      <c r="B4" s="6" t="s">
        <v>63</v>
      </c>
      <c r="C4" s="117" t="s">
        <v>64</v>
      </c>
      <c r="D4" s="7" t="s">
        <v>65</v>
      </c>
      <c r="E4" s="7" t="s">
        <v>66</v>
      </c>
      <c r="F4" s="7" t="s">
        <v>67</v>
      </c>
      <c r="G4" s="7" t="s">
        <v>68</v>
      </c>
      <c r="H4" s="7" t="s">
        <v>69</v>
      </c>
      <c r="I4" s="7" t="s">
        <v>70</v>
      </c>
      <c r="J4" s="7" t="s">
        <v>71</v>
      </c>
      <c r="K4" s="7" t="s">
        <v>72</v>
      </c>
      <c r="L4" s="7" t="s">
        <v>73</v>
      </c>
      <c r="M4" s="7" t="s">
        <v>74</v>
      </c>
      <c r="N4" s="7" t="s">
        <v>75</v>
      </c>
      <c r="O4" s="7" t="s">
        <v>76</v>
      </c>
      <c r="P4" s="7" t="s">
        <v>77</v>
      </c>
      <c r="Q4" s="7" t="s">
        <v>78</v>
      </c>
    </row>
    <row r="5" spans="1:21">
      <c r="B5" t="s">
        <v>483</v>
      </c>
      <c r="C5" s="127">
        <v>559.38273300000003</v>
      </c>
      <c r="D5" s="71">
        <v>607.92409099999998</v>
      </c>
      <c r="E5" s="71">
        <v>763.69009569000002</v>
      </c>
      <c r="F5" s="71">
        <v>85.863887939999998</v>
      </c>
      <c r="G5" s="71">
        <v>873.91132900000002</v>
      </c>
      <c r="H5" s="71">
        <v>107.23585709999999</v>
      </c>
      <c r="I5" s="71">
        <v>479.71252680000003</v>
      </c>
      <c r="J5" s="71">
        <v>482.51990969999997</v>
      </c>
      <c r="K5" s="71">
        <v>363.79178402999997</v>
      </c>
      <c r="L5" s="71">
        <v>540.60099523999997</v>
      </c>
      <c r="M5" s="71">
        <v>176.79713496000002</v>
      </c>
      <c r="N5" s="71">
        <v>386.67113499999999</v>
      </c>
      <c r="O5" s="71">
        <v>217.73850400000001</v>
      </c>
      <c r="P5" s="71">
        <v>514.06898100000001</v>
      </c>
      <c r="Q5" s="71">
        <v>103.288928</v>
      </c>
    </row>
    <row r="6" spans="1:21">
      <c r="B6" t="s">
        <v>484</v>
      </c>
      <c r="C6" s="127">
        <v>20170.826215000001</v>
      </c>
      <c r="D6" s="71">
        <v>21361.478480000002</v>
      </c>
      <c r="E6" s="71">
        <v>19757.266966340001</v>
      </c>
      <c r="F6" s="71">
        <v>24611.29844852</v>
      </c>
      <c r="G6" s="71">
        <v>23811.6466076</v>
      </c>
      <c r="H6" s="71">
        <v>26021.912704990002</v>
      </c>
      <c r="I6" s="71">
        <v>13147.29874258</v>
      </c>
      <c r="J6" s="71">
        <v>12090.224334930001</v>
      </c>
      <c r="K6" s="71">
        <v>11599.539375799999</v>
      </c>
      <c r="L6" s="71">
        <v>11131.766554799999</v>
      </c>
      <c r="M6" s="71">
        <v>10434.497740180001</v>
      </c>
      <c r="N6" s="71">
        <v>9842.9654489999994</v>
      </c>
      <c r="O6" s="71">
        <v>9195.2682280000008</v>
      </c>
      <c r="P6" s="71">
        <v>8875.699181</v>
      </c>
      <c r="Q6" s="71">
        <v>9471.9649580000005</v>
      </c>
    </row>
    <row r="7" spans="1:21">
      <c r="B7" s="29" t="s">
        <v>485</v>
      </c>
      <c r="C7" s="127">
        <v>2238.4855353799999</v>
      </c>
      <c r="D7" s="71">
        <v>2382.7979238800003</v>
      </c>
      <c r="E7" s="71">
        <v>2380.0683716799999</v>
      </c>
      <c r="F7" s="71">
        <v>2922.7323395899998</v>
      </c>
      <c r="G7" s="71">
        <v>2809.1736980000001</v>
      </c>
      <c r="H7" s="71">
        <v>2961.2788820800001</v>
      </c>
      <c r="I7" s="71">
        <v>1315.4379989500001</v>
      </c>
      <c r="J7" s="71">
        <v>1583.25225323</v>
      </c>
      <c r="K7" s="71">
        <v>1310.8939116700001</v>
      </c>
      <c r="L7" s="71">
        <v>1312.82885878</v>
      </c>
      <c r="M7" s="71">
        <v>1314.9847585499999</v>
      </c>
      <c r="N7" s="71">
        <v>1267.9448865499999</v>
      </c>
      <c r="O7" s="71">
        <v>1069.76765123</v>
      </c>
      <c r="P7" s="71">
        <v>1070.18506174</v>
      </c>
      <c r="Q7" s="71">
        <v>1070.86354517</v>
      </c>
    </row>
    <row r="8" spans="1:21">
      <c r="B8" t="s">
        <v>486</v>
      </c>
      <c r="C8" s="127">
        <v>42936.480875089997</v>
      </c>
      <c r="D8" s="71">
        <v>38673.133956819998</v>
      </c>
      <c r="E8" s="71">
        <v>34682.251677929999</v>
      </c>
      <c r="F8" s="71">
        <v>43123.200019639997</v>
      </c>
      <c r="G8" s="71">
        <v>40125.620835000002</v>
      </c>
      <c r="H8" s="71">
        <v>46461.150541760006</v>
      </c>
      <c r="I8" s="71">
        <v>24793.671019189998</v>
      </c>
      <c r="J8" s="71">
        <v>23812.664623880002</v>
      </c>
      <c r="K8" s="71">
        <v>20194.793689650003</v>
      </c>
      <c r="L8" s="71">
        <v>20293.95439698</v>
      </c>
      <c r="M8" s="71">
        <v>21103.744012179999</v>
      </c>
      <c r="N8" s="71">
        <v>21171.474296380002</v>
      </c>
      <c r="O8" s="71">
        <v>18193.368783669997</v>
      </c>
      <c r="P8" s="71">
        <v>16506.263403450001</v>
      </c>
      <c r="Q8" s="71">
        <v>15031.824949690001</v>
      </c>
    </row>
    <row r="9" spans="1:21">
      <c r="B9" s="2" t="s">
        <v>487</v>
      </c>
      <c r="C9" s="73">
        <f>SUM(C5:C8)</f>
        <v>65905.175358470005</v>
      </c>
      <c r="D9" s="73">
        <f>SUM(D5:D8)</f>
        <v>63025.3344517</v>
      </c>
      <c r="E9" s="73">
        <f>SUM(E5:E8)</f>
        <v>57583.277111639996</v>
      </c>
      <c r="F9" s="72">
        <f t="shared" ref="F9:K9" si="0">SUM(F5:F8)</f>
        <v>70743.094695690001</v>
      </c>
      <c r="G9" s="72">
        <f t="shared" si="0"/>
        <v>67620.352469599995</v>
      </c>
      <c r="H9" s="72">
        <f t="shared" si="0"/>
        <v>75551.577985930009</v>
      </c>
      <c r="I9" s="72">
        <f t="shared" si="0"/>
        <v>39736.120287519996</v>
      </c>
      <c r="J9" s="72">
        <f t="shared" si="0"/>
        <v>37968.661121740006</v>
      </c>
      <c r="K9" s="72">
        <f t="shared" si="0"/>
        <v>33469.018761150001</v>
      </c>
      <c r="L9" s="72">
        <f t="shared" ref="L9" si="1">SUM(L5:L8)</f>
        <v>33279.150805799996</v>
      </c>
      <c r="M9" s="72">
        <f t="shared" ref="M9:Q9" si="2">SUM(M5:M8)</f>
        <v>33030.023645869995</v>
      </c>
      <c r="N9" s="72">
        <f t="shared" si="2"/>
        <v>32669.055766930003</v>
      </c>
      <c r="O9" s="72">
        <f t="shared" si="2"/>
        <v>28676.143166900001</v>
      </c>
      <c r="P9" s="72">
        <f t="shared" si="2"/>
        <v>26966.216627189999</v>
      </c>
      <c r="Q9" s="72">
        <f t="shared" si="2"/>
        <v>25677.94238086</v>
      </c>
    </row>
    <row r="10" spans="1:21" ht="18" customHeight="1">
      <c r="B10" s="29" t="s">
        <v>485</v>
      </c>
      <c r="C10" s="127">
        <v>2784.4792378900001</v>
      </c>
      <c r="D10" s="71">
        <v>3703.8810649699999</v>
      </c>
      <c r="E10" s="71">
        <v>1519.21352088</v>
      </c>
      <c r="F10" s="71">
        <v>50.28633833</v>
      </c>
      <c r="G10" s="71">
        <v>50.315393</v>
      </c>
      <c r="H10" s="71">
        <v>257.43528552000004</v>
      </c>
      <c r="I10" s="71">
        <v>251.56418055</v>
      </c>
      <c r="J10" s="71">
        <v>349.49988607</v>
      </c>
      <c r="K10" s="71">
        <v>1022.2341416100001</v>
      </c>
      <c r="L10" s="71">
        <v>1750.8519154000001</v>
      </c>
      <c r="M10" s="71">
        <v>1647.89566298</v>
      </c>
      <c r="N10" s="71">
        <v>2929.3143671799999</v>
      </c>
      <c r="O10" s="71">
        <v>2140.7190379200001</v>
      </c>
      <c r="P10" s="71">
        <v>4051.4235827699999</v>
      </c>
      <c r="Q10" s="71">
        <v>1692.4883003900002</v>
      </c>
    </row>
    <row r="11" spans="1:21">
      <c r="B11" t="s">
        <v>488</v>
      </c>
      <c r="C11" s="127">
        <v>4148.49098194</v>
      </c>
      <c r="D11" s="71">
        <v>4344.9759292799999</v>
      </c>
      <c r="E11" s="71">
        <v>2944.6573519899998</v>
      </c>
      <c r="F11" s="71">
        <v>3220.4811434600001</v>
      </c>
      <c r="G11" s="71">
        <v>2374.1740730000001</v>
      </c>
      <c r="H11" s="71">
        <v>2841.6420149999999</v>
      </c>
      <c r="I11" s="71">
        <v>1413.83399861</v>
      </c>
      <c r="J11" s="71">
        <v>1651.3033003199998</v>
      </c>
      <c r="K11" s="71">
        <v>1868.25204753</v>
      </c>
      <c r="L11" s="71">
        <v>2571.3393295599999</v>
      </c>
      <c r="M11" s="71">
        <v>2678.5812526499999</v>
      </c>
      <c r="N11" s="71">
        <v>2225.8138290799998</v>
      </c>
      <c r="O11" s="71">
        <v>1784.74461344</v>
      </c>
      <c r="P11" s="71">
        <v>2034.2124538800001</v>
      </c>
      <c r="Q11" s="71">
        <v>1646.14392963</v>
      </c>
      <c r="R11" s="87"/>
      <c r="U11" s="87"/>
    </row>
    <row r="12" spans="1:21">
      <c r="B12" s="2" t="s">
        <v>489</v>
      </c>
      <c r="C12" s="220">
        <f>C10+C11</f>
        <v>6932.9702198300001</v>
      </c>
      <c r="D12" s="73">
        <f>D10+D11</f>
        <v>8048.8569942499998</v>
      </c>
      <c r="E12" s="73">
        <f>SUM(E10:E11)</f>
        <v>4463.8708728700003</v>
      </c>
      <c r="F12" s="73">
        <f t="shared" ref="F12:K12" si="3">SUM(F10:F11)</f>
        <v>3270.7674817900001</v>
      </c>
      <c r="G12" s="73">
        <f t="shared" si="3"/>
        <v>2424.489466</v>
      </c>
      <c r="H12" s="73">
        <f t="shared" si="3"/>
        <v>3099.0773005199999</v>
      </c>
      <c r="I12" s="73">
        <f t="shared" si="3"/>
        <v>1665.3981791599999</v>
      </c>
      <c r="J12" s="73">
        <f t="shared" si="3"/>
        <v>2000.8031863899998</v>
      </c>
      <c r="K12" s="73">
        <f t="shared" si="3"/>
        <v>2890.4861891400001</v>
      </c>
      <c r="L12" s="73">
        <f t="shared" ref="L12" si="4">SUM(L10:L11)</f>
        <v>4322.1912449600004</v>
      </c>
      <c r="M12" s="73">
        <f t="shared" ref="M12:Q12" si="5">SUM(M10:M11)</f>
        <v>4326.4769156299999</v>
      </c>
      <c r="N12" s="73">
        <f t="shared" si="5"/>
        <v>5155.1281962599996</v>
      </c>
      <c r="O12" s="73">
        <f t="shared" si="5"/>
        <v>3925.4636513599999</v>
      </c>
      <c r="P12" s="73">
        <f t="shared" si="5"/>
        <v>6085.6360366500003</v>
      </c>
      <c r="Q12" s="73">
        <f t="shared" si="5"/>
        <v>3338.63223002</v>
      </c>
    </row>
    <row r="13" spans="1:21">
      <c r="B13" s="2" t="s">
        <v>490</v>
      </c>
      <c r="C13" s="134">
        <v>152.54689200000001</v>
      </c>
      <c r="D13" s="74">
        <v>175.67451887000001</v>
      </c>
      <c r="E13" s="74">
        <v>148.41053617</v>
      </c>
      <c r="F13" s="74">
        <v>208.97771964</v>
      </c>
      <c r="G13" s="74">
        <v>372.108994</v>
      </c>
      <c r="H13" s="74">
        <v>232.21301455000003</v>
      </c>
      <c r="I13" s="74">
        <v>2285.6885477399996</v>
      </c>
      <c r="J13" s="74">
        <v>2172.7723341300002</v>
      </c>
      <c r="K13" s="74">
        <v>1577.9436094100001</v>
      </c>
      <c r="L13" s="74">
        <v>1810.2886136300001</v>
      </c>
      <c r="M13" s="74">
        <v>2223.1111416500003</v>
      </c>
      <c r="N13" s="74">
        <v>588.06956910000008</v>
      </c>
      <c r="O13" s="74">
        <v>317.27277821000001</v>
      </c>
      <c r="P13" s="74">
        <v>618.48861938000005</v>
      </c>
      <c r="Q13" s="74">
        <v>366.42181681</v>
      </c>
    </row>
    <row r="14" spans="1:21">
      <c r="B14" s="39" t="s">
        <v>491</v>
      </c>
      <c r="C14" s="220">
        <f>C9+C12+C13</f>
        <v>72990.692470299997</v>
      </c>
      <c r="D14" s="73">
        <f>D9+D12+D13</f>
        <v>71249.865964819997</v>
      </c>
      <c r="E14" s="73">
        <f>E9+E12+E13</f>
        <v>62195.558520679995</v>
      </c>
      <c r="F14" s="73">
        <f>F9+F12+F13</f>
        <v>74222.839897119993</v>
      </c>
      <c r="G14" s="75">
        <f t="shared" ref="G14:H14" si="6">G9+G12+G13</f>
        <v>70416.950929599989</v>
      </c>
      <c r="H14" s="75">
        <f t="shared" si="6"/>
        <v>78882.86830100001</v>
      </c>
      <c r="I14" s="75">
        <f t="shared" ref="I14:M14" si="7">I9+I12+I13</f>
        <v>43687.207014419997</v>
      </c>
      <c r="J14" s="75">
        <f t="shared" si="7"/>
        <v>42142.23664226001</v>
      </c>
      <c r="K14" s="75">
        <f t="shared" si="7"/>
        <v>37937.448559700002</v>
      </c>
      <c r="L14" s="75">
        <f t="shared" si="7"/>
        <v>39411.630664389995</v>
      </c>
      <c r="M14" s="75">
        <f t="shared" si="7"/>
        <v>39579.611703149996</v>
      </c>
      <c r="N14" s="75">
        <f t="shared" ref="N14:Q14" si="8">N9+N12+N13</f>
        <v>38412.25353229</v>
      </c>
      <c r="O14" s="76">
        <f t="shared" si="8"/>
        <v>32918.879596469997</v>
      </c>
      <c r="P14" s="76">
        <f t="shared" si="8"/>
        <v>33670.341283219997</v>
      </c>
      <c r="Q14" s="76">
        <f t="shared" si="8"/>
        <v>29382.996427690003</v>
      </c>
      <c r="R14" s="107"/>
      <c r="S14" s="97"/>
    </row>
    <row r="17" spans="2:17" ht="17.399999999999999">
      <c r="B17" s="113" t="s">
        <v>492</v>
      </c>
    </row>
    <row r="19" spans="2:17">
      <c r="B19" s="6" t="s">
        <v>493</v>
      </c>
      <c r="C19" s="117" t="str">
        <f>C4</f>
        <v>Q3-26</v>
      </c>
      <c r="D19" s="7" t="str">
        <f>D4</f>
        <v>Q2-26</v>
      </c>
      <c r="E19" s="7" t="str">
        <f>E4</f>
        <v>Q1-26</v>
      </c>
      <c r="F19" s="7" t="s">
        <v>67</v>
      </c>
      <c r="G19" s="7" t="s">
        <v>68</v>
      </c>
      <c r="H19" s="7" t="s">
        <v>69</v>
      </c>
      <c r="I19" s="7" t="s">
        <v>70</v>
      </c>
      <c r="J19" s="7" t="s">
        <v>71</v>
      </c>
      <c r="K19" s="7" t="s">
        <v>72</v>
      </c>
      <c r="L19" s="7" t="s">
        <v>73</v>
      </c>
      <c r="M19" s="7" t="s">
        <v>74</v>
      </c>
      <c r="N19" s="7" t="s">
        <v>75</v>
      </c>
      <c r="O19" s="7" t="s">
        <v>76</v>
      </c>
      <c r="P19" s="7" t="s">
        <v>77</v>
      </c>
      <c r="Q19" s="7" t="s">
        <v>78</v>
      </c>
    </row>
    <row r="20" spans="2:17">
      <c r="B20" s="37" t="s">
        <v>494</v>
      </c>
      <c r="C20" s="135">
        <v>1.7924</v>
      </c>
      <c r="D20" s="77">
        <v>1.91</v>
      </c>
      <c r="E20" s="77">
        <v>1.74</v>
      </c>
      <c r="F20" s="77">
        <v>1.97</v>
      </c>
      <c r="G20" s="77">
        <v>1.86</v>
      </c>
      <c r="H20" s="77">
        <v>1.73</v>
      </c>
      <c r="I20" s="77">
        <v>1.94</v>
      </c>
      <c r="J20" s="77">
        <v>1.97</v>
      </c>
      <c r="K20" s="77">
        <v>1.71</v>
      </c>
      <c r="L20" s="77">
        <v>1.82</v>
      </c>
      <c r="M20" s="77">
        <v>1.7803643466750214</v>
      </c>
      <c r="N20" s="48">
        <v>1.8352272102962623</v>
      </c>
      <c r="O20" s="48">
        <v>1.8781609074704813</v>
      </c>
      <c r="P20" s="48">
        <v>1.7315141166801502</v>
      </c>
      <c r="Q20" s="48">
        <v>1.5543988026828031</v>
      </c>
    </row>
    <row r="23" spans="2:17" ht="17.399999999999999">
      <c r="B23" s="113" t="s">
        <v>495</v>
      </c>
    </row>
    <row r="25" spans="2:17">
      <c r="B25" s="6" t="s">
        <v>493</v>
      </c>
      <c r="C25" s="117" t="str">
        <f>C19</f>
        <v>Q3-26</v>
      </c>
      <c r="D25" s="7" t="str">
        <f>D19</f>
        <v>Q2-26</v>
      </c>
      <c r="E25" s="7" t="str">
        <f>E4</f>
        <v>Q1-26</v>
      </c>
      <c r="F25" s="7" t="s">
        <v>67</v>
      </c>
      <c r="G25" s="7" t="s">
        <v>68</v>
      </c>
      <c r="H25" s="7" t="s">
        <v>69</v>
      </c>
      <c r="I25" s="7" t="s">
        <v>70</v>
      </c>
      <c r="J25" s="7" t="s">
        <v>71</v>
      </c>
      <c r="K25" s="7" t="s">
        <v>72</v>
      </c>
      <c r="L25" s="7" t="s">
        <v>73</v>
      </c>
      <c r="M25" s="7" t="s">
        <v>74</v>
      </c>
      <c r="N25" s="7" t="s">
        <v>75</v>
      </c>
      <c r="O25" s="7" t="s">
        <v>76</v>
      </c>
      <c r="P25" s="7" t="s">
        <v>77</v>
      </c>
      <c r="Q25" s="7" t="s">
        <v>78</v>
      </c>
    </row>
    <row r="26" spans="2:17">
      <c r="B26" s="37" t="s">
        <v>496</v>
      </c>
      <c r="C26" s="135">
        <v>1.2</v>
      </c>
      <c r="D26" s="77">
        <v>1.23</v>
      </c>
      <c r="E26" s="77">
        <v>1.22</v>
      </c>
      <c r="F26" s="77">
        <v>1.18</v>
      </c>
      <c r="G26" s="77">
        <v>1.18</v>
      </c>
      <c r="H26" s="77">
        <v>1.2</v>
      </c>
      <c r="I26" s="77">
        <v>1.25</v>
      </c>
      <c r="J26" s="77">
        <v>1.23</v>
      </c>
      <c r="K26" s="77">
        <v>1.26</v>
      </c>
      <c r="L26" s="77">
        <v>1.25</v>
      </c>
      <c r="M26" s="78">
        <v>1.27</v>
      </c>
      <c r="N26" s="48">
        <v>1.2447999999999999</v>
      </c>
      <c r="O26" s="48">
        <v>1.2302307678007229</v>
      </c>
      <c r="P26" s="48">
        <v>1.2310008999129873</v>
      </c>
      <c r="Q26" s="48">
        <v>1.2288068159550296</v>
      </c>
    </row>
    <row r="39" spans="1:1">
      <c r="A39" s="22"/>
    </row>
    <row r="41" spans="1:1">
      <c r="A41" s="22"/>
    </row>
    <row r="42" spans="1:1">
      <c r="A42" s="22"/>
    </row>
    <row r="43" spans="1:1">
      <c r="A43" s="22"/>
    </row>
    <row r="44" spans="1:1">
      <c r="A44" s="22"/>
    </row>
    <row r="45" spans="1:1">
      <c r="A45" s="22"/>
    </row>
    <row r="46" spans="1:1">
      <c r="A46" s="22"/>
    </row>
  </sheetData>
  <hyperlinks>
    <hyperlink ref="A1" location="Contents!A1" display="Back to contents" xr:uid="{B3C2EE63-F9FE-4284-9109-B2A7783229BB}"/>
  </hyperlinks>
  <pageMargins left="0.7" right="0.7" top="0.75" bottom="0.75" header="0.3" footer="0.3"/>
  <headerFooter>
    <oddHeader>&amp;L&amp;"Aptos"&amp;10&amp;KFF0000 Konfidensielt&amp;1#_x000D_</oddHeader>
    <oddFooter>&amp;L_x000D_&amp;1#&amp;"Aptos"&amp;10&amp;KFF0000 Konfidensielt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7C649-90A4-4BFC-B3CA-D514AA31F12A}">
  <dimension ref="A1:R52"/>
  <sheetViews>
    <sheetView workbookViewId="0">
      <selection activeCell="D57" sqref="D57"/>
    </sheetView>
  </sheetViews>
  <sheetFormatPr baseColWidth="10" defaultColWidth="11.09765625" defaultRowHeight="13.8"/>
  <cols>
    <col min="1" max="1" width="11.09765625" style="17"/>
    <col min="2" max="2" width="25.8984375" customWidth="1"/>
    <col min="3" max="3" width="13" customWidth="1"/>
    <col min="4" max="4" width="19.09765625" customWidth="1"/>
    <col min="5" max="5" width="17.5" customWidth="1"/>
    <col min="6" max="6" width="14.09765625" customWidth="1"/>
    <col min="8" max="8" width="14.59765625" customWidth="1"/>
    <col min="10" max="10" width="12" customWidth="1"/>
    <col min="17" max="17" width="11.09765625" customWidth="1"/>
    <col min="19" max="19" width="13.59765625" bestFit="1" customWidth="1"/>
  </cols>
  <sheetData>
    <row r="1" spans="1:18">
      <c r="A1" s="85" t="s">
        <v>53</v>
      </c>
    </row>
    <row r="2" spans="1:18" ht="17.399999999999999">
      <c r="B2" s="113" t="s">
        <v>497</v>
      </c>
      <c r="C2" s="113"/>
      <c r="D2" s="113"/>
      <c r="E2" s="113"/>
      <c r="F2" s="113"/>
    </row>
    <row r="3" spans="1:18" ht="17.399999999999999">
      <c r="B3" s="4"/>
      <c r="C3" s="4"/>
      <c r="D3" s="4"/>
      <c r="E3" s="4"/>
      <c r="F3" s="4"/>
    </row>
    <row r="4" spans="1:18" ht="14.4">
      <c r="B4" s="36" t="s">
        <v>498</v>
      </c>
      <c r="C4" s="117" t="s">
        <v>64</v>
      </c>
      <c r="D4" s="136" t="s">
        <v>499</v>
      </c>
      <c r="E4" s="7" t="s">
        <v>65</v>
      </c>
      <c r="F4" s="7" t="s">
        <v>66</v>
      </c>
      <c r="G4" s="7" t="s">
        <v>67</v>
      </c>
      <c r="H4" s="7" t="s">
        <v>68</v>
      </c>
      <c r="I4" s="7" t="s">
        <v>69</v>
      </c>
      <c r="J4" s="7" t="s">
        <v>70</v>
      </c>
      <c r="K4" s="7" t="s">
        <v>71</v>
      </c>
      <c r="L4" s="7" t="s">
        <v>72</v>
      </c>
      <c r="M4" s="7" t="s">
        <v>73</v>
      </c>
      <c r="N4" s="7" t="s">
        <v>74</v>
      </c>
      <c r="O4" s="7" t="s">
        <v>75</v>
      </c>
      <c r="P4" s="7" t="s">
        <v>76</v>
      </c>
      <c r="Q4" s="7" t="s">
        <v>77</v>
      </c>
      <c r="R4" s="7" t="s">
        <v>78</v>
      </c>
    </row>
    <row r="5" spans="1:18">
      <c r="B5" t="s">
        <v>432</v>
      </c>
      <c r="C5" s="127">
        <v>224368.85899022003</v>
      </c>
      <c r="D5" s="127">
        <v>18774</v>
      </c>
      <c r="E5" s="71">
        <v>218986</v>
      </c>
      <c r="F5" s="71">
        <v>207720</v>
      </c>
      <c r="G5" s="71">
        <v>211216</v>
      </c>
      <c r="H5" s="71">
        <v>207780</v>
      </c>
      <c r="I5" s="71">
        <v>205183</v>
      </c>
      <c r="J5" s="71">
        <v>141661.12716937525</v>
      </c>
      <c r="K5" s="71">
        <v>134827.55224805526</v>
      </c>
      <c r="L5" s="49">
        <v>129162.82890212524</v>
      </c>
      <c r="M5" s="49">
        <v>125931.17889130526</v>
      </c>
      <c r="N5" s="49">
        <v>124925</v>
      </c>
      <c r="O5" s="49">
        <v>123796</v>
      </c>
      <c r="P5" s="49">
        <v>116782</v>
      </c>
      <c r="Q5" s="49">
        <v>111410</v>
      </c>
      <c r="R5" s="49">
        <v>106273</v>
      </c>
    </row>
    <row r="6" spans="1:18">
      <c r="B6" t="s">
        <v>500</v>
      </c>
      <c r="C6" s="127">
        <v>52345.181871599998</v>
      </c>
      <c r="D6" s="127">
        <v>4295</v>
      </c>
      <c r="E6" s="71">
        <v>50737</v>
      </c>
      <c r="F6" s="71">
        <v>47492</v>
      </c>
      <c r="G6" s="71">
        <v>46664</v>
      </c>
      <c r="H6" s="71">
        <v>42122</v>
      </c>
      <c r="I6" s="71">
        <v>41188</v>
      </c>
      <c r="J6" s="71">
        <v>14895.98960056</v>
      </c>
      <c r="K6" s="71">
        <v>15082.125892159998</v>
      </c>
      <c r="L6" s="49">
        <v>13037.99373323</v>
      </c>
      <c r="M6" s="49">
        <v>15146.198844029999</v>
      </c>
      <c r="N6" s="49">
        <v>14827</v>
      </c>
      <c r="O6" s="49">
        <v>12382</v>
      </c>
      <c r="P6" s="49">
        <v>11506</v>
      </c>
      <c r="Q6" s="49">
        <v>10837</v>
      </c>
      <c r="R6" s="49">
        <v>11490</v>
      </c>
    </row>
    <row r="7" spans="1:18">
      <c r="B7" t="s">
        <v>295</v>
      </c>
      <c r="C7" s="127">
        <v>20200.975830520005</v>
      </c>
      <c r="D7" s="127">
        <v>400</v>
      </c>
      <c r="E7" s="71">
        <v>19914</v>
      </c>
      <c r="F7" s="71">
        <v>20528</v>
      </c>
      <c r="G7" s="71">
        <v>21451</v>
      </c>
      <c r="H7" s="71">
        <v>20581</v>
      </c>
      <c r="I7" s="71">
        <v>21007</v>
      </c>
      <c r="J7" s="71">
        <v>14304.623976820001</v>
      </c>
      <c r="K7" s="71">
        <v>13505.198542200002</v>
      </c>
      <c r="L7" s="49">
        <v>12558.422273800003</v>
      </c>
      <c r="M7" s="49">
        <v>11762.511758570001</v>
      </c>
      <c r="N7" s="49">
        <v>11167</v>
      </c>
      <c r="O7" s="49">
        <v>10306</v>
      </c>
      <c r="P7" s="49">
        <v>8170</v>
      </c>
      <c r="Q7" s="49">
        <v>6675</v>
      </c>
      <c r="R7" s="49">
        <v>6716</v>
      </c>
    </row>
    <row r="8" spans="1:18">
      <c r="B8" s="41" t="s">
        <v>501</v>
      </c>
      <c r="C8" s="51">
        <f t="shared" ref="C8:H8" si="0">SUM(C5:C7)</f>
        <v>296915.01669234002</v>
      </c>
      <c r="D8" s="51">
        <f t="shared" si="0"/>
        <v>23469</v>
      </c>
      <c r="E8" s="102">
        <f t="shared" si="0"/>
        <v>289637</v>
      </c>
      <c r="F8" s="102">
        <f t="shared" si="0"/>
        <v>275740</v>
      </c>
      <c r="G8" s="102">
        <f t="shared" si="0"/>
        <v>279331</v>
      </c>
      <c r="H8" s="102">
        <f t="shared" si="0"/>
        <v>270483</v>
      </c>
      <c r="I8" s="102">
        <v>267378</v>
      </c>
      <c r="J8" s="102">
        <f>SUM(J5:J7)</f>
        <v>170861.74074675524</v>
      </c>
      <c r="K8" s="102">
        <f>SUM(K5:K7)</f>
        <v>163414.87668241526</v>
      </c>
      <c r="L8" s="51">
        <v>154759.24490915524</v>
      </c>
      <c r="M8" s="51">
        <v>152839.88949390527</v>
      </c>
      <c r="N8" s="51">
        <v>150919</v>
      </c>
      <c r="O8" s="51">
        <f>SUM(O5:O7)</f>
        <v>146484</v>
      </c>
      <c r="P8" s="51">
        <f>SUM(P5:P7)-1</f>
        <v>136457</v>
      </c>
      <c r="Q8" s="51">
        <f>SUM(Q5:Q7)</f>
        <v>128922</v>
      </c>
      <c r="R8" s="51">
        <f>SUM(R5:R7)+1</f>
        <v>124480</v>
      </c>
    </row>
    <row r="9" spans="1:18" ht="35.25" customHeight="1">
      <c r="B9" s="3"/>
      <c r="C9" s="3"/>
      <c r="D9" s="3"/>
      <c r="E9" s="3"/>
      <c r="F9" s="3"/>
      <c r="G9" s="3"/>
      <c r="H9" s="3"/>
      <c r="I9" s="3"/>
      <c r="J9" s="3"/>
      <c r="K9" s="3"/>
      <c r="L9" s="3"/>
      <c r="M9" s="3"/>
      <c r="N9" s="3"/>
      <c r="O9" s="98"/>
      <c r="P9" s="3"/>
      <c r="Q9" s="3"/>
      <c r="R9" s="3"/>
    </row>
    <row r="10" spans="1:18">
      <c r="B10" t="s">
        <v>417</v>
      </c>
      <c r="C10" s="141">
        <v>4566.3335589999997</v>
      </c>
      <c r="D10" s="141">
        <v>0</v>
      </c>
      <c r="E10" s="71">
        <v>4875</v>
      </c>
      <c r="F10" s="71">
        <v>4484</v>
      </c>
      <c r="G10" s="71">
        <v>4280</v>
      </c>
      <c r="H10" s="71">
        <v>4252</v>
      </c>
      <c r="I10" s="71">
        <v>4242</v>
      </c>
      <c r="J10" s="71">
        <v>2313</v>
      </c>
      <c r="K10" s="71">
        <v>2050</v>
      </c>
      <c r="L10" s="49">
        <v>2050</v>
      </c>
      <c r="M10" s="49">
        <v>2050</v>
      </c>
      <c r="N10" s="49">
        <v>2050</v>
      </c>
      <c r="O10" s="49">
        <v>1650</v>
      </c>
      <c r="P10" s="49">
        <v>1300</v>
      </c>
      <c r="Q10">
        <v>1487</v>
      </c>
      <c r="R10">
        <v>1150</v>
      </c>
    </row>
    <row r="11" spans="1:18">
      <c r="B11" t="s">
        <v>502</v>
      </c>
      <c r="C11" s="141">
        <v>5880.5703923300007</v>
      </c>
      <c r="D11" s="141">
        <v>500</v>
      </c>
      <c r="E11" s="71">
        <v>5628</v>
      </c>
      <c r="F11" s="71">
        <v>5669</v>
      </c>
      <c r="G11" s="71">
        <v>5973</v>
      </c>
      <c r="H11" s="71">
        <v>5446</v>
      </c>
      <c r="I11" s="71">
        <v>5800</v>
      </c>
      <c r="J11" s="71">
        <v>2745.9833898000002</v>
      </c>
      <c r="K11" s="71">
        <v>2745.8132165300003</v>
      </c>
      <c r="L11" s="49">
        <v>2745</v>
      </c>
      <c r="M11" s="49">
        <v>2745</v>
      </c>
      <c r="N11" s="49">
        <v>2281</v>
      </c>
      <c r="O11" s="49">
        <v>2147</v>
      </c>
      <c r="P11" s="49">
        <v>2268</v>
      </c>
      <c r="Q11">
        <v>1949</v>
      </c>
      <c r="R11">
        <v>1949</v>
      </c>
    </row>
    <row r="12" spans="1:18">
      <c r="B12" s="41" t="s">
        <v>503</v>
      </c>
      <c r="C12" s="51">
        <f t="shared" ref="C12:H12" si="1">SUM(C10:C11)</f>
        <v>10446.903951330001</v>
      </c>
      <c r="D12" s="51">
        <f t="shared" si="1"/>
        <v>500</v>
      </c>
      <c r="E12" s="102">
        <f t="shared" si="1"/>
        <v>10503</v>
      </c>
      <c r="F12" s="102">
        <f t="shared" si="1"/>
        <v>10153</v>
      </c>
      <c r="G12" s="102">
        <f t="shared" si="1"/>
        <v>10253</v>
      </c>
      <c r="H12" s="102">
        <f t="shared" si="1"/>
        <v>9698</v>
      </c>
      <c r="I12" s="52">
        <v>10042</v>
      </c>
      <c r="J12" s="52">
        <f t="shared" ref="J12" si="2">SUM(J10:J11)</f>
        <v>5058.9833897999997</v>
      </c>
      <c r="K12" s="52">
        <f t="shared" ref="K12" si="3">SUM(K10:K11)</f>
        <v>4795.8132165300003</v>
      </c>
      <c r="L12" s="52">
        <v>4795</v>
      </c>
      <c r="M12" s="52">
        <v>4795</v>
      </c>
      <c r="N12" s="52">
        <v>4331</v>
      </c>
      <c r="O12" s="52">
        <f>SUM(O10:O11)</f>
        <v>3797</v>
      </c>
      <c r="P12" s="52">
        <f>SUM(P10:P11)</f>
        <v>3568</v>
      </c>
      <c r="Q12" s="52">
        <f>SUM(Q10:Q11)</f>
        <v>3436</v>
      </c>
      <c r="R12" s="52">
        <f>SUM(R10:R11)</f>
        <v>3099</v>
      </c>
    </row>
    <row r="13" spans="1:18">
      <c r="K13" s="97"/>
      <c r="L13" s="97"/>
    </row>
    <row r="14" spans="1:18">
      <c r="L14" s="97"/>
    </row>
    <row r="15" spans="1:18" ht="17.399999999999999">
      <c r="B15" s="113" t="s">
        <v>504</v>
      </c>
      <c r="C15" s="113"/>
      <c r="D15" s="113"/>
      <c r="E15" s="113"/>
      <c r="F15" s="113"/>
      <c r="J15" s="30"/>
    </row>
    <row r="17" spans="2:17" ht="14.4">
      <c r="B17" s="31" t="s">
        <v>505</v>
      </c>
      <c r="C17" s="31"/>
      <c r="D17" s="31"/>
      <c r="E17" s="31"/>
      <c r="F17" s="31"/>
    </row>
    <row r="19" spans="2:17">
      <c r="Q19" s="49"/>
    </row>
    <row r="39" spans="1:13">
      <c r="A39" s="22"/>
    </row>
    <row r="41" spans="1:13">
      <c r="A41" s="22"/>
    </row>
    <row r="42" spans="1:13">
      <c r="A42" s="22"/>
    </row>
    <row r="43" spans="1:13">
      <c r="A43" s="22"/>
    </row>
    <row r="44" spans="1:13">
      <c r="A44" s="22"/>
    </row>
    <row r="45" spans="1:13" ht="14.4">
      <c r="A45" s="22"/>
      <c r="B45" s="36" t="s">
        <v>63</v>
      </c>
      <c r="C45" s="39">
        <v>2026</v>
      </c>
      <c r="D45" s="39">
        <v>2027</v>
      </c>
      <c r="E45" s="39">
        <v>2028</v>
      </c>
      <c r="F45" s="39">
        <v>2029</v>
      </c>
      <c r="G45" s="39">
        <v>2030</v>
      </c>
      <c r="H45" s="39">
        <v>2031</v>
      </c>
      <c r="I45" s="39">
        <v>2032</v>
      </c>
      <c r="J45" s="39">
        <v>2033</v>
      </c>
      <c r="K45" s="39">
        <v>2034</v>
      </c>
      <c r="L45" s="39">
        <v>2035</v>
      </c>
      <c r="M45" s="39">
        <v>2038</v>
      </c>
    </row>
    <row r="46" spans="1:13">
      <c r="B46" s="3" t="s">
        <v>506</v>
      </c>
      <c r="C46" s="49">
        <v>13608</v>
      </c>
      <c r="D46" s="49">
        <v>30206</v>
      </c>
      <c r="E46" s="49">
        <v>39714</v>
      </c>
      <c r="F46" s="49">
        <v>40781</v>
      </c>
      <c r="G46" s="49">
        <v>47839</v>
      </c>
      <c r="H46" s="49">
        <v>35099</v>
      </c>
      <c r="I46" s="49">
        <v>8165</v>
      </c>
      <c r="J46" s="49">
        <v>10515</v>
      </c>
      <c r="K46" s="49">
        <v>820</v>
      </c>
      <c r="L46" s="49">
        <v>0</v>
      </c>
      <c r="M46" s="49">
        <v>650</v>
      </c>
    </row>
    <row r="47" spans="1:13">
      <c r="B47" s="3" t="s">
        <v>507</v>
      </c>
      <c r="C47" s="49">
        <v>662</v>
      </c>
      <c r="D47" s="49">
        <v>6330</v>
      </c>
      <c r="E47" s="49">
        <v>3650</v>
      </c>
      <c r="F47" s="49">
        <v>1750</v>
      </c>
      <c r="G47" s="49">
        <v>0</v>
      </c>
      <c r="H47" s="49">
        <v>544</v>
      </c>
      <c r="I47" s="49">
        <v>0</v>
      </c>
      <c r="J47" s="49">
        <v>0</v>
      </c>
      <c r="K47" s="49">
        <v>0</v>
      </c>
      <c r="L47" s="49">
        <v>0</v>
      </c>
      <c r="M47" s="49">
        <v>0</v>
      </c>
    </row>
    <row r="48" spans="1:13">
      <c r="B48" s="3" t="s">
        <v>508</v>
      </c>
      <c r="C48" s="49">
        <v>1513</v>
      </c>
      <c r="D48" s="49">
        <v>7163</v>
      </c>
      <c r="E48" s="49">
        <v>7852</v>
      </c>
      <c r="F48" s="49">
        <v>5231</v>
      </c>
      <c r="G48" s="49">
        <v>4950</v>
      </c>
      <c r="H48" s="49">
        <v>11894</v>
      </c>
      <c r="I48" s="49">
        <v>0</v>
      </c>
      <c r="J48" s="49">
        <v>0</v>
      </c>
      <c r="K48" s="49">
        <v>300</v>
      </c>
      <c r="L48" s="49">
        <v>300</v>
      </c>
      <c r="M48" s="49">
        <v>0</v>
      </c>
    </row>
    <row r="49" spans="2:13">
      <c r="B49" s="3" t="s">
        <v>509</v>
      </c>
      <c r="C49" s="49">
        <v>0</v>
      </c>
      <c r="D49" s="49">
        <v>2100</v>
      </c>
      <c r="E49" s="49">
        <v>6100</v>
      </c>
      <c r="F49" s="49">
        <v>5269</v>
      </c>
      <c r="G49" s="49">
        <v>5550</v>
      </c>
      <c r="H49" s="49">
        <v>1000</v>
      </c>
      <c r="I49" s="49">
        <v>0</v>
      </c>
      <c r="J49" s="49">
        <v>0</v>
      </c>
      <c r="K49" s="49">
        <v>0</v>
      </c>
      <c r="L49" s="49">
        <v>0</v>
      </c>
      <c r="M49" s="49">
        <v>0</v>
      </c>
    </row>
    <row r="50" spans="2:13">
      <c r="B50" s="3" t="s">
        <v>510</v>
      </c>
      <c r="C50" s="49">
        <v>145</v>
      </c>
      <c r="D50" s="49">
        <v>300</v>
      </c>
      <c r="E50" s="49">
        <v>1825</v>
      </c>
      <c r="F50" s="49">
        <v>1500</v>
      </c>
      <c r="G50" s="49">
        <v>1050</v>
      </c>
      <c r="H50" s="49">
        <v>1000</v>
      </c>
      <c r="I50" s="49">
        <v>0</v>
      </c>
      <c r="J50" s="49">
        <v>0</v>
      </c>
      <c r="K50" s="49">
        <v>0</v>
      </c>
      <c r="L50" s="49">
        <v>0</v>
      </c>
      <c r="M50" s="49">
        <v>0</v>
      </c>
    </row>
    <row r="51" spans="2:13">
      <c r="B51" s="3" t="s">
        <v>511</v>
      </c>
      <c r="C51" s="49">
        <v>231</v>
      </c>
      <c r="D51" s="49">
        <v>650</v>
      </c>
      <c r="E51" s="49">
        <v>675</v>
      </c>
      <c r="F51" s="49">
        <v>1750</v>
      </c>
      <c r="G51" s="49">
        <v>300</v>
      </c>
      <c r="H51" s="49">
        <v>900</v>
      </c>
      <c r="I51" s="49">
        <v>0</v>
      </c>
      <c r="J51" s="49">
        <v>0</v>
      </c>
      <c r="K51" s="49">
        <v>0</v>
      </c>
      <c r="L51" s="93">
        <v>0</v>
      </c>
      <c r="M51" s="93">
        <v>0</v>
      </c>
    </row>
    <row r="52" spans="2:13">
      <c r="B52" s="2" t="s">
        <v>503</v>
      </c>
      <c r="C52" s="73">
        <f t="shared" ref="C52:L52" si="4">SUM(C46:C51)</f>
        <v>16159</v>
      </c>
      <c r="D52" s="73">
        <f t="shared" si="4"/>
        <v>46749</v>
      </c>
      <c r="E52" s="73">
        <f t="shared" si="4"/>
        <v>59816</v>
      </c>
      <c r="F52" s="73">
        <f t="shared" si="4"/>
        <v>56281</v>
      </c>
      <c r="G52" s="73">
        <f t="shared" si="4"/>
        <v>59689</v>
      </c>
      <c r="H52" s="73">
        <f t="shared" si="4"/>
        <v>50437</v>
      </c>
      <c r="I52" s="73">
        <f t="shared" si="4"/>
        <v>8165</v>
      </c>
      <c r="J52" s="73">
        <f t="shared" si="4"/>
        <v>10515</v>
      </c>
      <c r="K52" s="73">
        <f t="shared" si="4"/>
        <v>1120</v>
      </c>
      <c r="L52" s="73">
        <f t="shared" si="4"/>
        <v>300</v>
      </c>
      <c r="M52" s="73">
        <f t="shared" ref="M52" si="5">SUM(M46:M51)</f>
        <v>650</v>
      </c>
    </row>
  </sheetData>
  <hyperlinks>
    <hyperlink ref="A1" location="Contents!A1" display="Back to contents" xr:uid="{C1233CFE-DF3F-45F2-9E1F-BD2AD7B6CA55}"/>
  </hyperlinks>
  <pageMargins left="0.7" right="0.7" top="0.75" bottom="0.75" header="0.3" footer="0.3"/>
  <headerFooter>
    <oddHeader>&amp;L&amp;"Aptos"&amp;10&amp;KFF0000 Konfidensielt&amp;1#_x000D_</oddHeader>
    <oddFooter>&amp;L_x000D_&amp;1#&amp;"Aptos"&amp;10&amp;KFF0000 Konfidensielt</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EBCD8-6908-436E-92E7-20D0D62E6ABC}">
  <dimension ref="A1:N46"/>
  <sheetViews>
    <sheetView workbookViewId="0">
      <selection activeCell="G12" sqref="G12"/>
    </sheetView>
  </sheetViews>
  <sheetFormatPr baseColWidth="10" defaultColWidth="11.3984375" defaultRowHeight="13.8"/>
  <cols>
    <col min="1" max="1" width="11.3984375" style="17"/>
  </cols>
  <sheetData>
    <row r="1" spans="1:14">
      <c r="A1" s="85" t="s">
        <v>53</v>
      </c>
    </row>
    <row r="2" spans="1:14" ht="17.399999999999999">
      <c r="B2" s="113" t="s">
        <v>512</v>
      </c>
    </row>
    <row r="4" spans="1:14">
      <c r="B4" s="43" t="s">
        <v>513</v>
      </c>
    </row>
    <row r="6" spans="1:14" ht="24" customHeight="1">
      <c r="B6" s="47" t="s">
        <v>514</v>
      </c>
      <c r="D6" s="3"/>
      <c r="E6" s="46"/>
      <c r="N6" s="103" t="s">
        <v>515</v>
      </c>
    </row>
    <row r="7" spans="1:14" ht="15.6">
      <c r="B7" s="42" t="s">
        <v>516</v>
      </c>
    </row>
    <row r="8" spans="1:14" ht="15.6">
      <c r="B8" s="42" t="s">
        <v>517</v>
      </c>
    </row>
    <row r="9" spans="1:14" ht="15.6">
      <c r="B9" s="47" t="s">
        <v>518</v>
      </c>
      <c r="C9" s="3"/>
      <c r="D9" s="3"/>
      <c r="E9" s="3"/>
      <c r="F9" s="3"/>
      <c r="G9" s="3"/>
      <c r="H9" s="3"/>
      <c r="I9" s="3"/>
      <c r="N9" s="103" t="s">
        <v>519</v>
      </c>
    </row>
    <row r="10" spans="1:14" ht="15.6">
      <c r="B10" s="42" t="s">
        <v>520</v>
      </c>
      <c r="H10" s="3"/>
      <c r="I10" s="3"/>
      <c r="J10" s="3"/>
    </row>
    <row r="11" spans="1:14" ht="15.6">
      <c r="B11" s="42" t="s">
        <v>521</v>
      </c>
    </row>
    <row r="12" spans="1:14" ht="15.6">
      <c r="B12" s="42" t="s">
        <v>522</v>
      </c>
      <c r="N12" t="s">
        <v>523</v>
      </c>
    </row>
    <row r="13" spans="1:14" ht="15.6">
      <c r="B13" s="42" t="s">
        <v>524</v>
      </c>
    </row>
    <row r="14" spans="1:14" ht="15.6">
      <c r="B14" s="42" t="s">
        <v>525</v>
      </c>
    </row>
    <row r="15" spans="1:14" ht="15.6">
      <c r="B15" s="42" t="s">
        <v>526</v>
      </c>
    </row>
    <row r="16" spans="1:14">
      <c r="C16" s="50">
        <v>2016</v>
      </c>
      <c r="D16" s="50">
        <v>2017</v>
      </c>
      <c r="E16" s="50">
        <v>2018</v>
      </c>
      <c r="F16" s="50">
        <v>2019</v>
      </c>
      <c r="G16" s="50">
        <v>2020</v>
      </c>
      <c r="H16" s="50">
        <v>2021</v>
      </c>
      <c r="I16" s="50">
        <v>2022</v>
      </c>
      <c r="J16" s="50">
        <v>2023</v>
      </c>
      <c r="K16" s="50">
        <v>2024</v>
      </c>
      <c r="L16" s="50">
        <v>2025</v>
      </c>
      <c r="M16" s="50">
        <v>2026</v>
      </c>
    </row>
    <row r="39" spans="1:1">
      <c r="A39" s="22"/>
    </row>
    <row r="41" spans="1:1">
      <c r="A41" s="22"/>
    </row>
    <row r="42" spans="1:1">
      <c r="A42" s="22"/>
    </row>
    <row r="43" spans="1:1">
      <c r="A43" s="22"/>
    </row>
    <row r="44" spans="1:1">
      <c r="A44" s="22"/>
    </row>
    <row r="45" spans="1:1">
      <c r="A45" s="22"/>
    </row>
    <row r="46" spans="1:1">
      <c r="A46" s="22"/>
    </row>
  </sheetData>
  <hyperlinks>
    <hyperlink ref="A1" location="Contents!A1" display="Back to contents" xr:uid="{D2F6ACA7-9C1E-4545-A8ED-4B84FB01A4A2}"/>
  </hyperlinks>
  <pageMargins left="0.7" right="0.7" top="0.75" bottom="0.75" header="0.3" footer="0.3"/>
  <headerFooter>
    <oddHeader>&amp;L&amp;"Aptos"&amp;10&amp;KFF0000 Konfidensielt&amp;1#_x000D_</oddHeader>
    <oddFooter>&amp;L_x000D_&amp;1#&amp;"Aptos"&amp;10&amp;KFF0000 Konfidensielt</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3AF41-0745-4360-B860-7384A08DBA18}">
  <sheetPr>
    <tabColor rgb="FFFF4238"/>
  </sheetPr>
  <dimension ref="A1:B46"/>
  <sheetViews>
    <sheetView workbookViewId="0"/>
  </sheetViews>
  <sheetFormatPr baseColWidth="10" defaultColWidth="11.09765625" defaultRowHeight="13.8"/>
  <cols>
    <col min="1" max="1" width="11.09765625" style="17"/>
  </cols>
  <sheetData>
    <row r="1" spans="1:2">
      <c r="A1" s="85" t="s">
        <v>53</v>
      </c>
    </row>
    <row r="6" spans="1:2" ht="34.799999999999997">
      <c r="B6" s="112" t="s">
        <v>20</v>
      </c>
    </row>
    <row r="7" spans="1:2">
      <c r="B7" s="9"/>
    </row>
    <row r="8" spans="1:2" ht="17.399999999999999">
      <c r="B8" s="28" t="s">
        <v>527</v>
      </c>
    </row>
    <row r="9" spans="1:2">
      <c r="B9" s="9"/>
    </row>
    <row r="10" spans="1:2" ht="17.399999999999999">
      <c r="B10" s="28" t="s">
        <v>528</v>
      </c>
    </row>
    <row r="11" spans="1:2">
      <c r="B11" s="9"/>
    </row>
    <row r="12" spans="1:2" ht="17.399999999999999">
      <c r="B12" s="28" t="s">
        <v>529</v>
      </c>
    </row>
    <row r="13" spans="1:2">
      <c r="B13" s="9"/>
    </row>
    <row r="14" spans="1:2" ht="17.399999999999999">
      <c r="B14" s="28" t="s">
        <v>530</v>
      </c>
    </row>
    <row r="15" spans="1:2">
      <c r="B15" s="9"/>
    </row>
    <row r="16" spans="1:2" ht="17.399999999999999">
      <c r="B16" s="28" t="s">
        <v>531</v>
      </c>
    </row>
    <row r="17" spans="2:2" ht="17.399999999999999">
      <c r="B17" s="10"/>
    </row>
    <row r="18" spans="2:2">
      <c r="B18" s="9"/>
    </row>
    <row r="19" spans="2:2" ht="17.399999999999999">
      <c r="B19" s="10"/>
    </row>
    <row r="20" spans="2:2">
      <c r="B20" s="9"/>
    </row>
    <row r="21" spans="2:2" ht="17.399999999999999">
      <c r="B21" s="10"/>
    </row>
    <row r="39" spans="1:1">
      <c r="A39" s="22"/>
    </row>
    <row r="41" spans="1:1">
      <c r="A41" s="22"/>
    </row>
    <row r="42" spans="1:1">
      <c r="A42" s="22"/>
    </row>
    <row r="43" spans="1:1">
      <c r="A43" s="22"/>
    </row>
    <row r="44" spans="1:1">
      <c r="A44" s="22"/>
    </row>
    <row r="45" spans="1:1">
      <c r="A45" s="22"/>
    </row>
    <row r="46" spans="1:1">
      <c r="A46" s="22"/>
    </row>
  </sheetData>
  <hyperlinks>
    <hyperlink ref="B8" location="'Retail Market'!A1" display="x.1  Retail market" xr:uid="{763E17C5-5E4E-43CC-B674-6C4E58BA1DCD}"/>
    <hyperlink ref="B10" location="'Corporate Market'!A1" display="x.2  Corporate market" xr:uid="{F69EDB7A-9773-4D35-8F4A-A0107F3E8E41}"/>
    <hyperlink ref="B12" location="Bulder!A1" display="x.3  Bulder" xr:uid="{C311254A-5250-402F-9E4D-3D7AFDCA6DB1}"/>
    <hyperlink ref="B14" location="'Real estate brokerage'!A1" display="5.4  Eiendomsmegler Vest" xr:uid="{6C18B8F5-D198-4DA0-BA28-CD21619B4EEB}"/>
    <hyperlink ref="A1" location="Contents!A1" display="Back to contents" xr:uid="{765DC725-8B31-43BB-B16C-B4A61896353A}"/>
    <hyperlink ref="B16" location="'Brage Finans'!A1" display="5.4  Eiendomsmegler Vest" xr:uid="{6696BD7E-00AE-471D-BB48-8FC54593A218}"/>
  </hyperlinks>
  <pageMargins left="0.7" right="0.7" top="0.75" bottom="0.75" header="0.3" footer="0.3"/>
  <headerFooter>
    <oddHeader>&amp;L&amp;"Aptos"&amp;10&amp;KFF0000 Konfidensielt&amp;1#_x000D_</oddHeader>
    <oddFooter>&amp;L_x000D_&amp;1#&amp;"Aptos"&amp;10&amp;KFF0000 Konfidensielt</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1691B-8DFB-4967-9999-CABF7C1948E8}">
  <dimension ref="A1:U47"/>
  <sheetViews>
    <sheetView workbookViewId="0">
      <selection activeCell="A30" sqref="A30"/>
    </sheetView>
  </sheetViews>
  <sheetFormatPr baseColWidth="10" defaultColWidth="11.09765625" defaultRowHeight="13.8"/>
  <cols>
    <col min="1" max="1" width="11.09765625" style="17"/>
    <col min="2" max="2" width="25.09765625" customWidth="1"/>
    <col min="3" max="3" width="13.5" customWidth="1"/>
    <col min="4" max="5" width="11.8984375" customWidth="1"/>
    <col min="6" max="10" width="11.09765625" customWidth="1"/>
    <col min="11" max="19" width="11.09765625" style="17"/>
  </cols>
  <sheetData>
    <row r="1" spans="1:21">
      <c r="A1" s="85" t="s">
        <v>53</v>
      </c>
      <c r="K1"/>
      <c r="L1"/>
      <c r="M1"/>
      <c r="N1"/>
      <c r="O1"/>
      <c r="P1"/>
      <c r="Q1"/>
      <c r="R1"/>
      <c r="S1"/>
    </row>
    <row r="2" spans="1:21" ht="17.399999999999999">
      <c r="B2" s="113" t="s">
        <v>532</v>
      </c>
      <c r="C2" s="113"/>
      <c r="D2" s="4"/>
      <c r="E2" s="4"/>
      <c r="F2" s="4"/>
      <c r="G2" s="4"/>
      <c r="H2" s="4"/>
      <c r="I2" s="4"/>
      <c r="J2" s="4"/>
      <c r="K2"/>
      <c r="L2"/>
      <c r="M2"/>
      <c r="N2"/>
      <c r="O2"/>
      <c r="P2"/>
      <c r="Q2"/>
      <c r="R2"/>
      <c r="S2"/>
    </row>
    <row r="3" spans="1:21">
      <c r="K3"/>
      <c r="L3"/>
      <c r="M3"/>
      <c r="N3"/>
      <c r="O3"/>
      <c r="P3"/>
      <c r="Q3"/>
      <c r="R3"/>
      <c r="S3"/>
    </row>
    <row r="4" spans="1:21">
      <c r="B4" s="114" t="s">
        <v>62</v>
      </c>
      <c r="C4" s="114"/>
      <c r="D4" s="5"/>
      <c r="E4" s="5"/>
      <c r="F4" s="5"/>
      <c r="G4" s="5"/>
      <c r="H4" s="5"/>
      <c r="I4" s="5"/>
      <c r="J4" s="5"/>
      <c r="K4"/>
      <c r="L4"/>
      <c r="M4"/>
      <c r="N4"/>
      <c r="O4"/>
      <c r="P4"/>
      <c r="Q4"/>
      <c r="R4"/>
      <c r="S4"/>
    </row>
    <row r="5" spans="1:21">
      <c r="B5" s="6" t="s">
        <v>63</v>
      </c>
      <c r="C5" s="117" t="s">
        <v>64</v>
      </c>
      <c r="D5" s="7" t="s">
        <v>65</v>
      </c>
      <c r="E5" s="7" t="s">
        <v>66</v>
      </c>
      <c r="F5" s="7" t="s">
        <v>67</v>
      </c>
      <c r="G5" s="7" t="s">
        <v>68</v>
      </c>
      <c r="H5" s="7" t="s">
        <v>69</v>
      </c>
      <c r="I5" s="7" t="s">
        <v>70</v>
      </c>
      <c r="J5" s="7" t="s">
        <v>71</v>
      </c>
      <c r="K5" s="7" t="s">
        <v>72</v>
      </c>
      <c r="L5" s="7" t="s">
        <v>73</v>
      </c>
      <c r="M5" s="7" t="s">
        <v>74</v>
      </c>
      <c r="N5" s="7" t="s">
        <v>75</v>
      </c>
      <c r="O5" s="7" t="s">
        <v>76</v>
      </c>
      <c r="P5" s="7" t="s">
        <v>77</v>
      </c>
      <c r="Q5" s="7" t="s">
        <v>78</v>
      </c>
      <c r="R5" s="7" t="s">
        <v>79</v>
      </c>
      <c r="S5" s="7" t="s">
        <v>80</v>
      </c>
      <c r="T5" s="7" t="s">
        <v>81</v>
      </c>
      <c r="U5" s="7" t="s">
        <v>82</v>
      </c>
    </row>
    <row r="6" spans="1:21">
      <c r="B6" t="s" vm="1">
        <v>533</v>
      </c>
      <c r="C6" s="118">
        <f>3317.686354-542-E6-D6</f>
        <v>993.96449599999971</v>
      </c>
      <c r="D6" s="17">
        <f>1781.721858-E6</f>
        <v>875.86342700000012</v>
      </c>
      <c r="E6" s="17">
        <v>905.858431</v>
      </c>
      <c r="F6" s="17">
        <f>3965-(SUM(G6:I6))</f>
        <v>1405</v>
      </c>
      <c r="G6" s="17">
        <f>2560-H6-I6</f>
        <v>1051</v>
      </c>
      <c r="H6" s="17">
        <f>1509-I6</f>
        <v>853</v>
      </c>
      <c r="I6" s="17">
        <v>656</v>
      </c>
      <c r="J6" s="17">
        <v>689.46316200000001</v>
      </c>
      <c r="K6" s="17">
        <v>697.20483125999988</v>
      </c>
      <c r="L6" s="17">
        <v>690.05771674000005</v>
      </c>
      <c r="M6" s="17">
        <v>658.18700000000001</v>
      </c>
      <c r="N6" s="17">
        <v>648.96600536630945</v>
      </c>
      <c r="O6" s="17">
        <v>636.25613957967289</v>
      </c>
      <c r="P6" s="17">
        <v>599.36288508894302</v>
      </c>
      <c r="Q6" s="17">
        <v>524.35926684004187</v>
      </c>
      <c r="R6" s="17">
        <v>506.41410342141921</v>
      </c>
      <c r="S6" s="17">
        <v>502.88996364999991</v>
      </c>
      <c r="T6" s="17">
        <v>486.89143934999998</v>
      </c>
      <c r="U6" s="17">
        <v>483.007271</v>
      </c>
    </row>
    <row r="7" spans="1:21">
      <c r="B7" t="s">
        <v>87</v>
      </c>
      <c r="C7" s="118">
        <f>592.674261-D7-E7</f>
        <v>178.66866800000003</v>
      </c>
      <c r="D7" s="17">
        <f>414.005593-E7</f>
        <v>170.30644999999998</v>
      </c>
      <c r="E7" s="17">
        <v>243.69914299999999</v>
      </c>
      <c r="F7" s="17">
        <f>639-SUM(G7:I7)</f>
        <v>188</v>
      </c>
      <c r="G7" s="17">
        <f>451-H7-I7</f>
        <v>167</v>
      </c>
      <c r="H7" s="17">
        <f>284-I7</f>
        <v>143</v>
      </c>
      <c r="I7" s="17">
        <v>141</v>
      </c>
      <c r="J7" s="17">
        <v>134.52514000000002</v>
      </c>
      <c r="K7" s="17">
        <v>118.71368908999999</v>
      </c>
      <c r="L7" s="17">
        <v>110.72712090999998</v>
      </c>
      <c r="M7" s="17">
        <v>116.349</v>
      </c>
      <c r="N7" s="17">
        <v>104.51303085977474</v>
      </c>
      <c r="O7" s="17">
        <v>110.95699119811081</v>
      </c>
      <c r="P7" s="17">
        <v>102.76802791977963</v>
      </c>
      <c r="Q7" s="17">
        <v>154.62879968213724</v>
      </c>
      <c r="R7" s="17">
        <v>103.59207549808883</v>
      </c>
      <c r="S7" s="17">
        <v>112.13961767999999</v>
      </c>
      <c r="T7" s="17">
        <v>105.17985124</v>
      </c>
      <c r="U7" s="17">
        <v>124.331604</v>
      </c>
    </row>
    <row r="8" spans="1:21" ht="16.2">
      <c r="B8" t="s">
        <v>534</v>
      </c>
      <c r="C8" s="118">
        <f>-411.434427-D8-E8</f>
        <v>-141.27631500000004</v>
      </c>
      <c r="D8" s="17">
        <f>-270.158112-E8</f>
        <v>-127.908421</v>
      </c>
      <c r="E8" s="17">
        <v>-142.24969100000001</v>
      </c>
      <c r="F8" s="17">
        <v>-148.30000000000001</v>
      </c>
      <c r="G8" s="17">
        <v>-134.30000000000001</v>
      </c>
      <c r="H8" s="17">
        <v>-90.1</v>
      </c>
      <c r="I8" s="17">
        <v>-71.3</v>
      </c>
      <c r="J8" s="17">
        <v>-89.652931999999964</v>
      </c>
      <c r="K8" s="17">
        <v>-80.578023999999999</v>
      </c>
      <c r="L8" s="17">
        <v>-92.649155000000007</v>
      </c>
      <c r="M8" s="17">
        <v>-91.804000000000002</v>
      </c>
      <c r="N8" s="17">
        <v>-93.09374996342018</v>
      </c>
      <c r="O8" s="17">
        <v>-96.09565303171064</v>
      </c>
      <c r="P8" s="17">
        <v>-86.829800658252864</v>
      </c>
      <c r="Q8" s="17">
        <v>-96.79017281868299</v>
      </c>
      <c r="R8" s="17">
        <v>-89.719842333553515</v>
      </c>
      <c r="S8" s="17">
        <v>-85.097555349999993</v>
      </c>
      <c r="T8" s="17">
        <v>-89.332724830000032</v>
      </c>
      <c r="U8" s="17">
        <v>-85.764000999999993</v>
      </c>
    </row>
    <row r="9" spans="1:21">
      <c r="B9" t="s">
        <v>535</v>
      </c>
      <c r="C9" s="118">
        <f>-22.240264-D9-E9</f>
        <v>-14.878901000000001</v>
      </c>
      <c r="D9" s="17">
        <f>-7.361363-E9</f>
        <v>-12.132726999999999</v>
      </c>
      <c r="E9" s="17">
        <v>4.7713640000000002</v>
      </c>
      <c r="F9" s="17">
        <f>25-SUM(G9:I9)</f>
        <v>-4</v>
      </c>
      <c r="G9" s="17">
        <f>29-H9-I9</f>
        <v>13</v>
      </c>
      <c r="H9" s="17">
        <f>16-I9</f>
        <v>15</v>
      </c>
      <c r="I9" s="17">
        <v>1</v>
      </c>
      <c r="J9" s="17">
        <v>-3.0696030000000007</v>
      </c>
      <c r="K9" s="17">
        <v>-3.4710878699999981</v>
      </c>
      <c r="L9" s="17">
        <v>-13.638545130000001</v>
      </c>
      <c r="M9" s="17">
        <v>2.145702</v>
      </c>
      <c r="N9" s="17">
        <v>-10.194427000000012</v>
      </c>
      <c r="O9" s="17">
        <v>-8.5750849999999943</v>
      </c>
      <c r="P9" s="17">
        <v>-1.024163999999999</v>
      </c>
      <c r="Q9" s="17">
        <v>-39.841180999999999</v>
      </c>
      <c r="R9" s="17">
        <v>-3.1531673200000006</v>
      </c>
      <c r="S9" s="17">
        <v>3.8999259799999999</v>
      </c>
      <c r="T9" s="17">
        <v>-9.6965368900000009</v>
      </c>
      <c r="U9" s="17">
        <v>-2.0828660000000001</v>
      </c>
    </row>
    <row r="10" spans="1:21">
      <c r="B10" s="8" t="s">
        <v>108</v>
      </c>
      <c r="C10" s="120">
        <f>SUM(C6:C9)</f>
        <v>1016.4779479999997</v>
      </c>
      <c r="D10" s="26">
        <f>SUM(D6:D9)</f>
        <v>906.12872900000002</v>
      </c>
      <c r="E10" s="26">
        <f>SUM(E6:E9)</f>
        <v>1012.0792469999999</v>
      </c>
      <c r="F10" s="26">
        <f>SUM(F6:F9)</f>
        <v>1440.7</v>
      </c>
      <c r="G10" s="26">
        <f>SUM(G6:G9)</f>
        <v>1096.7</v>
      </c>
      <c r="H10" s="26">
        <f t="shared" ref="H10:M10" si="0">SUM(H6:H9)</f>
        <v>920.9</v>
      </c>
      <c r="I10" s="26">
        <f t="shared" si="0"/>
        <v>726.7</v>
      </c>
      <c r="J10" s="26">
        <f t="shared" si="0"/>
        <v>731.26576699999998</v>
      </c>
      <c r="K10" s="26">
        <f t="shared" si="0"/>
        <v>731.86940847999983</v>
      </c>
      <c r="L10" s="26">
        <f t="shared" si="0"/>
        <v>694.49713752000002</v>
      </c>
      <c r="M10" s="26">
        <f t="shared" si="0"/>
        <v>684.87770200000011</v>
      </c>
      <c r="N10" s="26">
        <f t="shared" ref="N10:U10" si="1">SUM(N6:N9)</f>
        <v>650.19085926266405</v>
      </c>
      <c r="O10" s="26">
        <f t="shared" si="1"/>
        <v>642.54239274607312</v>
      </c>
      <c r="P10" s="26">
        <f t="shared" si="1"/>
        <v>614.27694835046975</v>
      </c>
      <c r="Q10" s="26">
        <f t="shared" si="1"/>
        <v>542.3567127034961</v>
      </c>
      <c r="R10" s="26">
        <f t="shared" si="1"/>
        <v>517.13316926595462</v>
      </c>
      <c r="S10" s="26">
        <f t="shared" si="1"/>
        <v>533.83195195999997</v>
      </c>
      <c r="T10" s="26">
        <f t="shared" si="1"/>
        <v>493.04202886999997</v>
      </c>
      <c r="U10" s="26">
        <f t="shared" si="1"/>
        <v>519.49200800000006</v>
      </c>
    </row>
    <row r="11" spans="1:21">
      <c r="C11" s="17"/>
      <c r="D11" s="17"/>
      <c r="E11" s="17"/>
      <c r="F11" s="17"/>
      <c r="G11" s="17"/>
      <c r="H11" s="17"/>
      <c r="I11" s="17"/>
      <c r="J11" s="17"/>
      <c r="T11" s="17"/>
      <c r="U11" s="17"/>
    </row>
    <row r="12" spans="1:21">
      <c r="B12" s="114" t="s">
        <v>536</v>
      </c>
      <c r="C12" s="17"/>
      <c r="D12" s="17"/>
      <c r="E12" s="17"/>
      <c r="F12" s="17"/>
      <c r="G12" s="17"/>
      <c r="H12" s="17"/>
      <c r="I12" s="17"/>
      <c r="J12" s="17"/>
      <c r="T12" s="17"/>
      <c r="U12" s="17"/>
    </row>
    <row r="13" spans="1:21">
      <c r="B13" s="6" t="s">
        <v>63</v>
      </c>
      <c r="C13" s="117" t="str">
        <f>C5</f>
        <v>Q3-26</v>
      </c>
      <c r="D13" s="7" t="str">
        <f>D5</f>
        <v>Q2-26</v>
      </c>
      <c r="E13" s="7" t="str">
        <f>E5</f>
        <v>Q1-26</v>
      </c>
      <c r="F13" s="7" t="s">
        <v>67</v>
      </c>
      <c r="G13" s="7" t="s">
        <v>68</v>
      </c>
      <c r="H13" s="7" t="s">
        <v>69</v>
      </c>
      <c r="I13" s="7" t="s">
        <v>70</v>
      </c>
      <c r="J13" s="7" t="s">
        <v>71</v>
      </c>
      <c r="K13" s="7" t="s">
        <v>72</v>
      </c>
      <c r="L13" s="7" t="s">
        <v>73</v>
      </c>
      <c r="M13" s="7" t="s">
        <v>74</v>
      </c>
      <c r="N13" s="7" t="s">
        <v>75</v>
      </c>
      <c r="O13" s="7" t="s">
        <v>76</v>
      </c>
      <c r="P13" s="7" t="s">
        <v>77</v>
      </c>
      <c r="Q13" s="7" t="s">
        <v>78</v>
      </c>
      <c r="R13" s="7" t="s">
        <v>79</v>
      </c>
      <c r="S13" s="7" t="s">
        <v>80</v>
      </c>
      <c r="T13" s="7" t="s">
        <v>81</v>
      </c>
      <c r="U13" s="7" t="s">
        <v>82</v>
      </c>
    </row>
    <row r="14" spans="1:21">
      <c r="B14" t="s">
        <v>537</v>
      </c>
      <c r="C14" s="118">
        <v>281343.09429099999</v>
      </c>
      <c r="D14" s="17">
        <v>276444.24303700001</v>
      </c>
      <c r="E14" s="17">
        <v>270986.84748499998</v>
      </c>
      <c r="F14" s="17">
        <v>266933</v>
      </c>
      <c r="G14" s="17">
        <v>260548</v>
      </c>
      <c r="H14" s="17">
        <v>258012</v>
      </c>
      <c r="I14" s="17">
        <v>162564</v>
      </c>
      <c r="J14" s="17">
        <v>160209</v>
      </c>
      <c r="K14" s="17">
        <v>158602.96559549999</v>
      </c>
      <c r="L14" s="17">
        <v>156476.06099999999</v>
      </c>
      <c r="M14" s="17">
        <v>153593</v>
      </c>
      <c r="N14" s="17">
        <v>152779</v>
      </c>
      <c r="O14" s="17">
        <v>152529</v>
      </c>
      <c r="P14" s="17">
        <v>152601</v>
      </c>
      <c r="Q14" s="17">
        <v>151248</v>
      </c>
      <c r="R14" s="17">
        <v>149613</v>
      </c>
      <c r="S14" s="17">
        <v>147092</v>
      </c>
      <c r="T14" s="17">
        <v>145255</v>
      </c>
      <c r="U14" s="17">
        <v>142395</v>
      </c>
    </row>
    <row r="15" spans="1:21">
      <c r="B15" t="s">
        <v>538</v>
      </c>
      <c r="C15" s="118">
        <v>116201.15117500001</v>
      </c>
      <c r="D15" s="17">
        <v>118213.044223</v>
      </c>
      <c r="E15" s="17">
        <v>112765.446605</v>
      </c>
      <c r="F15" s="17">
        <v>111274</v>
      </c>
      <c r="G15" s="17">
        <v>110184</v>
      </c>
      <c r="H15" s="17">
        <v>112010</v>
      </c>
      <c r="I15" s="17">
        <v>68961</v>
      </c>
      <c r="J15" s="17">
        <v>67229</v>
      </c>
      <c r="K15" s="17">
        <v>66823.54854073</v>
      </c>
      <c r="L15" s="17">
        <v>68352.770355000001</v>
      </c>
      <c r="M15" s="17">
        <v>64744</v>
      </c>
      <c r="N15" s="17">
        <v>63703.798219999997</v>
      </c>
      <c r="O15" s="17">
        <v>63645.924199000001</v>
      </c>
      <c r="P15" s="17">
        <v>65338.121429999999</v>
      </c>
      <c r="Q15" s="17">
        <v>62729.886642000005</v>
      </c>
      <c r="R15" s="17">
        <v>61446.781695380007</v>
      </c>
      <c r="S15" s="17">
        <v>60635.866299360001</v>
      </c>
      <c r="T15" s="17">
        <v>62173.55325212</v>
      </c>
      <c r="U15" s="17">
        <v>59006.994175</v>
      </c>
    </row>
    <row r="16" spans="1:21">
      <c r="B16" s="183" t="s">
        <v>539</v>
      </c>
      <c r="C16" s="118">
        <v>22324.493117999999</v>
      </c>
      <c r="D16" s="17">
        <v>25323.901408999998</v>
      </c>
      <c r="E16" s="17">
        <v>21379.160689</v>
      </c>
      <c r="F16" s="17">
        <v>21379.425982000001</v>
      </c>
      <c r="G16" s="17">
        <v>21975.874537</v>
      </c>
      <c r="H16" s="17">
        <v>25108.142358000001</v>
      </c>
      <c r="I16" s="17"/>
      <c r="J16" s="17"/>
      <c r="T16" s="17"/>
      <c r="U16" s="17"/>
    </row>
    <row r="17" spans="2:21">
      <c r="C17" s="194"/>
      <c r="D17" s="194"/>
      <c r="E17" s="194"/>
      <c r="F17" s="194"/>
      <c r="G17" s="17"/>
      <c r="H17" s="17"/>
      <c r="I17" s="17"/>
      <c r="J17" s="17"/>
      <c r="T17" s="17"/>
      <c r="U17" s="17"/>
    </row>
    <row r="18" spans="2:21">
      <c r="B18" s="114" t="s">
        <v>540</v>
      </c>
      <c r="C18" s="17"/>
      <c r="D18" s="17"/>
      <c r="E18" s="17"/>
      <c r="F18" s="17"/>
      <c r="G18" s="17"/>
      <c r="H18" s="17"/>
      <c r="I18" s="17"/>
      <c r="J18" s="17"/>
      <c r="T18" s="17"/>
      <c r="U18" s="17"/>
    </row>
    <row r="19" spans="2:21">
      <c r="B19" s="6" t="s">
        <v>493</v>
      </c>
      <c r="C19" s="117" t="str">
        <f>C13</f>
        <v>Q3-26</v>
      </c>
      <c r="D19" s="7" t="str">
        <f>D13</f>
        <v>Q2-26</v>
      </c>
      <c r="E19" s="7" t="str">
        <f>E5</f>
        <v>Q1-26</v>
      </c>
      <c r="F19" s="7" t="s">
        <v>67</v>
      </c>
      <c r="G19" s="7" t="s">
        <v>68</v>
      </c>
      <c r="H19" s="7" t="s">
        <v>69</v>
      </c>
      <c r="I19" s="7" t="s">
        <v>70</v>
      </c>
      <c r="J19" s="7" t="s">
        <v>71</v>
      </c>
      <c r="K19" s="7" t="s">
        <v>72</v>
      </c>
      <c r="L19" s="7" t="s">
        <v>73</v>
      </c>
      <c r="M19" s="7" t="s">
        <v>74</v>
      </c>
      <c r="N19" s="7" t="s">
        <v>75</v>
      </c>
      <c r="O19" s="7" t="s">
        <v>76</v>
      </c>
      <c r="P19" s="7" t="s">
        <v>77</v>
      </c>
      <c r="Q19" s="7" t="s">
        <v>78</v>
      </c>
      <c r="R19" s="7" t="s">
        <v>79</v>
      </c>
      <c r="S19" s="7" t="s">
        <v>80</v>
      </c>
      <c r="T19" s="7" t="s">
        <v>81</v>
      </c>
      <c r="U19" s="7" t="s">
        <v>82</v>
      </c>
    </row>
    <row r="20" spans="2:21" ht="16.2">
      <c r="B20" t="s">
        <v>541</v>
      </c>
      <c r="C20" s="128">
        <v>0.72</v>
      </c>
      <c r="D20" s="79">
        <v>0.64</v>
      </c>
      <c r="E20" s="79">
        <v>0.99</v>
      </c>
      <c r="F20" s="176">
        <v>1.1100000000000001</v>
      </c>
      <c r="G20" s="79">
        <v>1.23</v>
      </c>
      <c r="H20" s="79">
        <v>1.05</v>
      </c>
      <c r="I20" s="79">
        <v>1.08</v>
      </c>
      <c r="J20" s="79">
        <v>0.95</v>
      </c>
      <c r="K20" s="79">
        <v>0.92</v>
      </c>
      <c r="L20" s="79">
        <v>0.95</v>
      </c>
      <c r="M20" s="79">
        <v>0.84999999999999964</v>
      </c>
      <c r="N20" s="45">
        <v>0.62000000000000011</v>
      </c>
      <c r="O20" s="45">
        <v>0.26999999999999957</v>
      </c>
      <c r="P20" s="45">
        <v>0.41999999999999993</v>
      </c>
      <c r="Q20" s="45">
        <v>0.80999999999999961</v>
      </c>
      <c r="R20" s="45">
        <v>0.37999999999999989</v>
      </c>
      <c r="S20" s="45">
        <v>0.5</v>
      </c>
      <c r="T20" s="45">
        <v>1.2599999999999998</v>
      </c>
      <c r="U20" s="45">
        <v>1.26</v>
      </c>
    </row>
    <row r="21" spans="2:21">
      <c r="B21" t="s">
        <v>538</v>
      </c>
      <c r="C21" s="128">
        <v>1.92</v>
      </c>
      <c r="D21" s="79">
        <v>1.91</v>
      </c>
      <c r="E21" s="79">
        <v>1.52</v>
      </c>
      <c r="F21" s="176">
        <v>1.53</v>
      </c>
      <c r="G21" s="79">
        <v>1.43</v>
      </c>
      <c r="H21" s="79">
        <v>1.56</v>
      </c>
      <c r="I21" s="79">
        <v>1.48</v>
      </c>
      <c r="J21" s="79">
        <v>1.76</v>
      </c>
      <c r="K21" s="79">
        <v>1.83</v>
      </c>
      <c r="L21" s="79">
        <v>1.78</v>
      </c>
      <c r="M21" s="79">
        <v>1.79</v>
      </c>
      <c r="N21" s="45">
        <v>2.1199999999999997</v>
      </c>
      <c r="O21" s="45">
        <v>2.4200000000000004</v>
      </c>
      <c r="P21" s="45">
        <v>2.04</v>
      </c>
      <c r="Q21" s="45">
        <v>1.58</v>
      </c>
      <c r="R21" s="45">
        <v>2.02</v>
      </c>
      <c r="S21" s="45">
        <v>1.6600000000000001</v>
      </c>
      <c r="T21" s="45">
        <v>0.75000000000000011</v>
      </c>
      <c r="U21" s="45">
        <v>0.67999999999999994</v>
      </c>
    </row>
    <row r="22" spans="2:21">
      <c r="K22" s="79"/>
      <c r="L22" s="79"/>
      <c r="M22" s="45"/>
      <c r="N22" s="45"/>
      <c r="O22" s="45"/>
      <c r="P22" s="45"/>
      <c r="Q22" s="45"/>
      <c r="R22" s="45"/>
      <c r="S22" s="45"/>
    </row>
    <row r="23" spans="2:21" ht="15.75" customHeight="1">
      <c r="B23" s="58" t="s">
        <v>542</v>
      </c>
      <c r="C23" s="58"/>
      <c r="D23" s="60"/>
      <c r="E23" s="60"/>
      <c r="F23" s="60"/>
      <c r="G23" s="60"/>
      <c r="H23" s="60"/>
      <c r="I23" s="60"/>
      <c r="J23" s="60"/>
    </row>
    <row r="24" spans="2:21" ht="15">
      <c r="B24" s="58" t="s">
        <v>543</v>
      </c>
      <c r="C24" s="58"/>
    </row>
    <row r="27" spans="2:21">
      <c r="D27" s="17"/>
      <c r="E27" s="17"/>
      <c r="F27" s="17"/>
    </row>
    <row r="28" spans="2:21">
      <c r="C28" s="211">
        <f>+C20-Bulder!C20</f>
        <v>0.25</v>
      </c>
      <c r="D28" s="211">
        <f>+D20-Bulder!D20</f>
        <v>0.29000000000000004</v>
      </c>
      <c r="E28" s="211">
        <f>+E20-Bulder!E20</f>
        <v>0.29000000000000004</v>
      </c>
      <c r="F28" s="211">
        <f>+F20-Bulder!F20</f>
        <v>0.29000000000000015</v>
      </c>
      <c r="G28" s="211">
        <f>+G20-Bulder!G20</f>
        <v>0.25</v>
      </c>
      <c r="H28" s="211">
        <f>+H20-Bulder!H20</f>
        <v>0.21000000000000008</v>
      </c>
      <c r="I28" s="211">
        <f>+I20-Bulder!I20</f>
        <v>0.16999999999999993</v>
      </c>
      <c r="J28" s="211">
        <f>+J20-Bulder!J20</f>
        <v>0.14999999999999991</v>
      </c>
      <c r="K28" s="211">
        <f>+K20-Bulder!K20</f>
        <v>0.15000000000000002</v>
      </c>
      <c r="L28" s="211">
        <f>+L20-Bulder!L20</f>
        <v>0.14999999999999991</v>
      </c>
    </row>
    <row r="29" spans="2:21">
      <c r="C29" s="211">
        <f>+C21-Bulder!C21</f>
        <v>1.1099999999999999</v>
      </c>
      <c r="D29" s="211">
        <f>+D21-Bulder!D21</f>
        <v>1.0299999999999998</v>
      </c>
      <c r="E29" s="211">
        <f>+E21-Bulder!E21</f>
        <v>0.99</v>
      </c>
      <c r="F29" s="211">
        <f>+F21-Bulder!F21</f>
        <v>1.1100000000000001</v>
      </c>
      <c r="G29" s="211">
        <f>+G21-Bulder!G21</f>
        <v>1.1399999999999999</v>
      </c>
      <c r="H29" s="211">
        <f>+H21-Bulder!H21</f>
        <v>1.05</v>
      </c>
      <c r="I29" s="211">
        <f>+I21-Bulder!I21</f>
        <v>0.99999999999999956</v>
      </c>
      <c r="J29" s="211">
        <f>+J21-Bulder!J21</f>
        <v>1.1000000000000001</v>
      </c>
      <c r="K29" s="211">
        <f>+K21-Bulder!K21</f>
        <v>1.1000000000000001</v>
      </c>
      <c r="L29" s="211">
        <f>+L21-Bulder!L21</f>
        <v>1.04</v>
      </c>
    </row>
    <row r="30" spans="2:21">
      <c r="H30" s="17"/>
      <c r="I30" s="17"/>
      <c r="J30" s="17"/>
    </row>
    <row r="40" spans="1:1">
      <c r="A40" s="22"/>
    </row>
    <row r="42" spans="1:1">
      <c r="A42" s="22"/>
    </row>
    <row r="43" spans="1:1">
      <c r="A43" s="22"/>
    </row>
    <row r="44" spans="1:1">
      <c r="A44" s="22"/>
    </row>
    <row r="45" spans="1:1">
      <c r="A45" s="22"/>
    </row>
    <row r="46" spans="1:1">
      <c r="A46" s="22"/>
    </row>
    <row r="47" spans="1:1">
      <c r="A47" s="22"/>
    </row>
  </sheetData>
  <hyperlinks>
    <hyperlink ref="A1" location="Contents!A1" display="Back to contents" xr:uid="{F9BF894A-5392-4278-AB90-7167D2F471A4}"/>
  </hyperlinks>
  <pageMargins left="0.7" right="0.7" top="0.75" bottom="0.75" header="0.3" footer="0.3"/>
  <pageSetup paperSize="9" orientation="portrait" r:id="rId1"/>
  <headerFooter>
    <oddHeader>&amp;L&amp;"Aptos"&amp;10&amp;KFF0000 Konfidensielt&amp;1#_x000D_</oddHeader>
    <oddFooter>&amp;L_x000D_&amp;1#&amp;"Aptos"&amp;10&amp;KFF0000 Konfidensielt</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B3544-7E81-4DE2-ADE3-A1ECB6721CCC}">
  <dimension ref="A1:U46"/>
  <sheetViews>
    <sheetView workbookViewId="0">
      <selection activeCell="G28" sqref="G28"/>
    </sheetView>
  </sheetViews>
  <sheetFormatPr baseColWidth="10" defaultColWidth="11.09765625" defaultRowHeight="13.8"/>
  <cols>
    <col min="1" max="1" width="11.09765625" style="17"/>
    <col min="2" max="2" width="20.09765625" customWidth="1"/>
    <col min="3" max="3" width="15.59765625" customWidth="1"/>
    <col min="4" max="4" width="15.09765625" customWidth="1"/>
    <col min="5" max="5" width="12.5" customWidth="1"/>
    <col min="6" max="10" width="11.09765625" customWidth="1"/>
    <col min="11" max="19" width="11.09765625" style="17"/>
  </cols>
  <sheetData>
    <row r="1" spans="1:21">
      <c r="A1" s="85" t="s">
        <v>53</v>
      </c>
      <c r="K1"/>
      <c r="L1"/>
      <c r="M1"/>
      <c r="N1"/>
      <c r="O1"/>
      <c r="P1"/>
      <c r="Q1"/>
      <c r="R1"/>
      <c r="S1"/>
    </row>
    <row r="2" spans="1:21" ht="17.399999999999999">
      <c r="B2" s="113" t="s">
        <v>544</v>
      </c>
      <c r="C2" s="113"/>
      <c r="D2" s="113"/>
      <c r="E2" s="113"/>
      <c r="F2" s="4"/>
      <c r="G2" s="4"/>
      <c r="H2" s="4"/>
      <c r="I2" s="4"/>
      <c r="J2" s="4"/>
      <c r="K2"/>
      <c r="L2"/>
      <c r="M2"/>
      <c r="N2"/>
      <c r="O2"/>
      <c r="P2"/>
      <c r="Q2"/>
      <c r="R2"/>
      <c r="S2"/>
    </row>
    <row r="3" spans="1:21">
      <c r="K3"/>
      <c r="L3"/>
      <c r="M3"/>
      <c r="N3"/>
      <c r="O3"/>
      <c r="P3"/>
      <c r="Q3"/>
      <c r="R3"/>
      <c r="S3"/>
    </row>
    <row r="4" spans="1:21">
      <c r="B4" s="114" t="s">
        <v>62</v>
      </c>
      <c r="C4" s="114"/>
      <c r="D4" s="114"/>
      <c r="E4" s="114"/>
      <c r="F4" s="5"/>
      <c r="G4" s="5"/>
      <c r="H4" s="5"/>
      <c r="I4" s="5"/>
      <c r="J4" s="5"/>
      <c r="K4"/>
      <c r="L4"/>
      <c r="M4"/>
      <c r="N4"/>
      <c r="O4"/>
      <c r="P4"/>
      <c r="Q4"/>
      <c r="R4"/>
      <c r="S4"/>
    </row>
    <row r="5" spans="1:21">
      <c r="B5" s="6" t="s">
        <v>63</v>
      </c>
      <c r="C5" s="117" t="s">
        <v>64</v>
      </c>
      <c r="D5" s="7" t="s">
        <v>65</v>
      </c>
      <c r="E5" s="7" t="s">
        <v>66</v>
      </c>
      <c r="F5" s="7" t="s">
        <v>67</v>
      </c>
      <c r="G5" s="7" t="s">
        <v>68</v>
      </c>
      <c r="H5" s="7" t="s">
        <v>69</v>
      </c>
      <c r="I5" s="7" t="s">
        <v>70</v>
      </c>
      <c r="J5" s="7" t="s">
        <v>71</v>
      </c>
      <c r="K5" s="7" t="s">
        <v>72</v>
      </c>
      <c r="L5" s="7" t="s">
        <v>73</v>
      </c>
      <c r="M5" s="7" t="s">
        <v>74</v>
      </c>
      <c r="N5" s="7" t="s">
        <v>75</v>
      </c>
      <c r="O5" s="7" t="s">
        <v>76</v>
      </c>
      <c r="P5" s="7" t="s">
        <v>77</v>
      </c>
      <c r="Q5" s="7" t="s">
        <v>78</v>
      </c>
      <c r="R5" s="7" t="s">
        <v>79</v>
      </c>
      <c r="S5" s="7" t="s">
        <v>80</v>
      </c>
      <c r="T5" s="7" t="s">
        <v>81</v>
      </c>
      <c r="U5" s="7" t="s">
        <v>82</v>
      </c>
    </row>
    <row r="6" spans="1:21">
      <c r="B6" t="s" vm="1">
        <v>533</v>
      </c>
      <c r="C6" s="118">
        <f>2251.833993-D6-E6</f>
        <v>775.96593300000018</v>
      </c>
      <c r="D6" s="17">
        <f>1475.86806-E6</f>
        <v>739.86806000000001</v>
      </c>
      <c r="E6" s="17">
        <v>736</v>
      </c>
      <c r="F6" s="17">
        <f>2924-SUM(G6:I6)</f>
        <v>864</v>
      </c>
      <c r="G6" s="17">
        <f>2060-H6-I6</f>
        <v>840</v>
      </c>
      <c r="H6" s="17">
        <f>1220-I6</f>
        <v>731</v>
      </c>
      <c r="I6" s="17">
        <v>489</v>
      </c>
      <c r="J6" s="17">
        <v>527.48567300000013</v>
      </c>
      <c r="K6" s="17">
        <v>511.12905004999999</v>
      </c>
      <c r="L6" s="17">
        <v>500.64667394999998</v>
      </c>
      <c r="M6" s="17">
        <v>487.13299999999998</v>
      </c>
      <c r="N6" s="17">
        <v>496.80163663369103</v>
      </c>
      <c r="O6" s="17">
        <v>465.27541642032702</v>
      </c>
      <c r="P6" s="17">
        <v>448.56872791105684</v>
      </c>
      <c r="Q6" s="17">
        <v>413.76815015995817</v>
      </c>
      <c r="R6" s="17">
        <v>421.87332735858081</v>
      </c>
      <c r="S6" s="17">
        <v>392.11006938000003</v>
      </c>
      <c r="T6" s="17">
        <v>364.69261262000003</v>
      </c>
      <c r="U6" s="17">
        <v>346.58522299999998</v>
      </c>
    </row>
    <row r="7" spans="1:21">
      <c r="B7" t="s">
        <v>87</v>
      </c>
      <c r="C7" s="118">
        <f>409.883425-D7-E7</f>
        <v>123.59506099999999</v>
      </c>
      <c r="D7" s="17">
        <f>286.288364-E7</f>
        <v>129.288364</v>
      </c>
      <c r="E7" s="17">
        <v>157</v>
      </c>
      <c r="F7" s="17">
        <f>509-SUM(G7:I7)</f>
        <v>169</v>
      </c>
      <c r="G7" s="17">
        <f>340-H7-I7</f>
        <v>121.6</v>
      </c>
      <c r="H7" s="17">
        <f>218.4-I7</f>
        <v>121.4</v>
      </c>
      <c r="I7" s="17">
        <v>97</v>
      </c>
      <c r="J7" s="17">
        <v>72.474464000000012</v>
      </c>
      <c r="K7" s="17">
        <v>89.692364689999991</v>
      </c>
      <c r="L7" s="17">
        <v>81.616583309999996</v>
      </c>
      <c r="M7" s="17">
        <v>80.218000000000004</v>
      </c>
      <c r="N7" s="17">
        <v>101.76328414022532</v>
      </c>
      <c r="O7" s="17">
        <v>79.835689801889231</v>
      </c>
      <c r="P7" s="17">
        <v>77.972708080220329</v>
      </c>
      <c r="Q7" s="17">
        <v>89.402014317862765</v>
      </c>
      <c r="R7" s="17">
        <v>89.314544861911173</v>
      </c>
      <c r="S7" s="17">
        <v>65.492399519999964</v>
      </c>
      <c r="T7" s="17">
        <v>69.452189580000024</v>
      </c>
      <c r="U7" s="17">
        <v>64.819441999999995</v>
      </c>
    </row>
    <row r="8" spans="1:21">
      <c r="B8" t="s" vm="2">
        <v>89</v>
      </c>
      <c r="C8" s="118">
        <f>-194.700075-D8-E8</f>
        <v>-65.430249000000003</v>
      </c>
      <c r="D8" s="17">
        <f>-129.269826-E8</f>
        <v>-59.269825999999995</v>
      </c>
      <c r="E8" s="17">
        <v>-70</v>
      </c>
      <c r="F8" s="17">
        <f>-195-SUM(G8:I8)</f>
        <v>-56</v>
      </c>
      <c r="G8" s="17">
        <f>-139-H8-I8</f>
        <v>-67.3</v>
      </c>
      <c r="H8" s="17">
        <f>-71.7-I8</f>
        <v>-40.700000000000003</v>
      </c>
      <c r="I8" s="17">
        <v>-31</v>
      </c>
      <c r="J8" s="17">
        <v>-30.681196999999997</v>
      </c>
      <c r="K8" s="17">
        <v>-27.205007410000007</v>
      </c>
      <c r="L8" s="17">
        <v>-32.000318589999992</v>
      </c>
      <c r="M8" s="17">
        <v>-32.807000000000002</v>
      </c>
      <c r="N8" s="17">
        <v>-30.797228036579796</v>
      </c>
      <c r="O8" s="17">
        <v>-40.068908968289357</v>
      </c>
      <c r="P8" s="17">
        <v>-29.319545341747137</v>
      </c>
      <c r="Q8" s="17">
        <v>-33.136830181317009</v>
      </c>
      <c r="R8" s="17">
        <v>-33.434380396446471</v>
      </c>
      <c r="S8" s="17">
        <v>-23.137602309999991</v>
      </c>
      <c r="T8" s="17">
        <v>-40.150568540000009</v>
      </c>
      <c r="U8" s="17">
        <v>-37.822744</v>
      </c>
    </row>
    <row r="9" spans="1:21">
      <c r="B9" t="s">
        <v>535</v>
      </c>
      <c r="C9" s="118">
        <f>-125.396436-D9-E9</f>
        <v>-43.219097999999974</v>
      </c>
      <c r="D9" s="17">
        <f>-82.177338-E9</f>
        <v>17.822661999999994</v>
      </c>
      <c r="E9" s="17">
        <v>-100</v>
      </c>
      <c r="F9" s="17">
        <f>-274-SUM(G9:I9)</f>
        <v>-20</v>
      </c>
      <c r="G9" s="17">
        <f>-254-H9-I9</f>
        <v>-69.099999999999994</v>
      </c>
      <c r="H9" s="17">
        <f>-184.9-I9</f>
        <v>-175.9</v>
      </c>
      <c r="I9" s="17">
        <v>-9</v>
      </c>
      <c r="J9" s="17">
        <v>-9.6492570000000057</v>
      </c>
      <c r="K9" s="17">
        <v>-7.9911107399999963</v>
      </c>
      <c r="L9" s="17">
        <v>-7.4058162600000017</v>
      </c>
      <c r="M9" s="17">
        <v>-45.495505999999999</v>
      </c>
      <c r="N9" s="17">
        <v>2.1211730000000024</v>
      </c>
      <c r="O9" s="17">
        <v>-9.0285499999999921</v>
      </c>
      <c r="P9" s="17">
        <v>-26.180636000000007</v>
      </c>
      <c r="Q9" s="17">
        <v>8.6632740000000013</v>
      </c>
      <c r="R9" s="17">
        <v>-33.979709419999992</v>
      </c>
      <c r="S9" s="17">
        <v>6.5472417299999943</v>
      </c>
      <c r="T9" s="17">
        <v>-9.5890911900000013</v>
      </c>
      <c r="U9" s="17">
        <v>-2.785922999999999</v>
      </c>
    </row>
    <row r="10" spans="1:21">
      <c r="B10" s="8" t="s">
        <v>108</v>
      </c>
      <c r="C10" s="120">
        <f>SUM(C6:C9)</f>
        <v>790.91164700000013</v>
      </c>
      <c r="D10" s="26">
        <f>SUM(D6:D9)</f>
        <v>827.70926000000009</v>
      </c>
      <c r="E10" s="26">
        <f>SUM(E6:E9)</f>
        <v>723</v>
      </c>
      <c r="F10" s="26">
        <f t="shared" ref="F10:K10" si="0">SUM(F6:F9)</f>
        <v>957</v>
      </c>
      <c r="G10" s="26">
        <f t="shared" si="0"/>
        <v>825.2</v>
      </c>
      <c r="H10" s="26">
        <f t="shared" si="0"/>
        <v>635.79999999999995</v>
      </c>
      <c r="I10" s="26">
        <f t="shared" si="0"/>
        <v>546</v>
      </c>
      <c r="J10" s="26">
        <f t="shared" si="0"/>
        <v>559.62968300000011</v>
      </c>
      <c r="K10" s="26">
        <f t="shared" si="0"/>
        <v>565.62529659000006</v>
      </c>
      <c r="L10" s="26">
        <f t="shared" ref="L10:U10" si="1">SUM(L6:L9)</f>
        <v>542.85712240999987</v>
      </c>
      <c r="M10" s="26">
        <f t="shared" si="1"/>
        <v>489.04849400000001</v>
      </c>
      <c r="N10" s="26">
        <f t="shared" si="1"/>
        <v>569.88886573733657</v>
      </c>
      <c r="O10" s="26">
        <f t="shared" si="1"/>
        <v>496.01364725392688</v>
      </c>
      <c r="P10" s="26">
        <f t="shared" si="1"/>
        <v>471.04125464953</v>
      </c>
      <c r="Q10" s="26">
        <f t="shared" si="1"/>
        <v>478.69660829650394</v>
      </c>
      <c r="R10" s="26">
        <f t="shared" si="1"/>
        <v>443.77378240404545</v>
      </c>
      <c r="S10" s="26">
        <f t="shared" si="1"/>
        <v>441.01210831999998</v>
      </c>
      <c r="T10" s="26">
        <f t="shared" si="1"/>
        <v>384.4051424700001</v>
      </c>
      <c r="U10" s="26">
        <f t="shared" si="1"/>
        <v>370.79599799999994</v>
      </c>
    </row>
    <row r="11" spans="1:21">
      <c r="C11" s="17"/>
      <c r="D11" s="17"/>
      <c r="E11" s="17"/>
      <c r="F11" s="17"/>
      <c r="G11" s="17"/>
      <c r="H11" s="17"/>
      <c r="I11" s="17"/>
      <c r="J11" s="17"/>
      <c r="T11" s="17"/>
      <c r="U11" s="17"/>
    </row>
    <row r="12" spans="1:21">
      <c r="B12" s="114" t="s">
        <v>536</v>
      </c>
      <c r="C12" s="17"/>
      <c r="D12" s="17"/>
      <c r="E12" s="17"/>
      <c r="F12" s="17"/>
      <c r="G12" s="17"/>
      <c r="H12" s="17"/>
      <c r="I12" s="17"/>
      <c r="J12" s="17"/>
      <c r="T12" s="17"/>
      <c r="U12" s="17"/>
    </row>
    <row r="13" spans="1:21">
      <c r="B13" s="6" t="s">
        <v>63</v>
      </c>
      <c r="C13" s="117" t="str">
        <f>C5</f>
        <v>Q3-26</v>
      </c>
      <c r="D13" s="7" t="str">
        <f>D5</f>
        <v>Q2-26</v>
      </c>
      <c r="E13" s="7" t="str">
        <f>E5</f>
        <v>Q1-26</v>
      </c>
      <c r="F13" s="7" t="s">
        <v>67</v>
      </c>
      <c r="G13" s="7" t="s">
        <v>68</v>
      </c>
      <c r="H13" s="7" t="s">
        <v>69</v>
      </c>
      <c r="I13" s="7" t="s">
        <v>70</v>
      </c>
      <c r="J13" s="7" t="s">
        <v>71</v>
      </c>
      <c r="K13" s="7" t="s">
        <v>72</v>
      </c>
      <c r="L13" s="7" t="s">
        <v>73</v>
      </c>
      <c r="M13" s="7" t="s">
        <v>74</v>
      </c>
      <c r="N13" s="7" t="s">
        <v>75</v>
      </c>
      <c r="O13" s="7" t="s">
        <v>76</v>
      </c>
      <c r="P13" s="7" t="s">
        <v>77</v>
      </c>
      <c r="Q13" s="7" t="s">
        <v>78</v>
      </c>
      <c r="R13" s="7" t="s">
        <v>79</v>
      </c>
      <c r="S13" s="7" t="s">
        <v>80</v>
      </c>
      <c r="T13" s="7" t="s">
        <v>81</v>
      </c>
      <c r="U13" s="7" t="s">
        <v>82</v>
      </c>
    </row>
    <row r="14" spans="1:21">
      <c r="B14" t="s">
        <v>537</v>
      </c>
      <c r="C14" s="118">
        <v>118703.98719</v>
      </c>
      <c r="D14" s="17">
        <v>116617.019398</v>
      </c>
      <c r="E14" s="17">
        <v>114231</v>
      </c>
      <c r="F14" s="17">
        <v>113014</v>
      </c>
      <c r="G14" s="17">
        <v>110560</v>
      </c>
      <c r="H14" s="17">
        <v>109596</v>
      </c>
      <c r="I14" s="17">
        <v>63989</v>
      </c>
      <c r="J14" s="17">
        <v>61167</v>
      </c>
      <c r="K14" s="17">
        <v>58907.200967830002</v>
      </c>
      <c r="L14" s="17">
        <v>58796.600899999998</v>
      </c>
      <c r="M14" s="17">
        <v>57850.035831389941</v>
      </c>
      <c r="N14" s="17">
        <v>55512.721809369948</v>
      </c>
      <c r="O14" s="17">
        <v>52276.776733869992</v>
      </c>
      <c r="P14" s="17">
        <v>52275.481953879971</v>
      </c>
      <c r="Q14" s="17">
        <v>51431.264990250005</v>
      </c>
      <c r="R14" s="17">
        <v>50223.913906670045</v>
      </c>
      <c r="S14" s="17">
        <v>50348.912694289982</v>
      </c>
      <c r="T14" s="17">
        <v>49331.16307996001</v>
      </c>
      <c r="U14" s="17">
        <v>46539.650228550025</v>
      </c>
    </row>
    <row r="15" spans="1:21">
      <c r="B15" t="s">
        <v>538</v>
      </c>
      <c r="C15" s="118">
        <v>72604.311566000004</v>
      </c>
      <c r="D15" s="17">
        <v>72185.295322000005</v>
      </c>
      <c r="E15" s="17">
        <v>69541</v>
      </c>
      <c r="F15" s="17">
        <v>78361</v>
      </c>
      <c r="G15" s="17">
        <v>78132</v>
      </c>
      <c r="H15" s="17">
        <v>77186</v>
      </c>
      <c r="I15" s="17">
        <v>42959</v>
      </c>
      <c r="J15" s="17">
        <v>43151</v>
      </c>
      <c r="K15" s="17">
        <v>43194.224094160003</v>
      </c>
      <c r="L15" s="17">
        <v>42884.032229999997</v>
      </c>
      <c r="M15" s="17">
        <v>41443.514864999997</v>
      </c>
      <c r="N15" s="17">
        <v>41537.325584999999</v>
      </c>
      <c r="O15" s="17">
        <v>41661.591050000003</v>
      </c>
      <c r="P15" s="17">
        <v>41723.521055999998</v>
      </c>
      <c r="Q15" s="17">
        <v>40031.324697000004</v>
      </c>
      <c r="R15" s="17">
        <v>39255.998193660002</v>
      </c>
      <c r="S15" s="17">
        <v>36120.197398709999</v>
      </c>
      <c r="T15" s="17">
        <v>34395.493674900004</v>
      </c>
      <c r="U15" s="17">
        <v>31545.32834</v>
      </c>
    </row>
    <row r="16" spans="1:21">
      <c r="C16" s="17"/>
      <c r="D16" s="17"/>
      <c r="E16" s="17"/>
      <c r="F16" s="17"/>
      <c r="G16" s="17"/>
      <c r="H16" s="17"/>
      <c r="I16" s="17"/>
      <c r="J16" s="17"/>
      <c r="T16" s="17"/>
      <c r="U16" s="17"/>
    </row>
    <row r="17" spans="2:21">
      <c r="B17" s="114" t="s">
        <v>540</v>
      </c>
      <c r="C17" s="17"/>
      <c r="D17" s="17"/>
      <c r="E17" s="17"/>
      <c r="F17" s="17"/>
      <c r="G17" s="17"/>
      <c r="H17" s="17"/>
      <c r="I17" s="17"/>
      <c r="J17" s="17"/>
      <c r="T17" s="17"/>
      <c r="U17" s="17"/>
    </row>
    <row r="18" spans="2:21">
      <c r="B18" s="6" t="s">
        <v>493</v>
      </c>
      <c r="C18" s="117" t="str">
        <f>C13</f>
        <v>Q3-26</v>
      </c>
      <c r="D18" s="7" t="str">
        <f>D13</f>
        <v>Q2-26</v>
      </c>
      <c r="E18" s="7" t="str">
        <f>E5</f>
        <v>Q1-26</v>
      </c>
      <c r="F18" s="7" t="s">
        <v>67</v>
      </c>
      <c r="G18" s="7" t="s">
        <v>68</v>
      </c>
      <c r="H18" s="7" t="s">
        <v>69</v>
      </c>
      <c r="I18" s="7" t="s">
        <v>70</v>
      </c>
      <c r="J18" s="7" t="s">
        <v>71</v>
      </c>
      <c r="K18" s="7" t="s">
        <v>72</v>
      </c>
      <c r="L18" s="7" t="s">
        <v>73</v>
      </c>
      <c r="M18" s="7" t="s">
        <v>74</v>
      </c>
      <c r="N18" s="7" t="s">
        <v>75</v>
      </c>
      <c r="O18" s="7" t="s">
        <v>76</v>
      </c>
      <c r="P18" s="7" t="s">
        <v>77</v>
      </c>
      <c r="Q18" s="7" t="s">
        <v>78</v>
      </c>
      <c r="R18" s="7" t="s">
        <v>79</v>
      </c>
      <c r="S18" s="7" t="s">
        <v>80</v>
      </c>
      <c r="T18" s="7" t="s">
        <v>81</v>
      </c>
      <c r="U18" s="7" t="s">
        <v>82</v>
      </c>
    </row>
    <row r="19" spans="2:21">
      <c r="B19" t="s">
        <v>545</v>
      </c>
      <c r="C19" s="128">
        <v>2.15</v>
      </c>
      <c r="D19" s="79">
        <v>2.13</v>
      </c>
      <c r="E19" s="79">
        <v>2.34</v>
      </c>
      <c r="F19" s="79">
        <v>2.46</v>
      </c>
      <c r="G19" s="79">
        <v>2.5499999999999998</v>
      </c>
      <c r="H19" s="79">
        <v>2.5299999999999998</v>
      </c>
      <c r="I19" s="79">
        <v>2.58</v>
      </c>
      <c r="J19" s="79">
        <v>2.7</v>
      </c>
      <c r="K19" s="79">
        <v>2.7</v>
      </c>
      <c r="L19" s="79">
        <v>2.7</v>
      </c>
      <c r="M19" s="79">
        <v>2.75</v>
      </c>
      <c r="N19" s="44">
        <v>2.7200000000000006</v>
      </c>
      <c r="O19" s="44">
        <v>2.5099999999999998</v>
      </c>
      <c r="P19" s="44">
        <v>2.6900000000000004</v>
      </c>
      <c r="Q19" s="44">
        <v>2.7699999999999996</v>
      </c>
      <c r="R19" s="44">
        <v>2.4599999999999995</v>
      </c>
      <c r="S19" s="44">
        <v>2.3799999999999994</v>
      </c>
      <c r="T19" s="44">
        <v>2.59</v>
      </c>
      <c r="U19" s="44">
        <v>2.6399999999999997</v>
      </c>
    </row>
    <row r="20" spans="2:21">
      <c r="B20" t="s">
        <v>538</v>
      </c>
      <c r="C20" s="128">
        <v>1.1499999999999999</v>
      </c>
      <c r="D20" s="79">
        <v>1.1100000000000001</v>
      </c>
      <c r="E20" s="79">
        <v>1</v>
      </c>
      <c r="F20" s="79">
        <v>1.08</v>
      </c>
      <c r="G20" s="79">
        <v>0.97</v>
      </c>
      <c r="H20" s="79">
        <v>1.06</v>
      </c>
      <c r="I20" s="79">
        <v>1.1599999999999999</v>
      </c>
      <c r="J20" s="79">
        <v>1.35</v>
      </c>
      <c r="K20" s="79">
        <v>1.2</v>
      </c>
      <c r="L20" s="79">
        <v>1.22</v>
      </c>
      <c r="M20" s="79">
        <v>1.1499999999999999</v>
      </c>
      <c r="N20" s="44">
        <v>1.2599999999999998</v>
      </c>
      <c r="O20" s="44">
        <v>1.2900000000000005</v>
      </c>
      <c r="P20" s="44">
        <v>1.1299999999999999</v>
      </c>
      <c r="Q20" s="44">
        <v>0.91999999999999993</v>
      </c>
      <c r="R20" s="44">
        <v>1.1800000000000002</v>
      </c>
      <c r="S20" s="44">
        <v>0.97361504586694014</v>
      </c>
      <c r="T20" s="44">
        <v>0.50000000000000011</v>
      </c>
      <c r="U20" s="44">
        <v>0.57999999999999996</v>
      </c>
    </row>
    <row r="26" spans="2:21">
      <c r="K26" s="44"/>
    </row>
    <row r="39" spans="1:1">
      <c r="A39" s="22"/>
    </row>
    <row r="41" spans="1:1">
      <c r="A41" s="22"/>
    </row>
    <row r="42" spans="1:1">
      <c r="A42" s="22"/>
    </row>
    <row r="43" spans="1:1">
      <c r="A43" s="22"/>
    </row>
    <row r="44" spans="1:1">
      <c r="A44" s="22"/>
    </row>
    <row r="45" spans="1:1">
      <c r="A45" s="22"/>
    </row>
    <row r="46" spans="1:1">
      <c r="A46" s="22"/>
    </row>
  </sheetData>
  <hyperlinks>
    <hyperlink ref="A1" location="Contents!A1" display="Back to contents" xr:uid="{82522DDC-FA5B-4646-909E-81A26F23972C}"/>
  </hyperlinks>
  <pageMargins left="0.7" right="0.7" top="0.75" bottom="0.75" header="0.3" footer="0.3"/>
  <headerFooter>
    <oddHeader>&amp;L&amp;"Aptos"&amp;10&amp;KFF0000 Konfidensielt&amp;1#_x000D_</oddHeader>
    <oddFooter>&amp;L_x000D_&amp;1#&amp;"Aptos"&amp;10&amp;KFF0000 Konfidensielt</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04EA0-24C3-4696-8214-0E5415B676DA}">
  <dimension ref="A1:U47"/>
  <sheetViews>
    <sheetView workbookViewId="0"/>
  </sheetViews>
  <sheetFormatPr baseColWidth="10" defaultColWidth="11.09765625" defaultRowHeight="13.8"/>
  <cols>
    <col min="1" max="1" width="11.09765625" style="17"/>
    <col min="2" max="2" width="20" customWidth="1"/>
    <col min="3" max="3" width="11.8984375" customWidth="1"/>
    <col min="4" max="4" width="11.09765625" customWidth="1"/>
    <col min="5" max="5" width="11.59765625" customWidth="1"/>
    <col min="6" max="10" width="11.09765625" customWidth="1"/>
    <col min="11" max="19" width="11.09765625" style="17"/>
  </cols>
  <sheetData>
    <row r="1" spans="1:21">
      <c r="A1" s="85" t="s">
        <v>53</v>
      </c>
      <c r="K1"/>
      <c r="L1"/>
      <c r="M1"/>
      <c r="N1"/>
      <c r="O1"/>
      <c r="P1"/>
      <c r="Q1"/>
      <c r="R1"/>
      <c r="S1"/>
    </row>
    <row r="2" spans="1:21" ht="17.399999999999999">
      <c r="B2" s="113" t="s">
        <v>546</v>
      </c>
      <c r="C2" s="113"/>
      <c r="D2" s="113"/>
      <c r="E2" s="113"/>
      <c r="F2" s="4"/>
      <c r="G2" s="4"/>
      <c r="H2" s="4"/>
      <c r="I2" s="4"/>
      <c r="J2" s="4"/>
      <c r="K2"/>
      <c r="L2"/>
      <c r="M2"/>
      <c r="N2"/>
      <c r="O2"/>
      <c r="P2"/>
      <c r="Q2"/>
      <c r="R2"/>
      <c r="S2"/>
    </row>
    <row r="3" spans="1:21">
      <c r="K3"/>
      <c r="L3"/>
      <c r="M3"/>
      <c r="N3"/>
      <c r="O3"/>
      <c r="P3"/>
      <c r="Q3"/>
      <c r="R3"/>
      <c r="S3"/>
    </row>
    <row r="4" spans="1:21">
      <c r="B4" s="114" t="s">
        <v>62</v>
      </c>
      <c r="C4" s="114"/>
      <c r="D4" s="114"/>
      <c r="E4" s="114"/>
      <c r="F4" s="5"/>
      <c r="G4" s="5"/>
      <c r="H4" s="5"/>
      <c r="I4" s="5"/>
      <c r="J4" s="5"/>
      <c r="K4"/>
      <c r="L4"/>
      <c r="M4"/>
      <c r="N4"/>
      <c r="O4"/>
      <c r="P4"/>
      <c r="Q4"/>
      <c r="R4"/>
      <c r="S4"/>
    </row>
    <row r="5" spans="1:21">
      <c r="B5" s="6" t="s">
        <v>63</v>
      </c>
      <c r="C5" s="117" t="s">
        <v>64</v>
      </c>
      <c r="D5" s="7" t="s">
        <v>65</v>
      </c>
      <c r="E5" s="7" t="s">
        <v>66</v>
      </c>
      <c r="F5" s="7" t="s">
        <v>67</v>
      </c>
      <c r="G5" s="7" t="s">
        <v>68</v>
      </c>
      <c r="H5" s="7" t="s">
        <v>69</v>
      </c>
      <c r="I5" s="7" t="s">
        <v>70</v>
      </c>
      <c r="J5" s="7" t="s">
        <v>71</v>
      </c>
      <c r="K5" s="7" t="s">
        <v>72</v>
      </c>
      <c r="L5" s="7" t="s">
        <v>73</v>
      </c>
      <c r="M5" s="7" t="s">
        <v>74</v>
      </c>
      <c r="N5" s="7" t="s">
        <v>75</v>
      </c>
      <c r="O5" s="7" t="s">
        <v>76</v>
      </c>
      <c r="P5" s="7" t="s">
        <v>77</v>
      </c>
      <c r="Q5" s="7" t="s">
        <v>78</v>
      </c>
      <c r="R5" s="7" t="s">
        <v>79</v>
      </c>
      <c r="S5" s="7" t="s">
        <v>80</v>
      </c>
      <c r="T5" s="7" t="s">
        <v>81</v>
      </c>
      <c r="U5" s="7" t="s">
        <v>82</v>
      </c>
    </row>
    <row r="6" spans="1:21">
      <c r="B6" t="s" vm="1">
        <v>533</v>
      </c>
      <c r="C6" s="118">
        <f>264.346843-D6-E6</f>
        <v>84.261365999999981</v>
      </c>
      <c r="D6" s="17">
        <f>180.085477-E6</f>
        <v>78.81653</v>
      </c>
      <c r="E6" s="17">
        <v>101.268947</v>
      </c>
      <c r="F6" s="17">
        <f>409-SUM(G6:I6)</f>
        <v>105</v>
      </c>
      <c r="G6" s="17">
        <f>304-H6-I6</f>
        <v>109.80000000000001</v>
      </c>
      <c r="H6" s="17">
        <f>194.2-I6</f>
        <v>101.19999999999999</v>
      </c>
      <c r="I6" s="17">
        <v>93</v>
      </c>
      <c r="J6" s="17">
        <v>85.598397999999975</v>
      </c>
      <c r="K6" s="17">
        <v>84.340216520000013</v>
      </c>
      <c r="L6" s="17">
        <v>79.582973480000007</v>
      </c>
      <c r="M6" s="17">
        <v>48</v>
      </c>
      <c r="N6" s="17">
        <v>14.948793999999999</v>
      </c>
      <c r="O6" s="17">
        <v>8.4539009999999983</v>
      </c>
      <c r="P6" s="17">
        <v>14.854873000000001</v>
      </c>
      <c r="Q6" s="17">
        <v>16.774478999999999</v>
      </c>
      <c r="R6" s="17">
        <v>7.9867128599999972</v>
      </c>
      <c r="S6" s="17">
        <v>18.910955479999998</v>
      </c>
      <c r="T6" s="17">
        <v>18.689838520000002</v>
      </c>
      <c r="U6" s="17">
        <v>14.5</v>
      </c>
    </row>
    <row r="7" spans="1:21">
      <c r="B7" t="s">
        <v>87</v>
      </c>
      <c r="C7" s="118">
        <f>35.669735-D7-E7</f>
        <v>15.382932000000002</v>
      </c>
      <c r="D7" s="17">
        <f>20.286803-E7</f>
        <v>10.936936999999999</v>
      </c>
      <c r="E7" s="17">
        <v>9.3498660000000005</v>
      </c>
      <c r="F7" s="17">
        <f>53-SUM(G7:I7)</f>
        <v>18</v>
      </c>
      <c r="G7" s="17">
        <f>35-H7-I7</f>
        <v>16.2</v>
      </c>
      <c r="H7" s="17">
        <f>18.8-I7</f>
        <v>9.8000000000000007</v>
      </c>
      <c r="I7" s="17">
        <v>9</v>
      </c>
      <c r="J7" s="17">
        <v>15.014016999999999</v>
      </c>
      <c r="K7" s="17">
        <v>8.6508809600000003</v>
      </c>
      <c r="L7" s="17">
        <v>5.8519850400000006</v>
      </c>
      <c r="M7" s="17">
        <v>3</v>
      </c>
      <c r="N7" s="17">
        <v>0.35178300000000018</v>
      </c>
      <c r="O7" s="17">
        <v>2.326114</v>
      </c>
      <c r="P7" s="17">
        <v>-0.64646300000000001</v>
      </c>
      <c r="Q7" s="17">
        <v>0.42665799999999998</v>
      </c>
      <c r="R7" s="17">
        <v>-1.5954891200000001</v>
      </c>
      <c r="S7" s="17">
        <v>1.25117988</v>
      </c>
      <c r="T7" s="17">
        <v>-0.82859408999999995</v>
      </c>
      <c r="U7" s="17">
        <v>0.28334700000000002</v>
      </c>
    </row>
    <row r="8" spans="1:21">
      <c r="B8" t="s" vm="2">
        <v>89</v>
      </c>
      <c r="C8" s="118">
        <f>-97.92505-D8-E8</f>
        <v>-27.422228000000004</v>
      </c>
      <c r="D8" s="17">
        <f>-70.502822-E8</f>
        <v>-33.316694999999996</v>
      </c>
      <c r="E8" s="17">
        <v>-37.186126999999999</v>
      </c>
      <c r="F8" s="17">
        <f>-137-SUM(G8:I8)</f>
        <v>-36</v>
      </c>
      <c r="G8" s="17">
        <f>-101-H8-I8</f>
        <v>-36.799999999999997</v>
      </c>
      <c r="H8" s="17">
        <f>-64.2-I8</f>
        <v>-33.200000000000003</v>
      </c>
      <c r="I8" s="17">
        <v>-31</v>
      </c>
      <c r="J8" s="17">
        <v>-29.341689000000002</v>
      </c>
      <c r="K8" s="17">
        <v>-30.454004179999998</v>
      </c>
      <c r="L8" s="17">
        <v>-25.476346820000003</v>
      </c>
      <c r="M8" s="17">
        <v>-27</v>
      </c>
      <c r="N8" s="17">
        <v>-19.795745000000004</v>
      </c>
      <c r="O8" s="17">
        <v>-20.491522000000003</v>
      </c>
      <c r="P8" s="17">
        <v>-23.129746999999998</v>
      </c>
      <c r="Q8" s="17">
        <v>-20.032056999999998</v>
      </c>
      <c r="R8" s="17">
        <v>-19.927866209999998</v>
      </c>
      <c r="S8" s="17">
        <v>-17.723115460000002</v>
      </c>
      <c r="T8" s="17">
        <v>-16.039604850000003</v>
      </c>
      <c r="U8" s="17">
        <v>-21.120460999999999</v>
      </c>
    </row>
    <row r="9" spans="1:21">
      <c r="B9" t="s">
        <v>535</v>
      </c>
      <c r="C9" s="118">
        <f>7.476023-D9-E9</f>
        <v>-0.40580900000000142</v>
      </c>
      <c r="D9" s="17">
        <f>7.881832-E9</f>
        <v>-2.7298140000000002</v>
      </c>
      <c r="E9" s="17">
        <v>10.611646</v>
      </c>
      <c r="F9" s="17">
        <f>-20-SUM(G9:I9)</f>
        <v>-8</v>
      </c>
      <c r="G9" s="17">
        <f>-12-H9-I9</f>
        <v>-3.8000000000000007</v>
      </c>
      <c r="H9" s="17">
        <f>-8.2-I9</f>
        <v>-5.1999999999999993</v>
      </c>
      <c r="I9" s="17">
        <v>-3</v>
      </c>
      <c r="J9" s="17">
        <v>-3.5711810000000002</v>
      </c>
      <c r="K9" s="17">
        <v>-0.92949439000000034</v>
      </c>
      <c r="L9" s="17">
        <v>-3.82215361</v>
      </c>
      <c r="M9" s="17">
        <v>0</v>
      </c>
      <c r="N9" s="17">
        <v>-4.5543250000000004</v>
      </c>
      <c r="O9" s="17">
        <v>-2.9207170000000002</v>
      </c>
      <c r="P9" s="17">
        <v>-1.514411</v>
      </c>
      <c r="Q9" s="17">
        <v>-1.7839659999999999</v>
      </c>
      <c r="R9" s="17">
        <v>-1.28343064</v>
      </c>
      <c r="S9" s="17">
        <v>0.18532164000000001</v>
      </c>
      <c r="T9" s="17">
        <v>0.76760010999999995</v>
      </c>
      <c r="U9" s="17">
        <v>-1.269882</v>
      </c>
    </row>
    <row r="10" spans="1:21">
      <c r="B10" s="8" t="s">
        <v>108</v>
      </c>
      <c r="C10" s="120">
        <f>SUM(C6:C9)</f>
        <v>71.816260999999969</v>
      </c>
      <c r="D10" s="26">
        <f>SUM(D6:D9)</f>
        <v>53.706958000000007</v>
      </c>
      <c r="E10" s="26">
        <f>SUM(E6:E9)</f>
        <v>84.044331999999997</v>
      </c>
      <c r="F10" s="26">
        <f>SUM(F6:F9)</f>
        <v>79</v>
      </c>
      <c r="G10" s="26">
        <f>SUM(G6:G9)</f>
        <v>85.40000000000002</v>
      </c>
      <c r="H10" s="26">
        <f t="shared" ref="H10:M10" si="0">SUM(H6:H9)</f>
        <v>72.59999999999998</v>
      </c>
      <c r="I10" s="26">
        <f t="shared" si="0"/>
        <v>68</v>
      </c>
      <c r="J10" s="26">
        <f t="shared" si="0"/>
        <v>67.699544999999972</v>
      </c>
      <c r="K10" s="26">
        <f t="shared" si="0"/>
        <v>61.607598910000007</v>
      </c>
      <c r="L10" s="26">
        <f t="shared" si="0"/>
        <v>56.136458090000005</v>
      </c>
      <c r="M10" s="26">
        <f t="shared" si="0"/>
        <v>24</v>
      </c>
      <c r="N10" s="26">
        <f t="shared" ref="N10:U10" si="1">SUM(N6:N9)</f>
        <v>-9.0494930000000036</v>
      </c>
      <c r="O10" s="26">
        <f t="shared" si="1"/>
        <v>-12.632224000000004</v>
      </c>
      <c r="P10" s="26">
        <f t="shared" si="1"/>
        <v>-10.435747999999997</v>
      </c>
      <c r="Q10" s="26">
        <f t="shared" si="1"/>
        <v>-4.6148859999999985</v>
      </c>
      <c r="R10" s="26">
        <f t="shared" si="1"/>
        <v>-14.820073110000001</v>
      </c>
      <c r="S10" s="26">
        <f t="shared" si="1"/>
        <v>2.6243415399999948</v>
      </c>
      <c r="T10" s="26">
        <f t="shared" si="1"/>
        <v>2.5892396899999994</v>
      </c>
      <c r="U10" s="26">
        <f t="shared" si="1"/>
        <v>-7.6069959999999996</v>
      </c>
    </row>
    <row r="11" spans="1:21">
      <c r="C11" s="17"/>
      <c r="D11" s="17"/>
      <c r="E11" s="17"/>
      <c r="F11" s="17"/>
      <c r="G11" s="17"/>
      <c r="H11" s="17"/>
      <c r="I11" s="17"/>
      <c r="J11" s="17"/>
      <c r="T11" s="17"/>
      <c r="U11" s="17"/>
    </row>
    <row r="12" spans="1:21">
      <c r="B12" s="114" t="s">
        <v>536</v>
      </c>
      <c r="C12" s="17"/>
      <c r="D12" s="17"/>
      <c r="E12" s="17"/>
      <c r="F12" s="17"/>
      <c r="G12" s="17"/>
      <c r="H12" s="17"/>
      <c r="I12" s="17"/>
      <c r="J12" s="17"/>
      <c r="T12" s="17"/>
      <c r="U12" s="17"/>
    </row>
    <row r="13" spans="1:21">
      <c r="B13" s="6" t="s">
        <v>63</v>
      </c>
      <c r="C13" s="117" t="str">
        <f>C5</f>
        <v>Q3-26</v>
      </c>
      <c r="D13" s="7" t="str">
        <f>D5</f>
        <v>Q2-26</v>
      </c>
      <c r="E13" s="7" t="s">
        <v>66</v>
      </c>
      <c r="F13" s="7" t="s">
        <v>67</v>
      </c>
      <c r="G13" s="7" t="s">
        <v>68</v>
      </c>
      <c r="H13" s="7" t="s">
        <v>69</v>
      </c>
      <c r="I13" s="7" t="s">
        <v>70</v>
      </c>
      <c r="J13" s="7" t="s">
        <v>71</v>
      </c>
      <c r="K13" s="7" t="s">
        <v>72</v>
      </c>
      <c r="L13" s="7" t="s">
        <v>73</v>
      </c>
      <c r="M13" s="7" t="s">
        <v>74</v>
      </c>
      <c r="N13" s="7" t="s">
        <v>75</v>
      </c>
      <c r="O13" s="7" t="s">
        <v>76</v>
      </c>
      <c r="P13" s="7" t="s">
        <v>77</v>
      </c>
      <c r="Q13" s="7" t="s">
        <v>78</v>
      </c>
      <c r="R13" s="7" t="s">
        <v>79</v>
      </c>
      <c r="S13" s="7" t="s">
        <v>80</v>
      </c>
      <c r="T13" s="7" t="s">
        <v>81</v>
      </c>
      <c r="U13" s="7" t="s">
        <v>82</v>
      </c>
    </row>
    <row r="14" spans="1:21">
      <c r="B14" t="s">
        <v>537</v>
      </c>
      <c r="C14" s="118">
        <v>77861.438746999993</v>
      </c>
      <c r="D14" s="17">
        <v>77598.419987000001</v>
      </c>
      <c r="E14" s="17">
        <v>76219.943880999999</v>
      </c>
      <c r="F14" s="17">
        <v>75619</v>
      </c>
      <c r="G14" s="17">
        <v>72025</v>
      </c>
      <c r="H14" s="17">
        <v>65396</v>
      </c>
      <c r="I14" s="17">
        <v>62549</v>
      </c>
      <c r="J14" s="17">
        <v>60913</v>
      </c>
      <c r="K14" s="17">
        <v>57600.049217259999</v>
      </c>
      <c r="L14" s="17">
        <v>56121.595272350001</v>
      </c>
      <c r="M14" s="17">
        <v>52256</v>
      </c>
      <c r="N14" s="17">
        <v>46809</v>
      </c>
      <c r="O14" s="17">
        <v>42066</v>
      </c>
      <c r="P14" s="17">
        <v>34509</v>
      </c>
      <c r="Q14" s="17">
        <v>27456</v>
      </c>
      <c r="R14" s="17">
        <v>24229</v>
      </c>
      <c r="S14" s="17">
        <v>21215</v>
      </c>
      <c r="T14" s="17">
        <v>19891</v>
      </c>
      <c r="U14" s="17">
        <v>18432</v>
      </c>
    </row>
    <row r="15" spans="1:21">
      <c r="B15" t="s">
        <v>538</v>
      </c>
      <c r="C15" s="118">
        <v>23978.349968999999</v>
      </c>
      <c r="D15" s="17">
        <v>23625.103865000001</v>
      </c>
      <c r="E15" s="17">
        <v>21425.51009</v>
      </c>
      <c r="F15" s="17">
        <v>20282</v>
      </c>
      <c r="G15" s="17">
        <v>19936</v>
      </c>
      <c r="H15" s="17">
        <v>19452</v>
      </c>
      <c r="I15" s="17">
        <v>17007</v>
      </c>
      <c r="J15" s="17">
        <v>15384</v>
      </c>
      <c r="K15" s="17">
        <v>14281.52916228</v>
      </c>
      <c r="L15" s="17">
        <v>13542.77116301</v>
      </c>
      <c r="M15" s="17">
        <v>10991</v>
      </c>
      <c r="N15" s="17">
        <v>8190.3680990000003</v>
      </c>
      <c r="O15" s="17">
        <v>7049.6502860000001</v>
      </c>
      <c r="P15" s="17">
        <v>5589.4854420000001</v>
      </c>
      <c r="Q15" s="17">
        <v>4393.1382119999998</v>
      </c>
      <c r="R15" s="17">
        <v>4394.5738735600007</v>
      </c>
      <c r="S15" s="17">
        <v>4324.4303001199996</v>
      </c>
      <c r="T15" s="17">
        <v>3570.17952741</v>
      </c>
      <c r="U15" s="17">
        <v>1334.315409</v>
      </c>
    </row>
    <row r="16" spans="1:21">
      <c r="B16" s="183" t="s">
        <v>539</v>
      </c>
      <c r="C16" s="118">
        <v>1541.6123909999999</v>
      </c>
      <c r="D16" s="17">
        <v>1856.5030630000001</v>
      </c>
      <c r="E16" s="17">
        <v>1446.4912489999999</v>
      </c>
      <c r="F16" s="17">
        <v>1428.1518550000001</v>
      </c>
      <c r="G16" s="17">
        <v>1402.234344</v>
      </c>
      <c r="H16" s="17">
        <v>1695.2701440000001</v>
      </c>
      <c r="I16" s="17"/>
      <c r="J16" s="17"/>
      <c r="T16" s="17"/>
      <c r="U16" s="17"/>
    </row>
    <row r="17" spans="2:21">
      <c r="C17" s="194"/>
      <c r="D17" s="194"/>
      <c r="E17" s="194"/>
      <c r="F17" s="194"/>
      <c r="G17" s="17"/>
      <c r="H17" s="17"/>
      <c r="I17" s="17"/>
      <c r="J17" s="17"/>
      <c r="T17" s="17"/>
      <c r="U17" s="17"/>
    </row>
    <row r="18" spans="2:21">
      <c r="B18" s="114" t="s">
        <v>540</v>
      </c>
      <c r="C18" s="17"/>
      <c r="D18" s="17"/>
      <c r="E18" s="17"/>
      <c r="F18" s="17"/>
      <c r="G18" s="17"/>
      <c r="H18" s="17"/>
      <c r="I18" s="17"/>
      <c r="J18" s="17"/>
      <c r="T18" s="17"/>
      <c r="U18" s="17"/>
    </row>
    <row r="19" spans="2:21">
      <c r="B19" s="6" t="s">
        <v>493</v>
      </c>
      <c r="C19" s="117" t="str">
        <f>C13</f>
        <v>Q3-26</v>
      </c>
      <c r="D19" s="7" t="str">
        <f>D13</f>
        <v>Q2-26</v>
      </c>
      <c r="E19" s="7" t="s">
        <v>66</v>
      </c>
      <c r="F19" s="7" t="s">
        <v>67</v>
      </c>
      <c r="G19" s="7" t="s">
        <v>68</v>
      </c>
      <c r="H19" s="7" t="s">
        <v>69</v>
      </c>
      <c r="I19" s="7" t="s">
        <v>70</v>
      </c>
      <c r="J19" s="7" t="s">
        <v>71</v>
      </c>
      <c r="K19" s="7" t="s">
        <v>72</v>
      </c>
      <c r="L19" s="7" t="s">
        <v>73</v>
      </c>
      <c r="M19" s="7" t="s">
        <v>74</v>
      </c>
      <c r="N19" s="7" t="s">
        <v>75</v>
      </c>
      <c r="O19" s="7" t="s">
        <v>76</v>
      </c>
      <c r="P19" s="7" t="s">
        <v>77</v>
      </c>
      <c r="Q19" s="7" t="s">
        <v>78</v>
      </c>
      <c r="R19" s="7" t="s">
        <v>79</v>
      </c>
      <c r="S19" s="7" t="s">
        <v>80</v>
      </c>
      <c r="T19" s="7" t="s">
        <v>81</v>
      </c>
      <c r="U19" s="7" t="s">
        <v>82</v>
      </c>
    </row>
    <row r="20" spans="2:21">
      <c r="B20" t="s">
        <v>545</v>
      </c>
      <c r="C20" s="128">
        <v>0.47</v>
      </c>
      <c r="D20" s="79">
        <v>0.35</v>
      </c>
      <c r="E20" s="79">
        <v>0.7</v>
      </c>
      <c r="F20" s="79">
        <v>0.82</v>
      </c>
      <c r="G20" s="79">
        <v>0.98</v>
      </c>
      <c r="H20" s="79">
        <v>0.84</v>
      </c>
      <c r="I20" s="79">
        <v>0.91000000000000014</v>
      </c>
      <c r="J20" s="79">
        <v>0.8</v>
      </c>
      <c r="K20" s="79">
        <v>0.77</v>
      </c>
      <c r="L20" s="79">
        <v>0.8</v>
      </c>
      <c r="M20" s="79">
        <v>0.67999999999999972</v>
      </c>
      <c r="N20" s="79">
        <v>0.41000000000000014</v>
      </c>
      <c r="O20" s="79">
        <v>-1.0000000000000675E-2</v>
      </c>
      <c r="P20" s="79">
        <v>9.9999999999999645E-2</v>
      </c>
      <c r="Q20" s="79">
        <v>0.45999999999999996</v>
      </c>
      <c r="R20" s="79">
        <v>-8.0000000000000071E-2</v>
      </c>
      <c r="S20" s="79">
        <v>-1.0000000000000231E-2</v>
      </c>
      <c r="T20" s="79">
        <v>0.64999999999999991</v>
      </c>
      <c r="U20" s="79">
        <v>0.51</v>
      </c>
    </row>
    <row r="21" spans="2:21">
      <c r="B21" t="s">
        <v>538</v>
      </c>
      <c r="C21" s="128">
        <v>0.81</v>
      </c>
      <c r="D21" s="79">
        <v>0.88</v>
      </c>
      <c r="E21" s="79">
        <v>0.53</v>
      </c>
      <c r="F21" s="79">
        <v>0.42</v>
      </c>
      <c r="G21" s="79">
        <v>0.28999999999999998</v>
      </c>
      <c r="H21" s="79">
        <v>0.51</v>
      </c>
      <c r="I21" s="79">
        <v>0.48000000000000043</v>
      </c>
      <c r="J21" s="79">
        <v>0.66</v>
      </c>
      <c r="K21" s="79">
        <v>0.73</v>
      </c>
      <c r="L21" s="79">
        <v>0.74</v>
      </c>
      <c r="M21" s="79">
        <v>0.83000000000000007</v>
      </c>
      <c r="N21" s="79">
        <v>1.0999999999999996</v>
      </c>
      <c r="O21" s="79">
        <v>1.4900000000000002</v>
      </c>
      <c r="P21" s="79">
        <v>1.3900000000000001</v>
      </c>
      <c r="Q21" s="79">
        <v>1.0100000000000002</v>
      </c>
      <c r="R21" s="79">
        <v>1.2000000000000002</v>
      </c>
      <c r="S21" s="79">
        <v>0.9800000000000002</v>
      </c>
      <c r="T21" s="79">
        <v>0.30000000000000004</v>
      </c>
      <c r="U21" s="79">
        <v>0.73</v>
      </c>
    </row>
    <row r="22" spans="2:21">
      <c r="D22" s="17"/>
    </row>
    <row r="23" spans="2:21">
      <c r="D23" s="198"/>
      <c r="E23" s="17"/>
      <c r="L23" s="194"/>
    </row>
    <row r="24" spans="2:21">
      <c r="D24" s="198"/>
    </row>
    <row r="25" spans="2:21">
      <c r="D25" s="17"/>
    </row>
    <row r="27" spans="2:21">
      <c r="K27" s="44"/>
    </row>
    <row r="40" spans="1:1">
      <c r="A40" s="22"/>
    </row>
    <row r="42" spans="1:1">
      <c r="A42" s="22"/>
    </row>
    <row r="43" spans="1:1">
      <c r="A43" s="22"/>
    </row>
    <row r="44" spans="1:1">
      <c r="A44" s="22"/>
    </row>
    <row r="45" spans="1:1">
      <c r="A45" s="22"/>
    </row>
    <row r="46" spans="1:1">
      <c r="A46" s="22"/>
    </row>
    <row r="47" spans="1:1">
      <c r="A47" s="22"/>
    </row>
  </sheetData>
  <hyperlinks>
    <hyperlink ref="A1" location="Contents!A1" display="Back to contents" xr:uid="{B1C5B6AA-E33D-46C3-B85D-8B16836930D5}"/>
  </hyperlinks>
  <pageMargins left="0.7" right="0.7" top="0.75" bottom="0.75" header="0.3" footer="0.3"/>
  <headerFooter>
    <oddHeader>&amp;L&amp;"Aptos"&amp;10&amp;KFF0000 Konfidensielt&amp;1#_x000D_</oddHeader>
    <oddFooter>&amp;L_x000D_&amp;1#&amp;"Aptos"&amp;10&amp;KFF0000 Konfidensielt</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E76F5-2DDC-422B-B12C-742113C45454}">
  <dimension ref="A1:U46"/>
  <sheetViews>
    <sheetView workbookViewId="0"/>
  </sheetViews>
  <sheetFormatPr baseColWidth="10" defaultColWidth="11.09765625" defaultRowHeight="13.8"/>
  <cols>
    <col min="1" max="1" width="11.09765625" style="17"/>
    <col min="2" max="2" width="20" customWidth="1"/>
    <col min="3" max="3" width="15.3984375" customWidth="1"/>
    <col min="4" max="4" width="13.19921875" customWidth="1"/>
    <col min="5" max="5" width="14.09765625" customWidth="1"/>
    <col min="6" max="6" width="12.59765625" customWidth="1"/>
    <col min="7" max="7" width="13.09765625" customWidth="1"/>
    <col min="8" max="10" width="11.09765625" customWidth="1"/>
  </cols>
  <sheetData>
    <row r="1" spans="1:21">
      <c r="A1" s="85" t="s">
        <v>53</v>
      </c>
    </row>
    <row r="2" spans="1:21" ht="17.399999999999999">
      <c r="B2" s="113" t="s">
        <v>547</v>
      </c>
      <c r="C2" s="113"/>
      <c r="D2" s="113"/>
      <c r="E2" s="113"/>
      <c r="F2" s="4"/>
      <c r="G2" s="4"/>
      <c r="H2" s="4"/>
      <c r="I2" s="4"/>
      <c r="J2" s="4"/>
    </row>
    <row r="4" spans="1:21">
      <c r="B4" s="114" t="s">
        <v>62</v>
      </c>
      <c r="C4" s="114"/>
      <c r="D4" s="114"/>
      <c r="E4" s="114"/>
      <c r="F4" s="5"/>
      <c r="G4" s="5"/>
      <c r="H4" s="5"/>
      <c r="I4" s="5"/>
      <c r="J4" s="5"/>
    </row>
    <row r="5" spans="1:21">
      <c r="B5" s="6" t="s">
        <v>63</v>
      </c>
      <c r="C5" s="117" t="s">
        <v>64</v>
      </c>
      <c r="D5" s="7" t="s">
        <v>65</v>
      </c>
      <c r="E5" s="7" t="s">
        <v>66</v>
      </c>
      <c r="F5" s="7" t="s">
        <v>67</v>
      </c>
      <c r="G5" s="7" t="s">
        <v>68</v>
      </c>
      <c r="H5" s="7" t="s">
        <v>69</v>
      </c>
      <c r="I5" s="7" t="s">
        <v>70</v>
      </c>
      <c r="J5" s="7" t="s">
        <v>71</v>
      </c>
      <c r="K5" s="7" t="s">
        <v>72</v>
      </c>
      <c r="L5" s="7" t="s">
        <v>73</v>
      </c>
      <c r="M5" s="7" t="s">
        <v>74</v>
      </c>
      <c r="N5" s="7" t="s">
        <v>75</v>
      </c>
      <c r="O5" s="7" t="s">
        <v>76</v>
      </c>
      <c r="P5" s="7" t="s">
        <v>77</v>
      </c>
      <c r="Q5" s="7" t="s">
        <v>78</v>
      </c>
      <c r="R5" s="7" t="s">
        <v>79</v>
      </c>
      <c r="S5" s="7" t="s">
        <v>80</v>
      </c>
      <c r="T5" s="7" t="s">
        <v>81</v>
      </c>
      <c r="U5" s="7" t="s">
        <v>82</v>
      </c>
    </row>
    <row r="6" spans="1:21">
      <c r="B6" t="s" vm="1">
        <v>533</v>
      </c>
      <c r="C6" s="118">
        <f>2.02259-D6-E6</f>
        <v>-4.2964899999999995</v>
      </c>
      <c r="D6" s="17">
        <f>6.31908-E6</f>
        <v>5.7367239999999997</v>
      </c>
      <c r="E6" s="17">
        <v>0.58235599999999998</v>
      </c>
      <c r="F6" s="17">
        <f>4-SUM(G6:I6)</f>
        <v>1.4699999999999998</v>
      </c>
      <c r="G6" s="17">
        <f>2.2-H6</f>
        <v>0.43000000000000016</v>
      </c>
      <c r="H6" s="17">
        <f>2.1-I6</f>
        <v>1.77</v>
      </c>
      <c r="I6" s="17">
        <v>0.33</v>
      </c>
      <c r="J6" s="17">
        <v>0.68632599999999977</v>
      </c>
      <c r="K6" s="17">
        <v>0.62014500000000006</v>
      </c>
      <c r="L6" s="17">
        <v>0.40246500000000007</v>
      </c>
      <c r="M6" s="17">
        <v>0.37819999999999998</v>
      </c>
      <c r="N6" s="17">
        <v>1.3726419999999999</v>
      </c>
      <c r="O6" s="17">
        <v>0.68438599999999994</v>
      </c>
      <c r="P6" s="17">
        <v>-0.30735299999999999</v>
      </c>
      <c r="Q6" s="17">
        <v>0.21571699999999999</v>
      </c>
      <c r="R6" s="17">
        <v>0.15107100000000001</v>
      </c>
      <c r="S6" s="17">
        <v>0.26397999999999999</v>
      </c>
      <c r="T6" s="17">
        <v>-0.24047100000000002</v>
      </c>
      <c r="U6" s="17">
        <v>-9.0981000000000006E-2</v>
      </c>
    </row>
    <row r="7" spans="1:21">
      <c r="B7" t="s">
        <v>87</v>
      </c>
      <c r="C7" s="118">
        <f>466.393161-D7-E7</f>
        <v>159.81889900000007</v>
      </c>
      <c r="D7" s="17">
        <f>306.574262-E7</f>
        <v>192.54254899999998</v>
      </c>
      <c r="E7" s="17">
        <v>114.031713</v>
      </c>
      <c r="F7" s="17">
        <f>533-SUM(G7:I7)</f>
        <v>133</v>
      </c>
      <c r="G7" s="17">
        <f>400-H7-I7</f>
        <v>147.6</v>
      </c>
      <c r="H7" s="17">
        <f>252.4-I7</f>
        <v>169.4</v>
      </c>
      <c r="I7" s="17">
        <v>83</v>
      </c>
      <c r="J7" s="17">
        <v>62.587816000000032</v>
      </c>
      <c r="K7" s="17">
        <v>75.122838999999999</v>
      </c>
      <c r="L7" s="17">
        <v>93.652443000000005</v>
      </c>
      <c r="M7" s="17">
        <v>56.110706999999998</v>
      </c>
      <c r="N7" s="17">
        <v>52.477221999999983</v>
      </c>
      <c r="O7" s="17">
        <v>64.482101999999998</v>
      </c>
      <c r="P7" s="17">
        <v>77.779134000000013</v>
      </c>
      <c r="Q7" s="17">
        <v>65.468204999999998</v>
      </c>
      <c r="R7" s="17">
        <v>49.510451999999987</v>
      </c>
      <c r="S7" s="17">
        <v>58.345765</v>
      </c>
      <c r="T7" s="17">
        <v>82.183776000000023</v>
      </c>
      <c r="U7" s="17">
        <v>59.709443999999998</v>
      </c>
    </row>
    <row r="8" spans="1:21">
      <c r="B8" t="s" vm="2">
        <v>89</v>
      </c>
      <c r="C8" s="118">
        <f>-419.941426-D8-E8</f>
        <v>-143.84288699999993</v>
      </c>
      <c r="D8" s="17">
        <f>-276.098539-E8</f>
        <v>-162.08670600000002</v>
      </c>
      <c r="E8" s="17">
        <v>-114.011833</v>
      </c>
      <c r="F8" s="17">
        <f>-481-SUM(G8:I8)</f>
        <v>-145</v>
      </c>
      <c r="G8" s="17">
        <f>-336-H8-I8</f>
        <v>-130</v>
      </c>
      <c r="H8" s="17">
        <f>-206-I8</f>
        <v>-135.43</v>
      </c>
      <c r="I8" s="17">
        <v>-70.569999999999993</v>
      </c>
      <c r="J8" s="17">
        <v>-66.049599000000001</v>
      </c>
      <c r="K8" s="17">
        <v>-65.500001999999995</v>
      </c>
      <c r="L8" s="17">
        <v>-74.524235999999988</v>
      </c>
      <c r="M8" s="17">
        <v>-59.265438000000003</v>
      </c>
      <c r="N8" s="17">
        <v>-60.783793000000031</v>
      </c>
      <c r="O8" s="17">
        <v>-64.076990999999992</v>
      </c>
      <c r="P8" s="17">
        <v>-70.720332999999997</v>
      </c>
      <c r="Q8" s="17">
        <v>-65.080504000000005</v>
      </c>
      <c r="R8" s="17">
        <v>-62.782782999999995</v>
      </c>
      <c r="S8" s="17">
        <v>-57.902063999999996</v>
      </c>
      <c r="T8" s="17">
        <v>-69.948619000000008</v>
      </c>
      <c r="U8" s="17">
        <v>-56.450346000000003</v>
      </c>
    </row>
    <row r="9" spans="1:21">
      <c r="B9" t="s">
        <v>535</v>
      </c>
      <c r="C9" s="118">
        <v>0</v>
      </c>
      <c r="D9" s="17">
        <v>0</v>
      </c>
      <c r="E9" s="17">
        <v>0</v>
      </c>
      <c r="F9" s="17">
        <v>0</v>
      </c>
      <c r="G9" s="17">
        <v>0</v>
      </c>
      <c r="H9" s="17">
        <v>0</v>
      </c>
      <c r="I9" s="17">
        <v>0</v>
      </c>
      <c r="J9" s="17">
        <v>0</v>
      </c>
      <c r="K9" s="17">
        <v>0</v>
      </c>
      <c r="L9" s="17">
        <v>0</v>
      </c>
      <c r="M9" s="17">
        <v>0</v>
      </c>
      <c r="N9" s="17">
        <v>0</v>
      </c>
      <c r="O9" s="17">
        <v>0</v>
      </c>
      <c r="P9" s="17">
        <v>0</v>
      </c>
      <c r="Q9" s="17">
        <v>0</v>
      </c>
      <c r="R9" s="17">
        <v>0</v>
      </c>
      <c r="S9" s="17">
        <v>0</v>
      </c>
      <c r="T9" s="17">
        <v>0</v>
      </c>
      <c r="U9" s="17">
        <v>0</v>
      </c>
    </row>
    <row r="10" spans="1:21">
      <c r="B10" s="2" t="s">
        <v>108</v>
      </c>
      <c r="C10" s="119">
        <f>SUM(C6:C9)</f>
        <v>11.679522000000134</v>
      </c>
      <c r="D10" s="20">
        <f>SUM(D6:D9)</f>
        <v>36.192566999999968</v>
      </c>
      <c r="E10" s="20">
        <f>SUM(E6:E9)</f>
        <v>0.60223600000000488</v>
      </c>
      <c r="F10" s="20">
        <f>SUM(F6:F9)</f>
        <v>-10.530000000000001</v>
      </c>
      <c r="G10" s="20">
        <f>SUM(G6:G9)</f>
        <v>18.03</v>
      </c>
      <c r="H10" s="20">
        <f t="shared" ref="H10:M10" si="0">SUM(H6:H9)</f>
        <v>35.740000000000009</v>
      </c>
      <c r="I10" s="20">
        <f t="shared" si="0"/>
        <v>12.760000000000005</v>
      </c>
      <c r="J10" s="20">
        <f t="shared" si="0"/>
        <v>-2.7754569999999674</v>
      </c>
      <c r="K10" s="20">
        <f t="shared" si="0"/>
        <v>10.242981999999998</v>
      </c>
      <c r="L10" s="20">
        <f t="shared" si="0"/>
        <v>19.530672000000024</v>
      </c>
      <c r="M10" s="20">
        <f t="shared" si="0"/>
        <v>-2.7765310000000056</v>
      </c>
      <c r="N10" s="20">
        <f t="shared" ref="N10:U10" si="1">SUM(N6:N9)</f>
        <v>-6.9339290000000489</v>
      </c>
      <c r="O10" s="20">
        <f t="shared" si="1"/>
        <v>1.0894970000000086</v>
      </c>
      <c r="P10" s="20">
        <f t="shared" si="1"/>
        <v>6.7514480000000106</v>
      </c>
      <c r="Q10" s="20">
        <f t="shared" si="1"/>
        <v>0.60341799999999068</v>
      </c>
      <c r="R10" s="20">
        <f t="shared" si="1"/>
        <v>-13.121260000000007</v>
      </c>
      <c r="S10" s="20">
        <f t="shared" si="1"/>
        <v>0.70768100000000089</v>
      </c>
      <c r="T10" s="20">
        <f t="shared" si="1"/>
        <v>11.994686000000016</v>
      </c>
      <c r="U10" s="20">
        <f t="shared" si="1"/>
        <v>3.1681169999999952</v>
      </c>
    </row>
    <row r="12" spans="1:21">
      <c r="B12" s="5"/>
      <c r="C12" s="5"/>
      <c r="D12" s="5"/>
      <c r="E12" s="5"/>
      <c r="F12" s="5"/>
      <c r="G12" s="5"/>
      <c r="H12" s="5"/>
      <c r="I12" s="5"/>
      <c r="J12" s="5"/>
      <c r="L12" s="17"/>
    </row>
    <row r="13" spans="1:21">
      <c r="L13" s="44"/>
    </row>
    <row r="14" spans="1:21">
      <c r="L14" s="17"/>
    </row>
    <row r="39" spans="1:1">
      <c r="A39" s="22"/>
    </row>
    <row r="41" spans="1:1">
      <c r="A41" s="22"/>
    </row>
    <row r="42" spans="1:1">
      <c r="A42" s="22"/>
    </row>
    <row r="43" spans="1:1">
      <c r="A43" s="22"/>
    </row>
    <row r="44" spans="1:1">
      <c r="A44" s="22"/>
    </row>
    <row r="45" spans="1:1">
      <c r="A45" s="22"/>
    </row>
    <row r="46" spans="1:1">
      <c r="A46" s="22"/>
    </row>
  </sheetData>
  <hyperlinks>
    <hyperlink ref="A1" location="Contents!A1" display="Back to contents" xr:uid="{E7784BB6-4CD1-42A4-9D84-69E29E458AAF}"/>
  </hyperlinks>
  <pageMargins left="0.7" right="0.7" top="0.75" bottom="0.75" header="0.3" footer="0.3"/>
  <headerFooter>
    <oddHeader>&amp;L&amp;"Aptos"&amp;10&amp;KFF0000 Konfidensielt&amp;1#_x000D_</oddHeader>
    <oddFooter>&amp;L_x000D_&amp;1#&amp;"Aptos"&amp;10&amp;KFF0000 Konfidensielt</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7E18F-B509-429B-AED3-08245022B99A}">
  <dimension ref="A1:U40"/>
  <sheetViews>
    <sheetView workbookViewId="0"/>
  </sheetViews>
  <sheetFormatPr baseColWidth="10" defaultColWidth="11.09765625" defaultRowHeight="13.8"/>
  <cols>
    <col min="1" max="1" width="11.09765625" style="53"/>
    <col min="2" max="2" width="20" style="55" customWidth="1"/>
    <col min="3" max="3" width="14.5" style="55" customWidth="1"/>
    <col min="4" max="4" width="12.09765625" style="55" customWidth="1"/>
    <col min="5" max="5" width="11" style="55" customWidth="1"/>
    <col min="6" max="10" width="11.09765625" style="55"/>
    <col min="11" max="19" width="11.09765625" style="53"/>
    <col min="20" max="16384" width="11.09765625" style="55"/>
  </cols>
  <sheetData>
    <row r="1" spans="1:21">
      <c r="A1" s="158" t="s">
        <v>53</v>
      </c>
      <c r="K1" s="55"/>
      <c r="L1" s="55"/>
      <c r="M1" s="55"/>
      <c r="N1" s="55"/>
      <c r="O1" s="55"/>
      <c r="P1" s="55"/>
      <c r="Q1" s="55"/>
      <c r="R1" s="55"/>
      <c r="S1" s="55"/>
    </row>
    <row r="2" spans="1:21" ht="17.399999999999999">
      <c r="B2" s="157" t="s">
        <v>548</v>
      </c>
      <c r="C2" s="157"/>
      <c r="D2" s="157"/>
      <c r="E2" s="157"/>
      <c r="F2" s="159"/>
      <c r="G2" s="159"/>
      <c r="H2" s="159"/>
      <c r="I2" s="159"/>
      <c r="J2" s="159"/>
      <c r="K2" s="55"/>
      <c r="L2" s="55"/>
      <c r="M2" s="55"/>
      <c r="N2" s="55"/>
      <c r="O2" s="55"/>
      <c r="P2" s="55"/>
      <c r="Q2" s="55"/>
      <c r="R2" s="55"/>
      <c r="S2" s="55"/>
    </row>
    <row r="3" spans="1:21">
      <c r="K3" s="55"/>
      <c r="L3" s="55"/>
      <c r="M3" s="55"/>
      <c r="N3" s="55"/>
      <c r="O3" s="55"/>
      <c r="P3" s="55"/>
      <c r="Q3" s="55"/>
      <c r="R3" s="55"/>
      <c r="S3" s="55"/>
    </row>
    <row r="4" spans="1:21">
      <c r="B4" s="147" t="s">
        <v>62</v>
      </c>
      <c r="C4" s="147"/>
      <c r="D4" s="147"/>
      <c r="E4" s="147"/>
      <c r="F4" s="146"/>
      <c r="G4" s="146"/>
      <c r="H4" s="146"/>
      <c r="I4" s="146"/>
      <c r="J4" s="146"/>
      <c r="K4" s="55"/>
      <c r="L4" s="55"/>
      <c r="M4" s="55"/>
      <c r="N4" s="55"/>
      <c r="O4" s="55"/>
      <c r="P4" s="55"/>
      <c r="Q4" s="55"/>
      <c r="R4" s="55"/>
      <c r="S4" s="55"/>
    </row>
    <row r="5" spans="1:21">
      <c r="B5" s="145" t="s">
        <v>63</v>
      </c>
      <c r="C5" s="117" t="s">
        <v>64</v>
      </c>
      <c r="D5" s="7" t="s">
        <v>65</v>
      </c>
      <c r="E5" s="7" t="s">
        <v>66</v>
      </c>
      <c r="F5" s="7" t="s">
        <v>67</v>
      </c>
      <c r="G5" s="144" t="s">
        <v>68</v>
      </c>
      <c r="H5" s="144" t="s">
        <v>69</v>
      </c>
      <c r="I5" s="144" t="s">
        <v>70</v>
      </c>
      <c r="J5" s="144" t="s">
        <v>71</v>
      </c>
      <c r="K5" s="144" t="s">
        <v>72</v>
      </c>
      <c r="L5" s="144" t="s">
        <v>73</v>
      </c>
      <c r="M5" s="144" t="s">
        <v>74</v>
      </c>
      <c r="N5" s="144" t="s">
        <v>75</v>
      </c>
      <c r="O5" s="144" t="s">
        <v>76</v>
      </c>
      <c r="P5" s="144" t="s">
        <v>77</v>
      </c>
      <c r="Q5" s="144" t="s">
        <v>78</v>
      </c>
      <c r="R5" s="144" t="s">
        <v>79</v>
      </c>
      <c r="S5" s="144" t="s">
        <v>80</v>
      </c>
      <c r="T5" s="144" t="s">
        <v>81</v>
      </c>
      <c r="U5" s="144" t="s">
        <v>82</v>
      </c>
    </row>
    <row r="6" spans="1:21">
      <c r="B6" s="55" t="s" vm="1">
        <v>533</v>
      </c>
      <c r="C6" s="192">
        <f>839.712843-D6-E6</f>
        <v>281.17186700000002</v>
      </c>
      <c r="D6" s="196">
        <f>558.540976-E6</f>
        <v>278.61028499999998</v>
      </c>
      <c r="E6" s="196">
        <v>279.93069100000002</v>
      </c>
      <c r="F6" s="160">
        <v>264</v>
      </c>
      <c r="G6" s="160">
        <v>256</v>
      </c>
      <c r="H6" s="160">
        <v>249</v>
      </c>
      <c r="I6" s="160">
        <v>235</v>
      </c>
      <c r="J6" s="160">
        <v>229</v>
      </c>
      <c r="K6" s="160">
        <v>224</v>
      </c>
      <c r="L6" s="160">
        <v>215</v>
      </c>
      <c r="M6" s="160">
        <v>216</v>
      </c>
      <c r="T6" s="53"/>
      <c r="U6" s="53"/>
    </row>
    <row r="7" spans="1:21">
      <c r="B7" s="55" t="s">
        <v>87</v>
      </c>
      <c r="C7" s="192">
        <f>-29.163727-D7-E7</f>
        <v>-3.133007000000001</v>
      </c>
      <c r="D7" s="196">
        <f>-26.03072-E7</f>
        <v>-13.052961999999999</v>
      </c>
      <c r="E7" s="196">
        <v>-12.977758</v>
      </c>
      <c r="F7" s="160">
        <v>-10</v>
      </c>
      <c r="G7" s="160">
        <v>-11</v>
      </c>
      <c r="H7" s="160">
        <v>-8</v>
      </c>
      <c r="I7" s="160">
        <v>-7</v>
      </c>
      <c r="J7" s="160">
        <v>-6</v>
      </c>
      <c r="K7" s="160">
        <v>-6</v>
      </c>
      <c r="L7" s="160">
        <v>-8</v>
      </c>
      <c r="M7" s="160">
        <v>-11</v>
      </c>
      <c r="T7" s="53"/>
      <c r="U7" s="53"/>
    </row>
    <row r="8" spans="1:21">
      <c r="B8" s="55" t="s" vm="2">
        <v>89</v>
      </c>
      <c r="C8" s="192">
        <f>-223.480237-D8-E8</f>
        <v>-81.774947999999995</v>
      </c>
      <c r="D8" s="196">
        <f>-141.705289-E8</f>
        <v>-65.708022</v>
      </c>
      <c r="E8" s="196">
        <v>-75.997266999999994</v>
      </c>
      <c r="F8" s="160">
        <v>-85</v>
      </c>
      <c r="G8" s="160">
        <v>-74</v>
      </c>
      <c r="H8" s="160">
        <v>-63</v>
      </c>
      <c r="I8" s="160">
        <v>-67</v>
      </c>
      <c r="J8" s="160">
        <v>-76</v>
      </c>
      <c r="K8" s="160">
        <v>-64</v>
      </c>
      <c r="L8" s="160">
        <v>-54</v>
      </c>
      <c r="M8" s="160">
        <v>-61</v>
      </c>
      <c r="T8" s="53"/>
      <c r="U8" s="53"/>
    </row>
    <row r="9" spans="1:21">
      <c r="B9" s="55" t="s">
        <v>535</v>
      </c>
      <c r="C9" s="192">
        <f>-92.617083-D9-E9</f>
        <v>-38.221150999999992</v>
      </c>
      <c r="D9" s="196">
        <f>-54.395932-E9</f>
        <v>-36.620513000000003</v>
      </c>
      <c r="E9" s="196">
        <v>-17.775418999999999</v>
      </c>
      <c r="F9" s="160">
        <v>-17</v>
      </c>
      <c r="G9" s="160">
        <v>-13</v>
      </c>
      <c r="H9" s="160">
        <v>-19</v>
      </c>
      <c r="I9" s="160">
        <v>-16</v>
      </c>
      <c r="J9" s="160">
        <v>-20</v>
      </c>
      <c r="K9" s="160">
        <v>-22</v>
      </c>
      <c r="L9" s="160">
        <v>-18</v>
      </c>
      <c r="M9" s="160">
        <v>-80</v>
      </c>
      <c r="T9" s="53"/>
      <c r="U9" s="53"/>
    </row>
    <row r="10" spans="1:21">
      <c r="B10" s="161" t="s">
        <v>108</v>
      </c>
      <c r="C10" s="193">
        <f>SUM(C6:C9)</f>
        <v>158.04276100000001</v>
      </c>
      <c r="D10" s="197">
        <f>SUM(D6:D9)</f>
        <v>163.22878800000001</v>
      </c>
      <c r="E10" s="197">
        <f>SUM(E6:E9)</f>
        <v>173.18024700000004</v>
      </c>
      <c r="F10" s="162">
        <v>152</v>
      </c>
      <c r="G10" s="162">
        <v>158</v>
      </c>
      <c r="H10" s="162">
        <v>160</v>
      </c>
      <c r="I10" s="162">
        <v>144</v>
      </c>
      <c r="J10" s="162">
        <v>127</v>
      </c>
      <c r="K10" s="162">
        <v>132</v>
      </c>
      <c r="L10" s="162">
        <v>135</v>
      </c>
      <c r="M10" s="162">
        <v>65</v>
      </c>
      <c r="N10" s="163">
        <f t="shared" ref="N10:U10" si="0">SUM(N6:N9)</f>
        <v>0</v>
      </c>
      <c r="O10" s="163">
        <f t="shared" si="0"/>
        <v>0</v>
      </c>
      <c r="P10" s="163">
        <f t="shared" si="0"/>
        <v>0</v>
      </c>
      <c r="Q10" s="163">
        <f t="shared" si="0"/>
        <v>0</v>
      </c>
      <c r="R10" s="163">
        <f t="shared" si="0"/>
        <v>0</v>
      </c>
      <c r="S10" s="163">
        <f t="shared" si="0"/>
        <v>0</v>
      </c>
      <c r="T10" s="163">
        <f t="shared" si="0"/>
        <v>0</v>
      </c>
      <c r="U10" s="163">
        <f t="shared" si="0"/>
        <v>0</v>
      </c>
    </row>
    <row r="11" spans="1:21">
      <c r="C11" s="53"/>
      <c r="D11" s="53"/>
      <c r="E11" s="53"/>
      <c r="F11" s="53"/>
      <c r="G11" s="53"/>
      <c r="H11" s="53"/>
      <c r="I11" s="53"/>
      <c r="J11" s="53"/>
      <c r="T11" s="53"/>
      <c r="U11" s="53"/>
    </row>
    <row r="12" spans="1:21">
      <c r="B12" s="147" t="s">
        <v>536</v>
      </c>
      <c r="C12" s="53"/>
      <c r="D12" s="53"/>
      <c r="E12" s="53"/>
      <c r="F12" s="53"/>
      <c r="G12" s="53"/>
      <c r="H12" s="53"/>
      <c r="I12" s="53"/>
      <c r="J12" s="53"/>
      <c r="T12" s="53"/>
      <c r="U12" s="53"/>
    </row>
    <row r="13" spans="1:21">
      <c r="B13" s="145" t="s">
        <v>63</v>
      </c>
      <c r="C13" s="117" t="str">
        <f>C5</f>
        <v>Q3-26</v>
      </c>
      <c r="D13" s="144" t="str">
        <f>D5</f>
        <v>Q2-26</v>
      </c>
      <c r="E13" s="144" t="str">
        <f>E5</f>
        <v>Q1-26</v>
      </c>
      <c r="F13" s="144" t="s">
        <v>67</v>
      </c>
      <c r="G13" s="144" t="s">
        <v>68</v>
      </c>
      <c r="H13" s="144" t="s">
        <v>69</v>
      </c>
      <c r="I13" s="144" t="s">
        <v>70</v>
      </c>
      <c r="J13" s="144" t="s">
        <v>71</v>
      </c>
      <c r="K13" s="144" t="s">
        <v>72</v>
      </c>
      <c r="L13" s="144" t="s">
        <v>73</v>
      </c>
      <c r="M13" s="144" t="s">
        <v>74</v>
      </c>
      <c r="N13" s="144" t="s">
        <v>75</v>
      </c>
      <c r="O13" s="144" t="s">
        <v>76</v>
      </c>
      <c r="P13" s="144" t="s">
        <v>77</v>
      </c>
      <c r="Q13" s="144" t="s">
        <v>78</v>
      </c>
      <c r="R13" s="144" t="s">
        <v>79</v>
      </c>
      <c r="S13" s="144" t="s">
        <v>80</v>
      </c>
      <c r="T13" s="144" t="s">
        <v>81</v>
      </c>
      <c r="U13" s="144" t="s">
        <v>82</v>
      </c>
    </row>
    <row r="14" spans="1:21">
      <c r="B14" s="55" t="s">
        <v>537</v>
      </c>
      <c r="C14" s="164">
        <v>33363.760974999997</v>
      </c>
      <c r="D14" s="165">
        <v>32366.054467999998</v>
      </c>
      <c r="E14" s="165">
        <v>30962.017852000001</v>
      </c>
      <c r="F14" s="165">
        <v>30413</v>
      </c>
      <c r="G14" s="165">
        <v>29566</v>
      </c>
      <c r="H14" s="165">
        <v>28703</v>
      </c>
      <c r="I14" s="165">
        <v>27376</v>
      </c>
      <c r="J14" s="165">
        <v>26457</v>
      </c>
      <c r="K14" s="165">
        <v>25439</v>
      </c>
      <c r="L14" s="165">
        <v>24848</v>
      </c>
      <c r="M14" s="165">
        <v>24232</v>
      </c>
      <c r="T14" s="53"/>
      <c r="U14" s="53"/>
    </row>
    <row r="15" spans="1:21">
      <c r="E15" s="53"/>
      <c r="F15" s="53"/>
      <c r="G15" s="53"/>
      <c r="H15" s="53"/>
      <c r="I15" s="53"/>
      <c r="J15" s="53"/>
      <c r="T15" s="53"/>
    </row>
    <row r="16" spans="1:21" ht="33" customHeight="1">
      <c r="B16" s="230" t="s">
        <v>549</v>
      </c>
      <c r="C16" s="230"/>
      <c r="D16" s="230"/>
      <c r="E16" s="225"/>
      <c r="F16" s="225"/>
      <c r="G16" s="225"/>
      <c r="H16" s="225"/>
      <c r="I16" s="226"/>
      <c r="J16" s="226"/>
      <c r="K16" s="226"/>
      <c r="L16" s="226"/>
      <c r="M16" s="226"/>
      <c r="N16" s="226"/>
      <c r="O16" s="226"/>
      <c r="P16" s="226"/>
    </row>
    <row r="20" spans="11:11">
      <c r="K20" s="45"/>
    </row>
    <row r="21" spans="11:11" ht="49.35" customHeight="1"/>
    <row r="33" spans="1:1">
      <c r="A33" s="54"/>
    </row>
    <row r="35" spans="1:1">
      <c r="A35" s="54"/>
    </row>
    <row r="36" spans="1:1">
      <c r="A36" s="54"/>
    </row>
    <row r="37" spans="1:1">
      <c r="A37" s="54"/>
    </row>
    <row r="38" spans="1:1">
      <c r="A38" s="54"/>
    </row>
    <row r="39" spans="1:1">
      <c r="A39" s="54"/>
    </row>
    <row r="40" spans="1:1">
      <c r="A40" s="54"/>
    </row>
  </sheetData>
  <mergeCells count="1">
    <mergeCell ref="B16:P16"/>
  </mergeCells>
  <hyperlinks>
    <hyperlink ref="A1" location="Contents!A1" display="Back to contents" xr:uid="{1EC9F823-E71F-4D21-9C5E-5149B86F2302}"/>
  </hyperlinks>
  <pageMargins left="0.7" right="0.7" top="0.75" bottom="0.75" header="0.3" footer="0.3"/>
  <headerFooter>
    <oddHeader>&amp;L&amp;"Aptos"&amp;10&amp;KFF0000 Konfidensielt&amp;1#_x000D_</oddHeader>
    <oddFooter>&amp;L_x000D_&amp;1#&amp;"Aptos"&amp;10&amp;KFF0000 Konfidensielt</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A553A-18CA-4567-8503-3332970FB703}">
  <sheetPr>
    <tabColor rgb="FFFF4238"/>
  </sheetPr>
  <dimension ref="A1:R46"/>
  <sheetViews>
    <sheetView workbookViewId="0"/>
  </sheetViews>
  <sheetFormatPr baseColWidth="10" defaultColWidth="11.09765625" defaultRowHeight="13.8"/>
  <cols>
    <col min="1" max="1" width="11.09765625" style="17"/>
    <col min="2" max="2" width="35.3984375" customWidth="1"/>
    <col min="3" max="3" width="16.59765625" customWidth="1"/>
    <col min="4" max="4" width="17.09765625" customWidth="1"/>
    <col min="5" max="5" width="15.59765625" customWidth="1"/>
    <col min="6" max="6" width="16.59765625" customWidth="1"/>
    <col min="7" max="7" width="14.3984375" customWidth="1"/>
    <col min="8" max="8" width="14.59765625" customWidth="1"/>
    <col min="9" max="9" width="14.09765625" customWidth="1"/>
    <col min="11" max="11" width="16.5" customWidth="1"/>
    <col min="17" max="17" width="13.09765625" customWidth="1"/>
  </cols>
  <sheetData>
    <row r="1" spans="1:18">
      <c r="A1" s="85" t="s">
        <v>53</v>
      </c>
    </row>
    <row r="2" spans="1:18" ht="17.399999999999999">
      <c r="B2" s="113" t="s">
        <v>550</v>
      </c>
    </row>
    <row r="4" spans="1:18" s="61" customFormat="1">
      <c r="A4" s="17"/>
      <c r="B4" s="236" t="s">
        <v>551</v>
      </c>
      <c r="C4" s="236"/>
      <c r="D4" s="236"/>
      <c r="E4" s="236"/>
      <c r="F4" s="236"/>
      <c r="G4" s="236"/>
      <c r="H4" s="236"/>
      <c r="I4" s="236"/>
      <c r="J4" s="236"/>
      <c r="K4" s="236"/>
    </row>
    <row r="6" spans="1:18">
      <c r="B6" s="18" t="s">
        <v>552</v>
      </c>
      <c r="C6" s="18" t="s">
        <v>553</v>
      </c>
      <c r="D6" s="18" t="s">
        <v>554</v>
      </c>
      <c r="E6" s="137">
        <v>2025</v>
      </c>
      <c r="F6" s="18">
        <v>2024</v>
      </c>
      <c r="G6" s="18">
        <v>2023</v>
      </c>
      <c r="H6" s="18">
        <v>2022</v>
      </c>
      <c r="I6" s="18">
        <v>2021</v>
      </c>
      <c r="J6" s="18" t="s">
        <v>555</v>
      </c>
      <c r="K6" s="18" t="s">
        <v>556</v>
      </c>
    </row>
    <row r="7" spans="1:18">
      <c r="B7" s="237" t="s">
        <v>557</v>
      </c>
      <c r="C7" s="237"/>
      <c r="D7" s="237"/>
      <c r="E7" s="237"/>
      <c r="F7" s="237"/>
      <c r="G7" s="237"/>
      <c r="H7" s="237"/>
      <c r="I7" s="237"/>
      <c r="J7" s="237"/>
      <c r="K7" s="237"/>
    </row>
    <row r="8" spans="1:18" ht="27.6">
      <c r="B8" s="233" t="s">
        <v>558</v>
      </c>
      <c r="C8" s="232" t="s">
        <v>558</v>
      </c>
      <c r="D8" s="63" t="s">
        <v>559</v>
      </c>
      <c r="E8" s="63">
        <v>0</v>
      </c>
      <c r="F8" s="63">
        <v>13.6</v>
      </c>
      <c r="G8" s="63">
        <v>8.5299999999999994</v>
      </c>
      <c r="H8" s="63">
        <v>13.74</v>
      </c>
      <c r="I8" s="63" t="s">
        <v>560</v>
      </c>
      <c r="J8" s="63" t="s">
        <v>561</v>
      </c>
      <c r="K8" s="63"/>
    </row>
    <row r="9" spans="1:18" ht="27.6">
      <c r="B9" s="234"/>
      <c r="C9" s="232"/>
      <c r="D9" s="63" t="s">
        <v>562</v>
      </c>
      <c r="E9" s="63">
        <v>83</v>
      </c>
      <c r="F9" s="63">
        <v>15.8</v>
      </c>
      <c r="G9" s="63">
        <v>16.510000000000002</v>
      </c>
      <c r="H9" s="63">
        <v>15.8</v>
      </c>
      <c r="I9" s="63" t="s">
        <v>563</v>
      </c>
      <c r="J9" s="63" t="s">
        <v>561</v>
      </c>
      <c r="K9" s="63" t="s">
        <v>564</v>
      </c>
    </row>
    <row r="10" spans="1:18" ht="27.6">
      <c r="B10" s="234"/>
      <c r="C10" s="232"/>
      <c r="D10" s="63" t="s">
        <v>565</v>
      </c>
      <c r="E10" s="185">
        <v>64435</v>
      </c>
      <c r="F10" s="63">
        <v>732.4</v>
      </c>
      <c r="G10" s="63">
        <v>377.75</v>
      </c>
      <c r="H10" s="63">
        <v>309.14999999999998</v>
      </c>
      <c r="I10" s="63" t="s">
        <v>566</v>
      </c>
      <c r="J10" s="63" t="s">
        <v>561</v>
      </c>
      <c r="K10" s="63"/>
    </row>
    <row r="11" spans="1:18" ht="41.4">
      <c r="B11" s="234"/>
      <c r="C11" s="232"/>
      <c r="D11" s="63" t="s">
        <v>567</v>
      </c>
      <c r="E11" s="1">
        <f>1310959-E10</f>
        <v>1246524</v>
      </c>
      <c r="F11" s="1">
        <v>1270033</v>
      </c>
      <c r="G11" s="1">
        <v>1789238</v>
      </c>
      <c r="H11" s="1">
        <v>2156782</v>
      </c>
      <c r="I11" s="1">
        <v>2211620.9401014321</v>
      </c>
      <c r="J11" s="63" t="s">
        <v>561</v>
      </c>
      <c r="K11" s="63" t="s">
        <v>568</v>
      </c>
    </row>
    <row r="12" spans="1:18" ht="27.6">
      <c r="B12" s="234"/>
      <c r="C12" s="232"/>
      <c r="D12" s="63" t="s">
        <v>569</v>
      </c>
      <c r="E12" s="64">
        <f>SUM(E8:E11)</f>
        <v>1311042</v>
      </c>
      <c r="F12" s="64">
        <f>SUM(F8:F11)</f>
        <v>1270794.8</v>
      </c>
      <c r="G12" s="64">
        <f>SUM(G8:G11)</f>
        <v>1789640.79</v>
      </c>
      <c r="H12" s="64">
        <f>SUM(H8:H11)</f>
        <v>2157120.69</v>
      </c>
      <c r="I12" s="1">
        <f>I11+15.3+1.6+139.8</f>
        <v>2211777.6401014319</v>
      </c>
      <c r="J12" s="63" t="s">
        <v>561</v>
      </c>
      <c r="K12" s="63"/>
    </row>
    <row r="13" spans="1:18" ht="30" customHeight="1">
      <c r="B13" s="234"/>
      <c r="C13" s="232" t="s">
        <v>570</v>
      </c>
      <c r="D13" s="63" t="s">
        <v>571</v>
      </c>
      <c r="E13" s="191">
        <v>6430</v>
      </c>
      <c r="F13" s="1">
        <f>3499.601+20.898</f>
        <v>3520.4990000000003</v>
      </c>
      <c r="G13" s="1">
        <v>3998.962</v>
      </c>
      <c r="H13" s="1">
        <v>3799.9319999999998</v>
      </c>
      <c r="I13" s="1">
        <v>4201.6000000000004</v>
      </c>
      <c r="J13" s="63" t="s">
        <v>572</v>
      </c>
      <c r="K13" s="63" t="s">
        <v>573</v>
      </c>
    </row>
    <row r="14" spans="1:18" ht="41.4">
      <c r="B14" s="234"/>
      <c r="C14" s="232"/>
      <c r="D14" s="63" t="s">
        <v>574</v>
      </c>
      <c r="E14" s="189">
        <v>0.95</v>
      </c>
      <c r="F14" s="189">
        <f>F13/(F13+54.4+19.307)</f>
        <v>0.97949282817957573</v>
      </c>
      <c r="G14" s="189">
        <f>G13/(G13+34.26)</f>
        <v>0.99150555064908397</v>
      </c>
      <c r="H14" s="189">
        <f>H13/(H13+55.2)</f>
        <v>0.98568142413800619</v>
      </c>
      <c r="I14" s="189">
        <f>I13/(I13+61.2)</f>
        <v>0.98564323918551189</v>
      </c>
      <c r="J14" s="63" t="s">
        <v>575</v>
      </c>
      <c r="K14" s="63" t="s">
        <v>576</v>
      </c>
      <c r="R14" s="17"/>
    </row>
    <row r="15" spans="1:18" ht="27.6">
      <c r="B15" s="234"/>
      <c r="C15" s="232" t="s">
        <v>577</v>
      </c>
      <c r="D15" s="63" t="s">
        <v>578</v>
      </c>
      <c r="E15" s="191">
        <v>11848153892</v>
      </c>
      <c r="F15" s="100">
        <v>4471740882</v>
      </c>
      <c r="G15" s="1">
        <v>6418346707</v>
      </c>
      <c r="H15" s="1">
        <v>5968166639</v>
      </c>
      <c r="I15" s="1">
        <v>4614822583</v>
      </c>
      <c r="J15" s="63" t="s">
        <v>579</v>
      </c>
      <c r="K15" s="63" t="s">
        <v>580</v>
      </c>
      <c r="Q15" s="17"/>
      <c r="R15" s="17"/>
    </row>
    <row r="16" spans="1:18" ht="41.4">
      <c r="B16" s="234"/>
      <c r="C16" s="232"/>
      <c r="D16" s="63" t="s">
        <v>581</v>
      </c>
      <c r="E16" s="187">
        <v>183.2</v>
      </c>
      <c r="F16" s="65">
        <v>187.25</v>
      </c>
      <c r="G16" s="65">
        <v>232.36763117074159</v>
      </c>
      <c r="H16" s="65">
        <v>233.44697279597281</v>
      </c>
      <c r="I16" s="65">
        <v>196.11178805921844</v>
      </c>
      <c r="J16" s="63" t="s">
        <v>582</v>
      </c>
      <c r="K16" s="63" t="s">
        <v>580</v>
      </c>
      <c r="Q16" s="17"/>
      <c r="R16" s="17"/>
    </row>
    <row r="17" spans="2:18" ht="27.6">
      <c r="B17" s="235"/>
      <c r="C17" s="62" t="s">
        <v>583</v>
      </c>
      <c r="D17" s="63" t="s">
        <v>583</v>
      </c>
      <c r="E17" s="186" t="s">
        <v>584</v>
      </c>
      <c r="F17" s="65" t="s">
        <v>584</v>
      </c>
      <c r="G17" s="65" t="s">
        <v>584</v>
      </c>
      <c r="H17" s="65" t="s">
        <v>584</v>
      </c>
      <c r="I17" s="65" t="s">
        <v>584</v>
      </c>
      <c r="J17" s="63" t="s">
        <v>585</v>
      </c>
      <c r="K17" s="63"/>
      <c r="Q17" s="17"/>
      <c r="R17" s="17"/>
    </row>
    <row r="18" spans="2:18" ht="82.8">
      <c r="B18" s="233" t="s">
        <v>586</v>
      </c>
      <c r="C18" s="62" t="s">
        <v>587</v>
      </c>
      <c r="D18" s="63" t="s">
        <v>588</v>
      </c>
      <c r="E18" s="187" t="s">
        <v>589</v>
      </c>
      <c r="F18" s="63" t="s">
        <v>590</v>
      </c>
      <c r="G18" s="63">
        <v>1</v>
      </c>
      <c r="H18" s="63">
        <v>1</v>
      </c>
      <c r="I18" s="63">
        <v>1</v>
      </c>
      <c r="J18" s="63" t="s">
        <v>575</v>
      </c>
      <c r="K18" s="63" t="s">
        <v>591</v>
      </c>
    </row>
    <row r="19" spans="2:18" ht="82.8">
      <c r="B19" s="234"/>
      <c r="C19" s="62"/>
      <c r="D19" s="63" t="s">
        <v>592</v>
      </c>
      <c r="E19" s="187" t="s">
        <v>589</v>
      </c>
      <c r="F19" s="63" t="s">
        <v>593</v>
      </c>
      <c r="G19" s="63">
        <v>0.6</v>
      </c>
      <c r="H19" s="63">
        <v>0.6</v>
      </c>
      <c r="I19" s="63">
        <v>0.6</v>
      </c>
      <c r="J19" s="63" t="s">
        <v>575</v>
      </c>
      <c r="K19" s="63" t="s">
        <v>591</v>
      </c>
    </row>
    <row r="20" spans="2:18" ht="179.4">
      <c r="B20" s="234"/>
      <c r="C20" s="62" t="s">
        <v>594</v>
      </c>
      <c r="D20" s="63" t="s">
        <v>595</v>
      </c>
      <c r="E20" s="187">
        <v>0</v>
      </c>
      <c r="F20" s="63">
        <v>0</v>
      </c>
      <c r="G20" s="63">
        <v>0</v>
      </c>
      <c r="H20" s="63">
        <v>0</v>
      </c>
      <c r="I20" s="63">
        <v>0</v>
      </c>
      <c r="J20" s="63" t="s">
        <v>596</v>
      </c>
      <c r="K20" s="63" t="s">
        <v>597</v>
      </c>
    </row>
    <row r="21" spans="2:18" ht="110.4">
      <c r="B21" s="235"/>
      <c r="C21" s="62" t="s">
        <v>598</v>
      </c>
      <c r="D21" s="63" t="s">
        <v>599</v>
      </c>
      <c r="E21" s="187">
        <v>0</v>
      </c>
      <c r="F21" s="63">
        <v>0</v>
      </c>
      <c r="G21" s="63">
        <v>0</v>
      </c>
      <c r="H21" s="63">
        <v>0</v>
      </c>
      <c r="I21" s="63">
        <v>0</v>
      </c>
      <c r="J21" s="63" t="s">
        <v>596</v>
      </c>
      <c r="K21" s="63" t="s">
        <v>600</v>
      </c>
    </row>
    <row r="22" spans="2:18">
      <c r="B22" s="231" t="s">
        <v>601</v>
      </c>
      <c r="C22" s="231"/>
      <c r="D22" s="231"/>
      <c r="E22" s="231"/>
      <c r="F22" s="231"/>
      <c r="G22" s="231"/>
      <c r="H22" s="231"/>
      <c r="I22" s="231"/>
      <c r="J22" s="231"/>
      <c r="K22" s="231"/>
    </row>
    <row r="23" spans="2:18" ht="27.6">
      <c r="B23" s="232" t="s">
        <v>602</v>
      </c>
      <c r="C23" s="62" t="s">
        <v>603</v>
      </c>
      <c r="D23" s="63" t="s">
        <v>604</v>
      </c>
      <c r="E23" s="187">
        <v>89</v>
      </c>
      <c r="F23" s="188">
        <v>90.8</v>
      </c>
      <c r="G23" s="188">
        <v>88.5</v>
      </c>
      <c r="H23" s="188">
        <v>86</v>
      </c>
      <c r="I23" s="188">
        <v>86.2</v>
      </c>
      <c r="J23" s="63" t="s">
        <v>575</v>
      </c>
      <c r="K23" s="63"/>
    </row>
    <row r="24" spans="2:18" ht="96.6">
      <c r="B24" s="232"/>
      <c r="C24" s="62" t="s">
        <v>605</v>
      </c>
      <c r="D24" s="63" t="s">
        <v>606</v>
      </c>
      <c r="E24" s="187" t="s">
        <v>607</v>
      </c>
      <c r="F24" s="63" t="s">
        <v>607</v>
      </c>
      <c r="G24" s="63" t="s">
        <v>607</v>
      </c>
      <c r="H24" s="63" t="s">
        <v>607</v>
      </c>
      <c r="I24" s="63" t="s">
        <v>607</v>
      </c>
      <c r="J24" s="63" t="s">
        <v>585</v>
      </c>
      <c r="K24" s="63" t="s">
        <v>608</v>
      </c>
    </row>
    <row r="25" spans="2:18" ht="27.6">
      <c r="B25" s="232"/>
      <c r="C25" s="62" t="s">
        <v>609</v>
      </c>
      <c r="D25" s="63" t="s">
        <v>610</v>
      </c>
      <c r="E25" s="187">
        <v>46</v>
      </c>
      <c r="F25" s="63">
        <v>60</v>
      </c>
      <c r="G25" s="63">
        <v>50</v>
      </c>
      <c r="H25" s="63">
        <v>50</v>
      </c>
      <c r="I25" s="63">
        <v>50</v>
      </c>
      <c r="J25" s="63" t="s">
        <v>575</v>
      </c>
      <c r="K25" s="63"/>
    </row>
    <row r="26" spans="2:18" ht="158.1" customHeight="1">
      <c r="B26" s="232"/>
      <c r="C26" s="62" t="s">
        <v>611</v>
      </c>
      <c r="D26" s="63" t="s">
        <v>612</v>
      </c>
      <c r="E26" s="189" t="s">
        <v>584</v>
      </c>
      <c r="F26" s="99" t="s">
        <v>584</v>
      </c>
      <c r="G26" s="63" t="s">
        <v>584</v>
      </c>
      <c r="H26" s="63" t="s">
        <v>584</v>
      </c>
      <c r="I26" s="63" t="s">
        <v>584</v>
      </c>
      <c r="J26" s="63" t="s">
        <v>585</v>
      </c>
      <c r="K26" s="63" t="s">
        <v>613</v>
      </c>
    </row>
    <row r="28" spans="2:18" ht="26.4">
      <c r="B28" s="104" t="s">
        <v>614</v>
      </c>
    </row>
    <row r="29" spans="2:18">
      <c r="B29" s="58" t="s">
        <v>615</v>
      </c>
    </row>
    <row r="30" spans="2:18" ht="159.75" customHeight="1">
      <c r="B30" s="190" t="s">
        <v>616</v>
      </c>
    </row>
    <row r="39" spans="1:1">
      <c r="A39" s="22"/>
    </row>
    <row r="41" spans="1:1">
      <c r="A41" s="22"/>
    </row>
    <row r="42" spans="1:1">
      <c r="A42" s="22"/>
    </row>
    <row r="43" spans="1:1">
      <c r="A43" s="22"/>
    </row>
    <row r="44" spans="1:1">
      <c r="A44" s="22"/>
    </row>
    <row r="45" spans="1:1">
      <c r="A45" s="22"/>
    </row>
    <row r="46" spans="1:1">
      <c r="A46" s="22"/>
    </row>
  </sheetData>
  <mergeCells count="9">
    <mergeCell ref="B22:K22"/>
    <mergeCell ref="B23:B26"/>
    <mergeCell ref="B18:B21"/>
    <mergeCell ref="B4:K4"/>
    <mergeCell ref="B7:K7"/>
    <mergeCell ref="C8:C12"/>
    <mergeCell ref="C13:C14"/>
    <mergeCell ref="C15:C16"/>
    <mergeCell ref="B8:B17"/>
  </mergeCells>
  <hyperlinks>
    <hyperlink ref="A1" location="Contents!A1" display="Back to contents" xr:uid="{993FFF63-C93A-451B-A753-02EB5400EF63}"/>
  </hyperlinks>
  <pageMargins left="0.7" right="0.7" top="0.75" bottom="0.75" header="0.3" footer="0.3"/>
  <headerFooter>
    <oddHeader>&amp;L&amp;"Aptos"&amp;10&amp;KFF0000 Konfidensielt&amp;1#_x000D_</oddHeader>
    <oddFooter>&amp;L_x000D_&amp;1#&amp;"Aptos"&amp;10&amp;KFF0000 Konfidensielt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2E537AC7CB7224EB460098588CDA706" ma:contentTypeVersion="18" ma:contentTypeDescription="Opprett et nytt dokument." ma:contentTypeScope="" ma:versionID="549142b4ced2731ed376e0b0cfb8b4ee">
  <xsd:schema xmlns:xsd="http://www.w3.org/2001/XMLSchema" xmlns:xs="http://www.w3.org/2001/XMLSchema" xmlns:p="http://schemas.microsoft.com/office/2006/metadata/properties" xmlns:ns2="b0c2fb1f-2194-4a1c-8f36-3efcc882223a" xmlns:ns3="c7b63a9c-6660-4823-9cd6-9f71c51ca131" targetNamespace="http://schemas.microsoft.com/office/2006/metadata/properties" ma:root="true" ma:fieldsID="4ce81d1025b44befbd84906370ef4a82" ns2:_="" ns3:_="">
    <xsd:import namespace="b0c2fb1f-2194-4a1c-8f36-3efcc882223a"/>
    <xsd:import namespace="c7b63a9c-6660-4823-9cd6-9f71c51ca1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c2fb1f-2194-4a1c-8f36-3efcc88222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Bildemerkelapper" ma:readOnly="false" ma:fieldId="{5cf76f15-5ced-4ddc-b409-7134ff3c332f}" ma:taxonomyMulti="true" ma:sspId="25039d38-04c2-4a82-a5f2-3c2dc68fc342"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b63a9c-6660-4823-9cd6-9f71c51ca131"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element name="TaxCatchAll" ma:index="20" nillable="true" ma:displayName="Taxonomy Catch All Column" ma:hidden="true" ma:list="{44ccad15-fc60-48f8-9d81-fc2217d0d5ca}" ma:internalName="TaxCatchAll" ma:showField="CatchAllData" ma:web="c7b63a9c-6660-4823-9cd6-9f71c51ca1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7b63a9c-6660-4823-9cd6-9f71c51ca131" xsi:nil="true"/>
    <lcf76f155ced4ddcb4097134ff3c332f xmlns="b0c2fb1f-2194-4a1c-8f36-3efcc882223a">
      <Terms xmlns="http://schemas.microsoft.com/office/infopath/2007/PartnerControls"/>
    </lcf76f155ced4ddcb4097134ff3c332f>
    <SharedWithUsers xmlns="c7b63a9c-6660-4823-9cd6-9f71c51ca131">
      <UserInfo>
        <DisplayName>Christina Telnes</DisplayName>
        <AccountId>173</AccountId>
        <AccountType/>
      </UserInfo>
      <UserInfo>
        <DisplayName>Linn Kristine Gjesdal</DisplayName>
        <AccountId>59</AccountId>
        <AccountType/>
      </UserInfo>
      <UserInfo>
        <DisplayName>Wegard Johan Kristensen</DisplayName>
        <AccountId>22</AccountId>
        <AccountType/>
      </UserInfo>
      <UserInfo>
        <DisplayName>Lina Winroth</DisplayName>
        <AccountId>109</AccountId>
        <AccountType/>
      </UserInfo>
      <UserInfo>
        <DisplayName>Ole Jørgen Hisdal</DisplayName>
        <AccountId>100</AccountId>
        <AccountType/>
      </UserInfo>
      <UserInfo>
        <DisplayName>Ingelin Hoff</DisplayName>
        <AccountId>61</AccountId>
        <AccountType/>
      </UserInfo>
      <UserInfo>
        <DisplayName>Erlend Wallestad</DisplayName>
        <AccountId>30</AccountId>
        <AccountType/>
      </UserInfo>
      <UserInfo>
        <DisplayName>Marianne Sol Aldeholm</DisplayName>
        <AccountId>60</AccountId>
        <AccountType/>
      </UserInfo>
    </SharedWithUsers>
  </documentManagement>
</p:properties>
</file>

<file path=customXml/itemProps1.xml><?xml version="1.0" encoding="utf-8"?>
<ds:datastoreItem xmlns:ds="http://schemas.openxmlformats.org/officeDocument/2006/customXml" ds:itemID="{77CBB89E-379B-4D0E-972A-44039FBE08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c2fb1f-2194-4a1c-8f36-3efcc882223a"/>
    <ds:schemaRef ds:uri="c7b63a9c-6660-4823-9cd6-9f71c51ca1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1891B6-311F-4C8C-A957-4BFE16A1DC2A}">
  <ds:schemaRefs>
    <ds:schemaRef ds:uri="http://schemas.microsoft.com/sharepoint/v3/contenttype/forms"/>
  </ds:schemaRefs>
</ds:datastoreItem>
</file>

<file path=customXml/itemProps3.xml><?xml version="1.0" encoding="utf-8"?>
<ds:datastoreItem xmlns:ds="http://schemas.openxmlformats.org/officeDocument/2006/customXml" ds:itemID="{DFBD66B9-CB06-4647-ABF9-F7FEF7A19765}">
  <ds:schemaRefs>
    <ds:schemaRef ds:uri="http://schemas.openxmlformats.org/package/2006/metadata/core-properties"/>
    <ds:schemaRef ds:uri="http://purl.org/dc/terms/"/>
    <ds:schemaRef ds:uri="http://schemas.microsoft.com/office/2006/documentManagement/types"/>
    <ds:schemaRef ds:uri="http://schemas.microsoft.com/office/2006/metadata/properties"/>
    <ds:schemaRef ds:uri="b0c2fb1f-2194-4a1c-8f36-3efcc882223a"/>
    <ds:schemaRef ds:uri="http://purl.org/dc/elements/1.1/"/>
    <ds:schemaRef ds:uri="http://schemas.microsoft.com/office/infopath/2007/PartnerControls"/>
    <ds:schemaRef ds:uri="c7b63a9c-6660-4823-9cd6-9f71c51ca131"/>
    <ds:schemaRef ds:uri="http://www.w3.org/XML/1998/namespace"/>
    <ds:schemaRef ds:uri="http://purl.org/dc/dcmitype/"/>
  </ds:schemaRefs>
</ds:datastoreItem>
</file>

<file path=docMetadata/LabelInfo.xml><?xml version="1.0" encoding="utf-8"?>
<clbl:labelList xmlns:clbl="http://schemas.microsoft.com/office/2020/mipLabelMetadata">
  <clbl:label id="{dbe1adfb-7989-4935-9a75-9c3dcc6e8259}" enabled="1" method="Standard" siteId="{417918a5-f594-44e0-ba27-23112940bde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30</vt:i4>
      </vt:variant>
    </vt:vector>
  </HeadingPairs>
  <TitlesOfParts>
    <vt:vector size="30" baseType="lpstr">
      <vt:lpstr>Cover</vt:lpstr>
      <vt:lpstr>Contents</vt:lpstr>
      <vt:lpstr>Contact information</vt:lpstr>
      <vt:lpstr>Results</vt:lpstr>
      <vt:lpstr>Results and key figures</vt:lpstr>
      <vt:lpstr>Net Interest Income</vt:lpstr>
      <vt:lpstr>Net Other Operating Income</vt:lpstr>
      <vt:lpstr>Operating Expenses</vt:lpstr>
      <vt:lpstr>Associated companies</vt:lpstr>
      <vt:lpstr>Impairments</vt:lpstr>
      <vt:lpstr>Proforma</vt:lpstr>
      <vt:lpstr>Balance Sheet items</vt:lpstr>
      <vt:lpstr>Balance Sheet</vt:lpstr>
      <vt:lpstr>Lending by sector</vt:lpstr>
      <vt:lpstr>Deposits by sector</vt:lpstr>
      <vt:lpstr>Capital adequacy</vt:lpstr>
      <vt:lpstr>Own funds</vt:lpstr>
      <vt:lpstr>MREL</vt:lpstr>
      <vt:lpstr>IRB</vt:lpstr>
      <vt:lpstr>Liquidity and funding</vt:lpstr>
      <vt:lpstr>Liquidity portfolio</vt:lpstr>
      <vt:lpstr>Maturity profile</vt:lpstr>
      <vt:lpstr>Ratings</vt:lpstr>
      <vt:lpstr>Segments</vt:lpstr>
      <vt:lpstr>Retail Market</vt:lpstr>
      <vt:lpstr>Corporate Market</vt:lpstr>
      <vt:lpstr>Bulder</vt:lpstr>
      <vt:lpstr>Real estate brokerage</vt:lpstr>
      <vt:lpstr>Brage Finans</vt:lpstr>
      <vt:lpstr>Sustainability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Brede Borgen Kristiansen</dc:creator>
  <cp:keywords/>
  <dc:description/>
  <cp:lastModifiedBy>Per Wilberg Schulze</cp:lastModifiedBy>
  <cp:revision/>
  <dcterms:created xsi:type="dcterms:W3CDTF">2024-02-16T13:20:16Z</dcterms:created>
  <dcterms:modified xsi:type="dcterms:W3CDTF">2026-10-29T09:24:16Z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0x010100C2E537AC7CB7224EB460098588CDA706</vt:lpwstr>
  </property>
  <property fmtid="{D5CDD505-2E9C-101B-9397-08002B2CF9AE}" pid="3" name="MediaServiceImageTags">
    <vt:lpwstr/>
  </property>
</Properties>
</file>