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https://cyviz-my.sharepoint.com/personal/yri_overland_cyviz_com/Documents/_PERSONAL/SUV/STEVNE-PAKKEN/OPPDATERING 2022/Protokoller 2022/"/>
    </mc:Choice>
  </mc:AlternateContent>
  <xr:revisionPtr revIDLastSave="16" documentId="11_12A973944E79B1D260E9E329BF5599F6D2A2DD50" xr6:coauthVersionLast="47" xr6:coauthVersionMax="47" xr10:uidLastSave="{41D41396-C1E2-5741-B898-1AFB021E73C7}"/>
  <bookViews>
    <workbookView xWindow="0" yWindow="460" windowWidth="25600" windowHeight="15540" activeTab="10" xr2:uid="{00000000-000D-0000-FFFF-FFFF00000000}"/>
  </bookViews>
  <sheets>
    <sheet name="A-individuell" sheetId="1" r:id="rId1"/>
    <sheet name="A-tropp" sheetId="2" r:id="rId2"/>
    <sheet name="B-individuell" sheetId="3" r:id="rId3"/>
    <sheet name="B tropp" sheetId="4" r:id="rId4"/>
    <sheet name="C tropp" sheetId="5" r:id="rId5"/>
    <sheet name="D-tropp" sheetId="6" r:id="rId6"/>
    <sheet name="E indviduell" sheetId="7" r:id="rId7"/>
    <sheet name="E tropp tønne" sheetId="8" r:id="rId8"/>
    <sheet name="E individuelt tønne" sheetId="9" r:id="rId9"/>
    <sheet name="D-individuelt" sheetId="10" r:id="rId10"/>
    <sheet name="C-individuell" sheetId="11" r:id="rId11"/>
    <sheet name="Ark3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6" roundtripDataSignature="AMtx7mjE8OnyEMitgYBn9Ym5mhzjmGV0FQ=="/>
    </ext>
  </extLst>
</workbook>
</file>

<file path=xl/calcChain.xml><?xml version="1.0" encoding="utf-8"?>
<calcChain xmlns="http://schemas.openxmlformats.org/spreadsheetml/2006/main">
  <c r="G63" i="11" l="1"/>
  <c r="G61" i="11"/>
  <c r="G60" i="11"/>
  <c r="G57" i="11"/>
  <c r="G54" i="11"/>
  <c r="G52" i="11"/>
  <c r="G51" i="11"/>
  <c r="G48" i="11"/>
  <c r="G36" i="11"/>
  <c r="G35" i="11"/>
  <c r="B24" i="11"/>
  <c r="D24" i="11" s="1"/>
  <c r="D25" i="11" s="1"/>
  <c r="D26" i="11" s="1"/>
  <c r="D23" i="11"/>
  <c r="D22" i="11"/>
  <c r="B16" i="11"/>
  <c r="D16" i="11" s="1"/>
  <c r="D17" i="11" s="1"/>
  <c r="D18" i="11" s="1"/>
  <c r="D28" i="11" s="1"/>
  <c r="D30" i="11" s="1"/>
  <c r="D15" i="11"/>
  <c r="G49" i="10"/>
  <c r="G47" i="10"/>
  <c r="G46" i="10"/>
  <c r="G43" i="10"/>
  <c r="G38" i="10"/>
  <c r="G37" i="10"/>
  <c r="G34" i="10"/>
  <c r="H26" i="10"/>
  <c r="H27" i="10" s="1"/>
  <c r="H28" i="10" s="1"/>
  <c r="F26" i="10"/>
  <c r="H25" i="10"/>
  <c r="H24" i="10"/>
  <c r="H23" i="10"/>
  <c r="H22" i="10"/>
  <c r="B15" i="10"/>
  <c r="D15" i="10" s="1"/>
  <c r="D16" i="10" s="1"/>
  <c r="D17" i="10" s="1"/>
  <c r="H30" i="10" s="1"/>
  <c r="H31" i="10" s="1"/>
  <c r="D14" i="10"/>
  <c r="H12" i="9"/>
  <c r="H13" i="9" s="1"/>
  <c r="H11" i="9"/>
  <c r="H10" i="9"/>
  <c r="H9" i="9"/>
  <c r="H13" i="8"/>
  <c r="H12" i="8"/>
  <c r="H11" i="8"/>
  <c r="H10" i="8"/>
  <c r="H9" i="8"/>
  <c r="G25" i="7"/>
  <c r="G23" i="7"/>
  <c r="G22" i="7"/>
  <c r="G19" i="7"/>
  <c r="F13" i="7"/>
  <c r="H13" i="7" s="1"/>
  <c r="H14" i="7" s="1"/>
  <c r="H15" i="7" s="1"/>
  <c r="H12" i="7"/>
  <c r="H11" i="7"/>
  <c r="H10" i="7"/>
  <c r="H9" i="7"/>
  <c r="G39" i="6"/>
  <c r="G37" i="6"/>
  <c r="G36" i="6"/>
  <c r="G33" i="6"/>
  <c r="H26" i="6"/>
  <c r="H27" i="6" s="1"/>
  <c r="H25" i="6"/>
  <c r="H24" i="6"/>
  <c r="H23" i="6"/>
  <c r="F17" i="6"/>
  <c r="H17" i="6" s="1"/>
  <c r="H16" i="6"/>
  <c r="H18" i="6" s="1"/>
  <c r="H19" i="6" s="1"/>
  <c r="H29" i="6" s="1"/>
  <c r="H30" i="6" s="1"/>
  <c r="H15" i="6"/>
  <c r="H14" i="6"/>
  <c r="H13" i="6"/>
  <c r="H12" i="6"/>
  <c r="H11" i="6"/>
  <c r="H10" i="6"/>
  <c r="G54" i="5"/>
  <c r="G52" i="5"/>
  <c r="G51" i="5"/>
  <c r="G48" i="5"/>
  <c r="G45" i="5"/>
  <c r="F19" i="5" s="1"/>
  <c r="H19" i="5" s="1"/>
  <c r="G43" i="5"/>
  <c r="G42" i="5"/>
  <c r="G39" i="5"/>
  <c r="H32" i="5"/>
  <c r="H33" i="5" s="1"/>
  <c r="H31" i="5"/>
  <c r="H30" i="5"/>
  <c r="H29" i="5"/>
  <c r="H28" i="5"/>
  <c r="H27" i="5"/>
  <c r="H18" i="5"/>
  <c r="H17" i="5"/>
  <c r="G16" i="5"/>
  <c r="F16" i="5"/>
  <c r="E16" i="5"/>
  <c r="D16" i="5"/>
  <c r="C16" i="5"/>
  <c r="H15" i="5"/>
  <c r="G15" i="5"/>
  <c r="H14" i="5"/>
  <c r="H13" i="5"/>
  <c r="H12" i="5"/>
  <c r="H11" i="5"/>
  <c r="H10" i="5"/>
  <c r="G78" i="4"/>
  <c r="D27" i="4" s="1"/>
  <c r="G27" i="4" s="1"/>
  <c r="H76" i="4"/>
  <c r="H75" i="4"/>
  <c r="H72" i="4"/>
  <c r="H69" i="4"/>
  <c r="H66" i="4"/>
  <c r="G63" i="4"/>
  <c r="H61" i="4"/>
  <c r="H60" i="4"/>
  <c r="H57" i="4"/>
  <c r="H54" i="4"/>
  <c r="H51" i="4"/>
  <c r="G43" i="4"/>
  <c r="H43" i="4" s="1"/>
  <c r="H47" i="4" s="1"/>
  <c r="D26" i="4" s="1"/>
  <c r="G26" i="4" s="1"/>
  <c r="H39" i="4"/>
  <c r="D24" i="4" s="1"/>
  <c r="G24" i="4" s="1"/>
  <c r="D38" i="4"/>
  <c r="H37" i="4"/>
  <c r="H36" i="4"/>
  <c r="H35" i="4"/>
  <c r="G25" i="4"/>
  <c r="F19" i="4"/>
  <c r="H19" i="4" s="1"/>
  <c r="H17" i="4"/>
  <c r="H18" i="4" s="1"/>
  <c r="H20" i="4" s="1"/>
  <c r="H21" i="4" s="1"/>
  <c r="H16" i="4"/>
  <c r="H15" i="4"/>
  <c r="H14" i="4"/>
  <c r="H13" i="4"/>
  <c r="H12" i="4"/>
  <c r="H11" i="4"/>
  <c r="H10" i="4"/>
  <c r="G63" i="3"/>
  <c r="H61" i="3"/>
  <c r="H58" i="3"/>
  <c r="H55" i="3"/>
  <c r="H52" i="3"/>
  <c r="G49" i="3"/>
  <c r="H47" i="3"/>
  <c r="H44" i="3"/>
  <c r="H41" i="3"/>
  <c r="H38" i="3"/>
  <c r="H34" i="3"/>
  <c r="H30" i="3"/>
  <c r="H29" i="3"/>
  <c r="E23" i="3"/>
  <c r="E24" i="3" s="1"/>
  <c r="E22" i="3"/>
  <c r="E21" i="3"/>
  <c r="E18" i="3"/>
  <c r="E16" i="3"/>
  <c r="G75" i="2"/>
  <c r="H73" i="2"/>
  <c r="H70" i="2"/>
  <c r="H67" i="2"/>
  <c r="H64" i="2"/>
  <c r="G61" i="2"/>
  <c r="H59" i="2"/>
  <c r="H56" i="2"/>
  <c r="H53" i="2"/>
  <c r="H50" i="2"/>
  <c r="I42" i="2"/>
  <c r="I46" i="2" s="1"/>
  <c r="D26" i="2" s="1"/>
  <c r="H26" i="2" s="1"/>
  <c r="H42" i="2"/>
  <c r="I38" i="2"/>
  <c r="D24" i="2" s="1"/>
  <c r="H24" i="2" s="1"/>
  <c r="F37" i="2"/>
  <c r="D37" i="2"/>
  <c r="I36" i="2"/>
  <c r="I35" i="2"/>
  <c r="I34" i="2"/>
  <c r="H25" i="2"/>
  <c r="I18" i="2"/>
  <c r="I19" i="2" s="1"/>
  <c r="I21" i="2" s="1"/>
  <c r="I17" i="2"/>
  <c r="I16" i="2"/>
  <c r="I15" i="2"/>
  <c r="I14" i="2"/>
  <c r="I13" i="2"/>
  <c r="I12" i="2"/>
  <c r="I11" i="2"/>
  <c r="I10" i="2"/>
  <c r="G73" i="1"/>
  <c r="H71" i="1"/>
  <c r="H68" i="1"/>
  <c r="H65" i="1"/>
  <c r="H62" i="1"/>
  <c r="G59" i="1"/>
  <c r="H57" i="1"/>
  <c r="H54" i="1"/>
  <c r="H51" i="1"/>
  <c r="H48" i="1"/>
  <c r="H39" i="1"/>
  <c r="H40" i="1" s="1"/>
  <c r="H44" i="1" s="1"/>
  <c r="H36" i="1"/>
  <c r="H34" i="1"/>
  <c r="H33" i="1"/>
  <c r="H32" i="1"/>
  <c r="H31" i="1"/>
  <c r="E23" i="1"/>
  <c r="E22" i="1"/>
  <c r="H27" i="2" l="1"/>
  <c r="I29" i="2" s="1"/>
  <c r="H30" i="4"/>
  <c r="H31" i="4" s="1"/>
  <c r="G28" i="4"/>
  <c r="H28" i="4" s="1"/>
  <c r="H20" i="5"/>
  <c r="H21" i="5" s="1"/>
  <c r="H35" i="5" s="1"/>
  <c r="H36" i="5" s="1"/>
</calcChain>
</file>

<file path=xl/sharedStrings.xml><?xml version="1.0" encoding="utf-8"?>
<sst xmlns="http://schemas.openxmlformats.org/spreadsheetml/2006/main" count="670" uniqueCount="162">
  <si>
    <t>A-program individuelle</t>
  </si>
  <si>
    <t>Navn</t>
  </si>
  <si>
    <t>Dato:</t>
  </si>
  <si>
    <t>Voltigør :</t>
  </si>
  <si>
    <t>Arrangør:</t>
  </si>
  <si>
    <t>Longør:</t>
  </si>
  <si>
    <t>Klubb:</t>
  </si>
  <si>
    <t>Hest:</t>
  </si>
  <si>
    <t>Obligatorisk program</t>
  </si>
  <si>
    <t>Kommentar</t>
  </si>
  <si>
    <t>Karakter</t>
  </si>
  <si>
    <t>Opphopp</t>
  </si>
  <si>
    <t>Grunnsits</t>
  </si>
  <si>
    <t>Fane</t>
  </si>
  <si>
    <t>Mølle</t>
  </si>
  <si>
    <t>Saks del 1</t>
  </si>
  <si>
    <t>Saks del 2</t>
  </si>
  <si>
    <t>Stående</t>
  </si>
  <si>
    <t>Avsprang til innsiden</t>
  </si>
  <si>
    <t xml:space="preserve">Sum obl. program:  </t>
  </si>
  <si>
    <t>Obl.prog / 8</t>
  </si>
  <si>
    <t>Kür</t>
  </si>
  <si>
    <t>Koeff</t>
  </si>
  <si>
    <t>Sum</t>
  </si>
  <si>
    <t xml:space="preserve"> </t>
  </si>
  <si>
    <t>Vanskelighetsgrad</t>
  </si>
  <si>
    <t>x1</t>
  </si>
  <si>
    <t>Komposisjon</t>
  </si>
  <si>
    <t>Utførelse</t>
  </si>
  <si>
    <t>x2</t>
  </si>
  <si>
    <t>Sum Teknisk</t>
  </si>
  <si>
    <t>Vanskelighetsgradhetsgrad Individuelt</t>
  </si>
  <si>
    <t>Max. 10 øvinger regnes</t>
  </si>
  <si>
    <t>Poeng</t>
  </si>
  <si>
    <t>R-øvinger</t>
  </si>
  <si>
    <t>D-øvinger</t>
  </si>
  <si>
    <t>M-øvinger</t>
  </si>
  <si>
    <t>E-øvinger</t>
  </si>
  <si>
    <t>0</t>
  </si>
  <si>
    <t>Antal øvninger</t>
  </si>
  <si>
    <t>Fradrag</t>
  </si>
  <si>
    <t>Total fradrag</t>
  </si>
  <si>
    <t>/ antall øvinger</t>
  </si>
  <si>
    <t>Fradrag för fall</t>
  </si>
  <si>
    <t>Hest obigatorisk</t>
  </si>
  <si>
    <t>Poeng 0 till 10</t>
  </si>
  <si>
    <t>Galoppkvalitet</t>
  </si>
  <si>
    <t>Gangart</t>
  </si>
  <si>
    <t>Rytme</t>
  </si>
  <si>
    <t>Løsgjorthet</t>
  </si>
  <si>
    <t>Kontakt</t>
  </si>
  <si>
    <t>Fremadbydning</t>
  </si>
  <si>
    <t>Rettstilling</t>
  </si>
  <si>
    <t>Samling</t>
  </si>
  <si>
    <t>Hestens voltiger barhet</t>
  </si>
  <si>
    <t>Ettergift</t>
  </si>
  <si>
    <t>Regelmessighet</t>
  </si>
  <si>
    <t>Volten</t>
  </si>
  <si>
    <t>Helhet</t>
  </si>
  <si>
    <t>Longering, Innløp, hilsing og travrunde</t>
  </si>
  <si>
    <t>Longør og hest</t>
  </si>
  <si>
    <t>Hest kür</t>
  </si>
  <si>
    <t>A-program tropp</t>
  </si>
  <si>
    <t>Navn:</t>
  </si>
  <si>
    <t>Lisensnr</t>
  </si>
  <si>
    <t>Lag:</t>
  </si>
  <si>
    <t xml:space="preserve">Klubb: </t>
  </si>
  <si>
    <r>
      <rPr>
        <b/>
        <sz val="10"/>
        <color theme="1"/>
        <rFont val="Arial"/>
      </rPr>
      <t>Voltigører:</t>
    </r>
    <r>
      <rPr>
        <sz val="10"/>
        <color theme="1"/>
        <rFont val="Arial"/>
      </rPr>
      <t>1)</t>
    </r>
  </si>
  <si>
    <t>2)</t>
  </si>
  <si>
    <t>3)</t>
  </si>
  <si>
    <t>4)</t>
  </si>
  <si>
    <t>5)</t>
  </si>
  <si>
    <t>6)</t>
  </si>
  <si>
    <t>Saks 1.del</t>
  </si>
  <si>
    <t>Saks 2.del</t>
  </si>
  <si>
    <t>NB! Sjekk!</t>
  </si>
  <si>
    <t xml:space="preserve">Sum obl. program /ant. voltigører:  </t>
  </si>
  <si>
    <t>Obl.prog. /8</t>
  </si>
  <si>
    <t>x3</t>
  </si>
  <si>
    <t>Poeng teknisk kür</t>
  </si>
  <si>
    <t>Max. 25 øvelser</t>
  </si>
  <si>
    <t>D øvelser</t>
  </si>
  <si>
    <t>M øvelser</t>
  </si>
  <si>
    <t>E øvelser</t>
  </si>
  <si>
    <t>Antall øvelser</t>
  </si>
  <si>
    <t>Poeng vanskelighetsgrad</t>
  </si>
  <si>
    <t xml:space="preserve"> /antal øvelser</t>
  </si>
  <si>
    <t>Avdrag för fall</t>
  </si>
  <si>
    <t>Poeng utførelse</t>
  </si>
  <si>
    <t>B-program individuelle</t>
  </si>
  <si>
    <t>Lisens</t>
  </si>
  <si>
    <t xml:space="preserve">1 sving </t>
  </si>
  <si>
    <t>Halv mølle</t>
  </si>
  <si>
    <t>1 baklengs sving</t>
  </si>
  <si>
    <t>Obl.program/7</t>
  </si>
  <si>
    <t>Sum /5</t>
  </si>
  <si>
    <t>B-program tropp</t>
  </si>
  <si>
    <r>
      <rPr>
        <b/>
        <sz val="10"/>
        <color theme="1"/>
        <rFont val="Arial"/>
      </rPr>
      <t>Voltigører:</t>
    </r>
    <r>
      <rPr>
        <sz val="10"/>
        <color theme="1"/>
        <rFont val="Arial"/>
      </rPr>
      <t>1)</t>
    </r>
  </si>
  <si>
    <t>1 sving</t>
  </si>
  <si>
    <t>1 baklengs sving og avgang</t>
  </si>
  <si>
    <t>Hesten</t>
  </si>
  <si>
    <t xml:space="preserve">Obl.prog. + hesten  </t>
  </si>
  <si>
    <t>Obl.prog. + hesten /9</t>
  </si>
  <si>
    <t xml:space="preserve">Hest </t>
  </si>
  <si>
    <t>x1,5</t>
  </si>
  <si>
    <t xml:space="preserve">Sum obligatorisk program + kür:  </t>
  </si>
  <si>
    <t>Sluttresultat:</t>
  </si>
  <si>
    <t>Max. 20 øvelser</t>
  </si>
  <si>
    <t>Longering</t>
  </si>
  <si>
    <t>Innløp, hilsing og travrunde</t>
  </si>
  <si>
    <t>C-program tropp</t>
  </si>
  <si>
    <r>
      <rPr>
        <b/>
        <sz val="10"/>
        <color theme="1"/>
        <rFont val="Arial"/>
      </rPr>
      <t>Voltigører:</t>
    </r>
    <r>
      <rPr>
        <sz val="10"/>
        <color theme="1"/>
        <rFont val="Arial"/>
      </rPr>
      <t>1)</t>
    </r>
  </si>
  <si>
    <t>2 svinger</t>
  </si>
  <si>
    <t>Knestående</t>
  </si>
  <si>
    <t>Avgang til innsiden</t>
  </si>
  <si>
    <t xml:space="preserve">Sum obl. program /ant voltigører:  </t>
  </si>
  <si>
    <t>Obl.prog. + hesten /7,5</t>
  </si>
  <si>
    <t>Balanse</t>
  </si>
  <si>
    <t>x 1,5</t>
  </si>
  <si>
    <t>Spenning og strekk</t>
  </si>
  <si>
    <t>Hensyn til hesten</t>
  </si>
  <si>
    <t>x 2,5</t>
  </si>
  <si>
    <t>Utstråling og utnyttelse av musikken</t>
  </si>
  <si>
    <t>x 2,0</t>
  </si>
  <si>
    <t>Hest</t>
  </si>
  <si>
    <t>Poeng kür</t>
  </si>
  <si>
    <t>Hestepoeng  obligatorisk</t>
  </si>
  <si>
    <t>Gangarts-kvalitet</t>
  </si>
  <si>
    <t xml:space="preserve">Voltiger- barhet
</t>
  </si>
  <si>
    <t>Lydighet</t>
  </si>
  <si>
    <t>medhjelper /leier  -2</t>
  </si>
  <si>
    <t>Hestepoeng</t>
  </si>
  <si>
    <t>Hestepoeng kür</t>
  </si>
  <si>
    <t>D-program tropp</t>
  </si>
  <si>
    <r>
      <rPr>
        <b/>
        <sz val="10"/>
        <color theme="1"/>
        <rFont val="Arial"/>
      </rPr>
      <t>Voltigører:</t>
    </r>
    <r>
      <rPr>
        <sz val="10"/>
        <color theme="1"/>
        <rFont val="Arial"/>
      </rPr>
      <t>1)</t>
    </r>
  </si>
  <si>
    <t>Obl.prog. + hesten /6</t>
  </si>
  <si>
    <t>x 2</t>
  </si>
  <si>
    <t>E-program Individuelt hest</t>
  </si>
  <si>
    <t>Voltigør:</t>
  </si>
  <si>
    <t xml:space="preserve">Hestepoeng  </t>
  </si>
  <si>
    <t>E-program tropp tønne</t>
  </si>
  <si>
    <t>Tropp:</t>
  </si>
  <si>
    <t xml:space="preserve"> t</t>
  </si>
  <si>
    <t>E-program individuelt tønne</t>
  </si>
  <si>
    <t>Voltigør</t>
  </si>
  <si>
    <t>D-program Individuelt</t>
  </si>
  <si>
    <t>Nybegynnermølle</t>
  </si>
  <si>
    <t>Sum obl. program</t>
  </si>
  <si>
    <t>*1,5</t>
  </si>
  <si>
    <t>Obligatorisk program + hesten</t>
  </si>
  <si>
    <t>Sum/6,5</t>
  </si>
  <si>
    <t>C-program Individuelt</t>
  </si>
  <si>
    <t>Avgang</t>
  </si>
  <si>
    <t xml:space="preserve">Sum  </t>
  </si>
  <si>
    <t>Sum /7</t>
  </si>
  <si>
    <t>Sum obli. program + kür</t>
  </si>
  <si>
    <t xml:space="preserve">Sluttresultat: </t>
  </si>
  <si>
    <t>Hver øvelse bedømmes fra 0-10</t>
  </si>
  <si>
    <t>Total</t>
  </si>
  <si>
    <t>Øvelser</t>
  </si>
  <si>
    <t xml:space="preserve"> /5</t>
  </si>
  <si>
    <t>Sum/7.5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</si>
</sst>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_-* #,##0.0_-;\-* #,##0.0_-;_-* &quot;-&quot;??_-;_-@"/>
    <numFmt numFmtId="167" formatCode="_ * #,##0.00_ ;_ * \-#,##0.00_ ;_ * &quot;-&quot;??_ ;_ @_ "/>
    <numFmt numFmtId="168" formatCode="_-* #,##0.000_-;\-* #,##0.000_-;_-* &quot;-&quot;??_-;_-@"/>
    <numFmt numFmtId="169" formatCode="0_ ;\-0\ "/>
    <numFmt numFmtId="170" formatCode="_ * #,##0.000_ ;_ * \-#,##0.000_ ;_ * &quot;-&quot;???_ ;_ @_ "/>
  </numFmts>
  <fonts count="22" x14ac:knownFonts="1">
    <font>
      <sz val="11"/>
      <color theme="1"/>
      <name val="Calibri"/>
      <scheme val="minor"/>
    </font>
    <font>
      <b/>
      <sz val="16"/>
      <color theme="1"/>
      <name val="Arial"/>
    </font>
    <font>
      <sz val="16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1"/>
      <name val="Calibri"/>
    </font>
    <font>
      <sz val="11"/>
      <color theme="1"/>
      <name val="Calibri"/>
      <scheme val="minor"/>
    </font>
    <font>
      <sz val="10"/>
      <color theme="1"/>
      <name val="Times New Roman"/>
    </font>
    <font>
      <b/>
      <sz val="11"/>
      <color theme="1"/>
      <name val="Verdana"/>
    </font>
    <font>
      <sz val="10"/>
      <color theme="1"/>
      <name val="Verdana"/>
    </font>
    <font>
      <b/>
      <sz val="10"/>
      <color theme="1"/>
      <name val="Verdana"/>
    </font>
    <font>
      <sz val="11"/>
      <color theme="1"/>
      <name val="Verdana"/>
    </font>
    <font>
      <sz val="9"/>
      <color theme="1"/>
      <name val="Verdana"/>
    </font>
    <font>
      <sz val="8"/>
      <color theme="1"/>
      <name val="Verdana"/>
    </font>
    <font>
      <b/>
      <sz val="9"/>
      <color rgb="FF000000"/>
      <name val="Arial"/>
    </font>
    <font>
      <sz val="9"/>
      <color rgb="FF000000"/>
      <name val="Arial"/>
    </font>
    <font>
      <b/>
      <sz val="9"/>
      <color theme="1"/>
      <name val="Arial"/>
    </font>
    <font>
      <sz val="11"/>
      <color theme="1"/>
      <name val="Calibri"/>
    </font>
    <font>
      <sz val="20"/>
      <color theme="1"/>
      <name val="Arial"/>
    </font>
    <font>
      <sz val="10"/>
      <color rgb="FF000000"/>
      <name val="Verdana"/>
    </font>
    <font>
      <sz val="7"/>
      <color rgb="FF000000"/>
      <name val="Arial"/>
    </font>
    <font>
      <sz val="7"/>
      <color rgb="FF000000"/>
      <name val="Cambria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EFC9C"/>
        <bgColor rgb="FFFEFC9C"/>
      </patternFill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</fills>
  <borders count="7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28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164" fontId="3" fillId="2" borderId="10" xfId="0" applyNumberFormat="1" applyFont="1" applyFill="1" applyBorder="1" applyAlignment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164" fontId="3" fillId="2" borderId="15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" fillId="0" borderId="17" xfId="0" applyFont="1" applyBorder="1" applyAlignment="1">
      <alignment horizontal="center"/>
    </xf>
    <xf numFmtId="164" fontId="3" fillId="2" borderId="18" xfId="0" applyNumberFormat="1" applyFont="1" applyFill="1" applyBorder="1" applyAlignment="1"/>
    <xf numFmtId="165" fontId="3" fillId="0" borderId="20" xfId="0" applyNumberFormat="1" applyFont="1" applyBorder="1" applyAlignment="1"/>
    <xf numFmtId="0" fontId="3" fillId="0" borderId="0" xfId="0" applyFont="1" applyAlignment="1">
      <alignment horizontal="right"/>
    </xf>
    <xf numFmtId="165" fontId="3" fillId="0" borderId="5" xfId="0" applyNumberFormat="1" applyFont="1" applyBorder="1"/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0" xfId="0" applyFont="1"/>
    <xf numFmtId="165" fontId="3" fillId="2" borderId="23" xfId="0" applyNumberFormat="1" applyFont="1" applyFill="1" applyBorder="1"/>
    <xf numFmtId="165" fontId="3" fillId="0" borderId="24" xfId="0" applyNumberFormat="1" applyFont="1" applyBorder="1"/>
    <xf numFmtId="165" fontId="3" fillId="2" borderId="25" xfId="0" applyNumberFormat="1" applyFont="1" applyFill="1" applyBorder="1"/>
    <xf numFmtId="165" fontId="3" fillId="0" borderId="15" xfId="0" applyNumberFormat="1" applyFont="1" applyBorder="1"/>
    <xf numFmtId="165" fontId="3" fillId="0" borderId="16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26" xfId="0" applyFont="1" applyBorder="1"/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1" fontId="9" fillId="3" borderId="11" xfId="0" applyNumberFormat="1" applyFont="1" applyFill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center"/>
    </xf>
    <xf numFmtId="0" fontId="9" fillId="0" borderId="27" xfId="0" applyFont="1" applyBorder="1"/>
    <xf numFmtId="0" fontId="9" fillId="0" borderId="12" xfId="0" applyFont="1" applyBorder="1" applyAlignment="1">
      <alignment vertical="center"/>
    </xf>
    <xf numFmtId="49" fontId="9" fillId="0" borderId="11" xfId="0" applyNumberFormat="1" applyFont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0" borderId="12" xfId="0" applyFont="1" applyBorder="1"/>
    <xf numFmtId="0" fontId="9" fillId="0" borderId="13" xfId="0" applyFont="1" applyBorder="1"/>
    <xf numFmtId="1" fontId="9" fillId="0" borderId="11" xfId="0" applyNumberFormat="1" applyFont="1" applyBorder="1" applyAlignment="1">
      <alignment horizontal="center"/>
    </xf>
    <xf numFmtId="0" fontId="10" fillId="0" borderId="28" xfId="0" applyFont="1" applyBorder="1" applyAlignment="1">
      <alignment vertical="center"/>
    </xf>
    <xf numFmtId="0" fontId="9" fillId="0" borderId="3" xfId="0" applyFont="1" applyBorder="1"/>
    <xf numFmtId="0" fontId="11" fillId="0" borderId="3" xfId="0" applyFont="1" applyBorder="1"/>
    <xf numFmtId="165" fontId="10" fillId="0" borderId="29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/>
    <xf numFmtId="166" fontId="9" fillId="0" borderId="0" xfId="0" applyNumberFormat="1" applyFont="1"/>
    <xf numFmtId="0" fontId="9" fillId="0" borderId="0" xfId="0" applyFont="1" applyAlignment="1">
      <alignment horizontal="left"/>
    </xf>
    <xf numFmtId="167" fontId="9" fillId="0" borderId="0" xfId="0" applyNumberFormat="1" applyFont="1"/>
    <xf numFmtId="168" fontId="9" fillId="0" borderId="0" xfId="0" applyNumberFormat="1" applyFont="1"/>
    <xf numFmtId="0" fontId="9" fillId="0" borderId="13" xfId="0" applyFont="1" applyBorder="1" applyAlignment="1">
      <alignment vertical="center"/>
    </xf>
    <xf numFmtId="0" fontId="9" fillId="4" borderId="30" xfId="0" applyFont="1" applyFill="1" applyBorder="1" applyAlignment="1">
      <alignment vertical="center"/>
    </xf>
    <xf numFmtId="0" fontId="9" fillId="0" borderId="14" xfId="0" applyFont="1" applyBorder="1" applyAlignment="1">
      <alignment vertical="center"/>
    </xf>
    <xf numFmtId="169" fontId="9" fillId="3" borderId="11" xfId="0" applyNumberFormat="1" applyFont="1" applyFill="1" applyBorder="1" applyAlignment="1">
      <alignment horizontal="center" vertical="center"/>
    </xf>
    <xf numFmtId="165" fontId="12" fillId="0" borderId="11" xfId="0" applyNumberFormat="1" applyFont="1" applyBorder="1" applyAlignment="1">
      <alignment horizontal="center" vertical="center"/>
    </xf>
    <xf numFmtId="168" fontId="9" fillId="0" borderId="26" xfId="0" applyNumberFormat="1" applyFont="1" applyBorder="1"/>
    <xf numFmtId="168" fontId="9" fillId="0" borderId="11" xfId="0" applyNumberFormat="1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170" fontId="9" fillId="0" borderId="11" xfId="0" applyNumberFormat="1" applyFont="1" applyBorder="1" applyAlignment="1">
      <alignment vertical="center"/>
    </xf>
    <xf numFmtId="167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4" fillId="0" borderId="1" xfId="0" applyFont="1" applyBorder="1" applyAlignment="1">
      <alignment horizontal="center" vertical="center" textRotation="90" wrapText="1"/>
    </xf>
    <xf numFmtId="0" fontId="16" fillId="0" borderId="52" xfId="0" applyFont="1" applyBorder="1" applyAlignment="1">
      <alignment horizontal="left" vertical="center" wrapText="1"/>
    </xf>
    <xf numFmtId="9" fontId="15" fillId="0" borderId="52" xfId="0" applyNumberFormat="1" applyFont="1" applyBorder="1" applyAlignment="1">
      <alignment horizontal="center" vertical="center" wrapText="1"/>
    </xf>
    <xf numFmtId="164" fontId="10" fillId="0" borderId="52" xfId="0" applyNumberFormat="1" applyFont="1" applyBorder="1" applyAlignment="1">
      <alignment horizontal="center" vertical="center"/>
    </xf>
    <xf numFmtId="165" fontId="9" fillId="0" borderId="29" xfId="0" applyNumberFormat="1" applyFont="1" applyBorder="1" applyAlignment="1">
      <alignment horizontal="center" vertical="center" wrapText="1"/>
    </xf>
    <xf numFmtId="164" fontId="10" fillId="0" borderId="5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0" fontId="3" fillId="0" borderId="54" xfId="0" applyFont="1" applyBorder="1" applyAlignment="1">
      <alignment horizontal="center"/>
    </xf>
    <xf numFmtId="165" fontId="3" fillId="2" borderId="55" xfId="0" applyNumberFormat="1" applyFont="1" applyFill="1" applyBorder="1" applyAlignment="1">
      <alignment horizontal="center"/>
    </xf>
    <xf numFmtId="0" fontId="3" fillId="2" borderId="55" xfId="0" applyFont="1" applyFill="1" applyBorder="1" applyAlignment="1">
      <alignment horizontal="center"/>
    </xf>
    <xf numFmtId="165" fontId="3" fillId="2" borderId="11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17" fillId="0" borderId="11" xfId="0" applyFont="1" applyBorder="1"/>
    <xf numFmtId="0" fontId="3" fillId="0" borderId="17" xfId="0" applyFont="1" applyBorder="1" applyAlignment="1">
      <alignment horizontal="left"/>
    </xf>
    <xf numFmtId="165" fontId="3" fillId="0" borderId="6" xfId="0" applyNumberFormat="1" applyFont="1" applyBorder="1"/>
    <xf numFmtId="0" fontId="3" fillId="0" borderId="0" xfId="0" applyFont="1" applyAlignment="1">
      <alignment horizontal="left"/>
    </xf>
    <xf numFmtId="165" fontId="3" fillId="0" borderId="11" xfId="0" applyNumberFormat="1" applyFont="1" applyBorder="1"/>
    <xf numFmtId="165" fontId="3" fillId="0" borderId="34" xfId="0" applyNumberFormat="1" applyFont="1" applyBorder="1"/>
    <xf numFmtId="0" fontId="4" fillId="0" borderId="11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3" fillId="0" borderId="14" xfId="0" applyFont="1" applyBorder="1"/>
    <xf numFmtId="165" fontId="3" fillId="0" borderId="0" xfId="0" applyNumberFormat="1" applyFont="1"/>
    <xf numFmtId="0" fontId="4" fillId="4" borderId="57" xfId="0" applyFont="1" applyFill="1" applyBorder="1" applyAlignment="1">
      <alignment horizontal="center"/>
    </xf>
    <xf numFmtId="165" fontId="3" fillId="4" borderId="57" xfId="0" applyNumberFormat="1" applyFont="1" applyFill="1" applyBorder="1"/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1" fontId="9" fillId="0" borderId="40" xfId="0" applyNumberFormat="1" applyFont="1" applyBorder="1" applyAlignment="1">
      <alignment horizontal="center" vertical="center"/>
    </xf>
    <xf numFmtId="2" fontId="9" fillId="0" borderId="40" xfId="0" applyNumberFormat="1" applyFont="1" applyBorder="1" applyAlignment="1">
      <alignment vertical="center"/>
    </xf>
    <xf numFmtId="2" fontId="9" fillId="0" borderId="27" xfId="0" applyNumberFormat="1" applyFont="1" applyBorder="1" applyAlignment="1">
      <alignment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" fontId="17" fillId="0" borderId="0" xfId="0" applyNumberFormat="1" applyFont="1"/>
    <xf numFmtId="2" fontId="10" fillId="0" borderId="28" xfId="0" applyNumberFormat="1" applyFont="1" applyBorder="1" applyAlignment="1">
      <alignment vertical="center"/>
    </xf>
    <xf numFmtId="2" fontId="9" fillId="0" borderId="3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165" fontId="10" fillId="0" borderId="2" xfId="0" applyNumberFormat="1" applyFont="1" applyBorder="1" applyAlignment="1">
      <alignment horizontal="center" vertical="center"/>
    </xf>
    <xf numFmtId="9" fontId="10" fillId="0" borderId="27" xfId="0" applyNumberFormat="1" applyFont="1" applyBorder="1" applyAlignment="1">
      <alignment vertical="center"/>
    </xf>
    <xf numFmtId="2" fontId="10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165" fontId="10" fillId="0" borderId="0" xfId="0" applyNumberFormat="1" applyFont="1" applyAlignment="1">
      <alignment horizontal="center" vertical="center"/>
    </xf>
    <xf numFmtId="9" fontId="10" fillId="0" borderId="0" xfId="0" applyNumberFormat="1" applyFont="1" applyAlignment="1">
      <alignment vertical="center"/>
    </xf>
    <xf numFmtId="166" fontId="9" fillId="0" borderId="0" xfId="0" applyNumberFormat="1" applyFont="1" applyAlignment="1">
      <alignment vertical="center"/>
    </xf>
    <xf numFmtId="1" fontId="9" fillId="3" borderId="11" xfId="0" applyNumberFormat="1" applyFont="1" applyFill="1" applyBorder="1" applyAlignment="1">
      <alignment horizontal="center" vertical="center"/>
    </xf>
    <xf numFmtId="1" fontId="9" fillId="3" borderId="30" xfId="0" applyNumberFormat="1" applyFont="1" applyFill="1" applyBorder="1" applyAlignment="1">
      <alignment vertical="center"/>
    </xf>
    <xf numFmtId="165" fontId="9" fillId="0" borderId="11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left"/>
    </xf>
    <xf numFmtId="167" fontId="9" fillId="0" borderId="13" xfId="0" applyNumberFormat="1" applyFont="1" applyBorder="1"/>
    <xf numFmtId="165" fontId="9" fillId="0" borderId="11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0" fontId="3" fillId="0" borderId="1" xfId="0" applyFont="1" applyBorder="1"/>
    <xf numFmtId="0" fontId="7" fillId="0" borderId="20" xfId="0" applyFont="1" applyBorder="1" applyAlignment="1">
      <alignment vertical="center"/>
    </xf>
    <xf numFmtId="165" fontId="3" fillId="2" borderId="10" xfId="0" applyNumberFormat="1" applyFont="1" applyFill="1" applyBorder="1"/>
    <xf numFmtId="165" fontId="3" fillId="2" borderId="15" xfId="0" applyNumberFormat="1" applyFont="1" applyFill="1" applyBorder="1"/>
    <xf numFmtId="165" fontId="3" fillId="2" borderId="59" xfId="0" applyNumberFormat="1" applyFont="1" applyFill="1" applyBorder="1"/>
    <xf numFmtId="165" fontId="3" fillId="0" borderId="20" xfId="0" applyNumberFormat="1" applyFont="1" applyBorder="1"/>
    <xf numFmtId="0" fontId="17" fillId="4" borderId="57" xfId="0" applyFont="1" applyFill="1" applyBorder="1"/>
    <xf numFmtId="169" fontId="9" fillId="3" borderId="11" xfId="0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vertical="center"/>
    </xf>
    <xf numFmtId="165" fontId="3" fillId="2" borderId="11" xfId="0" applyNumberFormat="1" applyFont="1" applyFill="1" applyBorder="1"/>
    <xf numFmtId="165" fontId="3" fillId="0" borderId="54" xfId="0" applyNumberFormat="1" applyFont="1" applyBorder="1"/>
    <xf numFmtId="0" fontId="4" fillId="5" borderId="57" xfId="0" applyFont="1" applyFill="1" applyBorder="1" applyAlignment="1">
      <alignment horizontal="center"/>
    </xf>
    <xf numFmtId="0" fontId="4" fillId="5" borderId="63" xfId="0" applyFont="1" applyFill="1" applyBorder="1" applyAlignment="1">
      <alignment horizontal="center"/>
    </xf>
    <xf numFmtId="165" fontId="3" fillId="5" borderId="5" xfId="0" applyNumberFormat="1" applyFont="1" applyFill="1" applyBorder="1"/>
    <xf numFmtId="165" fontId="9" fillId="3" borderId="11" xfId="0" applyNumberFormat="1" applyFont="1" applyFill="1" applyBorder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0" fontId="17" fillId="0" borderId="0" xfId="0" applyFont="1"/>
    <xf numFmtId="0" fontId="16" fillId="0" borderId="54" xfId="0" applyFont="1" applyBorder="1" applyAlignment="1">
      <alignment horizontal="left" vertical="center"/>
    </xf>
    <xf numFmtId="9" fontId="15" fillId="0" borderId="54" xfId="0" applyNumberFormat="1" applyFont="1" applyBorder="1" applyAlignment="1">
      <alignment horizontal="center" vertical="center" wrapText="1"/>
    </xf>
    <xf numFmtId="164" fontId="10" fillId="3" borderId="54" xfId="0" applyNumberFormat="1" applyFont="1" applyFill="1" applyBorder="1" applyAlignment="1">
      <alignment horizontal="center" vertical="center"/>
    </xf>
    <xf numFmtId="165" fontId="9" fillId="0" borderId="64" xfId="0" applyNumberFormat="1" applyFont="1" applyBorder="1" applyAlignment="1">
      <alignment horizontal="center" vertical="center" wrapText="1"/>
    </xf>
    <xf numFmtId="164" fontId="10" fillId="3" borderId="52" xfId="0" applyNumberFormat="1" applyFont="1" applyFill="1" applyBorder="1" applyAlignment="1">
      <alignment horizontal="center" vertical="center"/>
    </xf>
    <xf numFmtId="165" fontId="3" fillId="4" borderId="11" xfId="0" applyNumberFormat="1" applyFont="1" applyFill="1" applyBorder="1"/>
    <xf numFmtId="164" fontId="9" fillId="3" borderId="11" xfId="0" applyNumberFormat="1" applyFont="1" applyFill="1" applyBorder="1" applyAlignment="1">
      <alignment horizontal="center" vertical="center"/>
    </xf>
    <xf numFmtId="1" fontId="9" fillId="4" borderId="11" xfId="0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11" fillId="0" borderId="53" xfId="0" applyNumberFormat="1" applyFont="1" applyBorder="1" applyAlignment="1">
      <alignment vertical="center"/>
    </xf>
    <xf numFmtId="165" fontId="10" fillId="0" borderId="3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9" fontId="15" fillId="0" borderId="11" xfId="0" applyNumberFormat="1" applyFont="1" applyBorder="1" applyAlignment="1">
      <alignment horizontal="center" vertical="center" wrapText="1"/>
    </xf>
    <xf numFmtId="164" fontId="10" fillId="3" borderId="11" xfId="0" applyNumberFormat="1" applyFont="1" applyFill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 wrapText="1"/>
    </xf>
    <xf numFmtId="0" fontId="10" fillId="0" borderId="65" xfId="0" applyFont="1" applyBorder="1" applyAlignment="1">
      <alignment horizontal="right"/>
    </xf>
    <xf numFmtId="0" fontId="8" fillId="0" borderId="36" xfId="0" applyFont="1" applyBorder="1" applyAlignment="1">
      <alignment horizontal="right"/>
    </xf>
    <xf numFmtId="165" fontId="3" fillId="0" borderId="40" xfId="0" applyNumberFormat="1" applyFont="1" applyBorder="1"/>
    <xf numFmtId="165" fontId="3" fillId="3" borderId="11" xfId="0" applyNumberFormat="1" applyFont="1" applyFill="1" applyBorder="1"/>
    <xf numFmtId="0" fontId="17" fillId="0" borderId="12" xfId="0" applyFont="1" applyBorder="1"/>
    <xf numFmtId="0" fontId="17" fillId="0" borderId="14" xfId="0" applyFont="1" applyBorder="1"/>
    <xf numFmtId="165" fontId="17" fillId="0" borderId="43" xfId="0" applyNumberFormat="1" applyFont="1" applyBorder="1"/>
    <xf numFmtId="0" fontId="3" fillId="4" borderId="57" xfId="0" applyFont="1" applyFill="1" applyBorder="1"/>
    <xf numFmtId="9" fontId="15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65" fontId="3" fillId="2" borderId="16" xfId="0" applyNumberFormat="1" applyFont="1" applyFill="1" applyBorder="1"/>
    <xf numFmtId="0" fontId="4" fillId="0" borderId="12" xfId="0" applyFont="1" applyBorder="1"/>
    <xf numFmtId="165" fontId="3" fillId="2" borderId="55" xfId="0" applyNumberFormat="1" applyFont="1" applyFill="1" applyBorder="1"/>
    <xf numFmtId="0" fontId="3" fillId="0" borderId="43" xfId="0" applyFont="1" applyBorder="1"/>
    <xf numFmtId="165" fontId="3" fillId="4" borderId="66" xfId="0" applyNumberFormat="1" applyFont="1" applyFill="1" applyBorder="1"/>
    <xf numFmtId="0" fontId="3" fillId="0" borderId="31" xfId="0" applyFont="1" applyBorder="1" applyAlignment="1">
      <alignment horizontal="center"/>
    </xf>
    <xf numFmtId="165" fontId="3" fillId="0" borderId="67" xfId="0" applyNumberFormat="1" applyFont="1" applyBorder="1"/>
    <xf numFmtId="0" fontId="17" fillId="0" borderId="11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11" xfId="0" applyFont="1" applyBorder="1"/>
    <xf numFmtId="164" fontId="9" fillId="0" borderId="11" xfId="0" applyNumberFormat="1" applyFont="1" applyBorder="1"/>
    <xf numFmtId="164" fontId="9" fillId="0" borderId="43" xfId="0" applyNumberFormat="1" applyFont="1" applyBorder="1" applyAlignment="1">
      <alignment horizontal="left"/>
    </xf>
    <xf numFmtId="165" fontId="9" fillId="0" borderId="5" xfId="0" applyNumberFormat="1" applyFont="1" applyBorder="1" applyAlignment="1">
      <alignment horizontal="left"/>
    </xf>
    <xf numFmtId="165" fontId="17" fillId="0" borderId="0" xfId="0" applyNumberFormat="1" applyFont="1"/>
    <xf numFmtId="165" fontId="9" fillId="0" borderId="38" xfId="0" applyNumberFormat="1" applyFont="1" applyBorder="1" applyAlignment="1">
      <alignment horizontal="center" vertical="center" wrapText="1"/>
    </xf>
    <xf numFmtId="0" fontId="5" fillId="0" borderId="41" xfId="0" applyFont="1" applyBorder="1"/>
    <xf numFmtId="0" fontId="5" fillId="0" borderId="42" xfId="0" applyFont="1" applyBorder="1"/>
    <xf numFmtId="165" fontId="8" fillId="0" borderId="28" xfId="0" applyNumberFormat="1" applyFont="1" applyBorder="1" applyAlignment="1">
      <alignment horizontal="center" vertical="center"/>
    </xf>
    <xf numFmtId="0" fontId="5" fillId="0" borderId="53" xfId="0" applyFont="1" applyBorder="1"/>
    <xf numFmtId="0" fontId="13" fillId="0" borderId="31" xfId="0" applyFont="1" applyBorder="1" applyAlignment="1">
      <alignment horizontal="center" wrapText="1"/>
    </xf>
    <xf numFmtId="0" fontId="5" fillId="0" borderId="17" xfId="0" applyFont="1" applyBorder="1"/>
    <xf numFmtId="0" fontId="5" fillId="0" borderId="32" xfId="0" applyFont="1" applyBorder="1"/>
    <xf numFmtId="0" fontId="14" fillId="0" borderId="12" xfId="0" applyFont="1" applyBorder="1" applyAlignment="1">
      <alignment horizontal="left" vertical="center" wrapText="1"/>
    </xf>
    <xf numFmtId="0" fontId="5" fillId="0" borderId="13" xfId="0" applyFont="1" applyBorder="1"/>
    <xf numFmtId="0" fontId="5" fillId="0" borderId="14" xfId="0" applyFont="1" applyBorder="1"/>
    <xf numFmtId="0" fontId="4" fillId="0" borderId="33" xfId="0" applyFont="1" applyBorder="1" applyAlignment="1">
      <alignment horizontal="center" vertical="center" textRotation="90" wrapText="1"/>
    </xf>
    <xf numFmtId="0" fontId="5" fillId="0" borderId="39" xfId="0" applyFont="1" applyBorder="1"/>
    <xf numFmtId="0" fontId="5" fillId="0" borderId="51" xfId="0" applyFont="1" applyBorder="1"/>
    <xf numFmtId="0" fontId="16" fillId="0" borderId="34" xfId="0" applyFont="1" applyBorder="1" applyAlignment="1">
      <alignment horizontal="left" vertical="center" wrapText="1"/>
    </xf>
    <xf numFmtId="0" fontId="5" fillId="0" borderId="40" xfId="0" applyFont="1" applyBorder="1"/>
    <xf numFmtId="0" fontId="5" fillId="0" borderId="6" xfId="0" applyFont="1" applyBorder="1"/>
    <xf numFmtId="9" fontId="15" fillId="0" borderId="43" xfId="0" applyNumberFormat="1" applyFont="1" applyBorder="1" applyAlignment="1">
      <alignment horizontal="center" vertical="center" wrapText="1"/>
    </xf>
    <xf numFmtId="0" fontId="5" fillId="0" borderId="46" xfId="0" applyFont="1" applyBorder="1"/>
    <xf numFmtId="164" fontId="10" fillId="0" borderId="43" xfId="0" applyNumberFormat="1" applyFont="1" applyBorder="1" applyAlignment="1">
      <alignment horizontal="center" vertical="center"/>
    </xf>
    <xf numFmtId="9" fontId="15" fillId="0" borderId="34" xfId="0" applyNumberFormat="1" applyFont="1" applyBorder="1" applyAlignment="1">
      <alignment horizontal="center" vertical="center" wrapText="1"/>
    </xf>
    <xf numFmtId="164" fontId="10" fillId="0" borderId="34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/>
    </xf>
    <xf numFmtId="0" fontId="5" fillId="0" borderId="45" xfId="0" applyFont="1" applyBorder="1"/>
    <xf numFmtId="0" fontId="14" fillId="0" borderId="34" xfId="0" applyFont="1" applyBorder="1" applyAlignment="1">
      <alignment horizontal="left" vertical="center" wrapText="1"/>
    </xf>
    <xf numFmtId="0" fontId="16" fillId="0" borderId="43" xfId="0" applyFont="1" applyBorder="1" applyAlignment="1">
      <alignment horizontal="left" vertical="center"/>
    </xf>
    <xf numFmtId="0" fontId="3" fillId="0" borderId="17" xfId="0" applyFont="1" applyBorder="1" applyAlignment="1">
      <alignment horizontal="right"/>
    </xf>
    <xf numFmtId="0" fontId="5" fillId="0" borderId="19" xfId="0" applyFont="1" applyBorder="1"/>
    <xf numFmtId="0" fontId="3" fillId="0" borderId="0" xfId="0" applyFont="1" applyAlignment="1">
      <alignment horizontal="right"/>
    </xf>
    <xf numFmtId="0" fontId="0" fillId="0" borderId="0" xfId="0" applyFont="1" applyAlignment="1"/>
    <xf numFmtId="0" fontId="5" fillId="0" borderId="21" xfId="0" applyFont="1" applyBorder="1"/>
    <xf numFmtId="0" fontId="4" fillId="0" borderId="22" xfId="0" applyFont="1" applyBorder="1" applyAlignment="1">
      <alignment horizontal="left"/>
    </xf>
    <xf numFmtId="0" fontId="5" fillId="0" borderId="22" xfId="0" applyFont="1" applyBorder="1"/>
    <xf numFmtId="0" fontId="3" fillId="0" borderId="7" xfId="0" applyFont="1" applyBorder="1" applyAlignment="1">
      <alignment horizontal="left"/>
    </xf>
    <xf numFmtId="0" fontId="5" fillId="0" borderId="9" xfId="0" applyFont="1" applyBorder="1"/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3" fillId="0" borderId="7" xfId="0" applyFont="1" applyBorder="1" applyAlignment="1">
      <alignment horizontal="center"/>
    </xf>
    <xf numFmtId="0" fontId="5" fillId="0" borderId="8" xfId="0" applyFont="1" applyBorder="1"/>
    <xf numFmtId="0" fontId="4" fillId="0" borderId="0" xfId="0" applyFont="1" applyAlignment="1">
      <alignment horizontal="left"/>
    </xf>
    <xf numFmtId="165" fontId="9" fillId="0" borderId="44" xfId="0" applyNumberFormat="1" applyFont="1" applyBorder="1" applyAlignment="1">
      <alignment horizontal="center" vertical="center" wrapText="1"/>
    </xf>
    <xf numFmtId="0" fontId="5" fillId="0" borderId="50" xfId="0" applyFont="1" applyBorder="1"/>
    <xf numFmtId="0" fontId="14" fillId="0" borderId="2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5" fillId="0" borderId="36" xfId="0" applyFont="1" applyBorder="1"/>
    <xf numFmtId="0" fontId="5" fillId="0" borderId="37" xfId="0" applyFont="1" applyBorder="1"/>
    <xf numFmtId="0" fontId="14" fillId="0" borderId="47" xfId="0" applyFont="1" applyBorder="1" applyAlignment="1">
      <alignment horizontal="left" vertical="center" wrapText="1"/>
    </xf>
    <xf numFmtId="0" fontId="5" fillId="0" borderId="48" xfId="0" applyFont="1" applyBorder="1"/>
    <xf numFmtId="0" fontId="5" fillId="0" borderId="49" xfId="0" applyFont="1" applyBorder="1"/>
    <xf numFmtId="165" fontId="3" fillId="2" borderId="12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4" fillId="0" borderId="31" xfId="0" applyFont="1" applyBorder="1" applyAlignment="1">
      <alignment horizontal="left"/>
    </xf>
    <xf numFmtId="0" fontId="3" fillId="0" borderId="56" xfId="0" applyFont="1" applyBorder="1" applyAlignment="1">
      <alignment horizontal="left"/>
    </xf>
    <xf numFmtId="0" fontId="13" fillId="0" borderId="47" xfId="0" applyFont="1" applyBorder="1" applyAlignment="1">
      <alignment horizontal="center" wrapText="1"/>
    </xf>
    <xf numFmtId="0" fontId="5" fillId="0" borderId="58" xfId="0" applyFont="1" applyBorder="1"/>
    <xf numFmtId="0" fontId="4" fillId="0" borderId="0" xfId="0" applyFont="1" applyAlignment="1">
      <alignment horizontal="center"/>
    </xf>
    <xf numFmtId="164" fontId="10" fillId="3" borderId="34" xfId="0" applyNumberFormat="1" applyFont="1" applyFill="1" applyBorder="1" applyAlignment="1">
      <alignment horizontal="center" vertical="center"/>
    </xf>
    <xf numFmtId="164" fontId="10" fillId="3" borderId="43" xfId="0" applyNumberFormat="1" applyFont="1" applyFill="1" applyBorder="1" applyAlignment="1">
      <alignment horizontal="center" vertical="center"/>
    </xf>
    <xf numFmtId="0" fontId="3" fillId="0" borderId="62" xfId="0" applyFont="1" applyBorder="1" applyAlignment="1">
      <alignment horizontal="left"/>
    </xf>
    <xf numFmtId="0" fontId="5" fillId="0" borderId="26" xfId="0" applyFont="1" applyBorder="1"/>
    <xf numFmtId="0" fontId="18" fillId="0" borderId="0" xfId="0" applyFont="1" applyAlignment="1">
      <alignment horizontal="center"/>
    </xf>
    <xf numFmtId="0" fontId="4" fillId="0" borderId="47" xfId="0" applyFont="1" applyBorder="1" applyAlignment="1">
      <alignment horizontal="left"/>
    </xf>
    <xf numFmtId="0" fontId="3" fillId="0" borderId="60" xfId="0" applyFont="1" applyBorder="1" applyAlignment="1">
      <alignment horizontal="left"/>
    </xf>
    <xf numFmtId="0" fontId="5" fillId="0" borderId="61" xfId="0" applyFont="1" applyBorder="1"/>
    <xf numFmtId="0" fontId="3" fillId="0" borderId="7" xfId="0" applyFont="1" applyBorder="1" applyAlignment="1">
      <alignment horizontal="left" vertical="center"/>
    </xf>
    <xf numFmtId="0" fontId="10" fillId="0" borderId="43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9" fillId="0" borderId="0" xfId="0" applyFont="1" applyAlignment="1">
      <alignment horizontal="center" wrapText="1"/>
    </xf>
    <xf numFmtId="165" fontId="9" fillId="0" borderId="43" xfId="0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left" vertical="center"/>
    </xf>
    <xf numFmtId="0" fontId="17" fillId="0" borderId="1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31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3" fillId="0" borderId="28" xfId="0" applyFont="1" applyBorder="1" applyAlignment="1">
      <alignment horizontal="center"/>
    </xf>
    <xf numFmtId="9" fontId="15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4" fillId="5" borderId="68" xfId="0" applyFont="1" applyFill="1" applyBorder="1" applyAlignment="1">
      <alignment horizontal="right"/>
    </xf>
    <xf numFmtId="0" fontId="5" fillId="0" borderId="6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9" workbookViewId="0">
      <selection activeCell="G8" sqref="G8"/>
    </sheetView>
  </sheetViews>
  <sheetFormatPr baseColWidth="10" defaultColWidth="14.5" defaultRowHeight="15" customHeight="1" x14ac:dyDescent="0.2"/>
  <cols>
    <col min="1" max="1" width="20" customWidth="1"/>
    <col min="2" max="2" width="11.5" customWidth="1"/>
    <col min="3" max="3" width="12" customWidth="1"/>
    <col min="4" max="4" width="9" customWidth="1"/>
    <col min="5" max="5" width="9.1640625" customWidth="1"/>
    <col min="6" max="6" width="13" customWidth="1"/>
    <col min="7" max="7" width="14.6640625" customWidth="1"/>
    <col min="8" max="10" width="11.5" customWidth="1"/>
    <col min="11" max="11" width="2" customWidth="1"/>
    <col min="12" max="26" width="11.5" customWidth="1"/>
  </cols>
  <sheetData>
    <row r="1" spans="1:26" ht="20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0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">
      <c r="A3" s="3"/>
      <c r="B3" s="3"/>
      <c r="C3" s="3"/>
      <c r="D3" s="3"/>
      <c r="E3" s="230" t="s">
        <v>1</v>
      </c>
      <c r="F3" s="217"/>
      <c r="G3" s="4"/>
    </row>
    <row r="4" spans="1:26" x14ac:dyDescent="0.2">
      <c r="A4" s="5" t="s">
        <v>2</v>
      </c>
      <c r="B4" s="224"/>
      <c r="C4" s="217"/>
      <c r="D4" s="5" t="s">
        <v>3</v>
      </c>
      <c r="E4" s="224"/>
      <c r="F4" s="217"/>
      <c r="G4" s="6"/>
    </row>
    <row r="5" spans="1:26" x14ac:dyDescent="0.2">
      <c r="A5" s="5" t="s">
        <v>4</v>
      </c>
      <c r="B5" s="224"/>
      <c r="C5" s="217"/>
      <c r="D5" s="5" t="s">
        <v>5</v>
      </c>
      <c r="E5" s="224"/>
      <c r="F5" s="217"/>
      <c r="G5" s="6"/>
    </row>
    <row r="6" spans="1:26" x14ac:dyDescent="0.2">
      <c r="A6" s="5" t="s">
        <v>6</v>
      </c>
      <c r="B6" s="224"/>
      <c r="C6" s="217"/>
      <c r="D6" s="5" t="s">
        <v>7</v>
      </c>
      <c r="E6" s="224"/>
      <c r="F6" s="217"/>
      <c r="G6" s="6"/>
    </row>
    <row r="7" spans="1:26" x14ac:dyDescent="0.2">
      <c r="A7" s="3"/>
      <c r="B7" s="3"/>
      <c r="C7" s="3"/>
      <c r="D7" s="3"/>
      <c r="E7" s="3"/>
      <c r="F7" s="3"/>
      <c r="G7" s="3"/>
    </row>
    <row r="8" spans="1:26" x14ac:dyDescent="0.2">
      <c r="A8" s="7" t="s">
        <v>8</v>
      </c>
      <c r="B8" s="225" t="s">
        <v>9</v>
      </c>
      <c r="C8" s="226"/>
      <c r="D8" s="227"/>
      <c r="E8" s="9" t="s">
        <v>10</v>
      </c>
      <c r="F8" s="3"/>
      <c r="G8" s="3"/>
    </row>
    <row r="9" spans="1:26" x14ac:dyDescent="0.2">
      <c r="A9" s="10" t="s">
        <v>11</v>
      </c>
      <c r="B9" s="228"/>
      <c r="C9" s="229"/>
      <c r="D9" s="222"/>
      <c r="E9" s="12"/>
      <c r="F9" s="3"/>
      <c r="G9" s="3"/>
    </row>
    <row r="10" spans="1:26" x14ac:dyDescent="0.2">
      <c r="A10" s="13" t="s">
        <v>12</v>
      </c>
      <c r="B10" s="223"/>
      <c r="C10" s="197"/>
      <c r="D10" s="198"/>
      <c r="E10" s="15"/>
      <c r="F10" s="3"/>
      <c r="G10" s="3"/>
    </row>
    <row r="11" spans="1:26" x14ac:dyDescent="0.2">
      <c r="A11" s="13" t="s">
        <v>13</v>
      </c>
      <c r="B11" s="223"/>
      <c r="C11" s="197"/>
      <c r="D11" s="198"/>
      <c r="E11" s="15"/>
      <c r="F11" s="3"/>
      <c r="G11" s="3"/>
    </row>
    <row r="12" spans="1:26" x14ac:dyDescent="0.2">
      <c r="A12" s="13" t="s">
        <v>14</v>
      </c>
      <c r="B12" s="223"/>
      <c r="C12" s="197"/>
      <c r="D12" s="198"/>
      <c r="E12" s="15"/>
      <c r="F12" s="3"/>
      <c r="G12" s="3"/>
    </row>
    <row r="13" spans="1:26" x14ac:dyDescent="0.2">
      <c r="A13" s="13" t="s">
        <v>15</v>
      </c>
      <c r="B13" s="223"/>
      <c r="C13" s="197"/>
      <c r="D13" s="198"/>
      <c r="E13" s="15"/>
      <c r="F13" s="3"/>
      <c r="G13" s="3"/>
    </row>
    <row r="14" spans="1:26" x14ac:dyDescent="0.2">
      <c r="A14" s="13" t="s">
        <v>16</v>
      </c>
      <c r="B14" s="223"/>
      <c r="C14" s="197"/>
      <c r="D14" s="198"/>
      <c r="E14" s="15"/>
      <c r="F14" s="3"/>
      <c r="G14" s="3"/>
    </row>
    <row r="15" spans="1:26" x14ac:dyDescent="0.2">
      <c r="A15" s="13" t="s">
        <v>17</v>
      </c>
      <c r="B15" s="223"/>
      <c r="C15" s="197"/>
      <c r="D15" s="198"/>
      <c r="E15" s="16"/>
      <c r="F15" s="3"/>
      <c r="G15" s="3"/>
    </row>
    <row r="16" spans="1:26" x14ac:dyDescent="0.2">
      <c r="A16" s="13" t="s">
        <v>18</v>
      </c>
      <c r="B16" s="17"/>
      <c r="C16" s="17"/>
      <c r="D16" s="17"/>
      <c r="E16" s="18"/>
      <c r="F16" s="3"/>
      <c r="G16" s="3"/>
    </row>
    <row r="17" spans="1:11" x14ac:dyDescent="0.2">
      <c r="A17" s="3"/>
      <c r="B17" s="214" t="s">
        <v>19</v>
      </c>
      <c r="C17" s="194"/>
      <c r="D17" s="215"/>
      <c r="E17" s="19"/>
      <c r="F17" s="3"/>
      <c r="G17" s="3"/>
    </row>
    <row r="18" spans="1:11" x14ac:dyDescent="0.2">
      <c r="A18" s="3"/>
      <c r="B18" s="3"/>
      <c r="C18" s="3"/>
      <c r="D18" s="3"/>
      <c r="E18" s="3"/>
      <c r="F18" s="3"/>
      <c r="G18" s="3"/>
    </row>
    <row r="19" spans="1:11" x14ac:dyDescent="0.2">
      <c r="A19" s="3"/>
      <c r="B19" s="216" t="s">
        <v>20</v>
      </c>
      <c r="C19" s="217"/>
      <c r="D19" s="218"/>
      <c r="E19" s="21"/>
      <c r="F19" s="3"/>
      <c r="G19" s="3"/>
    </row>
    <row r="20" spans="1:11" x14ac:dyDescent="0.2">
      <c r="A20" s="3"/>
      <c r="B20" s="3"/>
      <c r="C20" s="3"/>
      <c r="D20" s="3"/>
      <c r="E20" s="3"/>
      <c r="F20" s="3"/>
      <c r="G20" s="3"/>
    </row>
    <row r="21" spans="1:11" ht="15.75" customHeight="1" x14ac:dyDescent="0.2">
      <c r="A21" s="219" t="s">
        <v>21</v>
      </c>
      <c r="B21" s="220"/>
      <c r="C21" s="22" t="s">
        <v>10</v>
      </c>
      <c r="D21" s="23" t="s">
        <v>22</v>
      </c>
      <c r="E21" s="9" t="s">
        <v>23</v>
      </c>
      <c r="F21" s="3"/>
      <c r="G21" s="3"/>
      <c r="I21" s="24" t="s">
        <v>24</v>
      </c>
    </row>
    <row r="22" spans="1:11" ht="15.75" customHeight="1" x14ac:dyDescent="0.2">
      <c r="A22" s="221" t="s">
        <v>25</v>
      </c>
      <c r="B22" s="222"/>
      <c r="C22" s="25"/>
      <c r="D22" s="11" t="s">
        <v>26</v>
      </c>
      <c r="E22" s="26">
        <f t="shared" ref="E22:E23" si="0">C22</f>
        <v>0</v>
      </c>
      <c r="F22" s="3"/>
      <c r="G22" s="3"/>
    </row>
    <row r="23" spans="1:11" ht="15.75" customHeight="1" x14ac:dyDescent="0.2">
      <c r="A23" s="210" t="s">
        <v>27</v>
      </c>
      <c r="B23" s="198"/>
      <c r="C23" s="27"/>
      <c r="D23" s="14" t="s">
        <v>26</v>
      </c>
      <c r="E23" s="28">
        <f t="shared" si="0"/>
        <v>0</v>
      </c>
      <c r="F23" s="3"/>
      <c r="G23" s="3"/>
    </row>
    <row r="24" spans="1:11" ht="15.75" customHeight="1" x14ac:dyDescent="0.2">
      <c r="A24" s="210" t="s">
        <v>28</v>
      </c>
      <c r="B24" s="198"/>
      <c r="C24" s="27"/>
      <c r="D24" s="14" t="s">
        <v>29</v>
      </c>
      <c r="E24" s="28"/>
      <c r="F24" s="3"/>
      <c r="G24" s="3"/>
    </row>
    <row r="25" spans="1:11" ht="15.75" customHeight="1" x14ac:dyDescent="0.2">
      <c r="A25" s="3"/>
      <c r="B25" s="3"/>
      <c r="C25" s="3"/>
      <c r="D25" s="3" t="s">
        <v>23</v>
      </c>
      <c r="E25" s="29"/>
      <c r="F25" s="3"/>
      <c r="G25" s="3"/>
    </row>
    <row r="26" spans="1:11" ht="15.75" customHeight="1" x14ac:dyDescent="0.2">
      <c r="A26" s="3"/>
      <c r="B26" s="3"/>
      <c r="C26" s="3"/>
      <c r="D26" s="20" t="s">
        <v>30</v>
      </c>
      <c r="E26" s="21"/>
      <c r="F26" s="3"/>
      <c r="G26" s="3"/>
    </row>
    <row r="27" spans="1:11" ht="15.75" customHeight="1" x14ac:dyDescent="0.2">
      <c r="A27" s="3"/>
      <c r="B27" s="3"/>
      <c r="C27" s="3"/>
      <c r="D27" s="3"/>
      <c r="E27" s="3"/>
      <c r="F27" s="3"/>
      <c r="G27" s="3"/>
    </row>
    <row r="28" spans="1:11" ht="15.75" customHeight="1" x14ac:dyDescent="0.2">
      <c r="A28" s="30"/>
      <c r="B28" s="30"/>
      <c r="C28" s="30"/>
      <c r="D28" s="30"/>
      <c r="E28" s="30"/>
      <c r="F28" s="30"/>
      <c r="G28" s="30"/>
    </row>
    <row r="29" spans="1:11" ht="15.75" customHeight="1" x14ac:dyDescent="0.2">
      <c r="A29" s="31" t="s">
        <v>31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11" ht="15.75" customHeight="1" x14ac:dyDescent="0.2">
      <c r="A30" s="32"/>
      <c r="B30" s="32"/>
      <c r="C30" s="32"/>
      <c r="D30" s="32"/>
      <c r="E30" s="32"/>
      <c r="F30" s="32" t="s">
        <v>32</v>
      </c>
      <c r="G30" s="33"/>
      <c r="H30" s="34" t="s">
        <v>33</v>
      </c>
      <c r="I30" s="35"/>
      <c r="J30" s="32"/>
    </row>
    <row r="31" spans="1:11" ht="15.75" customHeight="1" x14ac:dyDescent="0.2">
      <c r="A31" s="32"/>
      <c r="B31" s="36" t="s">
        <v>34</v>
      </c>
      <c r="C31" s="37"/>
      <c r="D31" s="38">
        <v>0</v>
      </c>
      <c r="E31" s="39">
        <v>1.3</v>
      </c>
      <c r="G31" s="38"/>
      <c r="H31" s="40">
        <f t="shared" ref="H31:H34" si="1">G31*E31</f>
        <v>0</v>
      </c>
      <c r="I31" s="41"/>
      <c r="J31" s="32"/>
    </row>
    <row r="32" spans="1:11" ht="15.75" customHeight="1" x14ac:dyDescent="0.2">
      <c r="A32" s="32"/>
      <c r="B32" s="36" t="s">
        <v>35</v>
      </c>
      <c r="C32" s="42"/>
      <c r="D32" s="38">
        <v>0</v>
      </c>
      <c r="E32" s="39">
        <v>0.9</v>
      </c>
      <c r="G32" s="38"/>
      <c r="H32" s="40">
        <f t="shared" si="1"/>
        <v>0</v>
      </c>
      <c r="I32" s="41"/>
      <c r="J32" s="32"/>
    </row>
    <row r="33" spans="1:11" ht="15.75" customHeight="1" x14ac:dyDescent="0.2">
      <c r="A33" s="32"/>
      <c r="B33" s="36" t="s">
        <v>36</v>
      </c>
      <c r="C33" s="42"/>
      <c r="D33" s="38">
        <v>0</v>
      </c>
      <c r="E33" s="39">
        <v>0.4</v>
      </c>
      <c r="G33" s="38"/>
      <c r="H33" s="40">
        <f t="shared" si="1"/>
        <v>0</v>
      </c>
      <c r="I33" s="41"/>
      <c r="J33" s="32"/>
    </row>
    <row r="34" spans="1:11" ht="15.75" customHeight="1" x14ac:dyDescent="0.2">
      <c r="A34" s="32"/>
      <c r="B34" s="36" t="s">
        <v>37</v>
      </c>
      <c r="C34" s="42"/>
      <c r="D34" s="38">
        <v>0</v>
      </c>
      <c r="E34" s="43" t="s">
        <v>38</v>
      </c>
      <c r="G34" s="44"/>
      <c r="H34" s="40">
        <f t="shared" si="1"/>
        <v>0</v>
      </c>
      <c r="I34" s="41"/>
      <c r="J34" s="32"/>
    </row>
    <row r="35" spans="1:11" ht="15.75" customHeight="1" x14ac:dyDescent="0.2">
      <c r="A35" s="32"/>
      <c r="B35" s="45" t="s">
        <v>39</v>
      </c>
      <c r="C35" s="46"/>
      <c r="D35" s="47">
        <v>0</v>
      </c>
      <c r="F35" s="32"/>
      <c r="G35" s="32"/>
      <c r="H35" s="32"/>
      <c r="I35" s="32"/>
      <c r="J35" s="32"/>
      <c r="K35" s="32"/>
    </row>
    <row r="36" spans="1:11" ht="15.75" customHeight="1" x14ac:dyDescent="0.2">
      <c r="A36" s="32"/>
      <c r="B36" s="32"/>
      <c r="C36" s="32"/>
      <c r="D36" s="48" t="s">
        <v>25</v>
      </c>
      <c r="E36" s="49"/>
      <c r="F36" s="49"/>
      <c r="G36" s="50"/>
      <c r="H36" s="51">
        <f>IF(SUM(H31:H34)&gt;10,10,SUM(H31:H34))</f>
        <v>0</v>
      </c>
    </row>
    <row r="37" spans="1:11" ht="15.75" customHeight="1" x14ac:dyDescent="0.2">
      <c r="A37" s="52" t="s">
        <v>28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</row>
    <row r="38" spans="1:11" ht="15.75" customHeight="1" x14ac:dyDescent="0.2">
      <c r="A38" s="32"/>
      <c r="B38" s="53" t="s">
        <v>40</v>
      </c>
      <c r="C38" s="32"/>
      <c r="D38" s="32"/>
      <c r="E38" s="32"/>
      <c r="F38" s="32"/>
      <c r="G38" s="32"/>
      <c r="H38" s="54"/>
      <c r="I38" s="55"/>
      <c r="J38" s="56"/>
      <c r="K38" s="57"/>
    </row>
    <row r="39" spans="1:11" ht="15.75" customHeight="1" x14ac:dyDescent="0.2">
      <c r="A39" s="42" t="s">
        <v>41</v>
      </c>
      <c r="B39" s="58"/>
      <c r="C39" s="59"/>
      <c r="D39" s="38"/>
      <c r="E39" s="42" t="s">
        <v>42</v>
      </c>
      <c r="F39" s="60"/>
      <c r="G39" s="61"/>
      <c r="H39" s="62" t="str">
        <f>IFERROR(ROUND(D39/G39,3),"-")</f>
        <v>-</v>
      </c>
      <c r="J39" s="63"/>
    </row>
    <row r="40" spans="1:11" ht="15.75" customHeight="1" x14ac:dyDescent="0.2">
      <c r="A40" s="32"/>
      <c r="B40" s="32"/>
      <c r="C40" s="32"/>
      <c r="D40" s="32"/>
      <c r="E40" s="32"/>
      <c r="F40" s="32"/>
      <c r="G40" s="32"/>
      <c r="H40" s="64">
        <f>IFERROR((10-H39),0)</f>
        <v>0</v>
      </c>
      <c r="I40" s="55"/>
      <c r="J40" s="56"/>
      <c r="K40" s="57"/>
    </row>
    <row r="41" spans="1:11" ht="15.75" customHeight="1" x14ac:dyDescent="0.2">
      <c r="A41" s="32"/>
      <c r="B41" s="32"/>
      <c r="C41" s="32"/>
      <c r="D41" s="32"/>
      <c r="E41" s="32"/>
      <c r="F41" s="32"/>
      <c r="G41" s="32"/>
      <c r="H41" s="32"/>
      <c r="I41" s="55"/>
      <c r="J41" s="56"/>
      <c r="K41" s="32"/>
    </row>
    <row r="42" spans="1:11" ht="15.75" customHeight="1" x14ac:dyDescent="0.2">
      <c r="A42" s="32"/>
      <c r="B42" s="32"/>
      <c r="C42" s="32"/>
      <c r="D42" s="32"/>
      <c r="E42" s="65" t="s">
        <v>43</v>
      </c>
      <c r="F42" s="46"/>
      <c r="G42" s="66"/>
      <c r="H42" s="67"/>
      <c r="I42" s="35"/>
      <c r="J42" s="68"/>
      <c r="K42" s="69"/>
    </row>
    <row r="43" spans="1:11" ht="15.75" customHeight="1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11" ht="15.75" customHeight="1" x14ac:dyDescent="0.2">
      <c r="A44" s="32"/>
      <c r="B44" s="32"/>
      <c r="C44" s="32"/>
      <c r="D44" s="48" t="s">
        <v>28</v>
      </c>
      <c r="E44" s="49"/>
      <c r="F44" s="49"/>
      <c r="G44" s="70"/>
      <c r="H44" s="51">
        <f>H40-H42</f>
        <v>0</v>
      </c>
    </row>
    <row r="45" spans="1:11" ht="15.75" customHeight="1" x14ac:dyDescent="0.2"/>
    <row r="46" spans="1:11" ht="15.75" customHeight="1" x14ac:dyDescent="0.2"/>
    <row r="47" spans="1:11" ht="15.75" customHeight="1" x14ac:dyDescent="0.2">
      <c r="A47" s="53" t="s">
        <v>44</v>
      </c>
      <c r="B47" s="32"/>
      <c r="C47" s="32"/>
      <c r="D47" s="32"/>
      <c r="E47" s="32"/>
      <c r="F47" s="193" t="s">
        <v>45</v>
      </c>
      <c r="G47" s="194"/>
      <c r="H47" s="195"/>
    </row>
    <row r="48" spans="1:11" ht="15.75" customHeight="1" x14ac:dyDescent="0.2">
      <c r="A48" s="199" t="s">
        <v>46</v>
      </c>
      <c r="B48" s="212" t="s">
        <v>47</v>
      </c>
      <c r="C48" s="234" t="s">
        <v>48</v>
      </c>
      <c r="D48" s="235"/>
      <c r="E48" s="236"/>
      <c r="F48" s="208">
        <v>0.3</v>
      </c>
      <c r="G48" s="209">
        <v>5</v>
      </c>
      <c r="H48" s="188">
        <f>ROUND(G48*0.3,3)</f>
        <v>1.5</v>
      </c>
    </row>
    <row r="49" spans="1:8" ht="15.75" customHeight="1" x14ac:dyDescent="0.2">
      <c r="A49" s="200"/>
      <c r="B49" s="203"/>
      <c r="C49" s="196" t="s">
        <v>49</v>
      </c>
      <c r="D49" s="197"/>
      <c r="E49" s="198"/>
      <c r="F49" s="203"/>
      <c r="G49" s="203"/>
      <c r="H49" s="189"/>
    </row>
    <row r="50" spans="1:8" ht="15.75" customHeight="1" x14ac:dyDescent="0.2">
      <c r="A50" s="200"/>
      <c r="B50" s="204"/>
      <c r="C50" s="196" t="s">
        <v>50</v>
      </c>
      <c r="D50" s="197"/>
      <c r="E50" s="198"/>
      <c r="F50" s="204"/>
      <c r="G50" s="204"/>
      <c r="H50" s="190"/>
    </row>
    <row r="51" spans="1:8" ht="15.75" customHeight="1" x14ac:dyDescent="0.2">
      <c r="A51" s="200"/>
      <c r="B51" s="213" t="s">
        <v>51</v>
      </c>
      <c r="C51" s="196" t="s">
        <v>51</v>
      </c>
      <c r="D51" s="197"/>
      <c r="E51" s="198"/>
      <c r="F51" s="205">
        <v>0.3</v>
      </c>
      <c r="G51" s="207">
        <v>6</v>
      </c>
      <c r="H51" s="231">
        <f>ROUND(G51*0.3,3)</f>
        <v>1.8</v>
      </c>
    </row>
    <row r="52" spans="1:8" ht="15.75" customHeight="1" x14ac:dyDescent="0.2">
      <c r="A52" s="200"/>
      <c r="B52" s="203"/>
      <c r="C52" s="196" t="s">
        <v>52</v>
      </c>
      <c r="D52" s="197"/>
      <c r="E52" s="198"/>
      <c r="F52" s="203"/>
      <c r="G52" s="203"/>
      <c r="H52" s="189"/>
    </row>
    <row r="53" spans="1:8" ht="15.75" customHeight="1" x14ac:dyDescent="0.2">
      <c r="A53" s="211"/>
      <c r="B53" s="206"/>
      <c r="C53" s="237" t="s">
        <v>53</v>
      </c>
      <c r="D53" s="238"/>
      <c r="E53" s="239"/>
      <c r="F53" s="206"/>
      <c r="G53" s="206"/>
      <c r="H53" s="232"/>
    </row>
    <row r="54" spans="1:8" ht="15.75" customHeight="1" x14ac:dyDescent="0.2">
      <c r="A54" s="199" t="s">
        <v>54</v>
      </c>
      <c r="B54" s="202" t="s">
        <v>55</v>
      </c>
      <c r="C54" s="234" t="s">
        <v>55</v>
      </c>
      <c r="D54" s="235"/>
      <c r="E54" s="236"/>
      <c r="F54" s="208">
        <v>0.25</v>
      </c>
      <c r="G54" s="209">
        <v>7</v>
      </c>
      <c r="H54" s="188">
        <f>ROUND(G54*0.25,3)</f>
        <v>1.75</v>
      </c>
    </row>
    <row r="55" spans="1:8" ht="15.75" customHeight="1" x14ac:dyDescent="0.2">
      <c r="A55" s="200"/>
      <c r="B55" s="203"/>
      <c r="C55" s="196" t="s">
        <v>56</v>
      </c>
      <c r="D55" s="197"/>
      <c r="E55" s="198"/>
      <c r="F55" s="203"/>
      <c r="G55" s="203"/>
      <c r="H55" s="189"/>
    </row>
    <row r="56" spans="1:8" ht="15.75" customHeight="1" x14ac:dyDescent="0.2">
      <c r="A56" s="201"/>
      <c r="B56" s="204"/>
      <c r="C56" s="196" t="s">
        <v>57</v>
      </c>
      <c r="D56" s="197"/>
      <c r="E56" s="198"/>
      <c r="F56" s="204"/>
      <c r="G56" s="204"/>
      <c r="H56" s="190"/>
    </row>
    <row r="57" spans="1:8" ht="15.75" customHeight="1" x14ac:dyDescent="0.2">
      <c r="A57" s="71" t="s">
        <v>58</v>
      </c>
      <c r="B57" s="72" t="s">
        <v>59</v>
      </c>
      <c r="C57" s="233" t="s">
        <v>60</v>
      </c>
      <c r="D57" s="226"/>
      <c r="E57" s="227"/>
      <c r="F57" s="73">
        <v>0.15</v>
      </c>
      <c r="G57" s="74">
        <v>6</v>
      </c>
      <c r="H57" s="75">
        <f>ROUND(G57*0.15,3)</f>
        <v>0.9</v>
      </c>
    </row>
    <row r="58" spans="1:8" ht="15.75" customHeight="1" x14ac:dyDescent="0.2">
      <c r="A58" s="3"/>
      <c r="B58" s="3"/>
      <c r="C58" s="3"/>
      <c r="D58" s="3"/>
      <c r="E58" s="3"/>
      <c r="F58" s="3"/>
      <c r="G58" s="3"/>
      <c r="H58" s="3"/>
    </row>
    <row r="59" spans="1:8" ht="15.75" customHeight="1" x14ac:dyDescent="0.2">
      <c r="A59" s="3"/>
      <c r="B59" s="3"/>
      <c r="C59" s="3"/>
      <c r="D59" s="3"/>
      <c r="E59" s="3"/>
      <c r="F59" s="52"/>
      <c r="G59" s="191">
        <f>SUM(H48:H57)</f>
        <v>5.95</v>
      </c>
      <c r="H59" s="192"/>
    </row>
    <row r="60" spans="1:8" ht="15.75" customHeight="1" x14ac:dyDescent="0.2"/>
    <row r="61" spans="1:8" ht="15.75" customHeight="1" x14ac:dyDescent="0.2">
      <c r="A61" s="53" t="s">
        <v>61</v>
      </c>
      <c r="B61" s="32"/>
      <c r="C61" s="32"/>
      <c r="D61" s="32"/>
      <c r="E61" s="32"/>
      <c r="F61" s="193" t="s">
        <v>45</v>
      </c>
      <c r="G61" s="194"/>
      <c r="H61" s="195"/>
    </row>
    <row r="62" spans="1:8" ht="15.75" customHeight="1" x14ac:dyDescent="0.2">
      <c r="A62" s="199" t="s">
        <v>46</v>
      </c>
      <c r="B62" s="212" t="s">
        <v>47</v>
      </c>
      <c r="C62" s="234" t="s">
        <v>48</v>
      </c>
      <c r="D62" s="235"/>
      <c r="E62" s="236"/>
      <c r="F62" s="208">
        <v>0.3</v>
      </c>
      <c r="G62" s="209">
        <v>0</v>
      </c>
      <c r="H62" s="188">
        <f>ROUND(G62*0.3,3)</f>
        <v>0</v>
      </c>
    </row>
    <row r="63" spans="1:8" ht="15.75" customHeight="1" x14ac:dyDescent="0.2">
      <c r="A63" s="200"/>
      <c r="B63" s="203"/>
      <c r="C63" s="196" t="s">
        <v>49</v>
      </c>
      <c r="D63" s="197"/>
      <c r="E63" s="198"/>
      <c r="F63" s="203"/>
      <c r="G63" s="203"/>
      <c r="H63" s="189"/>
    </row>
    <row r="64" spans="1:8" ht="15.75" customHeight="1" x14ac:dyDescent="0.2">
      <c r="A64" s="200"/>
      <c r="B64" s="204"/>
      <c r="C64" s="196" t="s">
        <v>50</v>
      </c>
      <c r="D64" s="197"/>
      <c r="E64" s="198"/>
      <c r="F64" s="204"/>
      <c r="G64" s="204"/>
      <c r="H64" s="190"/>
    </row>
    <row r="65" spans="1:8" ht="15.75" customHeight="1" x14ac:dyDescent="0.2">
      <c r="A65" s="200"/>
      <c r="B65" s="213" t="s">
        <v>51</v>
      </c>
      <c r="C65" s="196" t="s">
        <v>51</v>
      </c>
      <c r="D65" s="197"/>
      <c r="E65" s="198"/>
      <c r="F65" s="205">
        <v>0.3</v>
      </c>
      <c r="G65" s="207">
        <v>0</v>
      </c>
      <c r="H65" s="231">
        <f>ROUND(G65*0.3,3)</f>
        <v>0</v>
      </c>
    </row>
    <row r="66" spans="1:8" ht="15.75" customHeight="1" x14ac:dyDescent="0.2">
      <c r="A66" s="200"/>
      <c r="B66" s="203"/>
      <c r="C66" s="196" t="s">
        <v>52</v>
      </c>
      <c r="D66" s="197"/>
      <c r="E66" s="198"/>
      <c r="F66" s="203"/>
      <c r="G66" s="203"/>
      <c r="H66" s="189"/>
    </row>
    <row r="67" spans="1:8" ht="15.75" customHeight="1" x14ac:dyDescent="0.2">
      <c r="A67" s="211"/>
      <c r="B67" s="206"/>
      <c r="C67" s="237" t="s">
        <v>53</v>
      </c>
      <c r="D67" s="238"/>
      <c r="E67" s="239"/>
      <c r="F67" s="206"/>
      <c r="G67" s="206"/>
      <c r="H67" s="232"/>
    </row>
    <row r="68" spans="1:8" ht="15.75" customHeight="1" x14ac:dyDescent="0.2">
      <c r="A68" s="199" t="s">
        <v>54</v>
      </c>
      <c r="B68" s="202" t="s">
        <v>55</v>
      </c>
      <c r="C68" s="234" t="s">
        <v>55</v>
      </c>
      <c r="D68" s="235"/>
      <c r="E68" s="236"/>
      <c r="F68" s="208">
        <v>0.25</v>
      </c>
      <c r="G68" s="209">
        <v>0</v>
      </c>
      <c r="H68" s="188">
        <f>ROUND(G68*0.25,3)</f>
        <v>0</v>
      </c>
    </row>
    <row r="69" spans="1:8" ht="15.75" customHeight="1" x14ac:dyDescent="0.2">
      <c r="A69" s="200"/>
      <c r="B69" s="203"/>
      <c r="C69" s="196" t="s">
        <v>56</v>
      </c>
      <c r="D69" s="197"/>
      <c r="E69" s="198"/>
      <c r="F69" s="203"/>
      <c r="G69" s="203"/>
      <c r="H69" s="189"/>
    </row>
    <row r="70" spans="1:8" ht="15.75" customHeight="1" x14ac:dyDescent="0.2">
      <c r="A70" s="201"/>
      <c r="B70" s="204"/>
      <c r="C70" s="196" t="s">
        <v>57</v>
      </c>
      <c r="D70" s="197"/>
      <c r="E70" s="198"/>
      <c r="F70" s="204"/>
      <c r="G70" s="204"/>
      <c r="H70" s="190"/>
    </row>
    <row r="71" spans="1:8" ht="15.75" customHeight="1" x14ac:dyDescent="0.2">
      <c r="A71" s="71" t="s">
        <v>58</v>
      </c>
      <c r="B71" s="72" t="s">
        <v>59</v>
      </c>
      <c r="C71" s="233" t="s">
        <v>60</v>
      </c>
      <c r="D71" s="226"/>
      <c r="E71" s="227"/>
      <c r="F71" s="73">
        <v>0.15</v>
      </c>
      <c r="G71" s="76">
        <v>0</v>
      </c>
      <c r="H71" s="75">
        <f>ROUND(G71*0.15,3)</f>
        <v>0</v>
      </c>
    </row>
    <row r="72" spans="1:8" ht="15.75" customHeight="1" x14ac:dyDescent="0.2">
      <c r="A72" s="3"/>
      <c r="B72" s="3"/>
      <c r="C72" s="3"/>
      <c r="D72" s="3"/>
      <c r="E72" s="3"/>
      <c r="F72" s="3"/>
      <c r="G72" s="3"/>
      <c r="H72" s="3"/>
    </row>
    <row r="73" spans="1:8" ht="15.75" customHeight="1" x14ac:dyDescent="0.2">
      <c r="A73" s="3"/>
      <c r="B73" s="3"/>
      <c r="C73" s="3"/>
      <c r="D73" s="3"/>
      <c r="E73" s="3"/>
      <c r="F73" s="52"/>
      <c r="G73" s="191">
        <f>SUM(H62:H71)</f>
        <v>0</v>
      </c>
      <c r="H73" s="192"/>
    </row>
    <row r="74" spans="1:8" ht="15.75" customHeight="1" x14ac:dyDescent="0.2"/>
    <row r="75" spans="1:8" ht="15.75" customHeight="1" x14ac:dyDescent="0.2"/>
    <row r="76" spans="1:8" ht="15.75" customHeight="1" x14ac:dyDescent="0.2"/>
    <row r="77" spans="1:8" ht="15.75" customHeight="1" x14ac:dyDescent="0.2"/>
    <row r="78" spans="1:8" ht="15.75" customHeight="1" x14ac:dyDescent="0.2"/>
    <row r="79" spans="1:8" ht="15.75" customHeight="1" x14ac:dyDescent="0.2"/>
    <row r="80" spans="1:8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3">
    <mergeCell ref="F47:H47"/>
    <mergeCell ref="A48:A53"/>
    <mergeCell ref="B48:B50"/>
    <mergeCell ref="C48:E48"/>
    <mergeCell ref="F48:F50"/>
    <mergeCell ref="G48:G50"/>
    <mergeCell ref="H48:H50"/>
    <mergeCell ref="H51:H53"/>
    <mergeCell ref="B51:B53"/>
    <mergeCell ref="C51:E51"/>
    <mergeCell ref="C52:E52"/>
    <mergeCell ref="C53:E53"/>
    <mergeCell ref="C71:E71"/>
    <mergeCell ref="G73:H73"/>
    <mergeCell ref="C68:E68"/>
    <mergeCell ref="A54:A56"/>
    <mergeCell ref="B54:B56"/>
    <mergeCell ref="C54:E54"/>
    <mergeCell ref="C66:E66"/>
    <mergeCell ref="C67:E67"/>
    <mergeCell ref="C55:E55"/>
    <mergeCell ref="C56:E56"/>
    <mergeCell ref="C57:E57"/>
    <mergeCell ref="C62:E62"/>
    <mergeCell ref="C63:E63"/>
    <mergeCell ref="C64:E64"/>
    <mergeCell ref="C65:E65"/>
    <mergeCell ref="E3:F3"/>
    <mergeCell ref="B4:C4"/>
    <mergeCell ref="E4:F4"/>
    <mergeCell ref="B5:C5"/>
    <mergeCell ref="E5:F5"/>
    <mergeCell ref="B6:C6"/>
    <mergeCell ref="E6:F6"/>
    <mergeCell ref="B8:D8"/>
    <mergeCell ref="B9:D9"/>
    <mergeCell ref="B10:D10"/>
    <mergeCell ref="B11:D11"/>
    <mergeCell ref="B12:D12"/>
    <mergeCell ref="B13:D13"/>
    <mergeCell ref="B14:D14"/>
    <mergeCell ref="B15:D15"/>
    <mergeCell ref="B17:D17"/>
    <mergeCell ref="B19:D19"/>
    <mergeCell ref="A21:B21"/>
    <mergeCell ref="A22:B22"/>
    <mergeCell ref="A23:B23"/>
    <mergeCell ref="A24:B24"/>
    <mergeCell ref="C49:E49"/>
    <mergeCell ref="C50:E50"/>
    <mergeCell ref="A62:A67"/>
    <mergeCell ref="B62:B64"/>
    <mergeCell ref="B65:B67"/>
    <mergeCell ref="A68:A70"/>
    <mergeCell ref="B68:B70"/>
    <mergeCell ref="F51:F53"/>
    <mergeCell ref="G51:G53"/>
    <mergeCell ref="F54:F56"/>
    <mergeCell ref="G54:G56"/>
    <mergeCell ref="F62:F64"/>
    <mergeCell ref="G62:G64"/>
    <mergeCell ref="F65:F67"/>
    <mergeCell ref="G65:G67"/>
    <mergeCell ref="F68:F70"/>
    <mergeCell ref="G68:G70"/>
    <mergeCell ref="H54:H56"/>
    <mergeCell ref="G59:H59"/>
    <mergeCell ref="F61:H61"/>
    <mergeCell ref="C69:E69"/>
    <mergeCell ref="C70:E70"/>
    <mergeCell ref="H62:H64"/>
    <mergeCell ref="H65:H67"/>
    <mergeCell ref="H68:H70"/>
  </mergeCell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000"/>
  <sheetViews>
    <sheetView topLeftCell="A23" workbookViewId="0">
      <selection activeCell="C55" sqref="C55:D55"/>
    </sheetView>
  </sheetViews>
  <sheetFormatPr baseColWidth="10" defaultColWidth="14.5" defaultRowHeight="15" customHeight="1" x14ac:dyDescent="0.2"/>
  <cols>
    <col min="1" max="1" width="28" customWidth="1"/>
    <col min="2" max="26" width="10.6640625" customWidth="1"/>
  </cols>
  <sheetData>
    <row r="1" spans="1:6" ht="20" x14ac:dyDescent="0.2">
      <c r="A1" s="1" t="s">
        <v>145</v>
      </c>
      <c r="B1" s="2"/>
      <c r="C1" s="2"/>
      <c r="D1" s="2"/>
      <c r="E1" s="2"/>
      <c r="F1" s="2"/>
    </row>
    <row r="2" spans="1:6" x14ac:dyDescent="0.2">
      <c r="A2" s="3"/>
      <c r="B2" s="3"/>
      <c r="C2" s="3"/>
      <c r="D2" s="230" t="s">
        <v>1</v>
      </c>
      <c r="E2" s="217"/>
      <c r="F2" s="5" t="s">
        <v>64</v>
      </c>
    </row>
    <row r="3" spans="1:6" x14ac:dyDescent="0.2">
      <c r="A3" s="5" t="s">
        <v>2</v>
      </c>
      <c r="B3" s="3"/>
      <c r="C3" s="5" t="s">
        <v>138</v>
      </c>
      <c r="D3" s="269"/>
      <c r="E3" s="217"/>
      <c r="F3" s="3"/>
    </row>
    <row r="4" spans="1:6" x14ac:dyDescent="0.2">
      <c r="A4" s="5" t="s">
        <v>4</v>
      </c>
      <c r="B4" s="3"/>
      <c r="C4" s="5" t="s">
        <v>5</v>
      </c>
      <c r="D4" s="269"/>
      <c r="E4" s="217"/>
      <c r="F4" s="3"/>
    </row>
    <row r="5" spans="1:6" x14ac:dyDescent="0.2">
      <c r="A5" s="5" t="s">
        <v>6</v>
      </c>
      <c r="B5" s="3"/>
      <c r="C5" s="5" t="s">
        <v>7</v>
      </c>
      <c r="D5" s="269"/>
      <c r="E5" s="217"/>
      <c r="F5" s="3"/>
    </row>
    <row r="6" spans="1:6" x14ac:dyDescent="0.2">
      <c r="A6" s="3"/>
      <c r="B6" s="3"/>
      <c r="C6" s="3"/>
      <c r="D6" s="3"/>
      <c r="E6" s="3"/>
      <c r="F6" s="3"/>
    </row>
    <row r="7" spans="1:6" x14ac:dyDescent="0.2">
      <c r="A7" s="3"/>
      <c r="B7" s="3"/>
      <c r="C7" s="3"/>
      <c r="D7" s="3"/>
      <c r="E7" s="3"/>
      <c r="F7" s="3"/>
    </row>
    <row r="8" spans="1:6" x14ac:dyDescent="0.2">
      <c r="A8" s="5" t="s">
        <v>8</v>
      </c>
      <c r="B8" s="271" t="s">
        <v>9</v>
      </c>
      <c r="C8" s="226"/>
      <c r="D8" s="9" t="s">
        <v>10</v>
      </c>
      <c r="E8" s="3"/>
      <c r="F8" s="3"/>
    </row>
    <row r="9" spans="1:6" x14ac:dyDescent="0.2">
      <c r="A9" s="13" t="s">
        <v>12</v>
      </c>
      <c r="B9" s="223"/>
      <c r="C9" s="198"/>
      <c r="D9" s="127">
        <v>0</v>
      </c>
      <c r="E9" s="3"/>
      <c r="F9" s="3"/>
    </row>
    <row r="10" spans="1:6" x14ac:dyDescent="0.2">
      <c r="A10" s="13" t="s">
        <v>13</v>
      </c>
      <c r="B10" s="223"/>
      <c r="C10" s="198"/>
      <c r="D10" s="127">
        <v>0</v>
      </c>
      <c r="E10" s="3"/>
      <c r="F10" s="3"/>
    </row>
    <row r="11" spans="1:6" x14ac:dyDescent="0.2">
      <c r="A11" s="13" t="s">
        <v>146</v>
      </c>
      <c r="B11" s="223"/>
      <c r="C11" s="198"/>
      <c r="D11" s="127">
        <v>0</v>
      </c>
      <c r="E11" s="3"/>
      <c r="F11" s="3"/>
    </row>
    <row r="12" spans="1:6" x14ac:dyDescent="0.2">
      <c r="A12" s="13" t="s">
        <v>112</v>
      </c>
      <c r="B12" s="223"/>
      <c r="C12" s="198"/>
      <c r="D12" s="127">
        <v>0</v>
      </c>
      <c r="E12" s="3"/>
      <c r="F12" s="3"/>
    </row>
    <row r="13" spans="1:6" x14ac:dyDescent="0.2">
      <c r="A13" s="13" t="s">
        <v>113</v>
      </c>
      <c r="B13" s="223"/>
      <c r="C13" s="198"/>
      <c r="D13" s="127">
        <v>0</v>
      </c>
      <c r="E13" s="3"/>
      <c r="F13" s="3"/>
    </row>
    <row r="14" spans="1:6" x14ac:dyDescent="0.2">
      <c r="A14" s="3"/>
      <c r="B14" s="216" t="s">
        <v>147</v>
      </c>
      <c r="C14" s="217"/>
      <c r="D14" s="163">
        <f>SUM(D9:D13)</f>
        <v>0</v>
      </c>
      <c r="E14" s="3"/>
      <c r="F14" s="3"/>
    </row>
    <row r="15" spans="1:6" x14ac:dyDescent="0.2">
      <c r="A15" s="13" t="s">
        <v>100</v>
      </c>
      <c r="B15" s="164">
        <f>G40</f>
        <v>0</v>
      </c>
      <c r="C15" s="13" t="s">
        <v>148</v>
      </c>
      <c r="D15" s="13">
        <f>B15*1.5</f>
        <v>0</v>
      </c>
      <c r="E15" s="3"/>
      <c r="F15" s="3"/>
    </row>
    <row r="16" spans="1:6" x14ac:dyDescent="0.2">
      <c r="A16" s="13" t="s">
        <v>149</v>
      </c>
      <c r="B16" s="165"/>
      <c r="C16" s="166"/>
      <c r="D16" s="167">
        <f>SUM(D14:D15)</f>
        <v>0</v>
      </c>
      <c r="E16" s="3"/>
      <c r="F16" s="3"/>
    </row>
    <row r="17" spans="1:9" x14ac:dyDescent="0.2">
      <c r="A17" s="3"/>
      <c r="B17" s="168"/>
      <c r="C17" s="93" t="s">
        <v>150</v>
      </c>
      <c r="D17" s="9">
        <f>D16/6.5</f>
        <v>0</v>
      </c>
      <c r="E17" s="3"/>
      <c r="F17" s="3"/>
    </row>
    <row r="18" spans="1:9" x14ac:dyDescent="0.2">
      <c r="A18" s="3"/>
      <c r="B18" s="168"/>
      <c r="C18" s="3"/>
      <c r="D18" s="3"/>
      <c r="E18" s="3"/>
      <c r="F18" s="3"/>
    </row>
    <row r="19" spans="1:9" x14ac:dyDescent="0.2">
      <c r="A19" s="3"/>
      <c r="B19" s="3"/>
      <c r="C19" s="3"/>
      <c r="D19" s="3"/>
      <c r="E19" s="3"/>
      <c r="F19" s="3"/>
    </row>
    <row r="20" spans="1:9" x14ac:dyDescent="0.2">
      <c r="A20" s="31" t="s">
        <v>21</v>
      </c>
      <c r="B20" s="32"/>
      <c r="C20" s="32"/>
      <c r="D20" s="32"/>
      <c r="E20" s="32"/>
      <c r="F20" s="32"/>
      <c r="G20" s="32"/>
      <c r="H20" s="32"/>
      <c r="I20" s="32"/>
    </row>
    <row r="21" spans="1:9" ht="15.75" customHeight="1" x14ac:dyDescent="0.2">
      <c r="A21" s="32"/>
      <c r="B21" s="32"/>
      <c r="C21" s="32"/>
      <c r="D21" s="32"/>
      <c r="E21" s="32"/>
      <c r="F21" s="98"/>
      <c r="G21" s="33"/>
      <c r="H21" s="34" t="s">
        <v>33</v>
      </c>
      <c r="I21" s="35"/>
    </row>
    <row r="22" spans="1:9" ht="15.75" customHeight="1" x14ac:dyDescent="0.2">
      <c r="A22" s="262" t="s">
        <v>117</v>
      </c>
      <c r="B22" s="197"/>
      <c r="C22" s="198"/>
      <c r="D22" s="266"/>
      <c r="E22" s="198"/>
      <c r="F22" s="117"/>
      <c r="G22" s="148" t="s">
        <v>118</v>
      </c>
      <c r="H22" s="39">
        <f t="shared" ref="H22:H23" si="0">F22*1.5</f>
        <v>0</v>
      </c>
      <c r="I22" s="104"/>
    </row>
    <row r="23" spans="1:9" ht="15.75" customHeight="1" x14ac:dyDescent="0.2">
      <c r="A23" s="268" t="s">
        <v>119</v>
      </c>
      <c r="B23" s="194"/>
      <c r="C23" s="195"/>
      <c r="D23" s="266"/>
      <c r="E23" s="198"/>
      <c r="F23" s="117"/>
      <c r="G23" s="148" t="s">
        <v>118</v>
      </c>
      <c r="H23" s="39">
        <f t="shared" si="0"/>
        <v>0</v>
      </c>
      <c r="I23" s="104"/>
    </row>
    <row r="24" spans="1:9" ht="15.75" customHeight="1" x14ac:dyDescent="0.2">
      <c r="A24" s="265" t="s">
        <v>120</v>
      </c>
      <c r="B24" s="217"/>
      <c r="C24" s="252"/>
      <c r="D24" s="266"/>
      <c r="E24" s="198"/>
      <c r="F24" s="117"/>
      <c r="G24" s="148" t="s">
        <v>121</v>
      </c>
      <c r="H24" s="39">
        <f>F24*2.5</f>
        <v>0</v>
      </c>
      <c r="I24" s="104"/>
    </row>
    <row r="25" spans="1:9" ht="15.75" customHeight="1" x14ac:dyDescent="0.2">
      <c r="A25" s="265" t="s">
        <v>122</v>
      </c>
      <c r="B25" s="217"/>
      <c r="C25" s="252"/>
      <c r="D25" s="266"/>
      <c r="E25" s="198"/>
      <c r="F25" s="117"/>
      <c r="G25" s="148" t="s">
        <v>123</v>
      </c>
      <c r="H25" s="39">
        <f>F25*2</f>
        <v>0</v>
      </c>
      <c r="I25" s="104"/>
    </row>
    <row r="26" spans="1:9" ht="15.75" customHeight="1" x14ac:dyDescent="0.2">
      <c r="A26" s="265" t="s">
        <v>124</v>
      </c>
      <c r="B26" s="217"/>
      <c r="C26" s="252"/>
      <c r="D26" s="266"/>
      <c r="E26" s="198"/>
      <c r="F26" s="117">
        <f>G49</f>
        <v>0</v>
      </c>
      <c r="G26" s="148" t="s">
        <v>121</v>
      </c>
      <c r="H26" s="39">
        <f>F26*2.5</f>
        <v>0</v>
      </c>
      <c r="I26" s="104"/>
    </row>
    <row r="27" spans="1:9" ht="15.75" customHeight="1" x14ac:dyDescent="0.2">
      <c r="A27" s="32"/>
      <c r="B27" s="105"/>
      <c r="C27" s="105"/>
      <c r="D27" s="149"/>
      <c r="E27" s="104"/>
      <c r="G27" s="104"/>
      <c r="H27" s="150">
        <f>SUM(H22:H26)</f>
        <v>0</v>
      </c>
      <c r="I27" s="104"/>
    </row>
    <row r="28" spans="1:9" ht="15.75" customHeight="1" x14ac:dyDescent="0.2">
      <c r="A28" s="32"/>
      <c r="D28" s="107" t="s">
        <v>125</v>
      </c>
      <c r="E28" s="108"/>
      <c r="F28" s="108"/>
      <c r="G28" s="151"/>
      <c r="H28" s="152">
        <f>H27/10</f>
        <v>0</v>
      </c>
      <c r="I28" s="111"/>
    </row>
    <row r="29" spans="1:9" ht="15.75" customHeight="1" x14ac:dyDescent="0.2">
      <c r="A29" s="32"/>
      <c r="B29" s="105"/>
      <c r="C29" s="105"/>
      <c r="D29" s="105"/>
      <c r="E29" s="104"/>
      <c r="F29" s="104"/>
      <c r="G29" s="112"/>
      <c r="H29" s="104"/>
      <c r="I29" s="104"/>
    </row>
    <row r="30" spans="1:9" ht="15.75" customHeight="1" x14ac:dyDescent="0.2">
      <c r="A30" s="3"/>
      <c r="B30" s="3"/>
      <c r="C30" s="3"/>
      <c r="D30" s="3"/>
      <c r="E30" s="20" t="s">
        <v>105</v>
      </c>
      <c r="F30" s="20"/>
      <c r="G30" s="20"/>
      <c r="H30" s="21">
        <f>D17+H28</f>
        <v>0</v>
      </c>
    </row>
    <row r="31" spans="1:9" ht="15.75" customHeight="1" x14ac:dyDescent="0.2">
      <c r="A31" s="3"/>
      <c r="B31" s="3"/>
      <c r="C31" s="3"/>
      <c r="D31" s="3"/>
      <c r="E31" s="20"/>
      <c r="F31" s="135" t="s">
        <v>106</v>
      </c>
      <c r="G31" s="136"/>
      <c r="H31" s="137">
        <f>H30/2</f>
        <v>0</v>
      </c>
    </row>
    <row r="32" spans="1:9" ht="15.75" customHeight="1" x14ac:dyDescent="0.2"/>
    <row r="33" spans="1:11" ht="15.75" customHeight="1" x14ac:dyDescent="0.2">
      <c r="A33" s="52" t="s">
        <v>126</v>
      </c>
      <c r="B33" s="32"/>
      <c r="C33" s="32"/>
      <c r="D33" s="32"/>
      <c r="E33" s="32" t="s">
        <v>45</v>
      </c>
      <c r="F33" s="32"/>
      <c r="G33" s="267"/>
      <c r="H33" s="217"/>
      <c r="I33" s="263"/>
      <c r="J33" s="217"/>
      <c r="K33" s="217"/>
    </row>
    <row r="34" spans="1:11" ht="15.75" customHeight="1" x14ac:dyDescent="0.2">
      <c r="A34" s="258" t="s">
        <v>127</v>
      </c>
      <c r="B34" s="259" t="s">
        <v>47</v>
      </c>
      <c r="C34" s="260" t="s">
        <v>48</v>
      </c>
      <c r="D34" s="198"/>
      <c r="E34" s="205">
        <v>0.2</v>
      </c>
      <c r="F34" s="250"/>
      <c r="G34" s="264">
        <f>F34*0.2</f>
        <v>0</v>
      </c>
      <c r="H34" s="153"/>
    </row>
    <row r="35" spans="1:11" ht="15.75" customHeight="1" x14ac:dyDescent="0.2">
      <c r="A35" s="203"/>
      <c r="B35" s="203"/>
      <c r="C35" s="260" t="s">
        <v>50</v>
      </c>
      <c r="D35" s="198"/>
      <c r="E35" s="203"/>
      <c r="F35" s="203"/>
      <c r="G35" s="203"/>
      <c r="H35" s="154"/>
    </row>
    <row r="36" spans="1:11" ht="15.75" customHeight="1" x14ac:dyDescent="0.2">
      <c r="A36" s="204"/>
      <c r="B36" s="204"/>
      <c r="C36" s="260" t="s">
        <v>51</v>
      </c>
      <c r="D36" s="198"/>
      <c r="E36" s="204"/>
      <c r="F36" s="204"/>
      <c r="G36" s="204"/>
      <c r="H36" s="154"/>
    </row>
    <row r="37" spans="1:11" ht="15.75" customHeight="1" x14ac:dyDescent="0.2">
      <c r="A37" s="258" t="s">
        <v>128</v>
      </c>
      <c r="B37" s="261" t="s">
        <v>129</v>
      </c>
      <c r="C37" s="197"/>
      <c r="D37" s="198"/>
      <c r="E37" s="155">
        <v>0.4</v>
      </c>
      <c r="F37" s="156"/>
      <c r="G37" s="157">
        <f t="shared" ref="G37:G38" si="1">F37*0.4</f>
        <v>0</v>
      </c>
      <c r="H37" s="154"/>
    </row>
    <row r="38" spans="1:11" ht="15.75" customHeight="1" x14ac:dyDescent="0.2">
      <c r="A38" s="204"/>
      <c r="B38" s="262" t="s">
        <v>108</v>
      </c>
      <c r="C38" s="197"/>
      <c r="D38" s="198"/>
      <c r="E38" s="155">
        <v>0.4</v>
      </c>
      <c r="F38" s="156"/>
      <c r="G38" s="157">
        <f t="shared" si="1"/>
        <v>0</v>
      </c>
      <c r="H38" s="154"/>
    </row>
    <row r="39" spans="1:11" ht="15.75" customHeight="1" x14ac:dyDescent="0.2">
      <c r="A39" s="158" t="s">
        <v>40</v>
      </c>
      <c r="B39" s="257" t="s">
        <v>130</v>
      </c>
      <c r="C39" s="229"/>
      <c r="D39" s="229"/>
      <c r="E39" s="229"/>
      <c r="F39" s="229"/>
      <c r="G39" s="229"/>
      <c r="H39" s="229"/>
      <c r="I39" s="229"/>
      <c r="J39" s="159"/>
      <c r="K39" s="160"/>
    </row>
    <row r="40" spans="1:11" ht="15.75" customHeight="1" x14ac:dyDescent="0.2">
      <c r="A40" s="32"/>
      <c r="B40" s="32"/>
      <c r="C40" s="32"/>
      <c r="D40" s="32"/>
      <c r="E40" s="161"/>
      <c r="F40" s="162" t="s">
        <v>131</v>
      </c>
      <c r="G40" s="40"/>
      <c r="H40" s="55"/>
      <c r="I40" s="140"/>
      <c r="J40" s="140"/>
      <c r="K40" s="140"/>
    </row>
    <row r="41" spans="1:11" ht="15.75" customHeight="1" x14ac:dyDescent="0.2"/>
    <row r="42" spans="1:11" ht="15" customHeight="1" x14ac:dyDescent="0.2">
      <c r="A42" s="52" t="s">
        <v>132</v>
      </c>
      <c r="B42" s="32"/>
      <c r="C42" s="32"/>
      <c r="D42" s="32"/>
      <c r="E42" s="32" t="s">
        <v>45</v>
      </c>
      <c r="F42" s="32"/>
      <c r="G42" s="267"/>
      <c r="H42" s="217"/>
      <c r="I42" s="263"/>
      <c r="J42" s="217"/>
      <c r="K42" s="217"/>
    </row>
    <row r="43" spans="1:11" ht="15.75" customHeight="1" x14ac:dyDescent="0.2">
      <c r="A43" s="258" t="s">
        <v>127</v>
      </c>
      <c r="B43" s="259" t="s">
        <v>47</v>
      </c>
      <c r="C43" s="260" t="s">
        <v>48</v>
      </c>
      <c r="D43" s="198"/>
      <c r="E43" s="205">
        <v>0.2</v>
      </c>
      <c r="F43" s="250"/>
      <c r="G43" s="264">
        <f>F43*0.2</f>
        <v>0</v>
      </c>
      <c r="H43" s="153"/>
    </row>
    <row r="44" spans="1:11" ht="15.75" customHeight="1" x14ac:dyDescent="0.2">
      <c r="A44" s="203"/>
      <c r="B44" s="203"/>
      <c r="C44" s="260" t="s">
        <v>50</v>
      </c>
      <c r="D44" s="198"/>
      <c r="E44" s="203"/>
      <c r="F44" s="203"/>
      <c r="G44" s="203"/>
      <c r="H44" s="154"/>
    </row>
    <row r="45" spans="1:11" ht="15" customHeight="1" x14ac:dyDescent="0.2">
      <c r="A45" s="204"/>
      <c r="B45" s="204"/>
      <c r="C45" s="260" t="s">
        <v>51</v>
      </c>
      <c r="D45" s="198"/>
      <c r="E45" s="204"/>
      <c r="F45" s="204"/>
      <c r="G45" s="204"/>
      <c r="H45" s="154"/>
    </row>
    <row r="46" spans="1:11" ht="15" customHeight="1" x14ac:dyDescent="0.2">
      <c r="A46" s="258" t="s">
        <v>128</v>
      </c>
      <c r="B46" s="261" t="s">
        <v>129</v>
      </c>
      <c r="C46" s="197"/>
      <c r="D46" s="198"/>
      <c r="E46" s="155">
        <v>0.4</v>
      </c>
      <c r="F46" s="156"/>
      <c r="G46" s="157">
        <f t="shared" ref="G46:G47" si="2">F46*0.4</f>
        <v>0</v>
      </c>
      <c r="H46" s="154"/>
    </row>
    <row r="47" spans="1:11" ht="15.75" customHeight="1" x14ac:dyDescent="0.2">
      <c r="A47" s="204"/>
      <c r="B47" s="262" t="s">
        <v>108</v>
      </c>
      <c r="C47" s="197"/>
      <c r="D47" s="198"/>
      <c r="E47" s="155">
        <v>0.4</v>
      </c>
      <c r="F47" s="156"/>
      <c r="G47" s="157">
        <f t="shared" si="2"/>
        <v>0</v>
      </c>
      <c r="H47" s="154"/>
    </row>
    <row r="48" spans="1:11" ht="15.75" customHeight="1" x14ac:dyDescent="0.2">
      <c r="A48" s="158" t="s">
        <v>40</v>
      </c>
      <c r="B48" s="257" t="s">
        <v>130</v>
      </c>
      <c r="C48" s="229"/>
      <c r="D48" s="229"/>
      <c r="E48" s="229"/>
      <c r="F48" s="229"/>
      <c r="G48" s="229"/>
      <c r="H48" s="229"/>
      <c r="I48" s="229"/>
      <c r="J48" s="159"/>
      <c r="K48" s="160"/>
    </row>
    <row r="49" spans="1:11" ht="15.75" customHeight="1" x14ac:dyDescent="0.2">
      <c r="A49" s="32"/>
      <c r="B49" s="32"/>
      <c r="C49" s="32"/>
      <c r="D49" s="32"/>
      <c r="E49" s="161"/>
      <c r="F49" s="162" t="s">
        <v>131</v>
      </c>
      <c r="G49" s="40">
        <f>SUM(K43:K48)</f>
        <v>0</v>
      </c>
      <c r="H49" s="55"/>
      <c r="I49" s="140"/>
      <c r="J49" s="140"/>
      <c r="K49" s="140"/>
    </row>
    <row r="50" spans="1:11" ht="15.75" customHeight="1" x14ac:dyDescent="0.2"/>
    <row r="51" spans="1:11" ht="15.75" customHeight="1" x14ac:dyDescent="0.2"/>
    <row r="52" spans="1:11" ht="15.75" customHeight="1" x14ac:dyDescent="0.2">
      <c r="A52" s="52"/>
      <c r="B52" s="32"/>
      <c r="C52" s="32"/>
      <c r="D52" s="32"/>
      <c r="E52" s="32"/>
      <c r="F52" s="32"/>
      <c r="G52" s="267"/>
      <c r="H52" s="217"/>
      <c r="I52" s="263"/>
      <c r="J52" s="217"/>
      <c r="K52" s="217"/>
    </row>
    <row r="53" spans="1:11" ht="15.75" customHeight="1" x14ac:dyDescent="0.2">
      <c r="A53" s="276"/>
      <c r="B53" s="277"/>
      <c r="C53" s="277"/>
      <c r="D53" s="217"/>
      <c r="E53" s="272"/>
      <c r="F53" s="273"/>
      <c r="G53" s="274"/>
      <c r="H53" s="153"/>
      <c r="I53" s="140"/>
      <c r="J53" s="140"/>
      <c r="K53" s="140"/>
    </row>
    <row r="54" spans="1:11" ht="15.75" customHeight="1" x14ac:dyDescent="0.2">
      <c r="A54" s="217"/>
      <c r="B54" s="217"/>
      <c r="C54" s="277"/>
      <c r="D54" s="217"/>
      <c r="E54" s="217"/>
      <c r="F54" s="217"/>
      <c r="G54" s="217"/>
      <c r="H54" s="154"/>
      <c r="I54" s="140"/>
      <c r="J54" s="140"/>
      <c r="K54" s="140"/>
    </row>
    <row r="55" spans="1:11" ht="15.75" customHeight="1" x14ac:dyDescent="0.2">
      <c r="A55" s="217"/>
      <c r="B55" s="217"/>
      <c r="C55" s="277"/>
      <c r="D55" s="217"/>
      <c r="E55" s="217"/>
      <c r="F55" s="217"/>
      <c r="G55" s="217"/>
      <c r="H55" s="154"/>
      <c r="I55" s="140"/>
      <c r="J55" s="140"/>
      <c r="K55" s="140"/>
    </row>
    <row r="56" spans="1:11" ht="15.75" customHeight="1" x14ac:dyDescent="0.2">
      <c r="A56" s="276"/>
      <c r="B56" s="278"/>
      <c r="C56" s="217"/>
      <c r="D56" s="217"/>
      <c r="E56" s="169"/>
      <c r="F56" s="159"/>
      <c r="G56" s="170"/>
      <c r="H56" s="154"/>
      <c r="I56" s="140"/>
      <c r="J56" s="140"/>
      <c r="K56" s="140"/>
    </row>
    <row r="57" spans="1:11" ht="15.75" customHeight="1" x14ac:dyDescent="0.2">
      <c r="A57" s="217"/>
      <c r="B57" s="279"/>
      <c r="C57" s="217"/>
      <c r="D57" s="217"/>
      <c r="E57" s="169"/>
      <c r="F57" s="159"/>
      <c r="G57" s="170"/>
      <c r="H57" s="154"/>
      <c r="I57" s="140"/>
      <c r="J57" s="140"/>
      <c r="K57" s="140"/>
    </row>
    <row r="58" spans="1:11" ht="15.75" customHeight="1" x14ac:dyDescent="0.2">
      <c r="A58" s="171"/>
      <c r="B58" s="275"/>
      <c r="C58" s="217"/>
      <c r="D58" s="217"/>
      <c r="E58" s="217"/>
      <c r="F58" s="217"/>
      <c r="G58" s="217"/>
      <c r="H58" s="217"/>
      <c r="I58" s="217"/>
      <c r="J58" s="159"/>
      <c r="K58" s="170"/>
    </row>
    <row r="59" spans="1:11" ht="15.75" customHeight="1" x14ac:dyDescent="0.2">
      <c r="A59" s="32"/>
      <c r="B59" s="32"/>
      <c r="C59" s="32"/>
      <c r="D59" s="32"/>
      <c r="E59" s="172"/>
      <c r="F59" s="173"/>
      <c r="G59" s="69"/>
      <c r="H59" s="55"/>
      <c r="I59" s="140"/>
      <c r="J59" s="140"/>
      <c r="K59" s="140"/>
    </row>
    <row r="60" spans="1:11" ht="15.75" customHeight="1" x14ac:dyDescent="0.2"/>
    <row r="61" spans="1:11" ht="15.75" customHeight="1" x14ac:dyDescent="0.2"/>
    <row r="62" spans="1:11" ht="15.75" customHeight="1" x14ac:dyDescent="0.2"/>
    <row r="63" spans="1:11" ht="15.75" customHeight="1" x14ac:dyDescent="0.2"/>
    <row r="64" spans="1:1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3">
    <mergeCell ref="B56:D56"/>
    <mergeCell ref="B57:D57"/>
    <mergeCell ref="E53:E55"/>
    <mergeCell ref="F53:F55"/>
    <mergeCell ref="G53:G55"/>
    <mergeCell ref="B58:I58"/>
    <mergeCell ref="A46:A47"/>
    <mergeCell ref="B46:D46"/>
    <mergeCell ref="B47:D47"/>
    <mergeCell ref="B48:I48"/>
    <mergeCell ref="G52:H52"/>
    <mergeCell ref="I52:K52"/>
    <mergeCell ref="A53:A55"/>
    <mergeCell ref="B53:B55"/>
    <mergeCell ref="C53:D53"/>
    <mergeCell ref="C54:D54"/>
    <mergeCell ref="C55:D55"/>
    <mergeCell ref="A56:A57"/>
    <mergeCell ref="D2:E2"/>
    <mergeCell ref="D3:E3"/>
    <mergeCell ref="D4:E4"/>
    <mergeCell ref="D5:E5"/>
    <mergeCell ref="B8:C8"/>
    <mergeCell ref="B9:C9"/>
    <mergeCell ref="B10:C10"/>
    <mergeCell ref="B11:C11"/>
    <mergeCell ref="B12:C12"/>
    <mergeCell ref="B13:C13"/>
    <mergeCell ref="B14:C14"/>
    <mergeCell ref="A22:C22"/>
    <mergeCell ref="D22:E22"/>
    <mergeCell ref="D23:E23"/>
    <mergeCell ref="A23:C23"/>
    <mergeCell ref="G33:H33"/>
    <mergeCell ref="I33:K33"/>
    <mergeCell ref="A24:C24"/>
    <mergeCell ref="D24:E24"/>
    <mergeCell ref="A25:C25"/>
    <mergeCell ref="D25:E25"/>
    <mergeCell ref="A26:C26"/>
    <mergeCell ref="D26:E26"/>
    <mergeCell ref="A34:A36"/>
    <mergeCell ref="B34:B36"/>
    <mergeCell ref="E34:E36"/>
    <mergeCell ref="F34:F36"/>
    <mergeCell ref="G34:G36"/>
    <mergeCell ref="C34:D34"/>
    <mergeCell ref="C35:D35"/>
    <mergeCell ref="C36:D36"/>
    <mergeCell ref="E43:E45"/>
    <mergeCell ref="F43:F45"/>
    <mergeCell ref="G43:G45"/>
    <mergeCell ref="C44:D44"/>
    <mergeCell ref="C45:D45"/>
    <mergeCell ref="A37:A38"/>
    <mergeCell ref="B37:D37"/>
    <mergeCell ref="B38:D38"/>
    <mergeCell ref="A43:A45"/>
    <mergeCell ref="B43:B45"/>
    <mergeCell ref="C43:D43"/>
    <mergeCell ref="B39:I39"/>
    <mergeCell ref="G42:H42"/>
    <mergeCell ref="I42:K42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000"/>
  <sheetViews>
    <sheetView tabSelected="1" topLeftCell="A31" workbookViewId="0">
      <selection activeCell="G19" sqref="G19"/>
    </sheetView>
  </sheetViews>
  <sheetFormatPr baseColWidth="10" defaultColWidth="14.5" defaultRowHeight="15" customHeight="1" x14ac:dyDescent="0.2"/>
  <cols>
    <col min="1" max="1" width="23" customWidth="1"/>
    <col min="2" max="2" width="10.6640625" customWidth="1"/>
    <col min="3" max="3" width="16" customWidth="1"/>
    <col min="4" max="26" width="10.6640625" customWidth="1"/>
  </cols>
  <sheetData>
    <row r="1" spans="1:6" ht="20" x14ac:dyDescent="0.2">
      <c r="A1" s="1" t="s">
        <v>151</v>
      </c>
      <c r="B1" s="2"/>
      <c r="C1" s="2"/>
      <c r="D1" s="2"/>
      <c r="E1" s="2"/>
      <c r="F1" s="2"/>
    </row>
    <row r="2" spans="1:6" x14ac:dyDescent="0.2">
      <c r="A2" s="3"/>
      <c r="B2" s="3"/>
      <c r="C2" s="3"/>
      <c r="D2" s="230" t="s">
        <v>1</v>
      </c>
      <c r="E2" s="217"/>
      <c r="F2" s="5" t="s">
        <v>64</v>
      </c>
    </row>
    <row r="3" spans="1:6" x14ac:dyDescent="0.2">
      <c r="A3" s="5" t="s">
        <v>2</v>
      </c>
      <c r="B3" s="3"/>
      <c r="C3" s="5" t="s">
        <v>138</v>
      </c>
      <c r="D3" s="269"/>
      <c r="E3" s="217"/>
      <c r="F3" s="3"/>
    </row>
    <row r="4" spans="1:6" x14ac:dyDescent="0.2">
      <c r="A4" s="5" t="s">
        <v>4</v>
      </c>
      <c r="B4" s="3"/>
      <c r="C4" s="5" t="s">
        <v>5</v>
      </c>
      <c r="D4" s="269"/>
      <c r="E4" s="217"/>
      <c r="F4" s="3"/>
    </row>
    <row r="5" spans="1:6" x14ac:dyDescent="0.2">
      <c r="A5" s="5" t="s">
        <v>6</v>
      </c>
      <c r="B5" s="3"/>
      <c r="C5" s="5" t="s">
        <v>7</v>
      </c>
      <c r="D5" s="269"/>
      <c r="E5" s="217"/>
      <c r="F5" s="3"/>
    </row>
    <row r="6" spans="1:6" x14ac:dyDescent="0.2">
      <c r="A6" s="3"/>
      <c r="B6" s="3"/>
      <c r="C6" s="3"/>
      <c r="D6" s="3"/>
      <c r="E6" s="3"/>
      <c r="F6" s="3"/>
    </row>
    <row r="7" spans="1:6" x14ac:dyDescent="0.2">
      <c r="A7" s="3"/>
      <c r="B7" s="3"/>
      <c r="C7" s="3"/>
      <c r="D7" s="3"/>
      <c r="E7" s="3"/>
      <c r="F7" s="3"/>
    </row>
    <row r="8" spans="1:6" x14ac:dyDescent="0.2">
      <c r="A8" s="5" t="s">
        <v>8</v>
      </c>
      <c r="B8" s="271" t="s">
        <v>9</v>
      </c>
      <c r="C8" s="226"/>
      <c r="D8" s="9" t="s">
        <v>10</v>
      </c>
      <c r="E8" s="3"/>
      <c r="F8" s="3"/>
    </row>
    <row r="9" spans="1:6" x14ac:dyDescent="0.2">
      <c r="A9" s="13" t="s">
        <v>12</v>
      </c>
      <c r="B9" s="223"/>
      <c r="C9" s="198"/>
      <c r="D9" s="127">
        <v>0</v>
      </c>
      <c r="E9" s="3"/>
      <c r="F9" s="3"/>
    </row>
    <row r="10" spans="1:6" x14ac:dyDescent="0.2">
      <c r="A10" s="13" t="s">
        <v>13</v>
      </c>
      <c r="B10" s="223"/>
      <c r="C10" s="198"/>
      <c r="D10" s="127">
        <v>0</v>
      </c>
      <c r="E10" s="3"/>
      <c r="F10" s="3"/>
    </row>
    <row r="11" spans="1:6" x14ac:dyDescent="0.2">
      <c r="A11" s="13" t="s">
        <v>146</v>
      </c>
      <c r="B11" s="223"/>
      <c r="C11" s="198"/>
      <c r="D11" s="127">
        <v>0</v>
      </c>
      <c r="E11" s="3"/>
      <c r="F11" s="3"/>
    </row>
    <row r="12" spans="1:6" x14ac:dyDescent="0.2">
      <c r="A12" s="13" t="s">
        <v>112</v>
      </c>
      <c r="B12" s="223"/>
      <c r="C12" s="198"/>
      <c r="D12" s="127">
        <v>0</v>
      </c>
      <c r="E12" s="3"/>
      <c r="F12" s="3"/>
    </row>
    <row r="13" spans="1:6" x14ac:dyDescent="0.2">
      <c r="A13" s="13" t="s">
        <v>113</v>
      </c>
      <c r="B13" s="223"/>
      <c r="C13" s="198"/>
      <c r="D13" s="127">
        <v>0</v>
      </c>
      <c r="E13" s="3"/>
      <c r="F13" s="3"/>
    </row>
    <row r="14" spans="1:6" x14ac:dyDescent="0.2">
      <c r="A14" s="13" t="s">
        <v>152</v>
      </c>
      <c r="B14" s="223"/>
      <c r="C14" s="198"/>
      <c r="D14" s="174">
        <v>0</v>
      </c>
      <c r="E14" s="3"/>
      <c r="F14" s="3"/>
    </row>
    <row r="15" spans="1:6" x14ac:dyDescent="0.2">
      <c r="A15" s="3"/>
      <c r="B15" s="216" t="s">
        <v>147</v>
      </c>
      <c r="C15" s="217"/>
      <c r="D15" s="163">
        <f>SUM(D9:D14)</f>
        <v>0</v>
      </c>
      <c r="E15" s="3"/>
      <c r="F15" s="3"/>
    </row>
    <row r="16" spans="1:6" x14ac:dyDescent="0.2">
      <c r="A16" s="13" t="s">
        <v>100</v>
      </c>
      <c r="B16" s="164">
        <f>G54</f>
        <v>0</v>
      </c>
      <c r="C16" s="13" t="s">
        <v>148</v>
      </c>
      <c r="D16" s="13">
        <f>B16*1.5</f>
        <v>0</v>
      </c>
      <c r="E16" s="3"/>
      <c r="F16" s="3"/>
    </row>
    <row r="17" spans="1:11" x14ac:dyDescent="0.2">
      <c r="A17" s="13" t="s">
        <v>149</v>
      </c>
      <c r="B17" s="165"/>
      <c r="C17" s="166"/>
      <c r="D17" s="167">
        <f>SUM(D15:D16)</f>
        <v>0</v>
      </c>
      <c r="E17" s="3"/>
      <c r="F17" s="3"/>
    </row>
    <row r="18" spans="1:11" x14ac:dyDescent="0.2">
      <c r="A18" s="3"/>
      <c r="B18" s="168"/>
      <c r="C18" s="93" t="s">
        <v>161</v>
      </c>
      <c r="D18" s="21">
        <f>D17/7.5</f>
        <v>0</v>
      </c>
      <c r="E18" s="3"/>
      <c r="F18" s="3"/>
    </row>
    <row r="19" spans="1:11" x14ac:dyDescent="0.2">
      <c r="A19" s="3"/>
      <c r="B19" s="168"/>
      <c r="C19" s="3"/>
      <c r="D19" s="3"/>
      <c r="E19" s="3"/>
      <c r="F19" s="3"/>
    </row>
    <row r="20" spans="1:11" x14ac:dyDescent="0.2">
      <c r="A20" s="3"/>
      <c r="B20" s="3"/>
      <c r="C20" s="3"/>
      <c r="D20" s="3"/>
      <c r="E20" s="3"/>
      <c r="F20" s="3"/>
    </row>
    <row r="21" spans="1:11" ht="15.75" customHeight="1" x14ac:dyDescent="0.2">
      <c r="A21" s="175" t="s">
        <v>21</v>
      </c>
      <c r="B21" s="124" t="s">
        <v>10</v>
      </c>
      <c r="C21" s="8" t="s">
        <v>22</v>
      </c>
      <c r="D21" s="9" t="s">
        <v>23</v>
      </c>
      <c r="E21" s="3"/>
      <c r="F21" s="3"/>
    </row>
    <row r="22" spans="1:11" ht="15.75" customHeight="1" x14ac:dyDescent="0.2">
      <c r="A22" s="24" t="s">
        <v>27</v>
      </c>
      <c r="B22" s="176">
        <v>0</v>
      </c>
      <c r="C22" s="11" t="s">
        <v>29</v>
      </c>
      <c r="D22" s="26">
        <f>B22*2</f>
        <v>0</v>
      </c>
      <c r="E22" s="3"/>
      <c r="F22" s="3"/>
    </row>
    <row r="23" spans="1:11" ht="15.75" customHeight="1" x14ac:dyDescent="0.2">
      <c r="A23" s="177" t="s">
        <v>28</v>
      </c>
      <c r="B23" s="178">
        <v>0</v>
      </c>
      <c r="C23" s="179" t="s">
        <v>78</v>
      </c>
      <c r="D23" s="180">
        <f>B23*3</f>
        <v>0</v>
      </c>
      <c r="E23" s="3"/>
      <c r="F23" s="3"/>
    </row>
    <row r="24" spans="1:11" ht="15.75" customHeight="1" x14ac:dyDescent="0.2">
      <c r="A24" s="93" t="s">
        <v>100</v>
      </c>
      <c r="B24" s="89">
        <f>G63</f>
        <v>0</v>
      </c>
      <c r="C24" s="181" t="s">
        <v>29</v>
      </c>
      <c r="D24" s="85">
        <f>B24*1.5</f>
        <v>0</v>
      </c>
      <c r="E24" s="3"/>
      <c r="F24" s="3"/>
    </row>
    <row r="25" spans="1:11" ht="15.75" customHeight="1" x14ac:dyDescent="0.2">
      <c r="A25" s="3"/>
      <c r="B25" s="3"/>
      <c r="C25" s="20" t="s">
        <v>153</v>
      </c>
      <c r="D25" s="163">
        <f>SUM(D22:D24)</f>
        <v>0</v>
      </c>
      <c r="E25" s="3"/>
      <c r="F25" s="3"/>
    </row>
    <row r="26" spans="1:11" ht="15.75" customHeight="1" x14ac:dyDescent="0.2">
      <c r="A26" s="3"/>
      <c r="B26" s="3"/>
      <c r="C26" s="20" t="s">
        <v>154</v>
      </c>
      <c r="D26" s="21">
        <f>D25/7</f>
        <v>0</v>
      </c>
      <c r="E26" s="3"/>
      <c r="F26" s="3"/>
    </row>
    <row r="27" spans="1:11" ht="15.75" customHeight="1" x14ac:dyDescent="0.2">
      <c r="A27" s="3"/>
      <c r="B27" s="3"/>
      <c r="C27" s="3"/>
      <c r="D27" s="3"/>
      <c r="E27" s="3"/>
      <c r="F27" s="3"/>
    </row>
    <row r="28" spans="1:11" ht="15.75" customHeight="1" x14ac:dyDescent="0.2">
      <c r="A28" s="216" t="s">
        <v>155</v>
      </c>
      <c r="B28" s="217"/>
      <c r="C28" s="218"/>
      <c r="D28" s="21">
        <f>D18+D26</f>
        <v>0</v>
      </c>
      <c r="E28" s="3"/>
      <c r="F28" s="3"/>
    </row>
    <row r="29" spans="1:11" ht="15.75" customHeight="1" x14ac:dyDescent="0.2">
      <c r="A29" s="3"/>
      <c r="B29" s="3"/>
      <c r="C29" s="3"/>
      <c r="D29" s="3"/>
      <c r="E29" s="3"/>
      <c r="F29" s="3"/>
    </row>
    <row r="30" spans="1:11" ht="15.75" customHeight="1" x14ac:dyDescent="0.2">
      <c r="A30" s="3"/>
      <c r="B30" s="280" t="s">
        <v>156</v>
      </c>
      <c r="C30" s="281"/>
      <c r="D30" s="137">
        <f>D28/2</f>
        <v>0</v>
      </c>
      <c r="E30" s="3"/>
      <c r="F30" s="3"/>
    </row>
    <row r="31" spans="1:11" ht="15.75" customHeight="1" x14ac:dyDescent="0.2">
      <c r="A31" s="3"/>
      <c r="B31" s="3"/>
      <c r="C31" s="3"/>
      <c r="D31" s="3"/>
      <c r="E31" s="3"/>
      <c r="F31" s="3"/>
    </row>
    <row r="32" spans="1:11" ht="15.75" customHeight="1" x14ac:dyDescent="0.2">
      <c r="A32" s="52" t="s">
        <v>28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1:11" ht="15.75" customHeight="1" x14ac:dyDescent="0.2">
      <c r="A33" s="31"/>
      <c r="B33" s="32" t="s">
        <v>157</v>
      </c>
      <c r="C33" s="32"/>
      <c r="D33" s="32"/>
      <c r="E33" s="32"/>
      <c r="F33" s="32"/>
      <c r="G33" s="55"/>
      <c r="H33" s="32"/>
      <c r="I33" s="32"/>
      <c r="J33" s="32"/>
      <c r="K33" s="32"/>
    </row>
    <row r="34" spans="1:11" ht="15.75" customHeight="1" x14ac:dyDescent="0.2">
      <c r="A34" s="32"/>
      <c r="B34" s="182">
        <v>1</v>
      </c>
      <c r="C34" s="182">
        <v>2</v>
      </c>
      <c r="D34" s="182">
        <v>3</v>
      </c>
      <c r="E34" s="182">
        <v>4</v>
      </c>
      <c r="F34" s="182">
        <v>5</v>
      </c>
      <c r="G34" s="183" t="s">
        <v>158</v>
      </c>
      <c r="H34" s="32"/>
      <c r="I34" s="32"/>
      <c r="J34" s="32"/>
      <c r="K34" s="32"/>
    </row>
    <row r="35" spans="1:11" ht="15.75" customHeight="1" x14ac:dyDescent="0.2">
      <c r="A35" s="45" t="s">
        <v>159</v>
      </c>
      <c r="B35" s="184">
        <v>0</v>
      </c>
      <c r="C35" s="184">
        <v>0</v>
      </c>
      <c r="D35" s="184">
        <v>0</v>
      </c>
      <c r="E35" s="184">
        <v>0</v>
      </c>
      <c r="F35" s="184">
        <v>0</v>
      </c>
      <c r="G35" s="185">
        <f>IFERROR(B35+C35+D35+E35+F35,0)</f>
        <v>0</v>
      </c>
      <c r="H35" s="32"/>
      <c r="I35" s="32"/>
      <c r="J35" s="32"/>
      <c r="K35" s="32"/>
    </row>
    <row r="36" spans="1:11" ht="15.75" customHeight="1" x14ac:dyDescent="0.2">
      <c r="A36" s="32"/>
      <c r="B36" s="32"/>
      <c r="C36" s="32"/>
      <c r="D36" s="32"/>
      <c r="E36" s="172" t="s">
        <v>28</v>
      </c>
      <c r="F36" s="32" t="s">
        <v>160</v>
      </c>
      <c r="G36" s="186">
        <f>G35/5</f>
        <v>0</v>
      </c>
      <c r="H36" s="32"/>
      <c r="I36" s="32"/>
      <c r="J36" s="32"/>
      <c r="K36" s="32"/>
    </row>
    <row r="37" spans="1:11" ht="15.75" customHeight="1" x14ac:dyDescent="0.2">
      <c r="A37" s="52"/>
      <c r="B37" s="32"/>
      <c r="C37" s="32"/>
      <c r="D37" s="32"/>
      <c r="E37" s="32"/>
      <c r="F37" s="32"/>
      <c r="G37" s="32"/>
      <c r="H37" s="32"/>
      <c r="I37" s="32"/>
      <c r="J37" s="32"/>
      <c r="K37" s="32"/>
    </row>
    <row r="38" spans="1:11" ht="15.75" customHeight="1" x14ac:dyDescent="0.2">
      <c r="A38" s="52"/>
      <c r="B38" s="32"/>
      <c r="C38" s="32"/>
      <c r="D38" s="32"/>
      <c r="E38" s="32"/>
      <c r="F38" s="32"/>
      <c r="G38" s="32"/>
      <c r="H38" s="32"/>
      <c r="I38" s="32"/>
      <c r="J38" s="32"/>
      <c r="K38" s="32"/>
    </row>
    <row r="39" spans="1:11" ht="15.75" customHeight="1" x14ac:dyDescent="0.2">
      <c r="A39" s="52"/>
      <c r="B39" s="32"/>
      <c r="C39" s="32"/>
      <c r="D39" s="32"/>
      <c r="E39" s="32"/>
      <c r="F39" s="32"/>
      <c r="G39" s="32"/>
      <c r="H39" s="32"/>
      <c r="I39" s="32"/>
      <c r="J39" s="32"/>
      <c r="K39" s="32"/>
    </row>
    <row r="40" spans="1:11" ht="15.75" customHeight="1" x14ac:dyDescent="0.2"/>
    <row r="41" spans="1:11" ht="15.75" customHeight="1" x14ac:dyDescent="0.2"/>
    <row r="42" spans="1:11" ht="15.75" customHeight="1" x14ac:dyDescent="0.2"/>
    <row r="43" spans="1:11" ht="15.75" customHeight="1" x14ac:dyDescent="0.2">
      <c r="G43" s="187"/>
    </row>
    <row r="44" spans="1:11" ht="15.75" customHeight="1" x14ac:dyDescent="0.2"/>
    <row r="45" spans="1:11" ht="15.75" customHeight="1" x14ac:dyDescent="0.2"/>
    <row r="46" spans="1:11" ht="15.75" customHeight="1" x14ac:dyDescent="0.2"/>
    <row r="47" spans="1:11" ht="15" customHeight="1" x14ac:dyDescent="0.2">
      <c r="A47" s="52" t="s">
        <v>126</v>
      </c>
      <c r="B47" s="32"/>
      <c r="C47" s="32"/>
      <c r="D47" s="32"/>
      <c r="E47" s="32" t="s">
        <v>45</v>
      </c>
      <c r="F47" s="32"/>
      <c r="G47" s="267"/>
      <c r="H47" s="217"/>
      <c r="I47" s="263"/>
      <c r="J47" s="217"/>
      <c r="K47" s="217"/>
    </row>
    <row r="48" spans="1:11" ht="15" customHeight="1" x14ac:dyDescent="0.2">
      <c r="A48" s="258" t="s">
        <v>127</v>
      </c>
      <c r="B48" s="259" t="s">
        <v>47</v>
      </c>
      <c r="C48" s="260" t="s">
        <v>48</v>
      </c>
      <c r="D48" s="198"/>
      <c r="E48" s="205">
        <v>0.2</v>
      </c>
      <c r="F48" s="250">
        <v>0</v>
      </c>
      <c r="G48" s="264">
        <f>F48*0.2</f>
        <v>0</v>
      </c>
      <c r="H48" s="153"/>
    </row>
    <row r="49" spans="1:11" ht="15.75" customHeight="1" x14ac:dyDescent="0.2">
      <c r="A49" s="203"/>
      <c r="B49" s="203"/>
      <c r="C49" s="260" t="s">
        <v>50</v>
      </c>
      <c r="D49" s="198"/>
      <c r="E49" s="203"/>
      <c r="F49" s="203"/>
      <c r="G49" s="203"/>
      <c r="H49" s="154"/>
    </row>
    <row r="50" spans="1:11" ht="15" customHeight="1" x14ac:dyDescent="0.2">
      <c r="A50" s="204"/>
      <c r="B50" s="204"/>
      <c r="C50" s="260" t="s">
        <v>51</v>
      </c>
      <c r="D50" s="198"/>
      <c r="E50" s="204"/>
      <c r="F50" s="204"/>
      <c r="G50" s="204"/>
      <c r="H50" s="154"/>
    </row>
    <row r="51" spans="1:11" ht="15" customHeight="1" x14ac:dyDescent="0.2">
      <c r="A51" s="258" t="s">
        <v>128</v>
      </c>
      <c r="B51" s="261" t="s">
        <v>129</v>
      </c>
      <c r="C51" s="197"/>
      <c r="D51" s="198"/>
      <c r="E51" s="155">
        <v>0.4</v>
      </c>
      <c r="F51" s="156">
        <v>0</v>
      </c>
      <c r="G51" s="157">
        <f t="shared" ref="G51:G52" si="0">F51*0.4</f>
        <v>0</v>
      </c>
      <c r="H51" s="154"/>
    </row>
    <row r="52" spans="1:11" ht="15.75" customHeight="1" x14ac:dyDescent="0.2">
      <c r="A52" s="204"/>
      <c r="B52" s="262" t="s">
        <v>108</v>
      </c>
      <c r="C52" s="197"/>
      <c r="D52" s="198"/>
      <c r="E52" s="155">
        <v>0.4</v>
      </c>
      <c r="F52" s="156">
        <v>0</v>
      </c>
      <c r="G52" s="157">
        <f t="shared" si="0"/>
        <v>0</v>
      </c>
      <c r="H52" s="154"/>
    </row>
    <row r="53" spans="1:11" ht="15.75" customHeight="1" x14ac:dyDescent="0.2">
      <c r="A53" s="158" t="s">
        <v>40</v>
      </c>
      <c r="B53" s="257" t="s">
        <v>130</v>
      </c>
      <c r="C53" s="229"/>
      <c r="D53" s="229"/>
      <c r="E53" s="229"/>
      <c r="F53" s="229"/>
      <c r="G53" s="229"/>
      <c r="H53" s="229"/>
      <c r="I53" s="229"/>
      <c r="J53" s="159"/>
      <c r="K53" s="160"/>
    </row>
    <row r="54" spans="1:11" ht="15.75" customHeight="1" x14ac:dyDescent="0.2">
      <c r="A54" s="32"/>
      <c r="B54" s="32"/>
      <c r="C54" s="32"/>
      <c r="D54" s="32"/>
      <c r="E54" s="161"/>
      <c r="F54" s="162" t="s">
        <v>131</v>
      </c>
      <c r="G54" s="40">
        <f>SUM(G48:G52)</f>
        <v>0</v>
      </c>
      <c r="H54" s="55"/>
      <c r="I54" s="140"/>
      <c r="J54" s="140"/>
      <c r="K54" s="140"/>
    </row>
    <row r="55" spans="1:11" ht="15.75" customHeight="1" x14ac:dyDescent="0.2"/>
    <row r="56" spans="1:11" ht="15.75" customHeight="1" x14ac:dyDescent="0.2">
      <c r="A56" s="52" t="s">
        <v>132</v>
      </c>
      <c r="B56" s="32"/>
      <c r="C56" s="32"/>
      <c r="D56" s="32"/>
      <c r="E56" s="32" t="s">
        <v>45</v>
      </c>
      <c r="F56" s="32"/>
      <c r="G56" s="267"/>
      <c r="H56" s="217"/>
      <c r="I56" s="263"/>
      <c r="J56" s="217"/>
      <c r="K56" s="217"/>
    </row>
    <row r="57" spans="1:11" ht="15" customHeight="1" x14ac:dyDescent="0.2">
      <c r="A57" s="258" t="s">
        <v>127</v>
      </c>
      <c r="B57" s="259" t="s">
        <v>47</v>
      </c>
      <c r="C57" s="260" t="s">
        <v>48</v>
      </c>
      <c r="D57" s="198"/>
      <c r="E57" s="205">
        <v>0.2</v>
      </c>
      <c r="F57" s="250">
        <v>0</v>
      </c>
      <c r="G57" s="264">
        <f>F57*0.2</f>
        <v>0</v>
      </c>
      <c r="H57" s="153"/>
    </row>
    <row r="58" spans="1:11" ht="15.75" customHeight="1" x14ac:dyDescent="0.2">
      <c r="A58" s="203"/>
      <c r="B58" s="203"/>
      <c r="C58" s="260" t="s">
        <v>50</v>
      </c>
      <c r="D58" s="198"/>
      <c r="E58" s="203"/>
      <c r="F58" s="203"/>
      <c r="G58" s="203"/>
      <c r="H58" s="154"/>
    </row>
    <row r="59" spans="1:11" ht="15" customHeight="1" x14ac:dyDescent="0.2">
      <c r="A59" s="204"/>
      <c r="B59" s="204"/>
      <c r="C59" s="260" t="s">
        <v>51</v>
      </c>
      <c r="D59" s="198"/>
      <c r="E59" s="204"/>
      <c r="F59" s="204"/>
      <c r="G59" s="204"/>
      <c r="H59" s="154"/>
    </row>
    <row r="60" spans="1:11" ht="15" customHeight="1" x14ac:dyDescent="0.2">
      <c r="A60" s="258" t="s">
        <v>128</v>
      </c>
      <c r="B60" s="261" t="s">
        <v>129</v>
      </c>
      <c r="C60" s="197"/>
      <c r="D60" s="198"/>
      <c r="E60" s="155">
        <v>0.4</v>
      </c>
      <c r="F60" s="156">
        <v>0</v>
      </c>
      <c r="G60" s="157">
        <f t="shared" ref="G60:G61" si="1">F60*0.4</f>
        <v>0</v>
      </c>
      <c r="H60" s="154"/>
    </row>
    <row r="61" spans="1:11" ht="15.75" customHeight="1" x14ac:dyDescent="0.2">
      <c r="A61" s="204"/>
      <c r="B61" s="262" t="s">
        <v>108</v>
      </c>
      <c r="C61" s="197"/>
      <c r="D61" s="198"/>
      <c r="E61" s="155">
        <v>0.4</v>
      </c>
      <c r="F61" s="156">
        <v>0</v>
      </c>
      <c r="G61" s="157">
        <f t="shared" si="1"/>
        <v>0</v>
      </c>
      <c r="H61" s="154"/>
    </row>
    <row r="62" spans="1:11" ht="15.75" customHeight="1" x14ac:dyDescent="0.2">
      <c r="A62" s="158" t="s">
        <v>40</v>
      </c>
      <c r="B62" s="257" t="s">
        <v>130</v>
      </c>
      <c r="C62" s="229"/>
      <c r="D62" s="229"/>
      <c r="E62" s="229"/>
      <c r="F62" s="229"/>
      <c r="G62" s="229"/>
      <c r="H62" s="229"/>
      <c r="I62" s="229"/>
      <c r="J62" s="159"/>
      <c r="K62" s="160"/>
    </row>
    <row r="63" spans="1:11" ht="15.75" customHeight="1" x14ac:dyDescent="0.2">
      <c r="A63" s="32"/>
      <c r="B63" s="32"/>
      <c r="C63" s="32"/>
      <c r="D63" s="32"/>
      <c r="E63" s="161"/>
      <c r="F63" s="162" t="s">
        <v>131</v>
      </c>
      <c r="G63" s="40">
        <f>SUM(G57:G61)</f>
        <v>0</v>
      </c>
      <c r="H63" s="55"/>
      <c r="I63" s="140"/>
      <c r="J63" s="140"/>
      <c r="K63" s="140"/>
    </row>
    <row r="64" spans="1:11" ht="15.75" customHeight="1" x14ac:dyDescent="0.2">
      <c r="A64" s="32"/>
      <c r="B64" s="32"/>
      <c r="C64" s="32"/>
      <c r="D64" s="32"/>
      <c r="E64" s="172"/>
      <c r="F64" s="173"/>
      <c r="G64" s="69"/>
      <c r="H64" s="55"/>
      <c r="I64" s="140"/>
      <c r="J64" s="140"/>
      <c r="K64" s="140"/>
    </row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2">
    <mergeCell ref="D2:E2"/>
    <mergeCell ref="D3:E3"/>
    <mergeCell ref="D4:E4"/>
    <mergeCell ref="D5:E5"/>
    <mergeCell ref="B8:C8"/>
    <mergeCell ref="B9:C9"/>
    <mergeCell ref="B10:C10"/>
    <mergeCell ref="B11:C11"/>
    <mergeCell ref="B12:C12"/>
    <mergeCell ref="B13:C13"/>
    <mergeCell ref="B14:C14"/>
    <mergeCell ref="B15:C15"/>
    <mergeCell ref="A28:C28"/>
    <mergeCell ref="B30:C30"/>
    <mergeCell ref="C50:D50"/>
    <mergeCell ref="A48:A50"/>
    <mergeCell ref="C59:D59"/>
    <mergeCell ref="B53:I53"/>
    <mergeCell ref="G56:H56"/>
    <mergeCell ref="I56:K56"/>
    <mergeCell ref="G47:H47"/>
    <mergeCell ref="I47:K47"/>
    <mergeCell ref="B48:B50"/>
    <mergeCell ref="E48:E50"/>
    <mergeCell ref="F48:F50"/>
    <mergeCell ref="G48:G50"/>
    <mergeCell ref="A60:A61"/>
    <mergeCell ref="B60:D60"/>
    <mergeCell ref="B61:D61"/>
    <mergeCell ref="B62:I62"/>
    <mergeCell ref="C48:D48"/>
    <mergeCell ref="C49:D49"/>
    <mergeCell ref="A51:A52"/>
    <mergeCell ref="B51:D51"/>
    <mergeCell ref="B52:D52"/>
    <mergeCell ref="A57:A59"/>
    <mergeCell ref="B57:B59"/>
    <mergeCell ref="C57:D57"/>
    <mergeCell ref="E57:E59"/>
    <mergeCell ref="F57:F59"/>
    <mergeCell ref="G57:G59"/>
    <mergeCell ref="C58:D58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1:A1000"/>
  <sheetViews>
    <sheetView workbookViewId="0"/>
  </sheetViews>
  <sheetFormatPr baseColWidth="10" defaultColWidth="14.5" defaultRowHeight="15" customHeight="1" x14ac:dyDescent="0.2"/>
  <cols>
    <col min="1" max="26" width="10.66406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0"/>
  <sheetViews>
    <sheetView workbookViewId="0"/>
  </sheetViews>
  <sheetFormatPr baseColWidth="10" defaultColWidth="14.5" defaultRowHeight="15" customHeight="1" x14ac:dyDescent="0.2"/>
  <cols>
    <col min="1" max="26" width="10.6640625" customWidth="1"/>
  </cols>
  <sheetData>
    <row r="1" spans="1:9" ht="20" x14ac:dyDescent="0.2">
      <c r="A1" s="1" t="s">
        <v>62</v>
      </c>
      <c r="B1" s="2"/>
      <c r="C1" s="2"/>
      <c r="D1" s="2"/>
      <c r="E1" s="2"/>
      <c r="F1" s="2"/>
      <c r="G1" s="2"/>
      <c r="H1" s="2"/>
      <c r="I1" s="2"/>
    </row>
    <row r="2" spans="1:9" x14ac:dyDescent="0.2">
      <c r="A2" s="3"/>
      <c r="B2" s="3"/>
      <c r="C2" s="3"/>
      <c r="D2" s="230" t="s">
        <v>63</v>
      </c>
      <c r="E2" s="217"/>
      <c r="F2" s="217"/>
      <c r="G2" s="4"/>
      <c r="H2" s="4" t="s">
        <v>64</v>
      </c>
      <c r="I2" s="3"/>
    </row>
    <row r="3" spans="1:9" x14ac:dyDescent="0.2">
      <c r="A3" s="5" t="s">
        <v>2</v>
      </c>
      <c r="B3" s="3"/>
      <c r="C3" s="5" t="s">
        <v>65</v>
      </c>
      <c r="D3" s="224"/>
      <c r="E3" s="217"/>
      <c r="F3" s="217"/>
      <c r="G3" s="6"/>
      <c r="H3" s="6"/>
      <c r="I3" s="3"/>
    </row>
    <row r="4" spans="1:9" x14ac:dyDescent="0.2">
      <c r="A4" s="5" t="s">
        <v>4</v>
      </c>
      <c r="B4" s="3"/>
      <c r="C4" s="5" t="s">
        <v>5</v>
      </c>
      <c r="D4" s="224"/>
      <c r="E4" s="217"/>
      <c r="F4" s="217"/>
      <c r="G4" s="6"/>
      <c r="H4" s="6"/>
      <c r="I4" s="3"/>
    </row>
    <row r="5" spans="1:9" x14ac:dyDescent="0.2">
      <c r="A5" s="5" t="s">
        <v>66</v>
      </c>
      <c r="B5" s="3"/>
      <c r="C5" s="5" t="s">
        <v>7</v>
      </c>
      <c r="D5" s="224"/>
      <c r="E5" s="217"/>
      <c r="F5" s="217"/>
      <c r="G5" s="6"/>
      <c r="H5" s="6"/>
      <c r="I5" s="3"/>
    </row>
    <row r="6" spans="1:9" x14ac:dyDescent="0.2">
      <c r="A6" s="5" t="s">
        <v>67</v>
      </c>
      <c r="B6" s="242"/>
      <c r="C6" s="217"/>
      <c r="D6" s="77" t="s">
        <v>68</v>
      </c>
      <c r="E6" s="243"/>
      <c r="F6" s="217"/>
      <c r="G6" s="78"/>
      <c r="H6" s="20" t="s">
        <v>69</v>
      </c>
      <c r="I6" s="6"/>
    </row>
    <row r="7" spans="1:9" x14ac:dyDescent="0.2">
      <c r="A7" s="20" t="s">
        <v>70</v>
      </c>
      <c r="B7" s="242"/>
      <c r="C7" s="217"/>
      <c r="D7" s="77" t="s">
        <v>71</v>
      </c>
      <c r="E7" s="243"/>
      <c r="F7" s="217"/>
      <c r="G7" s="78"/>
      <c r="H7" s="77" t="s">
        <v>72</v>
      </c>
      <c r="I7" s="78"/>
    </row>
    <row r="8" spans="1:9" x14ac:dyDescent="0.2">
      <c r="A8" s="3"/>
      <c r="B8" s="3"/>
      <c r="C8" s="3"/>
      <c r="D8" s="3"/>
      <c r="E8" s="3"/>
      <c r="F8" s="3"/>
      <c r="G8" s="3"/>
      <c r="H8" s="3"/>
      <c r="I8" s="3"/>
    </row>
    <row r="9" spans="1:9" x14ac:dyDescent="0.2">
      <c r="A9" s="244" t="s">
        <v>8</v>
      </c>
      <c r="B9" s="195"/>
      <c r="C9" s="79">
        <v>1</v>
      </c>
      <c r="D9" s="79">
        <v>2</v>
      </c>
      <c r="E9" s="79">
        <v>3</v>
      </c>
      <c r="F9" s="79">
        <v>4</v>
      </c>
      <c r="G9" s="79">
        <v>5</v>
      </c>
      <c r="H9" s="79">
        <v>6</v>
      </c>
      <c r="I9" s="22" t="s">
        <v>10</v>
      </c>
    </row>
    <row r="10" spans="1:9" x14ac:dyDescent="0.2">
      <c r="A10" s="210" t="s">
        <v>11</v>
      </c>
      <c r="B10" s="198"/>
      <c r="C10" s="80"/>
      <c r="D10" s="80"/>
      <c r="E10" s="80"/>
      <c r="F10" s="80"/>
      <c r="G10" s="81"/>
      <c r="H10" s="80"/>
      <c r="I10" s="26">
        <f t="shared" ref="I10:I17" si="0">SUM(C10:H10)</f>
        <v>0</v>
      </c>
    </row>
    <row r="11" spans="1:9" x14ac:dyDescent="0.2">
      <c r="A11" s="210" t="s">
        <v>12</v>
      </c>
      <c r="B11" s="198"/>
      <c r="C11" s="82"/>
      <c r="D11" s="82"/>
      <c r="E11" s="82"/>
      <c r="F11" s="82"/>
      <c r="G11" s="82"/>
      <c r="H11" s="82"/>
      <c r="I11" s="28">
        <f t="shared" si="0"/>
        <v>0</v>
      </c>
    </row>
    <row r="12" spans="1:9" x14ac:dyDescent="0.2">
      <c r="A12" s="210" t="s">
        <v>13</v>
      </c>
      <c r="B12" s="198"/>
      <c r="C12" s="82"/>
      <c r="D12" s="82"/>
      <c r="E12" s="82"/>
      <c r="F12" s="82"/>
      <c r="G12" s="82"/>
      <c r="H12" s="82"/>
      <c r="I12" s="28">
        <f t="shared" si="0"/>
        <v>0</v>
      </c>
    </row>
    <row r="13" spans="1:9" x14ac:dyDescent="0.2">
      <c r="A13" s="83" t="s">
        <v>14</v>
      </c>
      <c r="B13" s="83"/>
      <c r="C13" s="82"/>
      <c r="D13" s="82"/>
      <c r="E13" s="82"/>
      <c r="F13" s="82"/>
      <c r="G13" s="82"/>
      <c r="H13" s="82"/>
      <c r="I13" s="28">
        <f t="shared" si="0"/>
        <v>0</v>
      </c>
    </row>
    <row r="14" spans="1:9" x14ac:dyDescent="0.2">
      <c r="A14" s="83" t="s">
        <v>73</v>
      </c>
      <c r="B14" s="83"/>
      <c r="C14" s="82"/>
      <c r="D14" s="82"/>
      <c r="E14" s="82"/>
      <c r="F14" s="82"/>
      <c r="G14" s="82"/>
      <c r="H14" s="84"/>
      <c r="I14" s="28">
        <f t="shared" si="0"/>
        <v>0</v>
      </c>
    </row>
    <row r="15" spans="1:9" x14ac:dyDescent="0.2">
      <c r="A15" s="245" t="s">
        <v>74</v>
      </c>
      <c r="B15" s="195"/>
      <c r="C15" s="82"/>
      <c r="D15" s="82"/>
      <c r="E15" s="82"/>
      <c r="F15" s="82"/>
      <c r="G15" s="82"/>
      <c r="H15" s="82"/>
      <c r="I15" s="26">
        <f t="shared" si="0"/>
        <v>0</v>
      </c>
    </row>
    <row r="16" spans="1:9" x14ac:dyDescent="0.2">
      <c r="A16" s="210" t="s">
        <v>17</v>
      </c>
      <c r="B16" s="198"/>
      <c r="C16" s="82"/>
      <c r="D16" s="82"/>
      <c r="E16" s="82"/>
      <c r="F16" s="82"/>
      <c r="G16" s="82"/>
      <c r="H16" s="82"/>
      <c r="I16" s="28">
        <f t="shared" si="0"/>
        <v>0</v>
      </c>
    </row>
    <row r="17" spans="1:13" x14ac:dyDescent="0.2">
      <c r="A17" s="85" t="s">
        <v>18</v>
      </c>
      <c r="B17" s="85"/>
      <c r="C17" s="82"/>
      <c r="D17" s="82"/>
      <c r="E17" s="82"/>
      <c r="F17" s="82"/>
      <c r="G17" s="82"/>
      <c r="H17" s="82"/>
      <c r="I17" s="28">
        <f t="shared" si="0"/>
        <v>0</v>
      </c>
    </row>
    <row r="18" spans="1:13" x14ac:dyDescent="0.2">
      <c r="A18" s="3"/>
      <c r="B18" s="3"/>
      <c r="C18" s="3"/>
      <c r="D18" s="3"/>
      <c r="E18" s="3"/>
      <c r="F18" s="86" t="s">
        <v>19</v>
      </c>
      <c r="G18" s="86"/>
      <c r="H18" s="86"/>
      <c r="I18" s="87">
        <f>SUM(I10:I17)</f>
        <v>0</v>
      </c>
    </row>
    <row r="19" spans="1:13" x14ac:dyDescent="0.2">
      <c r="A19" s="3"/>
      <c r="B19" s="3"/>
      <c r="C19" s="3"/>
      <c r="D19" s="3"/>
      <c r="E19" s="5" t="s">
        <v>75</v>
      </c>
      <c r="F19" s="88" t="s">
        <v>76</v>
      </c>
      <c r="G19" s="88"/>
      <c r="H19" s="88"/>
      <c r="I19" s="89">
        <f>I18/5</f>
        <v>0</v>
      </c>
    </row>
    <row r="20" spans="1:13" x14ac:dyDescent="0.2">
      <c r="A20" s="3"/>
      <c r="B20" s="224"/>
      <c r="C20" s="217"/>
      <c r="D20" s="3"/>
      <c r="E20" s="3"/>
      <c r="F20" s="20"/>
      <c r="G20" s="20"/>
      <c r="H20" s="20"/>
      <c r="I20" s="90"/>
    </row>
    <row r="21" spans="1:13" ht="15.75" customHeight="1" x14ac:dyDescent="0.2">
      <c r="A21" s="3"/>
      <c r="B21" s="3"/>
      <c r="C21" s="3"/>
      <c r="D21" s="3"/>
      <c r="E21" s="3"/>
      <c r="F21" s="20" t="s">
        <v>77</v>
      </c>
      <c r="G21" s="20"/>
      <c r="H21" s="20"/>
      <c r="I21" s="21">
        <f>I19/8</f>
        <v>0</v>
      </c>
    </row>
    <row r="22" spans="1:13" ht="15.75" customHeight="1" x14ac:dyDescent="0.2">
      <c r="A22" s="3"/>
      <c r="B22" s="3"/>
      <c r="C22" s="3"/>
      <c r="D22" s="3"/>
      <c r="E22" s="3"/>
      <c r="F22" s="3"/>
      <c r="G22" s="3"/>
      <c r="H22" s="3"/>
      <c r="I22" s="3"/>
    </row>
    <row r="23" spans="1:13" ht="15.75" customHeight="1" x14ac:dyDescent="0.2">
      <c r="A23" s="91" t="s">
        <v>21</v>
      </c>
      <c r="B23" s="223"/>
      <c r="C23" s="198"/>
      <c r="D23" s="223" t="s">
        <v>10</v>
      </c>
      <c r="E23" s="198"/>
      <c r="F23" s="92" t="s">
        <v>22</v>
      </c>
      <c r="G23" s="92"/>
      <c r="H23" s="92" t="s">
        <v>23</v>
      </c>
      <c r="I23" s="3"/>
    </row>
    <row r="24" spans="1:13" ht="15.75" customHeight="1" x14ac:dyDescent="0.2">
      <c r="A24" s="13" t="s">
        <v>25</v>
      </c>
      <c r="B24" s="93"/>
      <c r="C24" s="94"/>
      <c r="D24" s="240">
        <f>I38</f>
        <v>0</v>
      </c>
      <c r="E24" s="198"/>
      <c r="F24" s="92" t="s">
        <v>26</v>
      </c>
      <c r="G24" s="92"/>
      <c r="H24" s="89">
        <f>D24</f>
        <v>0</v>
      </c>
      <c r="I24" s="3"/>
    </row>
    <row r="25" spans="1:13" ht="15.75" customHeight="1" x14ac:dyDescent="0.2">
      <c r="A25" s="92" t="s">
        <v>27</v>
      </c>
      <c r="B25" s="93"/>
      <c r="C25" s="94"/>
      <c r="D25" s="241">
        <v>0</v>
      </c>
      <c r="E25" s="198"/>
      <c r="F25" s="92" t="s">
        <v>29</v>
      </c>
      <c r="G25" s="92"/>
      <c r="H25" s="89">
        <f>D25*2</f>
        <v>0</v>
      </c>
      <c r="I25" s="3"/>
    </row>
    <row r="26" spans="1:13" ht="15.75" customHeight="1" x14ac:dyDescent="0.2">
      <c r="A26" s="13" t="s">
        <v>28</v>
      </c>
      <c r="B26" s="93"/>
      <c r="C26" s="94"/>
      <c r="D26" s="240">
        <f>I46</f>
        <v>10</v>
      </c>
      <c r="E26" s="198"/>
      <c r="F26" s="92" t="s">
        <v>78</v>
      </c>
      <c r="G26" s="92"/>
      <c r="H26" s="89">
        <f>D26*3</f>
        <v>30</v>
      </c>
      <c r="I26" s="3"/>
    </row>
    <row r="27" spans="1:13" ht="15.75" customHeight="1" x14ac:dyDescent="0.2">
      <c r="A27" s="3"/>
      <c r="B27" s="3"/>
      <c r="C27" s="3"/>
      <c r="D27" s="3"/>
      <c r="E27" s="3"/>
      <c r="F27" s="3" t="s">
        <v>23</v>
      </c>
      <c r="G27" s="3"/>
      <c r="H27" s="89">
        <f>H24+H25+H26</f>
        <v>30</v>
      </c>
      <c r="I27" s="95"/>
    </row>
    <row r="28" spans="1:13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</row>
    <row r="29" spans="1:13" ht="15.75" customHeight="1" x14ac:dyDescent="0.2">
      <c r="A29" s="3"/>
      <c r="B29" s="3"/>
      <c r="C29" s="3"/>
      <c r="D29" s="3"/>
      <c r="E29" s="20"/>
      <c r="F29" s="20"/>
      <c r="G29" s="20" t="s">
        <v>79</v>
      </c>
      <c r="H29" s="20"/>
      <c r="I29" s="21">
        <f>H27/6</f>
        <v>5</v>
      </c>
    </row>
    <row r="30" spans="1:13" ht="15.75" customHeight="1" x14ac:dyDescent="0.2">
      <c r="A30" s="3"/>
      <c r="B30" s="3"/>
      <c r="C30" s="3"/>
      <c r="D30" s="3"/>
      <c r="E30" s="20"/>
      <c r="F30" s="96"/>
      <c r="G30" s="96"/>
      <c r="H30" s="96"/>
      <c r="I30" s="97"/>
    </row>
    <row r="31" spans="1:13" ht="15.75" customHeight="1" x14ac:dyDescent="0.2"/>
    <row r="32" spans="1:13" ht="15.75" customHeight="1" x14ac:dyDescent="0.2">
      <c r="A32" s="31" t="s">
        <v>25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</row>
    <row r="33" spans="1:13" ht="15.75" customHeight="1" x14ac:dyDescent="0.2">
      <c r="A33" s="32"/>
      <c r="B33" s="32"/>
      <c r="C33" s="32"/>
      <c r="D33" s="32"/>
      <c r="E33" s="32"/>
      <c r="F33" s="98" t="s">
        <v>80</v>
      </c>
      <c r="G33" s="99"/>
      <c r="H33" s="33"/>
      <c r="I33" s="34" t="s">
        <v>33</v>
      </c>
      <c r="J33" s="35"/>
      <c r="K33" s="32"/>
      <c r="M33" s="32"/>
    </row>
    <row r="34" spans="1:13" ht="15.75" customHeight="1" x14ac:dyDescent="0.2">
      <c r="A34" s="32"/>
      <c r="B34" s="36" t="s">
        <v>81</v>
      </c>
      <c r="C34" s="42"/>
      <c r="D34" s="100"/>
      <c r="E34" s="39">
        <v>0.4</v>
      </c>
      <c r="F34" s="100">
        <v>0</v>
      </c>
      <c r="G34" s="101"/>
      <c r="H34" s="102"/>
      <c r="I34" s="39">
        <f t="shared" ref="I34:I36" si="1">E34*F34</f>
        <v>0</v>
      </c>
      <c r="J34" s="103"/>
      <c r="K34" s="104"/>
      <c r="M34" s="105"/>
    </row>
    <row r="35" spans="1:13" ht="15.75" customHeight="1" x14ac:dyDescent="0.2">
      <c r="A35" s="32"/>
      <c r="B35" s="36" t="s">
        <v>82</v>
      </c>
      <c r="C35" s="42"/>
      <c r="D35" s="100"/>
      <c r="E35" s="39">
        <v>0.3</v>
      </c>
      <c r="F35" s="100">
        <v>0</v>
      </c>
      <c r="G35" s="101"/>
      <c r="H35" s="102"/>
      <c r="I35" s="39">
        <f t="shared" si="1"/>
        <v>0</v>
      </c>
      <c r="J35" s="103"/>
      <c r="K35" s="104"/>
      <c r="M35" s="105"/>
    </row>
    <row r="36" spans="1:13" ht="15.75" customHeight="1" x14ac:dyDescent="0.2">
      <c r="A36" s="32"/>
      <c r="B36" s="36" t="s">
        <v>83</v>
      </c>
      <c r="C36" s="42"/>
      <c r="D36" s="100"/>
      <c r="E36" s="39">
        <v>0.1</v>
      </c>
      <c r="F36" s="100">
        <v>0</v>
      </c>
      <c r="G36" s="101"/>
      <c r="H36" s="102"/>
      <c r="I36" s="39">
        <f t="shared" si="1"/>
        <v>0</v>
      </c>
      <c r="J36" s="103"/>
      <c r="K36" s="104"/>
      <c r="M36" s="105"/>
    </row>
    <row r="37" spans="1:13" ht="15.75" customHeight="1" x14ac:dyDescent="0.2">
      <c r="A37" s="32"/>
      <c r="B37" s="42" t="s">
        <v>84</v>
      </c>
      <c r="C37" s="66"/>
      <c r="D37" s="100">
        <f>SUM(D34:D36)</f>
        <v>0</v>
      </c>
      <c r="E37" s="104"/>
      <c r="F37" s="106">
        <f>SUM(F34:F36)</f>
        <v>0</v>
      </c>
      <c r="H37" s="104"/>
      <c r="I37" s="104"/>
      <c r="J37" s="104"/>
      <c r="K37" s="104"/>
      <c r="L37" s="104"/>
      <c r="M37" s="105"/>
    </row>
    <row r="38" spans="1:13" ht="15.75" customHeight="1" x14ac:dyDescent="0.2">
      <c r="A38" s="32"/>
      <c r="D38" s="107" t="s">
        <v>85</v>
      </c>
      <c r="E38" s="108"/>
      <c r="F38" s="108"/>
      <c r="G38" s="108"/>
      <c r="H38" s="109"/>
      <c r="I38" s="110">
        <f>SUM(I34:I36)</f>
        <v>0</v>
      </c>
      <c r="J38" s="111"/>
    </row>
    <row r="39" spans="1:13" ht="15.75" customHeight="1" x14ac:dyDescent="0.2">
      <c r="A39" s="32"/>
      <c r="B39" s="105"/>
      <c r="C39" s="105"/>
      <c r="D39" s="105"/>
      <c r="E39" s="104"/>
      <c r="F39" s="104"/>
      <c r="G39" s="104"/>
      <c r="H39" s="112"/>
      <c r="I39" s="104"/>
      <c r="J39" s="104"/>
      <c r="K39" s="113"/>
      <c r="L39" s="114"/>
      <c r="M39" s="115"/>
    </row>
    <row r="40" spans="1:13" ht="15.75" customHeight="1" x14ac:dyDescent="0.2">
      <c r="A40" s="52" t="s">
        <v>28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</row>
    <row r="41" spans="1:13" ht="15.75" customHeight="1" x14ac:dyDescent="0.2">
      <c r="A41" s="32"/>
      <c r="B41" s="105"/>
      <c r="C41" s="105"/>
      <c r="D41" s="105"/>
      <c r="E41" s="105"/>
      <c r="F41" s="105"/>
      <c r="G41" s="105"/>
      <c r="H41" s="105"/>
      <c r="I41" s="116"/>
      <c r="J41" s="35"/>
      <c r="K41" s="68"/>
      <c r="L41" s="69"/>
      <c r="M41" s="32"/>
    </row>
    <row r="42" spans="1:13" ht="15.75" customHeight="1" x14ac:dyDescent="0.2">
      <c r="A42" s="32"/>
      <c r="B42" s="42" t="s">
        <v>41</v>
      </c>
      <c r="C42" s="66"/>
      <c r="D42" s="117">
        <v>0</v>
      </c>
      <c r="E42" s="42" t="s">
        <v>86</v>
      </c>
      <c r="F42" s="60"/>
      <c r="G42" s="118">
        <v>12</v>
      </c>
      <c r="H42" s="40">
        <f>IFERROR(ROUND(D42/G42,3),"-")</f>
        <v>0</v>
      </c>
      <c r="I42" s="119">
        <f>J42-H42</f>
        <v>10</v>
      </c>
      <c r="J42" s="69">
        <v>10</v>
      </c>
      <c r="K42" s="68"/>
      <c r="M42" s="32"/>
    </row>
    <row r="43" spans="1:13" ht="15.75" customHeight="1" x14ac:dyDescent="0.2">
      <c r="A43" s="32"/>
      <c r="B43" s="105"/>
      <c r="C43" s="105"/>
      <c r="D43" s="105"/>
      <c r="E43" s="105"/>
      <c r="F43" s="105"/>
      <c r="G43" s="105"/>
      <c r="H43" s="105"/>
      <c r="I43" s="116"/>
      <c r="J43" s="35"/>
      <c r="K43" s="68"/>
      <c r="L43" s="69"/>
      <c r="M43" s="32"/>
    </row>
    <row r="44" spans="1:13" ht="15.75" customHeight="1" x14ac:dyDescent="0.2">
      <c r="A44" s="32"/>
      <c r="B44" s="45" t="s">
        <v>87</v>
      </c>
      <c r="C44" s="46"/>
      <c r="D44" s="46"/>
      <c r="E44" s="46"/>
      <c r="F44" s="120"/>
      <c r="G44" s="120"/>
      <c r="H44" s="121"/>
      <c r="I44" s="122"/>
      <c r="K44" s="56"/>
      <c r="L44" s="123"/>
      <c r="M44" s="32"/>
    </row>
    <row r="45" spans="1:13" ht="15.75" customHeight="1" x14ac:dyDescent="0.2">
      <c r="A45" s="32"/>
      <c r="B45" s="32"/>
      <c r="C45" s="32"/>
      <c r="D45" s="32"/>
      <c r="M45" s="32"/>
    </row>
    <row r="46" spans="1:13" ht="15.75" customHeight="1" x14ac:dyDescent="0.2">
      <c r="A46" s="32"/>
      <c r="B46" s="32"/>
      <c r="C46" s="32"/>
      <c r="D46" s="48" t="s">
        <v>88</v>
      </c>
      <c r="E46" s="49"/>
      <c r="F46" s="49"/>
      <c r="G46" s="49"/>
      <c r="H46" s="70"/>
      <c r="I46" s="51">
        <f>I42-I44</f>
        <v>10</v>
      </c>
      <c r="K46" s="32"/>
      <c r="L46" s="123"/>
      <c r="M46" s="54"/>
    </row>
    <row r="47" spans="1:13" ht="15.75" customHeight="1" x14ac:dyDescent="0.2">
      <c r="A47" s="32"/>
      <c r="B47" s="32"/>
      <c r="C47" s="32"/>
      <c r="D47" s="32"/>
      <c r="E47" s="32"/>
      <c r="F47" s="32"/>
      <c r="G47" s="32"/>
      <c r="M47" s="115"/>
    </row>
    <row r="48" spans="1:13" ht="15.75" customHeight="1" x14ac:dyDescent="0.2">
      <c r="J48" s="32"/>
      <c r="K48" s="32"/>
      <c r="L48" s="32"/>
      <c r="M48" s="32"/>
    </row>
    <row r="49" spans="1:8" ht="15.75" customHeight="1" x14ac:dyDescent="0.2">
      <c r="A49" s="53" t="s">
        <v>44</v>
      </c>
      <c r="B49" s="32"/>
      <c r="C49" s="32"/>
      <c r="D49" s="32"/>
      <c r="E49" s="32"/>
      <c r="F49" s="193" t="s">
        <v>45</v>
      </c>
      <c r="G49" s="194"/>
      <c r="H49" s="195"/>
    </row>
    <row r="50" spans="1:8" ht="15.75" customHeight="1" x14ac:dyDescent="0.2">
      <c r="A50" s="199" t="s">
        <v>46</v>
      </c>
      <c r="B50" s="212" t="s">
        <v>47</v>
      </c>
      <c r="C50" s="234" t="s">
        <v>48</v>
      </c>
      <c r="D50" s="235"/>
      <c r="E50" s="236"/>
      <c r="F50" s="208">
        <v>0.3</v>
      </c>
      <c r="G50" s="209">
        <v>0</v>
      </c>
      <c r="H50" s="188">
        <f>ROUND(G50*0.3,3)</f>
        <v>0</v>
      </c>
    </row>
    <row r="51" spans="1:8" ht="15.75" customHeight="1" x14ac:dyDescent="0.2">
      <c r="A51" s="200"/>
      <c r="B51" s="203"/>
      <c r="C51" s="196" t="s">
        <v>49</v>
      </c>
      <c r="D51" s="197"/>
      <c r="E51" s="198"/>
      <c r="F51" s="203"/>
      <c r="G51" s="203"/>
      <c r="H51" s="189"/>
    </row>
    <row r="52" spans="1:8" ht="15.75" customHeight="1" x14ac:dyDescent="0.2">
      <c r="A52" s="200"/>
      <c r="B52" s="204"/>
      <c r="C52" s="196" t="s">
        <v>50</v>
      </c>
      <c r="D52" s="197"/>
      <c r="E52" s="198"/>
      <c r="F52" s="204"/>
      <c r="G52" s="204"/>
      <c r="H52" s="190"/>
    </row>
    <row r="53" spans="1:8" ht="15.75" customHeight="1" x14ac:dyDescent="0.2">
      <c r="A53" s="200"/>
      <c r="B53" s="213" t="s">
        <v>51</v>
      </c>
      <c r="C53" s="196" t="s">
        <v>51</v>
      </c>
      <c r="D53" s="197"/>
      <c r="E53" s="198"/>
      <c r="F53" s="205">
        <v>0.3</v>
      </c>
      <c r="G53" s="207">
        <v>0</v>
      </c>
      <c r="H53" s="231">
        <f>ROUND(G53*0.3,3)</f>
        <v>0</v>
      </c>
    </row>
    <row r="54" spans="1:8" ht="15.75" customHeight="1" x14ac:dyDescent="0.2">
      <c r="A54" s="200"/>
      <c r="B54" s="203"/>
      <c r="C54" s="196" t="s">
        <v>52</v>
      </c>
      <c r="D54" s="197"/>
      <c r="E54" s="198"/>
      <c r="F54" s="203"/>
      <c r="G54" s="203"/>
      <c r="H54" s="189"/>
    </row>
    <row r="55" spans="1:8" ht="15.75" customHeight="1" x14ac:dyDescent="0.2">
      <c r="A55" s="211"/>
      <c r="B55" s="206"/>
      <c r="C55" s="237" t="s">
        <v>53</v>
      </c>
      <c r="D55" s="238"/>
      <c r="E55" s="239"/>
      <c r="F55" s="206"/>
      <c r="G55" s="206"/>
      <c r="H55" s="232"/>
    </row>
    <row r="56" spans="1:8" ht="15.75" customHeight="1" x14ac:dyDescent="0.2">
      <c r="A56" s="199" t="s">
        <v>54</v>
      </c>
      <c r="B56" s="202" t="s">
        <v>55</v>
      </c>
      <c r="C56" s="234" t="s">
        <v>55</v>
      </c>
      <c r="D56" s="235"/>
      <c r="E56" s="236"/>
      <c r="F56" s="208">
        <v>0.25</v>
      </c>
      <c r="G56" s="209">
        <v>0</v>
      </c>
      <c r="H56" s="188">
        <f>ROUND(G56*0.25,3)</f>
        <v>0</v>
      </c>
    </row>
    <row r="57" spans="1:8" ht="15.75" customHeight="1" x14ac:dyDescent="0.2">
      <c r="A57" s="200"/>
      <c r="B57" s="203"/>
      <c r="C57" s="196" t="s">
        <v>56</v>
      </c>
      <c r="D57" s="197"/>
      <c r="E57" s="198"/>
      <c r="F57" s="203"/>
      <c r="G57" s="203"/>
      <c r="H57" s="189"/>
    </row>
    <row r="58" spans="1:8" ht="15.75" customHeight="1" x14ac:dyDescent="0.2">
      <c r="A58" s="201"/>
      <c r="B58" s="204"/>
      <c r="C58" s="196" t="s">
        <v>57</v>
      </c>
      <c r="D58" s="197"/>
      <c r="E58" s="198"/>
      <c r="F58" s="204"/>
      <c r="G58" s="204"/>
      <c r="H58" s="190"/>
    </row>
    <row r="59" spans="1:8" ht="15.75" customHeight="1" x14ac:dyDescent="0.2">
      <c r="A59" s="71" t="s">
        <v>58</v>
      </c>
      <c r="B59" s="72" t="s">
        <v>59</v>
      </c>
      <c r="C59" s="233" t="s">
        <v>60</v>
      </c>
      <c r="D59" s="226"/>
      <c r="E59" s="227"/>
      <c r="F59" s="73">
        <v>0.15</v>
      </c>
      <c r="G59" s="76">
        <v>0</v>
      </c>
      <c r="H59" s="75">
        <f>ROUND(G59*0.15,3)</f>
        <v>0</v>
      </c>
    </row>
    <row r="60" spans="1:8" ht="15.75" customHeight="1" x14ac:dyDescent="0.2">
      <c r="A60" s="3"/>
      <c r="B60" s="3"/>
      <c r="C60" s="3"/>
      <c r="D60" s="3"/>
      <c r="E60" s="3"/>
      <c r="F60" s="3"/>
      <c r="G60" s="3"/>
      <c r="H60" s="3"/>
    </row>
    <row r="61" spans="1:8" ht="15.75" customHeight="1" x14ac:dyDescent="0.2">
      <c r="A61" s="3"/>
      <c r="B61" s="3"/>
      <c r="C61" s="3"/>
      <c r="D61" s="3"/>
      <c r="E61" s="3"/>
      <c r="F61" s="52"/>
      <c r="G61" s="191">
        <f>SUM(H50:H59)</f>
        <v>0</v>
      </c>
      <c r="H61" s="192"/>
    </row>
    <row r="62" spans="1:8" ht="15.75" customHeight="1" x14ac:dyDescent="0.2"/>
    <row r="63" spans="1:8" ht="15.75" customHeight="1" x14ac:dyDescent="0.2">
      <c r="A63" s="53" t="s">
        <v>61</v>
      </c>
      <c r="B63" s="32"/>
      <c r="C63" s="32"/>
      <c r="D63" s="32"/>
      <c r="E63" s="32"/>
      <c r="F63" s="193" t="s">
        <v>45</v>
      </c>
      <c r="G63" s="194"/>
      <c r="H63" s="195"/>
    </row>
    <row r="64" spans="1:8" ht="15.75" customHeight="1" x14ac:dyDescent="0.2">
      <c r="A64" s="199" t="s">
        <v>46</v>
      </c>
      <c r="B64" s="212" t="s">
        <v>47</v>
      </c>
      <c r="C64" s="234" t="s">
        <v>48</v>
      </c>
      <c r="D64" s="235"/>
      <c r="E64" s="236"/>
      <c r="F64" s="208">
        <v>0.3</v>
      </c>
      <c r="G64" s="209">
        <v>0</v>
      </c>
      <c r="H64" s="188">
        <f>ROUND(G64*0.3,3)</f>
        <v>0</v>
      </c>
    </row>
    <row r="65" spans="1:8" ht="15.75" customHeight="1" x14ac:dyDescent="0.2">
      <c r="A65" s="200"/>
      <c r="B65" s="203"/>
      <c r="C65" s="196" t="s">
        <v>49</v>
      </c>
      <c r="D65" s="197"/>
      <c r="E65" s="198"/>
      <c r="F65" s="203"/>
      <c r="G65" s="203"/>
      <c r="H65" s="189"/>
    </row>
    <row r="66" spans="1:8" ht="15.75" customHeight="1" x14ac:dyDescent="0.2">
      <c r="A66" s="200"/>
      <c r="B66" s="204"/>
      <c r="C66" s="196" t="s">
        <v>50</v>
      </c>
      <c r="D66" s="197"/>
      <c r="E66" s="198"/>
      <c r="F66" s="204"/>
      <c r="G66" s="204"/>
      <c r="H66" s="190"/>
    </row>
    <row r="67" spans="1:8" ht="15.75" customHeight="1" x14ac:dyDescent="0.2">
      <c r="A67" s="200"/>
      <c r="B67" s="213" t="s">
        <v>51</v>
      </c>
      <c r="C67" s="196" t="s">
        <v>51</v>
      </c>
      <c r="D67" s="197"/>
      <c r="E67" s="198"/>
      <c r="F67" s="205">
        <v>0.3</v>
      </c>
      <c r="G67" s="207">
        <v>0</v>
      </c>
      <c r="H67" s="231">
        <f>ROUND(G67*0.3,3)</f>
        <v>0</v>
      </c>
    </row>
    <row r="68" spans="1:8" ht="15.75" customHeight="1" x14ac:dyDescent="0.2">
      <c r="A68" s="200"/>
      <c r="B68" s="203"/>
      <c r="C68" s="196" t="s">
        <v>52</v>
      </c>
      <c r="D68" s="197"/>
      <c r="E68" s="198"/>
      <c r="F68" s="203"/>
      <c r="G68" s="203"/>
      <c r="H68" s="189"/>
    </row>
    <row r="69" spans="1:8" ht="15.75" customHeight="1" x14ac:dyDescent="0.2">
      <c r="A69" s="211"/>
      <c r="B69" s="206"/>
      <c r="C69" s="237" t="s">
        <v>53</v>
      </c>
      <c r="D69" s="238"/>
      <c r="E69" s="239"/>
      <c r="F69" s="206"/>
      <c r="G69" s="206"/>
      <c r="H69" s="232"/>
    </row>
    <row r="70" spans="1:8" ht="15.75" customHeight="1" x14ac:dyDescent="0.2">
      <c r="A70" s="199" t="s">
        <v>54</v>
      </c>
      <c r="B70" s="202" t="s">
        <v>55</v>
      </c>
      <c r="C70" s="234" t="s">
        <v>55</v>
      </c>
      <c r="D70" s="235"/>
      <c r="E70" s="236"/>
      <c r="F70" s="208">
        <v>0.25</v>
      </c>
      <c r="G70" s="209">
        <v>0</v>
      </c>
      <c r="H70" s="188">
        <f>ROUND(G70*0.25,3)</f>
        <v>0</v>
      </c>
    </row>
    <row r="71" spans="1:8" ht="15.75" customHeight="1" x14ac:dyDescent="0.2">
      <c r="A71" s="200"/>
      <c r="B71" s="203"/>
      <c r="C71" s="196" t="s">
        <v>56</v>
      </c>
      <c r="D71" s="197"/>
      <c r="E71" s="198"/>
      <c r="F71" s="203"/>
      <c r="G71" s="203"/>
      <c r="H71" s="189"/>
    </row>
    <row r="72" spans="1:8" ht="15.75" customHeight="1" x14ac:dyDescent="0.2">
      <c r="A72" s="201"/>
      <c r="B72" s="204"/>
      <c r="C72" s="196" t="s">
        <v>57</v>
      </c>
      <c r="D72" s="197"/>
      <c r="E72" s="198"/>
      <c r="F72" s="204"/>
      <c r="G72" s="204"/>
      <c r="H72" s="190"/>
    </row>
    <row r="73" spans="1:8" ht="15.75" customHeight="1" x14ac:dyDescent="0.2">
      <c r="A73" s="71" t="s">
        <v>58</v>
      </c>
      <c r="B73" s="72" t="s">
        <v>59</v>
      </c>
      <c r="C73" s="233" t="s">
        <v>60</v>
      </c>
      <c r="D73" s="226"/>
      <c r="E73" s="227"/>
      <c r="F73" s="73">
        <v>0.15</v>
      </c>
      <c r="G73" s="76">
        <v>0</v>
      </c>
      <c r="H73" s="75">
        <f>ROUND(G73*0.15,3)</f>
        <v>0</v>
      </c>
    </row>
    <row r="74" spans="1:8" ht="15.75" customHeight="1" x14ac:dyDescent="0.2">
      <c r="A74" s="3"/>
      <c r="B74" s="3"/>
      <c r="C74" s="3"/>
      <c r="D74" s="3"/>
      <c r="E74" s="3"/>
      <c r="F74" s="3"/>
      <c r="G74" s="3"/>
      <c r="H74" s="3"/>
    </row>
    <row r="75" spans="1:8" ht="15.75" customHeight="1" x14ac:dyDescent="0.2">
      <c r="A75" s="3"/>
      <c r="B75" s="3"/>
      <c r="C75" s="3"/>
      <c r="D75" s="3"/>
      <c r="E75" s="3"/>
      <c r="F75" s="52"/>
      <c r="G75" s="191">
        <f>SUM(H64:H73)</f>
        <v>0</v>
      </c>
      <c r="H75" s="192"/>
    </row>
    <row r="76" spans="1:8" ht="15.75" customHeight="1" x14ac:dyDescent="0.2"/>
    <row r="77" spans="1:8" ht="15.75" customHeight="1" x14ac:dyDescent="0.2"/>
    <row r="78" spans="1:8" ht="15.75" customHeight="1" x14ac:dyDescent="0.2"/>
    <row r="79" spans="1:8" ht="15.75" customHeight="1" x14ac:dyDescent="0.2"/>
    <row r="80" spans="1:8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2">
    <mergeCell ref="A70:A72"/>
    <mergeCell ref="A50:A55"/>
    <mergeCell ref="B50:B52"/>
    <mergeCell ref="B53:B55"/>
    <mergeCell ref="A56:A58"/>
    <mergeCell ref="B56:B58"/>
    <mergeCell ref="B64:B66"/>
    <mergeCell ref="B67:B69"/>
    <mergeCell ref="B70:B72"/>
    <mergeCell ref="C72:E72"/>
    <mergeCell ref="H70:H72"/>
    <mergeCell ref="C65:E65"/>
    <mergeCell ref="C66:E66"/>
    <mergeCell ref="C67:E67"/>
    <mergeCell ref="F67:F69"/>
    <mergeCell ref="G67:G69"/>
    <mergeCell ref="F64:F66"/>
    <mergeCell ref="A12:B12"/>
    <mergeCell ref="A15:B15"/>
    <mergeCell ref="A16:B16"/>
    <mergeCell ref="B20:C20"/>
    <mergeCell ref="H67:H69"/>
    <mergeCell ref="C68:E68"/>
    <mergeCell ref="C69:E69"/>
    <mergeCell ref="A64:A69"/>
    <mergeCell ref="F56:F58"/>
    <mergeCell ref="F53:F55"/>
    <mergeCell ref="G53:G55"/>
    <mergeCell ref="H53:H55"/>
    <mergeCell ref="G56:G58"/>
    <mergeCell ref="H56:H58"/>
    <mergeCell ref="G61:H61"/>
    <mergeCell ref="F63:H63"/>
    <mergeCell ref="E7:F7"/>
    <mergeCell ref="B7:C7"/>
    <mergeCell ref="A9:B9"/>
    <mergeCell ref="A10:B10"/>
    <mergeCell ref="A11:B11"/>
    <mergeCell ref="D2:F2"/>
    <mergeCell ref="D3:F3"/>
    <mergeCell ref="D4:F4"/>
    <mergeCell ref="D5:F5"/>
    <mergeCell ref="B6:C6"/>
    <mergeCell ref="E6:F6"/>
    <mergeCell ref="B23:C23"/>
    <mergeCell ref="D23:E23"/>
    <mergeCell ref="D24:E24"/>
    <mergeCell ref="D25:E25"/>
    <mergeCell ref="D26:E26"/>
    <mergeCell ref="F49:H49"/>
    <mergeCell ref="C50:E50"/>
    <mergeCell ref="F50:F52"/>
    <mergeCell ref="G50:G52"/>
    <mergeCell ref="H50:H52"/>
    <mergeCell ref="C51:E51"/>
    <mergeCell ref="C52:E52"/>
    <mergeCell ref="G75:H75"/>
    <mergeCell ref="C53:E53"/>
    <mergeCell ref="G64:G66"/>
    <mergeCell ref="H64:H66"/>
    <mergeCell ref="C54:E54"/>
    <mergeCell ref="C55:E55"/>
    <mergeCell ref="C56:E56"/>
    <mergeCell ref="C57:E57"/>
    <mergeCell ref="C58:E58"/>
    <mergeCell ref="C59:E59"/>
    <mergeCell ref="C64:E64"/>
    <mergeCell ref="C73:E73"/>
    <mergeCell ref="C70:E70"/>
    <mergeCell ref="F70:F72"/>
    <mergeCell ref="G70:G72"/>
    <mergeCell ref="C71:E7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0"/>
  <sheetViews>
    <sheetView workbookViewId="0"/>
  </sheetViews>
  <sheetFormatPr baseColWidth="10" defaultColWidth="14.5" defaultRowHeight="15" customHeight="1" x14ac:dyDescent="0.2"/>
  <cols>
    <col min="1" max="4" width="10.6640625" customWidth="1"/>
    <col min="5" max="5" width="12.1640625" customWidth="1"/>
    <col min="6" max="26" width="10.6640625" customWidth="1"/>
  </cols>
  <sheetData>
    <row r="1" spans="1:8" ht="20" x14ac:dyDescent="0.2">
      <c r="A1" s="1" t="s">
        <v>89</v>
      </c>
      <c r="B1" s="2"/>
      <c r="C1" s="2"/>
      <c r="D1" s="2"/>
      <c r="E1" s="2"/>
      <c r="F1" s="2"/>
      <c r="G1" s="2"/>
      <c r="H1" s="2"/>
    </row>
    <row r="2" spans="1:8" x14ac:dyDescent="0.2">
      <c r="A2" s="3"/>
      <c r="B2" s="3"/>
      <c r="C2" s="3"/>
      <c r="D2" s="3"/>
      <c r="E2" s="248" t="s">
        <v>1</v>
      </c>
      <c r="F2" s="217"/>
      <c r="G2" s="248" t="s">
        <v>90</v>
      </c>
      <c r="H2" s="217"/>
    </row>
    <row r="3" spans="1:8" x14ac:dyDescent="0.2">
      <c r="A3" s="5" t="s">
        <v>2</v>
      </c>
      <c r="B3" s="224"/>
      <c r="C3" s="217"/>
      <c r="D3" s="5" t="s">
        <v>3</v>
      </c>
      <c r="E3" s="224"/>
      <c r="F3" s="217"/>
      <c r="G3" s="224"/>
      <c r="H3" s="217"/>
    </row>
    <row r="4" spans="1:8" x14ac:dyDescent="0.2">
      <c r="A4" s="5" t="s">
        <v>4</v>
      </c>
      <c r="B4" s="224"/>
      <c r="C4" s="217"/>
      <c r="D4" s="5" t="s">
        <v>5</v>
      </c>
      <c r="E4" s="224"/>
      <c r="F4" s="217"/>
      <c r="G4" s="224"/>
      <c r="H4" s="217"/>
    </row>
    <row r="5" spans="1:8" x14ac:dyDescent="0.2">
      <c r="A5" s="5" t="s">
        <v>6</v>
      </c>
      <c r="B5" s="224"/>
      <c r="C5" s="217"/>
      <c r="D5" s="5" t="s">
        <v>7</v>
      </c>
      <c r="E5" s="224"/>
      <c r="F5" s="217"/>
      <c r="G5" s="224"/>
      <c r="H5" s="217"/>
    </row>
    <row r="6" spans="1:8" x14ac:dyDescent="0.2">
      <c r="A6" s="3"/>
      <c r="B6" s="3"/>
      <c r="C6" s="3"/>
      <c r="D6" s="3"/>
      <c r="E6" s="3"/>
      <c r="F6" s="3"/>
      <c r="G6" s="3"/>
      <c r="H6" s="3"/>
    </row>
    <row r="7" spans="1:8" x14ac:dyDescent="0.2">
      <c r="A7" s="230" t="s">
        <v>8</v>
      </c>
      <c r="B7" s="217"/>
      <c r="C7" s="4"/>
      <c r="D7" s="3"/>
      <c r="E7" s="3"/>
      <c r="F7" s="3"/>
      <c r="G7" s="3"/>
      <c r="H7" s="3"/>
    </row>
    <row r="8" spans="1:8" x14ac:dyDescent="0.2">
      <c r="A8" s="124"/>
      <c r="B8" s="225" t="s">
        <v>9</v>
      </c>
      <c r="C8" s="226"/>
      <c r="D8" s="227"/>
      <c r="E8" s="9" t="s">
        <v>10</v>
      </c>
      <c r="F8" s="3"/>
      <c r="G8" s="3"/>
      <c r="H8" s="3"/>
    </row>
    <row r="9" spans="1:8" x14ac:dyDescent="0.2">
      <c r="A9" s="125" t="s">
        <v>11</v>
      </c>
      <c r="B9" s="228"/>
      <c r="C9" s="229"/>
      <c r="D9" s="222"/>
      <c r="E9" s="126"/>
      <c r="F9" s="3"/>
      <c r="G9" s="3"/>
      <c r="H9" s="3"/>
    </row>
    <row r="10" spans="1:8" x14ac:dyDescent="0.2">
      <c r="A10" s="125" t="s">
        <v>12</v>
      </c>
      <c r="B10" s="223"/>
      <c r="C10" s="197"/>
      <c r="D10" s="198"/>
      <c r="E10" s="127"/>
      <c r="F10" s="3"/>
      <c r="G10" s="3"/>
      <c r="H10" s="3"/>
    </row>
    <row r="11" spans="1:8" x14ac:dyDescent="0.2">
      <c r="A11" s="125" t="s">
        <v>13</v>
      </c>
      <c r="B11" s="223"/>
      <c r="C11" s="197"/>
      <c r="D11" s="198"/>
      <c r="E11" s="127"/>
      <c r="F11" s="3"/>
      <c r="G11" s="3"/>
      <c r="H11" s="3"/>
    </row>
    <row r="12" spans="1:8" x14ac:dyDescent="0.2">
      <c r="A12" s="125" t="s">
        <v>17</v>
      </c>
      <c r="B12" s="223"/>
      <c r="C12" s="197"/>
      <c r="D12" s="198"/>
      <c r="E12" s="127"/>
      <c r="F12" s="3"/>
      <c r="G12" s="3"/>
      <c r="H12" s="3"/>
    </row>
    <row r="13" spans="1:8" x14ac:dyDescent="0.2">
      <c r="A13" s="125" t="s">
        <v>91</v>
      </c>
      <c r="B13" s="223"/>
      <c r="C13" s="197"/>
      <c r="D13" s="198"/>
      <c r="E13" s="127"/>
      <c r="F13" s="3"/>
      <c r="G13" s="3"/>
      <c r="H13" s="3"/>
    </row>
    <row r="14" spans="1:8" x14ac:dyDescent="0.2">
      <c r="A14" s="125" t="s">
        <v>92</v>
      </c>
      <c r="B14" s="223"/>
      <c r="C14" s="197"/>
      <c r="D14" s="198"/>
      <c r="E14" s="127"/>
      <c r="F14" s="3"/>
      <c r="G14" s="3"/>
      <c r="H14" s="3"/>
    </row>
    <row r="15" spans="1:8" x14ac:dyDescent="0.2">
      <c r="A15" s="125" t="s">
        <v>93</v>
      </c>
      <c r="B15" s="223"/>
      <c r="C15" s="197"/>
      <c r="D15" s="247"/>
      <c r="E15" s="128"/>
      <c r="F15" s="3"/>
      <c r="G15" s="3"/>
      <c r="H15" s="3"/>
    </row>
    <row r="16" spans="1:8" x14ac:dyDescent="0.2">
      <c r="A16" s="3"/>
      <c r="B16" s="214" t="s">
        <v>19</v>
      </c>
      <c r="C16" s="194"/>
      <c r="D16" s="215"/>
      <c r="E16" s="129">
        <f>SUM(E9:E15)</f>
        <v>0</v>
      </c>
      <c r="F16" s="3"/>
      <c r="G16" s="3"/>
      <c r="H16" s="3"/>
    </row>
    <row r="17" spans="1:11" x14ac:dyDescent="0.2">
      <c r="A17" s="3"/>
      <c r="B17" s="3"/>
      <c r="C17" s="3"/>
      <c r="D17" s="3"/>
      <c r="E17" s="3"/>
      <c r="F17" s="3"/>
      <c r="G17" s="3"/>
      <c r="H17" s="3"/>
    </row>
    <row r="18" spans="1:11" x14ac:dyDescent="0.2">
      <c r="A18" s="3"/>
      <c r="B18" s="216" t="s">
        <v>94</v>
      </c>
      <c r="C18" s="217"/>
      <c r="D18" s="218"/>
      <c r="E18" s="21">
        <f>E16/7</f>
        <v>0</v>
      </c>
      <c r="F18" s="3"/>
      <c r="G18" s="3"/>
      <c r="H18" s="3"/>
    </row>
    <row r="19" spans="1:11" x14ac:dyDescent="0.2">
      <c r="A19" s="3"/>
      <c r="B19" s="3"/>
      <c r="C19" s="3"/>
      <c r="D19" s="3"/>
      <c r="E19" s="3"/>
      <c r="F19" s="3"/>
      <c r="G19" s="3"/>
      <c r="H19" s="3"/>
    </row>
    <row r="20" spans="1:11" x14ac:dyDescent="0.2">
      <c r="A20" s="219" t="s">
        <v>21</v>
      </c>
      <c r="B20" s="220"/>
      <c r="C20" s="22" t="s">
        <v>10</v>
      </c>
      <c r="D20" s="23" t="s">
        <v>22</v>
      </c>
      <c r="E20" s="9" t="s">
        <v>23</v>
      </c>
      <c r="F20" s="3"/>
      <c r="G20" s="3"/>
      <c r="H20" s="3"/>
    </row>
    <row r="21" spans="1:11" ht="15.75" customHeight="1" x14ac:dyDescent="0.2">
      <c r="A21" s="210" t="s">
        <v>27</v>
      </c>
      <c r="B21" s="198"/>
      <c r="C21" s="27">
        <v>0</v>
      </c>
      <c r="D21" s="14" t="s">
        <v>29</v>
      </c>
      <c r="E21" s="28">
        <f>C21*2</f>
        <v>0</v>
      </c>
      <c r="F21" s="3"/>
      <c r="G21" s="3"/>
      <c r="H21" s="3"/>
    </row>
    <row r="22" spans="1:11" ht="15.75" customHeight="1" x14ac:dyDescent="0.2">
      <c r="A22" s="210" t="s">
        <v>28</v>
      </c>
      <c r="B22" s="198"/>
      <c r="C22" s="27">
        <v>0</v>
      </c>
      <c r="D22" s="14" t="s">
        <v>78</v>
      </c>
      <c r="E22" s="28">
        <f>C22*3</f>
        <v>0</v>
      </c>
      <c r="F22" s="3"/>
      <c r="G22" s="3"/>
      <c r="H22" s="3"/>
    </row>
    <row r="23" spans="1:11" ht="15.75" customHeight="1" x14ac:dyDescent="0.2">
      <c r="A23" s="3"/>
      <c r="B23" s="3"/>
      <c r="C23" s="3"/>
      <c r="D23" s="3" t="s">
        <v>23</v>
      </c>
      <c r="E23" s="29">
        <f>SUM(E21:E22)</f>
        <v>0</v>
      </c>
      <c r="F23" s="3"/>
      <c r="G23" s="3"/>
      <c r="H23" s="3"/>
    </row>
    <row r="24" spans="1:11" ht="15.75" customHeight="1" x14ac:dyDescent="0.2">
      <c r="A24" s="3"/>
      <c r="B24" s="3"/>
      <c r="C24" s="3"/>
      <c r="D24" s="3" t="s">
        <v>95</v>
      </c>
      <c r="E24" s="21">
        <f>E23/5</f>
        <v>0</v>
      </c>
      <c r="F24" s="3"/>
      <c r="G24" s="3"/>
      <c r="H24" s="3"/>
    </row>
    <row r="25" spans="1:11" ht="15.75" customHeight="1" x14ac:dyDescent="0.2">
      <c r="A25" s="3"/>
      <c r="B25" s="3"/>
      <c r="C25" s="3"/>
      <c r="D25" s="3"/>
      <c r="E25" s="3"/>
      <c r="F25" s="3"/>
      <c r="G25" s="3"/>
      <c r="H25" s="3"/>
    </row>
    <row r="26" spans="1:11" ht="15.75" customHeight="1" x14ac:dyDescent="0.2"/>
    <row r="27" spans="1:11" ht="15.75" customHeight="1" x14ac:dyDescent="0.2">
      <c r="A27" s="52" t="s">
        <v>28</v>
      </c>
      <c r="B27" s="32"/>
      <c r="C27" s="32"/>
      <c r="D27" s="32"/>
      <c r="E27" s="32"/>
      <c r="F27" s="32"/>
      <c r="G27" s="32"/>
      <c r="H27" s="32"/>
      <c r="K27" s="130"/>
    </row>
    <row r="28" spans="1:11" ht="15.75" customHeight="1" x14ac:dyDescent="0.2">
      <c r="A28" s="32"/>
      <c r="B28" s="53" t="s">
        <v>40</v>
      </c>
      <c r="C28" s="32"/>
      <c r="D28" s="32"/>
      <c r="E28" s="32"/>
      <c r="F28" s="32"/>
      <c r="G28" s="32"/>
      <c r="H28" s="54"/>
    </row>
    <row r="29" spans="1:11" ht="15.75" customHeight="1" x14ac:dyDescent="0.2">
      <c r="A29" s="42" t="s">
        <v>41</v>
      </c>
      <c r="B29" s="66"/>
      <c r="C29" s="60"/>
      <c r="D29" s="117">
        <v>0</v>
      </c>
      <c r="E29" s="42" t="s">
        <v>42</v>
      </c>
      <c r="F29" s="60"/>
      <c r="G29" s="131">
        <v>0</v>
      </c>
      <c r="H29" s="62" t="str">
        <f>IFERROR(ROUND(D29/G29,3),"-")</f>
        <v>-</v>
      </c>
    </row>
    <row r="30" spans="1:11" ht="15.75" customHeight="1" x14ac:dyDescent="0.2">
      <c r="A30" s="32"/>
      <c r="B30" s="32"/>
      <c r="C30" s="32"/>
      <c r="D30" s="32"/>
      <c r="E30" s="32"/>
      <c r="F30" s="32"/>
      <c r="G30" s="32"/>
      <c r="H30" s="64">
        <f>IFERROR((10-H29),0)</f>
        <v>0</v>
      </c>
    </row>
    <row r="31" spans="1:11" ht="15.75" customHeight="1" x14ac:dyDescent="0.2">
      <c r="A31" s="32"/>
      <c r="B31" s="32"/>
      <c r="C31" s="32"/>
      <c r="D31" s="32"/>
      <c r="E31" s="32"/>
      <c r="F31" s="32"/>
      <c r="G31" s="32"/>
      <c r="H31" s="32"/>
    </row>
    <row r="32" spans="1:11" ht="15.75" customHeight="1" x14ac:dyDescent="0.2">
      <c r="A32" s="32"/>
      <c r="B32" s="32"/>
      <c r="C32" s="32"/>
      <c r="D32" s="32"/>
      <c r="E32" s="65" t="s">
        <v>43</v>
      </c>
      <c r="F32" s="46"/>
      <c r="G32" s="66"/>
      <c r="H32" s="132"/>
    </row>
    <row r="33" spans="1:8" ht="15.75" customHeight="1" x14ac:dyDescent="0.2">
      <c r="A33" s="32"/>
      <c r="B33" s="32"/>
      <c r="C33" s="32"/>
      <c r="D33" s="32"/>
      <c r="E33" s="32"/>
      <c r="F33" s="32"/>
      <c r="G33" s="32"/>
      <c r="H33" s="32"/>
    </row>
    <row r="34" spans="1:8" ht="15.75" customHeight="1" x14ac:dyDescent="0.2">
      <c r="A34" s="32"/>
      <c r="B34" s="32"/>
      <c r="C34" s="32"/>
      <c r="D34" s="48" t="s">
        <v>28</v>
      </c>
      <c r="E34" s="49"/>
      <c r="F34" s="49"/>
      <c r="G34" s="70"/>
      <c r="H34" s="51">
        <f>H30-K32</f>
        <v>0</v>
      </c>
    </row>
    <row r="35" spans="1:8" ht="15.75" customHeight="1" x14ac:dyDescent="0.2"/>
    <row r="36" spans="1:8" ht="15.75" customHeight="1" x14ac:dyDescent="0.2"/>
    <row r="37" spans="1:8" ht="15.75" customHeight="1" x14ac:dyDescent="0.2">
      <c r="A37" s="53" t="s">
        <v>44</v>
      </c>
      <c r="B37" s="32"/>
      <c r="C37" s="32"/>
      <c r="D37" s="32"/>
      <c r="E37" s="32"/>
      <c r="F37" s="246" t="s">
        <v>45</v>
      </c>
      <c r="G37" s="238"/>
      <c r="H37" s="239"/>
    </row>
    <row r="38" spans="1:8" ht="15.75" customHeight="1" x14ac:dyDescent="0.2">
      <c r="A38" s="199" t="s">
        <v>46</v>
      </c>
      <c r="B38" s="212" t="s">
        <v>47</v>
      </c>
      <c r="C38" s="234" t="s">
        <v>48</v>
      </c>
      <c r="D38" s="235"/>
      <c r="E38" s="236"/>
      <c r="F38" s="208">
        <v>0.3</v>
      </c>
      <c r="G38" s="209">
        <v>0</v>
      </c>
      <c r="H38" s="188">
        <f>ROUND(G38*0.3,3)</f>
        <v>0</v>
      </c>
    </row>
    <row r="39" spans="1:8" ht="15.75" customHeight="1" x14ac:dyDescent="0.2">
      <c r="A39" s="200"/>
      <c r="B39" s="203"/>
      <c r="C39" s="196" t="s">
        <v>49</v>
      </c>
      <c r="D39" s="197"/>
      <c r="E39" s="198"/>
      <c r="F39" s="203"/>
      <c r="G39" s="203"/>
      <c r="H39" s="189"/>
    </row>
    <row r="40" spans="1:8" ht="15.75" customHeight="1" x14ac:dyDescent="0.2">
      <c r="A40" s="200"/>
      <c r="B40" s="204"/>
      <c r="C40" s="196" t="s">
        <v>50</v>
      </c>
      <c r="D40" s="197"/>
      <c r="E40" s="198"/>
      <c r="F40" s="204"/>
      <c r="G40" s="204"/>
      <c r="H40" s="190"/>
    </row>
    <row r="41" spans="1:8" ht="15" customHeight="1" x14ac:dyDescent="0.2">
      <c r="A41" s="200"/>
      <c r="B41" s="213" t="s">
        <v>51</v>
      </c>
      <c r="C41" s="196" t="s">
        <v>51</v>
      </c>
      <c r="D41" s="197"/>
      <c r="E41" s="198"/>
      <c r="F41" s="205">
        <v>0.3</v>
      </c>
      <c r="G41" s="207">
        <v>0</v>
      </c>
      <c r="H41" s="231">
        <f>ROUND(G41*0.3,3)</f>
        <v>0</v>
      </c>
    </row>
    <row r="42" spans="1:8" ht="15.75" customHeight="1" x14ac:dyDescent="0.2">
      <c r="A42" s="200"/>
      <c r="B42" s="203"/>
      <c r="C42" s="196" t="s">
        <v>52</v>
      </c>
      <c r="D42" s="197"/>
      <c r="E42" s="198"/>
      <c r="F42" s="203"/>
      <c r="G42" s="203"/>
      <c r="H42" s="189"/>
    </row>
    <row r="43" spans="1:8" ht="15.75" customHeight="1" x14ac:dyDescent="0.2">
      <c r="A43" s="211"/>
      <c r="B43" s="206"/>
      <c r="C43" s="237" t="s">
        <v>53</v>
      </c>
      <c r="D43" s="238"/>
      <c r="E43" s="239"/>
      <c r="F43" s="206"/>
      <c r="G43" s="206"/>
      <c r="H43" s="232"/>
    </row>
    <row r="44" spans="1:8" ht="15.75" customHeight="1" x14ac:dyDescent="0.2">
      <c r="A44" s="199" t="s">
        <v>54</v>
      </c>
      <c r="B44" s="202" t="s">
        <v>55</v>
      </c>
      <c r="C44" s="234" t="s">
        <v>55</v>
      </c>
      <c r="D44" s="235"/>
      <c r="E44" s="236"/>
      <c r="F44" s="208">
        <v>0.25</v>
      </c>
      <c r="G44" s="209">
        <v>0</v>
      </c>
      <c r="H44" s="188">
        <f>ROUND(G44*0.25,3)</f>
        <v>0</v>
      </c>
    </row>
    <row r="45" spans="1:8" ht="15.75" customHeight="1" x14ac:dyDescent="0.2">
      <c r="A45" s="200"/>
      <c r="B45" s="203"/>
      <c r="C45" s="196" t="s">
        <v>56</v>
      </c>
      <c r="D45" s="197"/>
      <c r="E45" s="198"/>
      <c r="F45" s="203"/>
      <c r="G45" s="203"/>
      <c r="H45" s="189"/>
    </row>
    <row r="46" spans="1:8" ht="15.75" customHeight="1" x14ac:dyDescent="0.2">
      <c r="A46" s="201"/>
      <c r="B46" s="204"/>
      <c r="C46" s="196" t="s">
        <v>57</v>
      </c>
      <c r="D46" s="197"/>
      <c r="E46" s="198"/>
      <c r="F46" s="204"/>
      <c r="G46" s="204"/>
      <c r="H46" s="190"/>
    </row>
    <row r="47" spans="1:8" ht="15.75" customHeight="1" x14ac:dyDescent="0.2">
      <c r="A47" s="71" t="s">
        <v>58</v>
      </c>
      <c r="B47" s="72" t="s">
        <v>59</v>
      </c>
      <c r="C47" s="233" t="s">
        <v>60</v>
      </c>
      <c r="D47" s="226"/>
      <c r="E47" s="227"/>
      <c r="F47" s="73">
        <v>0.15</v>
      </c>
      <c r="G47" s="76">
        <v>0</v>
      </c>
      <c r="H47" s="75">
        <f>ROUND(G47*0.15,3)</f>
        <v>0</v>
      </c>
    </row>
    <row r="48" spans="1:8" ht="15.75" customHeight="1" x14ac:dyDescent="0.2">
      <c r="A48" s="3"/>
      <c r="B48" s="3"/>
      <c r="C48" s="3"/>
      <c r="D48" s="3"/>
      <c r="E48" s="3"/>
      <c r="F48" s="3"/>
      <c r="G48" s="3"/>
      <c r="H48" s="3"/>
    </row>
    <row r="49" spans="1:8" ht="15.75" customHeight="1" x14ac:dyDescent="0.2">
      <c r="A49" s="3"/>
      <c r="B49" s="3"/>
      <c r="C49" s="3"/>
      <c r="D49" s="3"/>
      <c r="E49" s="3"/>
      <c r="F49" s="52"/>
      <c r="G49" s="191">
        <f>SUM(H38:H47)</f>
        <v>0</v>
      </c>
      <c r="H49" s="192"/>
    </row>
    <row r="50" spans="1:8" ht="15.75" customHeight="1" x14ac:dyDescent="0.2"/>
    <row r="51" spans="1:8" ht="15.75" customHeight="1" x14ac:dyDescent="0.2">
      <c r="A51" s="53" t="s">
        <v>61</v>
      </c>
      <c r="B51" s="32"/>
      <c r="C51" s="32"/>
      <c r="D51" s="32"/>
      <c r="E51" s="32"/>
      <c r="F51" s="193" t="s">
        <v>45</v>
      </c>
      <c r="G51" s="194"/>
      <c r="H51" s="195"/>
    </row>
    <row r="52" spans="1:8" ht="15.75" customHeight="1" x14ac:dyDescent="0.2">
      <c r="A52" s="199" t="s">
        <v>46</v>
      </c>
      <c r="B52" s="212" t="s">
        <v>47</v>
      </c>
      <c r="C52" s="234" t="s">
        <v>48</v>
      </c>
      <c r="D52" s="235"/>
      <c r="E52" s="236"/>
      <c r="F52" s="208">
        <v>0.3</v>
      </c>
      <c r="G52" s="209">
        <v>0</v>
      </c>
      <c r="H52" s="188">
        <f>ROUND(G52*0.3,3)</f>
        <v>0</v>
      </c>
    </row>
    <row r="53" spans="1:8" ht="15.75" customHeight="1" x14ac:dyDescent="0.2">
      <c r="A53" s="200"/>
      <c r="B53" s="203"/>
      <c r="C53" s="196" t="s">
        <v>49</v>
      </c>
      <c r="D53" s="197"/>
      <c r="E53" s="198"/>
      <c r="F53" s="203"/>
      <c r="G53" s="203"/>
      <c r="H53" s="189"/>
    </row>
    <row r="54" spans="1:8" ht="15.75" customHeight="1" x14ac:dyDescent="0.2">
      <c r="A54" s="200"/>
      <c r="B54" s="204"/>
      <c r="C54" s="196" t="s">
        <v>50</v>
      </c>
      <c r="D54" s="197"/>
      <c r="E54" s="198"/>
      <c r="F54" s="204"/>
      <c r="G54" s="204"/>
      <c r="H54" s="190"/>
    </row>
    <row r="55" spans="1:8" ht="15.75" customHeight="1" x14ac:dyDescent="0.2">
      <c r="A55" s="200"/>
      <c r="B55" s="213" t="s">
        <v>51</v>
      </c>
      <c r="C55" s="196" t="s">
        <v>51</v>
      </c>
      <c r="D55" s="197"/>
      <c r="E55" s="198"/>
      <c r="F55" s="205">
        <v>0.3</v>
      </c>
      <c r="G55" s="207">
        <v>0</v>
      </c>
      <c r="H55" s="231">
        <f>ROUND(G55*0.3,3)</f>
        <v>0</v>
      </c>
    </row>
    <row r="56" spans="1:8" ht="15.75" customHeight="1" x14ac:dyDescent="0.2">
      <c r="A56" s="200"/>
      <c r="B56" s="203"/>
      <c r="C56" s="196" t="s">
        <v>52</v>
      </c>
      <c r="D56" s="197"/>
      <c r="E56" s="198"/>
      <c r="F56" s="203"/>
      <c r="G56" s="203"/>
      <c r="H56" s="189"/>
    </row>
    <row r="57" spans="1:8" ht="15.75" customHeight="1" x14ac:dyDescent="0.2">
      <c r="A57" s="211"/>
      <c r="B57" s="206"/>
      <c r="C57" s="237" t="s">
        <v>53</v>
      </c>
      <c r="D57" s="238"/>
      <c r="E57" s="239"/>
      <c r="F57" s="206"/>
      <c r="G57" s="206"/>
      <c r="H57" s="232"/>
    </row>
    <row r="58" spans="1:8" ht="15.75" customHeight="1" x14ac:dyDescent="0.2">
      <c r="A58" s="199" t="s">
        <v>54</v>
      </c>
      <c r="B58" s="202" t="s">
        <v>55</v>
      </c>
      <c r="C58" s="234" t="s">
        <v>55</v>
      </c>
      <c r="D58" s="235"/>
      <c r="E58" s="236"/>
      <c r="F58" s="208">
        <v>0.25</v>
      </c>
      <c r="G58" s="209">
        <v>0</v>
      </c>
      <c r="H58" s="188">
        <f>ROUND(G58*0.25,3)</f>
        <v>0</v>
      </c>
    </row>
    <row r="59" spans="1:8" ht="15.75" customHeight="1" x14ac:dyDescent="0.2">
      <c r="A59" s="200"/>
      <c r="B59" s="203"/>
      <c r="C59" s="196" t="s">
        <v>56</v>
      </c>
      <c r="D59" s="197"/>
      <c r="E59" s="198"/>
      <c r="F59" s="203"/>
      <c r="G59" s="203"/>
      <c r="H59" s="189"/>
    </row>
    <row r="60" spans="1:8" ht="15.75" customHeight="1" x14ac:dyDescent="0.2">
      <c r="A60" s="201"/>
      <c r="B60" s="204"/>
      <c r="C60" s="196" t="s">
        <v>57</v>
      </c>
      <c r="D60" s="197"/>
      <c r="E60" s="198"/>
      <c r="F60" s="204"/>
      <c r="G60" s="204"/>
      <c r="H60" s="190"/>
    </row>
    <row r="61" spans="1:8" ht="15.75" customHeight="1" x14ac:dyDescent="0.2">
      <c r="A61" s="71" t="s">
        <v>58</v>
      </c>
      <c r="B61" s="72" t="s">
        <v>59</v>
      </c>
      <c r="C61" s="233" t="s">
        <v>60</v>
      </c>
      <c r="D61" s="226"/>
      <c r="E61" s="227"/>
      <c r="F61" s="73">
        <v>0.15</v>
      </c>
      <c r="G61" s="76">
        <v>0</v>
      </c>
      <c r="H61" s="75">
        <f>ROUND(G61*0.15,3)</f>
        <v>0</v>
      </c>
    </row>
    <row r="62" spans="1:8" ht="15.75" customHeight="1" x14ac:dyDescent="0.2">
      <c r="A62" s="3"/>
      <c r="B62" s="3"/>
      <c r="C62" s="3"/>
      <c r="D62" s="3"/>
      <c r="E62" s="3"/>
      <c r="F62" s="3"/>
      <c r="G62" s="3"/>
      <c r="H62" s="3"/>
    </row>
    <row r="63" spans="1:8" ht="15.75" customHeight="1" x14ac:dyDescent="0.2">
      <c r="A63" s="3"/>
      <c r="B63" s="3"/>
      <c r="C63" s="3"/>
      <c r="D63" s="3"/>
      <c r="E63" s="3"/>
      <c r="F63" s="52"/>
      <c r="G63" s="191">
        <f>SUM(H52:H61)</f>
        <v>0</v>
      </c>
      <c r="H63" s="192"/>
    </row>
    <row r="64" spans="1:8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7">
    <mergeCell ref="B41:B43"/>
    <mergeCell ref="C41:E41"/>
    <mergeCell ref="C42:E42"/>
    <mergeCell ref="C43:E43"/>
    <mergeCell ref="A44:A46"/>
    <mergeCell ref="B44:B46"/>
    <mergeCell ref="C44:E44"/>
    <mergeCell ref="B52:B54"/>
    <mergeCell ref="B55:B57"/>
    <mergeCell ref="C45:E45"/>
    <mergeCell ref="C46:E46"/>
    <mergeCell ref="C47:E47"/>
    <mergeCell ref="G63:H63"/>
    <mergeCell ref="A58:A60"/>
    <mergeCell ref="B58:B60"/>
    <mergeCell ref="F52:F54"/>
    <mergeCell ref="F55:F57"/>
    <mergeCell ref="F58:F60"/>
    <mergeCell ref="C56:E56"/>
    <mergeCell ref="C57:E57"/>
    <mergeCell ref="C58:E58"/>
    <mergeCell ref="C59:E59"/>
    <mergeCell ref="C60:E60"/>
    <mergeCell ref="C61:E61"/>
    <mergeCell ref="A52:A57"/>
    <mergeCell ref="C52:E52"/>
    <mergeCell ref="G52:G54"/>
    <mergeCell ref="H52:H54"/>
    <mergeCell ref="C53:E53"/>
    <mergeCell ref="C54:E54"/>
    <mergeCell ref="C55:E55"/>
    <mergeCell ref="G55:G57"/>
    <mergeCell ref="H55:H57"/>
    <mergeCell ref="G58:G60"/>
    <mergeCell ref="H58:H60"/>
    <mergeCell ref="E2:F2"/>
    <mergeCell ref="G2:H2"/>
    <mergeCell ref="B3:C3"/>
    <mergeCell ref="E3:F3"/>
    <mergeCell ref="G3:H3"/>
    <mergeCell ref="E4:F4"/>
    <mergeCell ref="G4:H4"/>
    <mergeCell ref="B4:C4"/>
    <mergeCell ref="B5:C5"/>
    <mergeCell ref="E5:F5"/>
    <mergeCell ref="G5:H5"/>
    <mergeCell ref="A7:B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H38:H40"/>
    <mergeCell ref="B18:D18"/>
    <mergeCell ref="A20:B20"/>
    <mergeCell ref="A21:B21"/>
    <mergeCell ref="A22:B22"/>
    <mergeCell ref="F37:H37"/>
    <mergeCell ref="A38:A43"/>
    <mergeCell ref="B38:B40"/>
    <mergeCell ref="H41:H43"/>
    <mergeCell ref="F41:F43"/>
    <mergeCell ref="G41:G43"/>
    <mergeCell ref="C38:E38"/>
    <mergeCell ref="F38:F40"/>
    <mergeCell ref="C39:E39"/>
    <mergeCell ref="C40:E40"/>
    <mergeCell ref="G38:G40"/>
    <mergeCell ref="F44:F46"/>
    <mergeCell ref="G44:G46"/>
    <mergeCell ref="H44:H46"/>
    <mergeCell ref="G49:H49"/>
    <mergeCell ref="F51:H5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00"/>
  <sheetViews>
    <sheetView workbookViewId="0"/>
  </sheetViews>
  <sheetFormatPr baseColWidth="10" defaultColWidth="14.5" defaultRowHeight="15" customHeight="1" x14ac:dyDescent="0.2"/>
  <cols>
    <col min="1" max="26" width="10.6640625" customWidth="1"/>
  </cols>
  <sheetData>
    <row r="1" spans="1:8" ht="20" x14ac:dyDescent="0.2">
      <c r="A1" s="1" t="s">
        <v>96</v>
      </c>
      <c r="B1" s="2"/>
      <c r="C1" s="2"/>
      <c r="D1" s="2"/>
      <c r="E1" s="2"/>
      <c r="F1" s="2"/>
      <c r="G1" s="2"/>
      <c r="H1" s="2"/>
    </row>
    <row r="2" spans="1:8" x14ac:dyDescent="0.2">
      <c r="A2" s="3"/>
      <c r="B2" s="3"/>
      <c r="C2" s="3"/>
      <c r="D2" s="230" t="s">
        <v>63</v>
      </c>
      <c r="E2" s="217"/>
      <c r="F2" s="217"/>
      <c r="G2" s="4" t="s">
        <v>64</v>
      </c>
      <c r="H2" s="3"/>
    </row>
    <row r="3" spans="1:8" x14ac:dyDescent="0.2">
      <c r="A3" s="5" t="s">
        <v>2</v>
      </c>
      <c r="B3" s="3"/>
      <c r="C3" s="5" t="s">
        <v>65</v>
      </c>
      <c r="D3" s="224"/>
      <c r="E3" s="217"/>
      <c r="F3" s="217"/>
      <c r="G3" s="6"/>
      <c r="H3" s="3"/>
    </row>
    <row r="4" spans="1:8" x14ac:dyDescent="0.2">
      <c r="A4" s="5" t="s">
        <v>4</v>
      </c>
      <c r="B4" s="3"/>
      <c r="C4" s="5" t="s">
        <v>5</v>
      </c>
      <c r="D4" s="224"/>
      <c r="E4" s="217"/>
      <c r="F4" s="217"/>
      <c r="G4" s="6"/>
      <c r="H4" s="3"/>
    </row>
    <row r="5" spans="1:8" x14ac:dyDescent="0.2">
      <c r="A5" s="5" t="s">
        <v>66</v>
      </c>
      <c r="B5" s="3"/>
      <c r="C5" s="5" t="s">
        <v>7</v>
      </c>
      <c r="D5" s="224"/>
      <c r="E5" s="217"/>
      <c r="F5" s="217"/>
      <c r="G5" s="6"/>
      <c r="H5" s="3"/>
    </row>
    <row r="6" spans="1:8" x14ac:dyDescent="0.2">
      <c r="A6" s="5" t="s">
        <v>97</v>
      </c>
      <c r="B6" s="242"/>
      <c r="C6" s="217"/>
      <c r="D6" s="77" t="s">
        <v>68</v>
      </c>
      <c r="E6" s="243"/>
      <c r="F6" s="217"/>
      <c r="G6" s="20" t="s">
        <v>69</v>
      </c>
      <c r="H6" s="6"/>
    </row>
    <row r="7" spans="1:8" x14ac:dyDescent="0.2">
      <c r="A7" s="20" t="s">
        <v>70</v>
      </c>
      <c r="B7" s="242"/>
      <c r="C7" s="217"/>
      <c r="D7" s="77" t="s">
        <v>71</v>
      </c>
      <c r="E7" s="243"/>
      <c r="F7" s="217"/>
      <c r="G7" s="77"/>
      <c r="H7" s="78"/>
    </row>
    <row r="8" spans="1:8" x14ac:dyDescent="0.2">
      <c r="A8" s="3"/>
      <c r="B8" s="3"/>
      <c r="C8" s="3"/>
      <c r="D8" s="3"/>
      <c r="E8" s="3"/>
      <c r="F8" s="3"/>
      <c r="G8" s="3"/>
      <c r="H8" s="3"/>
    </row>
    <row r="9" spans="1:8" x14ac:dyDescent="0.2">
      <c r="A9" s="254" t="s">
        <v>8</v>
      </c>
      <c r="B9" s="239"/>
      <c r="C9" s="79">
        <v>1</v>
      </c>
      <c r="D9" s="79">
        <v>2</v>
      </c>
      <c r="E9" s="79">
        <v>3</v>
      </c>
      <c r="F9" s="79">
        <v>4</v>
      </c>
      <c r="G9" s="79">
        <v>5</v>
      </c>
      <c r="H9" s="22" t="s">
        <v>10</v>
      </c>
    </row>
    <row r="10" spans="1:8" x14ac:dyDescent="0.2">
      <c r="A10" s="255" t="s">
        <v>11</v>
      </c>
      <c r="B10" s="256"/>
      <c r="C10" s="80">
        <v>0</v>
      </c>
      <c r="D10" s="80">
        <v>0</v>
      </c>
      <c r="E10" s="80">
        <v>0</v>
      </c>
      <c r="F10" s="80">
        <v>0</v>
      </c>
      <c r="G10" s="80">
        <v>0</v>
      </c>
      <c r="H10" s="26">
        <f t="shared" ref="H10:H16" si="0">SUM(C10:G10)</f>
        <v>0</v>
      </c>
    </row>
    <row r="11" spans="1:8" x14ac:dyDescent="0.2">
      <c r="A11" s="251" t="s">
        <v>12</v>
      </c>
      <c r="B11" s="252"/>
      <c r="C11" s="82">
        <v>0</v>
      </c>
      <c r="D11" s="82">
        <v>0</v>
      </c>
      <c r="E11" s="82">
        <v>0</v>
      </c>
      <c r="F11" s="82">
        <v>0</v>
      </c>
      <c r="G11" s="82">
        <v>0</v>
      </c>
      <c r="H11" s="28">
        <f t="shared" si="0"/>
        <v>0</v>
      </c>
    </row>
    <row r="12" spans="1:8" x14ac:dyDescent="0.2">
      <c r="A12" s="251" t="s">
        <v>13</v>
      </c>
      <c r="B12" s="252"/>
      <c r="C12" s="82">
        <v>0</v>
      </c>
      <c r="D12" s="82">
        <v>0</v>
      </c>
      <c r="E12" s="82">
        <v>0</v>
      </c>
      <c r="F12" s="82">
        <v>0</v>
      </c>
      <c r="G12" s="82">
        <v>0</v>
      </c>
      <c r="H12" s="28">
        <f t="shared" si="0"/>
        <v>0</v>
      </c>
    </row>
    <row r="13" spans="1:8" x14ac:dyDescent="0.2">
      <c r="A13" s="251" t="s">
        <v>17</v>
      </c>
      <c r="B13" s="252"/>
      <c r="C13" s="82">
        <v>0</v>
      </c>
      <c r="D13" s="82">
        <v>0</v>
      </c>
      <c r="E13" s="82">
        <v>0</v>
      </c>
      <c r="F13" s="82">
        <v>0</v>
      </c>
      <c r="G13" s="82">
        <v>0</v>
      </c>
      <c r="H13" s="28">
        <f t="shared" si="0"/>
        <v>0</v>
      </c>
    </row>
    <row r="14" spans="1:8" x14ac:dyDescent="0.2">
      <c r="A14" s="245" t="s">
        <v>98</v>
      </c>
      <c r="B14" s="195"/>
      <c r="C14" s="82">
        <v>0</v>
      </c>
      <c r="D14" s="82">
        <v>0</v>
      </c>
      <c r="E14" s="82">
        <v>0</v>
      </c>
      <c r="F14" s="82">
        <v>0</v>
      </c>
      <c r="G14" s="82">
        <v>0</v>
      </c>
      <c r="H14" s="26">
        <f t="shared" si="0"/>
        <v>0</v>
      </c>
    </row>
    <row r="15" spans="1:8" x14ac:dyDescent="0.2">
      <c r="A15" s="210" t="s">
        <v>92</v>
      </c>
      <c r="B15" s="198"/>
      <c r="C15" s="82">
        <v>0</v>
      </c>
      <c r="D15" s="82">
        <v>0</v>
      </c>
      <c r="E15" s="82">
        <v>0</v>
      </c>
      <c r="F15" s="82">
        <v>0</v>
      </c>
      <c r="G15" s="82">
        <v>0</v>
      </c>
      <c r="H15" s="28">
        <f t="shared" si="0"/>
        <v>0</v>
      </c>
    </row>
    <row r="16" spans="1:8" x14ac:dyDescent="0.2">
      <c r="A16" s="85" t="s">
        <v>99</v>
      </c>
      <c r="B16" s="85"/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28">
        <f t="shared" si="0"/>
        <v>0</v>
      </c>
    </row>
    <row r="17" spans="1:8" x14ac:dyDescent="0.2">
      <c r="A17" s="3"/>
      <c r="B17" s="3"/>
      <c r="C17" s="3"/>
      <c r="D17" s="3"/>
      <c r="E17" s="3"/>
      <c r="F17" s="86" t="s">
        <v>19</v>
      </c>
      <c r="G17" s="86"/>
      <c r="H17" s="87">
        <f>SUM(H10:H16)</f>
        <v>0</v>
      </c>
    </row>
    <row r="18" spans="1:8" x14ac:dyDescent="0.2">
      <c r="A18" s="3"/>
      <c r="B18" s="3"/>
      <c r="C18" s="3"/>
      <c r="D18" s="3"/>
      <c r="E18" s="3"/>
      <c r="F18" s="88" t="s">
        <v>76</v>
      </c>
      <c r="G18" s="88"/>
      <c r="H18" s="89">
        <f>H17/5</f>
        <v>0</v>
      </c>
    </row>
    <row r="19" spans="1:8" x14ac:dyDescent="0.2">
      <c r="A19" s="3"/>
      <c r="B19" s="253"/>
      <c r="C19" s="217"/>
      <c r="D19" s="3"/>
      <c r="E19" s="3" t="s">
        <v>100</v>
      </c>
      <c r="F19" s="133">
        <f>G63</f>
        <v>0</v>
      </c>
      <c r="G19" s="6" t="s">
        <v>29</v>
      </c>
      <c r="H19" s="134">
        <f>F19*2</f>
        <v>0</v>
      </c>
    </row>
    <row r="20" spans="1:8" x14ac:dyDescent="0.2">
      <c r="A20" s="3"/>
      <c r="B20" s="217"/>
      <c r="C20" s="217"/>
      <c r="D20" s="3"/>
      <c r="E20" s="3"/>
      <c r="F20" s="20" t="s">
        <v>101</v>
      </c>
      <c r="G20" s="20"/>
      <c r="H20" s="90">
        <f>H18+H19</f>
        <v>0</v>
      </c>
    </row>
    <row r="21" spans="1:8" ht="15.75" customHeight="1" x14ac:dyDescent="0.2">
      <c r="A21" s="3"/>
      <c r="B21" s="3"/>
      <c r="C21" s="3"/>
      <c r="D21" s="3"/>
      <c r="E21" s="3"/>
      <c r="F21" s="20" t="s">
        <v>102</v>
      </c>
      <c r="G21" s="20"/>
      <c r="H21" s="21">
        <f>H20/9</f>
        <v>0</v>
      </c>
    </row>
    <row r="22" spans="1:8" ht="15.75" customHeight="1" x14ac:dyDescent="0.2">
      <c r="A22" s="3"/>
      <c r="B22" s="3"/>
      <c r="C22" s="3"/>
      <c r="D22" s="3"/>
      <c r="E22" s="3"/>
      <c r="F22" s="3"/>
      <c r="G22" s="3"/>
      <c r="H22" s="3"/>
    </row>
    <row r="23" spans="1:8" ht="15.75" customHeight="1" x14ac:dyDescent="0.2">
      <c r="A23" s="91" t="s">
        <v>21</v>
      </c>
      <c r="B23" s="223"/>
      <c r="C23" s="198"/>
      <c r="D23" s="223" t="s">
        <v>10</v>
      </c>
      <c r="E23" s="198"/>
      <c r="F23" s="92" t="s">
        <v>22</v>
      </c>
      <c r="G23" s="92" t="s">
        <v>23</v>
      </c>
      <c r="H23" s="3"/>
    </row>
    <row r="24" spans="1:8" ht="15.75" customHeight="1" x14ac:dyDescent="0.2">
      <c r="A24" s="13" t="s">
        <v>25</v>
      </c>
      <c r="B24" s="93"/>
      <c r="C24" s="94"/>
      <c r="D24" s="240">
        <f>H39</f>
        <v>0</v>
      </c>
      <c r="E24" s="198"/>
      <c r="F24" s="92" t="s">
        <v>26</v>
      </c>
      <c r="G24" s="89">
        <f>D24</f>
        <v>0</v>
      </c>
      <c r="H24" s="3"/>
    </row>
    <row r="25" spans="1:8" ht="15.75" customHeight="1" x14ac:dyDescent="0.2">
      <c r="A25" s="92" t="s">
        <v>27</v>
      </c>
      <c r="B25" s="93"/>
      <c r="C25" s="94"/>
      <c r="D25" s="241">
        <v>0</v>
      </c>
      <c r="E25" s="198"/>
      <c r="F25" s="92" t="s">
        <v>29</v>
      </c>
      <c r="G25" s="89">
        <f>D25*2</f>
        <v>0</v>
      </c>
      <c r="H25" s="3"/>
    </row>
    <row r="26" spans="1:8" ht="15.75" customHeight="1" x14ac:dyDescent="0.2">
      <c r="A26" s="13" t="s">
        <v>28</v>
      </c>
      <c r="B26" s="93"/>
      <c r="C26" s="94"/>
      <c r="D26" s="240">
        <f>H47</f>
        <v>0</v>
      </c>
      <c r="E26" s="198"/>
      <c r="F26" s="92" t="s">
        <v>78</v>
      </c>
      <c r="G26" s="89">
        <f>D26*3</f>
        <v>0</v>
      </c>
      <c r="H26" s="3"/>
    </row>
    <row r="27" spans="1:8" ht="15.75" customHeight="1" x14ac:dyDescent="0.2">
      <c r="A27" s="13" t="s">
        <v>103</v>
      </c>
      <c r="B27" s="93"/>
      <c r="C27" s="94"/>
      <c r="D27" s="240">
        <f>G78</f>
        <v>0</v>
      </c>
      <c r="E27" s="198"/>
      <c r="F27" s="92" t="s">
        <v>104</v>
      </c>
      <c r="G27" s="89">
        <f>D27*1.5</f>
        <v>0</v>
      </c>
      <c r="H27" s="3"/>
    </row>
    <row r="28" spans="1:8" ht="15.75" customHeight="1" x14ac:dyDescent="0.2">
      <c r="A28" s="3"/>
      <c r="B28" s="3"/>
      <c r="C28" s="3"/>
      <c r="D28" s="3"/>
      <c r="E28" s="3"/>
      <c r="F28" s="3" t="s">
        <v>23</v>
      </c>
      <c r="G28" s="89">
        <f>G24+G25+G26+G27</f>
        <v>0</v>
      </c>
      <c r="H28" s="21">
        <f>G28/7.5</f>
        <v>0</v>
      </c>
    </row>
    <row r="29" spans="1:8" ht="15.75" customHeight="1" x14ac:dyDescent="0.2">
      <c r="A29" s="3"/>
      <c r="B29" s="3"/>
      <c r="C29" s="3"/>
      <c r="D29" s="3"/>
      <c r="E29" s="3"/>
      <c r="F29" s="3"/>
      <c r="G29" s="3"/>
      <c r="H29" s="3"/>
    </row>
    <row r="30" spans="1:8" ht="15.75" customHeight="1" x14ac:dyDescent="0.2">
      <c r="A30" s="3"/>
      <c r="B30" s="3"/>
      <c r="C30" s="3"/>
      <c r="D30" s="3"/>
      <c r="E30" s="20" t="s">
        <v>105</v>
      </c>
      <c r="F30" s="20"/>
      <c r="G30" s="20"/>
      <c r="H30" s="21">
        <f>H21+H28</f>
        <v>0</v>
      </c>
    </row>
    <row r="31" spans="1:8" ht="15.75" customHeight="1" x14ac:dyDescent="0.2">
      <c r="A31" s="3"/>
      <c r="B31" s="3"/>
      <c r="C31" s="3"/>
      <c r="D31" s="3"/>
      <c r="E31" s="20"/>
      <c r="F31" s="135" t="s">
        <v>106</v>
      </c>
      <c r="G31" s="136"/>
      <c r="H31" s="137">
        <f>H30/2</f>
        <v>0</v>
      </c>
    </row>
    <row r="32" spans="1:8" ht="15.75" customHeight="1" x14ac:dyDescent="0.2"/>
    <row r="33" spans="1:12" ht="15.75" customHeight="1" x14ac:dyDescent="0.2">
      <c r="A33" s="31" t="s">
        <v>25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</row>
    <row r="34" spans="1:12" ht="15.75" customHeight="1" x14ac:dyDescent="0.2">
      <c r="A34" s="32"/>
      <c r="B34" s="32"/>
      <c r="C34" s="32"/>
      <c r="D34" s="32"/>
      <c r="E34" s="32"/>
      <c r="F34" s="98" t="s">
        <v>107</v>
      </c>
      <c r="G34" s="33"/>
      <c r="H34" s="34" t="s">
        <v>33</v>
      </c>
      <c r="I34" s="35"/>
      <c r="J34" s="32"/>
      <c r="L34" s="32"/>
    </row>
    <row r="35" spans="1:12" ht="15.75" customHeight="1" x14ac:dyDescent="0.2">
      <c r="A35" s="32"/>
      <c r="B35" s="36" t="s">
        <v>81</v>
      </c>
      <c r="C35" s="42"/>
      <c r="D35" s="117">
        <v>0</v>
      </c>
      <c r="E35" s="39">
        <v>0.5</v>
      </c>
      <c r="F35" s="100"/>
      <c r="G35" s="102"/>
      <c r="H35" s="39">
        <f t="shared" ref="H35:H37" si="1">E35*F35</f>
        <v>0</v>
      </c>
      <c r="I35" s="103"/>
      <c r="J35" s="104"/>
      <c r="L35" s="105"/>
    </row>
    <row r="36" spans="1:12" ht="15.75" customHeight="1" x14ac:dyDescent="0.2">
      <c r="A36" s="32"/>
      <c r="B36" s="36" t="s">
        <v>82</v>
      </c>
      <c r="C36" s="42"/>
      <c r="D36" s="117">
        <v>0</v>
      </c>
      <c r="E36" s="39">
        <v>0.4</v>
      </c>
      <c r="F36" s="100"/>
      <c r="G36" s="102"/>
      <c r="H36" s="39">
        <f t="shared" si="1"/>
        <v>0</v>
      </c>
      <c r="I36" s="103"/>
      <c r="J36" s="104"/>
      <c r="L36" s="105"/>
    </row>
    <row r="37" spans="1:12" ht="15.75" customHeight="1" x14ac:dyDescent="0.2">
      <c r="A37" s="32"/>
      <c r="B37" s="36" t="s">
        <v>83</v>
      </c>
      <c r="C37" s="42"/>
      <c r="D37" s="117">
        <v>0</v>
      </c>
      <c r="E37" s="39">
        <v>0.3</v>
      </c>
      <c r="F37" s="100"/>
      <c r="G37" s="102"/>
      <c r="H37" s="39">
        <f t="shared" si="1"/>
        <v>0</v>
      </c>
      <c r="I37" s="103"/>
      <c r="J37" s="104"/>
      <c r="L37" s="105"/>
    </row>
    <row r="38" spans="1:12" ht="15.75" customHeight="1" x14ac:dyDescent="0.2">
      <c r="A38" s="32"/>
      <c r="B38" s="42" t="s">
        <v>84</v>
      </c>
      <c r="C38" s="66"/>
      <c r="D38" s="100">
        <f>SUM(D35:D37)</f>
        <v>0</v>
      </c>
      <c r="E38" s="104"/>
      <c r="G38" s="104"/>
      <c r="H38" s="104"/>
      <c r="I38" s="104"/>
      <c r="J38" s="104"/>
      <c r="K38" s="104"/>
      <c r="L38" s="105"/>
    </row>
    <row r="39" spans="1:12" ht="15.75" customHeight="1" x14ac:dyDescent="0.2">
      <c r="A39" s="32"/>
      <c r="D39" s="107" t="s">
        <v>85</v>
      </c>
      <c r="E39" s="108"/>
      <c r="F39" s="108"/>
      <c r="G39" s="109"/>
      <c r="H39" s="110">
        <f>SUM(H35:H37)</f>
        <v>0</v>
      </c>
      <c r="I39" s="111"/>
    </row>
    <row r="40" spans="1:12" ht="15.75" customHeight="1" x14ac:dyDescent="0.2">
      <c r="A40" s="32"/>
      <c r="B40" s="105"/>
      <c r="C40" s="105"/>
      <c r="D40" s="105"/>
      <c r="E40" s="104"/>
      <c r="F40" s="104"/>
      <c r="G40" s="112"/>
      <c r="H40" s="104"/>
      <c r="I40" s="104"/>
      <c r="J40" s="113"/>
      <c r="K40" s="114"/>
      <c r="L40" s="115"/>
    </row>
    <row r="41" spans="1:12" ht="15.75" customHeight="1" x14ac:dyDescent="0.2">
      <c r="A41" s="52" t="s">
        <v>28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</row>
    <row r="42" spans="1:12" ht="15.75" customHeight="1" x14ac:dyDescent="0.2">
      <c r="A42" s="32"/>
      <c r="B42" s="105"/>
      <c r="C42" s="105"/>
      <c r="D42" s="105"/>
      <c r="E42" s="105"/>
      <c r="F42" s="105"/>
      <c r="G42" s="105"/>
      <c r="H42" s="116"/>
      <c r="I42" s="35"/>
      <c r="J42" s="68"/>
      <c r="K42" s="69"/>
      <c r="L42" s="32"/>
    </row>
    <row r="43" spans="1:12" ht="15.75" customHeight="1" x14ac:dyDescent="0.2">
      <c r="A43" s="32"/>
      <c r="B43" s="42" t="s">
        <v>41</v>
      </c>
      <c r="C43" s="66"/>
      <c r="D43" s="117"/>
      <c r="E43" s="42" t="s">
        <v>86</v>
      </c>
      <c r="F43" s="60"/>
      <c r="G43" s="100">
        <f>D38</f>
        <v>0</v>
      </c>
      <c r="H43" s="119">
        <f>IFERROR(D43/G43,10)</f>
        <v>10</v>
      </c>
      <c r="I43" s="69">
        <v>10</v>
      </c>
      <c r="J43" s="68"/>
      <c r="L43" s="32"/>
    </row>
    <row r="44" spans="1:12" ht="15.75" customHeight="1" x14ac:dyDescent="0.2">
      <c r="A44" s="32"/>
      <c r="B44" s="105"/>
      <c r="C44" s="105"/>
      <c r="D44" s="105"/>
      <c r="E44" s="105"/>
      <c r="F44" s="105"/>
      <c r="G44" s="105"/>
      <c r="H44" s="116"/>
      <c r="I44" s="35"/>
      <c r="J44" s="68"/>
      <c r="K44" s="69"/>
      <c r="L44" s="32"/>
    </row>
    <row r="45" spans="1:12" ht="15.75" customHeight="1" x14ac:dyDescent="0.2">
      <c r="A45" s="32"/>
      <c r="B45" s="45" t="s">
        <v>87</v>
      </c>
      <c r="C45" s="46"/>
      <c r="D45" s="46"/>
      <c r="E45" s="46"/>
      <c r="F45" s="120"/>
      <c r="G45" s="121"/>
      <c r="H45" s="138"/>
      <c r="J45" s="56"/>
      <c r="K45" s="123"/>
      <c r="L45" s="32"/>
    </row>
    <row r="46" spans="1:12" ht="15.75" customHeight="1" x14ac:dyDescent="0.2">
      <c r="A46" s="32"/>
      <c r="B46" s="32"/>
      <c r="C46" s="32"/>
      <c r="D46" s="32"/>
      <c r="L46" s="32"/>
    </row>
    <row r="47" spans="1:12" ht="15.75" customHeight="1" x14ac:dyDescent="0.2">
      <c r="A47" s="32"/>
      <c r="B47" s="32"/>
      <c r="C47" s="32"/>
      <c r="D47" s="48" t="s">
        <v>88</v>
      </c>
      <c r="E47" s="49"/>
      <c r="F47" s="49"/>
      <c r="G47" s="70"/>
      <c r="H47" s="51">
        <f>(I43-H43)-H45</f>
        <v>0</v>
      </c>
      <c r="J47" s="32"/>
      <c r="K47" s="123"/>
      <c r="L47" s="54"/>
    </row>
    <row r="48" spans="1:12" ht="15.75" customHeight="1" x14ac:dyDescent="0.2">
      <c r="A48" s="32"/>
      <c r="B48" s="32"/>
      <c r="C48" s="32"/>
      <c r="D48" s="32"/>
      <c r="E48" s="32"/>
      <c r="F48" s="32"/>
      <c r="L48" s="115"/>
    </row>
    <row r="49" spans="1:12" ht="15.75" customHeight="1" x14ac:dyDescent="0.2">
      <c r="I49" s="32"/>
      <c r="J49" s="32"/>
      <c r="K49" s="32"/>
      <c r="L49" s="32"/>
    </row>
    <row r="50" spans="1:12" ht="15.75" customHeight="1" x14ac:dyDescent="0.2">
      <c r="A50" s="53" t="s">
        <v>44</v>
      </c>
      <c r="B50" s="32"/>
      <c r="C50" s="32"/>
      <c r="D50" s="32"/>
      <c r="E50" s="32"/>
      <c r="F50" s="193" t="s">
        <v>45</v>
      </c>
      <c r="G50" s="194"/>
      <c r="H50" s="195"/>
      <c r="I50" s="52"/>
      <c r="J50" s="52"/>
      <c r="K50" s="52"/>
      <c r="L50" s="139"/>
    </row>
    <row r="51" spans="1:12" ht="15.75" customHeight="1" x14ac:dyDescent="0.2">
      <c r="A51" s="199" t="s">
        <v>46</v>
      </c>
      <c r="B51" s="212" t="s">
        <v>47</v>
      </c>
      <c r="C51" s="234" t="s">
        <v>48</v>
      </c>
      <c r="D51" s="235"/>
      <c r="E51" s="236"/>
      <c r="F51" s="208">
        <v>0.3</v>
      </c>
      <c r="G51" s="249">
        <v>0</v>
      </c>
      <c r="H51" s="188">
        <f>ROUND(G51*0.3,3)</f>
        <v>0</v>
      </c>
      <c r="I51" s="140"/>
      <c r="J51" s="140"/>
      <c r="K51" s="140"/>
      <c r="L51" s="140"/>
    </row>
    <row r="52" spans="1:12" ht="15.75" customHeight="1" x14ac:dyDescent="0.2">
      <c r="A52" s="200"/>
      <c r="B52" s="203"/>
      <c r="C52" s="196" t="s">
        <v>49</v>
      </c>
      <c r="D52" s="197"/>
      <c r="E52" s="198"/>
      <c r="F52" s="203"/>
      <c r="G52" s="203"/>
      <c r="H52" s="189"/>
    </row>
    <row r="53" spans="1:12" ht="15.75" customHeight="1" x14ac:dyDescent="0.2">
      <c r="A53" s="200"/>
      <c r="B53" s="204"/>
      <c r="C53" s="196" t="s">
        <v>50</v>
      </c>
      <c r="D53" s="197"/>
      <c r="E53" s="198"/>
      <c r="F53" s="204"/>
      <c r="G53" s="204"/>
      <c r="H53" s="190"/>
    </row>
    <row r="54" spans="1:12" ht="15.75" customHeight="1" x14ac:dyDescent="0.2">
      <c r="A54" s="200"/>
      <c r="B54" s="213" t="s">
        <v>51</v>
      </c>
      <c r="C54" s="196" t="s">
        <v>51</v>
      </c>
      <c r="D54" s="197"/>
      <c r="E54" s="198"/>
      <c r="F54" s="205">
        <v>0.25</v>
      </c>
      <c r="G54" s="250">
        <v>0</v>
      </c>
      <c r="H54" s="231">
        <f>ROUND(G54*0.25,3)</f>
        <v>0</v>
      </c>
    </row>
    <row r="55" spans="1:12" ht="15.75" customHeight="1" x14ac:dyDescent="0.2">
      <c r="A55" s="200"/>
      <c r="B55" s="203"/>
      <c r="C55" s="196" t="s">
        <v>52</v>
      </c>
      <c r="D55" s="197"/>
      <c r="E55" s="198"/>
      <c r="F55" s="203"/>
      <c r="G55" s="203"/>
      <c r="H55" s="189"/>
    </row>
    <row r="56" spans="1:12" ht="15.75" customHeight="1" x14ac:dyDescent="0.2">
      <c r="A56" s="211"/>
      <c r="B56" s="206"/>
      <c r="C56" s="237" t="s">
        <v>53</v>
      </c>
      <c r="D56" s="238"/>
      <c r="E56" s="239"/>
      <c r="F56" s="206"/>
      <c r="G56" s="206"/>
      <c r="H56" s="232"/>
    </row>
    <row r="57" spans="1:12" ht="15.75" customHeight="1" x14ac:dyDescent="0.2">
      <c r="A57" s="199" t="s">
        <v>54</v>
      </c>
      <c r="B57" s="202" t="s">
        <v>55</v>
      </c>
      <c r="C57" s="234" t="s">
        <v>55</v>
      </c>
      <c r="D57" s="235"/>
      <c r="E57" s="236"/>
      <c r="F57" s="208">
        <v>0.25</v>
      </c>
      <c r="G57" s="249">
        <v>0</v>
      </c>
      <c r="H57" s="188">
        <f>ROUND(G57*0.25,3)</f>
        <v>0</v>
      </c>
    </row>
    <row r="58" spans="1:12" ht="15.75" customHeight="1" x14ac:dyDescent="0.2">
      <c r="A58" s="200"/>
      <c r="B58" s="203"/>
      <c r="C58" s="196" t="s">
        <v>56</v>
      </c>
      <c r="D58" s="197"/>
      <c r="E58" s="198"/>
      <c r="F58" s="203"/>
      <c r="G58" s="203"/>
      <c r="H58" s="189"/>
    </row>
    <row r="59" spans="1:12" ht="15.75" customHeight="1" x14ac:dyDescent="0.2">
      <c r="A59" s="200"/>
      <c r="B59" s="204"/>
      <c r="C59" s="196" t="s">
        <v>57</v>
      </c>
      <c r="D59" s="197"/>
      <c r="E59" s="198"/>
      <c r="F59" s="204"/>
      <c r="G59" s="204"/>
      <c r="H59" s="190"/>
    </row>
    <row r="60" spans="1:12" ht="15.75" customHeight="1" x14ac:dyDescent="0.2">
      <c r="A60" s="211"/>
      <c r="B60" s="141" t="s">
        <v>108</v>
      </c>
      <c r="C60" s="237"/>
      <c r="D60" s="238"/>
      <c r="E60" s="239"/>
      <c r="F60" s="142">
        <v>0.15</v>
      </c>
      <c r="G60" s="143">
        <v>0</v>
      </c>
      <c r="H60" s="144">
        <f>ROUND(G60*0.15,3)</f>
        <v>0</v>
      </c>
    </row>
    <row r="61" spans="1:12" ht="15.75" customHeight="1" x14ac:dyDescent="0.2">
      <c r="A61" s="71" t="s">
        <v>58</v>
      </c>
      <c r="B61" s="72" t="s">
        <v>109</v>
      </c>
      <c r="C61" s="233" t="s">
        <v>60</v>
      </c>
      <c r="D61" s="226"/>
      <c r="E61" s="227"/>
      <c r="F61" s="73">
        <v>0.05</v>
      </c>
      <c r="G61" s="145">
        <v>0</v>
      </c>
      <c r="H61" s="75">
        <f>ROUND(G61*0.05,3)</f>
        <v>0</v>
      </c>
    </row>
    <row r="62" spans="1:12" ht="15.75" customHeight="1" x14ac:dyDescent="0.2">
      <c r="A62" s="3"/>
      <c r="B62" s="3"/>
      <c r="C62" s="3"/>
      <c r="D62" s="3"/>
      <c r="E62" s="3"/>
      <c r="F62" s="3"/>
      <c r="G62" s="3"/>
      <c r="H62" s="3"/>
    </row>
    <row r="63" spans="1:12" ht="15.75" customHeight="1" x14ac:dyDescent="0.2">
      <c r="A63" s="3"/>
      <c r="B63" s="3"/>
      <c r="C63" s="3"/>
      <c r="D63" s="3"/>
      <c r="E63" s="3"/>
      <c r="F63" s="52"/>
      <c r="G63" s="191">
        <f>SUM(H51:H61)</f>
        <v>0</v>
      </c>
      <c r="H63" s="192"/>
    </row>
    <row r="64" spans="1:12" ht="15.75" customHeight="1" x14ac:dyDescent="0.2"/>
    <row r="65" spans="1:8" ht="15.75" customHeight="1" x14ac:dyDescent="0.2">
      <c r="A65" s="53" t="s">
        <v>61</v>
      </c>
      <c r="B65" s="32"/>
      <c r="C65" s="32"/>
      <c r="D65" s="32"/>
      <c r="E65" s="32"/>
      <c r="F65" s="193" t="s">
        <v>45</v>
      </c>
      <c r="G65" s="194"/>
      <c r="H65" s="195"/>
    </row>
    <row r="66" spans="1:8" ht="15.75" customHeight="1" x14ac:dyDescent="0.2">
      <c r="A66" s="199" t="s">
        <v>46</v>
      </c>
      <c r="B66" s="212" t="s">
        <v>47</v>
      </c>
      <c r="C66" s="234" t="s">
        <v>48</v>
      </c>
      <c r="D66" s="235"/>
      <c r="E66" s="236"/>
      <c r="F66" s="208">
        <v>0.3</v>
      </c>
      <c r="G66" s="249">
        <v>0</v>
      </c>
      <c r="H66" s="188">
        <f>ROUND(G66*0.3,3)</f>
        <v>0</v>
      </c>
    </row>
    <row r="67" spans="1:8" ht="15.75" customHeight="1" x14ac:dyDescent="0.2">
      <c r="A67" s="200"/>
      <c r="B67" s="203"/>
      <c r="C67" s="196" t="s">
        <v>49</v>
      </c>
      <c r="D67" s="197"/>
      <c r="E67" s="198"/>
      <c r="F67" s="203"/>
      <c r="G67" s="203"/>
      <c r="H67" s="189"/>
    </row>
    <row r="68" spans="1:8" ht="15.75" customHeight="1" x14ac:dyDescent="0.2">
      <c r="A68" s="200"/>
      <c r="B68" s="204"/>
      <c r="C68" s="196" t="s">
        <v>50</v>
      </c>
      <c r="D68" s="197"/>
      <c r="E68" s="198"/>
      <c r="F68" s="204"/>
      <c r="G68" s="204"/>
      <c r="H68" s="190"/>
    </row>
    <row r="69" spans="1:8" ht="15.75" customHeight="1" x14ac:dyDescent="0.2">
      <c r="A69" s="200"/>
      <c r="B69" s="213" t="s">
        <v>51</v>
      </c>
      <c r="C69" s="196" t="s">
        <v>51</v>
      </c>
      <c r="D69" s="197"/>
      <c r="E69" s="198"/>
      <c r="F69" s="205">
        <v>0.25</v>
      </c>
      <c r="G69" s="250">
        <v>0</v>
      </c>
      <c r="H69" s="231">
        <f>ROUND(G69*0.25,3)</f>
        <v>0</v>
      </c>
    </row>
    <row r="70" spans="1:8" ht="15.75" customHeight="1" x14ac:dyDescent="0.2">
      <c r="A70" s="200"/>
      <c r="B70" s="203"/>
      <c r="C70" s="196" t="s">
        <v>52</v>
      </c>
      <c r="D70" s="197"/>
      <c r="E70" s="198"/>
      <c r="F70" s="203"/>
      <c r="G70" s="203"/>
      <c r="H70" s="189"/>
    </row>
    <row r="71" spans="1:8" ht="15.75" customHeight="1" x14ac:dyDescent="0.2">
      <c r="A71" s="211"/>
      <c r="B71" s="206"/>
      <c r="C71" s="237" t="s">
        <v>53</v>
      </c>
      <c r="D71" s="238"/>
      <c r="E71" s="239"/>
      <c r="F71" s="206"/>
      <c r="G71" s="206"/>
      <c r="H71" s="232"/>
    </row>
    <row r="72" spans="1:8" ht="15.75" customHeight="1" x14ac:dyDescent="0.2">
      <c r="A72" s="199" t="s">
        <v>54</v>
      </c>
      <c r="B72" s="202" t="s">
        <v>55</v>
      </c>
      <c r="C72" s="234" t="s">
        <v>55</v>
      </c>
      <c r="D72" s="235"/>
      <c r="E72" s="236"/>
      <c r="F72" s="208">
        <v>0.25</v>
      </c>
      <c r="G72" s="249">
        <v>0</v>
      </c>
      <c r="H72" s="188">
        <f>ROUND(G72*0.25,3)</f>
        <v>0</v>
      </c>
    </row>
    <row r="73" spans="1:8" ht="15.75" customHeight="1" x14ac:dyDescent="0.2">
      <c r="A73" s="200"/>
      <c r="B73" s="203"/>
      <c r="C73" s="196" t="s">
        <v>56</v>
      </c>
      <c r="D73" s="197"/>
      <c r="E73" s="198"/>
      <c r="F73" s="203"/>
      <c r="G73" s="203"/>
      <c r="H73" s="189"/>
    </row>
    <row r="74" spans="1:8" ht="15.75" customHeight="1" x14ac:dyDescent="0.2">
      <c r="A74" s="200"/>
      <c r="B74" s="204"/>
      <c r="C74" s="196" t="s">
        <v>57</v>
      </c>
      <c r="D74" s="197"/>
      <c r="E74" s="198"/>
      <c r="F74" s="204"/>
      <c r="G74" s="204"/>
      <c r="H74" s="190"/>
    </row>
    <row r="75" spans="1:8" ht="15.75" customHeight="1" x14ac:dyDescent="0.2">
      <c r="A75" s="211"/>
      <c r="B75" s="141" t="s">
        <v>108</v>
      </c>
      <c r="C75" s="237"/>
      <c r="D75" s="238"/>
      <c r="E75" s="239"/>
      <c r="F75" s="142">
        <v>0.15</v>
      </c>
      <c r="G75" s="143">
        <v>0</v>
      </c>
      <c r="H75" s="144">
        <f>ROUND(G75*0.15,3)</f>
        <v>0</v>
      </c>
    </row>
    <row r="76" spans="1:8" ht="15.75" customHeight="1" x14ac:dyDescent="0.2">
      <c r="A76" s="71" t="s">
        <v>58</v>
      </c>
      <c r="B76" s="72" t="s">
        <v>109</v>
      </c>
      <c r="C76" s="233" t="s">
        <v>60</v>
      </c>
      <c r="D76" s="226"/>
      <c r="E76" s="227"/>
      <c r="F76" s="73">
        <v>0.05</v>
      </c>
      <c r="G76" s="145">
        <v>0</v>
      </c>
      <c r="H76" s="75">
        <f>ROUND(G76*0.05,3)</f>
        <v>0</v>
      </c>
    </row>
    <row r="77" spans="1:8" ht="15.75" customHeight="1" x14ac:dyDescent="0.2">
      <c r="A77" s="3"/>
      <c r="B77" s="3"/>
      <c r="C77" s="3"/>
      <c r="D77" s="3"/>
      <c r="E77" s="3"/>
      <c r="F77" s="3"/>
      <c r="G77" s="3"/>
      <c r="H77" s="3"/>
    </row>
    <row r="78" spans="1:8" ht="15.75" customHeight="1" x14ac:dyDescent="0.2">
      <c r="A78" s="3"/>
      <c r="B78" s="3"/>
      <c r="C78" s="3"/>
      <c r="D78" s="3"/>
      <c r="E78" s="3"/>
      <c r="F78" s="52"/>
      <c r="G78" s="191">
        <f>SUM(H66:H76)</f>
        <v>0</v>
      </c>
      <c r="H78" s="192"/>
    </row>
    <row r="79" spans="1:8" ht="15.75" customHeight="1" x14ac:dyDescent="0.2"/>
    <row r="80" spans="1:8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6">
    <mergeCell ref="D27:E27"/>
    <mergeCell ref="F50:H50"/>
    <mergeCell ref="A51:A56"/>
    <mergeCell ref="G51:G53"/>
    <mergeCell ref="H51:H53"/>
    <mergeCell ref="C53:E53"/>
    <mergeCell ref="C54:E54"/>
    <mergeCell ref="F51:F53"/>
    <mergeCell ref="F54:F56"/>
    <mergeCell ref="F57:F59"/>
    <mergeCell ref="C51:E51"/>
    <mergeCell ref="C52:E52"/>
    <mergeCell ref="C57:E57"/>
    <mergeCell ref="C58:E58"/>
    <mergeCell ref="C59:E59"/>
    <mergeCell ref="C55:E55"/>
    <mergeCell ref="C56:E56"/>
    <mergeCell ref="C60:E60"/>
    <mergeCell ref="C61:E61"/>
    <mergeCell ref="B69:B71"/>
    <mergeCell ref="B72:B74"/>
    <mergeCell ref="B51:B53"/>
    <mergeCell ref="B54:B56"/>
    <mergeCell ref="C73:E73"/>
    <mergeCell ref="C74:E74"/>
    <mergeCell ref="A57:A60"/>
    <mergeCell ref="B57:B59"/>
    <mergeCell ref="A66:A71"/>
    <mergeCell ref="B66:B68"/>
    <mergeCell ref="A72:A75"/>
    <mergeCell ref="D2:F2"/>
    <mergeCell ref="D3:F3"/>
    <mergeCell ref="D4:F4"/>
    <mergeCell ref="D5:F5"/>
    <mergeCell ref="B6:C6"/>
    <mergeCell ref="E6:F6"/>
    <mergeCell ref="E7:F7"/>
    <mergeCell ref="B7:C7"/>
    <mergeCell ref="A9:B9"/>
    <mergeCell ref="A10:B10"/>
    <mergeCell ref="A11:B11"/>
    <mergeCell ref="A12:B12"/>
    <mergeCell ref="A13:B13"/>
    <mergeCell ref="A14:B14"/>
    <mergeCell ref="A15:B15"/>
    <mergeCell ref="B19:C20"/>
    <mergeCell ref="B23:C23"/>
    <mergeCell ref="D23:E23"/>
    <mergeCell ref="D24:E24"/>
    <mergeCell ref="D25:E25"/>
    <mergeCell ref="D26:E26"/>
    <mergeCell ref="F72:F74"/>
    <mergeCell ref="G72:G74"/>
    <mergeCell ref="H72:H74"/>
    <mergeCell ref="G78:H78"/>
    <mergeCell ref="G54:G56"/>
    <mergeCell ref="H54:H56"/>
    <mergeCell ref="G57:G59"/>
    <mergeCell ref="H57:H59"/>
    <mergeCell ref="G63:H63"/>
    <mergeCell ref="F65:H65"/>
    <mergeCell ref="F66:F68"/>
    <mergeCell ref="G66:G68"/>
    <mergeCell ref="H66:H68"/>
    <mergeCell ref="F69:F71"/>
    <mergeCell ref="G69:G71"/>
    <mergeCell ref="H69:H71"/>
    <mergeCell ref="C75:E75"/>
    <mergeCell ref="C76:E76"/>
    <mergeCell ref="C66:E66"/>
    <mergeCell ref="C67:E67"/>
    <mergeCell ref="C68:E68"/>
    <mergeCell ref="C69:E69"/>
    <mergeCell ref="C70:E70"/>
    <mergeCell ref="C71:E71"/>
    <mergeCell ref="C72:E72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00"/>
  <sheetViews>
    <sheetView workbookViewId="0"/>
  </sheetViews>
  <sheetFormatPr baseColWidth="10" defaultColWidth="14.5" defaultRowHeight="15" customHeight="1" x14ac:dyDescent="0.2"/>
  <cols>
    <col min="1" max="3" width="10.6640625" customWidth="1"/>
    <col min="4" max="8" width="11.5" customWidth="1"/>
    <col min="9" max="26" width="10.6640625" customWidth="1"/>
  </cols>
  <sheetData>
    <row r="1" spans="1:8" ht="20" x14ac:dyDescent="0.2">
      <c r="A1" s="1" t="s">
        <v>110</v>
      </c>
      <c r="B1" s="2"/>
      <c r="C1" s="2"/>
      <c r="D1" s="2"/>
      <c r="E1" s="2"/>
      <c r="F1" s="2"/>
      <c r="G1" s="2"/>
      <c r="H1" s="2"/>
    </row>
    <row r="2" spans="1:8" x14ac:dyDescent="0.2">
      <c r="A2" s="3"/>
      <c r="B2" s="3"/>
      <c r="C2" s="3"/>
      <c r="D2" s="230" t="s">
        <v>63</v>
      </c>
      <c r="E2" s="217"/>
      <c r="F2" s="217"/>
      <c r="G2" s="4" t="s">
        <v>64</v>
      </c>
      <c r="H2" s="3"/>
    </row>
    <row r="3" spans="1:8" x14ac:dyDescent="0.2">
      <c r="A3" s="5" t="s">
        <v>2</v>
      </c>
      <c r="B3" s="3"/>
      <c r="C3" s="5" t="s">
        <v>65</v>
      </c>
      <c r="D3" s="224"/>
      <c r="E3" s="217"/>
      <c r="F3" s="217"/>
      <c r="G3" s="6"/>
      <c r="H3" s="3"/>
    </row>
    <row r="4" spans="1:8" x14ac:dyDescent="0.2">
      <c r="A4" s="5" t="s">
        <v>4</v>
      </c>
      <c r="B4" s="3"/>
      <c r="C4" s="5" t="s">
        <v>5</v>
      </c>
      <c r="D4" s="224"/>
      <c r="E4" s="217"/>
      <c r="F4" s="217"/>
      <c r="G4" s="6"/>
      <c r="H4" s="3"/>
    </row>
    <row r="5" spans="1:8" x14ac:dyDescent="0.2">
      <c r="A5" s="5" t="s">
        <v>66</v>
      </c>
      <c r="B5" s="3"/>
      <c r="C5" s="5" t="s">
        <v>7</v>
      </c>
      <c r="D5" s="224"/>
      <c r="E5" s="217"/>
      <c r="F5" s="217"/>
      <c r="G5" s="6"/>
      <c r="H5" s="3"/>
    </row>
    <row r="6" spans="1:8" x14ac:dyDescent="0.2">
      <c r="A6" s="5" t="s">
        <v>111</v>
      </c>
      <c r="B6" s="242"/>
      <c r="C6" s="217"/>
      <c r="D6" s="77" t="s">
        <v>68</v>
      </c>
      <c r="E6" s="243"/>
      <c r="F6" s="217"/>
      <c r="G6" s="20" t="s">
        <v>69</v>
      </c>
      <c r="H6" s="6"/>
    </row>
    <row r="7" spans="1:8" x14ac:dyDescent="0.2">
      <c r="A7" s="20" t="s">
        <v>70</v>
      </c>
      <c r="B7" s="242"/>
      <c r="C7" s="217"/>
      <c r="D7" s="77" t="s">
        <v>71</v>
      </c>
      <c r="E7" s="243"/>
      <c r="F7" s="217"/>
      <c r="G7" s="77"/>
      <c r="H7" s="78"/>
    </row>
    <row r="8" spans="1:8" x14ac:dyDescent="0.2">
      <c r="A8" s="3"/>
      <c r="B8" s="3"/>
      <c r="C8" s="3"/>
      <c r="D8" s="3"/>
      <c r="E8" s="3"/>
      <c r="F8" s="3"/>
      <c r="G8" s="3"/>
      <c r="H8" s="3"/>
    </row>
    <row r="9" spans="1:8" x14ac:dyDescent="0.2">
      <c r="A9" s="244" t="s">
        <v>8</v>
      </c>
      <c r="B9" s="195"/>
      <c r="C9" s="79">
        <v>1</v>
      </c>
      <c r="D9" s="79">
        <v>2</v>
      </c>
      <c r="E9" s="79">
        <v>3</v>
      </c>
      <c r="F9" s="79">
        <v>4</v>
      </c>
      <c r="G9" s="79">
        <v>5</v>
      </c>
      <c r="H9" s="22" t="s">
        <v>10</v>
      </c>
    </row>
    <row r="10" spans="1:8" x14ac:dyDescent="0.2">
      <c r="A10" s="210" t="s">
        <v>12</v>
      </c>
      <c r="B10" s="198"/>
      <c r="C10" s="82"/>
      <c r="D10" s="82"/>
      <c r="E10" s="82"/>
      <c r="F10" s="82"/>
      <c r="G10" s="82">
        <v>0</v>
      </c>
      <c r="H10" s="28">
        <f t="shared" ref="H10:H15" si="0">SUM(C10:G10)</f>
        <v>0</v>
      </c>
    </row>
    <row r="11" spans="1:8" x14ac:dyDescent="0.2">
      <c r="A11" s="210" t="s">
        <v>13</v>
      </c>
      <c r="B11" s="198"/>
      <c r="C11" s="82"/>
      <c r="D11" s="82"/>
      <c r="E11" s="82"/>
      <c r="F11" s="82"/>
      <c r="G11" s="82">
        <v>0</v>
      </c>
      <c r="H11" s="28">
        <f t="shared" si="0"/>
        <v>0</v>
      </c>
    </row>
    <row r="12" spans="1:8" x14ac:dyDescent="0.2">
      <c r="A12" s="210" t="s">
        <v>92</v>
      </c>
      <c r="B12" s="198"/>
      <c r="C12" s="82"/>
      <c r="D12" s="82"/>
      <c r="E12" s="82"/>
      <c r="F12" s="82"/>
      <c r="G12" s="82">
        <v>0</v>
      </c>
      <c r="H12" s="28">
        <f t="shared" si="0"/>
        <v>0</v>
      </c>
    </row>
    <row r="13" spans="1:8" x14ac:dyDescent="0.2">
      <c r="A13" s="210" t="s">
        <v>112</v>
      </c>
      <c r="B13" s="198"/>
      <c r="C13" s="82"/>
      <c r="D13" s="82"/>
      <c r="E13" s="82"/>
      <c r="F13" s="82"/>
      <c r="G13" s="82">
        <v>0</v>
      </c>
      <c r="H13" s="26">
        <f t="shared" si="0"/>
        <v>0</v>
      </c>
    </row>
    <row r="14" spans="1:8" x14ac:dyDescent="0.2">
      <c r="A14" s="210" t="s">
        <v>113</v>
      </c>
      <c r="B14" s="198"/>
      <c r="C14" s="82"/>
      <c r="D14" s="82"/>
      <c r="E14" s="82"/>
      <c r="F14" s="82"/>
      <c r="G14" s="82">
        <v>0</v>
      </c>
      <c r="H14" s="28">
        <f t="shared" si="0"/>
        <v>0</v>
      </c>
    </row>
    <row r="15" spans="1:8" x14ac:dyDescent="0.2">
      <c r="A15" s="210" t="s">
        <v>114</v>
      </c>
      <c r="B15" s="198"/>
      <c r="C15" s="82"/>
      <c r="D15" s="82"/>
      <c r="E15" s="82"/>
      <c r="F15" s="82"/>
      <c r="G15" s="82">
        <f>SUM(G10:G14)</f>
        <v>0</v>
      </c>
      <c r="H15" s="28">
        <f t="shared" si="0"/>
        <v>0</v>
      </c>
    </row>
    <row r="16" spans="1:8" x14ac:dyDescent="0.2">
      <c r="A16" s="88"/>
      <c r="B16" s="88"/>
      <c r="C16" s="82">
        <f t="shared" ref="C16:G16" si="1">SUM(C10:C15)</f>
        <v>0</v>
      </c>
      <c r="D16" s="82">
        <f t="shared" si="1"/>
        <v>0</v>
      </c>
      <c r="E16" s="82">
        <f t="shared" si="1"/>
        <v>0</v>
      </c>
      <c r="F16" s="82">
        <f t="shared" si="1"/>
        <v>0</v>
      </c>
      <c r="G16" s="82">
        <f t="shared" si="1"/>
        <v>0</v>
      </c>
      <c r="H16" s="28"/>
    </row>
    <row r="17" spans="1:9" x14ac:dyDescent="0.2">
      <c r="A17" s="3"/>
      <c r="B17" s="3"/>
      <c r="C17" s="3"/>
      <c r="D17" s="3"/>
      <c r="E17" s="3"/>
      <c r="F17" s="86" t="s">
        <v>19</v>
      </c>
      <c r="G17" s="86"/>
      <c r="H17" s="87">
        <f>SUM(H10:H15)</f>
        <v>0</v>
      </c>
    </row>
    <row r="18" spans="1:9" x14ac:dyDescent="0.2">
      <c r="A18" s="3"/>
      <c r="B18" s="3"/>
      <c r="C18" s="3"/>
      <c r="D18" s="3"/>
      <c r="E18" s="3"/>
      <c r="F18" s="88" t="s">
        <v>115</v>
      </c>
      <c r="G18" s="88"/>
      <c r="H18" s="89">
        <f>H17/5</f>
        <v>0</v>
      </c>
    </row>
    <row r="19" spans="1:9" x14ac:dyDescent="0.2">
      <c r="A19" s="3"/>
      <c r="B19" s="253"/>
      <c r="C19" s="217"/>
      <c r="D19" s="3"/>
      <c r="E19" s="3" t="s">
        <v>100</v>
      </c>
      <c r="F19" s="146">
        <f>G45</f>
        <v>0</v>
      </c>
      <c r="G19" s="6" t="s">
        <v>104</v>
      </c>
      <c r="H19" s="134">
        <f>F19*1.5</f>
        <v>0</v>
      </c>
    </row>
    <row r="20" spans="1:9" x14ac:dyDescent="0.2">
      <c r="A20" s="3"/>
      <c r="B20" s="217"/>
      <c r="C20" s="217"/>
      <c r="D20" s="3"/>
      <c r="E20" s="3"/>
      <c r="F20" s="20" t="s">
        <v>101</v>
      </c>
      <c r="G20" s="20"/>
      <c r="H20" s="90">
        <f>H18+H19</f>
        <v>0</v>
      </c>
    </row>
    <row r="21" spans="1:9" ht="15.75" customHeight="1" x14ac:dyDescent="0.2">
      <c r="A21" s="3"/>
      <c r="B21" s="3"/>
      <c r="C21" s="3"/>
      <c r="D21" s="3"/>
      <c r="E21" s="3"/>
      <c r="F21" s="20" t="s">
        <v>116</v>
      </c>
      <c r="G21" s="20"/>
      <c r="H21" s="21">
        <f>H20/7.5</f>
        <v>0</v>
      </c>
    </row>
    <row r="22" spans="1:9" ht="15.75" customHeight="1" x14ac:dyDescent="0.2">
      <c r="A22" s="3"/>
      <c r="B22" s="3"/>
      <c r="C22" s="3"/>
      <c r="D22" s="3"/>
      <c r="E22" s="3"/>
      <c r="F22" s="3"/>
      <c r="G22" s="3"/>
      <c r="H22" s="3"/>
    </row>
    <row r="23" spans="1:9" ht="15.75" customHeight="1" x14ac:dyDescent="0.2">
      <c r="A23" s="3"/>
      <c r="B23" s="3"/>
      <c r="C23" s="3"/>
      <c r="D23" s="3"/>
      <c r="E23" s="3"/>
      <c r="F23" s="3"/>
      <c r="G23" s="3"/>
      <c r="H23" s="3"/>
    </row>
    <row r="24" spans="1:9" ht="15.75" customHeight="1" x14ac:dyDescent="0.2"/>
    <row r="25" spans="1:9" ht="15.75" customHeight="1" x14ac:dyDescent="0.2">
      <c r="A25" s="31" t="s">
        <v>21</v>
      </c>
      <c r="B25" s="32"/>
      <c r="C25" s="32"/>
      <c r="D25" s="32"/>
      <c r="E25" s="32"/>
      <c r="F25" s="32"/>
      <c r="G25" s="32"/>
      <c r="H25" s="32"/>
      <c r="I25" s="32"/>
    </row>
    <row r="26" spans="1:9" ht="15.75" customHeight="1" x14ac:dyDescent="0.2">
      <c r="A26" s="32"/>
      <c r="B26" s="32"/>
      <c r="C26" s="32"/>
      <c r="D26" s="32"/>
      <c r="E26" s="32"/>
      <c r="F26" s="98"/>
      <c r="G26" s="33"/>
      <c r="H26" s="34" t="s">
        <v>33</v>
      </c>
      <c r="I26" s="35"/>
    </row>
    <row r="27" spans="1:9" ht="15.75" customHeight="1" x14ac:dyDescent="0.2">
      <c r="A27" s="262" t="s">
        <v>117</v>
      </c>
      <c r="B27" s="197"/>
      <c r="C27" s="198"/>
      <c r="D27" s="266"/>
      <c r="E27" s="198"/>
      <c r="F27" s="147"/>
      <c r="G27" s="148" t="s">
        <v>118</v>
      </c>
      <c r="H27" s="39">
        <f t="shared" ref="H27:H28" si="2">F27*1.5</f>
        <v>0</v>
      </c>
      <c r="I27" s="104"/>
    </row>
    <row r="28" spans="1:9" ht="15.75" customHeight="1" x14ac:dyDescent="0.2">
      <c r="A28" s="268" t="s">
        <v>119</v>
      </c>
      <c r="B28" s="194"/>
      <c r="C28" s="195"/>
      <c r="D28" s="266"/>
      <c r="E28" s="198"/>
      <c r="F28" s="147"/>
      <c r="G28" s="148" t="s">
        <v>118</v>
      </c>
      <c r="H28" s="39">
        <f t="shared" si="2"/>
        <v>0</v>
      </c>
      <c r="I28" s="104"/>
    </row>
    <row r="29" spans="1:9" ht="15.75" customHeight="1" x14ac:dyDescent="0.2">
      <c r="A29" s="265" t="s">
        <v>120</v>
      </c>
      <c r="B29" s="217"/>
      <c r="C29" s="252"/>
      <c r="D29" s="266"/>
      <c r="E29" s="198"/>
      <c r="F29" s="147"/>
      <c r="G29" s="148" t="s">
        <v>121</v>
      </c>
      <c r="H29" s="39">
        <f>F29*2.5</f>
        <v>0</v>
      </c>
      <c r="I29" s="104"/>
    </row>
    <row r="30" spans="1:9" ht="15.75" customHeight="1" x14ac:dyDescent="0.2">
      <c r="A30" s="265" t="s">
        <v>122</v>
      </c>
      <c r="B30" s="217"/>
      <c r="C30" s="252"/>
      <c r="D30" s="266"/>
      <c r="E30" s="198"/>
      <c r="F30" s="147"/>
      <c r="G30" s="148" t="s">
        <v>123</v>
      </c>
      <c r="H30" s="39">
        <f>F30*2</f>
        <v>0</v>
      </c>
      <c r="I30" s="104"/>
    </row>
    <row r="31" spans="1:9" ht="15.75" customHeight="1" x14ac:dyDescent="0.2">
      <c r="A31" s="265" t="s">
        <v>124</v>
      </c>
      <c r="B31" s="217"/>
      <c r="C31" s="252"/>
      <c r="D31" s="266"/>
      <c r="E31" s="198"/>
      <c r="F31" s="147"/>
      <c r="G31" s="148" t="s">
        <v>121</v>
      </c>
      <c r="H31" s="39">
        <f>F31*2.5</f>
        <v>0</v>
      </c>
      <c r="I31" s="104"/>
    </row>
    <row r="32" spans="1:9" ht="15.75" customHeight="1" x14ac:dyDescent="0.2">
      <c r="A32" s="32"/>
      <c r="B32" s="105"/>
      <c r="C32" s="105"/>
      <c r="D32" s="149"/>
      <c r="E32" s="104"/>
      <c r="G32" s="104"/>
      <c r="H32" s="150">
        <f>SUM(H27:H31)</f>
        <v>0</v>
      </c>
      <c r="I32" s="104"/>
    </row>
    <row r="33" spans="1:11" ht="15.75" customHeight="1" x14ac:dyDescent="0.2">
      <c r="A33" s="32"/>
      <c r="D33" s="107" t="s">
        <v>125</v>
      </c>
      <c r="E33" s="108"/>
      <c r="F33" s="108"/>
      <c r="G33" s="151"/>
      <c r="H33" s="152">
        <f>H32/10</f>
        <v>0</v>
      </c>
      <c r="I33" s="111"/>
    </row>
    <row r="34" spans="1:11" ht="15.75" customHeight="1" x14ac:dyDescent="0.2">
      <c r="A34" s="32"/>
      <c r="B34" s="105"/>
      <c r="C34" s="105"/>
      <c r="D34" s="105"/>
      <c r="E34" s="104"/>
      <c r="F34" s="104"/>
      <c r="G34" s="112"/>
      <c r="H34" s="104"/>
      <c r="I34" s="104"/>
    </row>
    <row r="35" spans="1:11" ht="15.75" customHeight="1" x14ac:dyDescent="0.2">
      <c r="A35" s="3"/>
      <c r="B35" s="3"/>
      <c r="C35" s="3"/>
      <c r="D35" s="3"/>
      <c r="E35" s="20" t="s">
        <v>105</v>
      </c>
      <c r="F35" s="20"/>
      <c r="G35" s="20"/>
      <c r="H35" s="21">
        <f>H21+H33</f>
        <v>0</v>
      </c>
    </row>
    <row r="36" spans="1:11" ht="15.75" customHeight="1" x14ac:dyDescent="0.2">
      <c r="A36" s="3"/>
      <c r="B36" s="3"/>
      <c r="C36" s="3"/>
      <c r="D36" s="3"/>
      <c r="E36" s="20"/>
      <c r="F36" s="135" t="s">
        <v>106</v>
      </c>
      <c r="G36" s="136"/>
      <c r="H36" s="137">
        <f>H35/2</f>
        <v>0</v>
      </c>
    </row>
    <row r="37" spans="1:11" ht="15.75" customHeight="1" x14ac:dyDescent="0.2"/>
    <row r="38" spans="1:11" ht="15.75" customHeight="1" x14ac:dyDescent="0.2">
      <c r="A38" s="52" t="s">
        <v>126</v>
      </c>
      <c r="B38" s="32"/>
      <c r="C38" s="32"/>
      <c r="D38" s="32"/>
      <c r="E38" s="32" t="s">
        <v>45</v>
      </c>
      <c r="F38" s="32"/>
      <c r="G38" s="267"/>
      <c r="H38" s="217"/>
      <c r="I38" s="263"/>
      <c r="J38" s="217"/>
      <c r="K38" s="217"/>
    </row>
    <row r="39" spans="1:11" ht="15.75" customHeight="1" x14ac:dyDescent="0.2">
      <c r="A39" s="258" t="s">
        <v>127</v>
      </c>
      <c r="B39" s="259" t="s">
        <v>47</v>
      </c>
      <c r="C39" s="260" t="s">
        <v>48</v>
      </c>
      <c r="D39" s="198"/>
      <c r="E39" s="205">
        <v>0.2</v>
      </c>
      <c r="F39" s="250">
        <v>0</v>
      </c>
      <c r="G39" s="264">
        <f>F39*0.2</f>
        <v>0</v>
      </c>
      <c r="H39" s="153"/>
    </row>
    <row r="40" spans="1:11" ht="15.75" customHeight="1" x14ac:dyDescent="0.2">
      <c r="A40" s="203"/>
      <c r="B40" s="203"/>
      <c r="C40" s="260" t="s">
        <v>50</v>
      </c>
      <c r="D40" s="198"/>
      <c r="E40" s="203"/>
      <c r="F40" s="203"/>
      <c r="G40" s="203"/>
      <c r="H40" s="154"/>
    </row>
    <row r="41" spans="1:11" ht="15.75" customHeight="1" x14ac:dyDescent="0.2">
      <c r="A41" s="204"/>
      <c r="B41" s="204"/>
      <c r="C41" s="260" t="s">
        <v>51</v>
      </c>
      <c r="D41" s="198"/>
      <c r="E41" s="204"/>
      <c r="F41" s="204"/>
      <c r="G41" s="204"/>
      <c r="H41" s="154"/>
    </row>
    <row r="42" spans="1:11" ht="15.75" customHeight="1" x14ac:dyDescent="0.2">
      <c r="A42" s="258" t="s">
        <v>128</v>
      </c>
      <c r="B42" s="261" t="s">
        <v>129</v>
      </c>
      <c r="C42" s="197"/>
      <c r="D42" s="198"/>
      <c r="E42" s="155">
        <v>0.4</v>
      </c>
      <c r="F42" s="156">
        <v>0</v>
      </c>
      <c r="G42" s="157">
        <f t="shared" ref="G42:G43" si="3">F42*0.4</f>
        <v>0</v>
      </c>
      <c r="H42" s="154"/>
    </row>
    <row r="43" spans="1:11" ht="15.75" customHeight="1" x14ac:dyDescent="0.2">
      <c r="A43" s="204"/>
      <c r="B43" s="262" t="s">
        <v>108</v>
      </c>
      <c r="C43" s="197"/>
      <c r="D43" s="198"/>
      <c r="E43" s="155">
        <v>0.4</v>
      </c>
      <c r="F43" s="156">
        <v>0</v>
      </c>
      <c r="G43" s="157">
        <f t="shared" si="3"/>
        <v>0</v>
      </c>
      <c r="H43" s="154"/>
    </row>
    <row r="44" spans="1:11" ht="15.75" customHeight="1" x14ac:dyDescent="0.2">
      <c r="A44" s="158" t="s">
        <v>40</v>
      </c>
      <c r="B44" s="257" t="s">
        <v>130</v>
      </c>
      <c r="C44" s="229"/>
      <c r="D44" s="229"/>
      <c r="E44" s="229"/>
      <c r="F44" s="229"/>
      <c r="G44" s="229"/>
      <c r="H44" s="229"/>
      <c r="I44" s="229"/>
      <c r="J44" s="159"/>
      <c r="K44" s="160"/>
    </row>
    <row r="45" spans="1:11" ht="15.75" customHeight="1" x14ac:dyDescent="0.2">
      <c r="A45" s="32"/>
      <c r="B45" s="32"/>
      <c r="C45" s="32"/>
      <c r="D45" s="32"/>
      <c r="E45" s="161"/>
      <c r="F45" s="162" t="s">
        <v>131</v>
      </c>
      <c r="G45" s="40">
        <f>SUM(G39:G43)</f>
        <v>0</v>
      </c>
      <c r="H45" s="55"/>
      <c r="I45" s="140"/>
      <c r="J45" s="140"/>
      <c r="K45" s="140"/>
    </row>
    <row r="46" spans="1:11" ht="15.75" customHeight="1" x14ac:dyDescent="0.2"/>
    <row r="47" spans="1:11" ht="15.75" customHeight="1" x14ac:dyDescent="0.2">
      <c r="A47" s="52" t="s">
        <v>132</v>
      </c>
      <c r="B47" s="32"/>
      <c r="C47" s="32"/>
      <c r="D47" s="32"/>
      <c r="E47" s="32" t="s">
        <v>45</v>
      </c>
      <c r="F47" s="32"/>
      <c r="G47" s="267"/>
      <c r="H47" s="217"/>
      <c r="I47" s="263"/>
      <c r="J47" s="217"/>
      <c r="K47" s="217"/>
    </row>
    <row r="48" spans="1:11" ht="15.75" customHeight="1" x14ac:dyDescent="0.2">
      <c r="A48" s="258" t="s">
        <v>127</v>
      </c>
      <c r="B48" s="259" t="s">
        <v>47</v>
      </c>
      <c r="C48" s="260" t="s">
        <v>48</v>
      </c>
      <c r="D48" s="198"/>
      <c r="E48" s="205">
        <v>0.2</v>
      </c>
      <c r="F48" s="250">
        <v>0</v>
      </c>
      <c r="G48" s="264">
        <f>F48*0.2</f>
        <v>0</v>
      </c>
      <c r="H48" s="153"/>
    </row>
    <row r="49" spans="1:11" ht="15.75" customHeight="1" x14ac:dyDescent="0.2">
      <c r="A49" s="203"/>
      <c r="B49" s="203"/>
      <c r="C49" s="260" t="s">
        <v>50</v>
      </c>
      <c r="D49" s="198"/>
      <c r="E49" s="203"/>
      <c r="F49" s="203"/>
      <c r="G49" s="203"/>
      <c r="H49" s="154"/>
    </row>
    <row r="50" spans="1:11" ht="15.75" customHeight="1" x14ac:dyDescent="0.2">
      <c r="A50" s="204"/>
      <c r="B50" s="204"/>
      <c r="C50" s="260" t="s">
        <v>51</v>
      </c>
      <c r="D50" s="198"/>
      <c r="E50" s="204"/>
      <c r="F50" s="204"/>
      <c r="G50" s="204"/>
      <c r="H50" s="154"/>
    </row>
    <row r="51" spans="1:11" ht="15.75" customHeight="1" x14ac:dyDescent="0.2">
      <c r="A51" s="258" t="s">
        <v>128</v>
      </c>
      <c r="B51" s="261" t="s">
        <v>129</v>
      </c>
      <c r="C51" s="197"/>
      <c r="D51" s="198"/>
      <c r="E51" s="155">
        <v>0.4</v>
      </c>
      <c r="F51" s="156">
        <v>0</v>
      </c>
      <c r="G51" s="157">
        <f t="shared" ref="G51:G52" si="4">F51*0.4</f>
        <v>0</v>
      </c>
      <c r="H51" s="154"/>
    </row>
    <row r="52" spans="1:11" ht="15.75" customHeight="1" x14ac:dyDescent="0.2">
      <c r="A52" s="204"/>
      <c r="B52" s="262" t="s">
        <v>108</v>
      </c>
      <c r="C52" s="197"/>
      <c r="D52" s="198"/>
      <c r="E52" s="155">
        <v>0.4</v>
      </c>
      <c r="F52" s="156">
        <v>0</v>
      </c>
      <c r="G52" s="157">
        <f t="shared" si="4"/>
        <v>0</v>
      </c>
      <c r="H52" s="154"/>
    </row>
    <row r="53" spans="1:11" ht="15.75" customHeight="1" x14ac:dyDescent="0.2">
      <c r="A53" s="158" t="s">
        <v>40</v>
      </c>
      <c r="B53" s="257" t="s">
        <v>130</v>
      </c>
      <c r="C53" s="229"/>
      <c r="D53" s="229"/>
      <c r="E53" s="229"/>
      <c r="F53" s="229"/>
      <c r="G53" s="229"/>
      <c r="H53" s="229"/>
      <c r="I53" s="229"/>
      <c r="J53" s="159"/>
      <c r="K53" s="160"/>
    </row>
    <row r="54" spans="1:11" ht="15.75" customHeight="1" x14ac:dyDescent="0.2">
      <c r="A54" s="32"/>
      <c r="B54" s="32"/>
      <c r="C54" s="32"/>
      <c r="D54" s="32"/>
      <c r="E54" s="161"/>
      <c r="F54" s="162" t="s">
        <v>131</v>
      </c>
      <c r="G54" s="40">
        <f>SUM(G48:G52)</f>
        <v>0</v>
      </c>
      <c r="H54" s="55"/>
      <c r="I54" s="140"/>
      <c r="J54" s="140"/>
      <c r="K54" s="140"/>
    </row>
    <row r="55" spans="1:11" ht="15.75" customHeight="1" x14ac:dyDescent="0.2"/>
    <row r="56" spans="1:11" ht="15.75" customHeight="1" x14ac:dyDescent="0.2"/>
    <row r="57" spans="1:11" ht="15.75" customHeight="1" x14ac:dyDescent="0.2"/>
    <row r="58" spans="1:11" ht="15.75" customHeight="1" x14ac:dyDescent="0.2"/>
    <row r="59" spans="1:11" ht="15.75" customHeight="1" x14ac:dyDescent="0.2"/>
    <row r="60" spans="1:11" ht="15.75" customHeight="1" x14ac:dyDescent="0.2"/>
    <row r="61" spans="1:11" ht="15.75" customHeight="1" x14ac:dyDescent="0.2"/>
    <row r="62" spans="1:11" ht="15.75" customHeight="1" x14ac:dyDescent="0.2"/>
    <row r="63" spans="1:11" ht="15.75" customHeight="1" x14ac:dyDescent="0.2"/>
    <row r="64" spans="1:1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4">
    <mergeCell ref="D2:F2"/>
    <mergeCell ref="D3:F3"/>
    <mergeCell ref="D4:F4"/>
    <mergeCell ref="D5:F5"/>
    <mergeCell ref="B6:C6"/>
    <mergeCell ref="E6:F6"/>
    <mergeCell ref="E7:F7"/>
    <mergeCell ref="B7:C7"/>
    <mergeCell ref="A9:B9"/>
    <mergeCell ref="A10:B10"/>
    <mergeCell ref="A11:B11"/>
    <mergeCell ref="A12:B12"/>
    <mergeCell ref="A13:B13"/>
    <mergeCell ref="A14:B14"/>
    <mergeCell ref="A15:B15"/>
    <mergeCell ref="B19:C20"/>
    <mergeCell ref="A27:C27"/>
    <mergeCell ref="D27:E27"/>
    <mergeCell ref="A28:C28"/>
    <mergeCell ref="D28:E28"/>
    <mergeCell ref="D29:E29"/>
    <mergeCell ref="A29:C29"/>
    <mergeCell ref="A30:C30"/>
    <mergeCell ref="D30:E30"/>
    <mergeCell ref="A31:C31"/>
    <mergeCell ref="D31:E31"/>
    <mergeCell ref="G38:H38"/>
    <mergeCell ref="I38:K38"/>
    <mergeCell ref="A39:A41"/>
    <mergeCell ref="A42:A43"/>
    <mergeCell ref="A48:A50"/>
    <mergeCell ref="B48:B50"/>
    <mergeCell ref="G39:G41"/>
    <mergeCell ref="F48:F50"/>
    <mergeCell ref="G48:G50"/>
    <mergeCell ref="B42:D42"/>
    <mergeCell ref="B43:D43"/>
    <mergeCell ref="B44:I44"/>
    <mergeCell ref="G47:H47"/>
    <mergeCell ref="I47:K47"/>
    <mergeCell ref="C48:D48"/>
    <mergeCell ref="E48:E50"/>
    <mergeCell ref="B53:I53"/>
    <mergeCell ref="A51:A52"/>
    <mergeCell ref="B39:B41"/>
    <mergeCell ref="C39:D39"/>
    <mergeCell ref="E39:E41"/>
    <mergeCell ref="F39:F41"/>
    <mergeCell ref="C40:D40"/>
    <mergeCell ref="C41:D41"/>
    <mergeCell ref="C49:D49"/>
    <mergeCell ref="C50:D50"/>
    <mergeCell ref="B51:D51"/>
    <mergeCell ref="B52:D52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00"/>
  <sheetViews>
    <sheetView workbookViewId="0"/>
  </sheetViews>
  <sheetFormatPr baseColWidth="10" defaultColWidth="14.5" defaultRowHeight="15" customHeight="1" x14ac:dyDescent="0.2"/>
  <cols>
    <col min="1" max="26" width="10.6640625" customWidth="1"/>
  </cols>
  <sheetData>
    <row r="1" spans="1:8" ht="20" x14ac:dyDescent="0.2">
      <c r="A1" s="1" t="s">
        <v>133</v>
      </c>
      <c r="B1" s="2"/>
      <c r="C1" s="2"/>
      <c r="D1" s="2"/>
      <c r="E1" s="2"/>
      <c r="F1" s="2"/>
      <c r="G1" s="2"/>
      <c r="H1" s="2"/>
    </row>
    <row r="2" spans="1:8" x14ac:dyDescent="0.2">
      <c r="A2" s="3"/>
      <c r="B2" s="3"/>
      <c r="C2" s="3"/>
      <c r="D2" s="230" t="s">
        <v>63</v>
      </c>
      <c r="E2" s="217"/>
      <c r="F2" s="217"/>
      <c r="G2" s="4" t="s">
        <v>64</v>
      </c>
      <c r="H2" s="3"/>
    </row>
    <row r="3" spans="1:8" x14ac:dyDescent="0.2">
      <c r="A3" s="5" t="s">
        <v>2</v>
      </c>
      <c r="B3" s="3"/>
      <c r="C3" s="5" t="s">
        <v>65</v>
      </c>
      <c r="D3" s="224"/>
      <c r="E3" s="217"/>
      <c r="F3" s="217"/>
      <c r="G3" s="6"/>
      <c r="H3" s="3"/>
    </row>
    <row r="4" spans="1:8" x14ac:dyDescent="0.2">
      <c r="A4" s="5" t="s">
        <v>4</v>
      </c>
      <c r="B4" s="3"/>
      <c r="C4" s="5" t="s">
        <v>5</v>
      </c>
      <c r="D4" s="224"/>
      <c r="E4" s="217"/>
      <c r="F4" s="217"/>
      <c r="G4" s="6"/>
      <c r="H4" s="3"/>
    </row>
    <row r="5" spans="1:8" x14ac:dyDescent="0.2">
      <c r="A5" s="5" t="s">
        <v>66</v>
      </c>
      <c r="B5" s="3"/>
      <c r="C5" s="5" t="s">
        <v>7</v>
      </c>
      <c r="D5" s="224"/>
      <c r="E5" s="217"/>
      <c r="F5" s="217"/>
      <c r="G5" s="6"/>
      <c r="H5" s="3"/>
    </row>
    <row r="6" spans="1:8" x14ac:dyDescent="0.2">
      <c r="A6" s="5" t="s">
        <v>134</v>
      </c>
      <c r="B6" s="242"/>
      <c r="C6" s="217"/>
      <c r="D6" s="77" t="s">
        <v>68</v>
      </c>
      <c r="E6" s="243"/>
      <c r="F6" s="217"/>
      <c r="G6" s="20" t="s">
        <v>69</v>
      </c>
      <c r="H6" s="6"/>
    </row>
    <row r="7" spans="1:8" x14ac:dyDescent="0.2">
      <c r="A7" s="20" t="s">
        <v>70</v>
      </c>
      <c r="B7" s="242"/>
      <c r="C7" s="217"/>
      <c r="D7" s="77" t="s">
        <v>71</v>
      </c>
      <c r="E7" s="243"/>
      <c r="F7" s="217"/>
      <c r="G7" s="77"/>
      <c r="H7" s="78"/>
    </row>
    <row r="8" spans="1:8" x14ac:dyDescent="0.2">
      <c r="A8" s="3"/>
      <c r="B8" s="3"/>
      <c r="C8" s="3"/>
      <c r="D8" s="3"/>
      <c r="E8" s="3"/>
      <c r="F8" s="3"/>
      <c r="G8" s="3"/>
      <c r="H8" s="3"/>
    </row>
    <row r="9" spans="1:8" x14ac:dyDescent="0.2">
      <c r="A9" s="244" t="s">
        <v>8</v>
      </c>
      <c r="B9" s="195"/>
      <c r="C9" s="79">
        <v>1</v>
      </c>
      <c r="D9" s="79">
        <v>2</v>
      </c>
      <c r="E9" s="79">
        <v>3</v>
      </c>
      <c r="F9" s="79">
        <v>4</v>
      </c>
      <c r="G9" s="79">
        <v>5</v>
      </c>
      <c r="H9" s="22" t="s">
        <v>10</v>
      </c>
    </row>
    <row r="10" spans="1:8" x14ac:dyDescent="0.2">
      <c r="A10" s="210" t="s">
        <v>12</v>
      </c>
      <c r="B10" s="198"/>
      <c r="C10" s="82">
        <v>0</v>
      </c>
      <c r="D10" s="82">
        <v>0</v>
      </c>
      <c r="E10" s="82">
        <v>0</v>
      </c>
      <c r="F10" s="82">
        <v>0</v>
      </c>
      <c r="G10" s="82">
        <v>0</v>
      </c>
      <c r="H10" s="28">
        <f t="shared" ref="H10:H14" si="0">SUM(C10:G10)</f>
        <v>0</v>
      </c>
    </row>
    <row r="11" spans="1:8" x14ac:dyDescent="0.2">
      <c r="A11" s="210" t="s">
        <v>13</v>
      </c>
      <c r="B11" s="198"/>
      <c r="C11" s="82">
        <v>0</v>
      </c>
      <c r="D11" s="82">
        <v>0</v>
      </c>
      <c r="E11" s="82">
        <v>0</v>
      </c>
      <c r="F11" s="82">
        <v>0</v>
      </c>
      <c r="G11" s="82">
        <v>0</v>
      </c>
      <c r="H11" s="28">
        <f t="shared" si="0"/>
        <v>0</v>
      </c>
    </row>
    <row r="12" spans="1:8" x14ac:dyDescent="0.2">
      <c r="A12" s="210" t="s">
        <v>92</v>
      </c>
      <c r="B12" s="198"/>
      <c r="C12" s="82">
        <v>0</v>
      </c>
      <c r="D12" s="82">
        <v>0</v>
      </c>
      <c r="E12" s="82">
        <v>0</v>
      </c>
      <c r="F12" s="82">
        <v>0</v>
      </c>
      <c r="G12" s="82">
        <v>0</v>
      </c>
      <c r="H12" s="28">
        <f t="shared" si="0"/>
        <v>0</v>
      </c>
    </row>
    <row r="13" spans="1:8" x14ac:dyDescent="0.2">
      <c r="A13" s="210" t="s">
        <v>112</v>
      </c>
      <c r="B13" s="198"/>
      <c r="C13" s="82">
        <v>0</v>
      </c>
      <c r="D13" s="82">
        <v>0</v>
      </c>
      <c r="E13" s="82">
        <v>0</v>
      </c>
      <c r="F13" s="82">
        <v>0</v>
      </c>
      <c r="G13" s="82">
        <v>0</v>
      </c>
      <c r="H13" s="26">
        <f t="shared" si="0"/>
        <v>0</v>
      </c>
    </row>
    <row r="14" spans="1:8" x14ac:dyDescent="0.2">
      <c r="A14" s="210" t="s">
        <v>113</v>
      </c>
      <c r="B14" s="198"/>
      <c r="C14" s="82">
        <v>0</v>
      </c>
      <c r="D14" s="82">
        <v>0</v>
      </c>
      <c r="E14" s="82">
        <v>0</v>
      </c>
      <c r="F14" s="82">
        <v>0</v>
      </c>
      <c r="G14" s="82">
        <v>0</v>
      </c>
      <c r="H14" s="28">
        <f t="shared" si="0"/>
        <v>0</v>
      </c>
    </row>
    <row r="15" spans="1:8" x14ac:dyDescent="0.2">
      <c r="A15" s="3"/>
      <c r="B15" s="3"/>
      <c r="C15" s="3"/>
      <c r="D15" s="3"/>
      <c r="E15" s="3"/>
      <c r="F15" s="86" t="s">
        <v>19</v>
      </c>
      <c r="G15" s="86"/>
      <c r="H15" s="87">
        <f>SUM(H10:H14)</f>
        <v>0</v>
      </c>
    </row>
    <row r="16" spans="1:8" x14ac:dyDescent="0.2">
      <c r="A16" s="3"/>
      <c r="B16" s="3"/>
      <c r="C16" s="3"/>
      <c r="D16" s="3"/>
      <c r="E16" s="3"/>
      <c r="F16" s="88" t="s">
        <v>115</v>
      </c>
      <c r="G16" s="88"/>
      <c r="H16" s="89">
        <f>H15/5</f>
        <v>0</v>
      </c>
    </row>
    <row r="17" spans="1:11" x14ac:dyDescent="0.2">
      <c r="A17" s="3"/>
      <c r="B17" s="253"/>
      <c r="C17" s="217"/>
      <c r="D17" s="3"/>
      <c r="E17" s="3" t="s">
        <v>100</v>
      </c>
      <c r="F17" s="146">
        <f>G39</f>
        <v>0</v>
      </c>
      <c r="G17" s="6"/>
      <c r="H17" s="134">
        <f>F17</f>
        <v>0</v>
      </c>
    </row>
    <row r="18" spans="1:11" x14ac:dyDescent="0.2">
      <c r="A18" s="3"/>
      <c r="B18" s="217"/>
      <c r="C18" s="217"/>
      <c r="D18" s="3"/>
      <c r="E18" s="3"/>
      <c r="F18" s="20" t="s">
        <v>101</v>
      </c>
      <c r="G18" s="20"/>
      <c r="H18" s="90">
        <f>H16+H17</f>
        <v>0</v>
      </c>
    </row>
    <row r="19" spans="1:11" x14ac:dyDescent="0.2">
      <c r="A19" s="3"/>
      <c r="B19" s="3"/>
      <c r="C19" s="3"/>
      <c r="D19" s="3"/>
      <c r="E19" s="3"/>
      <c r="F19" s="20" t="s">
        <v>135</v>
      </c>
      <c r="G19" s="20"/>
      <c r="H19" s="21">
        <f>H18/6</f>
        <v>0</v>
      </c>
    </row>
    <row r="20" spans="1:11" x14ac:dyDescent="0.2">
      <c r="A20" s="3"/>
      <c r="B20" s="3"/>
      <c r="C20" s="3"/>
      <c r="D20" s="3"/>
      <c r="E20" s="3"/>
      <c r="F20" s="20"/>
      <c r="G20" s="20"/>
      <c r="H20" s="95"/>
    </row>
    <row r="21" spans="1:11" ht="15.75" customHeight="1" x14ac:dyDescent="0.2">
      <c r="A21" s="31" t="s">
        <v>21</v>
      </c>
      <c r="B21" s="32"/>
      <c r="C21" s="32"/>
      <c r="D21" s="32"/>
      <c r="E21" s="32"/>
      <c r="F21" s="32"/>
      <c r="G21" s="32"/>
      <c r="H21" s="32"/>
      <c r="I21" s="32"/>
    </row>
    <row r="22" spans="1:11" ht="15.75" customHeight="1" x14ac:dyDescent="0.2">
      <c r="A22" s="32"/>
      <c r="B22" s="32"/>
      <c r="C22" s="32"/>
      <c r="D22" s="32"/>
      <c r="E22" s="32"/>
      <c r="F22" s="98" t="s">
        <v>107</v>
      </c>
      <c r="G22" s="33"/>
      <c r="H22" s="34" t="s">
        <v>33</v>
      </c>
      <c r="I22" s="35"/>
    </row>
    <row r="23" spans="1:11" ht="15.75" customHeight="1" x14ac:dyDescent="0.2">
      <c r="A23" s="262" t="s">
        <v>117</v>
      </c>
      <c r="B23" s="197"/>
      <c r="C23" s="198"/>
      <c r="D23" s="266"/>
      <c r="E23" s="198"/>
      <c r="F23" s="117"/>
      <c r="G23" s="148" t="s">
        <v>118</v>
      </c>
      <c r="H23" s="39">
        <f t="shared" ref="H23:H24" si="1">F23*1.5</f>
        <v>0</v>
      </c>
      <c r="I23" s="104"/>
    </row>
    <row r="24" spans="1:11" ht="15.75" customHeight="1" x14ac:dyDescent="0.2">
      <c r="A24" s="268" t="s">
        <v>119</v>
      </c>
      <c r="B24" s="194"/>
      <c r="C24" s="195"/>
      <c r="D24" s="266"/>
      <c r="E24" s="198"/>
      <c r="F24" s="117"/>
      <c r="G24" s="148" t="s">
        <v>118</v>
      </c>
      <c r="H24" s="39">
        <f t="shared" si="1"/>
        <v>0</v>
      </c>
      <c r="I24" s="104"/>
    </row>
    <row r="25" spans="1:11" ht="15.75" customHeight="1" x14ac:dyDescent="0.2">
      <c r="A25" s="265" t="s">
        <v>122</v>
      </c>
      <c r="B25" s="217"/>
      <c r="C25" s="252"/>
      <c r="D25" s="266"/>
      <c r="E25" s="198"/>
      <c r="F25" s="117"/>
      <c r="G25" s="148" t="s">
        <v>136</v>
      </c>
      <c r="H25" s="39">
        <f>F25*2</f>
        <v>0</v>
      </c>
      <c r="I25" s="104"/>
    </row>
    <row r="26" spans="1:11" ht="15.75" customHeight="1" x14ac:dyDescent="0.2">
      <c r="A26" s="32"/>
      <c r="B26" s="105"/>
      <c r="C26" s="105"/>
      <c r="D26" s="149"/>
      <c r="E26" s="104"/>
      <c r="G26" s="104"/>
      <c r="H26" s="150">
        <f>SUM(H23:H25)</f>
        <v>0</v>
      </c>
      <c r="I26" s="104"/>
    </row>
    <row r="27" spans="1:11" ht="15.75" customHeight="1" x14ac:dyDescent="0.2">
      <c r="A27" s="32"/>
      <c r="D27" s="107" t="s">
        <v>125</v>
      </c>
      <c r="E27" s="108"/>
      <c r="F27" s="108"/>
      <c r="G27" s="151"/>
      <c r="H27" s="152">
        <f>H26/5</f>
        <v>0</v>
      </c>
      <c r="I27" s="111"/>
    </row>
    <row r="28" spans="1:11" ht="15.75" customHeight="1" x14ac:dyDescent="0.2">
      <c r="A28" s="32"/>
      <c r="B28" s="105"/>
      <c r="C28" s="105"/>
      <c r="D28" s="105"/>
      <c r="E28" s="104"/>
      <c r="F28" s="104"/>
      <c r="G28" s="112"/>
      <c r="H28" s="104"/>
      <c r="I28" s="104"/>
    </row>
    <row r="29" spans="1:11" ht="15.75" customHeight="1" x14ac:dyDescent="0.2">
      <c r="A29" s="3"/>
      <c r="B29" s="3"/>
      <c r="C29" s="3"/>
      <c r="D29" s="3"/>
      <c r="E29" s="20" t="s">
        <v>105</v>
      </c>
      <c r="F29" s="20"/>
      <c r="G29" s="20"/>
      <c r="H29" s="21">
        <f>H19+H27</f>
        <v>0</v>
      </c>
    </row>
    <row r="30" spans="1:11" ht="15.75" customHeight="1" x14ac:dyDescent="0.2">
      <c r="A30" s="3"/>
      <c r="B30" s="3"/>
      <c r="C30" s="3"/>
      <c r="D30" s="3"/>
      <c r="E30" s="20"/>
      <c r="F30" s="135" t="s">
        <v>106</v>
      </c>
      <c r="G30" s="136"/>
      <c r="H30" s="137">
        <f>H29/2</f>
        <v>0</v>
      </c>
    </row>
    <row r="31" spans="1:11" ht="15.75" customHeight="1" x14ac:dyDescent="0.2"/>
    <row r="32" spans="1:11" ht="15.75" customHeight="1" x14ac:dyDescent="0.2">
      <c r="A32" s="52" t="s">
        <v>126</v>
      </c>
      <c r="B32" s="32"/>
      <c r="C32" s="32"/>
      <c r="D32" s="32"/>
      <c r="E32" s="32" t="s">
        <v>45</v>
      </c>
      <c r="F32" s="32"/>
      <c r="G32" s="267"/>
      <c r="H32" s="217"/>
      <c r="I32" s="263"/>
      <c r="J32" s="217"/>
      <c r="K32" s="217"/>
    </row>
    <row r="33" spans="1:11" ht="15" customHeight="1" x14ac:dyDescent="0.2">
      <c r="A33" s="258" t="s">
        <v>127</v>
      </c>
      <c r="B33" s="259" t="s">
        <v>47</v>
      </c>
      <c r="C33" s="260" t="s">
        <v>48</v>
      </c>
      <c r="D33" s="198"/>
      <c r="E33" s="205">
        <v>0.2</v>
      </c>
      <c r="F33" s="250">
        <v>0</v>
      </c>
      <c r="G33" s="264">
        <f>F33*0.2</f>
        <v>0</v>
      </c>
      <c r="H33" s="153"/>
    </row>
    <row r="34" spans="1:11" ht="15.75" customHeight="1" x14ac:dyDescent="0.2">
      <c r="A34" s="203"/>
      <c r="B34" s="203"/>
      <c r="C34" s="260" t="s">
        <v>50</v>
      </c>
      <c r="D34" s="198"/>
      <c r="E34" s="203"/>
      <c r="F34" s="203"/>
      <c r="G34" s="203"/>
      <c r="H34" s="154"/>
    </row>
    <row r="35" spans="1:11" ht="15" customHeight="1" x14ac:dyDescent="0.2">
      <c r="A35" s="204"/>
      <c r="B35" s="204"/>
      <c r="C35" s="260" t="s">
        <v>51</v>
      </c>
      <c r="D35" s="198"/>
      <c r="E35" s="204"/>
      <c r="F35" s="204"/>
      <c r="G35" s="204"/>
      <c r="H35" s="154"/>
    </row>
    <row r="36" spans="1:11" ht="15.75" customHeight="1" x14ac:dyDescent="0.2">
      <c r="A36" s="258" t="s">
        <v>128</v>
      </c>
      <c r="B36" s="261" t="s">
        <v>129</v>
      </c>
      <c r="C36" s="197"/>
      <c r="D36" s="198"/>
      <c r="E36" s="155">
        <v>0.4</v>
      </c>
      <c r="F36" s="156">
        <v>0</v>
      </c>
      <c r="G36" s="157">
        <f t="shared" ref="G36:G37" si="2">F36*0.4</f>
        <v>0</v>
      </c>
      <c r="H36" s="154"/>
    </row>
    <row r="37" spans="1:11" ht="15.75" customHeight="1" x14ac:dyDescent="0.2">
      <c r="A37" s="204"/>
      <c r="B37" s="262" t="s">
        <v>108</v>
      </c>
      <c r="C37" s="197"/>
      <c r="D37" s="198"/>
      <c r="E37" s="155">
        <v>0.4</v>
      </c>
      <c r="F37" s="156">
        <v>0</v>
      </c>
      <c r="G37" s="157">
        <f t="shared" si="2"/>
        <v>0</v>
      </c>
      <c r="H37" s="154"/>
    </row>
    <row r="38" spans="1:11" ht="15.75" customHeight="1" x14ac:dyDescent="0.2">
      <c r="A38" s="158" t="s">
        <v>40</v>
      </c>
      <c r="B38" s="257" t="s">
        <v>130</v>
      </c>
      <c r="C38" s="229"/>
      <c r="D38" s="229"/>
      <c r="E38" s="229"/>
      <c r="F38" s="229"/>
      <c r="G38" s="229"/>
      <c r="H38" s="229"/>
      <c r="I38" s="229"/>
      <c r="J38" s="159"/>
      <c r="K38" s="160"/>
    </row>
    <row r="39" spans="1:11" ht="15.75" customHeight="1" x14ac:dyDescent="0.2">
      <c r="A39" s="32"/>
      <c r="B39" s="32"/>
      <c r="C39" s="32"/>
      <c r="D39" s="32"/>
      <c r="E39" s="161"/>
      <c r="F39" s="162" t="s">
        <v>131</v>
      </c>
      <c r="G39" s="40">
        <f>SUM(G33:G37)</f>
        <v>0</v>
      </c>
      <c r="H39" s="55"/>
      <c r="I39" s="140"/>
      <c r="J39" s="140"/>
      <c r="K39" s="140"/>
    </row>
    <row r="40" spans="1:11" ht="15.75" customHeight="1" x14ac:dyDescent="0.2"/>
    <row r="41" spans="1:11" ht="15.75" customHeight="1" x14ac:dyDescent="0.2"/>
    <row r="42" spans="1:11" ht="15.75" customHeight="1" x14ac:dyDescent="0.2"/>
    <row r="43" spans="1:11" ht="15.75" customHeight="1" x14ac:dyDescent="0.2"/>
    <row r="44" spans="1:11" ht="15.75" customHeight="1" x14ac:dyDescent="0.2"/>
    <row r="45" spans="1:11" ht="15.75" customHeight="1" x14ac:dyDescent="0.2"/>
    <row r="46" spans="1:11" ht="15.75" customHeight="1" x14ac:dyDescent="0.2"/>
    <row r="47" spans="1:11" ht="15.75" customHeight="1" x14ac:dyDescent="0.2"/>
    <row r="48" spans="1:1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5">
    <mergeCell ref="D2:F2"/>
    <mergeCell ref="D3:F3"/>
    <mergeCell ref="D4:F4"/>
    <mergeCell ref="D5:F5"/>
    <mergeCell ref="B6:C6"/>
    <mergeCell ref="E6:F6"/>
    <mergeCell ref="E7:F7"/>
    <mergeCell ref="B7:C7"/>
    <mergeCell ref="A9:B9"/>
    <mergeCell ref="A10:B10"/>
    <mergeCell ref="A11:B11"/>
    <mergeCell ref="A12:B12"/>
    <mergeCell ref="A13:B13"/>
    <mergeCell ref="A14:B14"/>
    <mergeCell ref="B17:C18"/>
    <mergeCell ref="A23:C23"/>
    <mergeCell ref="D23:E23"/>
    <mergeCell ref="A24:C24"/>
    <mergeCell ref="D24:E24"/>
    <mergeCell ref="A25:C25"/>
    <mergeCell ref="D25:E25"/>
    <mergeCell ref="B38:I38"/>
    <mergeCell ref="G32:H32"/>
    <mergeCell ref="I32:K32"/>
    <mergeCell ref="A33:A35"/>
    <mergeCell ref="B33:B35"/>
    <mergeCell ref="E33:E35"/>
    <mergeCell ref="F33:F35"/>
    <mergeCell ref="G33:G35"/>
    <mergeCell ref="C33:D33"/>
    <mergeCell ref="C34:D34"/>
    <mergeCell ref="A36:A37"/>
    <mergeCell ref="B36:D36"/>
    <mergeCell ref="B37:D37"/>
    <mergeCell ref="C35:D35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00"/>
  <sheetViews>
    <sheetView workbookViewId="0"/>
  </sheetViews>
  <sheetFormatPr baseColWidth="10" defaultColWidth="14.5" defaultRowHeight="15" customHeight="1" x14ac:dyDescent="0.2"/>
  <cols>
    <col min="1" max="26" width="10.6640625" customWidth="1"/>
  </cols>
  <sheetData>
    <row r="1" spans="1:9" ht="20" x14ac:dyDescent="0.2">
      <c r="A1" s="1" t="s">
        <v>137</v>
      </c>
      <c r="B1" s="2"/>
      <c r="C1" s="2"/>
      <c r="D1" s="2"/>
      <c r="E1" s="2"/>
      <c r="F1" s="2"/>
    </row>
    <row r="2" spans="1:9" x14ac:dyDescent="0.2">
      <c r="A2" s="3"/>
      <c r="B2" s="3"/>
      <c r="C2" s="3"/>
      <c r="D2" s="230" t="s">
        <v>1</v>
      </c>
      <c r="E2" s="217"/>
      <c r="F2" s="5" t="s">
        <v>64</v>
      </c>
    </row>
    <row r="3" spans="1:9" x14ac:dyDescent="0.2">
      <c r="A3" s="5" t="s">
        <v>2</v>
      </c>
      <c r="B3" s="3"/>
      <c r="C3" s="5" t="s">
        <v>138</v>
      </c>
      <c r="D3" s="269"/>
      <c r="E3" s="217"/>
      <c r="F3" s="3"/>
    </row>
    <row r="4" spans="1:9" x14ac:dyDescent="0.2">
      <c r="A4" s="5" t="s">
        <v>4</v>
      </c>
      <c r="B4" s="3"/>
      <c r="C4" s="5" t="s">
        <v>5</v>
      </c>
      <c r="D4" s="269"/>
      <c r="E4" s="217"/>
      <c r="F4" s="3"/>
    </row>
    <row r="5" spans="1:9" x14ac:dyDescent="0.2">
      <c r="A5" s="5" t="s">
        <v>6</v>
      </c>
      <c r="B5" s="3"/>
      <c r="C5" s="5" t="s">
        <v>7</v>
      </c>
      <c r="D5" s="269"/>
      <c r="E5" s="217"/>
      <c r="F5" s="3"/>
    </row>
    <row r="7" spans="1:9" x14ac:dyDescent="0.2">
      <c r="A7" s="31" t="s">
        <v>21</v>
      </c>
      <c r="B7" s="32"/>
      <c r="C7" s="32"/>
      <c r="D7" s="32"/>
      <c r="E7" s="32"/>
      <c r="F7" s="32"/>
      <c r="G7" s="32"/>
      <c r="H7" s="32"/>
      <c r="I7" s="32"/>
    </row>
    <row r="8" spans="1:9" x14ac:dyDescent="0.2">
      <c r="A8" s="32"/>
      <c r="B8" s="32"/>
      <c r="C8" s="32"/>
      <c r="D8" s="32"/>
      <c r="E8" s="32"/>
      <c r="F8" s="98"/>
      <c r="G8" s="33"/>
      <c r="H8" s="34" t="s">
        <v>33</v>
      </c>
      <c r="I8" s="35"/>
    </row>
    <row r="9" spans="1:9" x14ac:dyDescent="0.2">
      <c r="A9" s="262" t="s">
        <v>117</v>
      </c>
      <c r="B9" s="197"/>
      <c r="C9" s="198"/>
      <c r="D9" s="266"/>
      <c r="E9" s="198"/>
      <c r="F9" s="117">
        <v>0</v>
      </c>
      <c r="G9" s="148" t="s">
        <v>118</v>
      </c>
      <c r="H9" s="39">
        <f t="shared" ref="H9:H10" si="0">F9*1.5</f>
        <v>0</v>
      </c>
      <c r="I9" s="104"/>
    </row>
    <row r="10" spans="1:9" x14ac:dyDescent="0.2">
      <c r="A10" s="268" t="s">
        <v>119</v>
      </c>
      <c r="B10" s="194"/>
      <c r="C10" s="195"/>
      <c r="D10" s="266"/>
      <c r="E10" s="198"/>
      <c r="F10" s="117">
        <v>0</v>
      </c>
      <c r="G10" s="148" t="s">
        <v>118</v>
      </c>
      <c r="H10" s="39">
        <f t="shared" si="0"/>
        <v>0</v>
      </c>
      <c r="I10" s="104"/>
    </row>
    <row r="11" spans="1:9" x14ac:dyDescent="0.2">
      <c r="A11" s="265" t="s">
        <v>120</v>
      </c>
      <c r="B11" s="217"/>
      <c r="C11" s="252"/>
      <c r="D11" s="266"/>
      <c r="E11" s="198"/>
      <c r="F11" s="117">
        <v>0</v>
      </c>
      <c r="G11" s="148" t="s">
        <v>121</v>
      </c>
      <c r="H11" s="39">
        <f>F11*2.5</f>
        <v>0</v>
      </c>
      <c r="I11" s="104"/>
    </row>
    <row r="12" spans="1:9" x14ac:dyDescent="0.2">
      <c r="A12" s="265" t="s">
        <v>122</v>
      </c>
      <c r="B12" s="217"/>
      <c r="C12" s="252"/>
      <c r="D12" s="266"/>
      <c r="E12" s="198"/>
      <c r="F12" s="117">
        <v>0</v>
      </c>
      <c r="G12" s="148" t="s">
        <v>123</v>
      </c>
      <c r="H12" s="39">
        <f>F12*2</f>
        <v>0</v>
      </c>
      <c r="I12" s="104"/>
    </row>
    <row r="13" spans="1:9" x14ac:dyDescent="0.2">
      <c r="A13" s="265" t="s">
        <v>124</v>
      </c>
      <c r="B13" s="217"/>
      <c r="C13" s="252"/>
      <c r="D13" s="266"/>
      <c r="E13" s="198"/>
      <c r="F13" s="117">
        <f>G25</f>
        <v>0</v>
      </c>
      <c r="G13" s="148" t="s">
        <v>121</v>
      </c>
      <c r="H13" s="39">
        <f>F13*2.5</f>
        <v>0</v>
      </c>
      <c r="I13" s="104"/>
    </row>
    <row r="14" spans="1:9" x14ac:dyDescent="0.2">
      <c r="A14" s="32"/>
      <c r="B14" s="105"/>
      <c r="C14" s="105"/>
      <c r="D14" s="149"/>
      <c r="E14" s="104"/>
      <c r="G14" s="104"/>
      <c r="H14" s="150">
        <f>SUM(H9:H13)</f>
        <v>0</v>
      </c>
      <c r="I14" s="104"/>
    </row>
    <row r="15" spans="1:9" x14ac:dyDescent="0.2">
      <c r="A15" s="32"/>
      <c r="D15" s="107" t="s">
        <v>125</v>
      </c>
      <c r="E15" s="108"/>
      <c r="F15" s="108"/>
      <c r="G15" s="151"/>
      <c r="H15" s="152">
        <f>H14/10</f>
        <v>0</v>
      </c>
      <c r="I15" s="111"/>
    </row>
    <row r="16" spans="1:9" x14ac:dyDescent="0.2">
      <c r="A16" s="32"/>
      <c r="B16" s="105"/>
      <c r="C16" s="105"/>
      <c r="D16" s="105"/>
      <c r="E16" s="104"/>
      <c r="F16" s="104"/>
      <c r="G16" s="112"/>
      <c r="H16" s="104"/>
      <c r="I16" s="104"/>
    </row>
    <row r="18" spans="1:11" x14ac:dyDescent="0.2">
      <c r="A18" s="52" t="s">
        <v>139</v>
      </c>
      <c r="B18" s="32"/>
      <c r="C18" s="32"/>
      <c r="D18" s="32"/>
      <c r="E18" s="32" t="s">
        <v>45</v>
      </c>
      <c r="F18" s="32"/>
      <c r="G18" s="267"/>
      <c r="H18" s="217"/>
      <c r="I18" s="263"/>
      <c r="J18" s="217"/>
      <c r="K18" s="217"/>
    </row>
    <row r="19" spans="1:11" x14ac:dyDescent="0.2">
      <c r="A19" s="258" t="s">
        <v>127</v>
      </c>
      <c r="B19" s="259" t="s">
        <v>47</v>
      </c>
      <c r="C19" s="260" t="s">
        <v>48</v>
      </c>
      <c r="D19" s="198"/>
      <c r="E19" s="205">
        <v>0.2</v>
      </c>
      <c r="F19" s="250">
        <v>0</v>
      </c>
      <c r="G19" s="264">
        <f>F19*0.2</f>
        <v>0</v>
      </c>
      <c r="H19" s="153"/>
    </row>
    <row r="20" spans="1:11" x14ac:dyDescent="0.2">
      <c r="A20" s="203"/>
      <c r="B20" s="203"/>
      <c r="C20" s="260" t="s">
        <v>50</v>
      </c>
      <c r="D20" s="198"/>
      <c r="E20" s="203"/>
      <c r="F20" s="203"/>
      <c r="G20" s="203"/>
      <c r="H20" s="154"/>
    </row>
    <row r="21" spans="1:11" ht="15.75" customHeight="1" x14ac:dyDescent="0.2">
      <c r="A21" s="204"/>
      <c r="B21" s="204"/>
      <c r="C21" s="260" t="s">
        <v>51</v>
      </c>
      <c r="D21" s="198"/>
      <c r="E21" s="204"/>
      <c r="F21" s="204"/>
      <c r="G21" s="204"/>
      <c r="H21" s="154"/>
    </row>
    <row r="22" spans="1:11" ht="15.75" customHeight="1" x14ac:dyDescent="0.2">
      <c r="A22" s="258" t="s">
        <v>128</v>
      </c>
      <c r="B22" s="261" t="s">
        <v>129</v>
      </c>
      <c r="C22" s="197"/>
      <c r="D22" s="198"/>
      <c r="E22" s="155">
        <v>0.4</v>
      </c>
      <c r="F22" s="156">
        <v>0</v>
      </c>
      <c r="G22" s="157">
        <f t="shared" ref="G22:G23" si="1">F22*0.4</f>
        <v>0</v>
      </c>
      <c r="H22" s="154"/>
    </row>
    <row r="23" spans="1:11" ht="15.75" customHeight="1" x14ac:dyDescent="0.2">
      <c r="A23" s="204"/>
      <c r="B23" s="262" t="s">
        <v>108</v>
      </c>
      <c r="C23" s="197"/>
      <c r="D23" s="198"/>
      <c r="E23" s="155">
        <v>0.4</v>
      </c>
      <c r="F23" s="156">
        <v>0</v>
      </c>
      <c r="G23" s="157">
        <f t="shared" si="1"/>
        <v>0</v>
      </c>
      <c r="H23" s="154"/>
    </row>
    <row r="24" spans="1:11" ht="15.75" customHeight="1" x14ac:dyDescent="0.2">
      <c r="A24" s="158" t="s">
        <v>40</v>
      </c>
      <c r="B24" s="257" t="s">
        <v>130</v>
      </c>
      <c r="C24" s="229"/>
      <c r="D24" s="229"/>
      <c r="E24" s="229"/>
      <c r="F24" s="229"/>
      <c r="G24" s="229"/>
      <c r="H24" s="229"/>
      <c r="I24" s="229"/>
      <c r="J24" s="159"/>
      <c r="K24" s="160"/>
    </row>
    <row r="25" spans="1:11" ht="15.75" customHeight="1" x14ac:dyDescent="0.2">
      <c r="A25" s="32"/>
      <c r="B25" s="32"/>
      <c r="C25" s="32"/>
      <c r="D25" s="32"/>
      <c r="E25" s="161"/>
      <c r="F25" s="162" t="s">
        <v>131</v>
      </c>
      <c r="G25" s="40">
        <f>SUM(G19:G23)</f>
        <v>0</v>
      </c>
      <c r="H25" s="55"/>
      <c r="I25" s="140"/>
      <c r="J25" s="140"/>
      <c r="K25" s="140"/>
    </row>
    <row r="26" spans="1:11" ht="15.75" customHeight="1" x14ac:dyDescent="0.2">
      <c r="A26" s="32"/>
      <c r="B26" s="32"/>
      <c r="C26" s="32"/>
      <c r="D26" s="32"/>
      <c r="E26" s="32"/>
      <c r="F26" s="32"/>
      <c r="G26" s="32"/>
      <c r="H26" s="32"/>
    </row>
    <row r="27" spans="1:11" ht="15.75" customHeight="1" x14ac:dyDescent="0.2"/>
    <row r="28" spans="1:11" ht="15.75" customHeight="1" x14ac:dyDescent="0.2"/>
    <row r="29" spans="1:11" ht="15.75" customHeight="1" x14ac:dyDescent="0.2"/>
    <row r="30" spans="1:11" ht="15.75" customHeight="1" x14ac:dyDescent="0.2"/>
    <row r="31" spans="1:11" ht="15.75" customHeight="1" x14ac:dyDescent="0.2"/>
    <row r="32" spans="1:1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8">
    <mergeCell ref="D2:E2"/>
    <mergeCell ref="D3:E3"/>
    <mergeCell ref="D4:E4"/>
    <mergeCell ref="D5:E5"/>
    <mergeCell ref="A9:C9"/>
    <mergeCell ref="D9:E9"/>
    <mergeCell ref="D10:E10"/>
    <mergeCell ref="A10:C10"/>
    <mergeCell ref="A11:C11"/>
    <mergeCell ref="D11:E11"/>
    <mergeCell ref="A12:C12"/>
    <mergeCell ref="D12:E12"/>
    <mergeCell ref="A13:C13"/>
    <mergeCell ref="D13:E13"/>
    <mergeCell ref="C19:D19"/>
    <mergeCell ref="C20:D20"/>
    <mergeCell ref="A22:A23"/>
    <mergeCell ref="B22:D22"/>
    <mergeCell ref="B23:D23"/>
    <mergeCell ref="C21:D21"/>
    <mergeCell ref="B24:I24"/>
    <mergeCell ref="G18:H18"/>
    <mergeCell ref="I18:K18"/>
    <mergeCell ref="A19:A21"/>
    <mergeCell ref="B19:B21"/>
    <mergeCell ref="E19:E21"/>
    <mergeCell ref="F19:F21"/>
    <mergeCell ref="G19:G21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00"/>
  <sheetViews>
    <sheetView workbookViewId="0"/>
  </sheetViews>
  <sheetFormatPr baseColWidth="10" defaultColWidth="14.5" defaultRowHeight="15" customHeight="1" x14ac:dyDescent="0.2"/>
  <cols>
    <col min="1" max="26" width="10.6640625" customWidth="1"/>
  </cols>
  <sheetData>
    <row r="1" spans="1:12" ht="20" x14ac:dyDescent="0.2">
      <c r="A1" s="1" t="s">
        <v>140</v>
      </c>
      <c r="B1" s="2"/>
      <c r="C1" s="2"/>
      <c r="D1" s="2"/>
      <c r="E1" s="2"/>
      <c r="F1" s="2"/>
    </row>
    <row r="2" spans="1:12" x14ac:dyDescent="0.2">
      <c r="A2" s="3"/>
      <c r="B2" s="3"/>
      <c r="C2" s="3"/>
      <c r="D2" s="230" t="s">
        <v>1</v>
      </c>
      <c r="E2" s="217"/>
      <c r="F2" s="5"/>
    </row>
    <row r="3" spans="1:12" x14ac:dyDescent="0.2">
      <c r="A3" s="5" t="s">
        <v>2</v>
      </c>
      <c r="B3" s="3"/>
      <c r="C3" s="5" t="s">
        <v>141</v>
      </c>
      <c r="D3" s="269"/>
      <c r="E3" s="217"/>
      <c r="F3" s="3"/>
    </row>
    <row r="4" spans="1:12" x14ac:dyDescent="0.2">
      <c r="A4" s="5" t="s">
        <v>4</v>
      </c>
      <c r="B4" s="3"/>
      <c r="C4" s="5"/>
      <c r="D4" s="269"/>
      <c r="E4" s="217"/>
      <c r="F4" s="3"/>
    </row>
    <row r="5" spans="1:12" x14ac:dyDescent="0.2">
      <c r="A5" s="5" t="s">
        <v>6</v>
      </c>
      <c r="B5" s="3"/>
      <c r="C5" s="5"/>
      <c r="D5" s="269"/>
      <c r="E5" s="217"/>
      <c r="F5" s="3"/>
    </row>
    <row r="6" spans="1:12" x14ac:dyDescent="0.2">
      <c r="D6" s="270"/>
      <c r="E6" s="217"/>
    </row>
    <row r="7" spans="1:12" x14ac:dyDescent="0.2">
      <c r="A7" s="31" t="s">
        <v>21</v>
      </c>
      <c r="B7" s="32"/>
      <c r="C7" s="32"/>
      <c r="D7" s="267"/>
      <c r="E7" s="217"/>
      <c r="F7" s="32"/>
      <c r="G7" s="32"/>
      <c r="H7" s="32"/>
      <c r="I7" s="32"/>
    </row>
    <row r="8" spans="1:12" x14ac:dyDescent="0.2">
      <c r="A8" s="32"/>
      <c r="B8" s="32"/>
      <c r="C8" s="32"/>
      <c r="D8" s="32"/>
      <c r="E8" s="32"/>
      <c r="F8" s="98"/>
      <c r="G8" s="33"/>
      <c r="H8" s="34" t="s">
        <v>33</v>
      </c>
      <c r="I8" s="35"/>
    </row>
    <row r="9" spans="1:12" x14ac:dyDescent="0.2">
      <c r="A9" s="262" t="s">
        <v>117</v>
      </c>
      <c r="B9" s="197"/>
      <c r="C9" s="198"/>
      <c r="D9" s="266"/>
      <c r="E9" s="198"/>
      <c r="F9" s="117"/>
      <c r="G9" s="148" t="s">
        <v>118</v>
      </c>
      <c r="H9" s="39">
        <f t="shared" ref="H9:H10" si="0">F9*1.5</f>
        <v>0</v>
      </c>
      <c r="I9" s="104"/>
    </row>
    <row r="10" spans="1:12" x14ac:dyDescent="0.2">
      <c r="A10" s="268" t="s">
        <v>119</v>
      </c>
      <c r="B10" s="194"/>
      <c r="C10" s="195"/>
      <c r="D10" s="266"/>
      <c r="E10" s="198"/>
      <c r="F10" s="117"/>
      <c r="G10" s="148" t="s">
        <v>118</v>
      </c>
      <c r="H10" s="39">
        <f t="shared" si="0"/>
        <v>0</v>
      </c>
      <c r="I10" s="104"/>
    </row>
    <row r="11" spans="1:12" x14ac:dyDescent="0.2">
      <c r="A11" s="265" t="s">
        <v>122</v>
      </c>
      <c r="B11" s="217"/>
      <c r="C11" s="252"/>
      <c r="D11" s="266"/>
      <c r="E11" s="198"/>
      <c r="F11" s="117"/>
      <c r="G11" s="148" t="s">
        <v>123</v>
      </c>
      <c r="H11" s="39">
        <f>F11*2</f>
        <v>0</v>
      </c>
      <c r="I11" s="104"/>
    </row>
    <row r="12" spans="1:12" x14ac:dyDescent="0.2">
      <c r="A12" s="32"/>
      <c r="B12" s="105"/>
      <c r="C12" s="105"/>
      <c r="D12" s="149"/>
      <c r="E12" s="104"/>
      <c r="G12" s="104"/>
      <c r="H12" s="150">
        <f>SUM(H9:H11)</f>
        <v>0</v>
      </c>
      <c r="I12" s="104"/>
    </row>
    <row r="13" spans="1:12" x14ac:dyDescent="0.2">
      <c r="A13" s="32"/>
      <c r="D13" s="107" t="s">
        <v>125</v>
      </c>
      <c r="E13" s="108"/>
      <c r="F13" s="108"/>
      <c r="G13" s="151"/>
      <c r="H13" s="152">
        <f>H12/5</f>
        <v>0</v>
      </c>
      <c r="I13" s="111"/>
    </row>
    <row r="14" spans="1:12" x14ac:dyDescent="0.2">
      <c r="A14" s="32"/>
      <c r="B14" s="105"/>
      <c r="C14" s="105"/>
      <c r="D14" s="105"/>
      <c r="E14" s="104"/>
      <c r="F14" s="104"/>
      <c r="G14" s="112"/>
      <c r="H14" s="104"/>
      <c r="I14" s="104"/>
      <c r="L14" s="24" t="s">
        <v>142</v>
      </c>
    </row>
    <row r="15" spans="1:12" x14ac:dyDescent="0.2">
      <c r="A15" s="32"/>
      <c r="B15" s="32"/>
      <c r="C15" s="32"/>
      <c r="D15" s="32"/>
      <c r="E15" s="32"/>
      <c r="F15" s="32"/>
      <c r="G15" s="32"/>
      <c r="H15" s="3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2">
    <mergeCell ref="A9:C9"/>
    <mergeCell ref="A10:C10"/>
    <mergeCell ref="A11:C11"/>
    <mergeCell ref="D10:E10"/>
    <mergeCell ref="D11:E11"/>
    <mergeCell ref="D7:E7"/>
    <mergeCell ref="D9:E9"/>
    <mergeCell ref="D2:E2"/>
    <mergeCell ref="D3:E3"/>
    <mergeCell ref="D4:E4"/>
    <mergeCell ref="D5:E5"/>
    <mergeCell ref="D6:E6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000"/>
  <sheetViews>
    <sheetView workbookViewId="0"/>
  </sheetViews>
  <sheetFormatPr baseColWidth="10" defaultColWidth="14.5" defaultRowHeight="15" customHeight="1" x14ac:dyDescent="0.2"/>
  <cols>
    <col min="1" max="2" width="10.6640625" customWidth="1"/>
    <col min="3" max="3" width="17" customWidth="1"/>
    <col min="4" max="26" width="10.6640625" customWidth="1"/>
  </cols>
  <sheetData>
    <row r="1" spans="1:8" ht="20" x14ac:dyDescent="0.2">
      <c r="A1" s="1" t="s">
        <v>143</v>
      </c>
      <c r="B1" s="2"/>
      <c r="C1" s="2"/>
      <c r="D1" s="2"/>
      <c r="E1" s="2"/>
      <c r="F1" s="2"/>
    </row>
    <row r="2" spans="1:8" x14ac:dyDescent="0.2">
      <c r="A2" s="3"/>
      <c r="B2" s="3"/>
      <c r="C2" s="3"/>
      <c r="D2" s="230" t="s">
        <v>1</v>
      </c>
      <c r="E2" s="217"/>
      <c r="F2" s="5"/>
    </row>
    <row r="3" spans="1:8" x14ac:dyDescent="0.2">
      <c r="A3" s="5" t="s">
        <v>2</v>
      </c>
      <c r="B3" s="3"/>
      <c r="C3" s="5" t="s">
        <v>144</v>
      </c>
      <c r="D3" s="269"/>
      <c r="E3" s="217"/>
      <c r="F3" s="3"/>
    </row>
    <row r="4" spans="1:8" x14ac:dyDescent="0.2">
      <c r="A4" s="5" t="s">
        <v>4</v>
      </c>
      <c r="B4" s="3"/>
      <c r="C4" s="5"/>
      <c r="D4" s="269"/>
      <c r="E4" s="217"/>
      <c r="F4" s="3"/>
    </row>
    <row r="5" spans="1:8" x14ac:dyDescent="0.2">
      <c r="A5" s="5" t="s">
        <v>6</v>
      </c>
      <c r="B5" s="3"/>
      <c r="C5" s="5"/>
      <c r="D5" s="269"/>
      <c r="E5" s="217"/>
      <c r="F5" s="3"/>
    </row>
    <row r="6" spans="1:8" x14ac:dyDescent="0.2">
      <c r="D6" s="270"/>
      <c r="E6" s="217"/>
    </row>
    <row r="7" spans="1:8" x14ac:dyDescent="0.2">
      <c r="A7" s="31" t="s">
        <v>21</v>
      </c>
      <c r="B7" s="32"/>
      <c r="C7" s="32"/>
      <c r="D7" s="267"/>
      <c r="E7" s="217"/>
      <c r="F7" s="32"/>
      <c r="G7" s="32"/>
      <c r="H7" s="32"/>
    </row>
    <row r="8" spans="1:8" x14ac:dyDescent="0.2">
      <c r="A8" s="32"/>
      <c r="B8" s="32"/>
      <c r="C8" s="32"/>
      <c r="D8" s="32"/>
      <c r="E8" s="32"/>
      <c r="F8" s="98"/>
      <c r="G8" s="33"/>
      <c r="H8" s="34" t="s">
        <v>33</v>
      </c>
    </row>
    <row r="9" spans="1:8" x14ac:dyDescent="0.2">
      <c r="A9" s="262" t="s">
        <v>117</v>
      </c>
      <c r="B9" s="197"/>
      <c r="C9" s="198"/>
      <c r="D9" s="266"/>
      <c r="E9" s="198"/>
      <c r="F9" s="117"/>
      <c r="G9" s="148" t="s">
        <v>118</v>
      </c>
      <c r="H9" s="39">
        <f t="shared" ref="H9:H10" si="0">F9*1.5</f>
        <v>0</v>
      </c>
    </row>
    <row r="10" spans="1:8" x14ac:dyDescent="0.2">
      <c r="A10" s="262" t="s">
        <v>119</v>
      </c>
      <c r="B10" s="197"/>
      <c r="C10" s="198"/>
      <c r="D10" s="266"/>
      <c r="E10" s="198"/>
      <c r="F10" s="117"/>
      <c r="G10" s="148" t="s">
        <v>118</v>
      </c>
      <c r="H10" s="39">
        <f t="shared" si="0"/>
        <v>0</v>
      </c>
    </row>
    <row r="11" spans="1:8" x14ac:dyDescent="0.2">
      <c r="A11" s="262" t="s">
        <v>122</v>
      </c>
      <c r="B11" s="197"/>
      <c r="C11" s="198"/>
      <c r="D11" s="266"/>
      <c r="E11" s="198"/>
      <c r="F11" s="117"/>
      <c r="G11" s="148" t="s">
        <v>123</v>
      </c>
      <c r="H11" s="39">
        <f>F11*2</f>
        <v>0</v>
      </c>
    </row>
    <row r="12" spans="1:8" x14ac:dyDescent="0.2">
      <c r="A12" s="32"/>
      <c r="B12" s="105"/>
      <c r="C12" s="105"/>
      <c r="D12" s="149"/>
      <c r="E12" s="104"/>
      <c r="G12" s="104"/>
      <c r="H12" s="150">
        <f>SUM(H9:H11)</f>
        <v>0</v>
      </c>
    </row>
    <row r="13" spans="1:8" x14ac:dyDescent="0.2">
      <c r="A13" s="32"/>
      <c r="D13" s="107" t="s">
        <v>125</v>
      </c>
      <c r="E13" s="108"/>
      <c r="F13" s="108"/>
      <c r="G13" s="151"/>
      <c r="H13" s="152">
        <f>H12/5</f>
        <v>0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2">
    <mergeCell ref="A9:C9"/>
    <mergeCell ref="A10:C10"/>
    <mergeCell ref="A11:C11"/>
    <mergeCell ref="D10:E10"/>
    <mergeCell ref="D11:E11"/>
    <mergeCell ref="D7:E7"/>
    <mergeCell ref="D9:E9"/>
    <mergeCell ref="D2:E2"/>
    <mergeCell ref="D3:E3"/>
    <mergeCell ref="D4:E4"/>
    <mergeCell ref="D5:E5"/>
    <mergeCell ref="D6:E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A-individuell</vt:lpstr>
      <vt:lpstr>A-tropp</vt:lpstr>
      <vt:lpstr>B-individuell</vt:lpstr>
      <vt:lpstr>B tropp</vt:lpstr>
      <vt:lpstr>C tropp</vt:lpstr>
      <vt:lpstr>D-tropp</vt:lpstr>
      <vt:lpstr>E indviduell</vt:lpstr>
      <vt:lpstr>E tropp tønne</vt:lpstr>
      <vt:lpstr>E individuelt tønne</vt:lpstr>
      <vt:lpstr>D-individuelt</vt:lpstr>
      <vt:lpstr>C-individuell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 Kristine Walløe</dc:creator>
  <cp:lastModifiedBy>Sigrid Yri Øverland</cp:lastModifiedBy>
  <dcterms:created xsi:type="dcterms:W3CDTF">2017-02-23T18:57:31Z</dcterms:created>
  <dcterms:modified xsi:type="dcterms:W3CDTF">2022-05-02T10:07:57Z</dcterms:modified>
</cp:coreProperties>
</file>