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viz-my.sharepoint.com/personal/yri_overland_cyviz_com/Documents/_PERSONAL/SUV/STEVNE-PAKKEN/OPPDATERING 2022/Protokoller 2022/"/>
    </mc:Choice>
  </mc:AlternateContent>
  <xr:revisionPtr revIDLastSave="5" documentId="13_ncr:1_{6D3EE50C-A3EE-4EE9-A908-4BB4016EE6D4}" xr6:coauthVersionLast="47" xr6:coauthVersionMax="47" xr10:uidLastSave="{54F0E338-42D7-AB4C-8A6F-F435550AEE72}"/>
  <bookViews>
    <workbookView xWindow="0" yWindow="460" windowWidth="20740" windowHeight="11160" xr2:uid="{8718F792-FAC7-4AC1-80E1-83715BCA2466}"/>
  </bookViews>
  <sheets>
    <sheet name="Ark1" sheetId="1" r:id="rId1"/>
  </sheets>
  <externalReferences>
    <externalReference r:id="rId2"/>
  </externalReferences>
  <definedNames>
    <definedName name="Antal_dagar">[1]Information!$B$10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M37" i="1"/>
  <c r="M34" i="1"/>
  <c r="M31" i="1"/>
  <c r="M28" i="1"/>
  <c r="M25" i="1"/>
  <c r="M22" i="1"/>
  <c r="K41" i="1"/>
  <c r="G41" i="1"/>
  <c r="L40" i="1"/>
  <c r="K40" i="1"/>
  <c r="J40" i="1"/>
  <c r="G40" i="1"/>
  <c r="K39" i="1"/>
  <c r="L41" i="1" s="1"/>
  <c r="J39" i="1"/>
  <c r="A41" i="1" s="1"/>
  <c r="G39" i="1"/>
  <c r="L38" i="1"/>
  <c r="K38" i="1"/>
  <c r="G38" i="1"/>
  <c r="K37" i="1"/>
  <c r="J37" i="1"/>
  <c r="G37" i="1"/>
  <c r="L36" i="1"/>
  <c r="K36" i="1"/>
  <c r="L37" i="1" s="1"/>
  <c r="J36" i="1"/>
  <c r="G36" i="1"/>
  <c r="K35" i="1"/>
  <c r="G35" i="1"/>
  <c r="L34" i="1"/>
  <c r="K34" i="1"/>
  <c r="J34" i="1"/>
  <c r="G34" i="1"/>
  <c r="K33" i="1"/>
  <c r="L35" i="1" s="1"/>
  <c r="J33" i="1"/>
  <c r="A35" i="1" s="1"/>
  <c r="G33" i="1"/>
  <c r="J13" i="1"/>
  <c r="J15" i="1"/>
  <c r="J16" i="1"/>
  <c r="J18" i="1"/>
  <c r="J19" i="1"/>
  <c r="J21" i="1"/>
  <c r="J22" i="1"/>
  <c r="J24" i="1"/>
  <c r="J25" i="1"/>
  <c r="J27" i="1"/>
  <c r="J28" i="1"/>
  <c r="J30" i="1"/>
  <c r="J31" i="1"/>
  <c r="J12" i="1"/>
  <c r="G31" i="1"/>
  <c r="K30" i="1"/>
  <c r="G30" i="1"/>
  <c r="G28" i="1"/>
  <c r="K27" i="1"/>
  <c r="G27" i="1"/>
  <c r="G25" i="1"/>
  <c r="K24" i="1"/>
  <c r="G24" i="1"/>
  <c r="G22" i="1"/>
  <c r="K21" i="1"/>
  <c r="G21" i="1"/>
  <c r="G19" i="1"/>
  <c r="K18" i="1"/>
  <c r="G18" i="1"/>
  <c r="G16" i="1"/>
  <c r="K15" i="1"/>
  <c r="G15" i="1"/>
  <c r="G13" i="1"/>
  <c r="K12" i="1"/>
  <c r="G12" i="1"/>
  <c r="I10" i="1"/>
  <c r="H10" i="1"/>
  <c r="G10" i="1"/>
  <c r="I9" i="1"/>
  <c r="H9" i="1"/>
  <c r="G9" i="1"/>
  <c r="G32" i="1" s="1"/>
  <c r="M19" i="1" l="1"/>
  <c r="A36" i="1"/>
  <c r="A38" i="1"/>
  <c r="L33" i="1"/>
  <c r="L39" i="1"/>
  <c r="A33" i="1"/>
  <c r="A39" i="1"/>
  <c r="M13" i="1"/>
  <c r="M16" i="1"/>
  <c r="K32" i="1"/>
  <c r="K13" i="1"/>
  <c r="K16" i="1"/>
  <c r="K19" i="1"/>
  <c r="K22" i="1"/>
  <c r="K25" i="1"/>
  <c r="K28" i="1"/>
  <c r="K31" i="1"/>
  <c r="G14" i="1"/>
  <c r="G17" i="1"/>
  <c r="G20" i="1"/>
  <c r="G23" i="1"/>
  <c r="G26" i="1"/>
  <c r="G29" i="1"/>
  <c r="K23" i="1" l="1"/>
  <c r="K20" i="1"/>
  <c r="A32" i="1"/>
  <c r="K29" i="1"/>
  <c r="A15" i="1"/>
  <c r="A29" i="1"/>
  <c r="K26" i="1"/>
  <c r="L25" i="1" s="1"/>
  <c r="L12" i="1"/>
  <c r="L23" i="1"/>
  <c r="L19" i="1" l="1"/>
  <c r="A27" i="1"/>
  <c r="A23" i="1"/>
  <c r="A18" i="1"/>
  <c r="A24" i="1"/>
  <c r="L27" i="1"/>
  <c r="L28" i="1"/>
  <c r="L29" i="1"/>
  <c r="L20" i="1"/>
  <c r="L18" i="1"/>
  <c r="L26" i="1"/>
  <c r="A20" i="1"/>
  <c r="A21" i="1"/>
  <c r="A17" i="1"/>
  <c r="A30" i="1"/>
  <c r="L13" i="1"/>
  <c r="L24" i="1"/>
  <c r="A12" i="1"/>
  <c r="A26" i="1"/>
  <c r="L30" i="1"/>
  <c r="L15" i="1"/>
  <c r="L16" i="1"/>
  <c r="L31" i="1"/>
  <c r="L21" i="1"/>
  <c r="L22" i="1"/>
  <c r="L32" i="1"/>
  <c r="A14" i="1" l="1"/>
</calcChain>
</file>

<file path=xl/sharedStrings.xml><?xml version="1.0" encoding="utf-8"?>
<sst xmlns="http://schemas.openxmlformats.org/spreadsheetml/2006/main" count="50" uniqueCount="19">
  <si>
    <t>Klasse</t>
  </si>
  <si>
    <t>Dato</t>
  </si>
  <si>
    <t>Sted</t>
  </si>
  <si>
    <t>Dommer A</t>
  </si>
  <si>
    <t>Plassering</t>
  </si>
  <si>
    <t>Voltigør</t>
  </si>
  <si>
    <t>Klubb</t>
  </si>
  <si>
    <t>Obligatorisk</t>
  </si>
  <si>
    <t>Hest</t>
  </si>
  <si>
    <t>Obli</t>
  </si>
  <si>
    <t>Resultat</t>
  </si>
  <si>
    <t>Longør</t>
  </si>
  <si>
    <t>Kür</t>
  </si>
  <si>
    <t>Teknisk</t>
  </si>
  <si>
    <t>id_3788_3_5278</t>
  </si>
  <si>
    <t>id_3788_3_5279</t>
  </si>
  <si>
    <t>id_3790_3_5281</t>
  </si>
  <si>
    <t>omgang</t>
  </si>
  <si>
    <t xml:space="preserve">NRYF Resultatliste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</si>
</sst>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0.000"/>
    <numFmt numFmtId="166" formatCode="0.000;&quot;&quot;"/>
  </numFmts>
  <fonts count="5">
    <font>
      <sz val="10"/>
      <color theme="1"/>
      <name val="Oslo Sans Office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/>
    <xf numFmtId="0" fontId="4" fillId="0" borderId="0" xfId="1" applyFont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right"/>
    </xf>
    <xf numFmtId="0" fontId="3" fillId="2" borderId="5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vertical="center"/>
    </xf>
    <xf numFmtId="0" fontId="3" fillId="2" borderId="11" xfId="1" applyFont="1" applyFill="1" applyBorder="1"/>
    <xf numFmtId="0" fontId="3" fillId="2" borderId="10" xfId="1" applyFont="1" applyFill="1" applyBorder="1"/>
    <xf numFmtId="0" fontId="3" fillId="2" borderId="9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center"/>
    </xf>
    <xf numFmtId="0" fontId="3" fillId="2" borderId="15" xfId="1" applyFont="1" applyFill="1" applyBorder="1" applyAlignment="1">
      <alignment vertical="center"/>
    </xf>
    <xf numFmtId="0" fontId="3" fillId="2" borderId="15" xfId="1" applyFont="1" applyFill="1" applyBorder="1"/>
    <xf numFmtId="0" fontId="3" fillId="2" borderId="17" xfId="1" applyFont="1" applyFill="1" applyBorder="1" applyAlignment="1">
      <alignment horizontal="left" vertical="center"/>
    </xf>
    <xf numFmtId="0" fontId="3" fillId="2" borderId="18" xfId="1" applyFont="1" applyFill="1" applyBorder="1" applyAlignment="1">
      <alignment horizontal="left" vertical="center"/>
    </xf>
    <xf numFmtId="0" fontId="3" fillId="2" borderId="18" xfId="1" applyFont="1" applyFill="1" applyBorder="1" applyAlignment="1">
      <alignment horizontal="left"/>
    </xf>
    <xf numFmtId="0" fontId="3" fillId="2" borderId="18" xfId="1" applyFont="1" applyFill="1" applyBorder="1" applyAlignment="1">
      <alignment horizontal="center"/>
    </xf>
    <xf numFmtId="0" fontId="3" fillId="2" borderId="19" xfId="1" applyFont="1" applyFill="1" applyBorder="1" applyAlignment="1">
      <alignment vertical="center"/>
    </xf>
    <xf numFmtId="0" fontId="3" fillId="2" borderId="19" xfId="1" applyFont="1" applyFill="1" applyBorder="1"/>
    <xf numFmtId="0" fontId="3" fillId="2" borderId="18" xfId="1" applyFont="1" applyFill="1" applyBorder="1" applyAlignment="1">
      <alignment vertical="center" wrapText="1"/>
    </xf>
    <xf numFmtId="0" fontId="3" fillId="2" borderId="20" xfId="1" applyFont="1" applyFill="1" applyBorder="1" applyAlignment="1">
      <alignment vertical="center" wrapText="1"/>
    </xf>
    <xf numFmtId="0" fontId="3" fillId="2" borderId="21" xfId="1" applyFont="1" applyFill="1" applyBorder="1" applyAlignment="1">
      <alignment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3" xfId="1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0" fontId="3" fillId="0" borderId="23" xfId="1" applyFont="1" applyBorder="1" applyAlignment="1">
      <alignment vertical="center"/>
    </xf>
    <xf numFmtId="0" fontId="3" fillId="0" borderId="23" xfId="1" applyFont="1" applyBorder="1"/>
    <xf numFmtId="0" fontId="3" fillId="0" borderId="23" xfId="1" applyFont="1" applyBorder="1" applyAlignment="1">
      <alignment vertical="center" wrapText="1"/>
    </xf>
    <xf numFmtId="0" fontId="3" fillId="0" borderId="24" xfId="1" applyFont="1" applyBorder="1" applyAlignment="1">
      <alignment vertical="center"/>
    </xf>
    <xf numFmtId="164" fontId="3" fillId="0" borderId="25" xfId="1" applyNumberFormat="1" applyFont="1" applyBorder="1" applyAlignment="1">
      <alignment horizontal="center" vertical="center"/>
    </xf>
    <xf numFmtId="0" fontId="3" fillId="0" borderId="2" xfId="1" applyFont="1" applyBorder="1"/>
    <xf numFmtId="0" fontId="3" fillId="0" borderId="2" xfId="1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Protection="1">
      <protection locked="0"/>
    </xf>
    <xf numFmtId="0" fontId="3" fillId="0" borderId="5" xfId="1" applyFont="1" applyBorder="1"/>
    <xf numFmtId="165" fontId="3" fillId="0" borderId="5" xfId="1" applyNumberFormat="1" applyFont="1" applyBorder="1" applyAlignment="1" applyProtection="1">
      <alignment horizontal="center"/>
      <protection locked="0"/>
    </xf>
    <xf numFmtId="166" fontId="3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left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29" xfId="1" applyFont="1" applyBorder="1" applyProtection="1">
      <protection locked="0"/>
    </xf>
    <xf numFmtId="0" fontId="3" fillId="0" borderId="10" xfId="1" applyFont="1" applyBorder="1"/>
    <xf numFmtId="165" fontId="3" fillId="0" borderId="10" xfId="1" applyNumberFormat="1" applyFont="1" applyBorder="1" applyAlignment="1" applyProtection="1">
      <alignment horizontal="center"/>
      <protection locked="0"/>
    </xf>
    <xf numFmtId="0" fontId="3" fillId="0" borderId="0" xfId="1" applyFont="1" applyAlignment="1">
      <alignment horizontal="center" vertical="center"/>
    </xf>
    <xf numFmtId="165" fontId="3" fillId="0" borderId="30" xfId="1" applyNumberFormat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/>
      <protection locked="0"/>
    </xf>
    <xf numFmtId="165" fontId="3" fillId="3" borderId="10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4 3" xfId="1" xr:uid="{0AF9F4A5-2E5A-4C79-9F65-EDBAFF475897}"/>
  </cellStyles>
  <dxfs count="30"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 patternType="solid">
          <bgColor indexed="3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kw0908/Downloads/06_samlade_resultatfil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3 domare ind sr m tek"/>
      <sheetName val="4 domare ind sr m tek"/>
      <sheetName val="3 domare ind senior u tekn"/>
      <sheetName val="4 domare ind senior u tekn"/>
      <sheetName val="3 domare, seniorlag"/>
      <sheetName val="4 domare, seniorlag"/>
      <sheetName val="3 domare juniorlag"/>
      <sheetName val="4 domare juniorlag"/>
      <sheetName val="3 domare ind junior"/>
      <sheetName val="4 domare ind junior"/>
      <sheetName val="3 domare, mellanklass lag"/>
      <sheetName val="4 domare, mellanklass lag"/>
      <sheetName val="3 domare ind minior"/>
      <sheetName val="4 domare ind minior"/>
      <sheetName val="1 domare ind skrittklass"/>
      <sheetName val="2 domare ind skrittklass"/>
      <sheetName val="3 domare ind skrittklass"/>
      <sheetName val="1 domare lag lätt klass"/>
      <sheetName val="2 domare lag lätt klass"/>
      <sheetName val="3 domare lag lätt klass"/>
      <sheetName val="1 domare ind lätt klass galopp"/>
      <sheetName val="2 domare ind lätt klass galopp"/>
      <sheetName val="3 domare ind lätt klass galopp"/>
      <sheetName val="1 domare lag skritt typ 1 o 2"/>
      <sheetName val="2 domare lag skritt typ 1 o 2"/>
      <sheetName val="3 domare lag skritt typ 1 o 2"/>
      <sheetName val="3 domare, Pas de deux"/>
      <sheetName val="4 domare, Pas de deux"/>
      <sheetName val="1 domare, mixklass D o E"/>
      <sheetName val="2 domare, mixklass D o E"/>
      <sheetName val="3 domare, mixklass D o E"/>
    </sheetNames>
    <sheetDataSet>
      <sheetData sheetId="0">
        <row r="10">
          <cell r="B10" t="str">
            <v>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942C4-3048-435C-A4A6-AF83CA4B1D9A}">
  <dimension ref="A1:M41"/>
  <sheetViews>
    <sheetView tabSelected="1" workbookViewId="0"/>
  </sheetViews>
  <sheetFormatPr baseColWidth="10" defaultColWidth="10" defaultRowHeight="16"/>
  <cols>
    <col min="1" max="1" width="10" style="2"/>
    <col min="2" max="2" width="10" style="2" hidden="1" customWidth="1"/>
    <col min="3" max="3" width="6.3984375" style="2" customWidth="1"/>
    <col min="4" max="4" width="24.19921875" style="3" customWidth="1"/>
    <col min="5" max="5" width="6.19921875" style="2" customWidth="1"/>
    <col min="6" max="6" width="24.796875" style="2" customWidth="1"/>
    <col min="7" max="7" width="13.59765625" style="2" customWidth="1"/>
    <col min="8" max="8" width="19" style="2" customWidth="1"/>
    <col min="9" max="9" width="10" style="2"/>
    <col min="10" max="10" width="16.796875" style="2" customWidth="1"/>
    <col min="11" max="12" width="10" style="2" hidden="1" customWidth="1"/>
    <col min="13" max="13" width="32.19921875" style="2" customWidth="1"/>
    <col min="14" max="16384" width="10" style="4"/>
  </cols>
  <sheetData>
    <row r="1" spans="1:13" ht="21">
      <c r="A1" s="1" t="s">
        <v>18</v>
      </c>
    </row>
    <row r="2" spans="1:13">
      <c r="A2" s="5" t="s">
        <v>0</v>
      </c>
      <c r="B2" s="4"/>
      <c r="C2" s="4"/>
    </row>
    <row r="3" spans="1:13">
      <c r="A3" s="5" t="s">
        <v>1</v>
      </c>
      <c r="B3" s="4"/>
      <c r="C3" s="4"/>
    </row>
    <row r="4" spans="1:13">
      <c r="A4" s="5" t="s">
        <v>2</v>
      </c>
      <c r="B4" s="4"/>
      <c r="C4" s="4"/>
    </row>
    <row r="5" spans="1:13" ht="17" thickBot="1">
      <c r="A5" s="4"/>
      <c r="B5" s="4"/>
      <c r="C5" s="4"/>
    </row>
    <row r="6" spans="1:13">
      <c r="A6" s="6"/>
      <c r="B6" s="7"/>
      <c r="C6" s="7"/>
      <c r="D6" s="8"/>
      <c r="E6" s="9"/>
      <c r="F6" s="10"/>
      <c r="G6" s="10"/>
      <c r="H6" s="11" t="s">
        <v>3</v>
      </c>
      <c r="I6" s="11" t="s">
        <v>3</v>
      </c>
      <c r="J6" s="12"/>
      <c r="K6" s="13"/>
      <c r="L6" s="13"/>
      <c r="M6" s="14"/>
    </row>
    <row r="7" spans="1:13" ht="17">
      <c r="A7" s="15" t="s">
        <v>4</v>
      </c>
      <c r="B7" s="16"/>
      <c r="C7" s="16"/>
      <c r="D7" s="16" t="s">
        <v>5</v>
      </c>
      <c r="E7" s="17"/>
      <c r="F7" s="18" t="s">
        <v>6</v>
      </c>
      <c r="G7" s="19" t="s">
        <v>7</v>
      </c>
      <c r="H7" s="20" t="s">
        <v>8</v>
      </c>
      <c r="I7" s="20" t="s">
        <v>9</v>
      </c>
      <c r="J7" s="21" t="s">
        <v>10</v>
      </c>
      <c r="K7" s="22"/>
      <c r="L7" s="22"/>
      <c r="M7" s="23"/>
    </row>
    <row r="8" spans="1:13" ht="17">
      <c r="A8" s="24"/>
      <c r="B8" s="25"/>
      <c r="C8" s="25"/>
      <c r="D8" s="26" t="s">
        <v>11</v>
      </c>
      <c r="E8" s="27"/>
      <c r="F8" s="18" t="s">
        <v>8</v>
      </c>
      <c r="G8" s="20" t="s">
        <v>12</v>
      </c>
      <c r="H8" s="20" t="s">
        <v>8</v>
      </c>
      <c r="I8" s="20" t="s">
        <v>13</v>
      </c>
      <c r="J8" s="21" t="s">
        <v>17</v>
      </c>
      <c r="K8" s="22"/>
      <c r="L8" s="22"/>
      <c r="M8" s="23" t="s">
        <v>10</v>
      </c>
    </row>
    <row r="9" spans="1:13">
      <c r="A9" s="24"/>
      <c r="B9" s="25"/>
      <c r="C9" s="25"/>
      <c r="D9" s="16"/>
      <c r="E9" s="27"/>
      <c r="F9" s="28"/>
      <c r="G9" s="29" t="str">
        <f>IF(Antal_dagar="Två","Grund","")</f>
        <v/>
      </c>
      <c r="H9" s="29" t="str">
        <f>IF(Antal_dagar="Två","Häst","")</f>
        <v/>
      </c>
      <c r="I9" s="29" t="str">
        <f>IF(Antal_dagar="Två","Grund","")</f>
        <v/>
      </c>
      <c r="J9" s="21"/>
      <c r="K9" s="22"/>
      <c r="L9" s="22"/>
      <c r="M9" s="23"/>
    </row>
    <row r="10" spans="1:13" ht="17" thickBot="1">
      <c r="A10" s="30"/>
      <c r="B10" s="31"/>
      <c r="C10" s="31"/>
      <c r="D10" s="32"/>
      <c r="E10" s="33"/>
      <c r="F10" s="34"/>
      <c r="G10" s="35" t="str">
        <f>IF(Antal_dagar="Två","Kür","")</f>
        <v/>
      </c>
      <c r="H10" s="35" t="str">
        <f>IF(Antal_dagar="Två","Häst","")</f>
        <v/>
      </c>
      <c r="I10" s="35" t="str">
        <f>IF(Antal_dagar="Två","Teknisk","")</f>
        <v/>
      </c>
      <c r="J10" s="36"/>
      <c r="K10" s="37"/>
      <c r="L10" s="37"/>
      <c r="M10" s="38"/>
    </row>
    <row r="11" spans="1:13" ht="17" thickBot="1">
      <c r="A11" s="39"/>
      <c r="B11" s="40"/>
      <c r="C11" s="40"/>
      <c r="D11" s="41"/>
      <c r="E11" s="42"/>
      <c r="F11" s="43"/>
      <c r="G11" s="44"/>
      <c r="H11" s="44"/>
      <c r="I11" s="44"/>
      <c r="J11" s="45"/>
      <c r="K11" s="45"/>
      <c r="L11" s="45"/>
      <c r="M11" s="46"/>
    </row>
    <row r="12" spans="1:13" ht="17" thickBot="1">
      <c r="A12" s="47" t="str">
        <f>IF(M12=0,"",_xlfn.FLOOR.MATH(RANK(L12,$L$12:$L$125)/4+1+SUMPRODUCT(-(-($L$12:$L$125=L12)),-(-(M12&lt;$M$12:$M$125)))/4))</f>
        <v/>
      </c>
      <c r="B12" s="48" t="s">
        <v>14</v>
      </c>
      <c r="C12" s="48">
        <v>1</v>
      </c>
      <c r="D12" s="49"/>
      <c r="E12" s="50"/>
      <c r="F12" s="51"/>
      <c r="G12" s="52" t="str">
        <f>IF($G$7&lt;&gt;"",$G$7,"")</f>
        <v>Obligatorisk</v>
      </c>
      <c r="H12" s="66">
        <v>0</v>
      </c>
      <c r="I12" s="66">
        <v>0</v>
      </c>
      <c r="J12" s="54">
        <f>SUM(H12/4)+((I12/4)*3)</f>
        <v>0</v>
      </c>
      <c r="K12" s="55">
        <f>IF(COUNTBLANK(H12:I12)=0,1,0)</f>
        <v>1</v>
      </c>
      <c r="L12" s="55">
        <f>SUM(K12:K14)</f>
        <v>2</v>
      </c>
      <c r="M12" s="56"/>
    </row>
    <row r="13" spans="1:13" ht="17" thickBot="1">
      <c r="A13" s="57">
        <v>1</v>
      </c>
      <c r="B13" s="4" t="s">
        <v>14</v>
      </c>
      <c r="C13" s="4">
        <v>2</v>
      </c>
      <c r="D13" s="58"/>
      <c r="E13" s="59"/>
      <c r="F13" s="60"/>
      <c r="G13" s="61" t="str">
        <f>IF($G$8&lt;&gt;"",$G$8,"")</f>
        <v>Kür</v>
      </c>
      <c r="H13" s="67">
        <v>0</v>
      </c>
      <c r="I13" s="67">
        <v>0</v>
      </c>
      <c r="J13" s="54">
        <f t="shared" ref="J13:J31" si="0">SUM(H13/4)+((I13/4)*3)</f>
        <v>0</v>
      </c>
      <c r="K13" s="55">
        <f>IF(COUNTBLANK(H13:I13)=0,1,0)</f>
        <v>1</v>
      </c>
      <c r="L13" s="63">
        <f>SUM(K12:K14)</f>
        <v>2</v>
      </c>
      <c r="M13" s="64">
        <f>SUM(J12+J13)/2</f>
        <v>0</v>
      </c>
    </row>
    <row r="14" spans="1:13" ht="17" thickBot="1">
      <c r="A14" s="65" t="str">
        <f>IF(M14=0,"",_xlfn.FLOOR.MATH(RANK(L14,$L$12:$L$125)/4+1+SUMPRODUCT(-(-($L$12:$L$125=L14)),-(-(M14&lt;$M$12:$M$125)))/4))</f>
        <v/>
      </c>
      <c r="B14" s="4" t="s">
        <v>14</v>
      </c>
      <c r="C14" s="4">
        <v>3</v>
      </c>
      <c r="E14" s="59"/>
      <c r="G14" s="61" t="str">
        <f>IF($G$9&lt;&gt;"",$G$9,"")</f>
        <v/>
      </c>
      <c r="H14" s="62"/>
      <c r="I14" s="62"/>
      <c r="J14" s="54"/>
      <c r="K14" s="55"/>
      <c r="L14" s="63"/>
      <c r="M14" s="64"/>
    </row>
    <row r="15" spans="1:13" ht="17" thickBot="1">
      <c r="A15" s="47" t="str">
        <f>IF(M15=0,"",_xlfn.FLOOR.MATH(RANK(L15,$L$12:$L$125)/4+1+SUMPRODUCT(-(-($L$12:$L$125=L15)),-(-(M15&lt;$M$12:$M$125)))/4))</f>
        <v/>
      </c>
      <c r="B15" s="48" t="s">
        <v>15</v>
      </c>
      <c r="C15" s="48">
        <v>1</v>
      </c>
      <c r="D15" s="49"/>
      <c r="E15" s="50"/>
      <c r="F15" s="51"/>
      <c r="G15" s="52" t="str">
        <f>IF($G$7&lt;&gt;"",$G$7,"")</f>
        <v>Obligatorisk</v>
      </c>
      <c r="H15" s="66">
        <v>0</v>
      </c>
      <c r="I15" s="66">
        <v>0</v>
      </c>
      <c r="J15" s="54">
        <f t="shared" si="0"/>
        <v>0</v>
      </c>
      <c r="K15" s="55">
        <f>IF(COUNTBLANK(H15:I15)=0,1,0)</f>
        <v>1</v>
      </c>
      <c r="L15" s="55">
        <f>SUM(K15:K17)</f>
        <v>2</v>
      </c>
      <c r="M15" s="64"/>
    </row>
    <row r="16" spans="1:13" ht="17" thickBot="1">
      <c r="A16" s="57">
        <v>2</v>
      </c>
      <c r="B16" s="4" t="s">
        <v>15</v>
      </c>
      <c r="C16" s="4">
        <v>2</v>
      </c>
      <c r="D16" s="58"/>
      <c r="E16" s="59"/>
      <c r="F16" s="60"/>
      <c r="G16" s="61" t="str">
        <f>IF($G$8&lt;&gt;"",$G$8,"")</f>
        <v>Kür</v>
      </c>
      <c r="H16" s="67">
        <v>0</v>
      </c>
      <c r="I16" s="67">
        <v>0</v>
      </c>
      <c r="J16" s="54">
        <f t="shared" si="0"/>
        <v>0</v>
      </c>
      <c r="K16" s="55">
        <f>IF(COUNTBLANK(H16:I16)=0,1,0)</f>
        <v>1</v>
      </c>
      <c r="L16" s="63">
        <f>SUM(K15:K17)</f>
        <v>2</v>
      </c>
      <c r="M16" s="64">
        <f>SUM(J15+J16)/2</f>
        <v>0</v>
      </c>
    </row>
    <row r="17" spans="1:13" ht="17" thickBot="1">
      <c r="A17" s="65" t="str">
        <f>IF(M17=0,"",_xlfn.FLOOR.MATH(RANK(L17,$L$12:$L$125)/4+1+SUMPRODUCT(-(-($L$12:$L$125=L17)),-(-(M17&lt;$M$12:$M$125)))/4))</f>
        <v/>
      </c>
      <c r="B17" s="4" t="s">
        <v>15</v>
      </c>
      <c r="C17" s="4">
        <v>3</v>
      </c>
      <c r="E17" s="59"/>
      <c r="G17" s="61" t="str">
        <f>IF($G$9&lt;&gt;"",$G$9,"")</f>
        <v/>
      </c>
      <c r="H17" s="62"/>
      <c r="I17" s="62"/>
      <c r="J17" s="54"/>
      <c r="K17" s="55"/>
      <c r="L17" s="63"/>
      <c r="M17" s="64"/>
    </row>
    <row r="18" spans="1:13" ht="17" thickBot="1">
      <c r="A18" s="47" t="str">
        <f>IF(M18=0,"",_xlfn.FLOOR.MATH(RANK(L18,$L$12:$L$125)/4+1+SUMPRODUCT(-(-($L$12:$L$125=L18)),-(-(M18&lt;$M$12:$M$125)))/4))</f>
        <v/>
      </c>
      <c r="B18" s="48" t="s">
        <v>16</v>
      </c>
      <c r="C18" s="48">
        <v>1</v>
      </c>
      <c r="D18" s="49"/>
      <c r="E18" s="50"/>
      <c r="F18" s="51"/>
      <c r="G18" s="52" t="str">
        <f>IF($G$7&lt;&gt;"",$G$7,"")</f>
        <v>Obligatorisk</v>
      </c>
      <c r="H18" s="53">
        <v>0</v>
      </c>
      <c r="I18" s="53">
        <v>0</v>
      </c>
      <c r="J18" s="54">
        <f t="shared" si="0"/>
        <v>0</v>
      </c>
      <c r="K18" s="55">
        <f t="shared" ref="K18:K41" si="1">IF(COUNTBLANK(H18:I18)=0,1,0)</f>
        <v>1</v>
      </c>
      <c r="L18" s="55">
        <f>SUM(K18:K20)</f>
        <v>2</v>
      </c>
      <c r="M18" s="64"/>
    </row>
    <row r="19" spans="1:13" ht="17" thickBot="1">
      <c r="A19" s="57">
        <v>3</v>
      </c>
      <c r="B19" s="4" t="s">
        <v>16</v>
      </c>
      <c r="C19" s="4">
        <v>2</v>
      </c>
      <c r="D19" s="58"/>
      <c r="E19" s="59"/>
      <c r="F19" s="60"/>
      <c r="G19" s="61" t="str">
        <f>IF($G$8&lt;&gt;"",$G$8,"")</f>
        <v>Kür</v>
      </c>
      <c r="H19" s="62">
        <v>0</v>
      </c>
      <c r="I19" s="62">
        <v>0</v>
      </c>
      <c r="J19" s="54">
        <f t="shared" si="0"/>
        <v>0</v>
      </c>
      <c r="K19" s="55">
        <f t="shared" si="1"/>
        <v>1</v>
      </c>
      <c r="L19" s="63">
        <f>SUM(K18:K20)</f>
        <v>2</v>
      </c>
      <c r="M19" s="64">
        <f>SUM(J18+J19)/2</f>
        <v>0</v>
      </c>
    </row>
    <row r="20" spans="1:13" ht="17" thickBot="1">
      <c r="A20" s="65" t="str">
        <f>IF(M20=0,"",_xlfn.FLOOR.MATH(RANK(L20,$L$12:$L$125)/4+1+SUMPRODUCT(-(-($L$12:$L$125=L20)),-(-(M20&lt;$M$12:$M$125)))/4))</f>
        <v/>
      </c>
      <c r="B20" s="4" t="s">
        <v>16</v>
      </c>
      <c r="C20" s="4">
        <v>3</v>
      </c>
      <c r="E20" s="59"/>
      <c r="G20" s="61" t="str">
        <f>IF($G$9&lt;&gt;"",$G$9,"")</f>
        <v/>
      </c>
      <c r="H20" s="62"/>
      <c r="I20" s="62"/>
      <c r="J20" s="54"/>
      <c r="K20" s="55">
        <f t="shared" si="1"/>
        <v>0</v>
      </c>
      <c r="L20" s="63">
        <f>SUM(K18:K20)</f>
        <v>2</v>
      </c>
      <c r="M20" s="64"/>
    </row>
    <row r="21" spans="1:13" ht="17" thickBot="1">
      <c r="A21" s="47" t="str">
        <f>IF(M21=0,"",_xlfn.FLOOR.MATH(RANK(L21,$L$12:$L$125)/4+1+SUMPRODUCT(-(-($L$12:$L$125=L21)),-(-(M21&lt;$M$12:$M$125)))/4))</f>
        <v/>
      </c>
      <c r="B21" s="48" t="s">
        <v>16</v>
      </c>
      <c r="C21" s="48">
        <v>1</v>
      </c>
      <c r="D21" s="49"/>
      <c r="E21" s="50"/>
      <c r="F21" s="51"/>
      <c r="G21" s="52" t="str">
        <f>IF($G$7&lt;&gt;"",$G$7,"")</f>
        <v>Obligatorisk</v>
      </c>
      <c r="H21" s="53"/>
      <c r="I21" s="53"/>
      <c r="J21" s="54">
        <f t="shared" si="0"/>
        <v>0</v>
      </c>
      <c r="K21" s="55">
        <f t="shared" si="1"/>
        <v>0</v>
      </c>
      <c r="L21" s="55">
        <f>SUM(K21:K23)</f>
        <v>0</v>
      </c>
      <c r="M21" s="64"/>
    </row>
    <row r="22" spans="1:13" ht="17" thickBot="1">
      <c r="A22" s="57">
        <v>4</v>
      </c>
      <c r="B22" s="4" t="s">
        <v>16</v>
      </c>
      <c r="C22" s="4">
        <v>2</v>
      </c>
      <c r="D22" s="58"/>
      <c r="E22" s="59"/>
      <c r="F22" s="60"/>
      <c r="G22" s="61" t="str">
        <f>IF($G$8&lt;&gt;"",$G$8,"")</f>
        <v>Kür</v>
      </c>
      <c r="H22" s="62"/>
      <c r="I22" s="62"/>
      <c r="J22" s="54">
        <f t="shared" si="0"/>
        <v>0</v>
      </c>
      <c r="K22" s="55">
        <f t="shared" si="1"/>
        <v>0</v>
      </c>
      <c r="L22" s="63">
        <f>SUM(K21:K23)</f>
        <v>0</v>
      </c>
      <c r="M22" s="64">
        <f>SUM(J21+J22)/2</f>
        <v>0</v>
      </c>
    </row>
    <row r="23" spans="1:13" ht="17" thickBot="1">
      <c r="A23" s="65" t="str">
        <f>IF(M23=0,"",_xlfn.FLOOR.MATH(RANK(L23,$L$12:$L$125)/4+1+SUMPRODUCT(-(-($L$12:$L$125=L23)),-(-(M23&lt;$M$12:$M$125)))/4))</f>
        <v/>
      </c>
      <c r="B23" s="4" t="s">
        <v>16</v>
      </c>
      <c r="C23" s="4">
        <v>3</v>
      </c>
      <c r="E23" s="59"/>
      <c r="G23" s="61" t="str">
        <f>IF($G$9&lt;&gt;"",$G$9,"")</f>
        <v/>
      </c>
      <c r="H23" s="62"/>
      <c r="I23" s="62"/>
      <c r="J23" s="54"/>
      <c r="K23" s="55">
        <f t="shared" si="1"/>
        <v>0</v>
      </c>
      <c r="L23" s="63">
        <f>SUM(K21:K23)</f>
        <v>0</v>
      </c>
      <c r="M23" s="64"/>
    </row>
    <row r="24" spans="1:13" ht="17" thickBot="1">
      <c r="A24" s="47" t="str">
        <f>IF(M24=0,"",_xlfn.FLOOR.MATH(RANK(L24,$L$12:$L$125)/4+1+SUMPRODUCT(-(-($L$12:$L$125=L24)),-(-(M24&lt;$M$12:$M$125)))/4))</f>
        <v/>
      </c>
      <c r="B24" s="48" t="s">
        <v>16</v>
      </c>
      <c r="C24" s="48">
        <v>1</v>
      </c>
      <c r="D24" s="49"/>
      <c r="E24" s="50"/>
      <c r="F24" s="51"/>
      <c r="G24" s="52" t="str">
        <f>IF($G$7&lt;&gt;"",$G$7,"")</f>
        <v>Obligatorisk</v>
      </c>
      <c r="H24" s="53"/>
      <c r="I24" s="53"/>
      <c r="J24" s="54">
        <f t="shared" si="0"/>
        <v>0</v>
      </c>
      <c r="K24" s="55">
        <f t="shared" si="1"/>
        <v>0</v>
      </c>
      <c r="L24" s="55">
        <f>SUM(K24:K26)</f>
        <v>0</v>
      </c>
      <c r="M24" s="64"/>
    </row>
    <row r="25" spans="1:13" ht="17" thickBot="1">
      <c r="A25" s="57">
        <v>5</v>
      </c>
      <c r="B25" s="4" t="s">
        <v>16</v>
      </c>
      <c r="C25" s="4">
        <v>2</v>
      </c>
      <c r="D25" s="58"/>
      <c r="E25" s="59"/>
      <c r="F25" s="60"/>
      <c r="G25" s="61" t="str">
        <f>IF($G$8&lt;&gt;"",$G$8,"")</f>
        <v>Kür</v>
      </c>
      <c r="H25" s="62"/>
      <c r="I25" s="62"/>
      <c r="J25" s="54">
        <f t="shared" si="0"/>
        <v>0</v>
      </c>
      <c r="K25" s="55">
        <f t="shared" si="1"/>
        <v>0</v>
      </c>
      <c r="L25" s="63">
        <f>SUM(K24:K26)</f>
        <v>0</v>
      </c>
      <c r="M25" s="64">
        <f>SUM(J24+J25)/2</f>
        <v>0</v>
      </c>
    </row>
    <row r="26" spans="1:13" ht="17" thickBot="1">
      <c r="A26" s="65" t="str">
        <f>IF(M26=0,"",_xlfn.FLOOR.MATH(RANK(L26,$L$12:$L$125)/4+1+SUMPRODUCT(-(-($L$12:$L$125=L26)),-(-(M26&lt;$M$12:$M$125)))/4))</f>
        <v/>
      </c>
      <c r="B26" s="4" t="s">
        <v>16</v>
      </c>
      <c r="C26" s="4">
        <v>3</v>
      </c>
      <c r="E26" s="59"/>
      <c r="G26" s="61" t="str">
        <f>IF($G$9&lt;&gt;"",$G$9,"")</f>
        <v/>
      </c>
      <c r="H26" s="62"/>
      <c r="I26" s="62"/>
      <c r="J26" s="54"/>
      <c r="K26" s="55">
        <f t="shared" si="1"/>
        <v>0</v>
      </c>
      <c r="L26" s="63">
        <f>SUM(K24:K26)</f>
        <v>0</v>
      </c>
      <c r="M26" s="64"/>
    </row>
    <row r="27" spans="1:13" ht="17" thickBot="1">
      <c r="A27" s="47" t="str">
        <f>IF(M27=0,"",_xlfn.FLOOR.MATH(RANK(L27,$L$12:$L$125)/4+1+SUMPRODUCT(-(-($L$12:$L$125=L27)),-(-(M27&lt;$M$12:$M$125)))/4))</f>
        <v/>
      </c>
      <c r="B27" s="48" t="s">
        <v>16</v>
      </c>
      <c r="C27" s="48">
        <v>1</v>
      </c>
      <c r="D27" s="49"/>
      <c r="E27" s="50"/>
      <c r="F27" s="51"/>
      <c r="G27" s="52" t="str">
        <f>IF($G$7&lt;&gt;"",$G$7,"")</f>
        <v>Obligatorisk</v>
      </c>
      <c r="H27" s="53"/>
      <c r="I27" s="53"/>
      <c r="J27" s="54">
        <f t="shared" si="0"/>
        <v>0</v>
      </c>
      <c r="K27" s="55">
        <f t="shared" si="1"/>
        <v>0</v>
      </c>
      <c r="L27" s="55">
        <f>SUM(K27:K29)</f>
        <v>0</v>
      </c>
      <c r="M27" s="64"/>
    </row>
    <row r="28" spans="1:13" ht="17" thickBot="1">
      <c r="A28" s="57">
        <v>6</v>
      </c>
      <c r="B28" s="4" t="s">
        <v>16</v>
      </c>
      <c r="C28" s="4">
        <v>2</v>
      </c>
      <c r="D28" s="58"/>
      <c r="E28" s="59"/>
      <c r="F28" s="60"/>
      <c r="G28" s="61" t="str">
        <f>IF($G$8&lt;&gt;"",$G$8,"")</f>
        <v>Kür</v>
      </c>
      <c r="H28" s="62"/>
      <c r="I28" s="62"/>
      <c r="J28" s="54">
        <f t="shared" si="0"/>
        <v>0</v>
      </c>
      <c r="K28" s="55">
        <f t="shared" si="1"/>
        <v>0</v>
      </c>
      <c r="L28" s="63">
        <f>SUM(K27:K29)</f>
        <v>0</v>
      </c>
      <c r="M28" s="64">
        <f>SUM(J27+J28)/2</f>
        <v>0</v>
      </c>
    </row>
    <row r="29" spans="1:13" ht="17" thickBot="1">
      <c r="A29" s="65" t="str">
        <f>IF(M29=0,"",_xlfn.FLOOR.MATH(RANK(L29,$L$12:$L$125)/4+1+SUMPRODUCT(-(-($L$12:$L$125=L29)),-(-(M29&lt;$M$12:$M$125)))/4))</f>
        <v/>
      </c>
      <c r="B29" s="4" t="s">
        <v>16</v>
      </c>
      <c r="C29" s="4">
        <v>3</v>
      </c>
      <c r="E29" s="59"/>
      <c r="G29" s="61" t="str">
        <f>IF($G$9&lt;&gt;"",$G$9,"")</f>
        <v/>
      </c>
      <c r="H29" s="62"/>
      <c r="I29" s="62"/>
      <c r="J29" s="54"/>
      <c r="K29" s="55">
        <f t="shared" si="1"/>
        <v>0</v>
      </c>
      <c r="L29" s="63">
        <f>SUM(K27:K29)</f>
        <v>0</v>
      </c>
      <c r="M29" s="64"/>
    </row>
    <row r="30" spans="1:13" ht="17" thickBot="1">
      <c r="A30" s="47" t="str">
        <f>IF(M30=0,"",_xlfn.FLOOR.MATH(RANK(L30,$L$12:$L$125)/4+1+SUMPRODUCT(-(-($L$12:$L$125=L30)),-(-(M30&lt;$M$12:$M$125)))/4))</f>
        <v/>
      </c>
      <c r="B30" s="48" t="s">
        <v>16</v>
      </c>
      <c r="C30" s="48">
        <v>1</v>
      </c>
      <c r="D30" s="49"/>
      <c r="E30" s="50"/>
      <c r="F30" s="51"/>
      <c r="G30" s="52" t="str">
        <f>IF($G$7&lt;&gt;"",$G$7,"")</f>
        <v>Obligatorisk</v>
      </c>
      <c r="H30" s="53"/>
      <c r="I30" s="53"/>
      <c r="J30" s="54">
        <f t="shared" si="0"/>
        <v>0</v>
      </c>
      <c r="K30" s="55">
        <f t="shared" si="1"/>
        <v>0</v>
      </c>
      <c r="L30" s="55">
        <f>SUM(K30:K32)</f>
        <v>0</v>
      </c>
      <c r="M30" s="64"/>
    </row>
    <row r="31" spans="1:13" ht="17" thickBot="1">
      <c r="A31" s="57">
        <v>7</v>
      </c>
      <c r="B31" s="4" t="s">
        <v>16</v>
      </c>
      <c r="C31" s="4">
        <v>2</v>
      </c>
      <c r="D31" s="58"/>
      <c r="E31" s="59"/>
      <c r="F31" s="60"/>
      <c r="G31" s="61" t="str">
        <f>IF($G$8&lt;&gt;"",$G$8,"")</f>
        <v>Kür</v>
      </c>
      <c r="H31" s="62"/>
      <c r="I31" s="62"/>
      <c r="J31" s="54">
        <f t="shared" si="0"/>
        <v>0</v>
      </c>
      <c r="K31" s="55">
        <f t="shared" si="1"/>
        <v>0</v>
      </c>
      <c r="L31" s="63">
        <f>SUM(K30:K32)</f>
        <v>0</v>
      </c>
      <c r="M31" s="64">
        <f>SUM(J30+J31)/2</f>
        <v>0</v>
      </c>
    </row>
    <row r="32" spans="1:13" ht="17" thickBot="1">
      <c r="A32" s="65" t="str">
        <f>IF(M32=0,"",_xlfn.FLOOR.MATH(RANK(L32,$L$12:$L$125)/4+1+SUMPRODUCT(-(-($L$12:$L$125=L32)),-(-(M32&lt;$M$12:$M$125)))/4))</f>
        <v/>
      </c>
      <c r="B32" s="4" t="s">
        <v>16</v>
      </c>
      <c r="C32" s="4">
        <v>3</v>
      </c>
      <c r="E32" s="59"/>
      <c r="G32" s="61" t="str">
        <f>IF($G$9&lt;&gt;"",$G$9,"")</f>
        <v/>
      </c>
      <c r="H32" s="62"/>
      <c r="I32" s="62"/>
      <c r="J32" s="54"/>
      <c r="K32" s="55">
        <f t="shared" si="1"/>
        <v>0</v>
      </c>
      <c r="L32" s="63">
        <f>SUM(K30:K32)</f>
        <v>0</v>
      </c>
      <c r="M32" s="64"/>
    </row>
    <row r="33" spans="1:13" ht="17" thickBot="1">
      <c r="A33" s="47" t="str">
        <f>IF(M33=0,"",_xlfn.FLOOR.MATH(RANK(L33,$L$12:$L$125)/4+1+SUMPRODUCT(-(-($L$12:$L$125=L33)),-(-(M33&lt;$M$12:$M$125)))/4))</f>
        <v/>
      </c>
      <c r="B33" s="48" t="s">
        <v>16</v>
      </c>
      <c r="C33" s="48">
        <v>1</v>
      </c>
      <c r="D33" s="49"/>
      <c r="E33" s="50"/>
      <c r="F33" s="51"/>
      <c r="G33" s="52" t="str">
        <f>IF($G$7&lt;&gt;"",$G$7,"")</f>
        <v>Obligatorisk</v>
      </c>
      <c r="H33" s="53"/>
      <c r="I33" s="53"/>
      <c r="J33" s="54">
        <f t="shared" ref="J33:J40" si="2">SUM(H33/4)+((I33/4)*3)</f>
        <v>0</v>
      </c>
      <c r="K33" s="55">
        <f t="shared" si="1"/>
        <v>0</v>
      </c>
      <c r="L33" s="55">
        <f>SUM(K33:K35)</f>
        <v>0</v>
      </c>
      <c r="M33" s="64"/>
    </row>
    <row r="34" spans="1:13" ht="17" thickBot="1">
      <c r="A34" s="57">
        <v>8</v>
      </c>
      <c r="B34" s="4" t="s">
        <v>16</v>
      </c>
      <c r="C34" s="4">
        <v>2</v>
      </c>
      <c r="D34" s="58"/>
      <c r="E34" s="59"/>
      <c r="F34" s="60"/>
      <c r="G34" s="61" t="str">
        <f>IF($G$8&lt;&gt;"",$G$8,"")</f>
        <v>Kür</v>
      </c>
      <c r="H34" s="62"/>
      <c r="I34" s="62"/>
      <c r="J34" s="54">
        <f t="shared" si="2"/>
        <v>0</v>
      </c>
      <c r="K34" s="55">
        <f t="shared" si="1"/>
        <v>0</v>
      </c>
      <c r="L34" s="63">
        <f>SUM(K33:K35)</f>
        <v>0</v>
      </c>
      <c r="M34" s="64">
        <f>SUM(J33+J34)/2</f>
        <v>0</v>
      </c>
    </row>
    <row r="35" spans="1:13" ht="17" thickBot="1">
      <c r="A35" s="65" t="str">
        <f>IF(M35=0,"",_xlfn.FLOOR.MATH(RANK(L35,$L$12:$L$125)/4+1+SUMPRODUCT(-(-($L$12:$L$125=L35)),-(-(M35&lt;$M$12:$M$125)))/4))</f>
        <v/>
      </c>
      <c r="B35" s="4" t="s">
        <v>16</v>
      </c>
      <c r="C35" s="4">
        <v>3</v>
      </c>
      <c r="E35" s="59"/>
      <c r="G35" s="61" t="str">
        <f>IF($G$9&lt;&gt;"",$G$9,"")</f>
        <v/>
      </c>
      <c r="H35" s="62"/>
      <c r="I35" s="62"/>
      <c r="J35" s="54"/>
      <c r="K35" s="55">
        <f t="shared" si="1"/>
        <v>0</v>
      </c>
      <c r="L35" s="63">
        <f>SUM(K33:K35)</f>
        <v>0</v>
      </c>
      <c r="M35" s="64"/>
    </row>
    <row r="36" spans="1:13" ht="17" thickBot="1">
      <c r="A36" s="47" t="str">
        <f>IF(M36=0,"",_xlfn.FLOOR.MATH(RANK(L36,$L$12:$L$125)/4+1+SUMPRODUCT(-(-($L$12:$L$125=L36)),-(-(M36&lt;$M$12:$M$125)))/4))</f>
        <v/>
      </c>
      <c r="B36" s="48" t="s">
        <v>16</v>
      </c>
      <c r="C36" s="48">
        <v>1</v>
      </c>
      <c r="D36" s="49"/>
      <c r="E36" s="50"/>
      <c r="F36" s="51"/>
      <c r="G36" s="52" t="str">
        <f>IF($G$7&lt;&gt;"",$G$7,"")</f>
        <v>Obligatorisk</v>
      </c>
      <c r="H36" s="53"/>
      <c r="I36" s="53"/>
      <c r="J36" s="54">
        <f t="shared" si="2"/>
        <v>0</v>
      </c>
      <c r="K36" s="55">
        <f t="shared" si="1"/>
        <v>0</v>
      </c>
      <c r="L36" s="55">
        <f>SUM(K36:K38)</f>
        <v>0</v>
      </c>
      <c r="M36" s="64"/>
    </row>
    <row r="37" spans="1:13" ht="17" thickBot="1">
      <c r="A37" s="57">
        <v>9</v>
      </c>
      <c r="B37" s="4" t="s">
        <v>16</v>
      </c>
      <c r="C37" s="4">
        <v>2</v>
      </c>
      <c r="D37" s="58"/>
      <c r="E37" s="59"/>
      <c r="F37" s="60"/>
      <c r="G37" s="61" t="str">
        <f>IF($G$8&lt;&gt;"",$G$8,"")</f>
        <v>Kür</v>
      </c>
      <c r="H37" s="62"/>
      <c r="I37" s="62"/>
      <c r="J37" s="54">
        <f t="shared" si="2"/>
        <v>0</v>
      </c>
      <c r="K37" s="55">
        <f t="shared" si="1"/>
        <v>0</v>
      </c>
      <c r="L37" s="63">
        <f>SUM(K36:K38)</f>
        <v>0</v>
      </c>
      <c r="M37" s="64">
        <f>SUM(J36+J37)/2</f>
        <v>0</v>
      </c>
    </row>
    <row r="38" spans="1:13" ht="17" thickBot="1">
      <c r="A38" s="65" t="str">
        <f>IF(M38=0,"",_xlfn.FLOOR.MATH(RANK(L38,$L$12:$L$125)/4+1+SUMPRODUCT(-(-($L$12:$L$125=L38)),-(-(M38&lt;$M$12:$M$125)))/4))</f>
        <v/>
      </c>
      <c r="B38" s="4" t="s">
        <v>16</v>
      </c>
      <c r="C38" s="4">
        <v>3</v>
      </c>
      <c r="E38" s="59"/>
      <c r="G38" s="61" t="str">
        <f>IF($G$9&lt;&gt;"",$G$9,"")</f>
        <v/>
      </c>
      <c r="H38" s="62"/>
      <c r="I38" s="62"/>
      <c r="J38" s="54"/>
      <c r="K38" s="55">
        <f t="shared" si="1"/>
        <v>0</v>
      </c>
      <c r="L38" s="63">
        <f>SUM(K36:K38)</f>
        <v>0</v>
      </c>
      <c r="M38" s="64"/>
    </row>
    <row r="39" spans="1:13" ht="17" thickBot="1">
      <c r="A39" s="47" t="str">
        <f>IF(M39=0,"",_xlfn.FLOOR.MATH(RANK(L39,$L$12:$L$125)/4+1+SUMPRODUCT(-(-($L$12:$L$125=L39)),-(-(M39&lt;$M$12:$M$125)))/4))</f>
        <v/>
      </c>
      <c r="B39" s="48" t="s">
        <v>16</v>
      </c>
      <c r="C39" s="48">
        <v>1</v>
      </c>
      <c r="D39" s="49"/>
      <c r="E39" s="50"/>
      <c r="F39" s="51"/>
      <c r="G39" s="52" t="str">
        <f>IF($G$7&lt;&gt;"",$G$7,"")</f>
        <v>Obligatorisk</v>
      </c>
      <c r="H39" s="53"/>
      <c r="I39" s="53"/>
      <c r="J39" s="54">
        <f t="shared" si="2"/>
        <v>0</v>
      </c>
      <c r="K39" s="55">
        <f t="shared" si="1"/>
        <v>0</v>
      </c>
      <c r="L39" s="55">
        <f>SUM(K39:K41)</f>
        <v>0</v>
      </c>
      <c r="M39" s="64"/>
    </row>
    <row r="40" spans="1:13" ht="17" thickBot="1">
      <c r="A40" s="57">
        <v>10</v>
      </c>
      <c r="B40" s="4" t="s">
        <v>16</v>
      </c>
      <c r="C40" s="4">
        <v>2</v>
      </c>
      <c r="D40" s="58"/>
      <c r="E40" s="59"/>
      <c r="F40" s="60"/>
      <c r="G40" s="61" t="str">
        <f>IF($G$8&lt;&gt;"",$G$8,"")</f>
        <v>Kür</v>
      </c>
      <c r="H40" s="62"/>
      <c r="I40" s="62"/>
      <c r="J40" s="54">
        <f t="shared" si="2"/>
        <v>0</v>
      </c>
      <c r="K40" s="55">
        <f t="shared" si="1"/>
        <v>0</v>
      </c>
      <c r="L40" s="63">
        <f>SUM(K39:K41)</f>
        <v>0</v>
      </c>
      <c r="M40" s="64">
        <f>SUM(J39+J40)/2</f>
        <v>0</v>
      </c>
    </row>
    <row r="41" spans="1:13">
      <c r="A41" s="65" t="str">
        <f>IF(M41=0,"",_xlfn.FLOOR.MATH(RANK(L41,$L$12:$L$125)/4+1+SUMPRODUCT(-(-($L$12:$L$125=L41)),-(-(M41&lt;$M$12:$M$125)))/4))</f>
        <v/>
      </c>
      <c r="B41" s="4" t="s">
        <v>16</v>
      </c>
      <c r="C41" s="4">
        <v>3</v>
      </c>
      <c r="E41" s="59"/>
      <c r="G41" s="61" t="str">
        <f>IF($G$9&lt;&gt;"",$G$9,"")</f>
        <v/>
      </c>
      <c r="H41" s="62"/>
      <c r="I41" s="62"/>
      <c r="J41" s="54"/>
      <c r="K41" s="55">
        <f t="shared" si="1"/>
        <v>0</v>
      </c>
      <c r="L41" s="63">
        <f>SUM(K39:K41)</f>
        <v>0</v>
      </c>
      <c r="M41" s="64"/>
    </row>
  </sheetData>
  <conditionalFormatting sqref="H13:I13">
    <cfRule type="expression" priority="81" stopIfTrue="1">
      <formula>COUNTBLANK($G13)=1</formula>
    </cfRule>
    <cfRule type="containsBlanks" dxfId="29" priority="84">
      <formula>LEN(TRIM(H13))=0</formula>
    </cfRule>
  </conditionalFormatting>
  <conditionalFormatting sqref="H14:I14">
    <cfRule type="expression" priority="80" stopIfTrue="1">
      <formula>COUNTBLANK($G14)=1</formula>
    </cfRule>
    <cfRule type="containsBlanks" dxfId="28" priority="85">
      <formula>LEN(TRIM(H14))=0</formula>
    </cfRule>
  </conditionalFormatting>
  <conditionalFormatting sqref="H12:I12">
    <cfRule type="expression" priority="82" stopIfTrue="1">
      <formula>COUNTBLANK($G12)=1</formula>
    </cfRule>
    <cfRule type="containsBlanks" dxfId="27" priority="83">
      <formula>LEN(TRIM(H12))=0</formula>
    </cfRule>
  </conditionalFormatting>
  <conditionalFormatting sqref="H15:I15">
    <cfRule type="expression" priority="87" stopIfTrue="1">
      <formula>COUNTBLANK($G15)=1</formula>
    </cfRule>
    <cfRule type="containsBlanks" dxfId="26" priority="88">
      <formula>LEN(TRIM(H15))=0</formula>
    </cfRule>
  </conditionalFormatting>
  <conditionalFormatting sqref="H16:I16">
    <cfRule type="expression" priority="89" stopIfTrue="1">
      <formula>COUNTBLANK($G16)=1</formula>
    </cfRule>
    <cfRule type="containsBlanks" dxfId="25" priority="90">
      <formula>LEN(TRIM(H16))=0</formula>
    </cfRule>
  </conditionalFormatting>
  <conditionalFormatting sqref="H17:I17">
    <cfRule type="expression" priority="91" stopIfTrue="1">
      <formula>COUNTBLANK($G17)=1</formula>
    </cfRule>
    <cfRule type="containsBlanks" dxfId="24" priority="92">
      <formula>LEN(TRIM(H17))=0</formula>
    </cfRule>
  </conditionalFormatting>
  <conditionalFormatting sqref="H18:I18">
    <cfRule type="expression" priority="95" stopIfTrue="1">
      <formula>COUNTBLANK($G18)=1</formula>
    </cfRule>
    <cfRule type="containsBlanks" dxfId="23" priority="96">
      <formula>LEN(TRIM(H18))=0</formula>
    </cfRule>
  </conditionalFormatting>
  <conditionalFormatting sqref="H19:I19">
    <cfRule type="expression" priority="97" stopIfTrue="1">
      <formula>COUNTBLANK($G19)=1</formula>
    </cfRule>
    <cfRule type="containsBlanks" dxfId="22" priority="98">
      <formula>LEN(TRIM(H19))=0</formula>
    </cfRule>
  </conditionalFormatting>
  <conditionalFormatting sqref="H20:I20">
    <cfRule type="expression" priority="99" stopIfTrue="1">
      <formula>COUNTBLANK($G20)=1</formula>
    </cfRule>
    <cfRule type="containsBlanks" dxfId="21" priority="100">
      <formula>LEN(TRIM(H20))=0</formula>
    </cfRule>
  </conditionalFormatting>
  <conditionalFormatting sqref="H21:I21">
    <cfRule type="expression" priority="71" stopIfTrue="1">
      <formula>COUNTBLANK($G21)=1</formula>
    </cfRule>
    <cfRule type="containsBlanks" dxfId="20" priority="72">
      <formula>LEN(TRIM(H21))=0</formula>
    </cfRule>
  </conditionalFormatting>
  <conditionalFormatting sqref="H22:I22">
    <cfRule type="expression" priority="73" stopIfTrue="1">
      <formula>COUNTBLANK($G22)=1</formula>
    </cfRule>
    <cfRule type="containsBlanks" dxfId="19" priority="74">
      <formula>LEN(TRIM(H22))=0</formula>
    </cfRule>
  </conditionalFormatting>
  <conditionalFormatting sqref="H23:I23">
    <cfRule type="expression" priority="75" stopIfTrue="1">
      <formula>COUNTBLANK($G23)=1</formula>
    </cfRule>
    <cfRule type="containsBlanks" dxfId="18" priority="76">
      <formula>LEN(TRIM(H23))=0</formula>
    </cfRule>
  </conditionalFormatting>
  <conditionalFormatting sqref="H24:I24">
    <cfRule type="expression" priority="63" stopIfTrue="1">
      <formula>COUNTBLANK($G24)=1</formula>
    </cfRule>
    <cfRule type="containsBlanks" dxfId="17" priority="64">
      <formula>LEN(TRIM(H24))=0</formula>
    </cfRule>
  </conditionalFormatting>
  <conditionalFormatting sqref="H25:I25">
    <cfRule type="expression" priority="65" stopIfTrue="1">
      <formula>COUNTBLANK($G25)=1</formula>
    </cfRule>
    <cfRule type="containsBlanks" dxfId="16" priority="66">
      <formula>LEN(TRIM(H25))=0</formula>
    </cfRule>
  </conditionalFormatting>
  <conditionalFormatting sqref="H26:I26">
    <cfRule type="expression" priority="67" stopIfTrue="1">
      <formula>COUNTBLANK($G26)=1</formula>
    </cfRule>
    <cfRule type="containsBlanks" dxfId="15" priority="68">
      <formula>LEN(TRIM(H26))=0</formula>
    </cfRule>
  </conditionalFormatting>
  <conditionalFormatting sqref="H27:I27">
    <cfRule type="expression" priority="55" stopIfTrue="1">
      <formula>COUNTBLANK($G27)=1</formula>
    </cfRule>
    <cfRule type="containsBlanks" dxfId="14" priority="56">
      <formula>LEN(TRIM(H27))=0</formula>
    </cfRule>
  </conditionalFormatting>
  <conditionalFormatting sqref="H28:I28">
    <cfRule type="expression" priority="57" stopIfTrue="1">
      <formula>COUNTBLANK($G28)=1</formula>
    </cfRule>
    <cfRule type="containsBlanks" dxfId="13" priority="58">
      <formula>LEN(TRIM(H28))=0</formula>
    </cfRule>
  </conditionalFormatting>
  <conditionalFormatting sqref="H29:I29">
    <cfRule type="expression" priority="59" stopIfTrue="1">
      <formula>COUNTBLANK($G29)=1</formula>
    </cfRule>
    <cfRule type="containsBlanks" dxfId="12" priority="60">
      <formula>LEN(TRIM(H29))=0</formula>
    </cfRule>
  </conditionalFormatting>
  <conditionalFormatting sqref="H30:I30">
    <cfRule type="expression" priority="47" stopIfTrue="1">
      <formula>COUNTBLANK($G30)=1</formula>
    </cfRule>
    <cfRule type="containsBlanks" dxfId="11" priority="48">
      <formula>LEN(TRIM(H30))=0</formula>
    </cfRule>
  </conditionalFormatting>
  <conditionalFormatting sqref="H31:I31">
    <cfRule type="expression" priority="49" stopIfTrue="1">
      <formula>COUNTBLANK($G31)=1</formula>
    </cfRule>
    <cfRule type="containsBlanks" dxfId="10" priority="50">
      <formula>LEN(TRIM(H31))=0</formula>
    </cfRule>
  </conditionalFormatting>
  <conditionalFormatting sqref="H32:I32">
    <cfRule type="expression" priority="51" stopIfTrue="1">
      <formula>COUNTBLANK($G32)=1</formula>
    </cfRule>
    <cfRule type="containsBlanks" dxfId="9" priority="52">
      <formula>LEN(TRIM(H32))=0</formula>
    </cfRule>
  </conditionalFormatting>
  <conditionalFormatting sqref="H33:I33">
    <cfRule type="expression" priority="13" stopIfTrue="1">
      <formula>COUNTBLANK($G33)=1</formula>
    </cfRule>
    <cfRule type="containsBlanks" dxfId="8" priority="14">
      <formula>LEN(TRIM(H33))=0</formula>
    </cfRule>
  </conditionalFormatting>
  <conditionalFormatting sqref="H34:I34">
    <cfRule type="expression" priority="15" stopIfTrue="1">
      <formula>COUNTBLANK($G34)=1</formula>
    </cfRule>
    <cfRule type="containsBlanks" dxfId="7" priority="16">
      <formula>LEN(TRIM(H34))=0</formula>
    </cfRule>
  </conditionalFormatting>
  <conditionalFormatting sqref="H35:I35">
    <cfRule type="expression" priority="17" stopIfTrue="1">
      <formula>COUNTBLANK($G35)=1</formula>
    </cfRule>
    <cfRule type="containsBlanks" dxfId="6" priority="18">
      <formula>LEN(TRIM(H35))=0</formula>
    </cfRule>
  </conditionalFormatting>
  <conditionalFormatting sqref="H36:I36">
    <cfRule type="expression" priority="7" stopIfTrue="1">
      <formula>COUNTBLANK($G36)=1</formula>
    </cfRule>
    <cfRule type="containsBlanks" dxfId="5" priority="8">
      <formula>LEN(TRIM(H36))=0</formula>
    </cfRule>
  </conditionalFormatting>
  <conditionalFormatting sqref="H37:I37">
    <cfRule type="expression" priority="9" stopIfTrue="1">
      <formula>COUNTBLANK($G37)=1</formula>
    </cfRule>
    <cfRule type="containsBlanks" dxfId="4" priority="10">
      <formula>LEN(TRIM(H37))=0</formula>
    </cfRule>
  </conditionalFormatting>
  <conditionalFormatting sqref="H38:I38">
    <cfRule type="expression" priority="11" stopIfTrue="1">
      <formula>COUNTBLANK($G38)=1</formula>
    </cfRule>
    <cfRule type="containsBlanks" dxfId="3" priority="12">
      <formula>LEN(TRIM(H38))=0</formula>
    </cfRule>
  </conditionalFormatting>
  <conditionalFormatting sqref="H39:I39">
    <cfRule type="expression" priority="1" stopIfTrue="1">
      <formula>COUNTBLANK($G39)=1</formula>
    </cfRule>
    <cfRule type="containsBlanks" dxfId="2" priority="2">
      <formula>LEN(TRIM(H39))=0</formula>
    </cfRule>
  </conditionalFormatting>
  <conditionalFormatting sqref="H40:I40">
    <cfRule type="expression" priority="3" stopIfTrue="1">
      <formula>COUNTBLANK($G40)=1</formula>
    </cfRule>
    <cfRule type="containsBlanks" dxfId="1" priority="4">
      <formula>LEN(TRIM(H40))=0</formula>
    </cfRule>
  </conditionalFormatting>
  <conditionalFormatting sqref="H41:I41">
    <cfRule type="expression" priority="5" stopIfTrue="1">
      <formula>COUNTBLANK($G41)=1</formula>
    </cfRule>
    <cfRule type="containsBlanks" dxfId="0" priority="6">
      <formula>LEN(TRIM(H41))=0</formula>
    </cfRule>
  </conditionalFormatting>
  <dataValidations count="2">
    <dataValidation type="decimal" allowBlank="1" showInputMessage="1" showErrorMessage="1" sqref="M13:M14" xr:uid="{AA6CD784-888E-4630-AAD0-61D92697AB01}">
      <formula1>0</formula1>
      <formula2>10</formula2>
    </dataValidation>
    <dataValidation type="decimal" allowBlank="1" showInputMessage="1" showErrorMessage="1" errorTitle="Illegal input value" error="Please enter a value between 0 and 10" sqref="H12:I14 K12:L14 J12:J41" xr:uid="{AE438754-0E97-4F8C-917D-09765F994E10}">
      <formula1>-0.000001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Kristine Walløe</dc:creator>
  <cp:lastModifiedBy>Sigrid Yri Øverland</cp:lastModifiedBy>
  <dcterms:created xsi:type="dcterms:W3CDTF">2022-04-02T14:31:35Z</dcterms:created>
  <dcterms:modified xsi:type="dcterms:W3CDTF">2022-05-02T10:17:03Z</dcterms:modified>
</cp:coreProperties>
</file>