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arahCox\Downloads\"/>
    </mc:Choice>
  </mc:AlternateContent>
  <xr:revisionPtr revIDLastSave="0" documentId="13_ncr:1_{2E65B746-BA74-43F1-8C77-89D62BF821D0}" xr6:coauthVersionLast="47" xr6:coauthVersionMax="47" xr10:uidLastSave="{00000000-0000-0000-0000-000000000000}"/>
  <bookViews>
    <workbookView xWindow="25490" yWindow="-110" windowWidth="19420" windowHeight="10300" firstSheet="4" activeTab="4" xr2:uid="{0B11A738-7127-425B-9C87-FB6D6DBDF232}"/>
  </bookViews>
  <sheets>
    <sheet name="Project Overview" sheetId="5" r:id="rId1"/>
    <sheet name="Technical Committee" sheetId="6" r:id="rId2"/>
    <sheet name="Consultation Summary" sheetId="4" r:id="rId3"/>
    <sheet name="Consultation Log" sheetId="2" r:id="rId4"/>
    <sheet name="Engagement Activities" sheetId="9" r:id="rId5"/>
    <sheet name="Stakeholders Contacted" sheetId="10" r:id="rId6"/>
    <sheet name="Stakeholders Contact Details" sheetId="11" state="hidden" r:id="rId7"/>
    <sheet name="Graph Data" sheetId="12" state="hidden" r:id="rId8"/>
  </sheets>
  <definedNames>
    <definedName name="_xlnm._FilterDatabase" localSheetId="3" hidden="1">'Consultation Log'!$A$1:$P$42</definedName>
    <definedName name="_xlnm._FilterDatabase" localSheetId="2" hidden="1">'Consultation Summary'!$B$1:$E$33</definedName>
    <definedName name="_xlnm._FilterDatabase" localSheetId="6" hidden="1">'Stakeholders Contact Details'!$A$1:$C$68</definedName>
    <definedName name="_xlnm._FilterDatabase" localSheetId="5" hidden="1">'Stakeholders Contacted'!$A$1:$C$119</definedName>
    <definedName name="_xlnm.Print_Area" localSheetId="3">'Consultation Log'!$D$1:$P$14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2" l="1"/>
  <c r="G17" i="12"/>
  <c r="G4" i="12" l="1"/>
  <c r="C44" i="10"/>
  <c r="A24" i="10"/>
  <c r="B24" i="10"/>
  <c r="C24" i="10"/>
  <c r="A25" i="10"/>
  <c r="B25" i="10"/>
  <c r="C25" i="10"/>
  <c r="A26" i="10"/>
  <c r="B26" i="10"/>
  <c r="C26" i="10"/>
  <c r="A27" i="10"/>
  <c r="B27" i="10"/>
  <c r="C27" i="10"/>
  <c r="A28" i="10"/>
  <c r="B28" i="10"/>
  <c r="C28" i="10"/>
  <c r="A29" i="10"/>
  <c r="B29" i="10"/>
  <c r="C29" i="10"/>
  <c r="A30" i="10"/>
  <c r="B30" i="10"/>
  <c r="C30" i="10"/>
  <c r="A31" i="10"/>
  <c r="B31" i="10"/>
  <c r="C31" i="10"/>
  <c r="A32" i="10"/>
  <c r="B32" i="10"/>
  <c r="C32" i="10"/>
  <c r="A33" i="10"/>
  <c r="B33" i="10"/>
  <c r="C33" i="10"/>
  <c r="A34" i="10"/>
  <c r="B34" i="10"/>
  <c r="C34" i="10"/>
  <c r="A35" i="10"/>
  <c r="B35" i="10"/>
  <c r="C35" i="10"/>
  <c r="A36" i="10"/>
  <c r="B36" i="10"/>
  <c r="A37" i="10"/>
  <c r="B37" i="10"/>
  <c r="A38" i="10"/>
  <c r="B38" i="10"/>
  <c r="C38" i="10"/>
  <c r="A39" i="10"/>
  <c r="B39" i="10"/>
  <c r="C39" i="10"/>
  <c r="A40" i="10"/>
  <c r="B40" i="10"/>
  <c r="A41" i="10"/>
  <c r="B41" i="10"/>
  <c r="A42" i="10"/>
  <c r="B42" i="10"/>
  <c r="C42" i="10"/>
  <c r="A43" i="10"/>
  <c r="B43" i="10"/>
  <c r="C43" i="10"/>
  <c r="A44" i="10"/>
  <c r="B44" i="10"/>
  <c r="A45" i="10"/>
  <c r="B45" i="10"/>
  <c r="C45" i="10"/>
  <c r="A46" i="10"/>
  <c r="B46" i="10"/>
  <c r="C46" i="10"/>
  <c r="A47" i="10"/>
  <c r="B47" i="10"/>
  <c r="C47" i="10"/>
  <c r="A48" i="10"/>
  <c r="B48" i="10"/>
  <c r="C48" i="10"/>
  <c r="A49" i="10"/>
  <c r="B49" i="10"/>
  <c r="C49" i="10"/>
  <c r="A50" i="10"/>
  <c r="B50" i="10"/>
  <c r="C50" i="10"/>
  <c r="A51" i="10"/>
  <c r="B51" i="10"/>
  <c r="C51" i="10"/>
  <c r="A52" i="10"/>
  <c r="B52" i="10"/>
  <c r="C52" i="10"/>
  <c r="A53" i="10"/>
  <c r="B53" i="10"/>
  <c r="C53" i="10"/>
  <c r="A54" i="10"/>
  <c r="B54" i="10"/>
  <c r="C54" i="10"/>
  <c r="A55" i="10"/>
  <c r="B55" i="10"/>
  <c r="C55" i="10"/>
  <c r="A56" i="10"/>
  <c r="B56" i="10"/>
  <c r="C56" i="10"/>
  <c r="A57" i="10"/>
  <c r="B57" i="10"/>
  <c r="C57" i="10"/>
  <c r="A58" i="10"/>
  <c r="B58" i="10"/>
  <c r="C58" i="10"/>
  <c r="A59" i="10"/>
  <c r="B59" i="10"/>
  <c r="C59" i="10"/>
  <c r="A60" i="10"/>
  <c r="B60" i="10"/>
  <c r="C60" i="10"/>
  <c r="A61" i="10"/>
  <c r="B61" i="10"/>
  <c r="C61" i="10"/>
  <c r="A62" i="10"/>
  <c r="B62" i="10"/>
  <c r="C62" i="10"/>
  <c r="A63" i="10"/>
  <c r="B63" i="10"/>
  <c r="C63" i="10"/>
  <c r="A64" i="10"/>
  <c r="B64" i="10"/>
  <c r="C64" i="10"/>
  <c r="A65" i="10"/>
  <c r="B65" i="10"/>
  <c r="C65" i="10"/>
  <c r="A66" i="10"/>
  <c r="B66" i="10"/>
  <c r="C66" i="10"/>
  <c r="A67" i="10"/>
  <c r="B67" i="10"/>
  <c r="C67" i="10"/>
  <c r="A68" i="10"/>
  <c r="B68" i="10"/>
  <c r="A69" i="10"/>
  <c r="B69" i="10"/>
  <c r="C69" i="10"/>
  <c r="A70" i="10"/>
  <c r="B70" i="10"/>
  <c r="C70" i="10"/>
  <c r="A71" i="10"/>
  <c r="B71" i="10"/>
  <c r="C71" i="10"/>
  <c r="A72" i="10"/>
  <c r="B72" i="10"/>
  <c r="C72" i="10"/>
  <c r="A73" i="10"/>
  <c r="B73" i="10"/>
  <c r="C73" i="10"/>
  <c r="A74" i="10"/>
  <c r="B74" i="10"/>
  <c r="C74" i="10"/>
  <c r="A75" i="10"/>
  <c r="B75" i="10"/>
  <c r="C75" i="10"/>
  <c r="A76" i="10"/>
  <c r="B76" i="10"/>
  <c r="C76" i="10"/>
  <c r="A77" i="10"/>
  <c r="B77" i="10"/>
  <c r="C77" i="10"/>
  <c r="A78" i="10"/>
  <c r="B78" i="10"/>
  <c r="C78" i="10"/>
  <c r="A79" i="10"/>
  <c r="B79" i="10"/>
  <c r="C79" i="10"/>
  <c r="A80" i="10"/>
  <c r="B80" i="10"/>
  <c r="C80" i="10"/>
  <c r="A81" i="10"/>
  <c r="B81" i="10"/>
  <c r="C81" i="10"/>
  <c r="A82" i="10"/>
  <c r="B82" i="10"/>
  <c r="C82" i="10"/>
  <c r="A83" i="10"/>
  <c r="B83" i="10"/>
  <c r="C83" i="10"/>
  <c r="A84" i="10"/>
  <c r="B84" i="10"/>
  <c r="C84" i="10"/>
  <c r="A85" i="10"/>
  <c r="B85" i="10"/>
  <c r="C85" i="10"/>
  <c r="A86" i="10"/>
  <c r="B86" i="10"/>
  <c r="C86" i="10"/>
  <c r="A87" i="10"/>
  <c r="B87" i="10"/>
  <c r="C87" i="10"/>
  <c r="A88" i="10"/>
  <c r="B88" i="10"/>
  <c r="C88" i="10"/>
  <c r="A89" i="10"/>
  <c r="B89" i="10"/>
  <c r="C89" i="10"/>
  <c r="A90" i="10"/>
  <c r="B90" i="10"/>
  <c r="C90" i="10"/>
  <c r="C119" i="10"/>
  <c r="B119" i="10"/>
  <c r="A119" i="10"/>
  <c r="C118" i="10"/>
  <c r="B118" i="10"/>
  <c r="A118" i="10"/>
  <c r="C117" i="10"/>
  <c r="B117" i="10"/>
  <c r="A117" i="10"/>
  <c r="C116" i="10"/>
  <c r="B116" i="10"/>
  <c r="A116" i="10"/>
  <c r="C115" i="10"/>
  <c r="B115" i="10"/>
  <c r="A115" i="10"/>
  <c r="C114" i="10"/>
  <c r="B114" i="10"/>
  <c r="A114" i="10"/>
  <c r="C113" i="10"/>
  <c r="B113" i="10"/>
  <c r="A113" i="10"/>
  <c r="C112" i="10"/>
  <c r="B112" i="10"/>
  <c r="A112" i="10"/>
  <c r="C111" i="10"/>
  <c r="B111" i="10"/>
  <c r="A111" i="10"/>
  <c r="C110" i="10"/>
  <c r="B110" i="10"/>
  <c r="A110" i="10"/>
  <c r="C109" i="10"/>
  <c r="B109" i="10"/>
  <c r="A109" i="10"/>
  <c r="C108" i="10"/>
  <c r="B108" i="10"/>
  <c r="A108" i="10"/>
  <c r="C107" i="10"/>
  <c r="B107" i="10"/>
  <c r="A107" i="10"/>
  <c r="C106" i="10"/>
  <c r="B106" i="10"/>
  <c r="A106" i="10"/>
  <c r="C105" i="10"/>
  <c r="B105" i="10"/>
  <c r="A105" i="10"/>
  <c r="C104" i="10"/>
  <c r="B104" i="10"/>
  <c r="A104" i="10"/>
  <c r="C103" i="10"/>
  <c r="B103" i="10"/>
  <c r="A103" i="10"/>
  <c r="C102" i="10"/>
  <c r="B102" i="10"/>
  <c r="A102" i="10"/>
  <c r="C101" i="10"/>
  <c r="B101" i="10"/>
  <c r="A101" i="10"/>
  <c r="C100" i="10"/>
  <c r="B100" i="10"/>
  <c r="A100" i="10"/>
  <c r="C99" i="10"/>
  <c r="B99" i="10"/>
  <c r="A99" i="10"/>
  <c r="C98" i="10"/>
  <c r="B98" i="10"/>
  <c r="A98" i="10"/>
  <c r="C97" i="10"/>
  <c r="B97" i="10"/>
  <c r="A97" i="10"/>
  <c r="C96" i="10"/>
  <c r="B96" i="10"/>
  <c r="A96" i="10"/>
  <c r="C95" i="10"/>
  <c r="B95" i="10"/>
  <c r="A95" i="10"/>
  <c r="C94" i="10"/>
  <c r="B94" i="10"/>
  <c r="A94" i="10"/>
  <c r="C93" i="10"/>
  <c r="B93" i="10"/>
  <c r="A93" i="10"/>
  <c r="C92" i="10"/>
  <c r="B92" i="10"/>
  <c r="A92" i="10"/>
  <c r="C91" i="10"/>
  <c r="B91" i="10"/>
  <c r="A91" i="10"/>
  <c r="C23" i="10"/>
  <c r="B23" i="10"/>
  <c r="A23" i="10"/>
  <c r="C22" i="10"/>
  <c r="B22" i="10"/>
  <c r="A22" i="10"/>
  <c r="C21" i="10"/>
  <c r="B21" i="10"/>
  <c r="A21" i="10"/>
  <c r="C20" i="10"/>
  <c r="B20" i="10"/>
  <c r="A20" i="10"/>
  <c r="C19" i="10"/>
  <c r="B19" i="10"/>
  <c r="A19" i="10"/>
  <c r="C18" i="10"/>
  <c r="B18" i="10"/>
  <c r="A18" i="10"/>
  <c r="C17" i="10"/>
  <c r="B17" i="10"/>
  <c r="A17" i="10"/>
  <c r="C16" i="10"/>
  <c r="B16" i="10"/>
  <c r="A16" i="10"/>
  <c r="C15" i="10"/>
  <c r="B15" i="10"/>
  <c r="A15" i="10"/>
  <c r="C14" i="10"/>
  <c r="B14" i="10"/>
  <c r="A14" i="10"/>
  <c r="C13" i="10"/>
  <c r="B13" i="10"/>
  <c r="A13" i="10"/>
  <c r="C12" i="10"/>
  <c r="B12" i="10"/>
  <c r="A12" i="10"/>
  <c r="C11" i="10"/>
  <c r="B11" i="10"/>
  <c r="A11" i="10"/>
  <c r="C10" i="10"/>
  <c r="B10" i="10"/>
  <c r="A10" i="10"/>
  <c r="C9" i="10"/>
  <c r="B9" i="10"/>
  <c r="A9" i="10"/>
  <c r="C8" i="10"/>
  <c r="B8" i="10"/>
  <c r="A8" i="10"/>
  <c r="C7" i="10"/>
  <c r="B7" i="10"/>
  <c r="A7" i="10"/>
  <c r="C6" i="10"/>
  <c r="B6" i="10"/>
  <c r="A6" i="10"/>
  <c r="C5" i="10"/>
  <c r="B5" i="10"/>
  <c r="A5" i="10"/>
  <c r="C4" i="10"/>
  <c r="B4" i="10"/>
  <c r="A4" i="10"/>
  <c r="C3" i="10"/>
  <c r="B3" i="10"/>
  <c r="A3" i="10"/>
  <c r="C2" i="10"/>
  <c r="B2" i="10"/>
  <c r="A2" i="10"/>
  <c r="C18" i="12" l="1"/>
  <c r="G9" i="12"/>
  <c r="C4" i="12"/>
  <c r="G13" i="12"/>
  <c r="C17" i="12"/>
  <c r="C21" i="12"/>
  <c r="G5" i="12"/>
  <c r="C24" i="12"/>
  <c r="C22" i="12"/>
  <c r="G6" i="12"/>
  <c r="C19" i="12"/>
  <c r="C20" i="12"/>
  <c r="C23" i="12"/>
  <c r="G7" i="12"/>
  <c r="G8" i="12"/>
  <c r="G11" i="12"/>
  <c r="C5" i="12"/>
  <c r="G10" i="12"/>
  <c r="C16" i="12"/>
  <c r="G12" i="12"/>
  <c r="C6" i="12" l="1"/>
  <c r="C25" i="12"/>
  <c r="G14" i="12"/>
</calcChain>
</file>

<file path=xl/sharedStrings.xml><?xml version="1.0" encoding="utf-8"?>
<sst xmlns="http://schemas.openxmlformats.org/spreadsheetml/2006/main" count="1943" uniqueCount="459">
  <si>
    <t>Consultation Log - Project Overview</t>
  </si>
  <si>
    <t>Project Title:</t>
  </si>
  <si>
    <t>Training Package:</t>
  </si>
  <si>
    <t>CPP</t>
  </si>
  <si>
    <t>Project Website Link:</t>
  </si>
  <si>
    <t>https://buildskills.com.au/training/swimming-pool-and-spa-service-review</t>
  </si>
  <si>
    <t xml:space="preserve">The information contained in this document was captured during the following </t>
  </si>
  <si>
    <t>highlighted</t>
  </si>
  <si>
    <t>project stages:</t>
  </si>
  <si>
    <t>Development</t>
  </si>
  <si>
    <t>Broad Consultation</t>
  </si>
  <si>
    <t>Consensus Gathering</t>
  </si>
  <si>
    <t>Finalisation</t>
  </si>
  <si>
    <t>Senior Responsible Officer Check</t>
  </si>
  <si>
    <t>Consultation Summary</t>
  </si>
  <si>
    <t>This section provides a high-level summary of all feedback received, including any issues raised by stakeholders during this project, and the actions taken by BuildSkills Australia.</t>
  </si>
  <si>
    <t>Consultation Log</t>
  </si>
  <si>
    <t>This section provides a list of all feedback received throughout the project, and the actions taken by BuildSkills Australia.</t>
  </si>
  <si>
    <t>Technical Committee</t>
  </si>
  <si>
    <t xml:space="preserve">This section provides information about members of the Technical Committee for this project. </t>
  </si>
  <si>
    <t>Engagement Activities</t>
  </si>
  <si>
    <t xml:space="preserve">This section provides a list of key engagement activities that have taken place during the project. </t>
  </si>
  <si>
    <t>Stakeholders contacted</t>
  </si>
  <si>
    <t>This section provides a list of all stakeholders who were contacted by BuildSkills Australia to inform them of the project and encourage their input.</t>
  </si>
  <si>
    <t>Phase received</t>
  </si>
  <si>
    <t>Stakeholder Type</t>
  </si>
  <si>
    <t>Key issues</t>
  </si>
  <si>
    <t>Action taken to address issue</t>
  </si>
  <si>
    <t>Does this stakeholder support the product?</t>
  </si>
  <si>
    <t>RTO</t>
  </si>
  <si>
    <t>Yes</t>
  </si>
  <si>
    <t>Technical Committee Meeting</t>
  </si>
  <si>
    <t>Peak Industry Body</t>
  </si>
  <si>
    <t>Committee Member Name</t>
  </si>
  <si>
    <t>Organisation</t>
  </si>
  <si>
    <t>Position/Job Title</t>
  </si>
  <si>
    <t>Representation</t>
  </si>
  <si>
    <t>Specialist Industry Sector</t>
  </si>
  <si>
    <t>Jurisdiction</t>
  </si>
  <si>
    <t>Reason for Proxy (if applicable)</t>
  </si>
  <si>
    <t>Matthew Booth</t>
  </si>
  <si>
    <t>Fluidra</t>
  </si>
  <si>
    <t>Training Manager</t>
  </si>
  <si>
    <t>Educational Expert</t>
  </si>
  <si>
    <t>Swimming Pools &amp; Spas</t>
  </si>
  <si>
    <t>NSW</t>
  </si>
  <si>
    <t>Spiros Dassakis</t>
  </si>
  <si>
    <t>NextGen Experts</t>
  </si>
  <si>
    <t>Industry Adviser</t>
  </si>
  <si>
    <t>Industry Consultant</t>
  </si>
  <si>
    <t>David Daft</t>
  </si>
  <si>
    <t>Waterco</t>
  </si>
  <si>
    <t>ANZ Training &amp; Services Manager</t>
  </si>
  <si>
    <t>Employer</t>
  </si>
  <si>
    <t>Darren Liptrott</t>
  </si>
  <si>
    <t>Poolworx Corporation</t>
  </si>
  <si>
    <t>Senior Technical Advisor</t>
  </si>
  <si>
    <t>QLD</t>
  </si>
  <si>
    <t>Wendy Donaldson</t>
  </si>
  <si>
    <t>SPASA</t>
  </si>
  <si>
    <t>COO</t>
  </si>
  <si>
    <t>Industry Association</t>
  </si>
  <si>
    <t>Rachael Bambry</t>
  </si>
  <si>
    <t>SPASA / IRL Institute</t>
  </si>
  <si>
    <t>Executive Manager - Training</t>
  </si>
  <si>
    <t>Industry Association/RTO</t>
  </si>
  <si>
    <t>Kristin Cassidy</t>
  </si>
  <si>
    <t>Sapphire Pool &amp; Spa</t>
  </si>
  <si>
    <t>Business Owner</t>
  </si>
  <si>
    <t>David Watson</t>
  </si>
  <si>
    <t>Shenton Enterprises</t>
  </si>
  <si>
    <t>Consultant</t>
  </si>
  <si>
    <t>WA</t>
  </si>
  <si>
    <t>Leanne Wells</t>
  </si>
  <si>
    <t>Queensland Health</t>
  </si>
  <si>
    <t>Enviromental Health Officer</t>
  </si>
  <si>
    <t>STA</t>
  </si>
  <si>
    <t>James Lunnay</t>
  </si>
  <si>
    <t>Jims Pool Care</t>
  </si>
  <si>
    <t>Owner / Operator</t>
  </si>
  <si>
    <t>SA</t>
  </si>
  <si>
    <t>Emily Knight</t>
  </si>
  <si>
    <t>AMPD Academy</t>
  </si>
  <si>
    <t>General Manager</t>
  </si>
  <si>
    <t>TC Member Resigned</t>
  </si>
  <si>
    <t>Reason for Resignation</t>
  </si>
  <si>
    <t>Quentin Field</t>
  </si>
  <si>
    <t>Resolute Training</t>
  </si>
  <si>
    <t>Director</t>
  </si>
  <si>
    <t>Felt he could offer better advice outside of the TC, willing to continue to consult and provide input</t>
  </si>
  <si>
    <t>Date Received</t>
  </si>
  <si>
    <t>Category</t>
  </si>
  <si>
    <t>Current Product Code (on TGA)</t>
  </si>
  <si>
    <t>Current Product Title (on TGA)</t>
  </si>
  <si>
    <t>Temporary Product Code</t>
  </si>
  <si>
    <t>Temporary Product Title</t>
  </si>
  <si>
    <t>Final Product Code</t>
  </si>
  <si>
    <t>Final Product Title</t>
  </si>
  <si>
    <t>Industry</t>
  </si>
  <si>
    <t>Stakeholder Comments/Feedback</t>
  </si>
  <si>
    <t>Method</t>
  </si>
  <si>
    <t>Developer Comments</t>
  </si>
  <si>
    <t>Technical Committee Response</t>
  </si>
  <si>
    <t>Initial Development</t>
  </si>
  <si>
    <t>Course</t>
  </si>
  <si>
    <t>CPP31218</t>
  </si>
  <si>
    <t>Certificate III in Swimming Pool and Spa Service</t>
  </si>
  <si>
    <t>TBC</t>
  </si>
  <si>
    <t>Swimming Pools and Spas</t>
  </si>
  <si>
    <t>Stakeholder advised BCNSW Licensing Current qualifications</t>
  </si>
  <si>
    <t>Online meeting</t>
  </si>
  <si>
    <t>Noted</t>
  </si>
  <si>
    <t xml:space="preserve">Stakeholder advised:
Regulatory and licencing requirements between States - provided analysis. Consensus required for addressing differences between commercial and residential. Repair work should be focus - non elec components. </t>
  </si>
  <si>
    <t>Possible unit in 'non-structural repairs', does not think the CERT IV should be deleted, believes it should be redesigned and the pre – recs removed.</t>
  </si>
  <si>
    <t>Qualification should have Stronger focus on water treatment and chemical analysis</t>
  </si>
  <si>
    <t>Regulator</t>
  </si>
  <si>
    <t>Focus on public health risks, sanitisation, and bacteria risk management</t>
  </si>
  <si>
    <t>Key Issue
•	Technicians lack basic water chemistry understanding and often show low interest in chemistry fundamentals.
•	Even after completing Aquatic Technical Operator training and using an app that prompts correct steps, the tech ignored critical chemical relationships (pH ↔ Total Alkalinity).
Perspective
•	These topics may seem Cert IV level, but Cert III needs foundational coverage to make advanced concepts meaningful.
•	Without strong foundations, technicians struggle to apply knowledge in real-world troubleshooting.
Key Takeaways
•	Practical chemistry understanding is critical for operational safety and efficiency.
•	Training should move beyond compliance to include cause-effect relationships and diagnostic thinking.
Suggests restructuring Cert III modules to embed: 
o	Water balance fundamentals.
o	Chemical interdependencies.
o	Real-world troubleshooting scenarios.</t>
  </si>
  <si>
    <t>Email</t>
  </si>
  <si>
    <t>Believes higher skill level is important for Supervisor skills, and commissioning of equipment. Preference to keep Cert IV, though ackowledged requirements can be addressed through various skills streams.</t>
  </si>
  <si>
    <t xml:space="preserve">Provided Spa operator handbook, Includes pathogen tables with tolerance fields, anecdotes, operational guidance. Feedback on ATO course - not fit for purpose. </t>
  </si>
  <si>
    <t>TC membership acceptance. Current qual not fit for purpose, currently engaged in writing Training assessments</t>
  </si>
  <si>
    <t xml:space="preserve">SA Health advised Regulations do not require any formal qualifications or training of pool operators/ managers. The only requirement (which is found in the standard for the operation of swimming pools and spa pools in South Australia) is that pool operators are “knowledgeable and competent to operate the plant and maintain water quality”. </t>
  </si>
  <si>
    <t>Stakeholder commited to providing advice on draft docs and wants to ensure focus on future proofing. Mechanical engineer by trade, experienced in assessment and training. Beleives Cert III targeted for technicians, Cert IV for commercial Freanchises.</t>
  </si>
  <si>
    <t xml:space="preserve">Stakeholder currently developing Training. 
Key take outs from the discussion:
•	Agrees Cert IV not fit for purpose and that skill sets would be a good option
•	Would like to see duplication removed from WHS units, construction not relevant 
•	Should be a stronger focus on safety in Aquatic Industry </t>
  </si>
  <si>
    <t>Advised on licencing requirement across jurisdictions
Pool Building Licensing – By State/Territory
Victoria:
o	Licence: Domestic Builder (Limited to swimming pools and spas)
o	Qualification: Cert IV in Swimming Pool &amp; Spa Building (CPC40820)
o	Additional: 2 years experience, proof of projects, NCC &amp; AS1926 knowledge, referee report, interview.
New South Wales:
o	Licence: Swimming Pool Building
o	Qualification: CPC40820 or CPC40808 (skills assessment possible).
o	No extra requirements.
Queensland:
o	Licence: Swimming pool construction, installation &amp; maintenance
o	Qualification: Cert IV CPC40820 + CPCCBC4026A (construction/installation).
o	No extra requirements.
South Australia:
o	Licence: Multiple categories (Concrete Pools, Prefabricated Pools, etc.).
o	Qualification: Cert IV CPC40808.
o	No extra requirements.
Northern Territory &amp; Western Australia:
o	Licence: Building Practitioner or Contractor (no pool-specific licence).
o	No qualification or extra requirements specified.
Tasmania:
o	Licence: Builder (General Construction) – can request restricted pool builder licence.
o	Qualification: CPC40820 or equivalent.
o	Additional: 2 years experience, proof of projects, possible interview.
ACT:
o	Licence: Specialist Building Work – Endorsement for Swimming Pools (Class D)
o	Qualification: Cert IV CPC40808.
o	No extra requirements.
Pool &amp; Spa Service Licensing
Queensland:
o	Licence: Maintenance and accessories
Qualification: Cert III in Swimming Pool &amp; Spa Service (CPP31218).
New South Wales:
o	Licence: Swimming Pools Repairs and Servicing
o	Qualification: Cert III CPP31218.
o	Note: NSW is considering retiring this licence.
South Australia:
o	Licence: Installation and Maintenance of Pumps, Filtration Equipment, Chlorinators, Heaters &amp; Pipework
o	Qualification: Cert III CPP31218.
Key Observations
•	Cert IV (CPC40820/CPC40808) is the standard for pool building licences in most states.
•	Cert III (CPP31218) is required for pool and spa servicing in QLD, NSW, and SA.
•	Licensing requirements vary significantly by state, with NT and WA having no pool-specific licence.
•	NSW may retire the pool servicing licence, impacting future compliance pathways.</t>
  </si>
  <si>
    <t>Stakeholder to send through Role Descriptions for SK profile. Keen to see a focus on Aquatic Tech Operator, possibly a potential skill stream. Beleives there needs to be a clear distinction between Commercial and Domestic, possibly as two seperate streams.</t>
  </si>
  <si>
    <t>SPS technician core Responsibilities
•	On-Site Diagnostics &amp; Repairs
o	Attend scheduled visits to troubleshoot and repair domestic pool/spa products (pumps, filters, heaters, chlorinators, lighting, cleaners, controllers, automation systems).
o	Perform warranty repairs both on-site and in workshop.
•	Documentation &amp; Reporting
o	Complete service records in mobile field service platforms.
o	Log technical feedback and product investigation notes in CRM.
o	Close warranty cases with accurate parts and service details.
Customer &amp; Stakeholder Communication
o	Update consumers, trade customers, sales teams, and branch managers on job status.
o	Provide technical support via phone/email for troubleshooting.
Workflow Management
o	Prioritize jobs using a service priority matrix (urgent safety repairs, leaks, general maintenance).
o	Order spare parts for timely completion of repairs.
Quality &amp; Continuous Improvement
o	Conduct product investigations for recurring faults.
o	Participate in field trials and quality improvement initiatives.
Collaboration
o	Work with warranty coordinators and internal teams to resolve claims and coordinate schedules.Professional Development &amp; Compliance
o	Attend technical training, safety briefings, and process improvement meetings.
o	Comply with OH&amp;S, consumer law, and company warranty/service policies.</t>
  </si>
  <si>
    <t>Stakeholder provided profiles for Position Descriptions.
As majority of us are Business Owners in Jims. We come into this as Small Business Owners.
What we are looking for a people who are:
Motivated to learn
Need to be Problem Solvers
Good Communicators
Adapatable /flexible to needs and changes
Have a general understanding of Mechanics General Business operations
Emphasis in modules to include:
Water testing procedures and Regulatory requirements
Safe Practices Chemical Handling and storage
Correct Water testing procedures and Record Keeping (such as Swimming Pool Plant Operators Certificate)
Hydraulics and Size matching Equipment appropriately</t>
  </si>
  <si>
    <t>Stakeholder advised on content for: Digital Tools &amp; Smart Pool Technology
Application
This unit describes the skills and knowledge required to understand, configure, and troubleshoot digital automation systems used in swimming pool and spa service. It includes principles of ORP and pH control, calibration theory, algorithmic logic, and practical application using commercial brands and IoT-enabled equipment.
Elements and Performance Criteria
1. Explain principles of ORP and pH control
•	1.1 Describe the role of oxidation-reduction potential (ORP) in water sanitation
•	1.2 Explain pH balance and its impact on chemical effectiveness
•	1.3 Identify common issues affecting sensor readings
2. Interpret algorithmic logic in automated dosing systems
•	2.1 Describe how control algorithms respond to sensor input
•	2.2 Explain feedback loops and proportional control
•	2.3 Identify calibration drift and its impact on algorithm performance
3. Calibrate and configure digital pool controllers
•	3.1 Perform calibration procedures for ORP and pH sensors
•	3.2 Adjust setpoints and control parameters
•	3.3 Validate calibration against manual test results
4. Apply knowledge to commercial brand systems
•	4.1 Identify features of at least two commercial pool automation brands
•	4.2 Demonstrate calibration and configuration on selected brand systems
•	4.3 Troubleshoot common faults using brand-specific tools
5. Use remote monitoring and IoT tools
•	5.1 Access and interpret data from remote monitoring apps
•	5.2 Configure alerts and thresholds
•	5.3 Explain data security and privacy considerations
Foundation Skills
This section describes language, literacy, numeracy and employment skills incorporated in performance criteria that are required for competent performance.
• Technical literacy to interpret sensor data and algorithm logic
• Numeracy to calculate dosing rates and validate calibration
• Digital literacy to operate IoT-enabled systems and apps
Performance Evidence
The candidate must demonstrate the ability to:
• Explain ORP and pH control principles and their application
• Calibrate sensors and validate results
• Configure and troubleshoot at least two commercial automation systems
• Use remote monitoring tools to interpret and respond to system alerts
Knowledge Evidence
The candidate must demonstrate knowledge of:
• ORP and pH theory and its relevance to pool sanitation
• Calibration procedures and error sources
• Algorithmic control logic and feedback systems
• Features of commercial pool automation brands
• Data privacy and security in IoT systems
Assessment Conditions
Assessment must be conducted in a simulated or real workplace environment where candidates have access to digital pool controllers, calibration tools, and remote monitoring apps.
Assessors must satisfy NVR/AQTF assessor requirements.</t>
  </si>
  <si>
    <t>Stakeholder advised current Quals do not have tangible real-world application, Cert IV targeted to aquatic space, should merge both quals with separate skill set streams. Outlined key role requirements, four key elements Install-Service-Repair-Maintain. outlined impact on licensing across States, awareness/understanding - even though not performing licensed work, more specific and tailored knowledge requirements, esp around pump hydraulics- Flow rates, identifying appropriate equipment. Include long term maintenance and automation / emerging tech. Cust serv/ sales advice</t>
  </si>
  <si>
    <t>Stakeholder advised analysis of gaps in current TP, duplication, subjective language. Stronger focus on differences between facilities/commercial vs residential/domestic, also higher level duties. More emphasis on energy efficencies / water saving tasks, colaboration / cust service with consumer - hand overs. Preference for keeping Cert IV for senior techncians, but unsure what the employment outcome is.</t>
  </si>
  <si>
    <t>Stakeholder provided detailed feedback within the following draft units:
CPPSP3004 Advanced Electrical and Safety Fundamentals (for Pool and Spa Technicians
CPPSPS3003 Implement Occupational Hygiene and Public Health Procedures for Commercial Pool and Spa Operations
CPPSPS3004 - Automation and Digital System Integration
CPPSPS3004 Commission and Maintain Variable Speed and Energy-Efficient Pool and Spa Circulation Systems
CPPSPS3004 Install_Commission and Service Variable Speed and Energy Efficient Pool Circulation Systems
CPPSPS3004 Utilise Remote Monitoring_Diagnostics and Service Alert Systems for Pools and Spas
CPPSPS3006 Install_Maintain and Troubleshoot Robotic and Automatic Pool Cleaning Equipment
CPPSPS3011 Communicate Effectively and Manage Digital Documentation in Pool and Spa Service
Identify Career Pathways and Occupational Roles within the Pool and Spa Industry</t>
  </si>
  <si>
    <t>Stakeholder advised on the handbook they have developed for spa operators
Summary
This handbook serves as a comprehensive technical guide for public spray pads, public pools, and public spa operators, particularly those with some prior scientific knowledge. It introduces key microbiological concepts, pathogen-specific control strategies, and operational practices to ensure safe recreational water environments.
The manuscript is structured to support both low and deeper science background readers, offering foundational microbiology explanations and advanced pathogen tables. It emphasises the importance of circulation, filtration, and chemical dosing from a public facility perspective and provides detailed insights into environmental and design considerations, including dead water zones and biofilm risks.
Operators are equipped with actionable tools such as CT calculations, incident response protocols, and chemical selection guides. The handbook also includes appendices on Australian and American standards and antimicrobial resistance.
Overall, the handbook empowers operators to manage risks predictively and preventatively, reinforcing that public bathing facility spaces, when properly maintained, remain safe and enjoyable public assets.</t>
  </si>
  <si>
    <t>Stakehlder provided SK Profile feedback incorporated into Profile to help form draft products. Beleives larger facilities, seen as pathway from light commercial to larger commercial operations. Core tasks are same, but size./scale higher risk responsibilty.</t>
  </si>
  <si>
    <t>Stakeholder advised Pools and Spas is one of NS highest uptakes, delivering in all States. Mainly online, preference for onsite assessments where possible. Advised 'Installation' should be in Certificate III.</t>
  </si>
  <si>
    <t>Learner</t>
  </si>
  <si>
    <t>Stakeholder advised the following will assist depending on the type of work being undertaken during maintenance activities, it is possible an electrical work licence might be required.  The following information was recently released for the industry as from 1 April 2025 water equipment was included as prescribed electrical equipment - Prescribed Electrical Equipment | WorkSafe.qld.gov.au and further guidance material was also produced - Further guidance of prescribed electrical equipment - water equipment 
Key Points
•	Electrical Licensing Requirement:
From 1 April 2025, water equipment is classified as prescribed electrical equipment under Queensland regulations.
•	Implication for Maintenance Work:
Depending on the type of maintenance activity, a licensed electrical worker may be required to perform certain tasks.
•	Industry Guidance:
WorkSafe Queensland has released updated guidance materials:
o	Prescribed Electrical Equipment information page.
o	Additional guidance specifically for water equipment.
Why It Matters
•	Technicians and employers must review scope of work and ensure compliance with electrical licensing requirements.
•	Activities involving electrical isolation, reconnection, or prescribed equipment now carry stricter compliance obligations.</t>
  </si>
  <si>
    <t>Stakeholder advised Cert III works reasonably well but needs updating. Install and maintenance skills should be included in Cert III; currently seen as a gap.
Suggested pathways and streams: 
o	Retail stream (shop-based roles).
o	Residential stream (domestic pools).
o	Industrial/commercial stream (council and large facilities).
Current structure creates employment challenges; big companies must provide extra technical training.
Certificate IV 
•	Current prerequisite (Cert 3) is a barrier; many potential learners drop out when they see they must complete both.
•	Cert IV should focus on management-level roles (e.g., franchise owners, leisure centre managers).
•	Needs clear differentiation from Cert 3: 
o	Possibly through specialised skill sets (e.g., commercial aquatic systems, advanced water quality planning).
o	Remove residential-focused units (e.g., draining and acid washing pools).
•	Consider stackable skill sets
Skill Sets vs Full Qualification
•	Industry appetite for modular skill sets rather than one large qualification.
•	Examples discussed: 
o	Design and documentation of commercial aquatic systems (though “design” may be too complex—perhaps “plan” is better).
o	Advanced dosing systems (avoid vague terms like “complex”; use specific outcomes).
Regulatory &amp; Licensing Considerations
•	Cert III should cover licensing requirements (especially in NSW and QLD).
•	Cert IV could focus on roles under the Public Health Act (commercial/public pools).
Challenges
•	Need to reduce duplication across units (e.g., multiple “maintain” units with overlapping knowledge evidence).
•	We cluster units to streamline assessment and reduce burden.
Explore streams or skill sets for retail, residential, and commercial contexts. 
Remove unnecessary prerequisites and clarify vocational outcomes. 
Engage councils for input
Focus on licensing requirements as the cornerstone for Cert 3 design. 
Draft units with clear, implementable outcomes (avoid artificial barriers).</t>
  </si>
  <si>
    <t>Stakeholder advised - Installation Skills
•	Strong agreement that installation should be included at Certificate III level.
•	Cert III seen as the right level for practical tasks like installing equipment.
•	Cert IV should not focus on installation, but rather on higher-level skills.
Differentiation Between Cert III and Cert IV
•	Current distinction (context: residential vs commercial) is not sufficient.
o	Cert IV Low uptake
o	Current content lacks depth and does not address commercial environments effectively.
o	No strong incentive for learners to progress beyond Cert III.
Proposal: Cert IV should include specialist skills such as: 
o	Designing filtration systems for commercial/public pools.
o	Understanding compliance requirements for regulated environments.
•	Design tasks could be assessed through simulated environments 
•	Industry appetite for design-based skills needs validation.
Current Qualifications
Cert III: 
o	for residential/backyard pools.
o	Many learners complete Cert III mainly for compliance or franchise requirements.
o	Additional Training often delivered via structured programs 
Post-Cert III Training Needs
•	After Cert III, Poolwerx focuses on supplier-led training and internal programs for commercial skills.
•	Gap: No formal pathway or qualification that recognises advanced commercial knowledge.
Streams and Context
•	Positive feedback on proposed streams in skills profile: 
•	Need clearer definition of residential vs commercial (e.g., strata pools often fall in a grey area).
Customer Service
•	Current coverage in Cert III considered adequate.
•	Retail training handled separately by Poolwerx.
•	Emphasis on upselling opportunities during service calls.
Consider design-focused units for Cert IV or skill sets.</t>
  </si>
  <si>
    <t>Stakeholder feedback SK Profile
Feedback &amp; Knowledge Gaps
Water Chemistry &amp; Balancing:
o	Include hazardous chemical handling and storage.
o	Cover water quality fundamentals and balancing principles.
o	UV/AOP/Ozone are secondary sanitisers, not alternatives to chlorine/bromine.
Technical Skills:
o	Add calculations for volumes, flow rates, and reading pump curves.
o	Teach principles of centrifugal pumps, NPSH, and Affinity Laws.
o	Basics of electricity for diagnosing low-voltage outputs (chlorinators, lights).
Compliance &amp; Licensing:
o	Clarify boundaries for licensed trades: 
	Gas/electricians for heater commissioning.
	Plumbers only for connections to regulated systems (e.g., sewerage, potable water).
o	Include disconnect-reconnect (DR) scope and LOTO safety.
Digital &amp; IoT:
o	Setup and troubleshooting of connected features (SSID, pairing, alerts).
o	Cybersecurity for automation systems (network security, firmware updates).
o	Scheduling importance for automation systems.
Microbiological Safety:
o	Testing for Legionella, E. coli, Pseudomonas, Cryptosporidium.
o	Biofilm risks and remediation.
o	Hyperchlorination and spa disinfection protocols.
Aditional Suggestions:
o	Point-of-sale training for retail technicians.
o	Appreciation (not execution) of advanced leak detection for Cert III; reserve full execution for Cert IV.</t>
  </si>
  <si>
    <t>Stakeholder concerns raised
Requested meeting to clarify and recalibrate the direction regarding streams and the fundamental shift where Certificate III and Certificate IV units are merging.
•	document describes streams by environment/context:
Domestic, Light Commercial, Commercial, Public Aquatic Facility.
•	Last meeting and presentation (Product Drafts folder) refer to streams as functional categories:
Install &amp; Commission, Service, Maintain, Repair, Customer Service, Safety/Compliance.
 Action Required:
•	Confirm which stream structure is correct and intended for the revised training products.
Discuss implications of merging Cert III and Cert IV competencies</t>
  </si>
  <si>
    <t>Stakeholder adevised draft units have good coverage of potential public health risks, identifications of PH risks, understanding how to control them or bring the water quality back to control them and monitoring and record keeping.
Detailed feedback provided on following units:
CPP4XX Assess and treat water problems in swimming pools and spas
Assess and control risks to public health in aquatic environments</t>
  </si>
  <si>
    <t xml:space="preserve">Initial Development </t>
  </si>
  <si>
    <t xml:space="preserve">UoC Feedback - The draft unit structure is robust; it's clear that the consultation process has yielded highly relevant and up-to-date learning outcomes. Here are some suggestions and areas that would further strengthen the install units before mapping to units of competency. Well done!
•	Modern Product examples: Consider listing specific examples of products and system types within unit content or assessment evidence, for instance, variable speed pumps, saltwater chlorinators, automation-ready controllers, robotic/pressure/in-floor cleaning systems, and mineral/ozone/ioniser sanitation devices. This will help ground the units in current real-world equipment, making the assessment more authentic and relevant.
•	Practical Sizing and Real-World Selection: Add assessment tasks or scenarios on sizing pumps, filters, saltwater chlorinators, and heat pumps (using calculators and site parameters), ensuring technicians are equipped to make informed, fit-for-purpose recommendations in diverse site conditions.
•	Digital Documentation &amp; Remote Skills: The inclusion of performance evidence and assessment conditions referencing digital logs, record-keeping, incident reporting, and compliance documentation is spot on. These are core to industry expectations, especially as more clients and businesses shift towards paperless workflows and cloud-based reporting.
•	Sensor and Probe Management: Include calibration, diagnosis, and replacement of ORP/pH/flow/salinity/temperature probes in both knowledge and performance outcomes, so staff are confident with these increasingly standard site features. 
•	Comprehensive Hydraulic and Leak Diagnostics: Add clear requirements for hands-on leak detection, pressure testing, and complex hydraulic diagnosis to fully reflect the technical callouts faced in the field. 
•	Multi-System and Edge-case Handling: Consider scenarios or case studies where technicians must troubleshoot and optimise pools with multiple concurrent sanitisers (E.g., salt + UV), advanced automation, or combined cleaning systems, capturing the interplay of hydraulics, chemistry, and electronics.  
•	Trade Boundaries and WHS: Strongly support the coverage of recognising scope limitations, especially electrical/gas/refrigerant boundaries, and the protocols for escalation, handover, and safe collaboration. This is essential for ensuring compliance and reducing risk. 
•	Customer Communication &amp; Commissioning: Ensuring that candidates can document their work professionally, communicate installation outcomes clearly, and provide basic operational/warranty/maintenance handover to clients is a vital skillset. 
•	Automation and New Technologies: The units' recognition of smart/IoT systems, digital controllers, and the importance of firmware/security awareness is excellent. I suggest continuing to stay current with evolving technology and industry practices as part of routine reviews and updates. 
•	Modern Chemical Log Skills: I recommend highlighting, either in performance evidence or assessment examples, the ability to utilise chemical-testing software with photometers (such as the Lamotte Mobile Spin or equivalent). In the current market, technicians not only perform tests but also utilise integrated software to maintain digital chemical logs, track trending data, and generate compliance reports for both domestic and commercial clients. Developing and demonstrating proficiency with these tools is now a fundamental skill for the profession. 
•	Emerging Technology and Energy/Water Efficiency: Suggest that periodic curriculum review or elective content include the latest energy-efficient/eco technologies and regulatory/commercial best practices, as the industry and products are evolving rapidly.
•	Site Safety Assessment: The draft does a solid job of establishing hazard identification, risk minimisation, and the use of PPE as core skills. To reflect current expectations in the field, I suggest specifying the use of systematic risk assessment or a digital safety checklist at the beginning of each job. Many technicians today use workplace safety apps or digital checklists for prestart hazard review, which helps standardise and document safe work practices. Including this expectation in the unit, explicitly requiring demonstration or submission of a completed risk assessment for each service or installation visit, would reinforce both regulatory compliance and the culture of safety across the technician workforce. 
•	Hazardous Chemical Handling Enhancements: I also want to commend the unit's thorough approach to chemical and hazardous chemical handling, which covers SDS interpretation, PPE, segregation, storage, and correct usage. One possible enhancement: suggest requiring technicians to demonstrate proficiency with digital chemical inventory/management systems as part of the assessment. For example, this could involve using a mobile app or portal to record chemical receipts, usage, or storage compliance checks, mirroring what's common in quality-driven commercial operations today. Additionally, including a practical drill or scenario for chemical spill/emergency response as part of the assessment conditions would further reinforce safe handling practices and regulatory compliance in real-world contexts.    
The drafted content reflects the skills and knowledge needed for both domestic and commercial technicians/installers today. </t>
  </si>
  <si>
    <t>Stakeholder Feedback
Merging Cert III and Cert IV: 
o	TC members questioned whether merging units dilutes AQF level distinctions.
o	Cert III = broad knowledge; Cert IV = specialised skills.
o	Some members believe Installation is considered a specialised skill
Impact on learners: 
o	Stakeholder advised Cert III is entry-level, often for trainees with &lt;3 months experience.
o	Some mebers had concern about expecting inexperienced learners to perform complex tasks like plumbing, electrical work, and retrofitting.
Skill set confusion: 
Some members unclear on rationale for introducing a new skill set and its relationship to existing aquatic technical operator skill set in another training package.
Broader Issues
Current Cert IV uptake is low: 
o	Stakeholder suggested that it is mainly because it’s not linked to licensing requirements.
Workshops
o	Stakeholder expressed concern that decisions appear made before robust discussion. What happens to Cert IV if its core units are absorbed into Cert III?
Should Cert IV be repositioned (business/management focus)?
Committee role questioned: 
Some members felt they hadn’t seen consolidated feedback or been fully involved in shaping proposals.
Next Steps Agreed
•	send draft UoC and updated SK Profile for review.
•	Members to provide feedback before upcoming workshops</t>
  </si>
  <si>
    <t>Stakeholder Observation on Training Focus:
Feels current approach by others leans toward academic/theoretical content rather than real-world, task-based skills.
Example: Historical facts about pH (interesting but not practical) vs. knowing which chemicals adjust pH and their interactions.
Concern About Practical Relevance:
Emphasises importance of applied knowledge (chemical impacts on pH) over purely theoretical background.</t>
  </si>
  <si>
    <t>Please find attached an ACFIPS ITAB summary of the digital Skills involved in the Swimming Pools and Spa servicing qualifications. We hope this supports the redevelopment of the qualification.
Qualification Overview
Prepares graduates as qualified technicians for maintenance, diagnosis, and repair of residential and commercial pools/spas.
Core capabilities: 
o	Water quality testing and balancing.
o	Servicing circulation, filtration, heating, and dosing systems.
o	Safe chemical handling.
Includes workplace competencies: WHS, first aid, customer service, sales, and business technology.
Graduates can work autonomously, applying industry standards and legislative requirements.
Digital Skills
Essential for modern service environments: 
o	Use of industry-specific software for pool management, diagnostics, and inventory control.
o	Job management apps on tablets/smartphones for scheduling and reporting.
o	Programming and operating digital controllers for heating and dosing systems.
o	POS systems for retail transactions.
o	Digital tools for measurement and testing (e.g., photometers, laser rulers).
Expected digital literacy level: ACSF Level 3 (navigate online databases, interpret digital readouts, complete digital documentation).
Technology Requirements
Training environment must include: 
o	Functional pool/spa systems (pumps, filters, dosers, heating units – gas, electric, solar).
o	Manual and digital water testing equipment.
o	IT hardware: computers, tablets, smartphones, POS terminals, EFTPOS machines.
Assessment Approach
Performance-based and practical: 
o	Direct observation in realistic or simulated environments.
o	Integrated technology use (e.g., accessing online manuals during repairs, completing digital service reports).
Supplemented by knowledge checks on safety, regulations, and technical principles.
Emerging Technologies &amp; Trends
•	IoT &amp; Smart Systems: High impact – enables remote monitoring and proactive service.
•	AI-powered diagnostics: High impact – predictive maintenance and advanced water analysis.
•	Sustainable technologies: High impact – energy-efficient pumps, UV/ozone sanitisation.
•	Integrated job management &amp; CRM software: Streamlines scheduling, billing, and reporting.
Foundation Skills
Digital literacy is critical: 
o	Operating mobile devices and software for technical manuals, SDS, and compliance.
o	Using job management and diagnostic tools.
o	Interpreting digital readouts and completing digital forms.
Employability &amp; Career Pathways
•	Roles: Pool &amp; Spa Service Technician, Maintenance Officer, Aquatic Technical Operator.
•	Supports retail pathways: Pool Shop Assistant/Manager.
•	Combines technical, compliance, and customer service skills for sustainable careers and business ownership opportunities.
Future Planning
Curriculum must integrate: 
o	Smart control systems, IoT sensors, and digital water analysis tools.
o	Job management and CRM software for business simulation.
Assessments should evolve to include mobile app diagnostics, remote monitoring, and digital reporting.
Regular review needed to keep pace with automation, data-driven service models, and sustainability trends.</t>
  </si>
  <si>
    <t>VIC</t>
  </si>
  <si>
    <t>Stakeholder provided additonal advice - Outlines core skill requirements: Core Technical Skills – Water chemistry, testing, sanitation methods, safe chemical handling.
Maintenance &amp; Servicing – Filter cleaning, pump/skimmer upkeep, chlorinator and heater checks, preventative maintenance.
Installation Skills – Reading manuals, installing pumps/filters/heaters, plumbing alignment, electrical safety, commissioning systems.
Diagnostic &amp; Problem-Solving – Root cause analysis for water quality and equipment issues, troubleshooting circulation and surface defects.
Customer Service – Clear communication, educating clients, managing expectations, handling complaints professionally.
Business &amp; Compliance – WHS compliance, documentation, digital service systems, time management, consumer law basics.
Professional Skills – Ethical decision-making, attention to detail, adaptability, teamwork, pride in workmanship.mplementation Challenges
Employers:
Misunderstanding graduate capabilities (licensed vs non-licensed tasks).
Cost and time for advanced systems and supervision.
Students:
Higher complexity and longer training duration.
Limited access to advanced systems.
Confusion about legal task boundaries.
RTOs/TAFEs:
Significant infrastructure needs (functioning pools, dosing/heating systems, digital tools).
Trainer upskilling in automation and compliance.
Increased assessment complexity and compliance risk.
Industry:
Transition confusion, regulatory alignment, digital adoption pressures.Mitigation Strategies
Clear communication on scope and licensing.
Employer briefings and partnerships with RTOs.
Structured learning pathways and virtual simulations.
Trainer professional development programs.
National guidelines and gradual rollout for compliance and digital transformation.Key Observations:
RTOs face the greatest challenges due to infrastructure and trainer capability requirements.
Employers and students need clarity on licensing and scope.
Digital transformation and sustainability bring long-term benefits but require upfront investment.</t>
  </si>
  <si>
    <t>Stakeholder advised  
Positive intent: addresses digital systems and safety compliance. 
Critical gaps: electrical competency, regulatory clarity, and career progression pathways.
Key Findings
1. Electrical Safety Gap (Severe Risk)
No units cover electrical isolation/re-energisation.
NSW law requires licensed electricians for this work.
60% of job ads expect electrical competency.
Penalties for unlicensed work: $22,000 (individual) / $110,000 (company).
2. Career Progression Gap
Deleting Certificate IV removes advanced pathway for diagnostics, installation, and supervisory roles.
Technicians hit a ceiling at Certificate III.
3. Chemical Safety Gap
Moving chemical handling unit from core to elective reduces WHS and compliance capability.
4. Customer Service Gap
Removal of customer service units despite 89% of job ads requiring strong client communication skills.
5. Regulatory Compliance Gap
New units reference regulations but lack detail on NSW licensing, pool registration, and permit thresholds.
Implementation Challenges
• RTOs/TAFEs: 
Need functioning pools/spas for installation assessment.
Trainer upskilling in electrical safety and digital systems.
Increased hours (377–800 hrs) and complexity.
• Employers: 
Compliance risk if technicians assume electrical competency.
Higher costs for licensed trades and extended training.
• Students: 
No advanced qualification pathway.
Confusion about licensing boundaries.
Assessment burden for installation tasks.
Recommendations
• Immediate: 
Halt Certificate IV deletion.
Integrate restricted electrical units (UEERL0004 Disconnect-Reconnect).
Clarify scope of practice in unit descriptors.
• Short-Term: 
Reinstate chemical safety as core.
Create NSW-specific compliance unit.
Align performance evidence with servicing focus.
• Long-Term: 
Redesign Certificate IV for advanced diagnostics and supervisory roles.
Develop industry partnerships for live installation access.
Expand digital systems training for IoT and predictive maintenance.</t>
  </si>
  <si>
    <t>Site tour and discussion
•	facility and Training addresses gaps in the current Qual
•	Install/Installation is a critical component that should be in Cert III
•	Current Cert III is more akin to a Cert II, not enough core technical requirements
•	Stakeholder believes that Cert III should focus more on Residential, and commercial should be at higher level, acknowledged the challenge in separating given public is broad
Discussed Gap Analysis for their training:
•	Progressive skill development from basic maintenance to advanced installation and troubleshooting. 
•	Strong emphasis on digital tools (Poolwerx VITAL app) and customer service. 
•	Compliance with WHS standards and emergency response training at all levels. 
•	Level 3 introduces complex installation tasks and regulatory knowledge for commercial/public pools.</t>
  </si>
  <si>
    <t xml:space="preserve">Swimming Pools and Spas </t>
  </si>
  <si>
    <t>Role definition matrix; Commercial Pool Operator, Technical Pool Operator, Domestic Pool Operator, Commercial Pool Service Person, Commercial Pool Fitter, Others. Mapped to UoC</t>
  </si>
  <si>
    <t>Date</t>
  </si>
  <si>
    <t>Activity type</t>
  </si>
  <si>
    <t>Number of attendees</t>
  </si>
  <si>
    <t>Attendees</t>
  </si>
  <si>
    <t>Activity purpose</t>
  </si>
  <si>
    <t>Decisions made</t>
  </si>
  <si>
    <t>BuildSkills world
Round table introductions
Product development timeframes and technical committee responsibilities
Training Packages overview
Swimming Pools and Spas issues raised
Project objectives
Competency profile and qualification analysis</t>
  </si>
  <si>
    <t>The project overview document and consultation strategy recognised and accepted by TC.
Broad consultation strategy including F2F workshops accepted.
Timeline approved by TC: Present -Nov25-Develop draft training products; Technical Committee review.
Late Nov–Early Dec 2025: Face-to-face stakeholder sessions (all states/territories). Webinars – Dec25
The project team want the committee’s input on who to engage with (i.e., stakeholders and SMEs) to assist broader consultation.
The project team plan is to workshop early drafts with the Technical Committee first, then involve additional subject-matter experts. Reg/licencing bodies will be informed throughout the process to ensure they are aware of changes that may have an impact. 
TC feedback on the consultation strategy</t>
  </si>
  <si>
    <t>Overview, Consultation Plan / F2F workshops &amp; Project timelines, Current State discussion, Technician role clarity discussion, Aquatic requirements discussion, Exploring skills sets discussion, Research / consultation guidance discussion</t>
  </si>
  <si>
    <t>TC recommendations for participants to attend the November face-to-face workshops. Enrolment trend summaries presentation deck to share with TC members. TC to explore knowledge gaps in current SPS profile and products. TC members to identified inadequacies of the current Aquatic Technical Operator skills set. TC Members to inform the Project Manager of additional communication channels to engage the broader swimming pool and spa service industry. TC to provide feedback on Skills and Knowledge Profile.</t>
  </si>
  <si>
    <t>Consultation workshops and stakeholder engagement feedback, proposed skill streams and draft units</t>
  </si>
  <si>
    <t>Validate proposed streams: Install &amp; Commission, Service, Maintain, Repair, Customer Service, Safety &amp; Complianceunits of competency and intent of units. Review edited streams, units of competency and intent.Develop or revise units of competency for review at the national roundtable workshops scheduled for late November.</t>
  </si>
  <si>
    <t>Share drafted training products and seek feedback, to guide the final draft products, to be presented for public and government consultation</t>
  </si>
  <si>
    <t>Discussion Points
Certificate IV Deletion
•	Rationale: No enrolments across multiple jurisdictions for 5+ years; negligible delivery in NSW/QLD; zero completions in 2023–24.
•	ASQA/JSA requires sustained national relevance and clear occupational outcome—current data does not support retention.
Certificate III Scope Expansion
•	Strong industry feedback: Installation, commissioning, and basic troubleshooting must be included.
•	Employers report graduates lack foundational installation skills, causing faults and warranty issues.
•	AQF alignment: Installation framed as procedural and standards-based, suitable for Level 3.
•	Nine new/updated units proposed: safety/public health, servicing, installation/handover, energy/water efficiency, digital systems, performance monitoring, alternative sanitisation, and data-driven improvement.
Issues Identified
•	Duplication: Repeated WHS, hydraulics, and water quality content increases assessment burden.
•	Work readiness gaps: Current Cert III seen as compliance-only; employers rely on internal training.
•	Technical gaps: Hydraulics, diagnostics, sequencing, system integration, contamination response, record keeping, digital/smart systems, basic electrical safety.
•	Superseded imported units: Misaligned with industry needs, prompting restructure.
Concerns Raised by SPASA &amp; TC Members
•	Scope escalation risk: Expanded Cert III feels closer to licensed trades (electrician/plumber) and AQF Level 4.
•	Loss of staged pathway: Skills previously spread across Cert III and IV now compressed into one qualification.
•	School-based trainees: Questioned appropriateness of teaching complex installation to early entrants.
•	Alignment with other packages: Some installation tasks resemble construction qualifications.
•	Consultation process: 
o	Feels rushed during peak industry period.
o	Perception that decisions (e.g., Cert IV deletion) are predetermined.
o	Lack of deep analysis of current qualification before proposing major changes.
o	Feedback incorporation unclear; TC collaboration feels limited.
•	Licensing linkage: Uptake depends on alignment with QLD/NSW licensing requirements.
•	Skill sets: Previously discussed as a staging option but missing from current presentation.
•	Delivery implications: Questions about online vs workplace-based assessment and suitability for off-industry learners.
Project Team Response
•	Emphasised proposals are drafts, not final decisions.
Committed to: 
o	Revisiting feedback and facilitating one-on-one SME engagement.
o	Locking in dedicated sessions to review SK profile and unit structure.
o	Considering skill sets and alternative pathways.
o	Adjusting timelines if needed.
•	Clarified intent: Define vocational pathways based on employability tasks, not entry requirements.
Core Concerns Summarised
•	Who the Certificate III learner is.
•	What foundational competence should look like at entry level.
•	How staged skill development should operate across qualifications.
•	Ensuring genuine collaboration and adequate consultation time.</t>
  </si>
  <si>
    <t>Roundtable F2F Worskhop</t>
  </si>
  <si>
    <t>Face to Face Project Roundtables / Workshops: BuildSkills gathered key stakeholders, across each State and Territory, to share drafted training products and seek feedback, to guide the final draft products, to be presented for public and government consultation</t>
  </si>
  <si>
    <t>The accuracy of the NCVER Cert IV data was queried re limited enrolments and completions. IRS had two students complete in 2023 and one in 2024.
A comment was made that the proposed changes to the certificate basically represented a combination of Cert III and Cert IV units while setting the level of the proposed certificate at an AQF 3.
Concern over complex fault finding being above the requirements of an AQF 3 were raised.
Discussions occurred focussed on the difference between installing a 415 Volt three phase pump as opposed to a pump that would be used in a domestic pool installation.
Stakeholders expressed the need to include installation in the qualification. 
Quote: 'It's pretty standard when you go on site and identify a faulty pump or chlorinator to swap it out as it's an 8-minute job."
Discussions over the different expectations of a pool technician and a pool cleaner occurred. 
Discussions over whether the size of the equipment rather than the actual context was something that should be captured in the units.
Public health risk is greater in commercial settings. Quote: “You could end up with 20-30 people in hospital, whereas in a domestic pool you can still get it absolutely wrong just as easily but one adversely effect 1-2 people. That is the risk is much larger.”
One stakeholder agreed with the existing comments around learner frustration over duplication. 
Stakeholders advised that most employers educate outside of the qualification to achieve the results they need.
Quote: You have got to know diagnostic techniques and although you don't open machines up you do go through a process to identify a fault without fixing it so that you can refer it to a tradesperson.
The need for employees to have the ability to conduct a risk assessment was raised.
Some Stakeholders advised that meeting customer needs and expectations was more a customer service issues not a technician's responsibility.
Stakeholders raised that the unit on chemical handling should remain in the core.
It was suggested that both SIS units should be included in the core (SISCAQU015 Test pool water quality and SISCAQU016 Manage pool water quality)
CPPSPS3XXX1 Apply safety, compliance and public health practices in swimming pool and spa operations
•	Discussion ensued over 'public' and whether that encompassed everyone or just confined to public contexts.
•	The proposed public health unit duplicates a lot of the existing test pool water quality.
CPPSPS3XX9 Service and repair hydraulic and mechanical swimming pool and spa systems
•	Discussion ensued on 'repair' and whether repair was taken to be part of 'maintain'. 
•	The issue of the difference in the words was raised. install and maintain all those install and maintain units if maintained is going to include repair. It was also raised that often it is not economically viable to repair most equipment.
CPPSPS3XX2 Work safely in the swimming pool and spa industry
Add prepare a risk assessment to the WHS unit.
CPPSPS3XX3 Apply energy and water efficiency practices in swimming pool and spa operations
The proposed unit was considered to be applicable to the industry. Quote: "I think it's worth having in there and it is core stuff". "There's one thing missing there - sanitation levels".
CPPSPS3XX4 Perform post-service inspection and customer handover
Feedback was that the wording post service inspection didn't match the intent of the unit. The unit has value if it supports commissioning and handover, but industry does not complete a handover after a standard post-service maintenance job. Agreement was that the unit should be refocussed on post installation and handover and be part of the elective pool.
CPPSPS3XX8 Install, configure and maintain automated and digital swimming pool and spa control systems
•	Use and maintain digital service records should be an elective. 
•	Include filling out forms correctly and lodging warranty cards.
BSBWOR301 Organise personal work priorities and development
•	Agreed that work priorities should be an elective as most scheduling is done automatically/digitally.</t>
  </si>
  <si>
    <t>Certificate IV Discussion -Deletion vs Retention: 
o	Stakeholders questioned whether the proposed deletion of Certificate IV could be paused.
o	Mixed views: Some support refreshing/updating Certificate IV, others oppose deletion.
Issues Identified: 
o	Low enrolments attributed to pre-requisite requirements (completion of Cert III).
o	Lack of clear occupational outcome for Cert IV; suggestion that industry consultation could define this.
o	Concern that moving installation-focused core units from Cert IV to Cert III leaves Cert IV hollow.
Project Team Position: 
o	No decision yet; feedback will go to Technical Committee (TC).
o	Cert IV has multiple superseded and deleted units, creating structural challenges.
o	Stakeholder suggestion to retain Cert IV will be formally recorded.
Duplication of Content
•	Reported Issues: 
o	Identical exam questions across units.
o	Employers and RTOs noted overlapping assessment content.
Stakeholder View: 
o	Repetition of WHS and chemical safety knowledge is expected and necessary.
o	Duplication concerns may reflect assessment quality, not qualification design.
Recommendation: 
o	Consider student feedback but clarify why repetition exists for competency purposes.
Installation - Broad support for including installation skills, but: 
o	Scope concerns: Domestic vs commercial pools differ significantly.
o	Risks if technicians install heating systems without proper expertise.
o	New entrants often lack basic tool knowledge.
Define which installations are proposed (e.g., heating, dosing, filtration systems).
o	Avoid tasks requiring excavation or plumbing/electrical trade-level skills.
Licensing &amp; Electives
•	Real estate unit flagged as irrelevant but tied to Queensland licensing legislation.
•	Discussion on aligning electives with QBCC and SA licensing requirements to reduce fragmented training.
•	Concern over limited elective choices after superseding units.
Safety &amp; Core Units
•	Chemical Handling: 
o	Strong consensus to keep “Handle, transport and store chemicals safely” in core.
Work in Swimming Pool and Spa Service Industry: 
o	Suggested reinstatement as core due to foundational content (legislation, ethics, hazard ID).
Digital Service Records: 
o	Proposed as elective; could consolidate client documentation and scheduling.
Personal Work Priorities (BSB Unit): 
o	Can move to elective if key elements (safe solo work, wellbeing) are retained elsewhere.
WHS &amp; Specialist Units
•	Work Safely at Heights: 
o	Mixed views; may need contextualisation for pool industry tasks.
o	Supported for commercial environments but national unit may not fit domestic context.
•	Apply Safety, Compliance &amp; Public Health Practices: 
o	Assessment challenges for small operators without commercial pool access.
Suggest simulation or strata pools as alternative contexts.
Proposed Specialty Streams
•	Idea: Residential vs Commercial streams within Cert III.
Concerns: 
o	Complexity, risk of low uptake for one stream.
o	ATO skill set conversion into full stream 
SIS Water-Testing Units
•	Preference to include both SISCAQU015 and SISCAQU016 for water quality testing and management.
AQF Level
•	Query - Installation and repair tasks risk pushing Cert III into AQF 4 territory. Varied opinions on levels.
A stakeholder beleives - AQF 3 = procedural, familiar tasks. AQF 4 = specialised diagnostics and complex repairs.
Proposed “Service and repair hydraulic/mechanical systems” unit sparked debate: 
o	Some see dismantling pumps and part replacement as AQF 3.
o	Others argue these are specialised tasks suited to AQF 4.
Other Unit Feedback
•	Energy &amp; Water Efficiency: Supported as core.
•	Post-Service Inspection &amp; Handover: Should focus on post-installation; move to elective.
•	Monitor, Troubleshoot &amp; Maintain Systems: Include digital tools (Wi-Fi apps).
•	Maintain Alternative Sanitisation Systems: 
Concerns about access to multiple system types for assessment.Suggest narrowing scope or adjusting performance evidence.
•	Use Service Data to Identify Issues: Suggested as elective.
 Consultation &amp; Next Steps
•	Feedback will be consolidated and presented to TC before recommendations are made</t>
  </si>
  <si>
    <t>Main Themes &amp; Feedback
Qualification Structure &amp; Consultation Approach
•	BSA explained that Certificate III enrolments are driven by state licensing requirements (SA, NSW, QLD) and stressed the need for input from all states.
•	Emphasis on reviewing unit titles for clarity and alignment with essential skills, not just codes.
•	Qualification should define base-level skills for employability, acknowledging that full competence develops through workplace experience.
Chemical Safety &amp; Compliance
•	Strong feedback that chemical safety must remain a core unit, not elective.
Importance of: 
o	Safe handling, storage, and separation of hazardous substances.
o	Preventing mixing of incompatible chemicals.
o	Compliance with state-specific regulations (e.g., pool fencing and gate checks).
•	Unit CPPSPS3001 Handle, transport and store swimming pool and spa chemicals safely confirmed as core.
Environmental &amp; Elective Content
•	Climate and sustainability topics considered important but suggested as electives, not core, for job readiness.
Customer Service Skills
•	Significant concern about lack of explicit customer service training: 
o	Technicians interact directly with homeowners, often in high-value properties.
o	Skills needed: communication, professionalism, managing warranty disputes, upselling services.
•	Current sales-focused unit does not address customer service adequately.
•	Suggestion: embed customer service expectations across multiple units or import a general customer service unit.
Installation vs Servicing
Discussion on revised unit Install and maintain swimming pool and spa heating systems: 
o	Change reflects real-world overlap between servicing and installation.
o	Installation tasks often occur during maintenance when repairs are not viable.
Stakeholders agreed: 
o	Basic installation capability (pipe cutting, clearances, compliance checks) should be part of Cert III.
o	Complex installations (e.g., full heat pump installs) align more with advanced roles.
Technical Knowledge Gaps
Qualification must include: 
o	Pipe sizing and velocity calculations (e.g., flow ÷ area, manufacturer charts).
o	Understanding pump curves, cavitation, and hydraulics.
o	Principles of centrifugal pumps (NPSH, Affinity Laws).
o	Use of hand and power tools (consider importing a unit).
•	Current modules do not cover these adequately.
Commercial vs Domestic Context
•	Clarification needed: “Commercial” refers to aquatic facilities, not just apartment pools.
•	Should servicing aquatic facilities be seen as higher level work due to complexity and compliance requirements.
•	Domestic and commercial servicing share some foundational knowledge, aquatics is trade-level skills (mechanical, electrical, plumbing).
Industry Training feedback
•	Many businesses rely on internal, ad-hoc training rather than formal qualifications.
•	Manufacturers (e.g., Fluidra) provide product-specific training via portals 
•	Suggestion: Incorporate breadth of skills currently taught informally into formal qualification to increase uptake.
Pathogen &amp; Public Health Content
Current qualification lacks pathogen-specific modules. Needs coverage of: 
o	Major pathogens (Pseudomonas, fecal coliforms, Naegleria fowleri, Acanthamoeba).
o	Incident response procedures and contamination indicators.
•	Example: Drop in cyanuric acid could indicate Pseudomonas, not just a leak.
Other Key Points
•	Consider energy efficiency and sustainability as part of technical content.
•	Explore retail pathway or skill set for pool shop roles (distinct from servicing).
•	Compare Australian qualification with U.S. Certified Pool Operator (CPO) course for insights, but ensure Australian program is more comprehensive.
Consensus &amp; Next Steps
Cert III should include: 
o	Core safety and compliance.
o	Basic installation and servicing skills.
o	Customer service embedded across units.
o	Technical fundamentals (hydraulics, pump curves, pathogen response).
Cert IV (or advanced pathways) should cover: 
o	Complex installations.
o	Aquatic facility servicing.
o	Deeper technical and compliance knowledge.
Project team to: 
o	Revisit unit content for technical depth.
o	Consider skill sets for staging.
o	Explore imported units for tools and customer service.
o	Continue consultation and clarify scope boundaries.</t>
  </si>
  <si>
    <t>Job Advertisement Analysis
Stakeholder questioned accuracy and relevance of job-ad analysis and whether ads represented businesses with installation functions.
Project team clarified: 
o	All ads were lrecently aquired
o	All were for field/service technician roles.
o	Dataset included company details and exact duties.
o	Manual review showed 54.3% of ads listed both cleaning and installation tasks.
feedback confirmed: 
o	Ads listing cleaning + installation typically represent entry-level technician roles, as cleaning is considered foundational.
Qualification Structure
Stakeholder strongly advocated for retaining Certificate IV: 
o	Current Cert III does not fully prepare graduates for independent work in complex environments.
o	Technical work previously positioned at AQF Level 4 should remain at that level.
o	A standalone Certificate IV may better support industry needs.
o	Requested this perspective be formally captured in consultation feedback.
Safety &amp; Core Competencies
•	Highlighted chemical handling and transport as safety-critical: 
o	Suggested these competencies should remain core requirements, unless already integrated across other units.
Other Points
Stakeholder raised: 
o	Packaging rules and elective flexibility.
o	Record-keeping requirements across digital and traditional formats.
•	Confirmed willingness to promote upcoming consultation webinars to SA membership.
•	Emphasised providing a high-level, strategic viewpoint to ensure SA perspective is recorded.
Key Themes
•	Strong support for Certificate IV retention.
•	Cert III seen as insufficient for complex technical environments.
•	Safety-critical content (chemical handling) should be core.
•	Job ads confirm installation tasks are common at entry-level roles.</t>
  </si>
  <si>
    <t>Main Themes &amp; Feedback
Certificate IV &amp; Licensing
•	Low Certificate IV uptake due to lack of licensing recognition; QLD and NSW licensing aligns to Certificate III.
•	Some jurisdictions reference Cert IV for pool building registration, not servicing.
•	Some stakeholders expressed concern that technical risks (electrical, chemical, water safety) exceed AQF Level 3 scope.
•	Quote: “We’re the only trade that can electrocute you, drown you, and chemically burn you.”
•	Suggested retaining Cert IV or introducing specialist skill sets for advanced competencies.
Apprenticeship &amp; Pathways
•	Compared Cert III servicing with plumbing/electrical apprenticeships: 
o	Trades have structured on-the-job training, boosting perceived value.
o	Pool servicing lacks mandatory apprenticeships or regulatory incentives.
•	Proposal: Certificate II pathway for entry-level tasks to scaffold learning before Cert III.
Installation Competencies
•	Concerns about adding installation tasks to Cert III: 
o	Requires substantial hands-on experience.
o	Risk of unrealistic expectations for new graduates.
•	Suggested defining installation vs maintenance clearly: 
o	Basic replacements (like-for-like pump changes) = Cert III.
o	Complex installs requiring re-plumbing = higher-level or specialist skill set.
Repetition &amp; Assessment
•	Some repetition in assessment is acceptable for reinforcing key concepts.
•	Overlap between units should be managed but not eliminated entirely.
Job Readiness
•	Graduates can be work-ready (foundational knowledge) but not “hit the ground running” without workplace experience.
•	Employers often expect immediate operational capability, which is unrealistic.
•	Practical competence develops through on-the-job training, similar to other trades.
Manufacturer-Specific Skills
•	Calibration, programming, and configuration vary by brand (e.g., Zodiac, AstralPool, Pentair).
•	Qualification should remain industry-level, not product-specific.
•	Suggested embedding generic troubleshooting and hydraulics fundamentals, leaving brand-specific training to manufacturers.
Qualification Purpose
•	Enable graduates to apply for jobs with foundational technical and safety skills.
•	Most current learners are already employed; qualification functions as upskilling rather than pure entry-level.
•	Delivery challenges for learners without industry access: 
o	Practical assessments require access to pools/spas and specialised equipment.
o	RTOs struggle to support off-industry learners.
Core Units &amp; Content
•	CPPSPS3001 Handle, transport and store chemicals safely should remain core.
•	Debate over SISCAQU004 pool water maintenance and SISCAQU016 public aquatic facilities: 
Public aquatic facility content may not align with domestic servicing.
•	Proposed new unit Apply safety, compliance and public health practices: 
o	Should clarify terminology (remove “public” to avoid confusion).
o	Emphasise compliance rationale, not just procedures.
Technical Depth. Need stronger coverage of: 
o	Hydraulics and pipe sizing (velocity limits, pump curves).
o	Troubleshooting and mechanical servicing.
o	Emerging tech: automation, IoT, digital systems.
Automation unit: 
o	Installation and commissioning may exceed Cert III scope.
o	Suggested reframing to focus on awareness and routine maintenance.
o	Position as elective for future-proofing.
Alternative Sanitisation
•	Suggestion to replace “alternative” with “supplementary sanitisation systems” for clarity.
•	Ensure alignment with APVMA classifications (chlorine, bromine, biguanide, hydrogen peroxide as primary sanitisers).
•	Emphasise technician ability to differentiate systems permitted under public health guidelines.
Data &amp; Performance Monitoring
•	Proposed unit on using service data may duplicate existing content.
•	Consider consolidation or elective positioning.
Customer Service
•	Strong feedback that customer service skills are missing: 
o	Technicians interact directly with homeowners and need communication, professionalism, and conflict resolution skills.
•	Suggest embedding customer service across units or importing a general unit.
Pathways &amp; Future Structure Support for: 
o	Certificate II for entry-level tasks.
o	Skill sets for advanced areas (automation, hydraulics, pathogen response).
Qualification seen as an improvement but needs refinement for: 
o	Clear pathways.
o	Technical depth.
o	Adaptability to emerging technologies.
Consensus
Cert III should: 
o	Cover core safety, compliance, water quality, basic troubleshooting, and limited installation.
o	Embed customer service and digital literacy.
•	Advanced tasks (complex installs, aquatic facilities, automation commissioning) = Cert IV or skill sets.</t>
  </si>
  <si>
    <t>Main themes and feedback
•	Training Issues: Existing Certificate III training is too theoretical; technicians prefer hands-on learning.
•	Certificate IV: Proposed deletion, no concerns from stakeholders.
Skill Gaps: 
o	Installation and commissioning missing from Cert III.
o	Diagnostics, troubleshooting, hydraulics, and digital systems underrepresented.
o	Duplication of content across units causing learner frustration.
Industry Feedback
•	Employers want practical, tool-based training, not computer-heavy theory.
Suggested tiered skill levels: 
1.	Entry Level: Cleaning and water testing.
2.	Intermediate: Basic installation assistance and simple troubleshooting.
3.	Advanced: Full installation, diagnostics, and repairs.
Strong need for installation competencies and hands-on problem-solving in Cert III.
•	Customer service and digital record-keeping (apps, photos) are increasingly important.
•	Emerging technologies (ozone, UV, ionizers, remote monitoring) should be included in training.
Proposed Changes -Cert III Updates: 
o	Embed installation and commissioning skills.
o	Reduce duplication and make content more practical.
o	Add units on digital systems and smart pool technologies.
Assessment Requirements: 
o	Clear performance evidence for RTOs (e.g., install and calibrate systems, follow manufacturer specs).
o	Practical tasks like dismantling/reassembling pumps, pressure tests, and fault diagnosis.
Consider stackable skill sets for easier progression (entry-level → intermediate → full Cert III).</t>
  </si>
  <si>
    <t>To review and discuss the draft Swimming Pools and Spas Qualification SK Profile, including updated units and emerging industry requirements, and to collect Technical Committee feedback.</t>
  </si>
  <si>
    <t>Key Discussion Points
1. Review of Draft Qualification Profile
•	Some members advised they had reviewed the updated draft circulated via SharePoint.
•	General agreement that the profile reflects the direction discussed in previous meetings.
•	Feedback focused on scope clarity, appropriate skill level, and practical applicability.
2. Time Estimates in Roundtable 
•	Concern raised regarding a cited 8 minute timeframe for identifying and replacing pumps/chlorinators.
•	Committee agreed the timeframe was: 
o	Highly specific,
o	Potentially misleading,
o	Not reflective of diagnostic work.
•	Consensus that: 
o	The figure should not influence qualification expectations.
o	Contextual clarification or removal is required.
3. Residential vs Commercial Context
•	Members highlighted overlap between residential and commercial environments (e.g. Airbnb and short term accommodation).
•	Noted public health risks such as Legionella in spas that may appear “residential” but operate commercially.
•	Agreement: 
o	Units should not oversimplify residential settings.
o	Knowledge of public health implications should be embedded conceptually.
4. Certificate III Scope and Installation Skills
•	Broad agreement that installation skills belong in the Cert III, provided they are: 
o	Defined at a basic / operational level.
•	Clear distinction required between: 
o	Basic installation and commissioning, and
o	Complex system redesign or major replumbing.
•	Discussion confirmed: 
o	Higher level or specialised skills should be addressed via skill sets or future Certificate IV pathways.
5. Automation and Smart Controllers
•	Agreement that automation exposure is important at Cert III level.
•	Scope should focus on: 
o	Awareness and basic operation,
o	Understanding concepts (e.g. timers, controllers, IoT),
o	Not manufacturer specific or advanced integration skills.
6. Skill Sets and Career Progression
•	Committee acknowledged: 
o	Not all learners can complete a full qualification at once.
o	Skill sets can support entry level access and progression.
•	Skill sets should: 
o	Be complementary to the full qualification,
o	Allow credit transfer into Cert III,
o	Support industry onboarding and upskilling.
7. Water Quality, Public Health and Knowledge Evidence
•	Strong support for including knowledge of key pathogens, including: 
o	Legionella,
o	Pseudomonas,
o	Cryptosporidium.
•	Emphasis placed on: 
o	Understanding transmission risks,
o	Awareness of treatment limitations,
o	Knowing when and how to escalate issues.
•	Agreement this should be assessed as knowledge evidence, not necessarily via practical exposure.
8. Documentation, Record Keeping and Escalation
•	Importance of consistent water testing and record keeping strongly supported.
•	Records assist with: 
o	Public health investigations,
o	Demonstrating due diligence,
o	Risk mitigation.
•	Consensus that: 
o	Service technicians should be trained to document results and actions.
o	Escalation protocols should focus on advising clients appropriately rather than assuming regulatory roles.
9. Leak Detection – Scope and Boundaries
•	Significant discussion on leak detection: 
o	Agreement that basic leak identification belongs in Cert III.
o	Accepted tools/skills include: 
	Bucket tests,
	Evaporation tests,
	Pressure testing,
	Basic dye testing (e.g. lights, skimmers).
•	Explicit agreement that: 
o	Advanced leak detection tools (e.g. cameras, scuba, thermal imaging) are out of scope.
o	Service technicians should know when to escalate to specialists.
•	Noted historical unit (CPPSPS4017) previously existed and may inform redevelopment.
10. Customer Service vs Sales
•	Consensus that: 
o	Customer communication and explaining findings is essential.
o	“Upselling” terminology is inappropriate in a Cert III qualification.
•	Service technicians should: 
o	Communicate findings clearly,
o	Present options neutrally,
o	Provide recommendations without sales pressure.
•	Sales skills, business management and upselling viewed as: 
o	Employer specific or higher level training,
o	More appropriate for Certificate IV or separate units.
11. Handover and Commissioning
•	Agreement that handover is a critical function, particularly where: 
o	Equipment has been installed or commissioned,
o	Work is completed on behalf of builders.
•	Handover responsibilities include: 
o	Explaining equipment operation,
o	Ensuring safe use,
o	Protecting warranties.
•	Committee noted this may warrant: 
o	Stronger integration in service/installation units,
o	Potential standalone competency consideration.
12. Terminology Consistency
•	Clarification that: 
o	“Secondary” and “supplementary” disinfection are used interchangeably across jurisdictions.
•	Agreement to: 
o	Use inclusive terminology or combined definitions,
o	Avoid state specific wording where possible.
Actions and Next Steps
Revise qualification draft to clarify scope boundaries (installation, leak detection, automation, customer service
Review commercial content gaps and recommend elective inclusions
Incorporate TC feedback and re issue draft, Provide updated draft to TC for review</t>
  </si>
  <si>
    <t>Step 2 Webinar</t>
  </si>
  <si>
    <t>Infomation session on consultations and directions on accessing website for feedback</t>
  </si>
  <si>
    <t>Overview of consultations, including key themes from feedback
Proposed changes Certificate III
Proposed changes Certificate IV
Accessing website to provide feedback</t>
  </si>
  <si>
    <t>Engagement</t>
  </si>
  <si>
    <t>Engaged</t>
  </si>
  <si>
    <t>Informed</t>
  </si>
  <si>
    <t>ACT</t>
  </si>
  <si>
    <t>NT</t>
  </si>
  <si>
    <t>TAS</t>
  </si>
  <si>
    <t>JSC</t>
  </si>
  <si>
    <t>NAT</t>
  </si>
  <si>
    <t xml:space="preserve"> </t>
  </si>
  <si>
    <t>Use and maintain digital service records technology for swimming pool and spa systems</t>
  </si>
  <si>
    <t>•	Understanding and applying S&amp;K linked to the principles and practices of energy and water efficiency has cross industry relevance
•	Developing a unit with broader focus will in the long term reduce system overload if all the narrower industry specific unit expire</t>
  </si>
  <si>
    <t>While the unit is contextualised to swimming pool and spa servicing, this reflects the requirement under the Training Package Organising Framework (TPOF) for units of competency to describe performance in a defined workplace context. The inclusion of industry-specific language ensures relevance and supports safe and effective job performance.
However, the underlying skills and knowledge described in the unit—such as using digital systems to record and verify information, managing and transmitting data, applying security and privacy controls, and maintaining data integrity—are broadly applicable across a range of service-based and technical occupations.
Consistent with the TPOF, the unit has been designed with an appropriate level of specificity to ensure industry relevance, while avoiding unnecessary prescriptive detail that would limit transferability. This supports the development of capabilities that can be applied across different workplace settings and contexts, thereby enabling learner mobility across related occupations and environments.</t>
  </si>
  <si>
    <t>CPPSPS3XXX3</t>
  </si>
  <si>
    <t>Apply energy and water efficiency practices in swimming pool and spa operations</t>
  </si>
  <si>
    <t>This an important area and supports clean economy transition but the unit reads like an SOP/WI. Understanding and applying S&amp;K linked to the principles and practices of energy and water efficiency has cross industry relevance. Current units in the BSB and MSS TPs address the principles and practices of water and energy efficiency/sustainability but again some of these units cannot be used by other industries/sectors because they are prescriptive and tied to an industry or job role. Developing a unit with broader focus will in the long term reduce system overload if all the narrower industry specific unit expire (this is big picture thinking). Another option is to consider the following unit MSMENV472 Implement and monitor environmentally sustainable work practices. The unit does not fully map to the new CPP unit but essentially could be contextualisation to the swim and spa industry</t>
  </si>
  <si>
    <t>The Technical Committee carefully considered the feedback regarding the level of industry specificity and the potential for broader cross-sector application. Following discussion, the Technical Committee formed the view that the unit must remain closely aligned to swimming pool and spa operations to ensure it reflects the practical application of energy and water efficiency within the constraints of specific plant systems and operating conditions.
While the underlying principles of sustainability and resource efficiency have broader relevance, the unit is intended to support applied performance in an operational context. As such, a level of industry-specific detail is necessary to ensure learners can interpret system behaviour, make appropriate adjustments within scope of responsibility, and achieve safe and effective outcomes.
The Technical Committee also considered the use of broader cross-sector units; however, these were determined not to fully capture the system-level application and operational decision-making required for this role. On this basis, the unit has been retained with a clear industry focus, consistent with its intended occupational outcome.</t>
  </si>
  <si>
    <t>Perform post-service inspection and customer handover</t>
  </si>
  <si>
    <t>1.	Did the new units need to be developed and if yes why are they so highly prescriptive and task based aligned to a specific job role. 
2.	The highly prescriptive PE also potentially create assessment burden and read like a check for assessment and may impede holistic assessment.</t>
  </si>
  <si>
    <t>The feedback regarding the potential for system overload through the development of narrowly defined, industry-specific units has been carefully considered.
A review of this unit confirms that it does not represent a narrow or fragmented task, but rather a complete and integrated workplace outcome—verifying system performance, conducting a customer handover, and finalising documentation following service. This reflects how work is performed in practice and aligns with the Training Package Organising Framework (TPOF) requirement for units of competency to describe meaningful, end-to-end workplace activities.
While the unit is contextualised to swimming pool and spa systems, the underlying capabilities—such as verifying operational performance, identifying and responding to faults, communicating technical information to customers, and completing job documentation—are broadly transferable across a range of technical and service-based occupations.
The Technical Committee considered the balance between cross-sector applicability and industry relevance, and formed the view that maintaining this integrated, occupation-aligned unit better supports both workforce outcomes and system efficiency. Separating these functions into more generic or cross-sector units would risk fragmenting the competency and increasing, rather than reducing, duplication across the training system.
On this basis, the unit is considered to align with the TPOF principles of industry relevance, transferability, and appropriate level of specificity.</t>
  </si>
  <si>
    <t>Service and repair hydraulic and mechanical swimming pool and spa systems</t>
  </si>
  <si>
    <t>The feedback regarding the development of broader, cross-sector units to reduce system complexity has been considered. However, a review of this unit confirms that it represents a core technical competency aligned to a specific occupational function.
The unit describes the end-to-end process of servicing and repairing hydraulic and mechanical systems, including inspection, fault identification, component repair or replacement, system reassembly, testing and documentation. This reflects how work is performed in practice and aligns with the Training Package Organising Framework (TPOF) requirement for units of competency to describe meaningful workplace outcomes rather than fragmented or abstracted skills.
While the unit is necessarily contextualised to swimming pool and spa systems, this level of specificity is required to ensure that learners can safely and effectively apply technical skills involving pressurised water systems, mechanical components and system performance verification. The TPOF recognises that a higher degree of specificity is appropriate where technical skill, safety and system performance are critical.
The Technical Committee considered the balance between cross-sector applicability and industry relevance and formed the view that this unit must remain closely aligned to the industry to preserve the integrity of the competency. Broadening the unit or replacing it with a more generic alternative would not adequately capture the applied technical skills required for this role.
On this basis, the unit is considered to align with TPOF principles relating to industry relevance, transferability through skill similarity, and appropriate level of specificity.</t>
  </si>
  <si>
    <t>Maintain swimming pool and spa cleaning and vacuuming systems</t>
  </si>
  <si>
    <t>PE reads too prescriptive and reading like a SOP</t>
  </si>
  <si>
    <t>1.	The PE does not mirror PCs one-for one
2.	The PE is primarily activity-based (not procedural)
3.	The PE broadly follows the same logical flow but is not rigidly sequential.
4.	The PE do not provide technical instruction detail or method-level descriptions.
5.	The inclusion of specific operational parameters aligns with the TPOF (i.e., units may include specific detail where required for safety, technical accuracy or industry expectations). These parameters are informed by industry needs and endorsed by the TC.</t>
  </si>
  <si>
    <t>Apply public safety, health and compliance practices in swimming pool and spa operations</t>
  </si>
  <si>
    <t>•	The phrase “including adjusting chemical doses, backwashing filters or rebalancing water in accordance with regulatory requirements” has been replaced with “within scope of responsibility” to reduce prescriptive task detail and avoid a checklist-style approach. The specific examples are already supported in the performance criteria and knowledge evidence.
•	The parameter list (i.e. pH, free available chlorine, combined available chlorine, total alkalinity and water clarity or turbidity) has been replaced with a broader, activity-based statement. The detailed parameters are already captured in the Knowledge Evidence and do not need to be repeated here.
•	The phrase “in accordance with legislation, regulations and workplace procedures” has been removed to reduce repetition and over-prescription in the performance evidence. Compliance requirements are already embedded in the performance criteria and knowledge evidence.
•	The phrase “with legislation, regulations and workplace procedures” has been removed to reduce repetition and over-prescription in the performance evidence. Compliance requirements are already addressed in the performance criteria and knowledge evidence.
These changes support a more activity-based, outcome-focused statement and aligns with TPOF requirements to avoid duplication and unnecessary prescriptive language.</t>
  </si>
  <si>
    <t>Maintain automated and digital swimming pool and spa control systems</t>
  </si>
  <si>
    <t>•	The phrase “including cleaning sensors, updating authorised software or firmware, and recalibrating probes” has been removed to reduce prescriptive task detail and avoid a checklist-style approach in the performance evidence. These specific activities are already addressed in the performance criteria and knowledge evidence.
•	The phrase “correct minor configuration or communication faults” has been removed to reduce prescriptive task detail and avoid mirroring the performance criteria. The requirement to respond to faults within scope of role is retained in broader, activity-based wording.
These changes support a more activity-based, outcome-focused statement and aligns with TPOF requirements to avoid duplication and unnecessary prescriptive language</t>
  </si>
  <si>
    <t>Maintain swimming pool and spa dosing systems</t>
  </si>
  <si>
    <t>In response to feedback around the PE reading being too prescriptive and reading like a SOP:
1.	Removed one-to-one PC mirroring
2.	Collapsed sequencing into task groupings
3.	Removed embedded examples such as strainers, filters, seals
4.	Focused on outcomes, not task steps.
These changes support a more activity-based, outcome-focused statement and aligns with TPOF requirements to avoid duplication and unnecessary prescriptive language</t>
  </si>
  <si>
    <t>Feedback adopted, adressed through SISCAQU015 Manage Pool water quality unit</t>
  </si>
  <si>
    <t>SISCAQU015</t>
  </si>
  <si>
    <t>Test Pool Water Quality</t>
  </si>
  <si>
    <t>Adopted</t>
  </si>
  <si>
    <t>Feedback adopted, addressed through 'Apply public safety, health and compliance practices in swimming pool and spa operations' and 'Participate in WHS hazard identification, risk assessment and risk control processes ' UOCs</t>
  </si>
  <si>
    <t>Partially adopted</t>
  </si>
  <si>
    <t>Partially Adopted</t>
  </si>
  <si>
    <t>Broad consensus that ATO not fit for purpose. Elements considered in 'Test pool Water quality' and Manage Pool water quality UoCs.</t>
  </si>
  <si>
    <t>Broad consensus gained throughout, retain Cert IV and redesign Cert III to ensure fit for purpose</t>
  </si>
  <si>
    <t xml:space="preserve">Addressed through the 'Maintain' UoCs, also through the two water units test and manage pool water quality. </t>
  </si>
  <si>
    <t xml:space="preserve">TC have been advised on licencining requirements across the various jurisdictions, and advised appropriate bodies to be informed when final products have been approved. </t>
  </si>
  <si>
    <t>Stakeholder sent role descriptions: Role 1: Domestic Pool &amp; Spa Service Technician
•	Primary Purpose: Routine servicing and repairs for domestic pools/spas; basic diagnostics; water testing; minor equipment repairs.
•	Typical Tasks: 
o	On-site water testing and dosing.
o	Routine cleaning and preventative maintenance.
o	Minor troubleshooting of pumps, filters, chlorinators.
o	Customer education and digital job logging.
•	Core Skills: Water chemistry, safe chemical handling, WHS, customer service.
•	Boundaries: No complex fault-finding, commissioning, or project management.
•	Qualification Alignment: CPP31218 Cert III suitable for entry-level; needs updates for smart systems, IoT, energy efficiency, and digital compliance.
Role 2: Pool &amp; Spa Systems Installer / Commissioning Supervisor
•	Primary Purpose: Install, commission, and hand over systems; supervise technical work; advanced diagnostics; coordinate licensed trades.
•	Typical Tasks: 
o	Install filtration, sanitation, heating, automation systems.
o	Commission equipment, calibrate sensors, set controllers.
o	Prepare technical documentation and mentor Cert III techs.
•	Core Skills: Systems integration, commissioning, risk management, client training.
•	Boundaries: No structural pool building; electrical work beyond permitted limits.
•	Qualification Alignment: CPP41319 Cert IV; needs stronger emphasis on commissioning, digital controllers, renewable tech integration.
Role 3: Aquatic Technical Operator (Facility Operations)
•	Primary Purpose: Operate and maintain public/commercial aquatic facilities; manage water quality and plant; ensure compliance.
Typical Tasks: 
o	Monitor plant and water quality continuously.
o	Maintain compliance documentation and audit readiness.
o	Coordinate maintenance and emergency response.
•	Core Skills: Facility-scale water treatment, WHS, risk assessment.
•	Boundaries: No construction or domestic service schedules.
•	Qualification Alignment: SISSS00131 skill set; needs clearer links to compliance codes and automation/data logging.</t>
  </si>
  <si>
    <t xml:space="preserve">SK Profile input and feedback
Core Role Description
Technicians install, maintain, service, clean, and assess water quality in residential and commercial pools/spas to ensure safety and compliance.
Key Task Categories
1.	Install &amp; Commission
o	Install pumps, filters, chlorinators, automation systems, water treatment devices.
o	Program IoT/smart controllers; integrate devices; configure connectivity.
o	Position UV/ozone/AOP units; verify operation and safety.
o	Optimize hydraulics and energy efficiency (VSP settings, pipe sizing).
2.	Service
o	Maintain water chemistry within target bands; interpret results and act.
o	Perform scheduled cleaning (vacuuming, brushing, backwashing, media changes).
o	Verify IoT connectivity; tune set points; update firmware.
o	Handle alternative sanitisation systems (UV, ozone, AOP, mineral, bromine).
o	Apply sustainability practices (reduce chemical use, optimize backwash).
3.	Maintain
o	Digital reporting via service apps; photo documentation.
o	Inspect and calibrate equipment; replace worn parts within licensing limits.
o	Recalibrate sensors; manage firmware and backups.
o	Plan lamp/cell replacement cycles; verify performance.
o	Monitor KPIs (energy, water, chemical usage).
4.	Repair
o	Fault-find hydraulics, electrical, and control systems.
o	Repair pumps, filters, heaters, dosing units, cleaners.
o	Leak detection using advanced tools (cameras, acoustic/electronic devices, thermal imaging).
o	Diagnose and fix smart controller and sanitisation system issues.
o	Re-optimize efficiency post-repair.
5.	Customer Service
o	Train customers on maintenance and automation apps.
o	Recommend equipment and IoT solutions; prepare quotes.
o	Explain sanitisation systems, energy-saving options, and warranty terms.
o	Provide after-sales support and resolve complaints.
Knowledge Evidence Gaps Identified
•	Digital Skills: Mobile job management, scheduling, photo documentation, IoT setup, cybersecurity basics.
•	Regulatory Boundaries: Disconnect-reconnect (DR) scope, LOTO, licensed work triggers (electrical, gas, plumbing).
•	Water Chemistry: 
o	LSI calculation and interpretation.
o	ORP principles and limitations.
o	Cyanuric acid/chlorine ratios and public health implications.
o	Bromine and CO₂ chemistry basics.
•	Microbiological Safety: 
o	Legionella, E. coli, Pseudomonas, Cryptosporidium testing.
o	Biofilm risks and remediation.
o	Hyperchlorination and spa disinfection protocols.
•	Emerging Tech: 
o	IoT and automation systems.
o	Cybersecurity for connected devices.
o	Integration with energy-efficient technologies.
Stakeholder concerned how RTO trainers are going to deliver the training </t>
  </si>
  <si>
    <t xml:space="preserve">Stakeholder advised on SPS technician core Role Description
Technicians install, maintain, service, clean, and assess water quality in residential and commercial pools/spas to ensure safety and compliance.
Key Tasks
1.	Install &amp; Commission
o	Install pumps, filters, chlorinators, automation systems, water treatment devices.
o	Program IoT/smart controllers; integrate devices; configure connectivity.
o	Position UV/ozone/AOP units; verify operation and safety.
o	Optimize hydraulics and energy efficiency (VSP settings, pipe sizing).
2.	Service
o	Maintain water chemistry within target bands; interpret results and act.
o	Perform scheduled cleaning (vacuuming, brushing, backwashing, media changes).
o	Verify IoT connectivity; tune set points; update firmware.
o	Handle alternative sanitisation systems (UV, ozone, AOP, mineral, bromine).
o	Apply sustainability practices (reduce chemical use, optimize backwash).
3.	Maintain
o	Digital reporting via service apps; photo documentation.
o	Inspect and calibrate equipment; replace worn parts within licensing limits.
o	Recalibrate sensors; manage firmware and backups.
o	Plan lamp/cell replacement cycles; verify performance.
o	Monitor KPIs (energy, water, chemical usage).
4.	Repair
o	Fault-find hydraulics, electrical, and control systems.
o	Repair pumps, filters, heaters, dosing units, cleaners.
o	Leak detection using advanced tools (cameras, acoustic/electronic devices, thermal imaging).
o	Diagnose and fix smart controller and sanitisation system issues.
o	Re-optimize efficiency post-repair.
5.	Customer Service
o	Train customers on maintenance and automation apps.
o	Recommend equipment and IoT solutions; prepare quotes.
o	Explain sanitisation systems, energy-saving options, and warranty terms.
o	Provide after-sales support and resolve complaints.
Additional Recommendations
•	Strengthen remote service capabilities (responding to alerts, logging remote actions, guiding customers).
•	Include digital troubleshooting protocols and escalation rules.
•	Clarify protocols for pools with multiple sanitisation systems.
•	Emphasize data-driven optimization for energy and chemical savings.
</t>
  </si>
  <si>
    <t>This feedback was reflected across multiple consultations and was key in retaining the Cert IV, along with specialised streams, and building the Cert III focusing on 'Maintain' units.</t>
  </si>
  <si>
    <t>Learner advised on Course Delivery Issues
Online component problematic: 
o	Technical glitches (e.g., incomplete module status, skipped questions).
o	Repetitive questions and tasks (e.g., uploading maintenance schedule multiple times).
Face-to-face component: 
	Too much theory and paperwork. Only had 4 days of Training.
	Insufficient hands-on training: 
	Limited practical exposure in plant rooms.
	No demonstration of critical tasks like calibrating controllers, cleaning probes, or isolating valves.
Content Gaps
Cyanuric acid testing: 
o	Conflicting instructions; lack of clarity on correct procedure.
Controller and probe maintenance: 
o	No guidance on calibration or care, despite being essential for accurate water management.
Emergency response: 
o	Minimal instruction on what to do during equipment failures (e.g., burst pipes, pump issues).
Installation Skills
•	Should be included to some extent: 
o	Basic tasks like installing plug-in pumps and isolating valves.
o	Not necessary for lifeguards but essential for technicians managing full pool systems.
Suitability of Certificate III
o	Covers water testing and chemical dosing adequately.
•	Not sufficient for facility managers or technicians: 
o	Lacks depth for managing complex commercial/public aquatic systems.
Residential vs Commercial: 
o	Cert III aligns more with domestic pools.
o	Commercial pools require advanced knowledge (larger pumps, complex systems).
Overall Experience
•	felt underprepared for real-world technical challenges.
•	Suggested more practical training and scenario-based learning
•	Compared to trade training (plumbing/electrical), the course felt too short and superficial.
Key Takeaways
•	Increase practical content: Plant room operations, controller calibration, emergency procedures.
•	Reduce duplication in modules.
•	Clarify technical topics (e.g., cyanuric acid testing).
•	Consider different streams or pathways
•	Cert III currently lacks relevance for advanced roles in commercial/public pool management.</t>
  </si>
  <si>
    <t>Stakeholder advised Certificate III (Cert 3)
Installation should be included at Cert 3 level; seen as an entry-level responsibility.
Cert 3 currently perceived as low value: 
o	Employers often don’t require it; they train staff internally.
o	Employees lack engagement because there’s no incentive or regulatory requirement.
Pathways into Cert III are unclear; ATO course could be a logical pathway but isn’t currently aligned.
Feedback from employers: Cert III content often feels irrelevant or not engaging.
Certificate IV 
Should differentiate from Cert III by focusing on: 
o	Specialist skills (working in public aquatic environments under Department of Health regulations).
o	Higher-level responsibilities similar to other industries (plumbing, fitness).
Current lack of licensing or regulatory requirement reduces motivation to complete Cert IV.
Aquatic Technical Operator (ATO) Skill Set
•	Valued by councils and aquatic venues for lower/mid-level management (senior lifeguards, coordinators).
•	Often used to tick compliance boxes, not necessarily for skill development.
•	Course is not entry-level; learners need prior experience (water testing).
•	Industry demand exists (2–3 new venue inquiries per week), but incidents in aquatic centres suggest gaps in effectiveness.
Funding and Regulatory Issues
Cert III in swimming pool and spa service: 
o	Does not attract user choice funding, but does attract employer incentives as a priority skill.
Additional Insights
•	Employers who invest in Cert III do so mainly to be employers of choice.
•	Duplication in units of competency noted but requires deeper review.
Cert 3 and Cert 4 lack clear value proposition for employers and learners.</t>
  </si>
  <si>
    <t>Stronger,safety, compliance and public health practices focus</t>
  </si>
  <si>
    <t>Confirmation from Stakeholder that TPs developed have adressed industry needs and fit for purpose.</t>
  </si>
  <si>
    <t xml:space="preserve">Adopted, the previous 'Install' units have been revised and modified to 'Maintain' unit titles to avois confusion. Revised core units and elective structure as per broad feedback. </t>
  </si>
  <si>
    <t>Stakeholder advised -Industry Challenges &amp; Consumer Expectations
High-value equipment concerns: 
o	Customers expect repair options for expensive items ($3,000 variable speed pumps, $10,000–$12,000 heat pumps).
o	Frustration when products cannot be repaired post-warranty.
Parts availability issues: 
o	Variable speed pumps often scrapped after 3–4 years due to lack of spare parts.
o	Heat pumps: compressors under warranty, but repairs often deferred to replacement decisions based on cost-benefit analysis.
Cross-trade complexity: 
o	Some repairs (compressor seal leaks) require refrigeration mechanics, creating jurisdictional and licensing challenges.
o	Electrical and mechanical tasks vary by state regulations.
Fault Diagnosis vs Full Repair
•	Consensus: Cert III technicians should focus on diagnostics and basic servicing, not full-scale repairs requiring specialist licenses.
Modern equipment includes error codes and diagnostic trees, enabling technicians to: 
o	Identify whether issues are electrical or refrigeration-related.
o	Refer to licensed professionals when necessary.
Supports inclusion of installation skills in Cert III, but with clear boundaries on complexity.
Performance evidence = core of assessment tasks; must: 
o	Reflect authentic workplace tasks.
o	Be robust enough to assure employers of competency.
Example: Service and repair hydraulic systems: 
o	Tasks include inspecting components, identifying faults, dismantling/reassembling pumps/valves, replacing seals/gaskets, checking pressures/flows, and completing documentation.
Key refinements suggested: 
o	Replace “measure flow using test instruments” with “compare system pressures and performance against manufacturer parameters” (practical and industry-aligned).
o	Add flexibility for jurisdictional compliance (bearing replacement allowed only where legal).
o	Consider wording like “address pump or valve issues in accordance with legislative requirements”.
Practicality &amp; National Consistency
Preference for national alignment despite state variations: 
o	WA often requires offsite bearing replacement; NSW allows onsite.
Proposed solution: 
o	Keep tasks broad but reference compliance (refer to licensed trades when required).
Avoid unrealistic expectations for entry-level technicians (advanced electrical or refrigeration work).</t>
  </si>
  <si>
    <t>Stakeholder advised 
Strong consensus: Including installation in Cert III improves career progression and makes the qualification meaningful.
Current Cert III seen as too basic; many states only deliver it due to licensing requirements, suggesting limited perceived value.
Practical Training vs Online Delivery
Current delivery is largely online, limiting hands-on experience.
Adding practical tasks will challenge RTOs: 
o	Few providers have facilities for hands-on training.
o	May require on-site assessments similar to plumbing or carpentry.
Unit-Specific Feedback
Applied Energy and Water Efficiency Practices: 
o	Viewed as “wishy-washy” and possibly redundant.
o	Suggested merging content into hydraulic or installation units.
o	Tasks like adjusting timers, flow rates, and temperature settings could fit under handover or installation units.
Digital Service Records: 
o	Supported inclusion for modern practice.
o	Should cover warranty registration and documentation during customer handover.
Calibration vs Maintenance: 
o	Calibration should be separate from maintenance for assessment clarity.
Learners must demonstrate: 
	One new installation and commissioning task.
	One maintenance task.
	One calibration task on an existing system.
Knowledge Evidence &amp; Assessment
Knowledge must cover: 
o	Principles of hydraulics.
o	Energy-saving practices (variable speed pumps).
o	Operating principles for heat pumps, solar, and gas heating systems.
Assessment: 
o	Practical tasks should reflect real-world complexity.
o	Include planning installation, compliance with laws, and coordination with licensed trades.
Sanitisation Systems
Current dosing unit focuses on liquid dosing only.
Recommendation: Broaden scope to primary sanitisation systems, including saltwater chlorinators and liquid dosing.
AQF Level
Stakeholder suggested focus on learner outcomes, not AQF labels.
Suggestion: Cert IV could evolve into management or highly specialised skills, while Cert III remains practical and installation-focused.
Additional Recommendations:
Include site selection considerations for installations (customer convenience, compliance, safety).
Ensure knowledge evidence aligns with practical tasks.
Remove ambiguous terms like “calibration” unless clearly defined.</t>
  </si>
  <si>
    <t>Stakeholders advised 
RTO concerns: 
o	Pushback on including installation in Cert III; some view as Cert IV-level skill.
o	Fear that changes blur AQF level distinctions and increase delivery complexity.
o	Some trainers claim teaching non-industry participants is “torture,” raising questions about entry pathways.
The “Install” Debate
Core issue: Should installation tasks be part of Cert III?
•	Industry expects technicians to handle basic installs or changeovers (pumps, filters, chlorinators).
•	RTOs argue full installs (heat pumps, requiring multiple trades) belong in Cert IV.
Suggested compromise: 
o	Use “changeover” for basic tasks (remove and replace equipment). No agreement.
o	Define install scope clearly in performance evidence (two pools, changeover tasks).
•	Recognition that language confusion (install / changeover) is fuelling conflict.
Proposed Solutions
Stackable skill sets or staged competencies: 
o	cleaning, water testing, basic changeovers.
o	install pumps, filters, chlorinators.
o	complex installs (heat pumps requiring licensed trades).
Alternative: streams or elective clusters (maintain/repair, install systems).
Emphasis on aligning industry expectations with RTO delivery while respecting AQF rules.
Broader Issues
•	Cert IV uptake is critically low; mostly delivered in licensing states.
•	Cert III enrollments also declining; perceived as low value outside mandatory licensing.
•	Current Cert III described as “closer to Cert II” in complexity.
•	Risk: If changes aren’t made, qualifications may lose relevance and face discontinuation.
Key Takeaways
•	Consensus on need for practical skills in Cert III, but disagreement on scope of installation tasks.
•	Industry wants work-ready technicians; RTOs fear complexity and AQF compliance issues.
•	Possible pathway: staged competencies or elective streams to balance both views.</t>
  </si>
  <si>
    <t>Stakeholder advised Current Qualification Gaps
Cert III perceived as private-sector focused: 
o	Geared toward domestic/backyard pools rather than public/commercial facilities.
o	Does not adequately prepare operators for large-scale plant, complex dosing systems, and advanced filtration.
Aquatic Technical Operator (ATO): 
o	Common in public facilities but limited to basic water testing and minor maintenance.
o	Not sufficient for technicians handling complex servicing tasks.
Practical Skills Deficiency
Major concern: lack of hands-on training in Cert III. 
o	Many RTOs deliver the course online, leaving learners without practical experience.
o	Graduates often lack confidence and capability for real-world tasks.
Suggested improvement: 
Performance evidence should mandate: 
	Work on multiple pools in varied settings.
	Demonstrated practical skills under observation.
	Exposure to different equipment types (pumps, filters, dosing systems).
Essential Skills for Cert III Graduates
Stakeholder identified core competencies expected upon completion:
•	Test and interpret water quality (chlorine, pH, LSI, etc.).
•	Identify and rectify water quality issues.
•	Service pumps (clean strainers, inspect seals, bearings).
•	Inspect and maintain chemical dosing systems (peristaltic pumps, salt chlorinators).
•	Clean pools (vacuuming, brushing, scooping).
•	Apply chemicals safely and use PPE correctly.
•	Perform backwashing and understand draining/refilling procedures.
•	Conduct minor repairs (tiles, fittings, handrails).
•	Understand secondary/alternative disinfection systems (UV, ozone, AOP).
•	Basic installation/changeover of equipment (pumps, filters, chlorinators).
Industry Challenges - Low enrolment numbers: 
o	No licensing requirement for pool technicians.
o	Minimal awareness of qualification in public sector; rarely listed in job descriptions.
Duplication and poor course design: 
o	Feedback indicates repetitive content without clear scaffolding.
Recommendations
Strengthen practical assessment conditions: 
o	Real-world tasks, authentic workplace scenarios.
o	Broader exposure to diverse systems and environments.
Improve industry engagement and awareness: 
Consider simulation-based learning for risk scenarios and troubleshooting.
Promote Cert III as a pathway for public facility technicians, not just private pool shops.
Stakeholders view on Employment Outcome
Cert III should produce work-ready technicians capable of: 
o	Inspecting, operating, maintaining, and servicing pools/spas in domestic and commercial environments.
o	Applying practical skills confidently, not just theoretical knowledge.</t>
  </si>
  <si>
    <t xml:space="preserve">Feedback adopted through broad consultation and TC consensus that Cert IV should be reatined with Pre Recs removed, and specialised skill streams devloped. Cert III to remove 'Install' from title as confusion on intent, has been altered for all 'Maintain' units. </t>
  </si>
  <si>
    <t>Stakeholder advised
Practical Skills &amp; Training Gaps
Strong advocate for hands-on learning: 
o	Criticises “textbook-only” approach.
o	Wants basic dismantling/reassembly of pumps included in Cert III (removing a wet end, using basic hand tools).
Identified gaps: 
o	Many franchisees (Jim’s Group) complete Cert III but don’t learn pump servicing.
o	Current units like “working on roofs” or “breathing apparatus” are irrelevant for domestic settings; should be replaced with practical, industry-relevant tasks.
Feedback on Proposed Units
Service &amp; Repair Hydraulic/Mechanical Systems: 
Supports making this a core unit.
Likes inclusion of dismantle/reassemble tasks and testing against manufacturer specs.
o	Suggests wording changes to emphasise dynamic system performance and manufacturer instructions.
Digital Service Records: 
o	Strongly supports inclusion; reflects industry trend toward digital platforms (Pool Tracker).
Energy &amp; Water Efficiency Practices: 
o	Agrees it’s important for sustainability and cost management.Post-Service Handover: 
Advocates for formal handover processes: 
NSW law requires handover for new installations, but compliance is poor.
Suggests including basic troubleshooting and customer education in Cert III.
Automation &amp; Digital Systems:
o	Highlights complexity of modern controllers (Halo, IQ Link, Connect 10).
Recommends: 
Safety prerequisites for electrical work.
Assessment tasks that include error identification and troubleshooting challenges.
Emphasising continuous learning due to rapid tech evolution.
Broader Recommendations
Industry Engagement: 
o	Manufacturers like his company provide free training because of gaps in formal qualifications.
Assessment Conditions: 
o	Include real-world scenarios and skills tests (identify faults, interpret data).
Safety: 
o	Must remain a priority; recommends prerequisites for units involving electrical or automation systems.
•	Cert III should deliver practical, work-ready skills (pump servicing, digital record-keeping, basic troubleshooting).
•	Cert IV (or advanced stream) should cover commercial plant operations and complex automation.
•	Replace outdated units with industry-relevant content (digital systems, sustainability, customer handover).
•	Embed manufacturer specifications and dynamic system testing into performance evidence.
•	Strong support for hands-on learning and authentic workplace tasks.</t>
  </si>
  <si>
    <t xml:space="preserve">Stakeholder advised
Low qual uptake concern: 
o	Industry has high staff turnover, making employers reluctant to invest in lengthy training.
o	Employers want in-depth, valuable qualifications, but also resist time-consuming courses because it reduces productivity.
•	Cert III seen as entry-level, Stakeholder compares it to his 4-year mechanical fitting apprenticeship, emphasising that credibility comes from rigor.
Industry often wants “everything for free” and quick solutions, creating tension between depth and practicality.
Feedback on Proposed Units
Service &amp; Repair Hydraulic and Mechanical Systems:
o	Mission-critical: Incorrect fundamentals here lead to widespread errors.
o	Strongly supports inclusion; considers it the most important unit.
o	Recommends simulated environments for assessment: 
Similar to trade schools (plumbing, mechanical fitting).
Tasks like pipe layout, water tank setup can be simulated without digging trenches.
Assessment conditions should include: 
New installation &amp; commissioning task.
Maintenance task on existing system.
Calibration task.
Knowledge evidence should cover: 
Plumbing/electrical safety regulations.
Australian standards.
Environmental management principles.
Circulation and filtration principles.
Install &amp; Maintain Heating Systems:
o	Highly contentious due to state-specific licensing laws (gas heaters require licensed plumbers in VIC).
o	Difficult to make nationally consistent; suggests removing from Cert III and leaving to state-based or enterprise training.
Install, Configure &amp; Maintain Automated/Digital Systems:
Initially viewed as high-level, but agrees it should be included: 
Automation is increasingly common in 2025.
Must teach general principles, not brand-specific details.
Avoid specifying equipment to ensure future-proofing.
o	Supports assessment tasks focused on core steps (commissioning, troubleshooting) rather than proprietary systems.
Alternative Sanitisation Systems:
o	Recommends changing terminology to “Supplementary Sanitisation Systems”: 
“Alternative” implies replacement of primary sanitisers, which is incorrect.
Must clarify primary vs secondary systems: 
Primary: chlorine, bromine, hydrogen peroxide, etc.
	Secondary/supplementary: ozone, AOP, UV.
	Technicians should understand public health compliance and differences between residential vs commercial environments.
Assessment &amp; Implementation
•	Supports simulation-based training for practical tasks to overcome industry entry barriers.
•	Emphasises authentic workplace tasks for performance evidence.
Suggests clear alignment between: 
o	Practical tasks (installation, maintenance, calibration).
o	Knowledge evidence (standards, safety, environmental principles).
Broader Observations
Industry needs work-ready technicians: 
o	If learners complete these new modules successfully, Stakeholder would confidently send them into the field.
•	Cert III should balance depth and accessibility: 
o	Enough rigor to add value, but structured so employers see ROI.
Automation and supplementary sanitisation are future-focused skills that must be included.
</t>
  </si>
  <si>
    <t>Stakeholder Observations &amp; Recommendations
Unit Gaps 
Test Pool Water Quality:
	Missing spa-specific content (hot water, high bather loads).
	No mention of saturation index (LSI) for diagnosing corrosive or scale-forming conditions.
	Lack of coverage on water testing software and digital tools.
	No reference to ORP (Oxidation-Reduction Potential) or probe-based automation systems, which are increasingly common.
CPPSPS3XX11 – Maintain Alternative Sanitisation Systems:
	Mentions ozone and AOP but lacks clarity on differences.
	Missing ionizers (copper/silver systems) and mineral systems (e.g., magnesium blends).
	Suggests adding comparative knowledge and practical awareness of these systems.
Industry Trends 
o	Growing use of automation and probes (pH, ORP).
o	Increased prevalence of ozone systems, ionizers, and mineral pools.
o	Technicians need digital literacy for service apps and automated controllers.
Certificate III Value 
Seen as valuable for entry-level technicians: 
	Provides foundational knowledge and signals commitment.
	Helps professionalise the industry and improve customer confidence.
Suggested as a soft landing for new entrants and a way to attract school-based VET students (Year 10–12).
Practical Skills &amp; Implementation 
o	Current delivery often lacks hands-on training; many RTOs do not simulate real environments.
o	Industry involvement needed for work placements or traineeship models.
o	Practical competency is essential for a competency-based qualification.
o	Manufacturers (like Fluidra) provide product-specific training, but generic skills should be embedded in qualification.
Pathways &amp; Progression 
o	Certificate IV has very low uptake
Suggestion: Introduce Certificate II as a feeder qualification for schools and pre-apprenticeships.
o	Cert IV may need redesign or replacement with advanced electives.
Regulatory &amp; Licensing 
o	Electrical restrictions in Queensland noted; uncertainty about restricted electrical licenses for technicians.
o	Industry needs clarity on legal boundaries for electrical work.
•	Embed digital skills and automation awareness.
•	Create structured pathways (Cert II → Cert III) and improve practical training access.
•	Reassess Cert IV relevance and consider modular advanced skill sets.</t>
  </si>
  <si>
    <t>Stakeholder advised
Current Qualification Gaps
o	Industry sees installation tasks as essential, but some stakeholders resist including them in Cert III.
Practical Skills &amp; Work Readiness
o	Current training often delivered fully online, relying on RPL for experienced workers.
o	New entrants lack hands-on experience; practical skills are critical for safety and competence.
o	Suggestion: mandatory practical training or supervised work placement for Cert III.
Pathways &amp; Entry Points
o	Proposal for Certificate II as a feeder qualification for schools and traineeships.
o	Schools currently unaware of pool industry as a viable career option.
o	Industry needs better promotion of career opportunities (high earning potential, long-term demand).
Industry Expectations
Employers want technicians who can: 
	Perform digital water testing and use service apps.
	Handle chemicals safely and understand WHS.
	Install and maintain pumps, filters, heaters, chlorinators.
	Provide strong customer service.
Installation is now common for entry-level roles, not just senior technicians.
Regulatory &amp; Licensing Challenges
o	Electrical work restrictions: technicians cannot legally perform even minor electrical tasks (pool lights, capacitors).
o	No pathway for restricted electrical tickets for pool technicians.
o	Compliance complexity adds cost and limits technician capability.
Industry Perception &amp; Growth
o	Pool industry offers strong financial rewards (technicians earn $90K–$120K plus benefits).
o	Schools and career advisors often dismiss it as a viable career.
o	Industry associations need to advocate better and support structured pathways.
Recommendations Discussed
Introduce Certificate II for schools as a pathway into Cert III.
Revise Cert III: 
o	Reduce duplication.
o	Include installation tasks and digital skills.
o	Strengthen chemical safety and WHS.
•	Remove or repurpose Cert IV into electives or advanced skill sets.
•	Promote industry careers through schools and associations.
•	Explore simulated environments for practical training.
•	Consider work placement models similar to other trades.</t>
  </si>
  <si>
    <t>Stakeholder advised
Current Qual not fit for purpose: 
Heavy on basic knowledge, light on practical skills.
o	Learners cannot “hit the ground running” after completing the course.
Employment outcomes not met: 
o	Course assumes learners will gain skills on the job rather than through training.
Content quality concerns: 
o	Repetitive, poorly structured, and sometimes incorrect information.
o	Assessment questions often flawed; easy to pass without real learning.
Missing Core Competencies
Hydraulics: 
o	Understanding flow rates, head loss, velocity, and plumbing layout is critical.
o	Impacts pump performance, dosing accuracy, and overall system efficiency.
Diagnostics: 
o	Ability to identify and rectify common problems is absent.
o	Suggested as a separate unit or advanced skill set 
Consequences of errors: 
o	Learners should understand risks and outcomes of incorrect installation or maintenance.
Installation Knowledge
Should not necessarily include full installation tasks (due to licensing), but: 
o	Learners must understand installation principles and implications.
o	Knowledge of sizing pumps, retrofits, and correct setup is essential.
Suggested focus on domestic pools only for Cert III; commercial systems should be covered at higher levels.
Structural Recommendations
Reduce duplication: 
o	Current units repeat generic content (PPE, WHS) across modules.
Clarify learning objectives: 
o	Units should specify technical relationships (pool shape and hydraulics) rather than superficial details.
Practical Examples Suggested
•	Pump priming and pressure reading (KPA/PSI).
•	Flow rate calculations and dosing adjustments.
•	Automation setup (timers, chlorination systems).
•	Understanding head loss and its impact on system performance.
Recommendations
•	Add hydraulics and diagnostics as core competencies.
•	Include installation knowledge (not full installs) and consequences of poor practice.
•	Create separate diagnostic unit or advanced module for higher-level qualifications.</t>
  </si>
  <si>
    <t>partially adopted</t>
  </si>
  <si>
    <t xml:space="preserve">Supplied role matrix was used to help formulate Cert III and Cert IV structure, and focus on opersational capabillity, particualry in relation to PE and AC, where stakeholders input help guide elements, particularyl with the development of the 'Maintain. UoC, where stakeholders matrix helped to ensure industry relevance. </t>
  </si>
  <si>
    <t xml:space="preserve">Stakeholder advised
1. Regulation and Licensing Complexity
•	Pool industry regulation is inconsistent across states.
•	In Queensland, licensing applies mainly to: 
o	Pool safety inspectors and
o	Construction/installation activities (including equipment installation),
but basic pool maintenance and water testing often sits outside licensing requirements.
•	Licensing drives enrolments, but does not guarantee training quality or relevance.
•	There is concern that licensing requirements may be constraining qualification reform rather than supporting it.
2. Qualifications Not Fit for Purpose
•	Certificate III and IV in the pool industry have: 
o	Low enrolments, especially Cert IV.
o	Weak or unclear employment and career pathways.
o	Content that often formalises on the job learning rather than building new capability.
•	Cert III is widely seen as: 
o	Too low level (closer to Cert II in complexity).
o	Lacking critical installation skills that technicians routinely perform.
•	Cert IV Not aligned with what industry actually wants or needs.
3. Gap Between Industry Practice and Training 
•	Many technicians: 
o	Learn entirely on the job.
o	Are highly skilled despite having no formal qualifications.
•	Manufacturers and distributors now fill major skill gaps by: 
o	Running extensive in house training programs.
o	Covering foundational knowledge that should sit within national qualifications.
•	This indicates the training package leaves significant capability gaps.
4. Peak Body and Governance Concerns
•	SPASA is effectively the sole peak body, but: 
o	Is closely tied to an RTO, creating a perceived conflict of interest.
o	Is viewed as block¬ing or shaping qualifications based on implementation convenience rather than industry need.
•	Queensland lacks: 
o	An ITAB or strong independent industry advisory structure.
•	This has led to: 
o	Fragmentation across the industry.
o	Weak leadership and limited strategic direction.
5. Implementation Issues Driving Outcomes
•	Repeated concern that: 
o	Implementation challenges (trainer availability, facilities, assessment logistics) are driving training design, rather than being addressed after industry needs are defined.
•	Strong agreement that: 
o	Qualification design should be industry led first, with implementation managed separately.
•	Resistance to change is largely: 
o	Driven by RTO concerns about cost, delivery models (e.g. online-only delivery), and resourcing.
6. Lack of Clear Career Pathways
•	Current qualifications: 
o	Do not support job entry, retraining, or attraction of new workers.
o	Do not clearly articulate progression or differentiation between Cert III, Cert IV, and Diploma outcomes.
•	This creates confusion for: 
o	Employers,
o	Students, and
o	Policymakers.
7. Public Safety and Consumer Protection
•	Strong consensus that: 
o	Poorly trained technicians pose real safety risks (e.g. chemical handling, system installation).
•	Licensing exists to protect the public, but: 
o	The mechanism (qualification + licence) may not currently be the right one.
•	Suggestion to reconsider: 
o	What risks need protecting, and
o	Whether licensing should link to a different or redesigned qualification.
8. Role of Government
•	DTET (Qld) is supportive of reform but: 
o	Needs assurance that all stakeholders have been engaged before ministerial endorsement.
•	BuildSkills is seen as having an important industry stewardship role, but: 
o	Cannot fully resolve structural leadership issues within the industry.
•	Strong encouragement for ongoing: 
o	Engagement with QBCC,
o	Cross agency collaboration, and
o	Transparent consultation.
The pool industry qualification framework is widely viewed as misaligned with real work, modern practice, and public risk.
Key barriers include fragmented leadership, over reliance on licensing to drive uptake, and implementation concerns distorting training outcomes.
There is strong support for a ground up redesign of Certificate III, focused on employability, installation competence, and industry credibility—with implementation challenges addressed after the fact, not used as a reason to avoid reform.
</t>
  </si>
  <si>
    <t>Consultation Feedback</t>
  </si>
  <si>
    <t>Following review of the proposed amendments to the CPP Swimming Pool and Spa Service qualifications (February 2026 Summary of Changes), it is considered that the revisions substantially strengthen the technical integrity, industry relevance, and future-readiness of both the Certificate III and Certificate IV qualifications.
Overall, the modifications are supported.
The revised structure reflects contemporary industry practice, strengthens regulatory and public health capability, embeds digital field-service competencies, and aligns with increasing automation and sustainability expectations across the property services sector.</t>
  </si>
  <si>
    <t>The major revisions to the core units below are well justified:
• Water circulation and filtration systems
• Water dosing systems
Enhancements include:
• Inclusion of routine installation tasks (like-for-like component changeovers)
• Stronger WHS and environmental controls
• Clearer coordination requirements with licensed trades
• Expanded performance evidence requirements
• Realistic workplace-based assessment conditions
These changes improve clarity around scope of authority, strengthen compliance expectations, and align more closely with contemporary servicing practices.</t>
  </si>
  <si>
    <t>The addition of newly created elective units is supported:
• Energy and water efficiency practices
ACFIPS Feedback – 15/2/2026 - Review
• Automated and digital control systems
• Hydraulic and mechanical service and repair
• Post-service inspection and customer handover
These additions reflect:
• Growing automation and smart control technologies
• Sustainability and water-efficiency priorities
• Increasing diagnostic expectations
• Professional customer communication standards
The qualification now better reflects technological evolution within built environment services contexts.</t>
  </si>
  <si>
    <t>The replacement of superseded units with current endorsed equivalents and alignment with the Aquatic Technical Operator Skill Set maintains:
• Regulatory currency
• Pathway integrity
• National training package consistency
This ensures continued industry recognition and reduces compliance risk.</t>
  </si>
  <si>
    <t>While the proposed changes are supported, the following delivery considerations are noted:
1. Trainer Capability Requirements Expanded digital and compliance depth will require trainers with current industry and technology experience.
2. Assessment Environment Requirements Updated assessment conditions require access to realistic workplace systems, digital field-service platforms, and operational plant environments.
3. RTO Readiness Smaller providers may require transition planning to ensure compliance with expanded assessment and documentation requirements.
These are not concerns with the design of the qualification itself, but practical considerations for implementation.</t>
  </si>
  <si>
    <t>General feedback</t>
  </si>
  <si>
    <t>Apply public safety, health and compliance prac􀆟ces in swimming pool and spa opera􀆟ons</t>
  </si>
  <si>
    <t>Modernisation of Core Technical Units</t>
  </si>
  <si>
    <t>newly created elective units</t>
  </si>
  <si>
    <t xml:space="preserve">Removing the mandatory requirement to hold a Certificate III as a perquisite to undertaking Certificate IV training was almost unanimously supported as a strong way to support overall industry professionalisation, in combination with RPL;
Introducing 3 distinct streams of specialisation was strongly supported across the board;
Some stakeholders felt that the business units themselves were not as detailed as they would like and called for more flexibility around what business units could be incorporated, to better take into account the different business roles of those wishing to undertake business training. </t>
  </si>
  <si>
    <t>move to elective status not supported as it was felt this is the key for Field Service Technicians unit; recommend retaining as a core unit, for which those with experience can get RPL if needed;</t>
  </si>
  <si>
    <t>recommend retain as core not move to elective, as it was felt this is the key foundational overview unit and particularly essential for new employees entering the industry</t>
  </si>
  <si>
    <t>recommend this unit be added as a core unit, not an elective as digital systems are becoming ubiquitous</t>
  </si>
  <si>
    <t>Cert III general comments</t>
  </si>
  <si>
    <t>Cert IV general comments</t>
  </si>
  <si>
    <t>BSBWOR301</t>
  </si>
  <si>
    <t>CPPSPS3008</t>
  </si>
  <si>
    <t>BSBWHS308</t>
  </si>
  <si>
    <t>Organise personal work priorities and development</t>
  </si>
  <si>
    <t>Work in the swimming pool and spa servicing industry</t>
  </si>
  <si>
    <t>Hazard Identification and Risk Management</t>
  </si>
  <si>
    <t>Hi Build Skills team,
I just wanted to give feedback that the draft products (in particular the Cert III) seems a good proposal – they picked up a good mount of the feedback, and looks like something we can works with.  Happy tp privide more feedbakc if needed.</t>
  </si>
  <si>
    <t>We are pleased with the proposed outline for the Cert III and can work with this.
The mix of units is much better than the earlier draft versions and give a mix that allows us to select electives (and core units) that work.</t>
  </si>
  <si>
    <t xml:space="preserve">Industry body Stakeholder provided feedback that they support changes </t>
  </si>
  <si>
    <t>Feedback partially adopted. There was not broad consensus to develop an an entry level skill set, though consultation has identified that the newly devloped Cert III structure, is fit for purpose for entry level candidates. Stakeholder provided support to progress.</t>
  </si>
  <si>
    <t>Stakeholder provided support on proposed changes and that they are Industry relevant.</t>
  </si>
  <si>
    <t>Implementation considerations noted and identified in submission.</t>
  </si>
  <si>
    <t>Stakeholders were strongly supportive of the amendments to both client communication records and new systems involving automated and digital processes;
Likewise, they felt that the more focussed and strengthened emphasis on routine installations was necessary, and the related performance criteria would work well;
They supported the proposed strengthening of the major core units, and the inclusion of the new core units; 
Most industry stakeholders also felt that the proposed Cert. III needs to have considerably more emphasis on developing understanding of core interlocking swimming pool and spa systems – water chemistry, electrical equipment, filtration, sanitation which is needed to troubleshoot safely and effectively, and ensure appropriate water quality for end users; and 
Stakeholders supported the baseline Aquatic Technical Operator Skillset that is now proposed to be fully included within the proposed new qualifications.</t>
  </si>
  <si>
    <t>Not adopted</t>
  </si>
  <si>
    <t>Broad consultation and TC did not support this reccomendation.</t>
  </si>
  <si>
    <t>CPPCMS3017  Use and maintain digital service records technology for swimming pool and spa systems, added as Core UoC.</t>
  </si>
  <si>
    <t>Patrially adopted</t>
  </si>
  <si>
    <t>Broad consultation and TC did not support adding 308 as core, though CPPSPS3018 Apply public safety, health and compliance practices in swimming pool and spa operations added as core. CPPSPS3001 Handle, transport and store swimming pool and spa chemicals safely, core.</t>
  </si>
  <si>
    <t>Feeedback has been validated across broad consultation. Cert IV has been retained, Maintain units adress SK required. Cert IV has been retained. Non structual repairs adressed vua maintin units</t>
  </si>
  <si>
    <t>Feedback wellsupported by the broader stakeholder group, adressed with appropriate wording in relevant UoCs. Consensus achieved through TC</t>
  </si>
  <si>
    <t xml:space="preserve">Adopted </t>
  </si>
  <si>
    <t>The Technical Committee have been advised. Feedback has been considered to support decision-making in the final products.</t>
  </si>
  <si>
    <t>informed</t>
  </si>
  <si>
    <t>Partially adopted through below UoCs: CPPSPS3001  - Handle, transport and store swimming pool and spa chemicals safely, BSBWHS308  Participate in WHS hazard identification, risk assessment and risk control processes, SISCAQU015  Test Pool water quality, CPPSPS3021 Perform post-service inspection and customer handover chemistry elements viewed by TC as to high level and not appropriate at Cert III and IV level.</t>
  </si>
  <si>
    <t>CPPSPS3021</t>
  </si>
  <si>
    <t>Broad feedback and TC consensus that advanced chemical theory is not appropriate at the Cert III and IV level. Partial adoption to of water testing elements in the following UoC: SISCAQU015  Test pool water quality, SISCAQU016  Manage pool water quality', 'CPPSPS3016 Maintain swimming pool and spa dosing systems'</t>
  </si>
  <si>
    <t xml:space="preserve">Broad feedback confirmed many elements were taregted at highl level and not for a service tech. Some elements addressed through UoC: 'CPPSPS3001 Handle, transport and store swimming pool and spa chemicals safely', 'SISCAQU015 Test pool water quality', 'SISCAQU016  Manage pool water quality', 'CPPSPS3018 Apply public safety, health and compliance practices in swimming pool and spa operations </t>
  </si>
  <si>
    <t xml:space="preserve">Partially adopted -Pathways: Cert III → Cert IV for domestic roles; ATO not considered fit for purpose - included new  elective streams.
•	Digital &amp; Emerging Tech: Add outcomes for connected controllers, remote monitoring, IoT troubleshooting.
•	Customer Hand-over
•	Compliance &amp; Records: Strengthen WHS and water-quality recordkeeping across all roles.
Strengtheed routine maintenance for domestic clients in maintain UoCs
Cert IV = installation, commissioning, advanced diagnostics - Installation adopted, and diagnistics. Commisioning did not have consensus. Facility operations adressed thropugh strenthed Cert III 'Maintain' units, CPPSPS3019  Service and repair hydraulic and mechanical swimming pool and spa systems - CPPSPS3021  Perform post-service inspection and customer handover </t>
  </si>
  <si>
    <t xml:space="preserve">TC incorporated into SK and adressed through following UoC: 'CPPSPS3021  Perform post-service inspection and customer handover', 'CPPSPS3010  Sell swimming pool and spa products and services', 'all Maintain units', 'CPPSPS3019  Service and repair hydraulic and mechanical swimming pool and spa systems', 'CPPSPS3009 Maintain swimming pool and spa stock', </t>
  </si>
  <si>
    <t>Partially adopted. Broad stakeholder feedback confirmed that Install terminonolgy should change, focus should be on 'Maintain'. Majority of suggested eleents were incorporated into following UoC: 'CPPSPS3003  Maintain swimming pools and spas', 'CPPSPS3008 Work in the swimming pool and spa servicing industry', Maintining Dosing and heating systems', 'CPPSPS3019  Service and repair hydraulic and mechanical swimming pool and spa systems', 'CPPSPS3021 Perform post-service inspection and customer handover'</t>
  </si>
  <si>
    <t>CPPSPS3019</t>
  </si>
  <si>
    <t xml:space="preserve">Future proofing adressed through development of new Cert III UoCs, also through redesign of Cert IV. Specific UoC CPPSPS3017  Use and maintain digital service records technology for swimming pool and spa systems </t>
  </si>
  <si>
    <t>Broad feedback confirmed that advanced chemical principles are to advanced for these roles, though a number of the elements were adopted throughout development and caputed in followug UoCs: CPPSPS3019  'Service and repair hydraulic and mechanical swimming pool and spa systems', 'CPPSPS3017 Use and maintain digital service records technology for swimming pool and spa systems', 'SISCAQU016  Manage pool water quality', 'SISCAQU015  Test pool water quality', 'CPPSPS3016 Maintain swimming pool and spa cleaning and vacuuming systems'</t>
  </si>
  <si>
    <t>CPPSPS3017</t>
  </si>
  <si>
    <t>The replacement of CPPCMN3005 Complete client documentation with:
CPPSPS3017 Use and maintain digital service records technology for swimming pool and spa systems is a significant and strategically sound improvement.
The new unit reflects contemporary field service environments by incorporating:
• Digital job management systems
• Secure data entry and storage
• Photographic evidence capture
• Privacy and data security protocols
• Firmware and so􀅌ware updates
• Version control and secure transmission of service records
This aligns strongly with cross-industry digital transformation trends and reflects real-world field technician practice.
The inclusion of digital literacy as a core requirement enhances industry readiness and strengthens the qualification’s relevance in a technology-enabled service environment</t>
  </si>
  <si>
    <t xml:space="preserve">Feedback adopted through following UoC: 'SISCAQU015  Test pool water quality', 'SISCAQU016  Manage pool water quality', CPPSPS3018 Apply public safety, health and compliance practices in swimming pool and spa operations','CPPSPS3001 Handle, transport and store swimming pool and spa chemicals safely ', CPPSPS4001 Assess and treat water problems in swimming pools and spas </t>
  </si>
  <si>
    <t xml:space="preserve">Adopted and adressed through revised UoC: CPPSPS3018 Apply public safety, health and compliance practices in swimming pool and spa operations </t>
  </si>
  <si>
    <t>CPPSPS3018</t>
  </si>
  <si>
    <t>The inclusion of CPPSPS3018 Apply public safety, health and compliance practices in swimming pool and spa operations as a core unit is supported.
This addition:
• Elevates public health and regulatory compliance to a core competency
• Aligns with legislative and public safety expectations
• Reflects the technician’s role in regulated environments
• Strengthens work-readiness for commercial and public aquatic facilities
This change appropriately shifts the qualification emphasis from general employability skills to regulated technical accountability.</t>
  </si>
  <si>
    <t>include as additional core to strengthen safety focus, as it covers risk in more depth than the CPPSPS3018, including the risk of transporting chemicals safely which is key for Field Service Technicians, and also because is easy to suitably contextualise, and is easily transferable to other relevant qualifications that candidates may wish to pursue in their future careers e.g. those wishing to move into managing major Sport and Recreation facilities</t>
  </si>
  <si>
    <t xml:space="preserve">This feedback is from TC member, majority of feedback has been adopted, overall connsensus in the TC and also broad feedback confirmed elements not adopted. Specific UoC that have adopted feedback: ' CPPSPS3019 Service and repair hydraulic and mechanical swimming pool and spa systems ' , 'all /Maintain units'including vacuum, cleaning and heating units, 'CPPSPS3020 Maintain automated and digital swimming pool and spa control systems' including specifically in the 'cleaning and vacuuming unit' installing, commissioning, and maintaining cleaning and vacuuming systems for at least two of the following: , swimming pools , spas , aquatic environments 
And two of the following: suction cleaner , pressure cleaner , robotic or automated cleaning system </t>
  </si>
  <si>
    <t>Stakeholder advised - I do notice most of the technical committee are form the Pool &amp; Spa Retail environment which may explain, but the proposal as it stands is very difficult to implement.
Core
•	CPPSPSXX8 Perform post-service inspection and customer handover: Never occurs at Cert III job level (maybe at Pool Shop level)
•	CPPSPS3020 Install, configure and maintain automated and digital pool control systems: In commercial, install is a specialist role
•	CPPSPS3XX9 Service and repair hydraulic and mechanical swimming pool and spa systems: It is unclear what this unit is
Updated Core’s
•	Updated core have changed form Maintain, to Install and Maintain M(Install was a Cert IV level): The install Never occurs at Cert III job level (maybe at Pool Shop level)
Reviused Units
•	SISCAQU015 Test pool water quality (replaces superseded unit)
•	CPPSPS3021 Install and maintain swimming pool and spa water circulation and filtration systems
•	CPPSPS3XX6 Install and maintain swimming pool and spa cleaning and vacuuming systems
•	CPPSPS3XX7 Install and maintain swimming pool and spa dosing systems
•	CPPSPS3X14 Use and maintain digital service records technology for swimming pool and spa systems.
•	CPPSPS3X13 Install and maintain swimming pool and spa heating systems
All Cert III units were prevsious ‘maintain’ (not install), the Install compoinent was a Cert IV unit and is not relevant to job role Cert III.</t>
  </si>
  <si>
    <t>CPPSPS3020</t>
  </si>
  <si>
    <t xml:space="preserve">CPPSPS3020 </t>
  </si>
  <si>
    <t xml:space="preserve">Feedback adopted as was validated by broad stakeholder consensus to strenghten digital units, water management, and key devlopment across the 'maintain' units: CPPSPS3016 Maintain swimming pool and spa dosing systems, CPPSPS3016 Maintain swimming pool and spa water circulation and filtration systems, CPPSPS3018 Apply public safety, health and compliance practices in swimming pool and spa operations, CPPSPS3017 Use and maintain digital service records technology for swimming pool and spa systems, CPPSPS3019  Service and repair hydraulic and mechanical swimming pool and spa systems , CPPSPS3021 Perform post-service inspection and customer handover, CPPSPS3010 Sell swimming pool and spa products and services.iincluding specifically in the 'cleaning and vacuuming unit' installing, commissioning, and maintaining cleaning and vacuuming systems for at least two of the following: , swimming pools , spas , aquatic environments 
And two of the following: suction cleaner , pressure cleaner , robotic or automated cleaning system </t>
  </si>
  <si>
    <t>CPPSPS3016</t>
  </si>
  <si>
    <t>CPP31326</t>
  </si>
  <si>
    <t>Stakeholder unit feedback:
Unit code	CPPSPS3XXX5
Unit title - Install and maintain swimming pool and spa water circulation and filtration systems
Comments:	It would be nice to include something in section 6 that speaks to the Product registration/Warranty information required to give a customer on handover.
The assessment criteria should ideally specify examples for when equipment is installed above water level and below water level. This forces the participant to show examples of adding relevant check valves and isolation valves that differ in both cases.
Unit code	CPPSPS3XXX6
Unit title	Install and maintain swimming pool and spa cleaning and vacuuming systems
Comments:	I found this unit has alot of crossover to the previous one and seems more hydraulic focussed than cleaning focussed. Thats not necessarily bad but I think the wording could be framed to give it clearer reference to the cleaning category this unit is specifically addressing.
EG 5.3 Could include tracks, wheels, motorblocks, diaphragms. 
Some of the points are only relevant to particular cleaning types, eg 3.5 is irrelevant when installing a robotic cleaner. Does this matter?
I think there is a component potentially missing in regards to Cordless lithium iron battery powered robotic cleaners - I guess it can be rolled into general WHS info but safehandling of these should be noted.
Unit code	CPPSPS3015
Unit title - Install and maintain swimming pool and spa dosing systems
Comments	Overall very thorough
Is there supposed to be a separate unit for sanitisation and seconday sanitisers or should that also be included here?
Unit code	CPPSPS3XXX8
Unit title - Install, configure and maintain automated and digital swimming pool and spa control systems
Comments	1.2 should also mention power requirements
When it comes tothe assessment critetia "at least two swimming pools and two spas"
What happens if the automation system is controlling a Pool &amp; Spa combo? Does this count as one of both? Or only one as its a single setup?</t>
  </si>
  <si>
    <t>CPPSPS3015</t>
  </si>
  <si>
    <t xml:space="preserve">CPPSPS3015 </t>
  </si>
  <si>
    <t>Test pool water quality</t>
  </si>
  <si>
    <t xml:space="preserve">SISCAQU015  </t>
  </si>
  <si>
    <t xml:space="preserve">Certificate IV in Swimming Pool and Spa Service </t>
  </si>
  <si>
    <t>CPP41426</t>
  </si>
  <si>
    <t>CPP41319</t>
  </si>
  <si>
    <t xml:space="preserve">Manage pool water quality </t>
  </si>
  <si>
    <t xml:space="preserve">SISCAQU016  </t>
  </si>
  <si>
    <t xml:space="preserve">Use and maintain digital service records technology for swimming pool and spa systems </t>
  </si>
  <si>
    <t xml:space="preserve">CPPSPS3017 </t>
  </si>
  <si>
    <t>Partially adopted. Broad consensus conforfmed industry wanted to retain the Cert IV. Construction removed. Redesigned WHS unit structure to remove duplication. Aquatic reworded, seen as volume as key difference and knowledge requirements the same across scale.SIS units incorporated.</t>
  </si>
  <si>
    <t xml:space="preserve">Service and repair hydraulic and mechanical swimming pool and spa systems </t>
  </si>
  <si>
    <t xml:space="preserve">CPPSPS3019  </t>
  </si>
  <si>
    <t>Feedback has been adopted and addressed through the following UoCs: 'CPPSPS3021 Perform post-service inspection and customer handover', 'CPPSPS3018  Apply public safety, health and compliance practices in swimming pool and spa operations', 'SISCAQU015  Test pool water quality', 'SISCAQU016  Manage pool water quality ', 'CPPSPS3001  Handle, transport and store swimming pool and spa chemicals safely'.</t>
  </si>
  <si>
    <t xml:space="preserve">Perform post-service inspection and customer handover </t>
  </si>
  <si>
    <t xml:space="preserve">Feedback has been adopted and addressed through the following UoCs: 'CPPSPS3017  Use and maintain digital service records technology for swimming pool and spa systems', 'CPPSPS3020  Maintain automated and digital swimming pool and spa control systems', ' SISCAQU015  Test pool water quality', 'CPPSPS3019  Service and repair hydraulic and mechanical swimming pool and spa systems.SISCAQU016  Manage pool water quality </t>
  </si>
  <si>
    <t>Consensus confirmed that Cert IV will be retained. Feedback elements adresseed through units: 'CPPSPS3021  Perform post-service inspection and customer handover', 'SISCAQU016  Manage pool water quality', and the 'Maintain units'.</t>
  </si>
  <si>
    <t>Handle, transport and store swimming pool and spa chemicals safely</t>
  </si>
  <si>
    <t>CPPSPS3001</t>
  </si>
  <si>
    <t>Partially adopted. Broad stakeholder feedback confirmed that Install terminonolgy should change, focus should be on 'Maintain', several 'install' elements have been capured thoughout UoC</t>
  </si>
  <si>
    <t>BSA and TC members</t>
  </si>
  <si>
    <t xml:space="preserve">Partially adopted, learner provided good insight into SK profile and elemets contained in 'Maintain' units, along with the Cert IV retainment, and specific UoC knowledge evidence: 'CPPSPS3019   Service and repair hydraulic and mechanical swimming pool and spa systems', 'CPPSPS3021 Perform post-service inspection and customer handover', 'CPPSPS3019  Service and repair hydraulic and mechanical swimming pool and spa systems' 'CPPSPS3XXX3   Apply energy and water efficiency practices in swimming pool and spa operations </t>
  </si>
  <si>
    <t xml:space="preserve">Removal of Pre Reqs in Cert IV has been adopted. Broad consultation did not support all feedback suggestions, though a large amount of the feedback has been adressed and adopted in the following UoCs, and also in the retainment of the  Cert IV: 'CPPSPS3018 Apply public safety, health and compliance practices in swimming pool and spa operations', 'CPCCWHS2001  Apply WHS requirements, policies and procedures in the construction industry', the various 'Maintain' newly developed UoCs, including 'CPPSPS3016  Maintain swimming pool and spa water circulation and filtration systems ' and 'CPPSPS3016 Maintain swimming pool and spa dosing systems </t>
  </si>
  <si>
    <t>Retainments of CERT IV has been adopted. Broad consultation did not support all feedback suggestions, though a large amount of the feedback has been adressed and adopted in the following UoCs, to address high level requirement feedback: ' the various 'Maintain' newly developed UoCs, including 'CPPSPS3016  Maintain swimming pool and spa water circulation and filtration systems ' and 'CPPSPS3016 Maintain swimming pool and spa dosing systems, address feedback in developing UoC fit for purpose.</t>
  </si>
  <si>
    <t xml:space="preserve">Cert IV has been retained and pre recs removed.. Cert III UoC have been redesigned to address concerns not currently fit for purpose, including the 'Maintain' units and specific UoCs : CPPSPS3017 Use and maintain digital service records technology for swimming pool and spa systems', 'CPPSPS3019  Service and repair hydraulic and mechanical swimming pool and spa systems', and 'CPPSPS3020 Maintain automated and digital swimming pool and spa control systems' </t>
  </si>
  <si>
    <t>Broad feedback and consensus to retain the Cert IV and not merge with the Cert III, removal of pre recs,'Maintain' UoCs adressing mulitple areas of feedback. Retained electives maintain continuity with the current Certificate IV and preserve core technical, operational, and safety skills.
Inclusion of Sport &amp; Recreation units addresses the difficult/challenging customer management competency, which was highlighted during TC discussions as valuable for senior technicians.
Inclusion of emergency response electives ensures the qualification provides practical skills in safety, crisis response, and operational readiness for staff working in swimming pools, spas, and aquatic environments.</t>
  </si>
  <si>
    <t xml:space="preserve">Feedback has been adoptred through the redesign of the Cert IV with the removal of Pre Rec requirements Retained electives maintain continuity with the current Certificate IV and preserve core technical, operational, and safety skills.
Inclusion of Sport &amp; Recreation units addresses the difficult/challenging customer management competency, which was highlighted during TC discussions as valuable for senior technicians.
Inclusion of emergency response electives ensures the qualification provides practical skills in safety, crisis response, and operational readiness for staff working in swimming pools, spas, and aquatic environments.. Feedback has been adopted through the following UoC, with broad consensus via TC and wider consultations: SISCAQU015  Test pool water quality, CPPSPS3016 Maintain swimming pool and spa water circulation and filtration systems , Maintain dosing, cleaning, and vacuuming systems, CPPSPS3019  Service and repair hydraulic and mechanical swimming pool and spa systems.Servicing across minimum two hydraulic systems, swimming pools, spas, aquatic environments. including specifically in the 'cleaning and vacuuming unit' installing, commissioning, and maintaining cleaning and vacuuming systems for at least two of the following: , swimming pools , spas , aquatic environments 
And two of the following: suction cleaner , pressure cleaner , robotic or automated cleaning system </t>
  </si>
  <si>
    <t xml:space="preserve">Feedback has been adoptred through the redesign of the Cert IV with  Pre Rec requirements removed.Retained electives maintain continuity with the current Certificate IV and preserve core technical, operational, and safety skills.
Inclusion of Sport &amp; Recreation units addresses the difficult/challenging customer management competency, which was highlighted during TC discussions as valuable for senior technicians.
Inclusion of emergency response electives ensures the qualification provides practical skills in safety, crisis response, and operational readiness for staff working in swimming pools, spas, and aquatic environments.  Feedback has been adopted through the following UoC, with broad consensus via TC and wider consultations: SISCAQU015  Test pool water quality, CPPSPS3016 Maintain swimming pool and spa water circulation and filtration systems , CPPSPS3017 Use and maintain digital service records technology for swimming pool and spa systems , SISCAQU016  Manage pool water quality , CPPSPS3021 Perform post-service inspection and customer handover  Maintain dosing, cleaning, and vacuuming systems, CPPSPS3019  Service and repair hydraulic and mechanical swimming pool and spa systems.Servicing across minimum two hydraulic systems, swimming pools, spas, aquatic environments. including specifically in the 'cleaning and vacuuming unit' installing, commissioning, and maintaining cleaning and vacuuming systems for at least two of the following: , swimming pools , spas , aquatic environments 
And two of the following: suction cleaner , pressure cleaner , robotic or automated cleaning system </t>
  </si>
  <si>
    <t>Feedback  on leadership / buisness management skills adopted through reatinment of Cert IV and removsal of pre recs. Retained electives maintain continuity with the current Certificate IV and preserve core technical, operational, and safety skills.
Inclusion of Sport &amp; Recreation units addresses the difficult/challenging customer management competency, which was highlighted during TC discussions as valuable for senior technicians.
Inclusion of emergency response electives ensures the qualification provides practical skills in safety, crisis response, and operational readiness for staff working in swimming pools, spas, and aquatic environments. Water and chemical feedback adresed via UoC: SISCAQU015   Test pool water quality , SISCAQU016 Manage pool water quality , CPPSPS3001 Handle, transport and store swimming pool and spa chemicals safely. Maintenance feedback adressed through the develoment of the 'Maintain' units: 'CPPSPS3003 Maintain swimming pools and spas, CPPSPS3016 Maintain swimming pool and spa water circulation and filtration systems, CPPSPS3016 Maintain swimming pool and spa dosing systems, CPPSPS3016 Maintain swimming pool and spa cleaning and vacuuming systems. Digital systems feedback -CPPSPS3017 Use and maintain digital service records technology for swimming pool and spa systems.</t>
  </si>
  <si>
    <t xml:space="preserve">Feedback adopted in relatoin to embedding 'install' components, has been widely accepted throughout consultations anf buil into new main UoC, particualryl: CPPSPS3003 Maintain swimming pools and spas, CPPSPS3016 Maintain swimming pool and spa water circulation and filtration systems, CPPSPS3016 Maintain swimming pool and spa dosing systems, CPPSPS3016 Maintain swimming pool and spa cleaning and vacuuming systems. Feedback regarding having higher level option, has been adopted with the retainment of the Cert IV, Retained electives maintain continuity with the current Certificate IV and preserve core technical, operational, and safety skills.
Inclusion of Sport &amp; Recreation units addresses the difficult/challenging customer management competency, which was highlighted during TC discussions as valuable for senior technicians.
Inclusion of emergency response electives ensures the qualification provides practical skills in safety, crisis response, and operational readiness for staff working in swimming pools, spas, and aquatic environments.. Feedback re digital adressed through: CPPSPS3017 Use and maintain digital service records technology for swimming pool and spa systems and customer service feedback adopted through UoC: CPPSPS3021 Perform post-service inspection and customer handover  </t>
  </si>
  <si>
    <t xml:space="preserve">Feedback adopted in relatoin to higher level unts, through retainment of Cert IV and removal of pre recs, Retained electives maintain continuity with the current Certificate IV and preserve core technical, operational, and safety skills.
Inclusion of Sport &amp; Recreation units addresses the difficult/challenging customer management competency, which was highlighted during TC discussions as valuable for senior technicians.
Inclusion of emergency response electives ensures the qualification provides practical skills in safety, crisis response, and operational readiness for staff working in swimming pools, spas, and aquatic environments.s. Feedback adopted re 'install' components, has been widely accepted throughout consultations and built into new main UoC, particualryl: CPPSPS3003 Maintain swimming pools and spas, CPPSPS3016 Maintain swimming pool and spa water circulation and filtration systems, CPPSPS3016 Maintain swimming pool and spa dosing systems, CPPSPS3016 Maintain swimming pool and spa cleaning and vacuuming systems. Feedback regarding having higher level option, has been adopted with the retainment of the Cert IV, and development of specialisation streams. Feedback re digital adressed through: CPPSPS3017 Use and maintain digital service records technology for swimming pool and spa systems and customer service feedback adopted through UoC: CPPSPS3021 Perform post-service inspection and customer handover.Hydraulic focus feedback adopted through UoC: CPPSPS3019  Service and repair hydraulic and mechanical swimming pool and spa systems.Diagnistic feedback adopted via Group A  Cert IV stream: Field service specialist. </t>
  </si>
  <si>
    <t>Removal of Pre Reqs in Cert IV has been adopted. Retained electives maintain continuity with the current Certificate IV and preserve core technical, operational, and safety skills.
Inclusion of Sport &amp; Recreation units addresses the difficult/challenging customer management competency, which was highlighted during TC discussions as valuable for senior technicians.
Inclusion of emergency response electives ensures the qualification provides practical skills in safety, crisis response, and operational readiness for staff working in swimming pools, spas, and aquatic environments.</t>
  </si>
  <si>
    <t>partially adopted - CPPSS00081   Swimming Pool and Spa Service – Fundamentals Skill Set. And through CERT IV units "Customer Service' elective units,Retained electives maintain continuity with the current Certificate IV and preserve core technical, operational, and safety skills.
Inclusion of Sport &amp; Recreation units addresses the difficult/challenging customer management competency, which was highlighted during TC discussions as valuable for senior technicians.
Inclusion of emergency response electives ensures the qualification provides practical skills in safety, crisis response, and operational readiness for staff working in swimming pools, spas, and aquatic environments.</t>
  </si>
  <si>
    <t>Variance between commercial and domestic was widely discussed and the overall consenus was that addressed through retainment of Cert IV and removal of pre recs, Retained electives maintain continuity with the current Certificate IV and preserve core technical, operational, and safety skills.
Inclusion of Sport &amp; Recreation units addresses the difficult/challenging customer management competency, which was highlighted during TC discussions as valuable for senior technicians.
Inclusion of emergency response electives ensures the qualification provides practical skills in safety, crisis response, and operational readiness for staff working in swimming pools, spas, and aquatic environments.</t>
  </si>
  <si>
    <t xml:space="preserve">Broad feedback confirmed that Cert IV should be retained, but not to focus on aquatic, should be combination of commercial and domestic Retained electives maintain continuity with the current Certificate IV and preserve core technical, operational, and safety skills.
Inclusion of Sport &amp; Recreation units addresses the difficult/challenging customer management competency, which was highlighted during TC discussions as valuable for senior technicians.
Inclusion of emergency response electives ensures the qualification provides practical skills in safety, crisis response, and operational readiness for staff working in swimming pools, spas, and aquatic environments.. Install title was also not supported broadly, 'Maintain' was considered most appropriate. Partial feedback adopted into following UoC: CPPSPS3016 Maintain swimming pool and spa water circulation and filtration systems', 'CPPSPS3016  Maintain swimming pool and spa cleaning and vacuuming systems', 'CPPSPS3021  Perform post-service inspection and customer handover', 'CPPSPS3019 Service and repair hydraulic and mechanical swimming pool and spa systems' </t>
  </si>
  <si>
    <t>The Industry Skills Advisory Council NT (ISACNT) would like to express its support for the proposed review of the CPP Swimming Pool and Spa Review Project, based on the feedback received from relevant NT stakeholders.Industry Feedback:
ISACNT engaged 9 industry stakeholders in this consultation. Currently, there is no RTO delivering these qualifications in the Northern Territory. Of the 9 stakeholders consulted, 2 provided formal feedback.
The industry supports the proposed changes to the CPP31218 Certificate III in Swimming Pool and Spa Service and the CPP41319 Certificate IV in Swimming Pool and Spa Service, as these updates will help ensure learners develop the appropriate knowledge and practical skills required to perform competently in the industry.
The industry also suggested that developing a skill set or minor credential for entry-level technicians would be beneficial before progressing to higher-level qualifications. This would better prepare new entrants seeking to become pool and spa technicians. The credential should be highly practical and strongly focused on core technical skills to support effective job readiness.
The suggestion has been raised with BuildSkills, and BSA has acknowledged it. Stakeholders have no objections to proceeding to the next stage of the project.</t>
  </si>
  <si>
    <t>Meeting Purpose &amp; Context
•	Reflected on workshop considered highly productive, especially the structured unit-by-unit review.
•	Main aim: confirm consistency of decisions across all Units of Competency (UoCs) and alignment with Assurance Body expectations.
Consistency &amp; Governance
•	Checklist introduced by Technical Writer to capture all workshop decisions.
•	Supported by TC as a clear, defensible method to ensure consistent application across units.
Licensing Approach
•	Agreed to apply a standard interim statement: no licensing/legislative requirements at publication.
•	Will be reviewed later with regulators.
•	Emphasis on BuildSkills remaining impartial.
Terminology Standardisation
•	Key agreed terms: 
o	“supervisor” → “responsible person”
o	“workplace” → “work site”
o	Retain “plumbing” (not “hydraulic”) for licensing relevance
•	Aim: improve clarity and industry alignment
Performance Criteria &amp; Structure
•	Standard requirement added across units: 
o	Verify systems meet safety, Australian Standards, WHS, and manufacturer instructions
•	Standardisation of structure, including: 
o	“finalise work and handover” element
Performance Evidence (PE) Approach
•	Shift to activity-based (not procedural) evidence
•	Avoid: 
o	Over-prescription
o	Duplication of performance criteria
o	Excessive technical detail
•	Added requirement to minimise environmental impact
•	Approach supports response to consultation feedback
Knowledge Evidence
•	Standard inclusion of environmental management (waste, chemicals, water discharge)
•	Clear treatment of restricted work: 
o	Acknowledge limits for unlicensed personnel
o	Require coordination with licensed trades
Assessment Conditions
•	Removed duplication of requirements already in Standards for RTOs
•	Removed “workplace timeframes” wording due to risk of inconsistent interpretation
Unit Review (Dosing Unit)
•	Refined to: 
o	Remove duplication
o	Improve clarity and sequencing
o	Align across performance criteria, PE, and knowledge evidence
•	Confirmed as better reflecting industry practice
Overall Outcomes
•	Units show improved: 
o	Clarity
o	Consistency
o	Industry alignment
•	Reduced overly academic and prescriptive language
•	TC broadly validated the approach with no major objections
Next Steps
•	Upload updated units and checklist for 1-week TC review
•	Redraft qualification design and circulate ahead of next meeting
•	Future meeting to focus on: 
o	Core vs elective balance
o	Structure and packaging rules
o	Impact on delivery and occupational outcomes
Closing
•	Strong progress acknowledged
•	Units considered near finalisation, pending final review
However, there was consensus that:
•	The qualification should reflect the technical and operational competencies required of senior swimming pool and spa service technicians
•	The team leadership, customer service, and business management specialisations do not align with industry expectations for senior swimming pool and spa service technicians
On that basis, the project team has reviewed the draft Certificate IV in Swimming Pool and Spa Service and seek your input on the following proposals (see attached proposal document for full details including rationale for each proposal):
1.	Realign core and elective units
2.	Restructure the qualification – proposed 15 units with 9 core and 6 electives
3.	Retain electives from the current CPP41319 Certificate IV in Swimming Pool and Spa Service
4.	Include electives with a focus on managing difficult and challenging customer interactions
5.	Include electives to strengthen emergency response and operational preparedness
The project team was also asked to review CPPSPS4007 – Inspect, service and repair aquatic facility plant and equipment. The review identified that CPPSPS4007 was commercial in focus. As a result, the project team as requested by the TC revised CPPSPS4007 so that reflects wording previously agreed to by the TC (i.e., swimming pools, spas, aquatic environments).
 Stakeholder consultation considered that including specialisations in the qualification would be appropriate. However, the Technical Committee determined that specialisations would distract from the qualification’s primary focus on the technical and operational competencies required of senior swimming pool and spa service technicians.Proposal 1:
Realign the packaging rules and elective units so that the qualification accurately reflects the role of individuals who coordinate operational logistics for swimming pools, spas, and aquatic environments.
1.1	Realign core and elective units
Ensure the core units cover the essential technical competencies required of senior swimming pool and spa service technicians.
Ensure the elective units provide flexibility for participants to select units relevant to their role or workplace context, including optional units from other endorsed training packages.
1.2 Restructure the qualification
It is proposed to revise the packaging rules to nine core units and six elective units (i.e., total of 15 units).
•	Core Units (9)
These units constitute the mandatory units that reflect the key occupational competencies required of senior swimming pool and spa service technicians. They provide the foundation for safe, independent, and supervisory practice in operational contexts.
•	Elective Units (6)
These units provide flexibility for participants to select units aligned to their role or workplace context, including the potential to choose up to three units from other endorsed training packages in accordance with TPOF guidance on elective inclusion and transferability.
Rationale:
•	Maintains the integrity of mandatory units while aligning with TPOF Step 3 and 4 principles on qualification packaging.
•	Ensures the qualification delivers the occupational outcomes expected of senior swimming pool and spa service technicians.
•	Supports pathway progression from Certificate III to Certificate IV, while providing learner flexibility through elective selection in line with TPOF Step 4–5 guidance.
Proposal 2
2.1 Retain electives from the current CPP41319 Certificate IV in Swimming Pool and Spa Service
It is proposed to retain the following electives (or their superseded versions) from the current CPP41319 Certificate IV in Swimming Pool and Spa Service:
CPPSPS4008	Install, service and repair spas
CPPSPS4009	Estimate cost of swimming pool and spa products and services
CPPSPS4014	Drain and acid wash swimming pools and spas
CPPSPS4016	Advise on swimming pool and spa products and services
CPPSPS4017	Detect leaks in swimming pools and spas
SISCAQU015	Test pool water quality
SISCAQU016	Manage pool water quality
SISCAQU017	Monitor and maintain aquatic facility plant and equipment
SISXFAC009	Coordinate facility maintenance
BSBSUS411	Implement and monitor environmentally sustainable work practices
CPCCCM2012*	Work safely at heights
CPCCWHS2001	Apply WHS requirements, policies and procedures in the construction industry
CPPCMN3004	Respond to enquiries and complaints
CPPCOM4001	Manage own work, professional development and ethical behaviour
CPPSPS4006	Install, service and repair low voltage swimming pool and spa lighting systems
HLTAID011	Provide First Aid
RIIWHS202E	Enter and work in confined spaces
SIRRINV002	Control stock
2.2 Include electives with a focus on managing difficult and challenging customer interactions
It is proposed to include the following units from the SIS40122 Certificate IV in Sport, Aquatics and Recreation:
SIRXCEG008	Manage disrespectful, aggressive or abusive customers
SIRXCEG002	Assist with customer difficulties
2.3 Include electives to strengthen emergency response and operational preparedness
It is proposed to include the following units from the SIS40122 Certificate IV in Sport, Aquatics and Recreation:
SISCAQU018	Operate self-contained breathing apparatus in aquatic facility emergencies
SISZEMR003	Respond to emergency situations
SISXFAC008	Monitor and maintain facility plant and equipment
SISXEMR004	Coordinate emergency response
Rationale / Alignment
•	Retained electives maintain continuity with the current Certificate IV and preserve core technical, operational, and safety skills.
•	Inclusion of Sport &amp; Recreation units addresses the difficult/challenging customer management competency, which was highlighted during TC discussions as valuable for senior technicians.
•	Inclusion of emergency response electives ensures the qualification provides practical skills in safety, crisis response, and operational readiness for staff working in swimming pools, spas, and aquatic environments.</t>
  </si>
  <si>
    <t xml:space="preserve">Reatinment of Cert IV and removal of pre recs adopted, TC and broad consensus confirmed  Cert IV has been redesigned to adress feedback Retained electives maintain continuity with the current Certificate IV and preserve core technical, operational, and safety skills.
Inclusion of Sport &amp; Recreation units addresses the difficult/challenging customer management competency, which was highlighted during TC discussions as valuable for senior technicians.
Inclusion of emergency response electives ensures the qualification provides practical skills in safety, crisis response, and operational readiness for staff working in swimming pools, spas, and aquatic environments.. Digital feedback has been adoipted through UoC: CPPSPS3017  Use and maintain digital service records technology for swimming pool and spa systems, CPPSPS3020  Maintain automated and digital swimming pool and spa control systems. Heating operations adressed through UoC: CPPSPS3007 Maintain swimming pool and spa heating systems,  CPPSPS3019  Service and repair hydraulic and mechanical swimming pool and spa systems. Feedback regarding licensed trades addressed through updated wording aceoss all relevant UoC:  'Technicians perform tasks permitted under relevant state or territory legislation and are required to coordinate with or defer to licensed gas, electrical and plumbing trades for restricted work. ' 'Coordinate with licensed trades where disconnection or reconnection is required, in accordance with applicable legislation, regulatory requirements and worksite instructions' 'Confirm licensed electrical, plumbing or gas trades for any work outside scope of own authority, in accordance with worksite and regulatory requirements UEERL0004 Disconnect – reconnect electrical equipment connected to low voltage (LV) installation wiring, and UEECD0007 Apply work health and safety regulations, codes and practices in the workplace added as an elective.including specifically in the 'cleaning and vacuuming unit' installing, commissioning, and maintaining cleaning and vacuuming systems for at least two of the following: , swimming pools , spas , aquatic environments 
And two of the following: suction cleaner , pressure cleaner , robotic or automated cleaning system </t>
  </si>
  <si>
    <t xml:space="preserve">Adopted changing alternative with supplementary sanitisation systems.licencing feedback adopted and wording changed throughout UoC to: Technicians perform tasks permitted under relevant state or territory legislation and are required to coordinate with or defer to licensed gas, electrical and plumbing trades for restricted work. ' 'Coordinate with licensed trades where disconnection or reconnection is required, in accordance with applicable legislation, regulatory requirements and worksite instructions' 'Confirm licensed electrical, plumbing or gas trades for any work outside scope of own authority, in accordance with worksite and regulatory requirements. UEERL0004 Disconnect – reconnect electrical equipment connected to low voltage (LV) installation wiring, and UEECD0007 Apply work health and safety regulations, codes and practices in the workplace added as an elective Digital feedback adopted through UoC: CPPSPS3017 Use and maintain digital service records technology for swimming pool and spa systems. Assessment feedback for hydraulics adopted in PE assessment requiremnts- To demonstrate competency, a candidate must meet the performance criteria for this unit by servicing and repairing hydraulic and mechanical systems for at least two of the following:, swimming pools,  spas, aquatic environments. </t>
  </si>
  <si>
    <t>Feedback regarding licenced trades adressed through standardised wording across UoCs: all relevant UoC:  'Technicians perform tasks permitted under relevant state or territory legislation and are required to coordinate with or defer to licensed gas, electrical and plumbing trades for restricted work. ' 'Coordinate with licensed trades where disconnection or reconnection is required, in accordance with applicable legislation, regulatory requirements and worksite instructions' 'Confirm licensed electrical, plumbing or gas trades for any work outside scope of own authority, in accordance with worksite and regulatory requirements. UEERL0004 Disconnect – reconnect electrical equipment connected to low voltage (LV) installation wiring, and UEECD0007 Apply work health and safety regulations, codes and practices in the workplace added as an elective Feedback regarding Cert IV has been partially adopted. Industry consensus gained to retain the Cert IV and removal of pre recs, Retained electives maintain continuity with the current Certificate IV and preserve core technical, operational, and safety skills.
Inclusion of Sport &amp; Recreation units addresses the difficult/challenging customer management competency, which was highlighted during TC discussions as valuable for senior technicians.
Inclusion of emergency response electives ensures the qualification provides practical skills in safety, crisis response, and operational readiness for staff working in swimming pools, spas, and aquatic environments.. Safety feedback adressed via UoC: CPPSPS3018 Apply public safety, health and compliance practices in swimming pool and spa operations</t>
  </si>
  <si>
    <t xml:space="preserve">ATO UoCs have been incorporated into quals, and other specific feedback adressed through following UoCs: CPPSPS3003 Maintain swimming pools and spas, CPPSPS3016 Maintain swimming pool and spa water circulation and filtration systems, CPPSPS3016 Maintain swimming pool and spa dosing systems, CPPSPS3016 Maintain swimming pool and spa cleaning and vacuuming systems, CPPSPS3017 Use and maintain digital service records technology for swimming pool and spa systems. Electrical concers adressed through below wording across all relevant UoCs: 'Technicians perform tasks permitted under relevant state or territory legislation and are required to coordinate with or defer to licensed gas, electrical and plumbing trades for restricted work. ' 'Coordinate with licensed trades where disconnection or reconnection is required, in accordance with applicable legislation, regulatory requirements and worksite instructions' 'Confirm licensed electrical, plumbing or gas trades for any work outside scope of own authority, in accordance with worksite and regulatory requirements. UEERL0004 Disconnect – reconnect electrical equipment connected to low voltage (LV) installation wiring, and UEECD0007 Apply work health and safety regulations, codes and practices in the workplace added as an elective Broad consultation confirmed high level water chemistry not appropriate, but partially adressed through following UoC: SISCAQU015  Test pool water quality, SISCAQU016  Manage pool water quality </t>
  </si>
  <si>
    <t>UEERL0004 Disconnect – reconnect electrical equipment connected to low voltage (LV) installation wiring, and UEECD0007 Apply work health and safety regulations, codes and practices in the workplace added as an elective</t>
  </si>
  <si>
    <t>TC advised of regulatory and lincening requirements, incorporated following wording into relevant UoCs: 'Technicians perform tasks permitted under relevant state or territory legislation and are required to coordinate with or defer to licensed gas, electrical and plumbing trades for restricted work. ' 'Coordinate with licensed trades where disconnection or reconnection is required, in accordance with applicable legislation, regulatory requirements and worksite instructions' 'Confirm licensed electrical, plumbing or gas trades for any work outside scope of own authority, in accordance with worksite and regulatory requirements. UEERL0004 Disconnect – reconnect electrical equipment connected to low voltage (LV) installation wiring, and UEECD0007 Apply work health and safety regulations, codes and practices in the workplace added as an elective' UEERL0004 Disconnect – reconnect electrical equipment connected to low voltage (LV) installation wiring, and UEECD0007 Apply work health and safety regulations, codes and practices in the workplace added as an elective</t>
  </si>
  <si>
    <t xml:space="preserve">Majority of this feedback has been responded to previously from this stakeholder - aside from feedback on Water, which has been adopted via UoCs: SISCAQU015  Test pool water quality, and SISCAQU016   Manage pool water quality. Concerns regarding licensed Trades has been adressed though chnage of standard wording across units as below:  'Technicians perform tasks permitted under relevant state or territory legislation and are required to coordinate with or defer to licensed gas, electrical and plumbing trades for restricted work. ' 'Coordinate with licensed trades where disconnection or reconnection is required, in accordance with applicable legislation, regulatory requirements and worksite instructions' 'Confirm licensed electrical, plumbing or gas trades for any work outside scope of own authority, in accordance with worksite and regulatory requirements, UEERL0004 Disconnect – reconnect electrical equipment connected to low voltage (LV) installation wiring, and UEECD0007 Apply work health and safety regulations, codes and practices in the workplace added as an elective UEERL0004 Disconnect – reconnect electrical equipment connected to low voltage (LV) installation wiring, and UEECD0007 Apply work health and safety regulations, codes and practices in the workplace added as an elective.Digital feedback adressed through following UoC: 'CPPSPS3017  Use and maintain digital service records technology for swimming pool and spa systems'. POS re customer service adressed through UoC: CPPSPS3021  Perform post-service inspection and customer handover , 'BSBOPS304  Deliver and monitor a service to customers </t>
  </si>
  <si>
    <t>TC feedback adopted and verified through broad industry consultations. Cert IV has been retained with Pre Recs removed, Retained electives maintain continuity with the current Certificate IV and preserve core technical, operational, and safety skills.
Inclusion of Sport &amp; Recreation units addresses the difficult/challenging customer management competency, which was highlighted during TC discussions as valuable for senior technicians.
Inclusion of emergency response electives ensures the qualification provides practical skills in safety, crisis response, and operational readiness for staff working in swimming pools, spas, and aquatic environments.UEERL0004 Disconnect – reconnect electrical equipment connected to low voltage (LV) installation wiring, and UEECD0007 Apply work health and safety regulations, codes and practices in the workplace added as an elective. UEERL0004 Disconnect – reconnect electrical equipment connected to low voltage (LV) installation wiring, and UEECD0007 Apply work health and safety regulations, codes and practices in the workplace added as an elective</t>
  </si>
  <si>
    <t xml:space="preserve">Adopted concerns regarding licensed trades through updated wording aceoss all relevant UoC:  'Technicians perform tasks permitted under relevant state or territory legislation and are required to coordinate with or defer to licensed gas, electrical and plumbing trades for restricted work. ' 'Coordinate with licensed trades where disconnection or reconnection is required, in accordance with applicable legislation, regulatory requirements and worksite instructions' 'Confirm licensed electrical, plumbing or gas trades for any work outside scope of own authority, in accordance with worksite and regulatory requirements. UEERL0004 Disconnect – reconnect electrical equipment connected to low voltage (LV) installation wiring, and UEECD0007 Apply work health and safety regulations, codes and practices in the workplace added as an electiveUEERL0004 Disconnect – reconnect electrical equipment connected to low voltage (LV) installation wiring, and UEECD0007 Apply work health and safety regulations, codes and practices in the workplace added as an elective- Concerns re fault finding adressed through following UoC: CPPSPS3019  Service and repair hydraulic and mechanical swimming pool and spa systems', CPPSPS3003  Maintain swimming pools and spas'. Against manufacture parameters has been partially adopted, minor change to wording reccomendation regarding pump and valve issues adressed via wording: dentify common faults, including blocked filters, leaks, damaged valves or worn seals, in accordance with WHS requirements and worksite and/or manufacturer instructions.'Dismantle pumps, valves, filters and fittings in accordance with WHS requirements and worksite and/or manufacturer instructions.' Coordinate with licensed trades where disconnection or reconnection is required, in accordance with applicable legislation, regulatory requirements and worksite instructions.. </t>
  </si>
  <si>
    <t xml:space="preserve">Reccomendation to develop Cert II as entry pathway, was not supported by broader consultations. Focus on developing Cert IV was partially adopted removal of Pre rec requiremnt to provide an entry pathway. Retained electives maintain continuity with the current Certificate IV and preserve core technical, operational, and safety skills.
Inclusion of Sport &amp; Recreation units addresses the difficult/challenging customer management competency, which was highlighted during TC discussions as valuable for senior technicians.
Inclusion of emergency response electives ensures the qualification provides practical skills in safety, crisis response, and operational readiness for staff working in swimming pools, spas, and aquatic environments. Electrical work concern was adopted via the inclusion of below wording across relevant UoCs: 'Technicians perform tasks permitted under relevant state or territory legislation and are required to coordinate with or defer to licensed gas, electrical and plumbing trades for restricted work. ' 'Coordinate with licensed trades where disconnection or reconnection is required, in accordance with applicable legislation, regulatory requirements and worksite instructions' 'Confirm licensed electrical, plumbing or gas trades for any work outside scope of own authority, in accordance with worksite and regulatory requirements. UEERL0004 Disconnect – reconnect electrical equipment connected to low voltage (LV) installation wiring, and UEECD0007 Apply work health and safety regulations, codes and practices in the workplace added as an elective'UEERL0004 Disconnect – reconnect electrical equipment connected to low voltage (LV) installation wiring, and UEECD0007 Apply work health and safety regulations, codes and practices in the workplace added as an elective. ORP feedback adopted. Digital literaqcy feedback adopted: CPPSPS3017  Use and maintain digital service records technology for swimming pool and spa systems </t>
  </si>
  <si>
    <t>Mandatory placement not adopted as there was not support throughout broader consultation.Feedback on technician requirements adopted through specific UoC: CPPSPS3017 Use and maintain digital service records technology for swimming pool and spa systems, CPPSPS3001  Handle, transport and store swimming pool and spa chemicals safely, CPPSPS3007 Maintain swimming pool and spa heating systems, CPPSPS3016 Maintain swimming pool and spa water circulation and filtration systems, CPPSPS3016 Maintain swimming pool and spa dosing systems, CPPSPS3016 Maintain swimming pool and spa cleaning and vacuuming systems. Feedback re Cert adopted, with retaining and development of specialised streams. Licencing feedback adressed via standard wording across UoC:  'Technicians perform tasks permitted under relevant state or territory legislation and are required to coordinate with or defer to licensed gas, electrical and plumbing trades for restricted work. ' 'Coordinate with licensed trades where disconnection or reconnection is required, in accordance with applicable legislation, regulatory requirements and worksite instructions' 'Confirm licensed electrical, plumbing or gas trades for any work outside scope of own authority, in accordance with worksite and regulatory requirements. UEERL0004 Disconnect – reconnect electrical equipment connected to low voltage (LV) installation wiring, and UEECD0007 Apply work health and safety regulations, codes and practices in the workplace added as an elective UEERL0004 Disconnect – reconnect electrical equipment connected to low voltage (LV) installation wiring, and UEECD0007 Apply work health and safety regulations, codes and practices in the workplace added as an elective</t>
  </si>
  <si>
    <t xml:space="preserve">Feedback re relectrical work and licencing adressed through standard wording across all relevant UoCs:  'Technicians perform tasks permitted under relevant state or territory legislation and are required to coordinate with or defer to licensed gas, electrical and plumbing trades for restricted work. ' 'Coordinate with licensed trades where disconnection or reconnection is required, in accordance with applicable legislation, regulatory requirements and worksite instructions' 'Confirm licensed electrical, plumbing or gas trades for any work outside scope of own authority, in accordance with worksite and regulatory requirements. UEERL0004 Disconnect – reconnect electrical equipment connected to low voltage (LV) installation wiring, and UEECD0007 Apply work health and safety regulations, codes and practices in the workplace added as an elective UEERL0004 Disconnect – reconnect electrical equipment connected to low voltage (LV) installation wiring, and UEECD0007 Apply work health and safety regulations, codes and practices in the workplace added as an elective Cert IV feedback adopted, retained Cert IV with specialised streams. Customer serrvice feedback adopted: CPPSPS3021 Perform post-service inspection and customer handover , and through Cert IV customer service stream. Chemical UoC feedback adopted, moved back to Core from elective. NSW compliance unit, not adopted, due to National focus, out of scope. Digital comptentencies feedback adopted through UoC: CPPSPS3017  Use and maintain digital service records technology for swimming pool and spa systems. </t>
  </si>
  <si>
    <t>We are reviewing the proposed changes from the CPP Swimming Pool and Spa Review that you and Clint are leading, and we are preparing our feedback.
To support this, we would appreciate your advice on whether the Certificate III or Certificate IV in Swimming Pool and Spa Service best aligns with the NSW Swimming Pool Repair and Servicing licensing category, and why.
From your information session, we understand the Certificate III is entry level, while the Certificate IV reflects a fully qualified technician and may support specialist or supervisory roles under the proposed changes.
For your reference, our licensing category currently:
•	has two authority types:
o	qualified supervisor certificate holders can supervise and carry out the work;
o	endorsed contractor licence holders can contract for, supervise, and carry out the work.
•	requires the Certificate III for both authority types.
•	covers servicing and repair of existing pools (including equipment installation, non structural repairs, surface treatments, and cleaning), but excludes paving, landscaping, and fencing.</t>
  </si>
  <si>
    <t>Removal of Pre Reqs in Cert IV has been adopted. Retained electives maintain continuity with the current Certificate IV and preserve core technical, operational, and safety skills.
Inclusion of Sport &amp; Recreation units addresses the difficult/challenging customer management competency, which was highlighted during TC discussions as valuable for senior technicians.
Inclusion of emergency response electives ensures the qualification provides practical skills in safety, crisis response, and operational readiness for staff working in swimming pools, spas, and aquatic environments. Electrical concers adressed through below wording across all relevant UoCs: 'Technicians perform tasks permitted under relevant state or territory legislation and are required to coordinate with or defer to licensed gas, electrical and plumbing trades for restricted work. ' 'Coordinate with licensed trades where disconnection or reconnection is required, in accordance with applicable legislation, regulatory requirements and worksite instructions' 'Confirm licensed electrical, plumbing or gas trades for any work outside scope of own authority, in accordance with worksite and regulatory requirements. UEERL0004 Disconnect – reconnect electrical equipment connected to low voltage (LV) installation wiring, and UEECD0007 Apply work health and safety regulations, codes and practices in the workplace added as an elective</t>
  </si>
  <si>
    <t>Stakeholders agreed Queensland workshop was highly effective due to structured, unit-by-unit review.
•	Enabled clear decisions, alignment on content, and improved consistency.
•	Current meeting focused on validating updated units
Licensing statement approach
•	Interim statement to be applied: no licensing requirements at time of publication.
•	BuildSkills remains neutral; regulators determine licensing alignment.
Terminology standardisation
•	Agreed consistent terminology: 
o	“Responsible person” replaces “supervisor”
o	“Work site” replaces “workplace”
o	“Plumbing” retained over “hydraulic” where relevant
•	Improves clarity and alignment with industry language.
Performance criteria consistency
•	Standard statement added across units requiring compliance with: 
o	Australian Standards
o	WHS requirements
o	Manufacturer instructions
•	Structural consistency reinforced (e.g., “finalise work and handover” element).
Performance evidence refinement
•	Shift to activity-based, not procedural or overly prescriptive.
•	Avoids duplication of performance criteria.
•	Removes unnecessary technical instruction.
•	Includes requirement to minimise environmental impact.
Knowledge evidence improvements
•	Standardised environmental management content (waste, chemicals, water).
•	Clear inclusion of restricted work boundaries: 
o	No electrical/plumbing work unless licensed
o	Requirement to coordinate with licensed trades
Assessment conditions alignment
•	Removed duplicated requirements already covered by RTO Standards.
•	Removed “workplace timeframes” wording due to ambiguity and risk of inconsistency.
Unit-specific refinement (Dosing unit)
•	Improved clarity, sequencing, and reduced duplication.
•	Better alignment across performance criteria, evidence, and knowledge.
Overall quality improvements
•	Units now: 
o	Clearer and more consistent
o	Better aligned to industry practice
o	Less academic and prescriptive
•	TC confirmed strong progress toward finalisation.
Next steps</t>
  </si>
  <si>
    <t>•	Endorsed use of checklist to ensure consistency across all units.
•	Agreed standardised terminology across training products.
•	Confirmed consistent structure and compliance statements in performance criteria.
•	Approved revised Performance Evidence model (activity-based, non-prescriptive).
Compliance and regulatory positioning
•	Approved interim licensing statement 
•	Reinforced BuildSkills neutrality on licensing.
•	Embedded clear restricted work boundaries in knowledge evidence.
Quality and design improvements
•	Reduced duplication and over-prescription across units.
•	Improved clarity, usability, and industry alignment.
•	Strengthened integration of environmental and safety considerations.
Assessment alignment
•	Adjusted assessment conditions to: 
o	Remove duplication with RTO standards
o	Avoid ambiguous or inconsistent requirements
Validation status
•	TC expressed general agreement with all revisions.
•	No major objections raised.
•	Units considered substantially improved and ready for final review.
Agreed next actions
•	Final TC review of updated units and checklist (1-week timeframe).</t>
  </si>
  <si>
    <t>Cert IV relevance, deletion concerns, low uptake, and pre-requisite barriers</t>
  </si>
  <si>
    <t>Cert III too basic, lacking practical skills and real-world readiness</t>
  </si>
  <si>
    <t>Installation vs maintenance conflict and AQF concerns</t>
  </si>
  <si>
    <t>Water quality, chemistry, and public health gaps</t>
  </si>
  <si>
    <t>Advanced chemistry and technical depth requests</t>
  </si>
  <si>
    <t>Weak diagnostics, hydraulics, and system performance capability</t>
  </si>
  <si>
    <t>Digital, IoT, automation, and modern systems gaps</t>
  </si>
  <si>
    <t>Licensing differences and regulatory uncertainty</t>
  </si>
  <si>
    <t>Electrical compliance risks and trade boundaries</t>
  </si>
  <si>
    <t>Poor alignment to job roles and unclear pathways</t>
  </si>
  <si>
    <t>Weak customer service, handover, and communication skills</t>
  </si>
  <si>
    <t>Limited coverage of commercial/facility operations</t>
  </si>
  <si>
    <t>Technicians’ real job responsibilities not reflected</t>
  </si>
  <si>
    <t>Qualifications lack practical application and are too theoretical</t>
  </si>
  <si>
    <t>Gaps in training delivery and hands-on experience</t>
  </si>
  <si>
    <t>Cert III insufficient for advanced roles / unclear differentiation</t>
  </si>
  <si>
    <t>Low value perception and declining uptake</t>
  </si>
  <si>
    <t>Confusion about streams and merging qualifications</t>
  </si>
  <si>
    <t>Safety, compliance, and public health focus insufficient</t>
  </si>
  <si>
    <t>Units overly prescriptive, duplicated, and unclear</t>
  </si>
  <si>
    <t>Assessment not reflecting real work tasks</t>
  </si>
  <si>
    <t>Rapid industry change (automation, sustainability, tech)</t>
  </si>
  <si>
    <t>Practical capability gaps (diagnostics, pump servicing, system understanding)</t>
  </si>
  <si>
    <t>Lack of clarity on repair vs replacement scope</t>
  </si>
  <si>
    <t>Need consistent national approach across jurisdictions</t>
  </si>
  <si>
    <t>Proposal for Cert II / entry skill set pathway</t>
  </si>
  <si>
    <t>Misalignment with industry roles and expectations</t>
  </si>
  <si>
    <t>Chemical safety and WHS concerns</t>
  </si>
  <si>
    <t>Need integrated understanding of systems (water, hydraulics, etc.)</t>
  </si>
  <si>
    <t>Implementation challenges (RTO capability, infrastructure)</t>
  </si>
  <si>
    <t>Strong stakeholder validation and support</t>
  </si>
  <si>
    <t>NSW licensing alignment and regulatory neutrality</t>
  </si>
  <si>
    <t>Cert IV retained and redesigned; pre-reqs removed; electives/streams strengthened to improve progression and uptake</t>
  </si>
  <si>
    <t>Cert III strengthened via ‘Maintain’ units, practical performance evidence, and broader system exposure</t>
  </si>
  <si>
    <t>‘Install’ removed from title; maintenance, servicing, and changeover skills embedded at appropriate level</t>
  </si>
  <si>
    <t>Strengthened through SISCAQU015/016 and CPPSPS3018; foundational chemistry embedded</t>
  </si>
  <si>
    <t>Not adopted beyond AQF level; focus kept on practical, entry-level application</t>
  </si>
  <si>
    <t>Addressed via CPPSPS3019 and maintenance units (diagnostics, hydraulics, system checks)</t>
  </si>
  <si>
    <t>Digital capability embedded across units; CPPSPS3017 added as core; automation included</t>
  </si>
  <si>
    <t>Flexible approach adopted; clear scope wording and referral to licensed trades embedded</t>
  </si>
  <si>
    <t>Standardised wording across units; relevant electrical electives included</t>
  </si>
  <si>
    <t>Addressed via CPPSPS3021 and inclusion of customer service content/electives</t>
  </si>
  <si>
    <t>Embedded across service, repair, maintenance, digital, and customer-focused units</t>
  </si>
  <si>
    <t>Practical, real-world tasks embedded; performance evidence strengthened</t>
  </si>
  <si>
    <t>Stronger practical PE requirements; delivery limitations noted as out of scope</t>
  </si>
  <si>
    <t>Cert III strengthened; Cert IV retained for advanced/supervisory progression</t>
  </si>
  <si>
    <t>Structure improved; clearer pathways and stronger industry alignment</t>
  </si>
  <si>
    <t>Strengthened through core units, chemical handling, and WHS integration</t>
  </si>
  <si>
    <t>Refined to activity-based, less prescriptive, reduced duplication, improved clarity</t>
  </si>
  <si>
    <t>Performance Evidence revised to reflect realistic workplace activity</t>
  </si>
  <si>
    <t>Units updated for digital systems, IoT, sustainability, and modern practices</t>
  </si>
  <si>
    <t>Hands-on servicing, diagnostics, and system checks embedded in units</t>
  </si>
  <si>
    <t>Focus on diagnostics and basic repairs; clear limits for complex work</t>
  </si>
  <si>
    <t>Broad, flexible compliance wording aligned to legislation</t>
  </si>
  <si>
    <t>Not adopted; Cert III strengthened as entry-level pathway</t>
  </si>
  <si>
    <t>Stakeholder input used to redesign units and align outcomes</t>
  </si>
  <si>
    <t>Chemical handling reinstated as core; safety strengthened</t>
  </si>
  <si>
    <t>Embedded across maintenance, water quality, and service units</t>
  </si>
  <si>
    <t>Noted as implementation considerations (outside design scope)</t>
  </si>
  <si>
    <t>Confirmed; qualifications considered fit-for-purpose</t>
  </si>
  <si>
    <t>Cert III aligns to licensing; Cert IV supports progression; neutrality maintained</t>
  </si>
  <si>
    <t>Various</t>
  </si>
  <si>
    <t>Strengthened within Cert III 'Maintain' units rather than separate pathway</t>
  </si>
  <si>
    <t>No merge; Cert IV retained; 'maintain' model used across units</t>
  </si>
  <si>
    <t>Engagement Distribution</t>
  </si>
  <si>
    <t>Engagement Distribution (Stakeholder Type)</t>
  </si>
  <si>
    <t>INFORMED</t>
  </si>
  <si>
    <t>ENGAGED</t>
  </si>
  <si>
    <t>TOTAL</t>
  </si>
  <si>
    <t>Government</t>
  </si>
  <si>
    <t>Other</t>
  </si>
  <si>
    <t>Union</t>
  </si>
  <si>
    <t>Senior Responsible Officer</t>
  </si>
  <si>
    <t>Engagement Distribution (by State)</t>
  </si>
  <si>
    <t>National</t>
  </si>
  <si>
    <t>Online Meeting</t>
  </si>
  <si>
    <t>N/A</t>
  </si>
  <si>
    <t>Swimming Pools and Spas Review</t>
  </si>
  <si>
    <t>9 Technical Committee Members -     (BSA),  (VET Solutions &amp; Compliance)</t>
  </si>
  <si>
    <t>9 Technical Committee Members -   
 (BSA),  (VET Solutions &amp; Compliance)</t>
  </si>
  <si>
    <t>7 Technical Committee Members -   
 (BSA),  (VET Solutions &amp; Compliance)</t>
  </si>
  <si>
    <t>7 Technical Committee Members -   
 (BSA), (VET Solutions &amp; Compliance)</t>
  </si>
  <si>
    <t>6 Industry Stakeholders Qld - (BSA),  (VET Solutions &amp; Compliance)</t>
  </si>
  <si>
    <t>6 Industry Stakeholders NSW -  (BSA),  (VET Solutions &amp; Compliance)</t>
  </si>
  <si>
    <t>5 Industry Stakeholders WA -  (BSA), (VET Solutions &amp; Compliance)</t>
  </si>
  <si>
    <t>1 Industry Stakeholders SA -  (BSA),  (VET Solutions &amp; Compliance)</t>
  </si>
  <si>
    <t>5 Industry Stakeholders Vic - (BSA), (VET Solutions &amp; Compliance)</t>
  </si>
  <si>
    <t>3 Industry Stakeholders NT- (BSA), (VET Solutions &amp; Compliance)</t>
  </si>
  <si>
    <t>Webinar atendees</t>
  </si>
  <si>
    <t>CPPSPS3022</t>
  </si>
  <si>
    <t>CPPSPS3019 </t>
  </si>
  <si>
    <t xml:space="preserve">Cert III → Cert IV pathway clarified; roles reflected through unit design and electives </t>
  </si>
  <si>
    <t>Stage</t>
  </si>
  <si>
    <t>Initial development</t>
  </si>
  <si>
    <t>Public consultation</t>
  </si>
  <si>
    <t>Incorporating feedback</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</si>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</sst>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7" x14ac:knownFonts="1">
    <font>
      <sz val="11"/>
      <color theme="1"/>
      <name val="Aptos Narrow"/>
      <family val="2"/>
      <scheme val="minor"/>
    </font>
    <font>
      <b/>
      <sz val="10"/>
      <color theme="2"/>
      <name val="Arial"/>
      <family val="2"/>
    </font>
    <font>
      <sz val="10"/>
      <color theme="1"/>
      <name val="Arial"/>
      <family val="2"/>
    </font>
    <font>
      <b/>
      <sz val="11"/>
      <color theme="1"/>
      <name val="Arial"/>
      <family val="2"/>
    </font>
    <font>
      <sz val="11"/>
      <color theme="1"/>
      <name val="Arial"/>
      <family val="2"/>
    </font>
    <font>
      <b/>
      <sz val="18"/>
      <color theme="1"/>
      <name val="Arial"/>
      <family val="2"/>
    </font>
    <font>
      <b/>
      <sz val="10"/>
      <color theme="0"/>
      <name val="Arial"/>
      <family val="2"/>
    </font>
    <font>
      <sz val="11"/>
      <color rgb="FF036CEB"/>
      <name val="Aptos Narrow"/>
      <family val="2"/>
      <scheme val="minor"/>
    </font>
    <font>
      <u/>
      <sz val="11"/>
      <color theme="10"/>
      <name val="Aptos Narrow"/>
      <family val="2"/>
      <scheme val="minor"/>
    </font>
    <font>
      <sz val="10"/>
      <color rgb="FF000000"/>
      <name val="Arial"/>
      <family val="2"/>
    </font>
    <font>
      <sz val="10"/>
      <name val="Arial"/>
      <family val="2"/>
    </font>
    <font>
      <sz val="11"/>
      <color rgb="FF000000"/>
      <name val="Aptos Narrow"/>
      <family val="2"/>
      <scheme val="minor"/>
    </font>
    <font>
      <sz val="10"/>
      <color theme="1"/>
      <name val="Arial"/>
    </font>
    <font>
      <b/>
      <sz val="11"/>
      <color theme="1"/>
      <name val="Aptos Narrow"/>
      <family val="2"/>
      <scheme val="minor"/>
    </font>
    <font>
      <sz val="11"/>
      <color theme="1"/>
      <name val="Aptos Display"/>
      <family val="2"/>
      <scheme val="major"/>
    </font>
    <font>
      <b/>
      <sz val="10"/>
      <color theme="2"/>
      <name val="Arial"/>
    </font>
    <font>
      <sz val="11"/>
      <color theme="1"/>
      <name val="Aptos Display"/>
      <scheme val="major"/>
    </font>
  </fonts>
  <fills count="8">
    <fill>
      <patternFill patternType="none"/>
    </fill>
    <fill>
      <patternFill patternType="gray125"/>
    </fill>
    <fill>
      <patternFill patternType="solid">
        <fgColor theme="2"/>
        <bgColor indexed="64"/>
      </patternFill>
    </fill>
    <fill>
      <patternFill patternType="solid">
        <fgColor rgb="FF036CEB"/>
        <bgColor theme="1"/>
      </patternFill>
    </fill>
    <fill>
      <patternFill patternType="solid">
        <fgColor rgb="FF036CEB"/>
        <bgColor indexed="64"/>
      </patternFill>
    </fill>
    <fill>
      <patternFill patternType="solid">
        <fgColor theme="3" tint="0.749992370372631"/>
        <bgColor indexed="64"/>
      </patternFill>
    </fill>
    <fill>
      <patternFill patternType="solid">
        <fgColor theme="0"/>
        <bgColor indexed="64"/>
      </patternFill>
    </fill>
    <fill>
      <patternFill patternType="solid">
        <fgColor theme="0"/>
        <bgColor rgb="FF000000"/>
      </patternFill>
    </fill>
  </fills>
  <borders count="12">
    <border>
      <left/>
      <right/>
      <top/>
      <bottom/>
      <diagonal/>
    </border>
    <border>
      <left style="thin">
        <color theme="2"/>
      </left>
      <right style="thin">
        <color theme="2"/>
      </right>
      <top style="thin">
        <color theme="2"/>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style="thin">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3" fillId="0" borderId="0" xfId="0" applyFont="1"/>
    <xf numFmtId="0" fontId="4" fillId="0" borderId="0" xfId="0" applyFont="1"/>
    <xf numFmtId="0" fontId="3" fillId="0" borderId="0" xfId="0" applyFont="1" applyAlignment="1">
      <alignment horizontal="left" vertical="center"/>
    </xf>
    <xf numFmtId="0" fontId="3" fillId="5" borderId="0" xfId="0" applyFont="1" applyFill="1" applyAlignment="1">
      <alignment horizontal="left" vertical="center"/>
    </xf>
    <xf numFmtId="0" fontId="3" fillId="5" borderId="0" xfId="0" applyFont="1" applyFill="1" applyAlignment="1">
      <alignment horizontal="center" vertical="center" wrapText="1"/>
    </xf>
    <xf numFmtId="0" fontId="3" fillId="0" borderId="0" xfId="0" applyFont="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2" borderId="4" xfId="0" applyFont="1" applyFill="1" applyBorder="1" applyAlignment="1">
      <alignment horizontal="left" vertical="top" wrapText="1"/>
    </xf>
    <xf numFmtId="0" fontId="3" fillId="2" borderId="1" xfId="0" applyFont="1" applyFill="1" applyBorder="1" applyAlignment="1">
      <alignment horizontal="left" vertical="top" wrapText="1"/>
    </xf>
    <xf numFmtId="0" fontId="6" fillId="4" borderId="0" xfId="0" applyFont="1" applyFill="1" applyAlignment="1">
      <alignment horizontal="center" vertical="center" wrapText="1"/>
    </xf>
    <xf numFmtId="0" fontId="4" fillId="2" borderId="3" xfId="0" applyFont="1" applyFill="1" applyBorder="1" applyAlignment="1">
      <alignment vertical="top" wrapText="1"/>
    </xf>
    <xf numFmtId="0" fontId="7" fillId="0" borderId="0" xfId="0" applyFont="1"/>
    <xf numFmtId="14" fontId="6" fillId="4" borderId="0" xfId="0" applyNumberFormat="1" applyFont="1" applyFill="1" applyAlignment="1">
      <alignment horizontal="center" vertical="center" wrapText="1"/>
    </xf>
    <xf numFmtId="49" fontId="2" fillId="0" borderId="5"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49" fontId="10" fillId="0" borderId="8" xfId="0" applyNumberFormat="1" applyFont="1" applyBorder="1" applyAlignment="1">
      <alignment horizontal="left" vertical="top" wrapText="1"/>
    </xf>
    <xf numFmtId="164" fontId="2" fillId="0" borderId="8" xfId="0" applyNumberFormat="1" applyFont="1" applyBorder="1" applyAlignment="1">
      <alignment horizontal="left" vertical="top" wrapText="1"/>
    </xf>
    <xf numFmtId="49" fontId="12" fillId="0" borderId="8" xfId="0" applyNumberFormat="1" applyFont="1" applyBorder="1" applyAlignment="1">
      <alignment horizontal="left" vertical="top" wrapText="1"/>
    </xf>
    <xf numFmtId="0" fontId="0" fillId="0" borderId="8" xfId="0" applyBorder="1"/>
    <xf numFmtId="0" fontId="0" fillId="0" borderId="5" xfId="0" applyBorder="1"/>
    <xf numFmtId="14" fontId="0" fillId="0" borderId="8" xfId="0" applyNumberFormat="1" applyBorder="1"/>
    <xf numFmtId="0" fontId="0" fillId="0" borderId="8" xfId="0" applyBorder="1" applyAlignment="1">
      <alignment wrapText="1"/>
    </xf>
    <xf numFmtId="0" fontId="13" fillId="0" borderId="8" xfId="0" applyFont="1" applyBorder="1" applyAlignment="1">
      <alignment horizontal="right"/>
    </xf>
    <xf numFmtId="165" fontId="14" fillId="6" borderId="8" xfId="0" applyNumberFormat="1" applyFont="1" applyFill="1" applyBorder="1" applyAlignment="1">
      <alignment horizontal="left" vertical="top" wrapText="1"/>
    </xf>
    <xf numFmtId="14" fontId="9" fillId="7" borderId="0" xfId="0" applyNumberFormat="1" applyFont="1" applyFill="1" applyAlignment="1">
      <alignment horizontal="left" vertical="top" wrapText="1"/>
    </xf>
    <xf numFmtId="0" fontId="10" fillId="7" borderId="0" xfId="0" applyFont="1" applyFill="1" applyAlignment="1">
      <alignment horizontal="left" vertical="top" wrapText="1"/>
    </xf>
    <xf numFmtId="0" fontId="9" fillId="7" borderId="0" xfId="0" applyFont="1" applyFill="1" applyAlignment="1">
      <alignment horizontal="center" vertical="top" wrapText="1"/>
    </xf>
    <xf numFmtId="0" fontId="2" fillId="6" borderId="0" xfId="0" applyFont="1" applyFill="1" applyAlignment="1">
      <alignment vertical="top" wrapText="1"/>
    </xf>
    <xf numFmtId="0" fontId="9" fillId="7" borderId="0" xfId="0" applyFont="1" applyFill="1" applyAlignment="1">
      <alignment vertical="top" wrapText="1"/>
    </xf>
    <xf numFmtId="14" fontId="2" fillId="6" borderId="0" xfId="0" applyNumberFormat="1" applyFont="1" applyFill="1" applyAlignment="1">
      <alignment horizontal="left" vertical="top" wrapText="1"/>
    </xf>
    <xf numFmtId="0" fontId="2" fillId="6" borderId="0" xfId="0" applyFont="1" applyFill="1" applyAlignment="1">
      <alignment horizontal="left" vertical="top" wrapText="1"/>
    </xf>
    <xf numFmtId="0" fontId="2" fillId="6" borderId="0" xfId="0" applyFont="1" applyFill="1" applyAlignment="1">
      <alignment horizontal="center" vertical="top" wrapText="1"/>
    </xf>
    <xf numFmtId="14" fontId="2" fillId="6" borderId="9" xfId="0" applyNumberFormat="1" applyFont="1" applyFill="1" applyBorder="1" applyAlignment="1">
      <alignment horizontal="left" vertical="top" wrapText="1"/>
    </xf>
    <xf numFmtId="0" fontId="2" fillId="6" borderId="10" xfId="0" applyFont="1" applyFill="1" applyBorder="1" applyAlignment="1">
      <alignment horizontal="left" vertical="top" wrapText="1"/>
    </xf>
    <xf numFmtId="0" fontId="2" fillId="6" borderId="10" xfId="0" applyFont="1" applyFill="1" applyBorder="1" applyAlignment="1">
      <alignment horizontal="center" vertical="top" wrapText="1"/>
    </xf>
    <xf numFmtId="0" fontId="2" fillId="6" borderId="10" xfId="0" applyFont="1" applyFill="1" applyBorder="1" applyAlignment="1">
      <alignment vertical="top" wrapText="1"/>
    </xf>
    <xf numFmtId="0" fontId="2" fillId="6" borderId="11" xfId="0" applyFont="1" applyFill="1" applyBorder="1" applyAlignment="1">
      <alignment vertical="top" wrapText="1"/>
    </xf>
    <xf numFmtId="0" fontId="0" fillId="6" borderId="0" xfId="0" applyFill="1"/>
    <xf numFmtId="0" fontId="9" fillId="6" borderId="0" xfId="0" applyFont="1" applyFill="1" applyAlignment="1">
      <alignment horizontal="left" vertical="top" wrapText="1"/>
    </xf>
    <xf numFmtId="0" fontId="9" fillId="6" borderId="0" xfId="0" applyFont="1" applyFill="1" applyAlignment="1">
      <alignment horizontal="right" vertical="top" wrapText="1"/>
    </xf>
    <xf numFmtId="0" fontId="9" fillId="6" borderId="8" xfId="0" applyFont="1" applyFill="1" applyBorder="1" applyAlignment="1">
      <alignment horizontal="left" vertical="top" wrapText="1"/>
    </xf>
    <xf numFmtId="0" fontId="9" fillId="6" borderId="8" xfId="0" applyFont="1" applyFill="1" applyBorder="1" applyAlignment="1">
      <alignment horizontal="right" vertical="top" wrapText="1"/>
    </xf>
    <xf numFmtId="0" fontId="2" fillId="6" borderId="0" xfId="0" applyFont="1" applyFill="1" applyAlignment="1">
      <alignment horizontal="right" vertical="top"/>
    </xf>
    <xf numFmtId="0" fontId="2" fillId="6" borderId="0" xfId="0" applyFont="1" applyFill="1" applyAlignment="1">
      <alignment horizontal="left" vertical="top"/>
    </xf>
    <xf numFmtId="0" fontId="9" fillId="7" borderId="8" xfId="0" applyFont="1" applyFill="1" applyBorder="1" applyAlignment="1">
      <alignment wrapText="1"/>
    </xf>
    <xf numFmtId="0" fontId="9" fillId="7" borderId="8" xfId="0" applyFont="1" applyFill="1" applyBorder="1" applyAlignment="1">
      <alignment horizontal="right" vertical="top"/>
    </xf>
    <xf numFmtId="0" fontId="2" fillId="6" borderId="8" xfId="0" applyFont="1" applyFill="1" applyBorder="1" applyAlignment="1">
      <alignment horizontal="left" vertical="top" wrapText="1"/>
    </xf>
    <xf numFmtId="0" fontId="2" fillId="6" borderId="8" xfId="0" applyFont="1" applyFill="1" applyBorder="1" applyAlignment="1">
      <alignment horizontal="right" vertical="top"/>
    </xf>
    <xf numFmtId="0" fontId="9" fillId="6" borderId="8" xfId="0" applyFont="1" applyFill="1" applyBorder="1" applyAlignment="1">
      <alignment horizontal="right" vertical="top"/>
    </xf>
    <xf numFmtId="0" fontId="9" fillId="6" borderId="8" xfId="0" applyFont="1" applyFill="1" applyBorder="1" applyAlignment="1">
      <alignment horizontal="left" vertical="center" wrapText="1"/>
    </xf>
    <xf numFmtId="0" fontId="2" fillId="6" borderId="8" xfId="0" applyFont="1" applyFill="1" applyBorder="1" applyAlignment="1">
      <alignment horizontal="left" vertical="top"/>
    </xf>
    <xf numFmtId="0" fontId="9" fillId="7" borderId="8" xfId="0" applyFont="1" applyFill="1" applyBorder="1" applyAlignment="1">
      <alignment horizontal="left" vertical="center" wrapText="1"/>
    </xf>
    <xf numFmtId="0" fontId="11" fillId="6" borderId="8" xfId="0" applyFont="1" applyFill="1" applyBorder="1" applyAlignment="1">
      <alignment horizontal="left" vertical="center" wrapText="1"/>
    </xf>
    <xf numFmtId="0" fontId="2" fillId="6" borderId="8" xfId="0" applyFont="1" applyFill="1" applyBorder="1"/>
    <xf numFmtId="0" fontId="9" fillId="7" borderId="8" xfId="0" applyFont="1" applyFill="1" applyBorder="1"/>
    <xf numFmtId="0" fontId="9" fillId="7" borderId="8" xfId="0" applyFont="1" applyFill="1" applyBorder="1" applyAlignment="1">
      <alignment vertical="top" wrapText="1"/>
    </xf>
    <xf numFmtId="0" fontId="15" fillId="3" borderId="6" xfId="0" applyFont="1" applyFill="1" applyBorder="1" applyAlignment="1">
      <alignment horizontal="center" vertical="center" wrapText="1"/>
    </xf>
    <xf numFmtId="165" fontId="16" fillId="6" borderId="8" xfId="0" applyNumberFormat="1" applyFont="1" applyFill="1" applyBorder="1" applyAlignment="1">
      <alignment horizontal="left" vertical="top"/>
    </xf>
    <xf numFmtId="0" fontId="8" fillId="0" borderId="0" xfId="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vertical="center" wrapText="1"/>
    </xf>
    <xf numFmtId="0" fontId="3" fillId="2" borderId="2"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3" xfId="0" applyFont="1" applyFill="1" applyBorder="1" applyAlignment="1">
      <alignment horizontal="center" vertical="top" wrapText="1"/>
    </xf>
    <xf numFmtId="0" fontId="3" fillId="0" borderId="0" xfId="0" applyFont="1" applyAlignment="1">
      <alignment horizontal="left" vertical="center"/>
    </xf>
    <xf numFmtId="0" fontId="4" fillId="2" borderId="2" xfId="0" applyFont="1" applyFill="1" applyBorder="1" applyAlignment="1">
      <alignment horizontal="left" vertical="top" wrapText="1"/>
    </xf>
    <xf numFmtId="0" fontId="4" fillId="2" borderId="0" xfId="0" applyFont="1" applyFill="1" applyAlignment="1">
      <alignment horizontal="left" vertical="top" wrapText="1"/>
    </xf>
  </cellXfs>
  <cellStyles count="2">
    <cellStyle name="Hyperlink" xfId="1" builtinId="8"/>
    <cellStyle name="Normal" xfId="0" builtinId="0"/>
  </cellStyles>
  <dxfs count="8">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9" formatCode="d/mm/yyyy"/>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36CEB"/>
        </patternFill>
      </fill>
      <alignment horizontal="center" vertical="center" textRotation="0" wrapText="1" indent="0" justifyLastLine="0" shrinkToFit="0" readingOrder="0"/>
    </dxf>
  </dxfs>
  <tableStyles count="0" defaultTableStyle="TableStyleMedium2" defaultPivotStyle="PivotStyleLight16"/>
  <colors>
    <mruColors>
      <color rgb="FFFFFFCC"/>
      <color rgb="FF036CEB"/>
      <color rgb="FFE76319"/>
      <color rgb="FFFF66CC"/>
      <color rgb="FF148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Engagement</a:t>
            </a:r>
            <a:r>
              <a:rPr lang="en-AU" baseline="0"/>
              <a:t> Distribution</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pieChart>
        <c:varyColors val="1"/>
        <c:ser>
          <c:idx val="0"/>
          <c:order val="0"/>
          <c:spPr>
            <a:solidFill>
              <a:srgbClr val="00B0F0"/>
            </a:solidFill>
          </c:spPr>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1-85EF-4A54-95BF-283C2EE70190}"/>
              </c:ext>
            </c:extLst>
          </c:dPt>
          <c:dPt>
            <c:idx val="1"/>
            <c:bubble3D val="0"/>
            <c:spPr>
              <a:solidFill>
                <a:srgbClr val="00B0F0"/>
              </a:solidFill>
              <a:ln w="19050">
                <a:solidFill>
                  <a:schemeClr val="lt1"/>
                </a:solidFill>
              </a:ln>
              <a:effectLst/>
            </c:spPr>
            <c:extLst>
              <c:ext xmlns:c16="http://schemas.microsoft.com/office/drawing/2014/chart" uri="{C3380CC4-5D6E-409C-BE32-E72D297353CC}">
                <c16:uniqueId val="{00000003-85EF-4A54-95BF-283C2EE70190}"/>
              </c:ext>
            </c:extLst>
          </c:dPt>
          <c:dLbls>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 Data'!$B$4:$B$5</c:f>
              <c:strCache>
                <c:ptCount val="2"/>
                <c:pt idx="0">
                  <c:v>INFORMED</c:v>
                </c:pt>
                <c:pt idx="1">
                  <c:v>ENGAGED</c:v>
                </c:pt>
              </c:strCache>
            </c:strRef>
          </c:cat>
          <c:val>
            <c:numRef>
              <c:f>'Graph Data'!$C$4:$C$5</c:f>
              <c:numCache>
                <c:formatCode>General</c:formatCode>
                <c:ptCount val="2"/>
                <c:pt idx="0">
                  <c:v>44</c:v>
                </c:pt>
                <c:pt idx="1">
                  <c:v>66</c:v>
                </c:pt>
              </c:numCache>
            </c:numRef>
          </c:val>
          <c:extLst>
            <c:ext xmlns:c16="http://schemas.microsoft.com/office/drawing/2014/chart" uri="{C3380CC4-5D6E-409C-BE32-E72D297353CC}">
              <c16:uniqueId val="{00000004-85EF-4A54-95BF-283C2EE7019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Stakeholder</a:t>
            </a:r>
            <a:r>
              <a:rPr lang="en-AU" baseline="0"/>
              <a:t> Type</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8BC-4036-9BD1-C0086C95C6F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8BC-4036-9BD1-C0086C95C6F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8BC-4036-9BD1-C0086C95C6F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8BC-4036-9BD1-C0086C95C6F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8BC-4036-9BD1-C0086C95C6F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8BC-4036-9BD1-C0086C95C6F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8BC-4036-9BD1-C0086C95C6F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08BC-4036-9BD1-C0086C95C6F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08BC-4036-9BD1-C0086C95C6F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08BC-4036-9BD1-C0086C95C6F5}"/>
              </c:ext>
            </c:extLst>
          </c:dPt>
          <c:dLbls>
            <c:dLbl>
              <c:idx val="3"/>
              <c:delete val="1"/>
              <c:extLst>
                <c:ext xmlns:c15="http://schemas.microsoft.com/office/drawing/2012/chart" uri="{CE6537A1-D6FC-4f65-9D91-7224C49458BB}"/>
                <c:ext xmlns:c16="http://schemas.microsoft.com/office/drawing/2014/chart" uri="{C3380CC4-5D6E-409C-BE32-E72D297353CC}">
                  <c16:uniqueId val="{00000007-08BC-4036-9BD1-C0086C95C6F5}"/>
                </c:ext>
              </c:extLst>
            </c:dLbl>
            <c:dLbl>
              <c:idx val="6"/>
              <c:delete val="1"/>
              <c:extLst>
                <c:ext xmlns:c15="http://schemas.microsoft.com/office/drawing/2012/chart" uri="{CE6537A1-D6FC-4f65-9D91-7224C49458BB}"/>
                <c:ext xmlns:c16="http://schemas.microsoft.com/office/drawing/2014/chart" uri="{C3380CC4-5D6E-409C-BE32-E72D297353CC}">
                  <c16:uniqueId val="{0000000D-08BC-4036-9BD1-C0086C95C6F5}"/>
                </c:ext>
              </c:extLst>
            </c:dLbl>
            <c:dLbl>
              <c:idx val="7"/>
              <c:delete val="1"/>
              <c:extLst>
                <c:ext xmlns:c15="http://schemas.microsoft.com/office/drawing/2012/chart" uri="{CE6537A1-D6FC-4f65-9D91-7224C49458BB}"/>
                <c:ext xmlns:c16="http://schemas.microsoft.com/office/drawing/2014/chart" uri="{C3380CC4-5D6E-409C-BE32-E72D297353CC}">
                  <c16:uniqueId val="{0000000F-08BC-4036-9BD1-C0086C95C6F5}"/>
                </c:ext>
              </c:extLst>
            </c:dLbl>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bg1"/>
                    </a:solidFill>
                    <a:latin typeface="+mn-lt"/>
                    <a:ea typeface="+mn-ea"/>
                    <a:cs typeface="+mn-cs"/>
                  </a:defRPr>
                </a:pPr>
                <a:endParaRPr lang="en-U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'Graph Data'!$F$4:$F$13</c:f>
              <c:strCache>
                <c:ptCount val="10"/>
                <c:pt idx="0">
                  <c:v>RTO</c:v>
                </c:pt>
                <c:pt idx="1">
                  <c:v>Industry Association</c:v>
                </c:pt>
                <c:pt idx="2">
                  <c:v>Employer</c:v>
                </c:pt>
                <c:pt idx="3">
                  <c:v>Government</c:v>
                </c:pt>
                <c:pt idx="4">
                  <c:v>JSC</c:v>
                </c:pt>
                <c:pt idx="5">
                  <c:v>Other</c:v>
                </c:pt>
                <c:pt idx="6">
                  <c:v>Union</c:v>
                </c:pt>
                <c:pt idx="7">
                  <c:v>Senior Responsible Officer</c:v>
                </c:pt>
                <c:pt idx="8">
                  <c:v>Regulator</c:v>
                </c:pt>
                <c:pt idx="9">
                  <c:v>STA</c:v>
                </c:pt>
              </c:strCache>
            </c:strRef>
          </c:cat>
          <c:val>
            <c:numRef>
              <c:f>'Graph Data'!$G$4:$G$13</c:f>
              <c:numCache>
                <c:formatCode>General</c:formatCode>
                <c:ptCount val="10"/>
                <c:pt idx="0">
                  <c:v>15</c:v>
                </c:pt>
                <c:pt idx="1">
                  <c:v>9</c:v>
                </c:pt>
                <c:pt idx="2">
                  <c:v>32</c:v>
                </c:pt>
                <c:pt idx="3">
                  <c:v>0</c:v>
                </c:pt>
                <c:pt idx="4">
                  <c:v>25</c:v>
                </c:pt>
                <c:pt idx="5">
                  <c:v>0</c:v>
                </c:pt>
                <c:pt idx="6">
                  <c:v>0</c:v>
                </c:pt>
                <c:pt idx="7">
                  <c:v>0</c:v>
                </c:pt>
                <c:pt idx="8">
                  <c:v>14</c:v>
                </c:pt>
                <c:pt idx="9">
                  <c:v>10</c:v>
                </c:pt>
              </c:numCache>
            </c:numRef>
          </c:val>
          <c:extLst>
            <c:ext xmlns:c16="http://schemas.microsoft.com/office/drawing/2014/chart" uri="{C3380CC4-5D6E-409C-BE32-E72D297353CC}">
              <c16:uniqueId val="{00000014-08BC-4036-9BD1-C0086C95C6F5}"/>
            </c:ext>
          </c:extLst>
        </c:ser>
        <c:dLbls>
          <c:showLegendKey val="0"/>
          <c:showVal val="0"/>
          <c:showCatName val="0"/>
          <c:showSerName val="0"/>
          <c:showPercent val="0"/>
          <c:showBubbleSize val="0"/>
          <c:showLeaderLines val="0"/>
        </c:dLbls>
        <c:firstSliceAng val="0"/>
      </c:pieChart>
      <c:spPr>
        <a:noFill/>
        <a:ln>
          <a:noFill/>
        </a:ln>
        <a:effectLst/>
      </c:spPr>
    </c:plotArea>
    <c:legend>
      <c:legendPos val="r"/>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Jurisdiction / State Engagement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63AD-4CB1-860D-78C5ACC9A9F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63AD-4CB1-860D-78C5ACC9A9F9}"/>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63AD-4CB1-860D-78C5ACC9A9F9}"/>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63AD-4CB1-860D-78C5ACC9A9F9}"/>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9-63AD-4CB1-860D-78C5ACC9A9F9}"/>
              </c:ext>
            </c:extLst>
          </c:dPt>
          <c:dPt>
            <c:idx val="5"/>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B-63AD-4CB1-860D-78C5ACC9A9F9}"/>
              </c:ext>
            </c:extLst>
          </c:dPt>
          <c:dPt>
            <c:idx val="6"/>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0D-63AD-4CB1-860D-78C5ACC9A9F9}"/>
              </c:ext>
            </c:extLst>
          </c:dPt>
          <c:dPt>
            <c:idx val="7"/>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0F-63AD-4CB1-860D-78C5ACC9A9F9}"/>
              </c:ext>
            </c:extLst>
          </c:dPt>
          <c:dPt>
            <c:idx val="8"/>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11-63AD-4CB1-860D-78C5ACC9A9F9}"/>
              </c:ext>
            </c:extLst>
          </c:dPt>
          <c:dLbls>
            <c:spPr>
              <a:noFill/>
              <a:ln>
                <a:noFill/>
              </a:ln>
              <a:effectLst/>
            </c:spPr>
            <c:txPr>
              <a:bodyPr rot="0" spcFirstLastPara="1" vertOverflow="ellipsis" vert="horz" wrap="square" lIns="38100" tIns="19050" rIns="38100" bIns="19050" anchor="ctr" anchorCtr="1">
                <a:spAutoFit/>
              </a:bodyPr>
              <a:lstStyle/>
              <a:p>
                <a:pPr>
                  <a:defRPr sz="1380" b="1" i="0" u="none" strike="noStrike" kern="1200" baseline="0">
                    <a:solidFill>
                      <a:schemeClr val="bg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 Data'!$B$16:$B$24</c:f>
              <c:strCache>
                <c:ptCount val="9"/>
                <c:pt idx="0">
                  <c:v>QLD</c:v>
                </c:pt>
                <c:pt idx="1">
                  <c:v>VIC</c:v>
                </c:pt>
                <c:pt idx="2">
                  <c:v>WA</c:v>
                </c:pt>
                <c:pt idx="3">
                  <c:v>SA</c:v>
                </c:pt>
                <c:pt idx="4">
                  <c:v>NSW</c:v>
                </c:pt>
                <c:pt idx="5">
                  <c:v>TAS</c:v>
                </c:pt>
                <c:pt idx="6">
                  <c:v>National</c:v>
                </c:pt>
                <c:pt idx="7">
                  <c:v>ACT</c:v>
                </c:pt>
                <c:pt idx="8">
                  <c:v>NT</c:v>
                </c:pt>
              </c:strCache>
            </c:strRef>
          </c:cat>
          <c:val>
            <c:numRef>
              <c:f>'Graph Data'!$C$16:$C$24</c:f>
              <c:numCache>
                <c:formatCode>General</c:formatCode>
                <c:ptCount val="9"/>
                <c:pt idx="0">
                  <c:v>21</c:v>
                </c:pt>
                <c:pt idx="1">
                  <c:v>11</c:v>
                </c:pt>
                <c:pt idx="2">
                  <c:v>12</c:v>
                </c:pt>
                <c:pt idx="3">
                  <c:v>5</c:v>
                </c:pt>
                <c:pt idx="4">
                  <c:v>28</c:v>
                </c:pt>
                <c:pt idx="5">
                  <c:v>1</c:v>
                </c:pt>
                <c:pt idx="6">
                  <c:v>0</c:v>
                </c:pt>
                <c:pt idx="7">
                  <c:v>2</c:v>
                </c:pt>
                <c:pt idx="8">
                  <c:v>4</c:v>
                </c:pt>
              </c:numCache>
            </c:numRef>
          </c:val>
          <c:extLst>
            <c:ext xmlns:c16="http://schemas.microsoft.com/office/drawing/2014/chart" uri="{C3380CC4-5D6E-409C-BE32-E72D297353CC}">
              <c16:uniqueId val="{00000012-63AD-4CB1-860D-78C5ACC9A9F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Feedback Method</a:t>
            </a:r>
            <a:r>
              <a:rPr lang="en-AU" baseline="0"/>
              <a:t> </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94C-45F2-B786-B66C1858FE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94C-45F2-B786-B66C1858FEDC}"/>
              </c:ext>
            </c:extLst>
          </c:dPt>
          <c:dLbls>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 Data'!$F$17:$F$18</c:f>
              <c:strCache>
                <c:ptCount val="2"/>
                <c:pt idx="0">
                  <c:v>Online Meeting</c:v>
                </c:pt>
                <c:pt idx="1">
                  <c:v>Email</c:v>
                </c:pt>
              </c:strCache>
            </c:strRef>
          </c:cat>
          <c:val>
            <c:numRef>
              <c:f>'Graph Data'!$G$17:$G$18</c:f>
              <c:numCache>
                <c:formatCode>General</c:formatCode>
                <c:ptCount val="2"/>
                <c:pt idx="0">
                  <c:v>40</c:v>
                </c:pt>
                <c:pt idx="1">
                  <c:v>41</c:v>
                </c:pt>
              </c:numCache>
            </c:numRef>
          </c:val>
          <c:extLst>
            <c:ext xmlns:c16="http://schemas.microsoft.com/office/drawing/2014/chart" uri="{C3380CC4-5D6E-409C-BE32-E72D297353CC}">
              <c16:uniqueId val="{00000004-294C-45F2-B786-B66C1858FED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383342</xdr:colOff>
      <xdr:row>0</xdr:row>
      <xdr:rowOff>1362075</xdr:rowOff>
    </xdr:to>
    <xdr:pic>
      <xdr:nvPicPr>
        <xdr:cNvPr id="3" name="Picture 2">
          <a:extLst>
            <a:ext uri="{FF2B5EF4-FFF2-40B4-BE49-F238E27FC236}">
              <a16:creationId xmlns:a16="http://schemas.microsoft.com/office/drawing/2014/main" id="{C2F7EC5B-8AF7-449D-8337-5D749E00E5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78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231320</xdr:colOff>
      <xdr:row>0</xdr:row>
      <xdr:rowOff>1006929</xdr:rowOff>
    </xdr:from>
    <xdr:to>
      <xdr:col>17</xdr:col>
      <xdr:colOff>149679</xdr:colOff>
      <xdr:row>10</xdr:row>
      <xdr:rowOff>190500</xdr:rowOff>
    </xdr:to>
    <xdr:graphicFrame macro="">
      <xdr:nvGraphicFramePr>
        <xdr:cNvPr id="2" name="Chart 1">
          <a:extLst>
            <a:ext uri="{FF2B5EF4-FFF2-40B4-BE49-F238E27FC236}">
              <a16:creationId xmlns:a16="http://schemas.microsoft.com/office/drawing/2014/main" id="{BF388489-B014-4EBD-B875-158BD2C69F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476248</xdr:colOff>
      <xdr:row>0</xdr:row>
      <xdr:rowOff>1034143</xdr:rowOff>
    </xdr:from>
    <xdr:to>
      <xdr:col>27</xdr:col>
      <xdr:colOff>598714</xdr:colOff>
      <xdr:row>10</xdr:row>
      <xdr:rowOff>136072</xdr:rowOff>
    </xdr:to>
    <xdr:graphicFrame macro="">
      <xdr:nvGraphicFramePr>
        <xdr:cNvPr id="4" name="Chart 3">
          <a:extLst>
            <a:ext uri="{FF2B5EF4-FFF2-40B4-BE49-F238E27FC236}">
              <a16:creationId xmlns:a16="http://schemas.microsoft.com/office/drawing/2014/main" id="{B5B95BDB-0FD2-44BD-98F6-24BA33E63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231322</xdr:colOff>
      <xdr:row>10</xdr:row>
      <xdr:rowOff>299357</xdr:rowOff>
    </xdr:from>
    <xdr:to>
      <xdr:col>17</xdr:col>
      <xdr:colOff>176893</xdr:colOff>
      <xdr:row>21</xdr:row>
      <xdr:rowOff>136071</xdr:rowOff>
    </xdr:to>
    <xdr:graphicFrame macro="">
      <xdr:nvGraphicFramePr>
        <xdr:cNvPr id="5" name="Chart 4">
          <a:extLst>
            <a:ext uri="{FF2B5EF4-FFF2-40B4-BE49-F238E27FC236}">
              <a16:creationId xmlns:a16="http://schemas.microsoft.com/office/drawing/2014/main" id="{793686F7-54D7-4C6B-AFFD-8765EC3561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398319</xdr:colOff>
      <xdr:row>10</xdr:row>
      <xdr:rowOff>363682</xdr:rowOff>
    </xdr:from>
    <xdr:to>
      <xdr:col>27</xdr:col>
      <xdr:colOff>381001</xdr:colOff>
      <xdr:row>22</xdr:row>
      <xdr:rowOff>24246</xdr:rowOff>
    </xdr:to>
    <xdr:graphicFrame macro="">
      <xdr:nvGraphicFramePr>
        <xdr:cNvPr id="6" name="Chart 5">
          <a:extLst>
            <a:ext uri="{FF2B5EF4-FFF2-40B4-BE49-F238E27FC236}">
              <a16:creationId xmlns:a16="http://schemas.microsoft.com/office/drawing/2014/main" id="{9AAF14DA-E90F-4ED2-9A22-C778EA640B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809625</xdr:colOff>
      <xdr:row>0</xdr:row>
      <xdr:rowOff>0</xdr:rowOff>
    </xdr:from>
    <xdr:to>
      <xdr:col>8</xdr:col>
      <xdr:colOff>1114425</xdr:colOff>
      <xdr:row>0</xdr:row>
      <xdr:rowOff>0</xdr:rowOff>
    </xdr:to>
    <xdr:sp macro="" textlink="">
      <xdr:nvSpPr>
        <xdr:cNvPr id="10" name="Flowchart: Connector 9">
          <a:extLst>
            <a:ext uri="{FF2B5EF4-FFF2-40B4-BE49-F238E27FC236}">
              <a16:creationId xmlns:a16="http://schemas.microsoft.com/office/drawing/2014/main" id="{C606ECAF-3725-66E1-3D1E-60E812E82762}"/>
            </a:ext>
          </a:extLst>
        </xdr:cNvPr>
        <xdr:cNvSpPr/>
      </xdr:nvSpPr>
      <xdr:spPr>
        <a:xfrm>
          <a:off x="11191875" y="1523999"/>
          <a:ext cx="304800" cy="276225"/>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F78EC3-8A55-4B70-8EAB-5ADBB463F0F2}" name="Table1" displayName="Table1" ref="A1:F16" totalsRowShown="0" headerRowDxfId="7" dataDxfId="6">
  <autoFilter ref="A1:F16" xr:uid="{0CF78EC3-8A55-4B70-8EAB-5ADBB463F0F2}"/>
  <sortState xmlns:xlrd2="http://schemas.microsoft.com/office/spreadsheetml/2017/richdata2" ref="A2:F13">
    <sortCondition ref="A1:A13"/>
  </sortState>
  <tableColumns count="6">
    <tableColumn id="1" xr3:uid="{A7A802F7-3582-4E94-9CCF-98E5CBA62B5E}" name="Date" dataDxfId="5"/>
    <tableColumn id="2" xr3:uid="{7D57324C-3B27-4FD8-9115-545BDE640AAC}" name="Activity type" dataDxfId="4"/>
    <tableColumn id="3" xr3:uid="{2A0ECFC9-258E-4792-922F-8CF3FE2E59E6}" name="Number of attendees" dataDxfId="3"/>
    <tableColumn id="4" xr3:uid="{80F11C7E-5C05-4282-9231-C15B7661073C}" name="Attendees" dataDxfId="2"/>
    <tableColumn id="5" xr3:uid="{43D28495-F316-436B-BE2F-0F70FFCE1CA7}" name="Activity purpose" dataDxfId="1"/>
    <tableColumn id="6" xr3:uid="{5C20095E-AA3F-4940-919A-6DCEBD579F28}" name="Decisions mad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uildskills.com.au/training/swimming-pool-and-spa-service-revie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E2024-B07B-4895-8604-349513950AE8}">
  <dimension ref="A1:J13"/>
  <sheetViews>
    <sheetView zoomScale="90" zoomScaleNormal="90" workbookViewId="0">
      <selection activeCell="E26" sqref="E26"/>
    </sheetView>
  </sheetViews>
  <sheetFormatPr defaultRowHeight="15" x14ac:dyDescent="0.25"/>
  <cols>
    <col min="1" max="1" width="32.140625" customWidth="1"/>
    <col min="2" max="4" width="15.7109375" customWidth="1"/>
    <col min="5" max="5" width="12.42578125" customWidth="1"/>
    <col min="6" max="6" width="15.7109375" customWidth="1"/>
  </cols>
  <sheetData>
    <row r="1" spans="1:10" ht="112.5" customHeight="1" x14ac:dyDescent="0.25">
      <c r="A1" s="63"/>
      <c r="B1" s="63"/>
      <c r="C1" s="63"/>
      <c r="D1" s="64" t="s">
        <v>0</v>
      </c>
      <c r="E1" s="64"/>
      <c r="F1" s="64"/>
    </row>
    <row r="2" spans="1:10" x14ac:dyDescent="0.25">
      <c r="A2" s="1" t="s">
        <v>1</v>
      </c>
      <c r="B2" s="62" t="s">
        <v>439</v>
      </c>
      <c r="C2" s="62"/>
      <c r="D2" s="62"/>
      <c r="E2" s="62"/>
      <c r="F2" s="62"/>
      <c r="G2" s="62"/>
    </row>
    <row r="3" spans="1:10" x14ac:dyDescent="0.25">
      <c r="A3" s="1" t="s">
        <v>2</v>
      </c>
      <c r="B3" s="62" t="s">
        <v>3</v>
      </c>
      <c r="C3" s="62"/>
      <c r="D3" s="62"/>
      <c r="E3" s="62"/>
      <c r="F3" s="62"/>
      <c r="G3" s="62"/>
    </row>
    <row r="4" spans="1:10" x14ac:dyDescent="0.25">
      <c r="A4" s="1" t="s">
        <v>4</v>
      </c>
      <c r="B4" s="61" t="s">
        <v>5</v>
      </c>
      <c r="C4" s="62"/>
      <c r="D4" s="62"/>
      <c r="E4" s="62"/>
      <c r="F4" s="62"/>
      <c r="G4" s="62"/>
    </row>
    <row r="5" spans="1:10" x14ac:dyDescent="0.25">
      <c r="A5" s="68" t="s">
        <v>6</v>
      </c>
      <c r="B5" s="68"/>
      <c r="C5" s="68"/>
      <c r="D5" s="68"/>
      <c r="E5" s="4" t="s">
        <v>7</v>
      </c>
      <c r="F5" s="3" t="s">
        <v>8</v>
      </c>
    </row>
    <row r="6" spans="1:10" ht="10.5" customHeight="1" x14ac:dyDescent="0.25">
      <c r="A6" s="65"/>
      <c r="B6" s="66"/>
      <c r="C6" s="66"/>
      <c r="D6" s="66"/>
      <c r="E6" s="66"/>
      <c r="F6" s="67"/>
    </row>
    <row r="7" spans="1:10" ht="45" x14ac:dyDescent="0.25">
      <c r="A7" s="2"/>
      <c r="B7" s="5" t="s">
        <v>9</v>
      </c>
      <c r="C7" s="5" t="s">
        <v>10</v>
      </c>
      <c r="D7" s="5" t="s">
        <v>11</v>
      </c>
      <c r="E7" s="5" t="s">
        <v>12</v>
      </c>
      <c r="F7" s="6" t="s">
        <v>13</v>
      </c>
      <c r="J7" s="14"/>
    </row>
    <row r="8" spans="1:10" ht="10.5" customHeight="1" x14ac:dyDescent="0.25">
      <c r="A8" s="65"/>
      <c r="B8" s="66"/>
      <c r="C8" s="66"/>
      <c r="D8" s="66"/>
      <c r="E8" s="66"/>
      <c r="F8" s="67"/>
    </row>
    <row r="9" spans="1:10" ht="75" customHeight="1" x14ac:dyDescent="0.25">
      <c r="A9" s="10" t="s">
        <v>14</v>
      </c>
      <c r="B9" s="69" t="s">
        <v>15</v>
      </c>
      <c r="C9" s="70"/>
      <c r="D9" s="70"/>
      <c r="E9" s="70"/>
      <c r="F9" s="10"/>
    </row>
    <row r="10" spans="1:10" ht="75" customHeight="1" x14ac:dyDescent="0.25">
      <c r="A10" s="11" t="s">
        <v>16</v>
      </c>
      <c r="B10" s="69" t="s">
        <v>17</v>
      </c>
      <c r="C10" s="70"/>
      <c r="D10" s="70"/>
      <c r="E10" s="70"/>
      <c r="F10" s="11"/>
    </row>
    <row r="11" spans="1:10" ht="75" customHeight="1" x14ac:dyDescent="0.25">
      <c r="A11" s="11" t="s">
        <v>18</v>
      </c>
      <c r="B11" s="69" t="s">
        <v>19</v>
      </c>
      <c r="C11" s="70"/>
      <c r="D11" s="70"/>
      <c r="E11" s="70"/>
      <c r="F11" s="11"/>
    </row>
    <row r="12" spans="1:10" ht="75" customHeight="1" x14ac:dyDescent="0.25">
      <c r="A12" s="11" t="s">
        <v>20</v>
      </c>
      <c r="B12" s="69" t="s">
        <v>21</v>
      </c>
      <c r="C12" s="70"/>
      <c r="D12" s="70"/>
      <c r="E12" s="70"/>
      <c r="F12" s="11"/>
    </row>
    <row r="13" spans="1:10" ht="75" customHeight="1" x14ac:dyDescent="0.25">
      <c r="A13" s="11" t="s">
        <v>22</v>
      </c>
      <c r="B13" s="69" t="s">
        <v>23</v>
      </c>
      <c r="C13" s="70"/>
      <c r="D13" s="70"/>
      <c r="E13" s="70"/>
      <c r="F13" s="13"/>
    </row>
  </sheetData>
  <mergeCells count="13">
    <mergeCell ref="B9:E9"/>
    <mergeCell ref="B10:E10"/>
    <mergeCell ref="B11:E11"/>
    <mergeCell ref="B12:E12"/>
    <mergeCell ref="B13:E13"/>
    <mergeCell ref="B4:G4"/>
    <mergeCell ref="A1:C1"/>
    <mergeCell ref="D1:F1"/>
    <mergeCell ref="A6:F6"/>
    <mergeCell ref="A8:F8"/>
    <mergeCell ref="A5:D5"/>
    <mergeCell ref="B2:G2"/>
    <mergeCell ref="B3:G3"/>
  </mergeCells>
  <hyperlinks>
    <hyperlink ref="B4" r:id="rId1" xr:uid="{64601571-111A-48DB-B7BF-CF52835E079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F0D6-3B57-41DB-AA87-300AD5BD711B}">
  <dimension ref="A1:G15"/>
  <sheetViews>
    <sheetView zoomScale="85" zoomScaleNormal="85" workbookViewId="0">
      <pane ySplit="1" topLeftCell="A2" activePane="bottomLeft" state="frozen"/>
      <selection pane="bottomLeft" activeCell="G14" sqref="G14"/>
    </sheetView>
  </sheetViews>
  <sheetFormatPr defaultRowHeight="15" x14ac:dyDescent="0.25"/>
  <cols>
    <col min="1" max="1" width="25.7109375" customWidth="1"/>
    <col min="2" max="2" width="28" customWidth="1"/>
    <col min="3" max="3" width="25.7109375" customWidth="1"/>
    <col min="4" max="4" width="23.5703125" customWidth="1"/>
    <col min="5" max="5" width="25.7109375" customWidth="1"/>
    <col min="6" max="6" width="13" customWidth="1"/>
    <col min="7" max="7" width="44.28515625" customWidth="1"/>
  </cols>
  <sheetData>
    <row r="1" spans="1:7" ht="30" customHeight="1" x14ac:dyDescent="0.25">
      <c r="A1" s="12" t="s">
        <v>33</v>
      </c>
      <c r="B1" s="12" t="s">
        <v>34</v>
      </c>
      <c r="C1" s="12" t="s">
        <v>35</v>
      </c>
      <c r="D1" s="12" t="s">
        <v>36</v>
      </c>
      <c r="E1" s="12" t="s">
        <v>37</v>
      </c>
      <c r="F1" s="12" t="s">
        <v>38</v>
      </c>
      <c r="G1" s="12" t="s">
        <v>39</v>
      </c>
    </row>
    <row r="2" spans="1:7" ht="37.5" customHeight="1" x14ac:dyDescent="0.25">
      <c r="A2" s="47" t="s">
        <v>40</v>
      </c>
      <c r="B2" s="47" t="s">
        <v>41</v>
      </c>
      <c r="C2" s="47" t="s">
        <v>42</v>
      </c>
      <c r="D2" s="47" t="s">
        <v>43</v>
      </c>
      <c r="E2" s="47" t="s">
        <v>44</v>
      </c>
      <c r="F2" s="47" t="s">
        <v>45</v>
      </c>
      <c r="G2" s="56" t="s">
        <v>438</v>
      </c>
    </row>
    <row r="3" spans="1:7" ht="30" customHeight="1" x14ac:dyDescent="0.25">
      <c r="A3" s="47" t="s">
        <v>46</v>
      </c>
      <c r="B3" s="47" t="s">
        <v>47</v>
      </c>
      <c r="C3" s="47" t="s">
        <v>48</v>
      </c>
      <c r="D3" s="47" t="s">
        <v>49</v>
      </c>
      <c r="E3" s="47" t="s">
        <v>44</v>
      </c>
      <c r="F3" s="47" t="s">
        <v>45</v>
      </c>
      <c r="G3" s="56" t="s">
        <v>438</v>
      </c>
    </row>
    <row r="4" spans="1:7" ht="30" customHeight="1" x14ac:dyDescent="0.25">
      <c r="A4" s="47" t="s">
        <v>50</v>
      </c>
      <c r="B4" s="47" t="s">
        <v>51</v>
      </c>
      <c r="C4" s="47" t="s">
        <v>52</v>
      </c>
      <c r="D4" s="47" t="s">
        <v>53</v>
      </c>
      <c r="E4" s="47" t="s">
        <v>44</v>
      </c>
      <c r="F4" s="47" t="s">
        <v>45</v>
      </c>
      <c r="G4" s="56" t="s">
        <v>438</v>
      </c>
    </row>
    <row r="5" spans="1:7" ht="30" customHeight="1" x14ac:dyDescent="0.25">
      <c r="A5" s="47" t="s">
        <v>54</v>
      </c>
      <c r="B5" s="47" t="s">
        <v>55</v>
      </c>
      <c r="C5" s="47" t="s">
        <v>56</v>
      </c>
      <c r="D5" s="47" t="s">
        <v>53</v>
      </c>
      <c r="E5" s="47" t="s">
        <v>44</v>
      </c>
      <c r="F5" s="47" t="s">
        <v>57</v>
      </c>
      <c r="G5" s="56" t="s">
        <v>438</v>
      </c>
    </row>
    <row r="6" spans="1:7" ht="30" customHeight="1" x14ac:dyDescent="0.25">
      <c r="A6" s="47" t="s">
        <v>58</v>
      </c>
      <c r="B6" s="47" t="s">
        <v>59</v>
      </c>
      <c r="C6" s="47" t="s">
        <v>60</v>
      </c>
      <c r="D6" s="47" t="s">
        <v>61</v>
      </c>
      <c r="E6" s="47" t="s">
        <v>44</v>
      </c>
      <c r="F6" s="47" t="s">
        <v>45</v>
      </c>
      <c r="G6" s="56" t="s">
        <v>438</v>
      </c>
    </row>
    <row r="7" spans="1:7" ht="30" customHeight="1" x14ac:dyDescent="0.25">
      <c r="A7" s="47" t="s">
        <v>62</v>
      </c>
      <c r="B7" s="47" t="s">
        <v>63</v>
      </c>
      <c r="C7" s="47" t="s">
        <v>64</v>
      </c>
      <c r="D7" s="47" t="s">
        <v>65</v>
      </c>
      <c r="E7" s="47" t="s">
        <v>44</v>
      </c>
      <c r="F7" s="47" t="s">
        <v>57</v>
      </c>
      <c r="G7" s="56" t="s">
        <v>438</v>
      </c>
    </row>
    <row r="8" spans="1:7" ht="30" customHeight="1" x14ac:dyDescent="0.25">
      <c r="A8" s="47" t="s">
        <v>66</v>
      </c>
      <c r="B8" s="47" t="s">
        <v>67</v>
      </c>
      <c r="C8" s="47" t="s">
        <v>68</v>
      </c>
      <c r="D8" s="47" t="s">
        <v>53</v>
      </c>
      <c r="E8" s="47" t="s">
        <v>44</v>
      </c>
      <c r="F8" s="47" t="s">
        <v>45</v>
      </c>
      <c r="G8" s="56" t="s">
        <v>438</v>
      </c>
    </row>
    <row r="9" spans="1:7" ht="39.75" customHeight="1" x14ac:dyDescent="0.25">
      <c r="A9" s="47" t="s">
        <v>69</v>
      </c>
      <c r="B9" s="47" t="s">
        <v>70</v>
      </c>
      <c r="C9" s="47" t="s">
        <v>71</v>
      </c>
      <c r="D9" s="47" t="s">
        <v>49</v>
      </c>
      <c r="E9" s="47" t="s">
        <v>44</v>
      </c>
      <c r="F9" s="47" t="s">
        <v>72</v>
      </c>
      <c r="G9" s="56" t="s">
        <v>438</v>
      </c>
    </row>
    <row r="10" spans="1:7" ht="30" customHeight="1" x14ac:dyDescent="0.25">
      <c r="A10" s="47" t="s">
        <v>73</v>
      </c>
      <c r="B10" s="47" t="s">
        <v>74</v>
      </c>
      <c r="C10" s="47" t="s">
        <v>75</v>
      </c>
      <c r="D10" s="47" t="s">
        <v>76</v>
      </c>
      <c r="E10" s="47" t="s">
        <v>44</v>
      </c>
      <c r="F10" s="47" t="s">
        <v>57</v>
      </c>
      <c r="G10" s="56" t="s">
        <v>438</v>
      </c>
    </row>
    <row r="11" spans="1:7" ht="30" customHeight="1" x14ac:dyDescent="0.25">
      <c r="A11" s="47" t="s">
        <v>77</v>
      </c>
      <c r="B11" s="47" t="s">
        <v>78</v>
      </c>
      <c r="C11" s="47" t="s">
        <v>79</v>
      </c>
      <c r="D11" s="47" t="s">
        <v>53</v>
      </c>
      <c r="E11" s="47" t="s">
        <v>44</v>
      </c>
      <c r="F11" s="47" t="s">
        <v>80</v>
      </c>
      <c r="G11" s="56" t="s">
        <v>438</v>
      </c>
    </row>
    <row r="12" spans="1:7" ht="30" customHeight="1" x14ac:dyDescent="0.25">
      <c r="A12" s="56" t="s">
        <v>81</v>
      </c>
      <c r="B12" s="56" t="s">
        <v>82</v>
      </c>
      <c r="C12" s="56" t="s">
        <v>83</v>
      </c>
      <c r="D12" s="56" t="s">
        <v>29</v>
      </c>
      <c r="E12" s="47" t="s">
        <v>44</v>
      </c>
      <c r="F12" s="56" t="s">
        <v>57</v>
      </c>
      <c r="G12" s="56" t="s">
        <v>438</v>
      </c>
    </row>
    <row r="13" spans="1:7" ht="30" customHeight="1" x14ac:dyDescent="0.25">
      <c r="A13" s="12" t="s">
        <v>84</v>
      </c>
      <c r="B13" s="12" t="s">
        <v>34</v>
      </c>
      <c r="C13" s="12" t="s">
        <v>35</v>
      </c>
      <c r="D13" s="12" t="s">
        <v>36</v>
      </c>
      <c r="E13" s="12" t="s">
        <v>37</v>
      </c>
      <c r="F13" s="12" t="s">
        <v>38</v>
      </c>
      <c r="G13" s="12" t="s">
        <v>85</v>
      </c>
    </row>
    <row r="14" spans="1:7" ht="28.5" customHeight="1" x14ac:dyDescent="0.25">
      <c r="A14" s="47" t="s">
        <v>86</v>
      </c>
      <c r="B14" s="57" t="s">
        <v>87</v>
      </c>
      <c r="C14" s="57" t="s">
        <v>88</v>
      </c>
      <c r="D14" s="57" t="s">
        <v>29</v>
      </c>
      <c r="E14" s="57" t="s">
        <v>44</v>
      </c>
      <c r="F14" s="57" t="s">
        <v>45</v>
      </c>
      <c r="G14" s="58" t="s">
        <v>89</v>
      </c>
    </row>
    <row r="15" spans="1:7" ht="30" customHeight="1" x14ac:dyDescent="0.25">
      <c r="A15" s="56"/>
      <c r="B15" s="56"/>
      <c r="C15" s="56"/>
      <c r="D15" s="56"/>
      <c r="E15" s="56"/>
      <c r="F15" s="56"/>
      <c r="G15" s="5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5D0E-B49E-49A7-8C90-37510BF0D79F}">
  <dimension ref="A1:E33"/>
  <sheetViews>
    <sheetView zoomScale="85" zoomScaleNormal="85" workbookViewId="0">
      <pane ySplit="1" topLeftCell="A2" activePane="bottomLeft" state="frozen"/>
      <selection pane="bottomLeft" activeCell="D1" sqref="D1:D1048576"/>
    </sheetView>
  </sheetViews>
  <sheetFormatPr defaultRowHeight="15" x14ac:dyDescent="0.25"/>
  <cols>
    <col min="1" max="1" width="33" customWidth="1"/>
    <col min="2" max="2" width="23" customWidth="1"/>
    <col min="3" max="3" width="43.85546875" customWidth="1"/>
    <col min="4" max="4" width="57.7109375" customWidth="1"/>
    <col min="5" max="5" width="13.42578125" customWidth="1"/>
  </cols>
  <sheetData>
    <row r="1" spans="1:5" ht="33.75" customHeight="1" x14ac:dyDescent="0.25">
      <c r="A1" s="59" t="s">
        <v>454</v>
      </c>
      <c r="B1" s="8" t="s">
        <v>25</v>
      </c>
      <c r="C1" s="8" t="s">
        <v>26</v>
      </c>
      <c r="D1" s="8" t="s">
        <v>27</v>
      </c>
      <c r="E1" s="9" t="s">
        <v>28</v>
      </c>
    </row>
    <row r="2" spans="1:5" ht="42.75" customHeight="1" x14ac:dyDescent="0.25">
      <c r="A2" s="60" t="s">
        <v>455</v>
      </c>
      <c r="B2" s="26" t="s">
        <v>32</v>
      </c>
      <c r="C2" s="26" t="s">
        <v>362</v>
      </c>
      <c r="D2" s="26" t="s">
        <v>394</v>
      </c>
      <c r="E2" s="26" t="s">
        <v>30</v>
      </c>
    </row>
    <row r="3" spans="1:5" ht="30" customHeight="1" x14ac:dyDescent="0.25">
      <c r="A3" s="60" t="s">
        <v>455</v>
      </c>
      <c r="B3" s="26" t="s">
        <v>53</v>
      </c>
      <c r="C3" s="26" t="s">
        <v>363</v>
      </c>
      <c r="D3" s="26" t="s">
        <v>395</v>
      </c>
      <c r="E3" s="26" t="s">
        <v>30</v>
      </c>
    </row>
    <row r="4" spans="1:5" ht="30" customHeight="1" x14ac:dyDescent="0.25">
      <c r="A4" s="60" t="s">
        <v>456</v>
      </c>
      <c r="B4" s="26" t="s">
        <v>53</v>
      </c>
      <c r="C4" s="26" t="s">
        <v>364</v>
      </c>
      <c r="D4" s="26" t="s">
        <v>396</v>
      </c>
      <c r="E4" s="26" t="s">
        <v>30</v>
      </c>
    </row>
    <row r="5" spans="1:5" ht="30" customHeight="1" x14ac:dyDescent="0.25">
      <c r="A5" s="60" t="s">
        <v>457</v>
      </c>
      <c r="B5" s="26" t="s">
        <v>53</v>
      </c>
      <c r="C5" s="26" t="s">
        <v>365</v>
      </c>
      <c r="D5" s="26" t="s">
        <v>397</v>
      </c>
      <c r="E5" s="26" t="s">
        <v>30</v>
      </c>
    </row>
    <row r="6" spans="1:5" ht="30" customHeight="1" x14ac:dyDescent="0.25">
      <c r="A6" s="60" t="s">
        <v>457</v>
      </c>
      <c r="B6" s="26" t="s">
        <v>53</v>
      </c>
      <c r="C6" s="26" t="s">
        <v>366</v>
      </c>
      <c r="D6" s="26" t="s">
        <v>398</v>
      </c>
      <c r="E6" s="26" t="s">
        <v>30</v>
      </c>
    </row>
    <row r="7" spans="1:5" ht="30" customHeight="1" x14ac:dyDescent="0.25">
      <c r="A7" s="60" t="s">
        <v>456</v>
      </c>
      <c r="B7" s="26" t="s">
        <v>53</v>
      </c>
      <c r="C7" s="26" t="s">
        <v>367</v>
      </c>
      <c r="D7" s="26" t="s">
        <v>399</v>
      </c>
      <c r="E7" s="26" t="s">
        <v>30</v>
      </c>
    </row>
    <row r="8" spans="1:5" ht="30" customHeight="1" x14ac:dyDescent="0.25">
      <c r="A8" s="60" t="s">
        <v>455</v>
      </c>
      <c r="B8" s="26" t="s">
        <v>115</v>
      </c>
      <c r="C8" s="26" t="s">
        <v>368</v>
      </c>
      <c r="D8" s="26" t="s">
        <v>400</v>
      </c>
      <c r="E8" s="26" t="s">
        <v>30</v>
      </c>
    </row>
    <row r="9" spans="1:5" ht="30" customHeight="1" x14ac:dyDescent="0.25">
      <c r="A9" s="60" t="s">
        <v>455</v>
      </c>
      <c r="B9" s="26" t="s">
        <v>115</v>
      </c>
      <c r="C9" s="26" t="s">
        <v>369</v>
      </c>
      <c r="D9" s="26" t="s">
        <v>401</v>
      </c>
      <c r="E9" s="26" t="s">
        <v>30</v>
      </c>
    </row>
    <row r="10" spans="1:5" ht="30" customHeight="1" x14ac:dyDescent="0.25">
      <c r="A10" s="60" t="s">
        <v>456</v>
      </c>
      <c r="B10" s="26" t="s">
        <v>115</v>
      </c>
      <c r="C10" s="26" t="s">
        <v>370</v>
      </c>
      <c r="D10" s="26" t="s">
        <v>402</v>
      </c>
      <c r="E10" s="26" t="s">
        <v>30</v>
      </c>
    </row>
    <row r="11" spans="1:5" ht="30" customHeight="1" x14ac:dyDescent="0.25">
      <c r="A11" s="60" t="s">
        <v>455</v>
      </c>
      <c r="B11" s="26" t="s">
        <v>53</v>
      </c>
      <c r="C11" s="26" t="s">
        <v>371</v>
      </c>
      <c r="D11" s="26" t="s">
        <v>453</v>
      </c>
      <c r="E11" s="26" t="s">
        <v>30</v>
      </c>
    </row>
    <row r="12" spans="1:5" ht="30" customHeight="1" x14ac:dyDescent="0.25">
      <c r="A12" s="60" t="s">
        <v>455</v>
      </c>
      <c r="B12" s="26" t="s">
        <v>53</v>
      </c>
      <c r="C12" s="26" t="s">
        <v>372</v>
      </c>
      <c r="D12" s="26" t="s">
        <v>403</v>
      </c>
      <c r="E12" s="26" t="s">
        <v>30</v>
      </c>
    </row>
    <row r="13" spans="1:5" ht="30" customHeight="1" x14ac:dyDescent="0.25">
      <c r="A13" s="60" t="s">
        <v>457</v>
      </c>
      <c r="B13" s="26" t="s">
        <v>53</v>
      </c>
      <c r="C13" s="26" t="s">
        <v>373</v>
      </c>
      <c r="D13" s="26" t="s">
        <v>424</v>
      </c>
      <c r="E13" s="26" t="s">
        <v>30</v>
      </c>
    </row>
    <row r="14" spans="1:5" ht="30" customHeight="1" x14ac:dyDescent="0.25">
      <c r="A14" s="60" t="s">
        <v>455</v>
      </c>
      <c r="B14" s="26" t="s">
        <v>53</v>
      </c>
      <c r="C14" s="26" t="s">
        <v>374</v>
      </c>
      <c r="D14" s="26" t="s">
        <v>404</v>
      </c>
      <c r="E14" s="26" t="s">
        <v>30</v>
      </c>
    </row>
    <row r="15" spans="1:5" ht="30" customHeight="1" x14ac:dyDescent="0.25">
      <c r="A15" s="60" t="s">
        <v>455</v>
      </c>
      <c r="B15" s="26" t="s">
        <v>53</v>
      </c>
      <c r="C15" s="26" t="s">
        <v>375</v>
      </c>
      <c r="D15" s="26" t="s">
        <v>405</v>
      </c>
      <c r="E15" s="26" t="s">
        <v>30</v>
      </c>
    </row>
    <row r="16" spans="1:5" ht="30" customHeight="1" x14ac:dyDescent="0.25">
      <c r="A16" s="60" t="s">
        <v>456</v>
      </c>
      <c r="B16" s="26" t="s">
        <v>53</v>
      </c>
      <c r="C16" s="26" t="s">
        <v>376</v>
      </c>
      <c r="D16" s="26" t="s">
        <v>406</v>
      </c>
      <c r="E16" s="26" t="s">
        <v>30</v>
      </c>
    </row>
    <row r="17" spans="1:5" ht="30" customHeight="1" x14ac:dyDescent="0.25">
      <c r="A17" s="60" t="s">
        <v>456</v>
      </c>
      <c r="B17" s="26" t="s">
        <v>29</v>
      </c>
      <c r="C17" s="26" t="s">
        <v>377</v>
      </c>
      <c r="D17" s="26" t="s">
        <v>407</v>
      </c>
      <c r="E17" s="26" t="s">
        <v>30</v>
      </c>
    </row>
    <row r="18" spans="1:5" ht="30" customHeight="1" x14ac:dyDescent="0.25">
      <c r="A18" s="60" t="s">
        <v>455</v>
      </c>
      <c r="B18" s="26" t="s">
        <v>53</v>
      </c>
      <c r="C18" s="26" t="s">
        <v>378</v>
      </c>
      <c r="D18" s="26" t="s">
        <v>408</v>
      </c>
      <c r="E18" s="26" t="s">
        <v>30</v>
      </c>
    </row>
    <row r="19" spans="1:5" ht="30" customHeight="1" x14ac:dyDescent="0.25">
      <c r="A19" s="60" t="s">
        <v>457</v>
      </c>
      <c r="B19" s="26" t="s">
        <v>32</v>
      </c>
      <c r="C19" s="26" t="s">
        <v>379</v>
      </c>
      <c r="D19" s="26" t="s">
        <v>425</v>
      </c>
      <c r="E19" s="26" t="s">
        <v>30</v>
      </c>
    </row>
    <row r="20" spans="1:5" ht="30" customHeight="1" x14ac:dyDescent="0.25">
      <c r="A20" s="60" t="s">
        <v>457</v>
      </c>
      <c r="B20" s="26" t="s">
        <v>115</v>
      </c>
      <c r="C20" s="26" t="s">
        <v>380</v>
      </c>
      <c r="D20" s="26" t="s">
        <v>409</v>
      </c>
      <c r="E20" s="26" t="s">
        <v>30</v>
      </c>
    </row>
    <row r="21" spans="1:5" ht="30" customHeight="1" x14ac:dyDescent="0.25">
      <c r="A21" s="60" t="s">
        <v>457</v>
      </c>
      <c r="B21" s="26" t="s">
        <v>53</v>
      </c>
      <c r="C21" s="26" t="s">
        <v>381</v>
      </c>
      <c r="D21" s="26" t="s">
        <v>410</v>
      </c>
      <c r="E21" s="26" t="s">
        <v>458</v>
      </c>
    </row>
    <row r="22" spans="1:5" ht="30" customHeight="1" x14ac:dyDescent="0.25">
      <c r="A22" s="60" t="s">
        <v>457</v>
      </c>
      <c r="B22" s="26" t="s">
        <v>53</v>
      </c>
      <c r="C22" s="26" t="s">
        <v>382</v>
      </c>
      <c r="D22" s="26" t="s">
        <v>411</v>
      </c>
      <c r="E22" s="26" t="s">
        <v>30</v>
      </c>
    </row>
    <row r="23" spans="1:5" ht="30" customHeight="1" x14ac:dyDescent="0.25">
      <c r="A23" s="60" t="s">
        <v>456</v>
      </c>
      <c r="B23" s="26" t="s">
        <v>115</v>
      </c>
      <c r="C23" s="26" t="s">
        <v>383</v>
      </c>
      <c r="D23" s="26" t="s">
        <v>412</v>
      </c>
      <c r="E23" s="26" t="s">
        <v>30</v>
      </c>
    </row>
    <row r="24" spans="1:5" ht="30" customHeight="1" x14ac:dyDescent="0.25">
      <c r="A24" s="60" t="s">
        <v>457</v>
      </c>
      <c r="B24" s="26" t="s">
        <v>53</v>
      </c>
      <c r="C24" s="26" t="s">
        <v>384</v>
      </c>
      <c r="D24" s="26" t="s">
        <v>413</v>
      </c>
      <c r="E24" s="26" t="s">
        <v>30</v>
      </c>
    </row>
    <row r="25" spans="1:5" ht="30" customHeight="1" x14ac:dyDescent="0.25">
      <c r="A25" s="60" t="s">
        <v>457</v>
      </c>
      <c r="B25" s="26" t="s">
        <v>32</v>
      </c>
      <c r="C25" s="26" t="s">
        <v>385</v>
      </c>
      <c r="D25" s="26" t="s">
        <v>414</v>
      </c>
      <c r="E25" s="26" t="s">
        <v>30</v>
      </c>
    </row>
    <row r="26" spans="1:5" ht="30" customHeight="1" x14ac:dyDescent="0.25">
      <c r="A26" s="60" t="s">
        <v>457</v>
      </c>
      <c r="B26" s="26" t="s">
        <v>115</v>
      </c>
      <c r="C26" s="26" t="s">
        <v>386</v>
      </c>
      <c r="D26" s="26" t="s">
        <v>415</v>
      </c>
      <c r="E26" s="26" t="s">
        <v>30</v>
      </c>
    </row>
    <row r="27" spans="1:5" ht="30" customHeight="1" x14ac:dyDescent="0.25">
      <c r="A27" s="60" t="s">
        <v>456</v>
      </c>
      <c r="B27" s="26" t="s">
        <v>53</v>
      </c>
      <c r="C27" s="26" t="s">
        <v>387</v>
      </c>
      <c r="D27" s="26" t="s">
        <v>416</v>
      </c>
      <c r="E27" s="26" t="s">
        <v>30</v>
      </c>
    </row>
    <row r="28" spans="1:5" ht="30" customHeight="1" x14ac:dyDescent="0.25">
      <c r="A28" s="60" t="s">
        <v>457</v>
      </c>
      <c r="B28" s="26" t="s">
        <v>53</v>
      </c>
      <c r="C28" s="26" t="s">
        <v>388</v>
      </c>
      <c r="D28" s="26" t="s">
        <v>417</v>
      </c>
      <c r="E28" s="26" t="s">
        <v>30</v>
      </c>
    </row>
    <row r="29" spans="1:5" ht="30" customHeight="1" x14ac:dyDescent="0.25">
      <c r="A29" s="60" t="s">
        <v>457</v>
      </c>
      <c r="B29" s="26" t="s">
        <v>53</v>
      </c>
      <c r="C29" s="26" t="s">
        <v>389</v>
      </c>
      <c r="D29" s="26" t="s">
        <v>418</v>
      </c>
      <c r="E29" s="26" t="s">
        <v>30</v>
      </c>
    </row>
    <row r="30" spans="1:5" ht="30" customHeight="1" x14ac:dyDescent="0.25">
      <c r="A30" s="60" t="s">
        <v>456</v>
      </c>
      <c r="B30" s="26" t="s">
        <v>53</v>
      </c>
      <c r="C30" s="26" t="s">
        <v>390</v>
      </c>
      <c r="D30" s="26" t="s">
        <v>419</v>
      </c>
      <c r="E30" s="26" t="s">
        <v>30</v>
      </c>
    </row>
    <row r="31" spans="1:5" ht="30" customHeight="1" x14ac:dyDescent="0.25">
      <c r="A31" s="60" t="s">
        <v>456</v>
      </c>
      <c r="B31" s="26" t="s">
        <v>53</v>
      </c>
      <c r="C31" s="26" t="s">
        <v>391</v>
      </c>
      <c r="D31" s="26" t="s">
        <v>420</v>
      </c>
      <c r="E31" s="26" t="s">
        <v>30</v>
      </c>
    </row>
    <row r="32" spans="1:5" ht="30" customHeight="1" x14ac:dyDescent="0.25">
      <c r="A32" s="60" t="s">
        <v>457</v>
      </c>
      <c r="B32" s="26" t="s">
        <v>423</v>
      </c>
      <c r="C32" s="26" t="s">
        <v>392</v>
      </c>
      <c r="D32" s="26" t="s">
        <v>421</v>
      </c>
      <c r="E32" s="26" t="s">
        <v>30</v>
      </c>
    </row>
    <row r="33" spans="1:5" ht="30" customHeight="1" x14ac:dyDescent="0.25">
      <c r="A33" s="60" t="s">
        <v>457</v>
      </c>
      <c r="B33" s="26" t="s">
        <v>115</v>
      </c>
      <c r="C33" s="26" t="s">
        <v>393</v>
      </c>
      <c r="D33" s="26" t="s">
        <v>422</v>
      </c>
      <c r="E33" s="26" t="s">
        <v>30</v>
      </c>
    </row>
  </sheetData>
  <autoFilter ref="B1:E33" xr:uid="{BF62ACDA-CF46-43A7-ADE3-0F7D8739D509}"/>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ACDA-CF46-43A7-ADE3-0F7D8739D509}">
  <dimension ref="A1:P82"/>
  <sheetViews>
    <sheetView topLeftCell="F1" zoomScale="75" zoomScaleNormal="75" workbookViewId="0">
      <pane ySplit="1" topLeftCell="A8" activePane="bottomLeft" state="frozen"/>
      <selection pane="bottomLeft" activeCell="E7" sqref="E7"/>
    </sheetView>
  </sheetViews>
  <sheetFormatPr defaultRowHeight="15" x14ac:dyDescent="0.25"/>
  <cols>
    <col min="1" max="1" width="24.85546875" bestFit="1" customWidth="1"/>
    <col min="2" max="2" width="17.7109375" bestFit="1" customWidth="1"/>
    <col min="3" max="3" width="21.42578125" bestFit="1" customWidth="1"/>
    <col min="4" max="4" width="21.85546875" customWidth="1"/>
    <col min="5" max="5" width="64.5703125" bestFit="1" customWidth="1"/>
    <col min="6" max="6" width="22.140625" bestFit="1" customWidth="1"/>
    <col min="7" max="7" width="27.5703125" customWidth="1"/>
    <col min="8" max="8" width="22.42578125" bestFit="1" customWidth="1"/>
    <col min="9" max="9" width="19.42578125" customWidth="1"/>
    <col min="10" max="10" width="20.7109375" bestFit="1" customWidth="1"/>
    <col min="11" max="11" width="20.5703125" bestFit="1" customWidth="1"/>
    <col min="12" max="12" width="19.7109375" bestFit="1" customWidth="1"/>
    <col min="13" max="13" width="88.85546875" customWidth="1"/>
    <col min="14" max="14" width="15.5703125" bestFit="1" customWidth="1"/>
    <col min="15" max="15" width="68.28515625" customWidth="1"/>
    <col min="16" max="16" width="32.85546875" bestFit="1" customWidth="1"/>
    <col min="17" max="17" width="32" bestFit="1" customWidth="1"/>
  </cols>
  <sheetData>
    <row r="1" spans="1:16" ht="25.5" x14ac:dyDescent="0.25">
      <c r="A1" s="7" t="s">
        <v>24</v>
      </c>
      <c r="B1" s="8" t="s">
        <v>90</v>
      </c>
      <c r="C1" s="8" t="s">
        <v>91</v>
      </c>
      <c r="D1" s="8" t="s">
        <v>92</v>
      </c>
      <c r="E1" s="8" t="s">
        <v>93</v>
      </c>
      <c r="F1" s="8" t="s">
        <v>94</v>
      </c>
      <c r="G1" s="8" t="s">
        <v>95</v>
      </c>
      <c r="H1" s="8" t="s">
        <v>96</v>
      </c>
      <c r="I1" s="8" t="s">
        <v>97</v>
      </c>
      <c r="J1" s="8" t="s">
        <v>98</v>
      </c>
      <c r="K1" s="8" t="s">
        <v>25</v>
      </c>
      <c r="L1" s="8" t="s">
        <v>38</v>
      </c>
      <c r="M1" s="8" t="s">
        <v>99</v>
      </c>
      <c r="N1" s="8" t="s">
        <v>100</v>
      </c>
      <c r="O1" s="8" t="s">
        <v>101</v>
      </c>
      <c r="P1" s="8" t="s">
        <v>102</v>
      </c>
    </row>
    <row r="2" spans="1:16" ht="38.25" x14ac:dyDescent="0.25">
      <c r="A2" s="17" t="s">
        <v>103</v>
      </c>
      <c r="B2" s="19">
        <v>45887</v>
      </c>
      <c r="C2" s="17" t="s">
        <v>104</v>
      </c>
      <c r="D2" s="17" t="s">
        <v>105</v>
      </c>
      <c r="E2" s="17" t="s">
        <v>106</v>
      </c>
      <c r="F2" s="17" t="s">
        <v>306</v>
      </c>
      <c r="G2" s="17" t="s">
        <v>106</v>
      </c>
      <c r="H2" s="17" t="s">
        <v>306</v>
      </c>
      <c r="I2" s="17" t="s">
        <v>106</v>
      </c>
      <c r="J2" s="17" t="s">
        <v>108</v>
      </c>
      <c r="K2" s="17" t="s">
        <v>53</v>
      </c>
      <c r="L2" s="17" t="s">
        <v>45</v>
      </c>
      <c r="M2" s="17" t="s">
        <v>109</v>
      </c>
      <c r="N2" s="17" t="s">
        <v>110</v>
      </c>
      <c r="O2" s="17" t="s">
        <v>281</v>
      </c>
      <c r="P2" s="17" t="s">
        <v>214</v>
      </c>
    </row>
    <row r="3" spans="1:16" ht="51" x14ac:dyDescent="0.25">
      <c r="A3" s="17" t="s">
        <v>103</v>
      </c>
      <c r="B3" s="19">
        <v>45890</v>
      </c>
      <c r="C3" s="17" t="s">
        <v>104</v>
      </c>
      <c r="D3" s="17" t="s">
        <v>105</v>
      </c>
      <c r="E3" s="17" t="s">
        <v>106</v>
      </c>
      <c r="F3" s="17" t="s">
        <v>306</v>
      </c>
      <c r="G3" s="17" t="s">
        <v>106</v>
      </c>
      <c r="H3" s="17" t="s">
        <v>306</v>
      </c>
      <c r="I3" s="17" t="s">
        <v>106</v>
      </c>
      <c r="J3" s="17" t="s">
        <v>108</v>
      </c>
      <c r="K3" s="17" t="s">
        <v>53</v>
      </c>
      <c r="L3" s="17" t="s">
        <v>45</v>
      </c>
      <c r="M3" s="18" t="s">
        <v>112</v>
      </c>
      <c r="N3" s="17" t="s">
        <v>110</v>
      </c>
      <c r="O3" s="17" t="s">
        <v>279</v>
      </c>
      <c r="P3" s="17" t="s">
        <v>280</v>
      </c>
    </row>
    <row r="4" spans="1:16" ht="38.25" x14ac:dyDescent="0.25">
      <c r="A4" s="17" t="s">
        <v>103</v>
      </c>
      <c r="B4" s="19">
        <v>45894</v>
      </c>
      <c r="C4" s="17" t="s">
        <v>104</v>
      </c>
      <c r="D4" s="17" t="s">
        <v>105</v>
      </c>
      <c r="E4" s="17" t="s">
        <v>106</v>
      </c>
      <c r="F4" s="17" t="s">
        <v>306</v>
      </c>
      <c r="G4" s="17" t="s">
        <v>106</v>
      </c>
      <c r="H4" s="17" t="s">
        <v>306</v>
      </c>
      <c r="I4" s="17" t="s">
        <v>106</v>
      </c>
      <c r="J4" s="17" t="s">
        <v>108</v>
      </c>
      <c r="K4" s="17" t="s">
        <v>29</v>
      </c>
      <c r="L4" s="17" t="s">
        <v>45</v>
      </c>
      <c r="M4" s="17" t="s">
        <v>113</v>
      </c>
      <c r="N4" s="17" t="s">
        <v>110</v>
      </c>
      <c r="O4" s="17" t="s">
        <v>278</v>
      </c>
      <c r="P4" s="17" t="s">
        <v>214</v>
      </c>
    </row>
    <row r="5" spans="1:16" ht="25.5" x14ac:dyDescent="0.25">
      <c r="A5" s="17" t="s">
        <v>103</v>
      </c>
      <c r="B5" s="19">
        <v>45895</v>
      </c>
      <c r="C5" s="17" t="s">
        <v>104</v>
      </c>
      <c r="D5" s="17" t="s">
        <v>105</v>
      </c>
      <c r="E5" s="17" t="s">
        <v>106</v>
      </c>
      <c r="F5" s="17" t="s">
        <v>212</v>
      </c>
      <c r="G5" s="17" t="s">
        <v>213</v>
      </c>
      <c r="H5" s="17" t="s">
        <v>212</v>
      </c>
      <c r="I5" s="17" t="s">
        <v>213</v>
      </c>
      <c r="J5" s="17" t="s">
        <v>108</v>
      </c>
      <c r="K5" s="17" t="s">
        <v>43</v>
      </c>
      <c r="L5" s="17" t="s">
        <v>72</v>
      </c>
      <c r="M5" s="17" t="s">
        <v>114</v>
      </c>
      <c r="N5" s="17" t="s">
        <v>110</v>
      </c>
      <c r="O5" s="17" t="s">
        <v>211</v>
      </c>
      <c r="P5" s="17" t="s">
        <v>214</v>
      </c>
    </row>
    <row r="6" spans="1:16" ht="63.75" x14ac:dyDescent="0.25">
      <c r="A6" s="17" t="s">
        <v>103</v>
      </c>
      <c r="B6" s="19">
        <v>45897</v>
      </c>
      <c r="C6" s="17" t="s">
        <v>104</v>
      </c>
      <c r="D6" s="17" t="s">
        <v>105</v>
      </c>
      <c r="E6" s="17" t="s">
        <v>106</v>
      </c>
      <c r="F6" s="17" t="s">
        <v>297</v>
      </c>
      <c r="G6" s="17" t="s">
        <v>205</v>
      </c>
      <c r="H6" s="17" t="s">
        <v>297</v>
      </c>
      <c r="I6" s="17" t="s">
        <v>205</v>
      </c>
      <c r="J6" s="17" t="s">
        <v>108</v>
      </c>
      <c r="K6" s="17" t="s">
        <v>115</v>
      </c>
      <c r="L6" s="17" t="s">
        <v>57</v>
      </c>
      <c r="M6" s="17" t="s">
        <v>116</v>
      </c>
      <c r="N6" s="17" t="s">
        <v>110</v>
      </c>
      <c r="O6" s="17" t="s">
        <v>215</v>
      </c>
      <c r="P6" s="17" t="s">
        <v>214</v>
      </c>
    </row>
    <row r="7" spans="1:16" ht="204" x14ac:dyDescent="0.25">
      <c r="A7" s="17" t="s">
        <v>103</v>
      </c>
      <c r="B7" s="19">
        <v>45901</v>
      </c>
      <c r="C7" s="17" t="s">
        <v>104</v>
      </c>
      <c r="D7" s="17" t="s">
        <v>105</v>
      </c>
      <c r="E7" s="17" t="s">
        <v>106</v>
      </c>
      <c r="F7" s="17" t="s">
        <v>311</v>
      </c>
      <c r="G7" s="17" t="s">
        <v>310</v>
      </c>
      <c r="H7" s="17" t="s">
        <v>311</v>
      </c>
      <c r="I7" s="17" t="s">
        <v>310</v>
      </c>
      <c r="J7" s="17" t="s">
        <v>108</v>
      </c>
      <c r="K7" s="17" t="s">
        <v>53</v>
      </c>
      <c r="L7" s="17" t="s">
        <v>72</v>
      </c>
      <c r="M7" s="17" t="s">
        <v>117</v>
      </c>
      <c r="N7" s="17" t="s">
        <v>118</v>
      </c>
      <c r="O7" s="17" t="s">
        <v>283</v>
      </c>
      <c r="P7" s="17" t="s">
        <v>216</v>
      </c>
    </row>
    <row r="8" spans="1:16" ht="127.5" x14ac:dyDescent="0.25">
      <c r="A8" s="17" t="s">
        <v>103</v>
      </c>
      <c r="B8" s="19">
        <v>45903</v>
      </c>
      <c r="C8" s="17" t="s">
        <v>104</v>
      </c>
      <c r="D8" s="17" t="s">
        <v>314</v>
      </c>
      <c r="E8" s="17" t="s">
        <v>312</v>
      </c>
      <c r="F8" s="17" t="s">
        <v>313</v>
      </c>
      <c r="G8" s="17" t="s">
        <v>312</v>
      </c>
      <c r="H8" s="17" t="s">
        <v>313</v>
      </c>
      <c r="I8" s="17" t="s">
        <v>312</v>
      </c>
      <c r="J8" s="17" t="s">
        <v>108</v>
      </c>
      <c r="K8" s="17" t="s">
        <v>61</v>
      </c>
      <c r="L8" s="17" t="s">
        <v>45</v>
      </c>
      <c r="M8" s="17" t="s">
        <v>119</v>
      </c>
      <c r="N8" s="17" t="s">
        <v>110</v>
      </c>
      <c r="O8" s="17" t="s">
        <v>341</v>
      </c>
      <c r="P8" s="17" t="s">
        <v>217</v>
      </c>
    </row>
    <row r="9" spans="1:16" ht="25.5" x14ac:dyDescent="0.25">
      <c r="A9" s="17" t="s">
        <v>103</v>
      </c>
      <c r="B9" s="19">
        <v>45903</v>
      </c>
      <c r="C9" s="17" t="s">
        <v>104</v>
      </c>
      <c r="D9" s="17" t="s">
        <v>105</v>
      </c>
      <c r="E9" s="17" t="s">
        <v>106</v>
      </c>
      <c r="F9" s="17" t="s">
        <v>316</v>
      </c>
      <c r="G9" s="17" t="s">
        <v>315</v>
      </c>
      <c r="H9" s="17" t="s">
        <v>316</v>
      </c>
      <c r="I9" s="17" t="s">
        <v>315</v>
      </c>
      <c r="J9" s="17" t="s">
        <v>108</v>
      </c>
      <c r="K9" s="17" t="s">
        <v>43</v>
      </c>
      <c r="L9" s="17" t="s">
        <v>72</v>
      </c>
      <c r="M9" s="17" t="s">
        <v>120</v>
      </c>
      <c r="N9" s="17" t="s">
        <v>110</v>
      </c>
      <c r="O9" s="17" t="s">
        <v>218</v>
      </c>
      <c r="P9" s="17" t="s">
        <v>217</v>
      </c>
    </row>
    <row r="10" spans="1:16" ht="38.25" x14ac:dyDescent="0.25">
      <c r="A10" s="17" t="s">
        <v>103</v>
      </c>
      <c r="B10" s="19">
        <v>45904</v>
      </c>
      <c r="C10" s="17" t="s">
        <v>104</v>
      </c>
      <c r="D10" s="17" t="s">
        <v>105</v>
      </c>
      <c r="E10" s="17" t="s">
        <v>106</v>
      </c>
      <c r="F10" s="17" t="s">
        <v>313</v>
      </c>
      <c r="G10" s="17" t="s">
        <v>312</v>
      </c>
      <c r="H10" s="17" t="s">
        <v>313</v>
      </c>
      <c r="I10" s="17" t="s">
        <v>312</v>
      </c>
      <c r="J10" s="17" t="s">
        <v>108</v>
      </c>
      <c r="K10" s="17" t="s">
        <v>29</v>
      </c>
      <c r="L10" s="17" t="s">
        <v>57</v>
      </c>
      <c r="M10" s="17" t="s">
        <v>121</v>
      </c>
      <c r="N10" s="17" t="s">
        <v>110</v>
      </c>
      <c r="O10" s="17" t="s">
        <v>219</v>
      </c>
      <c r="P10" s="17" t="s">
        <v>214</v>
      </c>
    </row>
    <row r="11" spans="1:16" ht="51" x14ac:dyDescent="0.25">
      <c r="A11" s="17" t="s">
        <v>103</v>
      </c>
      <c r="B11" s="19">
        <v>45912</v>
      </c>
      <c r="C11" s="17" t="s">
        <v>104</v>
      </c>
      <c r="D11" s="17" t="s">
        <v>105</v>
      </c>
      <c r="E11" s="17" t="s">
        <v>106</v>
      </c>
      <c r="F11" s="17" t="s">
        <v>311</v>
      </c>
      <c r="G11" s="17" t="s">
        <v>310</v>
      </c>
      <c r="H11" s="17" t="s">
        <v>311</v>
      </c>
      <c r="I11" s="17" t="s">
        <v>310</v>
      </c>
      <c r="J11" s="17" t="s">
        <v>108</v>
      </c>
      <c r="K11" s="17" t="s">
        <v>115</v>
      </c>
      <c r="L11" s="17" t="s">
        <v>80</v>
      </c>
      <c r="M11" s="17" t="s">
        <v>122</v>
      </c>
      <c r="N11" s="17" t="s">
        <v>118</v>
      </c>
      <c r="O11" s="17" t="s">
        <v>220</v>
      </c>
      <c r="P11" s="17" t="s">
        <v>214</v>
      </c>
    </row>
    <row r="12" spans="1:16" ht="63.75" x14ac:dyDescent="0.25">
      <c r="A12" s="17" t="s">
        <v>103</v>
      </c>
      <c r="B12" s="19">
        <v>45915</v>
      </c>
      <c r="C12" s="17" t="s">
        <v>104</v>
      </c>
      <c r="D12" s="17" t="s">
        <v>105</v>
      </c>
      <c r="E12" s="17" t="s">
        <v>106</v>
      </c>
      <c r="F12" s="17" t="s">
        <v>318</v>
      </c>
      <c r="G12" s="17" t="s">
        <v>317</v>
      </c>
      <c r="H12" s="17" t="s">
        <v>318</v>
      </c>
      <c r="I12" s="17" t="s">
        <v>317</v>
      </c>
      <c r="J12" s="17" t="s">
        <v>108</v>
      </c>
      <c r="K12" s="17" t="s">
        <v>53</v>
      </c>
      <c r="L12" s="17" t="s">
        <v>57</v>
      </c>
      <c r="M12" s="17" t="s">
        <v>123</v>
      </c>
      <c r="N12" s="17" t="s">
        <v>110</v>
      </c>
      <c r="O12" s="17" t="s">
        <v>291</v>
      </c>
      <c r="P12" s="17" t="s">
        <v>214</v>
      </c>
    </row>
    <row r="13" spans="1:16" ht="63.75" x14ac:dyDescent="0.25">
      <c r="A13" s="17" t="s">
        <v>103</v>
      </c>
      <c r="B13" s="19">
        <v>45915</v>
      </c>
      <c r="C13" s="17" t="s">
        <v>104</v>
      </c>
      <c r="D13" s="17" t="s">
        <v>105</v>
      </c>
      <c r="E13" s="17" t="s">
        <v>106</v>
      </c>
      <c r="F13" s="17" t="s">
        <v>311</v>
      </c>
      <c r="G13" s="17" t="s">
        <v>310</v>
      </c>
      <c r="H13" s="17" t="s">
        <v>311</v>
      </c>
      <c r="I13" s="17" t="s">
        <v>310</v>
      </c>
      <c r="J13" s="17" t="s">
        <v>108</v>
      </c>
      <c r="K13" s="17" t="s">
        <v>61</v>
      </c>
      <c r="L13" s="17" t="s">
        <v>57</v>
      </c>
      <c r="M13" s="17" t="s">
        <v>124</v>
      </c>
      <c r="N13" s="17" t="s">
        <v>110</v>
      </c>
      <c r="O13" s="17" t="s">
        <v>319</v>
      </c>
      <c r="P13" s="17" t="s">
        <v>216</v>
      </c>
    </row>
    <row r="14" spans="1:16" ht="409.5" x14ac:dyDescent="0.25">
      <c r="A14" s="17" t="s">
        <v>103</v>
      </c>
      <c r="B14" s="19">
        <v>45915</v>
      </c>
      <c r="C14" s="17" t="s">
        <v>104</v>
      </c>
      <c r="D14" s="17" t="s">
        <v>105</v>
      </c>
      <c r="E14" s="17" t="s">
        <v>312</v>
      </c>
      <c r="F14" s="17" t="s">
        <v>313</v>
      </c>
      <c r="G14" s="17" t="s">
        <v>312</v>
      </c>
      <c r="H14" s="17" t="s">
        <v>313</v>
      </c>
      <c r="I14" s="17" t="s">
        <v>107</v>
      </c>
      <c r="J14" s="17" t="s">
        <v>108</v>
      </c>
      <c r="K14" s="17" t="s">
        <v>61</v>
      </c>
      <c r="L14" s="17" t="s">
        <v>45</v>
      </c>
      <c r="M14" s="17" t="s">
        <v>125</v>
      </c>
      <c r="N14" s="17" t="s">
        <v>118</v>
      </c>
      <c r="O14" s="17" t="s">
        <v>221</v>
      </c>
      <c r="P14" s="17" t="s">
        <v>111</v>
      </c>
    </row>
    <row r="15" spans="1:16" ht="127.5" x14ac:dyDescent="0.25">
      <c r="A15" s="17" t="s">
        <v>103</v>
      </c>
      <c r="B15" s="19">
        <v>45917</v>
      </c>
      <c r="C15" s="17" t="s">
        <v>104</v>
      </c>
      <c r="D15" s="17" t="s">
        <v>105</v>
      </c>
      <c r="E15" s="17" t="s">
        <v>106</v>
      </c>
      <c r="F15" s="17" t="s">
        <v>312</v>
      </c>
      <c r="G15" s="17" t="s">
        <v>313</v>
      </c>
      <c r="H15" s="17" t="s">
        <v>312</v>
      </c>
      <c r="I15" s="17" t="s">
        <v>313</v>
      </c>
      <c r="J15" s="17" t="s">
        <v>108</v>
      </c>
      <c r="K15" s="17" t="s">
        <v>29</v>
      </c>
      <c r="L15" s="17" t="s">
        <v>57</v>
      </c>
      <c r="M15" s="17" t="s">
        <v>126</v>
      </c>
      <c r="N15" s="17" t="s">
        <v>110</v>
      </c>
      <c r="O15" s="17" t="s">
        <v>342</v>
      </c>
      <c r="P15" s="17" t="s">
        <v>216</v>
      </c>
    </row>
    <row r="16" spans="1:16" ht="409.5" x14ac:dyDescent="0.25">
      <c r="A16" s="17" t="s">
        <v>103</v>
      </c>
      <c r="B16" s="19">
        <v>45917</v>
      </c>
      <c r="C16" s="17" t="s">
        <v>104</v>
      </c>
      <c r="D16" s="17" t="s">
        <v>105</v>
      </c>
      <c r="E16" s="17" t="s">
        <v>106</v>
      </c>
      <c r="F16" s="17" t="s">
        <v>312</v>
      </c>
      <c r="G16" s="17" t="s">
        <v>313</v>
      </c>
      <c r="H16" s="17" t="s">
        <v>312</v>
      </c>
      <c r="I16" s="17" t="s">
        <v>313</v>
      </c>
      <c r="J16" s="17" t="s">
        <v>108</v>
      </c>
      <c r="K16" s="17" t="s">
        <v>29</v>
      </c>
      <c r="L16" s="17" t="s">
        <v>57</v>
      </c>
      <c r="M16" s="17" t="s">
        <v>222</v>
      </c>
      <c r="N16" s="17" t="s">
        <v>118</v>
      </c>
      <c r="O16" s="17" t="s">
        <v>287</v>
      </c>
      <c r="P16" s="17" t="s">
        <v>216</v>
      </c>
    </row>
    <row r="17" spans="1:16" ht="293.25" x14ac:dyDescent="0.25">
      <c r="A17" s="17" t="s">
        <v>103</v>
      </c>
      <c r="B17" s="19">
        <v>45918</v>
      </c>
      <c r="C17" s="17" t="s">
        <v>104</v>
      </c>
      <c r="D17" s="17" t="s">
        <v>105</v>
      </c>
      <c r="E17" s="17" t="s">
        <v>106</v>
      </c>
      <c r="F17" s="16" t="s">
        <v>321</v>
      </c>
      <c r="G17" s="17" t="s">
        <v>320</v>
      </c>
      <c r="H17" s="17" t="s">
        <v>321</v>
      </c>
      <c r="I17" s="17" t="s">
        <v>320</v>
      </c>
      <c r="J17" s="17" t="s">
        <v>108</v>
      </c>
      <c r="K17" s="17" t="s">
        <v>53</v>
      </c>
      <c r="L17" s="17" t="s">
        <v>45</v>
      </c>
      <c r="M17" s="17" t="s">
        <v>127</v>
      </c>
      <c r="N17" s="17" t="s">
        <v>118</v>
      </c>
      <c r="O17" s="17" t="s">
        <v>288</v>
      </c>
      <c r="P17" s="17" t="s">
        <v>214</v>
      </c>
    </row>
    <row r="18" spans="1:16" ht="178.5" x14ac:dyDescent="0.25">
      <c r="A18" s="17" t="s">
        <v>103</v>
      </c>
      <c r="B18" s="19">
        <v>45918</v>
      </c>
      <c r="C18" s="17" t="s">
        <v>104</v>
      </c>
      <c r="D18" s="17" t="s">
        <v>105</v>
      </c>
      <c r="E18" s="17" t="s">
        <v>106</v>
      </c>
      <c r="F18" s="17" t="s">
        <v>284</v>
      </c>
      <c r="G18" s="17" t="s">
        <v>323</v>
      </c>
      <c r="H18" s="17" t="s">
        <v>284</v>
      </c>
      <c r="I18" s="17" t="s">
        <v>323</v>
      </c>
      <c r="J18" s="17" t="s">
        <v>108</v>
      </c>
      <c r="K18" s="17" t="s">
        <v>53</v>
      </c>
      <c r="L18" s="17" t="s">
        <v>80</v>
      </c>
      <c r="M18" s="17" t="s">
        <v>128</v>
      </c>
      <c r="N18" s="17" t="s">
        <v>118</v>
      </c>
      <c r="O18" s="17" t="s">
        <v>322</v>
      </c>
      <c r="P18" s="17" t="s">
        <v>214</v>
      </c>
    </row>
    <row r="19" spans="1:16" ht="409.5" x14ac:dyDescent="0.25">
      <c r="A19" s="17" t="s">
        <v>103</v>
      </c>
      <c r="B19" s="19">
        <v>45925</v>
      </c>
      <c r="C19" s="17" t="s">
        <v>104</v>
      </c>
      <c r="D19" s="17" t="s">
        <v>105</v>
      </c>
      <c r="E19" s="17" t="s">
        <v>106</v>
      </c>
      <c r="F19" s="17" t="s">
        <v>316</v>
      </c>
      <c r="G19" s="17" t="s">
        <v>315</v>
      </c>
      <c r="H19" s="17" t="s">
        <v>316</v>
      </c>
      <c r="I19" s="17" t="s">
        <v>315</v>
      </c>
      <c r="J19" s="17" t="s">
        <v>108</v>
      </c>
      <c r="K19" s="17" t="s">
        <v>53</v>
      </c>
      <c r="L19" s="17" t="s">
        <v>72</v>
      </c>
      <c r="M19" s="17" t="s">
        <v>129</v>
      </c>
      <c r="N19" s="17" t="s">
        <v>118</v>
      </c>
      <c r="O19" s="17" t="s">
        <v>324</v>
      </c>
      <c r="P19" s="17" t="s">
        <v>214</v>
      </c>
    </row>
    <row r="20" spans="1:16" ht="204" x14ac:dyDescent="0.25">
      <c r="A20" s="17" t="s">
        <v>103</v>
      </c>
      <c r="B20" s="19">
        <v>45932</v>
      </c>
      <c r="C20" s="17" t="s">
        <v>104</v>
      </c>
      <c r="D20" s="17" t="s">
        <v>105</v>
      </c>
      <c r="E20" s="17" t="s">
        <v>106</v>
      </c>
      <c r="F20" s="17" t="s">
        <v>306</v>
      </c>
      <c r="G20" s="17" t="s">
        <v>106</v>
      </c>
      <c r="H20" s="17" t="s">
        <v>306</v>
      </c>
      <c r="I20" s="17" t="s">
        <v>106</v>
      </c>
      <c r="J20" s="17" t="s">
        <v>108</v>
      </c>
      <c r="K20" s="17" t="s">
        <v>53</v>
      </c>
      <c r="L20" s="17" t="s">
        <v>45</v>
      </c>
      <c r="M20" s="17" t="s">
        <v>130</v>
      </c>
      <c r="N20" s="17" t="s">
        <v>110</v>
      </c>
      <c r="O20" s="17" t="s">
        <v>343</v>
      </c>
      <c r="P20" s="17" t="s">
        <v>216</v>
      </c>
    </row>
    <row r="21" spans="1:16" ht="63.75" x14ac:dyDescent="0.25">
      <c r="A21" s="17" t="s">
        <v>103</v>
      </c>
      <c r="B21" s="19">
        <v>45932</v>
      </c>
      <c r="C21" s="17" t="s">
        <v>104</v>
      </c>
      <c r="D21" s="17" t="s">
        <v>105</v>
      </c>
      <c r="E21" s="17" t="s">
        <v>106</v>
      </c>
      <c r="F21" s="17" t="s">
        <v>306</v>
      </c>
      <c r="G21" s="17" t="s">
        <v>106</v>
      </c>
      <c r="H21" s="17" t="s">
        <v>306</v>
      </c>
      <c r="I21" s="17" t="s">
        <v>106</v>
      </c>
      <c r="J21" s="17" t="s">
        <v>108</v>
      </c>
      <c r="K21" s="17" t="s">
        <v>53</v>
      </c>
      <c r="L21" s="17" t="s">
        <v>45</v>
      </c>
      <c r="M21" s="17" t="s">
        <v>131</v>
      </c>
      <c r="N21" s="17" t="s">
        <v>110</v>
      </c>
      <c r="O21" s="17" t="s">
        <v>325</v>
      </c>
      <c r="P21" s="17" t="s">
        <v>214</v>
      </c>
    </row>
    <row r="22" spans="1:16" ht="165.75" x14ac:dyDescent="0.25">
      <c r="A22" s="17" t="s">
        <v>103</v>
      </c>
      <c r="B22" s="19">
        <v>45932</v>
      </c>
      <c r="C22" s="17" t="s">
        <v>104</v>
      </c>
      <c r="D22" s="17" t="s">
        <v>105</v>
      </c>
      <c r="E22" s="17" t="s">
        <v>106</v>
      </c>
      <c r="F22" s="17" t="s">
        <v>306</v>
      </c>
      <c r="G22" s="17" t="s">
        <v>106</v>
      </c>
      <c r="H22" s="17" t="s">
        <v>306</v>
      </c>
      <c r="I22" s="17" t="s">
        <v>106</v>
      </c>
      <c r="J22" s="17" t="s">
        <v>108</v>
      </c>
      <c r="K22" s="17" t="s">
        <v>53</v>
      </c>
      <c r="L22" s="17" t="s">
        <v>45</v>
      </c>
      <c r="M22" s="17" t="s">
        <v>132</v>
      </c>
      <c r="N22" s="17" t="s">
        <v>118</v>
      </c>
      <c r="O22" s="17" t="s">
        <v>350</v>
      </c>
      <c r="P22" s="17" t="s">
        <v>216</v>
      </c>
    </row>
    <row r="23" spans="1:16" ht="191.25" x14ac:dyDescent="0.25">
      <c r="A23" s="17" t="s">
        <v>103</v>
      </c>
      <c r="B23" s="19">
        <v>45933</v>
      </c>
      <c r="C23" s="17" t="s">
        <v>104</v>
      </c>
      <c r="D23" s="17" t="s">
        <v>105</v>
      </c>
      <c r="E23" s="17" t="s">
        <v>106</v>
      </c>
      <c r="F23" s="17" t="s">
        <v>327</v>
      </c>
      <c r="G23" s="17" t="s">
        <v>326</v>
      </c>
      <c r="H23" s="17" t="s">
        <v>327</v>
      </c>
      <c r="I23" s="17" t="s">
        <v>326</v>
      </c>
      <c r="J23" s="17" t="s">
        <v>108</v>
      </c>
      <c r="K23" s="17" t="s">
        <v>53</v>
      </c>
      <c r="L23" s="17" t="s">
        <v>72</v>
      </c>
      <c r="M23" s="17" t="s">
        <v>133</v>
      </c>
      <c r="N23" s="17" t="s">
        <v>118</v>
      </c>
      <c r="O23" s="17" t="s">
        <v>286</v>
      </c>
      <c r="P23" s="17" t="s">
        <v>216</v>
      </c>
    </row>
    <row r="24" spans="1:16" ht="409.5" x14ac:dyDescent="0.25">
      <c r="A24" s="17" t="s">
        <v>103</v>
      </c>
      <c r="B24" s="19">
        <v>45936</v>
      </c>
      <c r="C24" s="17" t="s">
        <v>104</v>
      </c>
      <c r="D24" s="17" t="s">
        <v>105</v>
      </c>
      <c r="E24" s="17" t="s">
        <v>106</v>
      </c>
      <c r="F24" s="16" t="s">
        <v>321</v>
      </c>
      <c r="G24" s="17" t="s">
        <v>320</v>
      </c>
      <c r="H24" s="17" t="s">
        <v>321</v>
      </c>
      <c r="I24" s="17" t="s">
        <v>320</v>
      </c>
      <c r="J24" s="17" t="s">
        <v>108</v>
      </c>
      <c r="K24" s="17" t="s">
        <v>53</v>
      </c>
      <c r="L24" s="17" t="s">
        <v>72</v>
      </c>
      <c r="M24" s="17" t="s">
        <v>223</v>
      </c>
      <c r="N24" s="17" t="s">
        <v>118</v>
      </c>
      <c r="O24" s="17" t="s">
        <v>292</v>
      </c>
      <c r="P24" s="17" t="s">
        <v>216</v>
      </c>
    </row>
    <row r="25" spans="1:16" ht="409.5" x14ac:dyDescent="0.25">
      <c r="A25" s="17" t="s">
        <v>103</v>
      </c>
      <c r="B25" s="19">
        <v>45937</v>
      </c>
      <c r="C25" s="17" t="s">
        <v>104</v>
      </c>
      <c r="D25" s="17" t="s">
        <v>105</v>
      </c>
      <c r="E25" s="17" t="s">
        <v>106</v>
      </c>
      <c r="F25" s="17" t="s">
        <v>308</v>
      </c>
      <c r="G25" s="17" t="s">
        <v>209</v>
      </c>
      <c r="H25" s="17" t="s">
        <v>308</v>
      </c>
      <c r="I25" s="17" t="s">
        <v>209</v>
      </c>
      <c r="J25" s="17" t="s">
        <v>108</v>
      </c>
      <c r="K25" s="17" t="s">
        <v>53</v>
      </c>
      <c r="L25" s="17" t="s">
        <v>45</v>
      </c>
      <c r="M25" s="17" t="s">
        <v>224</v>
      </c>
      <c r="N25" s="17" t="s">
        <v>110</v>
      </c>
      <c r="O25" s="17" t="s">
        <v>289</v>
      </c>
      <c r="P25" s="17" t="s">
        <v>216</v>
      </c>
    </row>
    <row r="26" spans="1:16" ht="38.25" x14ac:dyDescent="0.25">
      <c r="A26" s="17" t="s">
        <v>103</v>
      </c>
      <c r="B26" s="19">
        <v>45939</v>
      </c>
      <c r="C26" s="17" t="s">
        <v>104</v>
      </c>
      <c r="D26" s="17" t="s">
        <v>105</v>
      </c>
      <c r="E26" s="17" t="s">
        <v>312</v>
      </c>
      <c r="F26" s="17" t="s">
        <v>313</v>
      </c>
      <c r="G26" s="17" t="s">
        <v>312</v>
      </c>
      <c r="H26" s="17" t="s">
        <v>313</v>
      </c>
      <c r="I26" s="17" t="s">
        <v>312</v>
      </c>
      <c r="J26" s="17" t="s">
        <v>108</v>
      </c>
      <c r="K26" s="17" t="s">
        <v>53</v>
      </c>
      <c r="L26" s="17"/>
      <c r="M26" s="17" t="s">
        <v>134</v>
      </c>
      <c r="N26" s="17" t="s">
        <v>110</v>
      </c>
      <c r="O26" s="17" t="s">
        <v>225</v>
      </c>
      <c r="P26" s="17" t="s">
        <v>214</v>
      </c>
    </row>
    <row r="27" spans="1:16" ht="38.25" x14ac:dyDescent="0.25">
      <c r="A27" s="17" t="s">
        <v>103</v>
      </c>
      <c r="B27" s="19">
        <v>45940</v>
      </c>
      <c r="C27" s="17" t="s">
        <v>104</v>
      </c>
      <c r="D27" s="17" t="s">
        <v>105</v>
      </c>
      <c r="E27" s="17" t="s">
        <v>106</v>
      </c>
      <c r="F27" s="17" t="s">
        <v>306</v>
      </c>
      <c r="G27" s="17" t="s">
        <v>106</v>
      </c>
      <c r="H27" s="17" t="s">
        <v>306</v>
      </c>
      <c r="I27" s="17" t="s">
        <v>106</v>
      </c>
      <c r="J27" s="17" t="s">
        <v>108</v>
      </c>
      <c r="K27" s="17" t="s">
        <v>29</v>
      </c>
      <c r="L27" s="17" t="s">
        <v>57</v>
      </c>
      <c r="M27" s="17" t="s">
        <v>135</v>
      </c>
      <c r="N27" s="17" t="s">
        <v>110</v>
      </c>
      <c r="O27" s="17" t="s">
        <v>328</v>
      </c>
      <c r="P27" s="17" t="s">
        <v>216</v>
      </c>
    </row>
    <row r="28" spans="1:16" ht="409.5" x14ac:dyDescent="0.25">
      <c r="A28" s="17" t="s">
        <v>103</v>
      </c>
      <c r="B28" s="19">
        <v>45940</v>
      </c>
      <c r="C28" s="17" t="s">
        <v>104</v>
      </c>
      <c r="D28" s="17" t="s">
        <v>105</v>
      </c>
      <c r="E28" s="17" t="s">
        <v>106</v>
      </c>
      <c r="F28" s="17" t="s">
        <v>306</v>
      </c>
      <c r="G28" s="17" t="s">
        <v>106</v>
      </c>
      <c r="H28" s="17" t="s">
        <v>306</v>
      </c>
      <c r="I28" s="17" t="s">
        <v>106</v>
      </c>
      <c r="J28" s="17" t="s">
        <v>108</v>
      </c>
      <c r="K28" s="17" t="s">
        <v>136</v>
      </c>
      <c r="L28" s="17" t="s">
        <v>57</v>
      </c>
      <c r="M28" s="17" t="s">
        <v>226</v>
      </c>
      <c r="N28" s="17" t="s">
        <v>110</v>
      </c>
      <c r="O28" s="17" t="s">
        <v>330</v>
      </c>
      <c r="P28" s="17" t="s">
        <v>216</v>
      </c>
    </row>
    <row r="29" spans="1:16" ht="280.5" x14ac:dyDescent="0.25">
      <c r="A29" s="17" t="s">
        <v>103</v>
      </c>
      <c r="B29" s="19">
        <v>45940</v>
      </c>
      <c r="C29" s="17" t="s">
        <v>104</v>
      </c>
      <c r="D29" s="17" t="s">
        <v>105</v>
      </c>
      <c r="E29" s="17" t="s">
        <v>106</v>
      </c>
      <c r="F29" s="17" t="s">
        <v>306</v>
      </c>
      <c r="G29" s="17" t="s">
        <v>106</v>
      </c>
      <c r="H29" s="17" t="s">
        <v>306</v>
      </c>
      <c r="I29" s="17" t="s">
        <v>106</v>
      </c>
      <c r="J29" s="17" t="s">
        <v>108</v>
      </c>
      <c r="K29" s="17" t="s">
        <v>115</v>
      </c>
      <c r="L29" s="17" t="s">
        <v>57</v>
      </c>
      <c r="M29" s="17" t="s">
        <v>137</v>
      </c>
      <c r="N29" s="17" t="s">
        <v>118</v>
      </c>
      <c r="O29" s="17" t="s">
        <v>351</v>
      </c>
      <c r="P29" s="17" t="s">
        <v>214</v>
      </c>
    </row>
    <row r="30" spans="1:16" ht="409.5" x14ac:dyDescent="0.25">
      <c r="A30" s="17" t="s">
        <v>103</v>
      </c>
      <c r="B30" s="19">
        <v>45943</v>
      </c>
      <c r="C30" s="17" t="s">
        <v>104</v>
      </c>
      <c r="D30" s="17" t="s">
        <v>105</v>
      </c>
      <c r="E30" s="17" t="s">
        <v>106</v>
      </c>
      <c r="F30" s="17" t="s">
        <v>306</v>
      </c>
      <c r="G30" s="17" t="s">
        <v>106</v>
      </c>
      <c r="H30" s="17" t="s">
        <v>306</v>
      </c>
      <c r="I30" s="17" t="s">
        <v>106</v>
      </c>
      <c r="J30" s="17" t="s">
        <v>108</v>
      </c>
      <c r="K30" s="17" t="s">
        <v>29</v>
      </c>
      <c r="L30" s="17" t="s">
        <v>45</v>
      </c>
      <c r="M30" s="17" t="s">
        <v>138</v>
      </c>
      <c r="N30" s="17" t="s">
        <v>110</v>
      </c>
      <c r="O30" s="17" t="s">
        <v>331</v>
      </c>
      <c r="P30" s="17" t="s">
        <v>216</v>
      </c>
    </row>
    <row r="31" spans="1:16" ht="382.5" x14ac:dyDescent="0.25">
      <c r="A31" s="17" t="s">
        <v>103</v>
      </c>
      <c r="B31" s="19">
        <v>45943</v>
      </c>
      <c r="C31" s="17" t="s">
        <v>104</v>
      </c>
      <c r="D31" s="17" t="s">
        <v>105</v>
      </c>
      <c r="E31" s="17" t="s">
        <v>106</v>
      </c>
      <c r="F31" s="17" t="s">
        <v>306</v>
      </c>
      <c r="G31" s="17" t="s">
        <v>106</v>
      </c>
      <c r="H31" s="17" t="s">
        <v>306</v>
      </c>
      <c r="I31" s="17" t="s">
        <v>106</v>
      </c>
      <c r="J31" s="17" t="s">
        <v>108</v>
      </c>
      <c r="K31" s="17" t="s">
        <v>53</v>
      </c>
      <c r="L31" s="17" t="s">
        <v>57</v>
      </c>
      <c r="M31" s="17" t="s">
        <v>139</v>
      </c>
      <c r="N31" s="17" t="s">
        <v>110</v>
      </c>
      <c r="O31" s="17" t="s">
        <v>332</v>
      </c>
      <c r="P31" s="17" t="s">
        <v>216</v>
      </c>
    </row>
    <row r="32" spans="1:16" ht="331.5" x14ac:dyDescent="0.25">
      <c r="A32" s="17" t="s">
        <v>103</v>
      </c>
      <c r="B32" s="19">
        <v>45943</v>
      </c>
      <c r="C32" s="17" t="s">
        <v>104</v>
      </c>
      <c r="D32" s="17" t="s">
        <v>105</v>
      </c>
      <c r="E32" s="17" t="s">
        <v>106</v>
      </c>
      <c r="F32" s="17" t="s">
        <v>306</v>
      </c>
      <c r="G32" s="17" t="s">
        <v>106</v>
      </c>
      <c r="H32" s="17" t="s">
        <v>306</v>
      </c>
      <c r="I32" s="17" t="s">
        <v>106</v>
      </c>
      <c r="J32" s="17" t="s">
        <v>108</v>
      </c>
      <c r="K32" s="17" t="s">
        <v>53</v>
      </c>
      <c r="L32" s="17" t="s">
        <v>57</v>
      </c>
      <c r="M32" s="17" t="s">
        <v>140</v>
      </c>
      <c r="N32" s="17" t="s">
        <v>118</v>
      </c>
      <c r="O32" s="17" t="s">
        <v>352</v>
      </c>
      <c r="P32" s="17" t="s">
        <v>214</v>
      </c>
    </row>
    <row r="33" spans="1:16" ht="331.5" x14ac:dyDescent="0.25">
      <c r="A33" s="17" t="s">
        <v>103</v>
      </c>
      <c r="B33" s="19">
        <v>45952</v>
      </c>
      <c r="C33" s="17" t="s">
        <v>104</v>
      </c>
      <c r="D33" s="17" t="s">
        <v>105</v>
      </c>
      <c r="E33" s="17" t="s">
        <v>106</v>
      </c>
      <c r="F33" s="17" t="s">
        <v>306</v>
      </c>
      <c r="G33" s="17" t="s">
        <v>106</v>
      </c>
      <c r="H33" s="17" t="s">
        <v>306</v>
      </c>
      <c r="I33" s="17" t="s">
        <v>106</v>
      </c>
      <c r="J33" s="17" t="s">
        <v>108</v>
      </c>
      <c r="K33" s="17" t="s">
        <v>61</v>
      </c>
      <c r="L33" s="17" t="s">
        <v>57</v>
      </c>
      <c r="M33" s="17" t="s">
        <v>227</v>
      </c>
      <c r="N33" s="17" t="s">
        <v>110</v>
      </c>
      <c r="O33" s="17" t="s">
        <v>333</v>
      </c>
      <c r="P33" s="17" t="s">
        <v>214</v>
      </c>
    </row>
    <row r="34" spans="1:16" ht="127.5" x14ac:dyDescent="0.25">
      <c r="A34" s="20" t="s">
        <v>103</v>
      </c>
      <c r="B34" s="19">
        <v>45966</v>
      </c>
      <c r="C34" s="17" t="s">
        <v>104</v>
      </c>
      <c r="D34" s="17" t="s">
        <v>105</v>
      </c>
      <c r="E34" s="17" t="s">
        <v>106</v>
      </c>
      <c r="F34" s="17" t="s">
        <v>306</v>
      </c>
      <c r="G34" s="17" t="s">
        <v>106</v>
      </c>
      <c r="H34" s="17" t="s">
        <v>306</v>
      </c>
      <c r="I34" s="17" t="s">
        <v>106</v>
      </c>
      <c r="J34" s="17" t="s">
        <v>108</v>
      </c>
      <c r="K34" s="17" t="s">
        <v>61</v>
      </c>
      <c r="L34" s="17" t="s">
        <v>45</v>
      </c>
      <c r="M34" s="17" t="s">
        <v>141</v>
      </c>
      <c r="N34" s="17" t="s">
        <v>110</v>
      </c>
      <c r="O34" s="17" t="s">
        <v>334</v>
      </c>
      <c r="P34" s="17" t="s">
        <v>214</v>
      </c>
    </row>
    <row r="35" spans="1:16" ht="76.5" x14ac:dyDescent="0.25">
      <c r="A35" s="20" t="s">
        <v>103</v>
      </c>
      <c r="B35" s="19">
        <v>45971</v>
      </c>
      <c r="C35" s="17" t="s">
        <v>104</v>
      </c>
      <c r="D35" s="17" t="s">
        <v>105</v>
      </c>
      <c r="E35" s="17" t="s">
        <v>106</v>
      </c>
      <c r="F35" s="17" t="s">
        <v>306</v>
      </c>
      <c r="G35" s="17" t="s">
        <v>106</v>
      </c>
      <c r="H35" s="17" t="s">
        <v>306</v>
      </c>
      <c r="I35" s="17" t="s">
        <v>106</v>
      </c>
      <c r="J35" s="17" t="s">
        <v>108</v>
      </c>
      <c r="K35" s="17" t="s">
        <v>115</v>
      </c>
      <c r="L35" s="17" t="s">
        <v>57</v>
      </c>
      <c r="M35" s="17" t="s">
        <v>142</v>
      </c>
      <c r="N35" s="17" t="s">
        <v>118</v>
      </c>
      <c r="O35" s="17" t="s">
        <v>295</v>
      </c>
      <c r="P35" s="17" t="s">
        <v>214</v>
      </c>
    </row>
    <row r="36" spans="1:16" ht="38.25" x14ac:dyDescent="0.25">
      <c r="A36" s="17" t="s">
        <v>143</v>
      </c>
      <c r="B36" s="19">
        <v>45972</v>
      </c>
      <c r="C36" s="17" t="s">
        <v>104</v>
      </c>
      <c r="D36" s="17" t="s">
        <v>105</v>
      </c>
      <c r="E36" s="17" t="s">
        <v>106</v>
      </c>
      <c r="F36" s="17" t="s">
        <v>306</v>
      </c>
      <c r="G36" s="17" t="s">
        <v>106</v>
      </c>
      <c r="H36" s="17" t="s">
        <v>306</v>
      </c>
      <c r="I36" s="17" t="s">
        <v>106</v>
      </c>
      <c r="J36" s="17" t="s">
        <v>108</v>
      </c>
      <c r="K36" s="17" t="s">
        <v>115</v>
      </c>
      <c r="L36" s="17" t="s">
        <v>57</v>
      </c>
      <c r="M36" s="17" t="s">
        <v>228</v>
      </c>
      <c r="N36" s="17" t="s">
        <v>118</v>
      </c>
      <c r="O36" s="17" t="s">
        <v>296</v>
      </c>
      <c r="P36" s="17" t="s">
        <v>214</v>
      </c>
    </row>
    <row r="37" spans="1:16" ht="409.5" x14ac:dyDescent="0.25">
      <c r="A37" s="17" t="s">
        <v>143</v>
      </c>
      <c r="B37" s="19">
        <v>45973</v>
      </c>
      <c r="C37" s="17" t="s">
        <v>104</v>
      </c>
      <c r="D37" s="17" t="s">
        <v>105</v>
      </c>
      <c r="E37" s="17" t="s">
        <v>106</v>
      </c>
      <c r="F37" s="17" t="s">
        <v>306</v>
      </c>
      <c r="G37" s="17" t="s">
        <v>106</v>
      </c>
      <c r="H37" s="17" t="s">
        <v>306</v>
      </c>
      <c r="I37" s="17" t="s">
        <v>106</v>
      </c>
      <c r="J37" s="17" t="s">
        <v>108</v>
      </c>
      <c r="K37" s="17" t="s">
        <v>53</v>
      </c>
      <c r="L37" s="17" t="s">
        <v>45</v>
      </c>
      <c r="M37" s="17" t="s">
        <v>144</v>
      </c>
      <c r="N37" s="17" t="s">
        <v>118</v>
      </c>
      <c r="O37" s="17" t="s">
        <v>229</v>
      </c>
      <c r="P37" s="17" t="s">
        <v>214</v>
      </c>
    </row>
    <row r="38" spans="1:16" ht="306" x14ac:dyDescent="0.25">
      <c r="A38" s="17" t="s">
        <v>103</v>
      </c>
      <c r="B38" s="19">
        <v>45974</v>
      </c>
      <c r="C38" s="17" t="s">
        <v>104</v>
      </c>
      <c r="D38" s="17" t="s">
        <v>105</v>
      </c>
      <c r="E38" s="17" t="s">
        <v>106</v>
      </c>
      <c r="F38" s="17" t="s">
        <v>306</v>
      </c>
      <c r="G38" s="17" t="s">
        <v>106</v>
      </c>
      <c r="H38" s="17" t="s">
        <v>306</v>
      </c>
      <c r="I38" s="17" t="s">
        <v>106</v>
      </c>
      <c r="J38" s="17" t="s">
        <v>108</v>
      </c>
      <c r="K38" s="17" t="s">
        <v>61</v>
      </c>
      <c r="L38" s="17" t="s">
        <v>45</v>
      </c>
      <c r="M38" s="17" t="s">
        <v>145</v>
      </c>
      <c r="N38" s="17" t="s">
        <v>110</v>
      </c>
      <c r="O38" s="17" t="s">
        <v>353</v>
      </c>
      <c r="P38" s="17" t="s">
        <v>214</v>
      </c>
    </row>
    <row r="39" spans="1:16" ht="395.25" x14ac:dyDescent="0.25">
      <c r="A39" s="17" t="s">
        <v>143</v>
      </c>
      <c r="B39" s="19">
        <v>45978</v>
      </c>
      <c r="C39" s="17" t="s">
        <v>104</v>
      </c>
      <c r="D39" s="17" t="s">
        <v>105</v>
      </c>
      <c r="E39" s="17" t="s">
        <v>106</v>
      </c>
      <c r="F39" s="17" t="s">
        <v>306</v>
      </c>
      <c r="G39" s="17" t="s">
        <v>106</v>
      </c>
      <c r="H39" s="17" t="s">
        <v>306</v>
      </c>
      <c r="I39" s="17" t="s">
        <v>106</v>
      </c>
      <c r="J39" s="17" t="s">
        <v>108</v>
      </c>
      <c r="K39" s="17" t="s">
        <v>53</v>
      </c>
      <c r="L39" s="17" t="s">
        <v>45</v>
      </c>
      <c r="M39" s="17" t="s">
        <v>307</v>
      </c>
      <c r="N39" s="17" t="s">
        <v>118</v>
      </c>
      <c r="O39" s="17" t="s">
        <v>300</v>
      </c>
      <c r="P39" s="17" t="s">
        <v>216</v>
      </c>
    </row>
    <row r="40" spans="1:16" ht="280.5" x14ac:dyDescent="0.25">
      <c r="A40" s="17" t="s">
        <v>103</v>
      </c>
      <c r="B40" s="19">
        <v>45979</v>
      </c>
      <c r="C40" s="17" t="s">
        <v>104</v>
      </c>
      <c r="D40" s="17" t="s">
        <v>105</v>
      </c>
      <c r="E40" s="17" t="s">
        <v>106</v>
      </c>
      <c r="F40" s="17" t="s">
        <v>306</v>
      </c>
      <c r="G40" s="17" t="s">
        <v>106</v>
      </c>
      <c r="H40" s="17" t="s">
        <v>306</v>
      </c>
      <c r="I40" s="17" t="s">
        <v>106</v>
      </c>
      <c r="J40" s="17" t="s">
        <v>108</v>
      </c>
      <c r="K40" s="17" t="s">
        <v>61</v>
      </c>
      <c r="L40" s="17" t="s">
        <v>57</v>
      </c>
      <c r="M40" s="17" t="s">
        <v>301</v>
      </c>
      <c r="N40" s="17" t="s">
        <v>118</v>
      </c>
      <c r="O40" s="17" t="s">
        <v>230</v>
      </c>
      <c r="P40" s="17" t="s">
        <v>214</v>
      </c>
    </row>
    <row r="41" spans="1:16" ht="102" x14ac:dyDescent="0.25">
      <c r="A41" s="17"/>
      <c r="B41" s="19">
        <v>45981</v>
      </c>
      <c r="C41" s="17" t="s">
        <v>104</v>
      </c>
      <c r="D41" s="17" t="s">
        <v>105</v>
      </c>
      <c r="E41" s="17" t="s">
        <v>106</v>
      </c>
      <c r="F41" s="17" t="s">
        <v>306</v>
      </c>
      <c r="G41" s="17" t="s">
        <v>106</v>
      </c>
      <c r="H41" s="17" t="s">
        <v>306</v>
      </c>
      <c r="I41" s="17" t="s">
        <v>106</v>
      </c>
      <c r="J41" s="17" t="s">
        <v>108</v>
      </c>
      <c r="K41" s="17" t="s">
        <v>53</v>
      </c>
      <c r="L41" s="17" t="s">
        <v>72</v>
      </c>
      <c r="M41" s="17" t="s">
        <v>146</v>
      </c>
      <c r="N41" s="17" t="s">
        <v>118</v>
      </c>
      <c r="O41" s="17" t="s">
        <v>285</v>
      </c>
      <c r="P41" s="17" t="s">
        <v>216</v>
      </c>
    </row>
    <row r="42" spans="1:16" ht="409.5" x14ac:dyDescent="0.25">
      <c r="A42" s="17" t="s">
        <v>103</v>
      </c>
      <c r="B42" s="19">
        <v>45986</v>
      </c>
      <c r="C42" s="17" t="s">
        <v>104</v>
      </c>
      <c r="D42" s="17" t="s">
        <v>105</v>
      </c>
      <c r="E42" s="17" t="s">
        <v>106</v>
      </c>
      <c r="F42" s="17" t="s">
        <v>306</v>
      </c>
      <c r="G42" s="17" t="s">
        <v>106</v>
      </c>
      <c r="H42" s="17" t="s">
        <v>306</v>
      </c>
      <c r="I42" s="17" t="s">
        <v>106</v>
      </c>
      <c r="J42" s="17" t="s">
        <v>108</v>
      </c>
      <c r="K42" s="17" t="s">
        <v>53</v>
      </c>
      <c r="L42" s="17" t="s">
        <v>45</v>
      </c>
      <c r="M42" s="17" t="s">
        <v>231</v>
      </c>
      <c r="N42" s="17" t="s">
        <v>110</v>
      </c>
      <c r="O42" s="17" t="s">
        <v>354</v>
      </c>
      <c r="P42" s="17" t="s">
        <v>214</v>
      </c>
    </row>
    <row r="43" spans="1:16" ht="409.5" x14ac:dyDescent="0.25">
      <c r="A43" s="17"/>
      <c r="B43" s="19">
        <v>45986</v>
      </c>
      <c r="C43" s="17" t="s">
        <v>104</v>
      </c>
      <c r="D43" s="17" t="s">
        <v>105</v>
      </c>
      <c r="E43" s="17" t="s">
        <v>106</v>
      </c>
      <c r="F43" s="17" t="s">
        <v>306</v>
      </c>
      <c r="G43" s="17" t="s">
        <v>106</v>
      </c>
      <c r="H43" s="17" t="s">
        <v>306</v>
      </c>
      <c r="I43" s="17" t="s">
        <v>106</v>
      </c>
      <c r="J43" s="17" t="s">
        <v>108</v>
      </c>
      <c r="K43" s="17" t="s">
        <v>76</v>
      </c>
      <c r="L43" s="17" t="s">
        <v>45</v>
      </c>
      <c r="M43" s="17" t="s">
        <v>147</v>
      </c>
      <c r="N43" s="17" t="s">
        <v>118</v>
      </c>
      <c r="O43" s="17" t="s">
        <v>304</v>
      </c>
      <c r="P43" s="17" t="s">
        <v>214</v>
      </c>
    </row>
    <row r="44" spans="1:16" ht="409.5" x14ac:dyDescent="0.25">
      <c r="A44" s="17" t="s">
        <v>103</v>
      </c>
      <c r="B44" s="19">
        <v>45987</v>
      </c>
      <c r="C44" s="17" t="s">
        <v>104</v>
      </c>
      <c r="D44" s="17" t="s">
        <v>105</v>
      </c>
      <c r="E44" s="17" t="s">
        <v>106</v>
      </c>
      <c r="F44" s="17" t="s">
        <v>306</v>
      </c>
      <c r="G44" s="17" t="s">
        <v>106</v>
      </c>
      <c r="H44" s="17" t="s">
        <v>306</v>
      </c>
      <c r="I44" s="17" t="s">
        <v>106</v>
      </c>
      <c r="J44" s="17" t="s">
        <v>108</v>
      </c>
      <c r="K44" s="17" t="s">
        <v>53</v>
      </c>
      <c r="L44" s="17" t="s">
        <v>45</v>
      </c>
      <c r="M44" s="17" t="s">
        <v>232</v>
      </c>
      <c r="N44" s="17" t="s">
        <v>110</v>
      </c>
      <c r="O44" s="17" t="s">
        <v>346</v>
      </c>
      <c r="P44" s="17" t="s">
        <v>214</v>
      </c>
    </row>
    <row r="45" spans="1:16" ht="382.5" x14ac:dyDescent="0.25">
      <c r="A45" s="17" t="s">
        <v>244</v>
      </c>
      <c r="B45" s="19">
        <v>45992</v>
      </c>
      <c r="C45" s="17" t="s">
        <v>104</v>
      </c>
      <c r="D45" s="17" t="s">
        <v>105</v>
      </c>
      <c r="E45" s="17" t="s">
        <v>106</v>
      </c>
      <c r="F45" s="17" t="s">
        <v>306</v>
      </c>
      <c r="G45" s="17" t="s">
        <v>106</v>
      </c>
      <c r="H45" s="17" t="s">
        <v>306</v>
      </c>
      <c r="I45" s="17" t="s">
        <v>106</v>
      </c>
      <c r="J45" s="17" t="s">
        <v>108</v>
      </c>
      <c r="K45" s="17" t="s">
        <v>29</v>
      </c>
      <c r="L45" s="17" t="s">
        <v>45</v>
      </c>
      <c r="M45" s="17" t="s">
        <v>233</v>
      </c>
      <c r="N45" s="17" t="s">
        <v>110</v>
      </c>
      <c r="O45" s="17" t="s">
        <v>235</v>
      </c>
      <c r="P45" s="17" t="s">
        <v>214</v>
      </c>
    </row>
    <row r="46" spans="1:16" ht="409.5" x14ac:dyDescent="0.25">
      <c r="A46" s="17" t="s">
        <v>244</v>
      </c>
      <c r="B46" s="19">
        <v>45996</v>
      </c>
      <c r="C46" s="17" t="s">
        <v>104</v>
      </c>
      <c r="D46" s="17" t="s">
        <v>105</v>
      </c>
      <c r="E46" s="17" t="s">
        <v>106</v>
      </c>
      <c r="F46" s="17" t="s">
        <v>306</v>
      </c>
      <c r="G46" s="17" t="s">
        <v>106</v>
      </c>
      <c r="H46" s="17" t="s">
        <v>306</v>
      </c>
      <c r="I46" s="17" t="s">
        <v>106</v>
      </c>
      <c r="J46" s="17" t="s">
        <v>108</v>
      </c>
      <c r="K46" s="17" t="s">
        <v>53</v>
      </c>
      <c r="L46" s="17" t="s">
        <v>45</v>
      </c>
      <c r="M46" s="17" t="s">
        <v>234</v>
      </c>
      <c r="N46" s="17" t="s">
        <v>110</v>
      </c>
      <c r="O46" s="20" t="s">
        <v>335</v>
      </c>
      <c r="P46" s="17" t="s">
        <v>214</v>
      </c>
    </row>
    <row r="47" spans="1:16" ht="409.5" x14ac:dyDescent="0.25">
      <c r="A47" s="17" t="s">
        <v>244</v>
      </c>
      <c r="B47" s="19">
        <v>46002</v>
      </c>
      <c r="C47" s="17" t="s">
        <v>104</v>
      </c>
      <c r="D47" s="17" t="s">
        <v>105</v>
      </c>
      <c r="E47" s="17" t="s">
        <v>106</v>
      </c>
      <c r="F47" s="17" t="s">
        <v>306</v>
      </c>
      <c r="G47" s="17" t="s">
        <v>106</v>
      </c>
      <c r="H47" s="17" t="s">
        <v>306</v>
      </c>
      <c r="I47" s="17" t="s">
        <v>106</v>
      </c>
      <c r="J47" s="17" t="s">
        <v>108</v>
      </c>
      <c r="K47" s="17" t="s">
        <v>53</v>
      </c>
      <c r="L47" s="17" t="s">
        <v>45</v>
      </c>
      <c r="M47" s="17" t="s">
        <v>236</v>
      </c>
      <c r="N47" s="17" t="s">
        <v>110</v>
      </c>
      <c r="O47" s="17" t="s">
        <v>336</v>
      </c>
      <c r="P47" s="17" t="s">
        <v>214</v>
      </c>
    </row>
    <row r="48" spans="1:16" ht="409.5" x14ac:dyDescent="0.25">
      <c r="A48" s="17" t="s">
        <v>244</v>
      </c>
      <c r="B48" s="19">
        <v>46002</v>
      </c>
      <c r="C48" s="17" t="s">
        <v>104</v>
      </c>
      <c r="D48" s="17" t="s">
        <v>105</v>
      </c>
      <c r="E48" s="17" t="s">
        <v>106</v>
      </c>
      <c r="F48" s="17" t="s">
        <v>306</v>
      </c>
      <c r="G48" s="17" t="s">
        <v>106</v>
      </c>
      <c r="H48" s="17" t="s">
        <v>306</v>
      </c>
      <c r="I48" s="17" t="s">
        <v>106</v>
      </c>
      <c r="J48" s="17" t="s">
        <v>108</v>
      </c>
      <c r="K48" s="17" t="s">
        <v>53</v>
      </c>
      <c r="L48" s="17" t="s">
        <v>148</v>
      </c>
      <c r="M48" s="17" t="s">
        <v>237</v>
      </c>
      <c r="N48" s="17" t="s">
        <v>110</v>
      </c>
      <c r="O48" s="17" t="s">
        <v>347</v>
      </c>
      <c r="P48" s="17" t="s">
        <v>214</v>
      </c>
    </row>
    <row r="49" spans="1:16" ht="409.5" x14ac:dyDescent="0.25">
      <c r="A49" s="17" t="s">
        <v>244</v>
      </c>
      <c r="B49" s="19">
        <v>46006</v>
      </c>
      <c r="C49" s="17" t="s">
        <v>104</v>
      </c>
      <c r="D49" s="17" t="s">
        <v>105</v>
      </c>
      <c r="E49" s="17" t="s">
        <v>106</v>
      </c>
      <c r="F49" s="17" t="s">
        <v>306</v>
      </c>
      <c r="G49" s="17" t="s">
        <v>106</v>
      </c>
      <c r="H49" s="17" t="s">
        <v>306</v>
      </c>
      <c r="I49" s="17" t="s">
        <v>106</v>
      </c>
      <c r="J49" s="17" t="s">
        <v>108</v>
      </c>
      <c r="K49" s="17" t="s">
        <v>53</v>
      </c>
      <c r="L49" s="17" t="s">
        <v>57</v>
      </c>
      <c r="M49" s="17" t="s">
        <v>238</v>
      </c>
      <c r="N49" s="17" t="s">
        <v>110</v>
      </c>
      <c r="O49" s="17" t="s">
        <v>355</v>
      </c>
      <c r="P49" s="17" t="s">
        <v>216</v>
      </c>
    </row>
    <row r="50" spans="1:16" ht="409.5" x14ac:dyDescent="0.25">
      <c r="A50" s="17" t="s">
        <v>244</v>
      </c>
      <c r="B50" s="19">
        <v>46006</v>
      </c>
      <c r="C50" s="17" t="s">
        <v>104</v>
      </c>
      <c r="D50" s="17" t="s">
        <v>105</v>
      </c>
      <c r="E50" s="17" t="s">
        <v>106</v>
      </c>
      <c r="F50" s="17" t="s">
        <v>306</v>
      </c>
      <c r="G50" s="17" t="s">
        <v>106</v>
      </c>
      <c r="H50" s="17" t="s">
        <v>306</v>
      </c>
      <c r="I50" s="17" t="s">
        <v>106</v>
      </c>
      <c r="J50" s="17" t="s">
        <v>108</v>
      </c>
      <c r="K50" s="17" t="s">
        <v>53</v>
      </c>
      <c r="L50" s="17" t="s">
        <v>57</v>
      </c>
      <c r="M50" s="17" t="s">
        <v>149</v>
      </c>
      <c r="N50" s="17" t="s">
        <v>118</v>
      </c>
      <c r="O50" s="17" t="s">
        <v>337</v>
      </c>
      <c r="P50" s="17" t="s">
        <v>214</v>
      </c>
    </row>
    <row r="51" spans="1:16" ht="409.5" x14ac:dyDescent="0.25">
      <c r="A51" s="17" t="s">
        <v>244</v>
      </c>
      <c r="B51" s="19">
        <v>46007</v>
      </c>
      <c r="C51" s="17" t="s">
        <v>104</v>
      </c>
      <c r="D51" s="17" t="s">
        <v>105</v>
      </c>
      <c r="E51" s="17" t="s">
        <v>106</v>
      </c>
      <c r="F51" s="17" t="s">
        <v>306</v>
      </c>
      <c r="G51" s="17" t="s">
        <v>106</v>
      </c>
      <c r="H51" s="17" t="s">
        <v>306</v>
      </c>
      <c r="I51" s="17" t="s">
        <v>106</v>
      </c>
      <c r="J51" s="17" t="s">
        <v>108</v>
      </c>
      <c r="K51" s="17" t="s">
        <v>53</v>
      </c>
      <c r="L51" s="17" t="s">
        <v>57</v>
      </c>
      <c r="M51" s="17" t="s">
        <v>239</v>
      </c>
      <c r="N51" s="17" t="s">
        <v>110</v>
      </c>
      <c r="O51" s="17" t="s">
        <v>356</v>
      </c>
      <c r="P51" s="17" t="s">
        <v>216</v>
      </c>
    </row>
    <row r="52" spans="1:16" ht="409.5" x14ac:dyDescent="0.25">
      <c r="A52" s="17" t="s">
        <v>244</v>
      </c>
      <c r="B52" s="19">
        <v>46008</v>
      </c>
      <c r="C52" s="17" t="s">
        <v>104</v>
      </c>
      <c r="D52" s="17" t="s">
        <v>105</v>
      </c>
      <c r="E52" s="17" t="s">
        <v>106</v>
      </c>
      <c r="F52" s="17" t="s">
        <v>306</v>
      </c>
      <c r="G52" s="17" t="s">
        <v>106</v>
      </c>
      <c r="H52" s="17" t="s">
        <v>306</v>
      </c>
      <c r="I52" s="17" t="s">
        <v>106</v>
      </c>
      <c r="J52" s="17" t="s">
        <v>108</v>
      </c>
      <c r="K52" s="17" t="s">
        <v>76</v>
      </c>
      <c r="L52" s="17" t="s">
        <v>45</v>
      </c>
      <c r="M52" s="17" t="s">
        <v>150</v>
      </c>
      <c r="N52" s="17" t="s">
        <v>118</v>
      </c>
      <c r="O52" s="17" t="s">
        <v>357</v>
      </c>
      <c r="P52" s="17" t="s">
        <v>214</v>
      </c>
    </row>
    <row r="53" spans="1:16" ht="156.75" customHeight="1" x14ac:dyDescent="0.25">
      <c r="A53" s="17" t="s">
        <v>244</v>
      </c>
      <c r="B53" s="19">
        <v>46009</v>
      </c>
      <c r="C53" s="17" t="s">
        <v>104</v>
      </c>
      <c r="D53" s="17" t="s">
        <v>105</v>
      </c>
      <c r="E53" s="17" t="s">
        <v>106</v>
      </c>
      <c r="F53" s="17" t="s">
        <v>306</v>
      </c>
      <c r="G53" s="17" t="s">
        <v>106</v>
      </c>
      <c r="H53" s="17" t="s">
        <v>306</v>
      </c>
      <c r="I53" s="17" t="s">
        <v>106</v>
      </c>
      <c r="J53" s="17" t="s">
        <v>108</v>
      </c>
      <c r="K53" s="17" t="s">
        <v>53</v>
      </c>
      <c r="L53" s="17" t="s">
        <v>57</v>
      </c>
      <c r="M53" s="17" t="s">
        <v>151</v>
      </c>
      <c r="N53" s="17" t="s">
        <v>110</v>
      </c>
      <c r="O53" s="17" t="s">
        <v>338</v>
      </c>
      <c r="P53" s="17" t="s">
        <v>214</v>
      </c>
    </row>
    <row r="54" spans="1:16" ht="409.5" x14ac:dyDescent="0.25">
      <c r="A54" s="17" t="s">
        <v>244</v>
      </c>
      <c r="B54" s="19"/>
      <c r="C54" s="17" t="s">
        <v>104</v>
      </c>
      <c r="D54" s="17" t="s">
        <v>105</v>
      </c>
      <c r="E54" s="17" t="s">
        <v>106</v>
      </c>
      <c r="F54" s="17" t="s">
        <v>306</v>
      </c>
      <c r="G54" s="17" t="s">
        <v>106</v>
      </c>
      <c r="H54" s="17" t="s">
        <v>306</v>
      </c>
      <c r="I54" s="17" t="s">
        <v>106</v>
      </c>
      <c r="J54" s="17" t="s">
        <v>108</v>
      </c>
      <c r="K54" s="17" t="s">
        <v>136</v>
      </c>
      <c r="L54" s="17" t="s">
        <v>45</v>
      </c>
      <c r="M54" s="17" t="s">
        <v>240</v>
      </c>
      <c r="N54" s="17" t="s">
        <v>110</v>
      </c>
      <c r="O54" s="17" t="s">
        <v>339</v>
      </c>
      <c r="P54" s="17" t="s">
        <v>214</v>
      </c>
    </row>
    <row r="55" spans="1:16" ht="63.75" x14ac:dyDescent="0.25">
      <c r="A55" s="17" t="s">
        <v>244</v>
      </c>
      <c r="B55" s="19">
        <v>46024</v>
      </c>
      <c r="C55" s="17" t="s">
        <v>104</v>
      </c>
      <c r="D55" s="17" t="s">
        <v>105</v>
      </c>
      <c r="E55" s="17" t="s">
        <v>106</v>
      </c>
      <c r="F55" s="17" t="s">
        <v>306</v>
      </c>
      <c r="G55" s="17" t="s">
        <v>106</v>
      </c>
      <c r="H55" s="17" t="s">
        <v>306</v>
      </c>
      <c r="I55" s="17" t="s">
        <v>106</v>
      </c>
      <c r="J55" s="17" t="s">
        <v>152</v>
      </c>
      <c r="K55" s="17" t="s">
        <v>53</v>
      </c>
      <c r="L55" s="17" t="s">
        <v>72</v>
      </c>
      <c r="M55" s="17" t="s">
        <v>153</v>
      </c>
      <c r="N55" s="17" t="s">
        <v>118</v>
      </c>
      <c r="O55" s="17" t="s">
        <v>242</v>
      </c>
      <c r="P55" s="17" t="s">
        <v>241</v>
      </c>
    </row>
    <row r="56" spans="1:16" ht="409.5" x14ac:dyDescent="0.25">
      <c r="A56" s="17" t="s">
        <v>244</v>
      </c>
      <c r="B56" s="19">
        <v>46036</v>
      </c>
      <c r="C56" s="17" t="s">
        <v>104</v>
      </c>
      <c r="D56" s="17" t="s">
        <v>105</v>
      </c>
      <c r="E56" s="17" t="s">
        <v>106</v>
      </c>
      <c r="F56" s="17" t="s">
        <v>306</v>
      </c>
      <c r="G56" s="17" t="s">
        <v>106</v>
      </c>
      <c r="H56" s="17" t="s">
        <v>306</v>
      </c>
      <c r="I56" s="17" t="s">
        <v>106</v>
      </c>
      <c r="J56" s="17" t="s">
        <v>108</v>
      </c>
      <c r="K56" s="17" t="s">
        <v>76</v>
      </c>
      <c r="L56" s="17" t="s">
        <v>57</v>
      </c>
      <c r="M56" s="17" t="s">
        <v>243</v>
      </c>
      <c r="N56" s="17" t="s">
        <v>110</v>
      </c>
      <c r="O56" s="17" t="s">
        <v>348</v>
      </c>
      <c r="P56" s="17" t="s">
        <v>241</v>
      </c>
    </row>
    <row r="57" spans="1:16" ht="102" x14ac:dyDescent="0.25">
      <c r="A57" s="17" t="s">
        <v>244</v>
      </c>
      <c r="B57" s="19">
        <v>46068</v>
      </c>
      <c r="C57" s="17" t="s">
        <v>104</v>
      </c>
      <c r="D57" s="17" t="s">
        <v>105</v>
      </c>
      <c r="E57" s="17" t="s">
        <v>106</v>
      </c>
      <c r="F57" s="16" t="s">
        <v>250</v>
      </c>
      <c r="G57" s="17" t="s">
        <v>250</v>
      </c>
      <c r="H57" s="17"/>
      <c r="I57" s="17"/>
      <c r="J57" s="17" t="s">
        <v>108</v>
      </c>
      <c r="K57" s="17" t="s">
        <v>76</v>
      </c>
      <c r="L57" s="17" t="s">
        <v>45</v>
      </c>
      <c r="M57" s="17" t="s">
        <v>245</v>
      </c>
      <c r="N57" s="17" t="s">
        <v>118</v>
      </c>
      <c r="O57" s="17" t="s">
        <v>270</v>
      </c>
      <c r="P57" s="17" t="s">
        <v>214</v>
      </c>
    </row>
    <row r="58" spans="1:16" ht="114.75" x14ac:dyDescent="0.25">
      <c r="A58" s="17" t="s">
        <v>244</v>
      </c>
      <c r="B58" s="19">
        <v>46068</v>
      </c>
      <c r="C58" s="17" t="s">
        <v>104</v>
      </c>
      <c r="D58" s="17" t="s">
        <v>105</v>
      </c>
      <c r="E58" s="17" t="s">
        <v>106</v>
      </c>
      <c r="F58" s="16" t="s">
        <v>297</v>
      </c>
      <c r="G58" s="17" t="s">
        <v>251</v>
      </c>
      <c r="H58" s="17"/>
      <c r="I58" s="17"/>
      <c r="J58" s="17" t="s">
        <v>108</v>
      </c>
      <c r="K58" s="17" t="s">
        <v>76</v>
      </c>
      <c r="L58" s="17" t="s">
        <v>45</v>
      </c>
      <c r="M58" s="17" t="s">
        <v>298</v>
      </c>
      <c r="N58" s="17" t="s">
        <v>110</v>
      </c>
      <c r="O58" s="17" t="s">
        <v>270</v>
      </c>
      <c r="P58" s="17" t="s">
        <v>214</v>
      </c>
    </row>
    <row r="59" spans="1:16" ht="178.5" x14ac:dyDescent="0.25">
      <c r="A59" s="17" t="s">
        <v>244</v>
      </c>
      <c r="B59" s="19">
        <v>46068</v>
      </c>
      <c r="C59" s="17" t="s">
        <v>104</v>
      </c>
      <c r="D59" s="17" t="s">
        <v>105</v>
      </c>
      <c r="E59" s="17" t="s">
        <v>106</v>
      </c>
      <c r="F59" s="16" t="s">
        <v>293</v>
      </c>
      <c r="G59" s="17" t="s">
        <v>190</v>
      </c>
      <c r="H59" s="17"/>
      <c r="I59" s="17"/>
      <c r="J59" s="17" t="s">
        <v>108</v>
      </c>
      <c r="K59" s="17" t="s">
        <v>76</v>
      </c>
      <c r="L59" s="17" t="s">
        <v>45</v>
      </c>
      <c r="M59" s="17" t="s">
        <v>294</v>
      </c>
      <c r="N59" s="17" t="s">
        <v>110</v>
      </c>
      <c r="O59" s="17" t="s">
        <v>270</v>
      </c>
      <c r="P59" s="17" t="s">
        <v>214</v>
      </c>
    </row>
    <row r="60" spans="1:16" ht="140.25" x14ac:dyDescent="0.25">
      <c r="A60" s="17" t="s">
        <v>244</v>
      </c>
      <c r="B60" s="19">
        <v>46068</v>
      </c>
      <c r="C60" s="17" t="s">
        <v>104</v>
      </c>
      <c r="D60" s="17" t="s">
        <v>105</v>
      </c>
      <c r="E60" s="17" t="s">
        <v>106</v>
      </c>
      <c r="F60" s="16"/>
      <c r="G60" s="17" t="s">
        <v>252</v>
      </c>
      <c r="H60" s="17"/>
      <c r="I60" s="17"/>
      <c r="J60" s="17" t="s">
        <v>108</v>
      </c>
      <c r="K60" s="17" t="s">
        <v>76</v>
      </c>
      <c r="L60" s="17" t="s">
        <v>45</v>
      </c>
      <c r="M60" s="17" t="s">
        <v>246</v>
      </c>
      <c r="N60" s="17" t="s">
        <v>110</v>
      </c>
      <c r="O60" s="17" t="s">
        <v>270</v>
      </c>
      <c r="P60" s="17" t="s">
        <v>214</v>
      </c>
    </row>
    <row r="61" spans="1:16" ht="153" x14ac:dyDescent="0.25">
      <c r="A61" s="17" t="s">
        <v>244</v>
      </c>
      <c r="B61" s="19">
        <v>46068</v>
      </c>
      <c r="C61" s="17" t="s">
        <v>104</v>
      </c>
      <c r="D61" s="17" t="s">
        <v>105</v>
      </c>
      <c r="E61" s="17" t="s">
        <v>106</v>
      </c>
      <c r="F61" s="16"/>
      <c r="G61" s="17" t="s">
        <v>253</v>
      </c>
      <c r="H61" s="17"/>
      <c r="I61" s="17"/>
      <c r="J61" s="17" t="s">
        <v>108</v>
      </c>
      <c r="K61" s="17" t="s">
        <v>76</v>
      </c>
      <c r="L61" s="17" t="s">
        <v>45</v>
      </c>
      <c r="M61" s="17" t="s">
        <v>247</v>
      </c>
      <c r="N61" s="17" t="s">
        <v>110</v>
      </c>
      <c r="O61" s="17" t="s">
        <v>270</v>
      </c>
      <c r="P61" s="17" t="s">
        <v>214</v>
      </c>
    </row>
    <row r="62" spans="1:16" ht="76.5" x14ac:dyDescent="0.25">
      <c r="A62" s="17" t="s">
        <v>244</v>
      </c>
      <c r="B62" s="19">
        <v>46068</v>
      </c>
      <c r="C62" s="17" t="s">
        <v>104</v>
      </c>
      <c r="D62" s="17" t="s">
        <v>105</v>
      </c>
      <c r="E62" s="17" t="s">
        <v>106</v>
      </c>
      <c r="F62" s="17" t="s">
        <v>306</v>
      </c>
      <c r="G62" s="17" t="s">
        <v>106</v>
      </c>
      <c r="H62" s="17" t="s">
        <v>306</v>
      </c>
      <c r="I62" s="17" t="s">
        <v>106</v>
      </c>
      <c r="J62" s="17" t="s">
        <v>108</v>
      </c>
      <c r="K62" s="17" t="s">
        <v>76</v>
      </c>
      <c r="L62" s="17" t="s">
        <v>45</v>
      </c>
      <c r="M62" s="17" t="s">
        <v>248</v>
      </c>
      <c r="N62" s="17" t="s">
        <v>110</v>
      </c>
      <c r="O62" s="17" t="s">
        <v>270</v>
      </c>
      <c r="P62" s="17" t="s">
        <v>214</v>
      </c>
    </row>
    <row r="63" spans="1:16" ht="114.75" x14ac:dyDescent="0.25">
      <c r="A63" s="17" t="s">
        <v>244</v>
      </c>
      <c r="B63" s="19">
        <v>46068</v>
      </c>
      <c r="C63" s="17" t="s">
        <v>104</v>
      </c>
      <c r="D63" s="17" t="s">
        <v>105</v>
      </c>
      <c r="E63" s="17" t="s">
        <v>106</v>
      </c>
      <c r="F63" s="17" t="s">
        <v>306</v>
      </c>
      <c r="G63" s="17" t="s">
        <v>106</v>
      </c>
      <c r="H63" s="17" t="s">
        <v>306</v>
      </c>
      <c r="I63" s="17" t="s">
        <v>106</v>
      </c>
      <c r="J63" s="17" t="s">
        <v>108</v>
      </c>
      <c r="K63" s="17" t="s">
        <v>76</v>
      </c>
      <c r="L63" s="17" t="s">
        <v>45</v>
      </c>
      <c r="M63" s="17" t="s">
        <v>249</v>
      </c>
      <c r="N63" s="17" t="s">
        <v>110</v>
      </c>
      <c r="O63" s="17" t="s">
        <v>271</v>
      </c>
      <c r="P63" s="17" t="s">
        <v>111</v>
      </c>
    </row>
    <row r="64" spans="1:16" ht="267.75" x14ac:dyDescent="0.25">
      <c r="A64" s="17" t="s">
        <v>244</v>
      </c>
      <c r="B64" s="19">
        <v>46112</v>
      </c>
      <c r="C64" s="17" t="s">
        <v>104</v>
      </c>
      <c r="D64" s="17" t="s">
        <v>105</v>
      </c>
      <c r="E64" s="17" t="s">
        <v>106</v>
      </c>
      <c r="F64" s="16"/>
      <c r="G64" s="17"/>
      <c r="H64" s="17" t="s">
        <v>258</v>
      </c>
      <c r="I64" s="17"/>
      <c r="J64" s="17" t="s">
        <v>108</v>
      </c>
      <c r="K64" s="17" t="s">
        <v>76</v>
      </c>
      <c r="L64" s="17" t="s">
        <v>72</v>
      </c>
      <c r="M64" s="17" t="s">
        <v>272</v>
      </c>
      <c r="N64" s="17" t="s">
        <v>118</v>
      </c>
      <c r="O64" s="17" t="s">
        <v>349</v>
      </c>
      <c r="P64" s="17" t="s">
        <v>216</v>
      </c>
    </row>
    <row r="65" spans="1:16" ht="114.75" x14ac:dyDescent="0.25">
      <c r="A65" s="17" t="s">
        <v>244</v>
      </c>
      <c r="B65" s="19">
        <v>46112</v>
      </c>
      <c r="C65" s="17" t="s">
        <v>104</v>
      </c>
      <c r="D65" s="17" t="s">
        <v>105</v>
      </c>
      <c r="E65" s="17" t="s">
        <v>106</v>
      </c>
      <c r="F65" s="16"/>
      <c r="G65" s="17"/>
      <c r="H65" s="17" t="s">
        <v>259</v>
      </c>
      <c r="I65" s="17"/>
      <c r="J65" s="17" t="s">
        <v>108</v>
      </c>
      <c r="K65" s="17" t="s">
        <v>76</v>
      </c>
      <c r="L65" s="17" t="s">
        <v>72</v>
      </c>
      <c r="M65" s="17" t="s">
        <v>254</v>
      </c>
      <c r="N65" s="17" t="s">
        <v>118</v>
      </c>
      <c r="O65" s="17" t="s">
        <v>340</v>
      </c>
      <c r="P65" s="17" t="s">
        <v>214</v>
      </c>
    </row>
    <row r="66" spans="1:16" ht="38.25" x14ac:dyDescent="0.25">
      <c r="A66" s="17" t="s">
        <v>244</v>
      </c>
      <c r="B66" s="19">
        <v>46112</v>
      </c>
      <c r="C66" s="17" t="s">
        <v>104</v>
      </c>
      <c r="D66" s="17" t="s">
        <v>105</v>
      </c>
      <c r="E66" s="17" t="s">
        <v>106</v>
      </c>
      <c r="F66" s="16"/>
      <c r="G66" s="17"/>
      <c r="H66" s="17" t="s">
        <v>260</v>
      </c>
      <c r="I66" s="17" t="s">
        <v>263</v>
      </c>
      <c r="J66" s="17" t="s">
        <v>108</v>
      </c>
      <c r="K66" s="17" t="s">
        <v>76</v>
      </c>
      <c r="L66" s="17" t="s">
        <v>72</v>
      </c>
      <c r="M66" s="17" t="s">
        <v>255</v>
      </c>
      <c r="N66" s="17" t="s">
        <v>118</v>
      </c>
      <c r="O66" s="17" t="s">
        <v>274</v>
      </c>
      <c r="P66" s="17" t="s">
        <v>273</v>
      </c>
    </row>
    <row r="67" spans="1:16" ht="38.25" x14ac:dyDescent="0.25">
      <c r="A67" s="17" t="s">
        <v>244</v>
      </c>
      <c r="B67" s="19">
        <v>46112</v>
      </c>
      <c r="C67" s="17" t="s">
        <v>104</v>
      </c>
      <c r="D67" s="17" t="s">
        <v>105</v>
      </c>
      <c r="E67" s="17" t="s">
        <v>106</v>
      </c>
      <c r="F67" s="16"/>
      <c r="G67" s="17"/>
      <c r="H67" s="17" t="s">
        <v>261</v>
      </c>
      <c r="I67" s="17" t="s">
        <v>264</v>
      </c>
      <c r="J67" s="17" t="s">
        <v>108</v>
      </c>
      <c r="K67" s="17" t="s">
        <v>76</v>
      </c>
      <c r="L67" s="17" t="s">
        <v>72</v>
      </c>
      <c r="M67" s="17" t="s">
        <v>256</v>
      </c>
      <c r="N67" s="17" t="s">
        <v>118</v>
      </c>
      <c r="O67" s="17" t="s">
        <v>274</v>
      </c>
      <c r="P67" s="17" t="s">
        <v>273</v>
      </c>
    </row>
    <row r="68" spans="1:16" ht="51" x14ac:dyDescent="0.25">
      <c r="A68" s="17" t="s">
        <v>244</v>
      </c>
      <c r="B68" s="19">
        <v>46112</v>
      </c>
      <c r="C68" s="17" t="s">
        <v>104</v>
      </c>
      <c r="D68" s="17" t="s">
        <v>105</v>
      </c>
      <c r="E68" s="17" t="s">
        <v>106</v>
      </c>
      <c r="F68" s="16"/>
      <c r="G68" s="17"/>
      <c r="H68" s="17" t="s">
        <v>302</v>
      </c>
      <c r="I68" s="17" t="s">
        <v>207</v>
      </c>
      <c r="J68" s="17" t="s">
        <v>108</v>
      </c>
      <c r="K68" s="17" t="s">
        <v>76</v>
      </c>
      <c r="L68" s="17" t="s">
        <v>72</v>
      </c>
      <c r="M68" s="17" t="s">
        <v>257</v>
      </c>
      <c r="N68" s="17" t="s">
        <v>118</v>
      </c>
      <c r="O68" s="17" t="s">
        <v>275</v>
      </c>
      <c r="P68" s="17" t="s">
        <v>214</v>
      </c>
    </row>
    <row r="69" spans="1:16" ht="63.75" x14ac:dyDescent="0.25">
      <c r="A69" s="17" t="s">
        <v>244</v>
      </c>
      <c r="B69" s="19">
        <v>46112</v>
      </c>
      <c r="C69" s="17" t="s">
        <v>104</v>
      </c>
      <c r="D69" s="17" t="s">
        <v>105</v>
      </c>
      <c r="E69" s="17" t="s">
        <v>106</v>
      </c>
      <c r="F69" s="16"/>
      <c r="G69" s="17"/>
      <c r="H69" s="17" t="s">
        <v>262</v>
      </c>
      <c r="I69" s="17" t="s">
        <v>265</v>
      </c>
      <c r="J69" s="17" t="s">
        <v>108</v>
      </c>
      <c r="K69" s="17" t="s">
        <v>76</v>
      </c>
      <c r="L69" s="17" t="s">
        <v>72</v>
      </c>
      <c r="M69" s="17" t="s">
        <v>299</v>
      </c>
      <c r="N69" s="17" t="s">
        <v>118</v>
      </c>
      <c r="O69" s="17" t="s">
        <v>277</v>
      </c>
      <c r="P69" s="17" t="s">
        <v>276</v>
      </c>
    </row>
    <row r="70" spans="1:16" ht="204" x14ac:dyDescent="0.25">
      <c r="A70" s="17" t="s">
        <v>244</v>
      </c>
      <c r="B70" s="19">
        <v>46127</v>
      </c>
      <c r="C70" s="17" t="s">
        <v>104</v>
      </c>
      <c r="D70" s="17" t="s">
        <v>105</v>
      </c>
      <c r="E70" s="17" t="s">
        <v>106</v>
      </c>
      <c r="F70" s="16" t="s">
        <v>293</v>
      </c>
      <c r="G70" s="17" t="s">
        <v>190</v>
      </c>
      <c r="H70" s="17" t="s">
        <v>318</v>
      </c>
      <c r="I70" s="17" t="s">
        <v>190</v>
      </c>
      <c r="J70" s="17" t="s">
        <v>108</v>
      </c>
      <c r="K70" s="17" t="s">
        <v>29</v>
      </c>
      <c r="L70" s="17" t="s">
        <v>148</v>
      </c>
      <c r="M70" s="17" t="s">
        <v>191</v>
      </c>
      <c r="N70" s="17" t="s">
        <v>118</v>
      </c>
      <c r="O70" s="17" t="s">
        <v>192</v>
      </c>
      <c r="P70" s="17" t="s">
        <v>276</v>
      </c>
    </row>
    <row r="71" spans="1:16" ht="268.5" customHeight="1" x14ac:dyDescent="0.25">
      <c r="A71" s="17" t="s">
        <v>244</v>
      </c>
      <c r="B71" s="19">
        <v>46127</v>
      </c>
      <c r="C71" s="17" t="s">
        <v>104</v>
      </c>
      <c r="D71" s="17" t="s">
        <v>105</v>
      </c>
      <c r="E71" s="17" t="s">
        <v>106</v>
      </c>
      <c r="F71" s="16" t="s">
        <v>193</v>
      </c>
      <c r="G71" s="17" t="s">
        <v>194</v>
      </c>
      <c r="H71" s="17" t="s">
        <v>451</v>
      </c>
      <c r="I71" s="17" t="s">
        <v>194</v>
      </c>
      <c r="J71" s="17" t="s">
        <v>108</v>
      </c>
      <c r="K71" s="17" t="s">
        <v>29</v>
      </c>
      <c r="L71" s="17" t="s">
        <v>148</v>
      </c>
      <c r="M71" s="17" t="s">
        <v>195</v>
      </c>
      <c r="N71" s="17" t="s">
        <v>118</v>
      </c>
      <c r="O71" s="17" t="s">
        <v>196</v>
      </c>
      <c r="P71" s="17" t="s">
        <v>276</v>
      </c>
    </row>
    <row r="72" spans="1:16" ht="293.25" x14ac:dyDescent="0.25">
      <c r="A72" s="17" t="s">
        <v>244</v>
      </c>
      <c r="B72" s="19">
        <v>46127</v>
      </c>
      <c r="C72" s="17" t="s">
        <v>104</v>
      </c>
      <c r="D72" s="17" t="s">
        <v>105</v>
      </c>
      <c r="E72" s="17" t="s">
        <v>106</v>
      </c>
      <c r="F72" s="16" t="s">
        <v>284</v>
      </c>
      <c r="G72" s="17" t="s">
        <v>197</v>
      </c>
      <c r="H72" s="17" t="s">
        <v>284</v>
      </c>
      <c r="I72" s="17" t="s">
        <v>197</v>
      </c>
      <c r="J72" s="17" t="s">
        <v>108</v>
      </c>
      <c r="K72" s="17" t="s">
        <v>29</v>
      </c>
      <c r="L72" s="17" t="s">
        <v>148</v>
      </c>
      <c r="M72" s="17" t="s">
        <v>198</v>
      </c>
      <c r="N72" s="17" t="s">
        <v>118</v>
      </c>
      <c r="O72" s="17" t="s">
        <v>199</v>
      </c>
      <c r="P72" s="17" t="s">
        <v>276</v>
      </c>
    </row>
    <row r="73" spans="1:16" ht="318.75" x14ac:dyDescent="0.25">
      <c r="A73" s="17" t="s">
        <v>244</v>
      </c>
      <c r="B73" s="19">
        <v>46127</v>
      </c>
      <c r="C73" s="17" t="s">
        <v>104</v>
      </c>
      <c r="D73" s="17" t="s">
        <v>105</v>
      </c>
      <c r="E73" s="17" t="s">
        <v>106</v>
      </c>
      <c r="F73" s="16" t="s">
        <v>290</v>
      </c>
      <c r="G73" s="17" t="s">
        <v>200</v>
      </c>
      <c r="H73" s="16" t="s">
        <v>452</v>
      </c>
      <c r="I73" s="17" t="s">
        <v>200</v>
      </c>
      <c r="J73" s="17" t="s">
        <v>108</v>
      </c>
      <c r="K73" s="17" t="s">
        <v>29</v>
      </c>
      <c r="L73" s="17" t="s">
        <v>148</v>
      </c>
      <c r="M73" s="17" t="s">
        <v>198</v>
      </c>
      <c r="N73" s="17" t="s">
        <v>118</v>
      </c>
      <c r="O73" s="17" t="s">
        <v>201</v>
      </c>
      <c r="P73" s="17" t="s">
        <v>276</v>
      </c>
    </row>
    <row r="74" spans="1:16" ht="114.75" x14ac:dyDescent="0.25">
      <c r="A74" s="17" t="s">
        <v>244</v>
      </c>
      <c r="B74" s="19">
        <v>46127</v>
      </c>
      <c r="C74" s="17" t="s">
        <v>104</v>
      </c>
      <c r="D74" s="17" t="s">
        <v>105</v>
      </c>
      <c r="E74" s="17" t="s">
        <v>106</v>
      </c>
      <c r="F74" s="16" t="s">
        <v>308</v>
      </c>
      <c r="G74" s="17" t="s">
        <v>202</v>
      </c>
      <c r="H74" s="16" t="s">
        <v>305</v>
      </c>
      <c r="I74" s="17" t="s">
        <v>202</v>
      </c>
      <c r="J74" s="17" t="s">
        <v>108</v>
      </c>
      <c r="K74" s="17" t="s">
        <v>29</v>
      </c>
      <c r="L74" s="17" t="s">
        <v>148</v>
      </c>
      <c r="M74" s="17" t="s">
        <v>203</v>
      </c>
      <c r="N74" s="17" t="s">
        <v>118</v>
      </c>
      <c r="O74" s="17" t="s">
        <v>204</v>
      </c>
      <c r="P74" s="17" t="s">
        <v>276</v>
      </c>
    </row>
    <row r="75" spans="1:16" ht="267.75" x14ac:dyDescent="0.25">
      <c r="A75" s="17" t="s">
        <v>244</v>
      </c>
      <c r="B75" s="19">
        <v>46127</v>
      </c>
      <c r="C75" s="17" t="s">
        <v>104</v>
      </c>
      <c r="D75" s="17" t="s">
        <v>105</v>
      </c>
      <c r="E75" s="17" t="s">
        <v>106</v>
      </c>
      <c r="F75" s="16" t="s">
        <v>297</v>
      </c>
      <c r="G75" s="17" t="s">
        <v>205</v>
      </c>
      <c r="H75" s="16" t="s">
        <v>297</v>
      </c>
      <c r="I75" s="17" t="s">
        <v>205</v>
      </c>
      <c r="J75" s="17" t="s">
        <v>108</v>
      </c>
      <c r="K75" s="17" t="s">
        <v>29</v>
      </c>
      <c r="L75" s="17" t="s">
        <v>148</v>
      </c>
      <c r="M75" s="17" t="s">
        <v>203</v>
      </c>
      <c r="N75" s="17" t="s">
        <v>118</v>
      </c>
      <c r="O75" s="17" t="s">
        <v>206</v>
      </c>
      <c r="P75" s="17" t="s">
        <v>276</v>
      </c>
    </row>
    <row r="76" spans="1:16" ht="153" x14ac:dyDescent="0.25">
      <c r="A76" s="17" t="s">
        <v>244</v>
      </c>
      <c r="B76" s="19">
        <v>46127</v>
      </c>
      <c r="C76" s="17" t="s">
        <v>104</v>
      </c>
      <c r="D76" s="17" t="s">
        <v>105</v>
      </c>
      <c r="E76" s="17" t="s">
        <v>106</v>
      </c>
      <c r="F76" s="16" t="s">
        <v>303</v>
      </c>
      <c r="G76" s="17" t="s">
        <v>207</v>
      </c>
      <c r="H76" s="17" t="s">
        <v>318</v>
      </c>
      <c r="I76" s="17" t="s">
        <v>190</v>
      </c>
      <c r="J76" s="17" t="s">
        <v>108</v>
      </c>
      <c r="K76" s="17" t="s">
        <v>29</v>
      </c>
      <c r="L76" s="17" t="s">
        <v>148</v>
      </c>
      <c r="M76" s="17" t="s">
        <v>203</v>
      </c>
      <c r="N76" s="17" t="s">
        <v>118</v>
      </c>
      <c r="O76" s="17" t="s">
        <v>208</v>
      </c>
      <c r="P76" s="17" t="s">
        <v>276</v>
      </c>
    </row>
    <row r="77" spans="1:16" ht="123.75" customHeight="1" x14ac:dyDescent="0.25">
      <c r="A77" s="17" t="s">
        <v>244</v>
      </c>
      <c r="B77" s="19">
        <v>46127</v>
      </c>
      <c r="C77" s="17" t="s">
        <v>104</v>
      </c>
      <c r="D77" s="17" t="s">
        <v>105</v>
      </c>
      <c r="E77" s="17" t="s">
        <v>106</v>
      </c>
      <c r="F77" s="16" t="s">
        <v>309</v>
      </c>
      <c r="G77" s="17" t="s">
        <v>209</v>
      </c>
      <c r="H77" s="17" t="s">
        <v>308</v>
      </c>
      <c r="I77" s="17" t="s">
        <v>209</v>
      </c>
      <c r="J77" s="17" t="s">
        <v>108</v>
      </c>
      <c r="K77" s="17" t="s">
        <v>29</v>
      </c>
      <c r="L77" s="17" t="s">
        <v>148</v>
      </c>
      <c r="M77" s="17" t="s">
        <v>203</v>
      </c>
      <c r="N77" s="17" t="s">
        <v>118</v>
      </c>
      <c r="O77" s="17" t="s">
        <v>210</v>
      </c>
      <c r="P77" s="17" t="s">
        <v>276</v>
      </c>
    </row>
    <row r="78" spans="1:16" ht="204" x14ac:dyDescent="0.25">
      <c r="A78" s="17" t="s">
        <v>244</v>
      </c>
      <c r="B78" s="19">
        <v>46094</v>
      </c>
      <c r="C78" s="17" t="s">
        <v>104</v>
      </c>
      <c r="D78" s="17" t="s">
        <v>105</v>
      </c>
      <c r="E78" s="17" t="s">
        <v>106</v>
      </c>
      <c r="F78" s="22"/>
      <c r="G78" s="21"/>
      <c r="H78" s="17" t="s">
        <v>306</v>
      </c>
      <c r="I78" s="17" t="s">
        <v>106</v>
      </c>
      <c r="J78" s="17" t="s">
        <v>108</v>
      </c>
      <c r="K78" s="17" t="s">
        <v>115</v>
      </c>
      <c r="L78" s="21" t="s">
        <v>185</v>
      </c>
      <c r="M78" s="17" t="s">
        <v>344</v>
      </c>
      <c r="N78" s="17" t="s">
        <v>118</v>
      </c>
      <c r="O78" s="17" t="s">
        <v>269</v>
      </c>
      <c r="P78" s="17" t="s">
        <v>276</v>
      </c>
    </row>
    <row r="79" spans="1:16" ht="51" x14ac:dyDescent="0.25">
      <c r="A79" s="17" t="s">
        <v>244</v>
      </c>
      <c r="B79" s="19">
        <v>46069</v>
      </c>
      <c r="C79" s="17" t="s">
        <v>104</v>
      </c>
      <c r="D79" s="17" t="s">
        <v>105</v>
      </c>
      <c r="E79" s="17" t="s">
        <v>106</v>
      </c>
      <c r="F79" s="16" t="s">
        <v>107</v>
      </c>
      <c r="G79" s="17" t="s">
        <v>107</v>
      </c>
      <c r="H79" s="17" t="s">
        <v>306</v>
      </c>
      <c r="I79" s="17" t="s">
        <v>106</v>
      </c>
      <c r="J79" s="17" t="s">
        <v>108</v>
      </c>
      <c r="K79" s="17" t="s">
        <v>61</v>
      </c>
      <c r="L79" s="17" t="s">
        <v>57</v>
      </c>
      <c r="M79" s="17" t="s">
        <v>266</v>
      </c>
      <c r="N79" s="17" t="s">
        <v>118</v>
      </c>
      <c r="O79" s="17" t="s">
        <v>268</v>
      </c>
      <c r="P79" s="17" t="s">
        <v>214</v>
      </c>
    </row>
    <row r="80" spans="1:16" ht="38.25" x14ac:dyDescent="0.25">
      <c r="A80" s="17" t="s">
        <v>244</v>
      </c>
      <c r="B80" s="19">
        <v>46108</v>
      </c>
      <c r="C80" s="17" t="s">
        <v>104</v>
      </c>
      <c r="D80" s="17" t="s">
        <v>105</v>
      </c>
      <c r="E80" s="17" t="s">
        <v>106</v>
      </c>
      <c r="F80" s="16" t="s">
        <v>107</v>
      </c>
      <c r="G80" s="17" t="s">
        <v>107</v>
      </c>
      <c r="H80" s="17" t="s">
        <v>306</v>
      </c>
      <c r="I80" s="17" t="s">
        <v>106</v>
      </c>
      <c r="J80" s="17" t="s">
        <v>108</v>
      </c>
      <c r="K80" s="17" t="s">
        <v>61</v>
      </c>
      <c r="L80" s="17" t="s">
        <v>57</v>
      </c>
      <c r="M80" s="17" t="s">
        <v>267</v>
      </c>
      <c r="N80" s="17" t="s">
        <v>118</v>
      </c>
      <c r="O80" s="17" t="s">
        <v>268</v>
      </c>
      <c r="P80" s="17" t="s">
        <v>214</v>
      </c>
    </row>
    <row r="81" spans="1:16" ht="270" x14ac:dyDescent="0.25">
      <c r="A81" s="17" t="s">
        <v>244</v>
      </c>
      <c r="B81" s="23">
        <v>46111</v>
      </c>
      <c r="C81" s="21" t="s">
        <v>104</v>
      </c>
      <c r="D81" s="17" t="s">
        <v>105</v>
      </c>
      <c r="E81" s="17" t="s">
        <v>106</v>
      </c>
      <c r="F81" s="22"/>
      <c r="G81" s="21"/>
      <c r="H81" s="17" t="s">
        <v>306</v>
      </c>
      <c r="I81" s="17" t="s">
        <v>106</v>
      </c>
      <c r="J81" s="17" t="s">
        <v>108</v>
      </c>
      <c r="K81" s="17" t="s">
        <v>115</v>
      </c>
      <c r="L81" s="17" t="s">
        <v>45</v>
      </c>
      <c r="M81" s="24" t="s">
        <v>358</v>
      </c>
      <c r="N81" s="21" t="s">
        <v>118</v>
      </c>
      <c r="O81" s="17" t="s">
        <v>359</v>
      </c>
      <c r="P81" s="17" t="s">
        <v>216</v>
      </c>
    </row>
    <row r="82" spans="1:16" ht="409.5" x14ac:dyDescent="0.25">
      <c r="A82" s="21" t="s">
        <v>244</v>
      </c>
      <c r="B82" s="23">
        <v>46134</v>
      </c>
      <c r="C82" s="21" t="s">
        <v>104</v>
      </c>
      <c r="D82" s="17" t="s">
        <v>105</v>
      </c>
      <c r="E82" s="17" t="s">
        <v>106</v>
      </c>
      <c r="F82" s="22"/>
      <c r="G82" s="21"/>
      <c r="H82" s="17" t="s">
        <v>306</v>
      </c>
      <c r="I82" s="17" t="s">
        <v>106</v>
      </c>
      <c r="J82" s="17" t="s">
        <v>108</v>
      </c>
      <c r="K82" s="17" t="s">
        <v>61</v>
      </c>
      <c r="L82" s="17" t="s">
        <v>57</v>
      </c>
      <c r="M82" s="24" t="s">
        <v>360</v>
      </c>
      <c r="N82" s="17" t="s">
        <v>110</v>
      </c>
      <c r="O82" s="17" t="s">
        <v>361</v>
      </c>
      <c r="P82" s="21" t="s">
        <v>214</v>
      </c>
    </row>
  </sheetData>
  <autoFilter ref="A1:P42" xr:uid="{BF62ACDA-CF46-43A7-ADE3-0F7D8739D509}">
    <sortState xmlns:xlrd2="http://schemas.microsoft.com/office/spreadsheetml/2017/richdata2" ref="A2:P58">
      <sortCondition ref="B1:B42"/>
    </sortState>
  </autoFilter>
  <pageMargins left="0.7" right="0.7" top="0.75" bottom="0.75" header="0.3" footer="0.3"/>
  <pageSetup paperSize="8" fitToWidth="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7C4D-5804-4E75-8B08-84FF808274B5}">
  <dimension ref="A1:F18"/>
  <sheetViews>
    <sheetView tabSelected="1" workbookViewId="0">
      <pane ySplit="1" topLeftCell="A7" activePane="bottomLeft" state="frozen"/>
      <selection pane="bottomLeft" activeCell="E15" sqref="E15"/>
    </sheetView>
  </sheetViews>
  <sheetFormatPr defaultRowHeight="15" x14ac:dyDescent="0.25"/>
  <cols>
    <col min="1" max="1" width="15.5703125" customWidth="1"/>
    <col min="2" max="2" width="29.5703125" customWidth="1"/>
    <col min="3" max="3" width="14.28515625" customWidth="1"/>
    <col min="4" max="4" width="30.7109375" customWidth="1"/>
    <col min="5" max="5" width="48.42578125" customWidth="1"/>
    <col min="6" max="6" width="122" customWidth="1"/>
    <col min="7" max="7" width="51.7109375" customWidth="1"/>
  </cols>
  <sheetData>
    <row r="1" spans="1:6" ht="25.5" x14ac:dyDescent="0.25">
      <c r="A1" s="15" t="s">
        <v>154</v>
      </c>
      <c r="B1" s="12" t="s">
        <v>155</v>
      </c>
      <c r="C1" s="12" t="s">
        <v>156</v>
      </c>
      <c r="D1" s="12" t="s">
        <v>157</v>
      </c>
      <c r="E1" s="12" t="s">
        <v>158</v>
      </c>
      <c r="F1" s="12" t="s">
        <v>159</v>
      </c>
    </row>
    <row r="2" spans="1:6" ht="102" x14ac:dyDescent="0.25">
      <c r="A2" s="27">
        <v>45898</v>
      </c>
      <c r="B2" s="28" t="s">
        <v>31</v>
      </c>
      <c r="C2" s="29">
        <v>12</v>
      </c>
      <c r="D2" s="30" t="s">
        <v>440</v>
      </c>
      <c r="E2" s="30" t="s">
        <v>160</v>
      </c>
      <c r="F2" s="30" t="s">
        <v>161</v>
      </c>
    </row>
    <row r="3" spans="1:6" ht="63.75" x14ac:dyDescent="0.25">
      <c r="A3" s="27">
        <v>45925</v>
      </c>
      <c r="B3" s="28" t="s">
        <v>31</v>
      </c>
      <c r="C3" s="29">
        <v>12</v>
      </c>
      <c r="D3" s="31" t="s">
        <v>441</v>
      </c>
      <c r="E3" s="31" t="s">
        <v>162</v>
      </c>
      <c r="F3" s="31" t="s">
        <v>163</v>
      </c>
    </row>
    <row r="4" spans="1:6" ht="51" x14ac:dyDescent="0.25">
      <c r="A4" s="32">
        <v>45960</v>
      </c>
      <c r="B4" s="33" t="s">
        <v>31</v>
      </c>
      <c r="C4" s="34">
        <v>10</v>
      </c>
      <c r="D4" s="30" t="s">
        <v>442</v>
      </c>
      <c r="E4" s="30" t="s">
        <v>164</v>
      </c>
      <c r="F4" s="30" t="s">
        <v>165</v>
      </c>
    </row>
    <row r="5" spans="1:6" ht="409.5" x14ac:dyDescent="0.25">
      <c r="A5" s="32">
        <v>45981</v>
      </c>
      <c r="B5" s="33" t="s">
        <v>31</v>
      </c>
      <c r="C5" s="34">
        <v>10</v>
      </c>
      <c r="D5" s="30" t="s">
        <v>443</v>
      </c>
      <c r="E5" s="30" t="s">
        <v>166</v>
      </c>
      <c r="F5" s="30" t="s">
        <v>167</v>
      </c>
    </row>
    <row r="6" spans="1:6" ht="409.5" x14ac:dyDescent="0.25">
      <c r="A6" s="32">
        <v>45985</v>
      </c>
      <c r="B6" s="33" t="s">
        <v>168</v>
      </c>
      <c r="C6" s="34">
        <v>10</v>
      </c>
      <c r="D6" s="30" t="s">
        <v>444</v>
      </c>
      <c r="E6" s="30" t="s">
        <v>169</v>
      </c>
      <c r="F6" s="30" t="s">
        <v>170</v>
      </c>
    </row>
    <row r="7" spans="1:6" ht="409.5" x14ac:dyDescent="0.25">
      <c r="A7" s="35">
        <v>45986</v>
      </c>
      <c r="B7" s="36" t="s">
        <v>168</v>
      </c>
      <c r="C7" s="37">
        <v>10</v>
      </c>
      <c r="D7" s="38" t="s">
        <v>445</v>
      </c>
      <c r="E7" s="38" t="s">
        <v>169</v>
      </c>
      <c r="F7" s="39" t="s">
        <v>171</v>
      </c>
    </row>
    <row r="8" spans="1:6" ht="409.5" x14ac:dyDescent="0.25">
      <c r="A8" s="32">
        <v>45987</v>
      </c>
      <c r="B8" s="33" t="s">
        <v>168</v>
      </c>
      <c r="C8" s="34">
        <v>9</v>
      </c>
      <c r="D8" s="30" t="s">
        <v>446</v>
      </c>
      <c r="E8" s="30" t="s">
        <v>169</v>
      </c>
      <c r="F8" s="30" t="s">
        <v>172</v>
      </c>
    </row>
    <row r="9" spans="1:6" ht="369.75" x14ac:dyDescent="0.25">
      <c r="A9" s="35">
        <v>45988</v>
      </c>
      <c r="B9" s="36" t="s">
        <v>168</v>
      </c>
      <c r="C9" s="37">
        <v>5</v>
      </c>
      <c r="D9" s="38" t="s">
        <v>447</v>
      </c>
      <c r="E9" s="38" t="s">
        <v>169</v>
      </c>
      <c r="F9" s="39" t="s">
        <v>173</v>
      </c>
    </row>
    <row r="10" spans="1:6" ht="409.5" x14ac:dyDescent="0.25">
      <c r="A10" s="32">
        <v>45989</v>
      </c>
      <c r="B10" s="33" t="s">
        <v>168</v>
      </c>
      <c r="C10" s="34">
        <v>9</v>
      </c>
      <c r="D10" s="30" t="s">
        <v>448</v>
      </c>
      <c r="E10" s="30" t="s">
        <v>169</v>
      </c>
      <c r="F10" s="30" t="s">
        <v>174</v>
      </c>
    </row>
    <row r="11" spans="1:6" ht="306" x14ac:dyDescent="0.25">
      <c r="A11" s="35">
        <v>45994</v>
      </c>
      <c r="B11" s="36" t="s">
        <v>168</v>
      </c>
      <c r="C11" s="37">
        <v>7</v>
      </c>
      <c r="D11" s="38" t="s">
        <v>449</v>
      </c>
      <c r="E11" s="38" t="s">
        <v>169</v>
      </c>
      <c r="F11" s="39" t="s">
        <v>175</v>
      </c>
    </row>
    <row r="12" spans="1:6" ht="372.75" customHeight="1" x14ac:dyDescent="0.25">
      <c r="A12" s="32">
        <v>46036</v>
      </c>
      <c r="B12" s="33" t="s">
        <v>31</v>
      </c>
      <c r="C12" s="34">
        <v>10</v>
      </c>
      <c r="D12" s="30" t="s">
        <v>442</v>
      </c>
      <c r="E12" s="30" t="s">
        <v>176</v>
      </c>
      <c r="F12" s="30" t="s">
        <v>177</v>
      </c>
    </row>
    <row r="13" spans="1:6" ht="51.75" customHeight="1" x14ac:dyDescent="0.25">
      <c r="A13" s="32">
        <v>46066</v>
      </c>
      <c r="B13" s="33" t="s">
        <v>178</v>
      </c>
      <c r="C13" s="34">
        <v>6</v>
      </c>
      <c r="D13" s="30" t="s">
        <v>450</v>
      </c>
      <c r="E13" s="30" t="s">
        <v>179</v>
      </c>
      <c r="F13" s="30" t="s">
        <v>180</v>
      </c>
    </row>
    <row r="14" spans="1:6" ht="51" customHeight="1" x14ac:dyDescent="0.25">
      <c r="A14" s="32">
        <v>46069</v>
      </c>
      <c r="B14" s="33" t="s">
        <v>178</v>
      </c>
      <c r="C14" s="34">
        <v>9</v>
      </c>
      <c r="D14" s="30" t="s">
        <v>450</v>
      </c>
      <c r="E14" s="30" t="s">
        <v>179</v>
      </c>
      <c r="F14" s="30" t="s">
        <v>180</v>
      </c>
    </row>
    <row r="15" spans="1:6" ht="66" customHeight="1" x14ac:dyDescent="0.25">
      <c r="A15" s="32">
        <v>46072</v>
      </c>
      <c r="B15" s="33" t="s">
        <v>178</v>
      </c>
      <c r="C15" s="34">
        <v>7</v>
      </c>
      <c r="D15" s="30" t="s">
        <v>450</v>
      </c>
      <c r="E15" s="30" t="s">
        <v>179</v>
      </c>
      <c r="F15" s="30" t="s">
        <v>180</v>
      </c>
    </row>
    <row r="16" spans="1:6" ht="409.5" x14ac:dyDescent="0.25">
      <c r="A16" s="32">
        <v>46141</v>
      </c>
      <c r="B16" s="33" t="s">
        <v>31</v>
      </c>
      <c r="C16" s="34">
        <v>14</v>
      </c>
      <c r="D16" s="30" t="s">
        <v>329</v>
      </c>
      <c r="E16" s="30" t="s">
        <v>176</v>
      </c>
      <c r="F16" s="30" t="s">
        <v>345</v>
      </c>
    </row>
    <row r="17" spans="1:6" x14ac:dyDescent="0.25">
      <c r="A17" s="35"/>
      <c r="B17" s="36"/>
      <c r="C17" s="37"/>
      <c r="D17" s="38"/>
      <c r="E17" s="38"/>
      <c r="F17" s="39"/>
    </row>
    <row r="18" spans="1:6" x14ac:dyDescent="0.25">
      <c r="A18" s="40"/>
      <c r="B18" s="40"/>
      <c r="C18" s="40"/>
      <c r="D18" s="40"/>
      <c r="E18" s="40"/>
      <c r="F18" s="40"/>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797F-811D-44F6-80D7-0C250F2F28D4}">
  <dimension ref="A1:C121"/>
  <sheetViews>
    <sheetView workbookViewId="0">
      <pane ySplit="1" topLeftCell="A2" activePane="bottomLeft" state="frozen"/>
      <selection pane="bottomLeft" activeCell="E67" sqref="E67"/>
    </sheetView>
  </sheetViews>
  <sheetFormatPr defaultRowHeight="15" x14ac:dyDescent="0.25"/>
  <cols>
    <col min="1" max="1" width="25.28515625" customWidth="1"/>
    <col min="2" max="2" width="25.7109375" customWidth="1"/>
    <col min="3" max="3" width="23.42578125" customWidth="1"/>
  </cols>
  <sheetData>
    <row r="1" spans="1:3" ht="30" customHeight="1" x14ac:dyDescent="0.25">
      <c r="A1" s="12" t="s">
        <v>36</v>
      </c>
      <c r="B1" s="12" t="s">
        <v>38</v>
      </c>
      <c r="C1" s="12" t="s">
        <v>181</v>
      </c>
    </row>
    <row r="2" spans="1:3" ht="30" customHeight="1" x14ac:dyDescent="0.25">
      <c r="A2" s="43" t="str">
        <f>'Stakeholders Contact Details'!A24</f>
        <v>Employer</v>
      </c>
      <c r="B2" s="43" t="str">
        <f>'Stakeholders Contact Details'!B24</f>
        <v>NSW</v>
      </c>
      <c r="C2" s="44" t="str">
        <f>'Stakeholders Contact Details'!C24</f>
        <v>Engaged</v>
      </c>
    </row>
    <row r="3" spans="1:3" ht="30" customHeight="1" x14ac:dyDescent="0.25">
      <c r="A3" s="43" t="str">
        <f>'Stakeholders Contact Details'!A3</f>
        <v>Industry Consultant</v>
      </c>
      <c r="B3" s="43" t="str">
        <f>'Stakeholders Contact Details'!B3</f>
        <v>NSW</v>
      </c>
      <c r="C3" s="44" t="str">
        <f>'Stakeholders Contact Details'!C3</f>
        <v>Engaged</v>
      </c>
    </row>
    <row r="4" spans="1:3" ht="30" customHeight="1" x14ac:dyDescent="0.25">
      <c r="A4" s="43" t="str">
        <f>'Stakeholders Contact Details'!A4</f>
        <v>Employer</v>
      </c>
      <c r="B4" s="43" t="str">
        <f>'Stakeholders Contact Details'!B4</f>
        <v>NSW</v>
      </c>
      <c r="C4" s="44" t="str">
        <f>'Stakeholders Contact Details'!C4</f>
        <v>Engaged</v>
      </c>
    </row>
    <row r="5" spans="1:3" ht="30" customHeight="1" x14ac:dyDescent="0.25">
      <c r="A5" s="43" t="str">
        <f>'Stakeholders Contact Details'!A5</f>
        <v>Employer</v>
      </c>
      <c r="B5" s="43" t="str">
        <f>'Stakeholders Contact Details'!B5</f>
        <v>QLD</v>
      </c>
      <c r="C5" s="44" t="str">
        <f>'Stakeholders Contact Details'!C5</f>
        <v>Engaged</v>
      </c>
    </row>
    <row r="6" spans="1:3" ht="30" customHeight="1" x14ac:dyDescent="0.25">
      <c r="A6" s="43" t="str">
        <f>'Stakeholders Contact Details'!A6</f>
        <v>Industry Association</v>
      </c>
      <c r="B6" s="43" t="str">
        <f>'Stakeholders Contact Details'!B6</f>
        <v>NSW</v>
      </c>
      <c r="C6" s="44" t="str">
        <f>'Stakeholders Contact Details'!C6</f>
        <v>Engaged</v>
      </c>
    </row>
    <row r="7" spans="1:3" ht="30" customHeight="1" x14ac:dyDescent="0.25">
      <c r="A7" s="43" t="str">
        <f>'Stakeholders Contact Details'!A7</f>
        <v>Industry Association</v>
      </c>
      <c r="B7" s="43" t="str">
        <f>'Stakeholders Contact Details'!B7</f>
        <v>QLD</v>
      </c>
      <c r="C7" s="44" t="str">
        <f>'Stakeholders Contact Details'!C7</f>
        <v>Engaged</v>
      </c>
    </row>
    <row r="8" spans="1:3" ht="30" customHeight="1" x14ac:dyDescent="0.25">
      <c r="A8" s="43" t="str">
        <f>'Stakeholders Contact Details'!A8</f>
        <v>Employer</v>
      </c>
      <c r="B8" s="43" t="str">
        <f>'Stakeholders Contact Details'!B8</f>
        <v>NSW</v>
      </c>
      <c r="C8" s="44" t="str">
        <f>'Stakeholders Contact Details'!C8</f>
        <v>Engaged</v>
      </c>
    </row>
    <row r="9" spans="1:3" ht="30" customHeight="1" x14ac:dyDescent="0.25">
      <c r="A9" s="43" t="str">
        <f>'Stakeholders Contact Details'!A9</f>
        <v>Industry Consultant</v>
      </c>
      <c r="B9" s="43" t="str">
        <f>'Stakeholders Contact Details'!B9</f>
        <v>WA</v>
      </c>
      <c r="C9" s="44" t="str">
        <f>'Stakeholders Contact Details'!C9</f>
        <v>Engaged</v>
      </c>
    </row>
    <row r="10" spans="1:3" ht="30" customHeight="1" x14ac:dyDescent="0.25">
      <c r="A10" s="43" t="str">
        <f>'Stakeholders Contact Details'!A10</f>
        <v>STA</v>
      </c>
      <c r="B10" s="43" t="str">
        <f>'Stakeholders Contact Details'!B10</f>
        <v>QLD</v>
      </c>
      <c r="C10" s="44" t="str">
        <f>'Stakeholders Contact Details'!C10</f>
        <v>Engaged</v>
      </c>
    </row>
    <row r="11" spans="1:3" ht="30" customHeight="1" x14ac:dyDescent="0.25">
      <c r="A11" s="43" t="str">
        <f>'Stakeholders Contact Details'!A11</f>
        <v>Employer</v>
      </c>
      <c r="B11" s="43" t="str">
        <f>'Stakeholders Contact Details'!B11</f>
        <v>SA</v>
      </c>
      <c r="C11" s="44" t="str">
        <f>'Stakeholders Contact Details'!C11</f>
        <v>Engaged</v>
      </c>
    </row>
    <row r="12" spans="1:3" ht="30" customHeight="1" x14ac:dyDescent="0.25">
      <c r="A12" s="43" t="str">
        <f>'Stakeholders Contact Details'!A12</f>
        <v>RTO</v>
      </c>
      <c r="B12" s="43" t="str">
        <f>'Stakeholders Contact Details'!B12</f>
        <v>QLD</v>
      </c>
      <c r="C12" s="44" t="str">
        <f>'Stakeholders Contact Details'!C12</f>
        <v>Engaged</v>
      </c>
    </row>
    <row r="13" spans="1:3" ht="30" customHeight="1" x14ac:dyDescent="0.25">
      <c r="A13" s="43" t="str">
        <f>'Stakeholders Contact Details'!A13</f>
        <v>Regulator</v>
      </c>
      <c r="B13" s="43" t="str">
        <f>'Stakeholders Contact Details'!B13</f>
        <v>SA</v>
      </c>
      <c r="C13" s="44" t="str">
        <f>'Stakeholders Contact Details'!C13</f>
        <v>Engaged</v>
      </c>
    </row>
    <row r="14" spans="1:3" ht="30" customHeight="1" x14ac:dyDescent="0.25">
      <c r="A14" s="43" t="str">
        <f>'Stakeholders Contact Details'!A14</f>
        <v>Regulator</v>
      </c>
      <c r="B14" s="43" t="str">
        <f>'Stakeholders Contact Details'!B14</f>
        <v>NSW</v>
      </c>
      <c r="C14" s="44" t="str">
        <f>'Stakeholders Contact Details'!C14</f>
        <v>Engaged</v>
      </c>
    </row>
    <row r="15" spans="1:3" ht="30" customHeight="1" x14ac:dyDescent="0.25">
      <c r="A15" s="43" t="str">
        <f>'Stakeholders Contact Details'!A15</f>
        <v>Regulator</v>
      </c>
      <c r="B15" s="43" t="str">
        <f>'Stakeholders Contact Details'!B15</f>
        <v>NSW</v>
      </c>
      <c r="C15" s="44" t="str">
        <f>'Stakeholders Contact Details'!C15</f>
        <v>Engaged</v>
      </c>
    </row>
    <row r="16" spans="1:3" ht="30" customHeight="1" x14ac:dyDescent="0.25">
      <c r="A16" s="43" t="str">
        <f>'Stakeholders Contact Details'!A16</f>
        <v>Employer</v>
      </c>
      <c r="B16" s="43" t="str">
        <f>'Stakeholders Contact Details'!B16</f>
        <v>QLD</v>
      </c>
      <c r="C16" s="44" t="str">
        <f>'Stakeholders Contact Details'!C16</f>
        <v>Engaged</v>
      </c>
    </row>
    <row r="17" spans="1:3" ht="30" customHeight="1" x14ac:dyDescent="0.25">
      <c r="A17" s="43" t="str">
        <f>'Stakeholders Contact Details'!A17</f>
        <v>RTO</v>
      </c>
      <c r="B17" s="43" t="str">
        <f>'Stakeholders Contact Details'!B17</f>
        <v>QLD</v>
      </c>
      <c r="C17" s="44" t="str">
        <f>'Stakeholders Contact Details'!C17</f>
        <v>Engaged</v>
      </c>
    </row>
    <row r="18" spans="1:3" ht="30" customHeight="1" x14ac:dyDescent="0.25">
      <c r="A18" s="43" t="str">
        <f>'Stakeholders Contact Details'!A18</f>
        <v>RTO</v>
      </c>
      <c r="B18" s="43" t="str">
        <f>'Stakeholders Contact Details'!B18</f>
        <v>NSW</v>
      </c>
      <c r="C18" s="44" t="str">
        <f>'Stakeholders Contact Details'!C18</f>
        <v>Engaged</v>
      </c>
    </row>
    <row r="19" spans="1:3" ht="30" customHeight="1" x14ac:dyDescent="0.25">
      <c r="A19" s="43" t="str">
        <f>'Stakeholders Contact Details'!A19</f>
        <v>Learner</v>
      </c>
      <c r="B19" s="43" t="str">
        <f>'Stakeholders Contact Details'!B19</f>
        <v>WA</v>
      </c>
      <c r="C19" s="44" t="str">
        <f>'Stakeholders Contact Details'!C19</f>
        <v>Engaged</v>
      </c>
    </row>
    <row r="20" spans="1:3" ht="30" customHeight="1" x14ac:dyDescent="0.25">
      <c r="A20" s="43" t="str">
        <f>'Stakeholders Contact Details'!A20</f>
        <v>Learner</v>
      </c>
      <c r="B20" s="43" t="str">
        <f>'Stakeholders Contact Details'!B20</f>
        <v>NSW</v>
      </c>
      <c r="C20" s="44" t="str">
        <f>'Stakeholders Contact Details'!C20</f>
        <v>Engaged</v>
      </c>
    </row>
    <row r="21" spans="1:3" ht="30" customHeight="1" x14ac:dyDescent="0.25">
      <c r="A21" s="43" t="str">
        <f>'Stakeholders Contact Details'!A21</f>
        <v>RTO</v>
      </c>
      <c r="B21" s="43">
        <f>'Stakeholders Contact Details'!B21</f>
        <v>0</v>
      </c>
      <c r="C21" s="44" t="str">
        <f>'Stakeholders Contact Details'!C21</f>
        <v>Engaged</v>
      </c>
    </row>
    <row r="22" spans="1:3" ht="30" customHeight="1" x14ac:dyDescent="0.25">
      <c r="A22" s="43" t="str">
        <f>'Stakeholders Contact Details'!A22</f>
        <v>Employer</v>
      </c>
      <c r="B22" s="43" t="str">
        <f>'Stakeholders Contact Details'!B22</f>
        <v>NSW</v>
      </c>
      <c r="C22" s="44" t="str">
        <f>'Stakeholders Contact Details'!C22</f>
        <v>Engaged</v>
      </c>
    </row>
    <row r="23" spans="1:3" ht="30" customHeight="1" x14ac:dyDescent="0.25">
      <c r="A23" s="43" t="str">
        <f>'Stakeholders Contact Details'!A23</f>
        <v>Industry Association</v>
      </c>
      <c r="B23" s="43" t="str">
        <f>'Stakeholders Contact Details'!B23</f>
        <v>NSW</v>
      </c>
      <c r="C23" s="44" t="str">
        <f>'Stakeholders Contact Details'!C23</f>
        <v>Engaged</v>
      </c>
    </row>
    <row r="24" spans="1:3" ht="30" customHeight="1" x14ac:dyDescent="0.25">
      <c r="A24" s="43" t="str">
        <f>'Stakeholders Contact Details'!A24</f>
        <v>Employer</v>
      </c>
      <c r="B24" s="43" t="str">
        <f>'Stakeholders Contact Details'!B24</f>
        <v>NSW</v>
      </c>
      <c r="C24" s="44" t="str">
        <f>'Stakeholders Contact Details'!C24</f>
        <v>Engaged</v>
      </c>
    </row>
    <row r="25" spans="1:3" ht="30" customHeight="1" x14ac:dyDescent="0.25">
      <c r="A25" s="43" t="str">
        <f>'Stakeholders Contact Details'!A25</f>
        <v>Regulator</v>
      </c>
      <c r="B25" s="43" t="str">
        <f>'Stakeholders Contact Details'!B25</f>
        <v>QLD</v>
      </c>
      <c r="C25" s="44" t="str">
        <f>'Stakeholders Contact Details'!C25</f>
        <v>Engaged</v>
      </c>
    </row>
    <row r="26" spans="1:3" ht="30" customHeight="1" x14ac:dyDescent="0.25">
      <c r="A26" s="43" t="str">
        <f>'Stakeholders Contact Details'!A26</f>
        <v>Employer</v>
      </c>
      <c r="B26" s="43" t="str">
        <f>'Stakeholders Contact Details'!B26</f>
        <v>QLD</v>
      </c>
      <c r="C26" s="44" t="str">
        <f>'Stakeholders Contact Details'!C26</f>
        <v>Engaged</v>
      </c>
    </row>
    <row r="27" spans="1:3" ht="30" customHeight="1" x14ac:dyDescent="0.25">
      <c r="A27" s="43" t="str">
        <f>'Stakeholders Contact Details'!A27</f>
        <v>Educational Expert</v>
      </c>
      <c r="B27" s="43" t="str">
        <f>'Stakeholders Contact Details'!B27</f>
        <v>NSW</v>
      </c>
      <c r="C27" s="44" t="str">
        <f>'Stakeholders Contact Details'!C27</f>
        <v>Engaged</v>
      </c>
    </row>
    <row r="28" spans="1:3" ht="30" customHeight="1" x14ac:dyDescent="0.25">
      <c r="A28" s="43" t="str">
        <f>'Stakeholders Contact Details'!A28</f>
        <v>Employer</v>
      </c>
      <c r="B28" s="43" t="str">
        <f>'Stakeholders Contact Details'!B28</f>
        <v>VIC</v>
      </c>
      <c r="C28" s="44" t="str">
        <f>'Stakeholders Contact Details'!C28</f>
        <v>Engaged</v>
      </c>
    </row>
    <row r="29" spans="1:3" ht="30" customHeight="1" x14ac:dyDescent="0.25">
      <c r="A29" s="43" t="str">
        <f>'Stakeholders Contact Details'!A29</f>
        <v>Employer</v>
      </c>
      <c r="B29" s="43" t="str">
        <f>'Stakeholders Contact Details'!B29</f>
        <v>QLD</v>
      </c>
      <c r="C29" s="44" t="str">
        <f>'Stakeholders Contact Details'!C29</f>
        <v>Engaged</v>
      </c>
    </row>
    <row r="30" spans="1:3" ht="30" customHeight="1" x14ac:dyDescent="0.25">
      <c r="A30" s="43" t="str">
        <f>'Stakeholders Contact Details'!A30</f>
        <v>Employer</v>
      </c>
      <c r="B30" s="43" t="str">
        <f>'Stakeholders Contact Details'!B30</f>
        <v>QLD</v>
      </c>
      <c r="C30" s="44" t="str">
        <f>'Stakeholders Contact Details'!C30</f>
        <v>Engaged</v>
      </c>
    </row>
    <row r="31" spans="1:3" ht="30" customHeight="1" x14ac:dyDescent="0.25">
      <c r="A31" s="43" t="str">
        <f>'Stakeholders Contact Details'!A31</f>
        <v>STA</v>
      </c>
      <c r="B31" s="43" t="str">
        <f>'Stakeholders Contact Details'!B31</f>
        <v>QLD</v>
      </c>
      <c r="C31" s="44" t="str">
        <f>'Stakeholders Contact Details'!C31</f>
        <v>Engaged</v>
      </c>
    </row>
    <row r="32" spans="1:3" ht="30" customHeight="1" x14ac:dyDescent="0.25">
      <c r="A32" s="43" t="str">
        <f>'Stakeholders Contact Details'!A32</f>
        <v>Regulator</v>
      </c>
      <c r="B32" s="43" t="str">
        <f>'Stakeholders Contact Details'!B32</f>
        <v>QLD</v>
      </c>
      <c r="C32" s="44" t="str">
        <f>'Stakeholders Contact Details'!C32</f>
        <v>Engaged</v>
      </c>
    </row>
    <row r="33" spans="1:3" ht="30" customHeight="1" x14ac:dyDescent="0.25">
      <c r="A33" s="43" t="str">
        <f>'Stakeholders Contact Details'!A33</f>
        <v>Employer</v>
      </c>
      <c r="B33" s="43" t="str">
        <f>'Stakeholders Contact Details'!B33</f>
        <v>NSW</v>
      </c>
      <c r="C33" s="44" t="str">
        <f>'Stakeholders Contact Details'!C33</f>
        <v>Engaged</v>
      </c>
    </row>
    <row r="34" spans="1:3" ht="30" customHeight="1" x14ac:dyDescent="0.25">
      <c r="A34" s="43" t="str">
        <f>'Stakeholders Contact Details'!A34</f>
        <v>RTO</v>
      </c>
      <c r="B34" s="43" t="str">
        <f>'Stakeholders Contact Details'!B34</f>
        <v>QLD</v>
      </c>
      <c r="C34" s="44" t="str">
        <f>'Stakeholders Contact Details'!C34</f>
        <v>Informed</v>
      </c>
    </row>
    <row r="35" spans="1:3" ht="30" customHeight="1" x14ac:dyDescent="0.25">
      <c r="A35" s="43" t="str">
        <f>'Stakeholders Contact Details'!A35</f>
        <v>Industry Association</v>
      </c>
      <c r="B35" s="43" t="str">
        <f>'Stakeholders Contact Details'!B35</f>
        <v>SA</v>
      </c>
      <c r="C35" s="44" t="str">
        <f>'Stakeholders Contact Details'!C35</f>
        <v>Engaged</v>
      </c>
    </row>
    <row r="36" spans="1:3" ht="30" customHeight="1" x14ac:dyDescent="0.25">
      <c r="A36" s="43" t="str">
        <f>'Stakeholders Contact Details'!A36</f>
        <v>Industry Association</v>
      </c>
      <c r="B36" s="43" t="str">
        <f>'Stakeholders Contact Details'!B36</f>
        <v>ACT</v>
      </c>
      <c r="C36" s="44" t="s">
        <v>182</v>
      </c>
    </row>
    <row r="37" spans="1:3" ht="30" customHeight="1" x14ac:dyDescent="0.25">
      <c r="A37" s="43" t="str">
        <f>'Stakeholders Contact Details'!A37</f>
        <v>Industry Association</v>
      </c>
      <c r="B37" s="43" t="str">
        <f>'Stakeholders Contact Details'!B37</f>
        <v>VIC</v>
      </c>
      <c r="C37" s="44" t="s">
        <v>182</v>
      </c>
    </row>
    <row r="38" spans="1:3" ht="30" customHeight="1" x14ac:dyDescent="0.25">
      <c r="A38" s="43" t="str">
        <f>'Stakeholders Contact Details'!A38</f>
        <v>STA</v>
      </c>
      <c r="B38" s="43" t="str">
        <f>'Stakeholders Contact Details'!B38</f>
        <v>VIC</v>
      </c>
      <c r="C38" s="44" t="str">
        <f>'Stakeholders Contact Details'!C38</f>
        <v>Engaged</v>
      </c>
    </row>
    <row r="39" spans="1:3" ht="41.25" customHeight="1" x14ac:dyDescent="0.25">
      <c r="A39" s="43" t="str">
        <f>'Stakeholders Contact Details'!A39</f>
        <v>Industry Association</v>
      </c>
      <c r="B39" s="43" t="str">
        <f>'Stakeholders Contact Details'!B39</f>
        <v>VIC</v>
      </c>
      <c r="C39" s="44" t="str">
        <f>'Stakeholders Contact Details'!C39</f>
        <v>Informed</v>
      </c>
    </row>
    <row r="40" spans="1:3" ht="30" customHeight="1" x14ac:dyDescent="0.25">
      <c r="A40" s="43" t="str">
        <f>'Stakeholders Contact Details'!A40</f>
        <v>Regulator</v>
      </c>
      <c r="B40" s="43" t="str">
        <f>'Stakeholders Contact Details'!B40</f>
        <v>VIC</v>
      </c>
      <c r="C40" s="44" t="s">
        <v>182</v>
      </c>
    </row>
    <row r="41" spans="1:3" ht="30" customHeight="1" x14ac:dyDescent="0.25">
      <c r="A41" s="43" t="str">
        <f>'Stakeholders Contact Details'!A41</f>
        <v>RTO</v>
      </c>
      <c r="B41" s="43" t="str">
        <f>'Stakeholders Contact Details'!B41</f>
        <v>VIC</v>
      </c>
      <c r="C41" s="44" t="s">
        <v>182</v>
      </c>
    </row>
    <row r="42" spans="1:3" ht="38.25" customHeight="1" x14ac:dyDescent="0.25">
      <c r="A42" s="43" t="str">
        <f>'Stakeholders Contact Details'!A42</f>
        <v>Industry Association</v>
      </c>
      <c r="B42" s="43" t="str">
        <f>'Stakeholders Contact Details'!B42</f>
        <v>WA</v>
      </c>
      <c r="C42" s="44" t="str">
        <f>'Stakeholders Contact Details'!C42</f>
        <v>Engaged</v>
      </c>
    </row>
    <row r="43" spans="1:3" ht="45.75" customHeight="1" x14ac:dyDescent="0.25">
      <c r="A43" s="43" t="str">
        <f>'Stakeholders Contact Details'!A43</f>
        <v>RTO</v>
      </c>
      <c r="B43" s="43" t="str">
        <f>'Stakeholders Contact Details'!B43</f>
        <v>WA</v>
      </c>
      <c r="C43" s="44" t="str">
        <f>'Stakeholders Contact Details'!C43</f>
        <v>Engaged</v>
      </c>
    </row>
    <row r="44" spans="1:3" ht="42" customHeight="1" x14ac:dyDescent="0.25">
      <c r="A44" s="43" t="str">
        <f>'Stakeholders Contact Details'!A44</f>
        <v>Employer</v>
      </c>
      <c r="B44" s="43" t="str">
        <f>'Stakeholders Contact Details'!B44</f>
        <v>WA</v>
      </c>
      <c r="C44" s="44" t="str">
        <f>'Stakeholders Contact Details'!C44</f>
        <v>Engaged</v>
      </c>
    </row>
    <row r="45" spans="1:3" ht="30" customHeight="1" x14ac:dyDescent="0.25">
      <c r="A45" s="43" t="str">
        <f>'Stakeholders Contact Details'!A45</f>
        <v>Employer</v>
      </c>
      <c r="B45" s="43" t="str">
        <f>'Stakeholders Contact Details'!B45</f>
        <v>WA</v>
      </c>
      <c r="C45" s="44" t="str">
        <f>'Stakeholders Contact Details'!C45</f>
        <v>Engaged</v>
      </c>
    </row>
    <row r="46" spans="1:3" ht="30" customHeight="1" x14ac:dyDescent="0.25">
      <c r="A46" s="43" t="str">
        <f>'Stakeholders Contact Details'!A46</f>
        <v>Employer</v>
      </c>
      <c r="B46" s="43" t="str">
        <f>'Stakeholders Contact Details'!B46</f>
        <v>WA</v>
      </c>
      <c r="C46" s="44" t="str">
        <f>'Stakeholders Contact Details'!C46</f>
        <v>Engaged</v>
      </c>
    </row>
    <row r="47" spans="1:3" ht="30" customHeight="1" x14ac:dyDescent="0.25">
      <c r="A47" s="43" t="str">
        <f>'Stakeholders Contact Details'!A47</f>
        <v>Employer</v>
      </c>
      <c r="B47" s="43" t="str">
        <f>'Stakeholders Contact Details'!B47</f>
        <v>NT</v>
      </c>
      <c r="C47" s="44" t="str">
        <f>'Stakeholders Contact Details'!C47</f>
        <v>Engaged</v>
      </c>
    </row>
    <row r="48" spans="1:3" ht="30" customHeight="1" x14ac:dyDescent="0.25">
      <c r="A48" s="43" t="str">
        <f>'Stakeholders Contact Details'!A48</f>
        <v>Regulator</v>
      </c>
      <c r="B48" s="43" t="str">
        <f>'Stakeholders Contact Details'!B48</f>
        <v>NT</v>
      </c>
      <c r="C48" s="44" t="str">
        <f>'Stakeholders Contact Details'!C48</f>
        <v>Engaged</v>
      </c>
    </row>
    <row r="49" spans="1:3" ht="30" customHeight="1" x14ac:dyDescent="0.25">
      <c r="A49" s="43" t="str">
        <f>'Stakeholders Contact Details'!A49</f>
        <v>Regulator</v>
      </c>
      <c r="B49" s="43" t="str">
        <f>'Stakeholders Contact Details'!B49</f>
        <v>NT</v>
      </c>
      <c r="C49" s="44" t="str">
        <f>'Stakeholders Contact Details'!C49</f>
        <v>Engaged</v>
      </c>
    </row>
    <row r="50" spans="1:3" ht="30" customHeight="1" x14ac:dyDescent="0.25">
      <c r="A50" s="43" t="str">
        <f>'Stakeholders Contact Details'!A50</f>
        <v>Employer</v>
      </c>
      <c r="B50" s="43" t="str">
        <f>'Stakeholders Contact Details'!B50</f>
        <v>VIC</v>
      </c>
      <c r="C50" s="44" t="str">
        <f>'Stakeholders Contact Details'!C50</f>
        <v>Engaged</v>
      </c>
    </row>
    <row r="51" spans="1:3" ht="30" customHeight="1" x14ac:dyDescent="0.25">
      <c r="A51" s="43" t="str">
        <f>'Stakeholders Contact Details'!A51</f>
        <v>Employer</v>
      </c>
      <c r="B51" s="43" t="str">
        <f>'Stakeholders Contact Details'!B51</f>
        <v>WA</v>
      </c>
      <c r="C51" s="44" t="str">
        <f>'Stakeholders Contact Details'!C51</f>
        <v>Engaged</v>
      </c>
    </row>
    <row r="52" spans="1:3" ht="30" customHeight="1" x14ac:dyDescent="0.25">
      <c r="A52" s="43" t="str">
        <f>'Stakeholders Contact Details'!A52</f>
        <v>Industry Association</v>
      </c>
      <c r="B52" s="43" t="str">
        <f>'Stakeholders Contact Details'!B52</f>
        <v>NSW</v>
      </c>
      <c r="C52" s="44" t="str">
        <f>'Stakeholders Contact Details'!C52</f>
        <v>Engaged</v>
      </c>
    </row>
    <row r="53" spans="1:3" ht="30" customHeight="1" x14ac:dyDescent="0.25">
      <c r="A53" s="43" t="str">
        <f>'Stakeholders Contact Details'!A53</f>
        <v>RTO</v>
      </c>
      <c r="B53" s="43" t="str">
        <f>'Stakeholders Contact Details'!B53</f>
        <v>QLD</v>
      </c>
      <c r="C53" s="44" t="str">
        <f>'Stakeholders Contact Details'!C53</f>
        <v>Engaged</v>
      </c>
    </row>
    <row r="54" spans="1:3" ht="30" customHeight="1" x14ac:dyDescent="0.25">
      <c r="A54" s="43" t="str">
        <f>'Stakeholders Contact Details'!A54</f>
        <v>RTO</v>
      </c>
      <c r="B54" s="43" t="str">
        <f>'Stakeholders Contact Details'!B54</f>
        <v>QLD</v>
      </c>
      <c r="C54" s="44" t="str">
        <f>'Stakeholders Contact Details'!C54</f>
        <v>Informed</v>
      </c>
    </row>
    <row r="55" spans="1:3" ht="30" customHeight="1" x14ac:dyDescent="0.25">
      <c r="A55" s="43" t="str">
        <f>'Stakeholders Contact Details'!A55</f>
        <v>Employer</v>
      </c>
      <c r="B55" s="43" t="str">
        <f>'Stakeholders Contact Details'!B55</f>
        <v>QLD</v>
      </c>
      <c r="C55" s="44" t="str">
        <f>'Stakeholders Contact Details'!C55</f>
        <v>Engaged</v>
      </c>
    </row>
    <row r="56" spans="1:3" ht="30" customHeight="1" x14ac:dyDescent="0.25">
      <c r="A56" s="43" t="str">
        <f>'Stakeholders Contact Details'!A56</f>
        <v>Employer</v>
      </c>
      <c r="B56" s="43" t="str">
        <f>'Stakeholders Contact Details'!B56</f>
        <v>QLD</v>
      </c>
      <c r="C56" s="44" t="str">
        <f>'Stakeholders Contact Details'!C56</f>
        <v>Engaged</v>
      </c>
    </row>
    <row r="57" spans="1:3" ht="30" customHeight="1" x14ac:dyDescent="0.25">
      <c r="A57" s="43" t="str">
        <f>'Stakeholders Contact Details'!A57</f>
        <v>STA</v>
      </c>
      <c r="B57" s="43" t="str">
        <f>'Stakeholders Contact Details'!B57</f>
        <v>ACT</v>
      </c>
      <c r="C57" s="44" t="str">
        <f>'Stakeholders Contact Details'!C57</f>
        <v>Informed</v>
      </c>
    </row>
    <row r="58" spans="1:3" ht="30" customHeight="1" x14ac:dyDescent="0.25">
      <c r="A58" s="43" t="str">
        <f>'Stakeholders Contact Details'!A58</f>
        <v>STA</v>
      </c>
      <c r="B58" s="43" t="str">
        <f>'Stakeholders Contact Details'!B58</f>
        <v>NSW</v>
      </c>
      <c r="C58" s="44" t="str">
        <f>'Stakeholders Contact Details'!C58</f>
        <v>Informed</v>
      </c>
    </row>
    <row r="59" spans="1:3" ht="30" customHeight="1" x14ac:dyDescent="0.25">
      <c r="A59" s="43" t="str">
        <f>'Stakeholders Contact Details'!A59</f>
        <v>STA</v>
      </c>
      <c r="B59" s="43" t="str">
        <f>'Stakeholders Contact Details'!B59</f>
        <v>NT</v>
      </c>
      <c r="C59" s="44" t="str">
        <f>'Stakeholders Contact Details'!C59</f>
        <v>Informed</v>
      </c>
    </row>
    <row r="60" spans="1:3" ht="30" customHeight="1" x14ac:dyDescent="0.25">
      <c r="A60" s="43" t="str">
        <f>'Stakeholders Contact Details'!A60</f>
        <v>STA</v>
      </c>
      <c r="B60" s="43" t="str">
        <f>'Stakeholders Contact Details'!B60</f>
        <v>SA</v>
      </c>
      <c r="C60" s="44" t="str">
        <f>'Stakeholders Contact Details'!C60</f>
        <v>Informed</v>
      </c>
    </row>
    <row r="61" spans="1:3" ht="30" customHeight="1" x14ac:dyDescent="0.25">
      <c r="A61" s="43" t="str">
        <f>'Stakeholders Contact Details'!A61</f>
        <v>STA</v>
      </c>
      <c r="B61" s="43" t="str">
        <f>'Stakeholders Contact Details'!B61</f>
        <v>TAS</v>
      </c>
      <c r="C61" s="44" t="str">
        <f>'Stakeholders Contact Details'!C61</f>
        <v>Engaged</v>
      </c>
    </row>
    <row r="62" spans="1:3" ht="30" customHeight="1" x14ac:dyDescent="0.25">
      <c r="A62" s="43" t="str">
        <f>'Stakeholders Contact Details'!A62</f>
        <v>STA</v>
      </c>
      <c r="B62" s="43" t="str">
        <f>'Stakeholders Contact Details'!B62</f>
        <v>VIC</v>
      </c>
      <c r="C62" s="44" t="str">
        <f>'Stakeholders Contact Details'!C62</f>
        <v>Engaged</v>
      </c>
    </row>
    <row r="63" spans="1:3" ht="30" customHeight="1" x14ac:dyDescent="0.25">
      <c r="A63" s="43" t="str">
        <f>'Stakeholders Contact Details'!A63</f>
        <v>STA</v>
      </c>
      <c r="B63" s="43" t="str">
        <f>'Stakeholders Contact Details'!B63</f>
        <v>WA</v>
      </c>
      <c r="C63" s="44" t="str">
        <f>'Stakeholders Contact Details'!C63</f>
        <v>Informed</v>
      </c>
    </row>
    <row r="64" spans="1:3" ht="30" customHeight="1" x14ac:dyDescent="0.25">
      <c r="A64" s="43" t="str">
        <f>'Stakeholders Contact Details'!A64</f>
        <v>JSC</v>
      </c>
      <c r="B64" s="43" t="str">
        <f>'Stakeholders Contact Details'!B64</f>
        <v>NAT</v>
      </c>
      <c r="C64" s="44" t="str">
        <f>'Stakeholders Contact Details'!C64</f>
        <v>Informed</v>
      </c>
    </row>
    <row r="65" spans="1:3" ht="30" customHeight="1" x14ac:dyDescent="0.25">
      <c r="A65" s="43" t="str">
        <f>'Stakeholders Contact Details'!A65</f>
        <v>JSC</v>
      </c>
      <c r="B65" s="43" t="str">
        <f>'Stakeholders Contact Details'!B65</f>
        <v>NAT</v>
      </c>
      <c r="C65" s="44" t="str">
        <f>'Stakeholders Contact Details'!C65</f>
        <v>Informed</v>
      </c>
    </row>
    <row r="66" spans="1:3" ht="30" customHeight="1" x14ac:dyDescent="0.25">
      <c r="A66" s="43" t="str">
        <f>'Stakeholders Contact Details'!A66</f>
        <v>JSC</v>
      </c>
      <c r="B66" s="43" t="str">
        <f>'Stakeholders Contact Details'!B66</f>
        <v>NAT</v>
      </c>
      <c r="C66" s="44" t="str">
        <f>'Stakeholders Contact Details'!C66</f>
        <v>Informed</v>
      </c>
    </row>
    <row r="67" spans="1:3" ht="30" customHeight="1" x14ac:dyDescent="0.25">
      <c r="A67" s="43" t="str">
        <f>'Stakeholders Contact Details'!A67</f>
        <v>JSC</v>
      </c>
      <c r="B67" s="43" t="str">
        <f>'Stakeholders Contact Details'!B67</f>
        <v>NAT</v>
      </c>
      <c r="C67" s="44" t="str">
        <f>'Stakeholders Contact Details'!C67</f>
        <v>Informed</v>
      </c>
    </row>
    <row r="68" spans="1:3" ht="30" customHeight="1" x14ac:dyDescent="0.25">
      <c r="A68" s="43" t="str">
        <f>'Stakeholders Contact Details'!A68</f>
        <v>JSC</v>
      </c>
      <c r="B68" s="43" t="str">
        <f>'Stakeholders Contact Details'!B68</f>
        <v>NAT</v>
      </c>
      <c r="C68" s="44" t="s">
        <v>183</v>
      </c>
    </row>
    <row r="69" spans="1:3" ht="30" customHeight="1" x14ac:dyDescent="0.25">
      <c r="A69" s="43" t="str">
        <f>'Stakeholders Contact Details'!A69</f>
        <v>JSC</v>
      </c>
      <c r="B69" s="43" t="str">
        <f>'Stakeholders Contact Details'!B69</f>
        <v>NAT</v>
      </c>
      <c r="C69" s="44" t="str">
        <f>'Stakeholders Contact Details'!C69</f>
        <v>Informed</v>
      </c>
    </row>
    <row r="70" spans="1:3" ht="30" customHeight="1" x14ac:dyDescent="0.25">
      <c r="A70" s="43" t="str">
        <f>'Stakeholders Contact Details'!A70</f>
        <v>JSC</v>
      </c>
      <c r="B70" s="43" t="str">
        <f>'Stakeholders Contact Details'!B70</f>
        <v>NAT</v>
      </c>
      <c r="C70" s="44" t="str">
        <f>'Stakeholders Contact Details'!C70</f>
        <v>Informed</v>
      </c>
    </row>
    <row r="71" spans="1:3" ht="30" customHeight="1" x14ac:dyDescent="0.25">
      <c r="A71" s="43" t="str">
        <f>'Stakeholders Contact Details'!A71</f>
        <v>JSC</v>
      </c>
      <c r="B71" s="43" t="str">
        <f>'Stakeholders Contact Details'!B71</f>
        <v>NAT</v>
      </c>
      <c r="C71" s="44" t="str">
        <f>'Stakeholders Contact Details'!C71</f>
        <v>Informed</v>
      </c>
    </row>
    <row r="72" spans="1:3" ht="30" customHeight="1" x14ac:dyDescent="0.25">
      <c r="A72" s="43" t="str">
        <f>'Stakeholders Contact Details'!A72</f>
        <v>JSC</v>
      </c>
      <c r="B72" s="43" t="str">
        <f>'Stakeholders Contact Details'!B72</f>
        <v>NAT</v>
      </c>
      <c r="C72" s="44" t="str">
        <f>'Stakeholders Contact Details'!C72</f>
        <v>Informed</v>
      </c>
    </row>
    <row r="73" spans="1:3" ht="30" customHeight="1" x14ac:dyDescent="0.25">
      <c r="A73" s="43" t="str">
        <f>'Stakeholders Contact Details'!A73</f>
        <v>JSC</v>
      </c>
      <c r="B73" s="43" t="str">
        <f>'Stakeholders Contact Details'!B73</f>
        <v>NAT</v>
      </c>
      <c r="C73" s="44" t="str">
        <f>'Stakeholders Contact Details'!C73</f>
        <v>Engaged</v>
      </c>
    </row>
    <row r="74" spans="1:3" ht="30" customHeight="1" x14ac:dyDescent="0.25">
      <c r="A74" s="43" t="str">
        <f>'Stakeholders Contact Details'!A74</f>
        <v>JSC</v>
      </c>
      <c r="B74" s="43" t="str">
        <f>'Stakeholders Contact Details'!B74</f>
        <v>NAT</v>
      </c>
      <c r="C74" s="44" t="str">
        <f>'Stakeholders Contact Details'!C74</f>
        <v>Engaged</v>
      </c>
    </row>
    <row r="75" spans="1:3" ht="30" customHeight="1" x14ac:dyDescent="0.25">
      <c r="A75" s="43" t="str">
        <f>'Stakeholders Contact Details'!A75</f>
        <v>JSC</v>
      </c>
      <c r="B75" s="43" t="str">
        <f>'Stakeholders Contact Details'!B75</f>
        <v>NAT</v>
      </c>
      <c r="C75" s="44" t="str">
        <f>'Stakeholders Contact Details'!C75</f>
        <v>Informed</v>
      </c>
    </row>
    <row r="76" spans="1:3" ht="30" customHeight="1" x14ac:dyDescent="0.25">
      <c r="A76" s="43" t="str">
        <f>'Stakeholders Contact Details'!A76</f>
        <v>JSC</v>
      </c>
      <c r="B76" s="43" t="str">
        <f>'Stakeholders Contact Details'!B76</f>
        <v>NAT</v>
      </c>
      <c r="C76" s="44" t="str">
        <f>'Stakeholders Contact Details'!C76</f>
        <v>Informed</v>
      </c>
    </row>
    <row r="77" spans="1:3" ht="30" customHeight="1" x14ac:dyDescent="0.25">
      <c r="A77" s="43" t="str">
        <f>'Stakeholders Contact Details'!A77</f>
        <v>JSC</v>
      </c>
      <c r="B77" s="43" t="str">
        <f>'Stakeholders Contact Details'!B77</f>
        <v>NAT</v>
      </c>
      <c r="C77" s="44" t="str">
        <f>'Stakeholders Contact Details'!C77</f>
        <v>Informed</v>
      </c>
    </row>
    <row r="78" spans="1:3" ht="30" customHeight="1" x14ac:dyDescent="0.25">
      <c r="A78" s="43" t="str">
        <f>'Stakeholders Contact Details'!A78</f>
        <v>Regulator</v>
      </c>
      <c r="B78" s="43" t="str">
        <f>'Stakeholders Contact Details'!B78</f>
        <v>NSW</v>
      </c>
      <c r="C78" s="44" t="str">
        <f>'Stakeholders Contact Details'!C78</f>
        <v>Engaged</v>
      </c>
    </row>
    <row r="79" spans="1:3" ht="30" customHeight="1" x14ac:dyDescent="0.25">
      <c r="A79" s="43" t="str">
        <f>'Stakeholders Contact Details'!A79</f>
        <v>JSC</v>
      </c>
      <c r="B79" s="43" t="str">
        <f>'Stakeholders Contact Details'!B79</f>
        <v>NAT</v>
      </c>
      <c r="C79" s="44" t="str">
        <f>'Stakeholders Contact Details'!C79</f>
        <v>Informed</v>
      </c>
    </row>
    <row r="80" spans="1:3" ht="30" customHeight="1" x14ac:dyDescent="0.25">
      <c r="A80" s="43" t="str">
        <f>'Stakeholders Contact Details'!A80</f>
        <v>JSC</v>
      </c>
      <c r="B80" s="43" t="str">
        <f>'Stakeholders Contact Details'!B80</f>
        <v>NAT</v>
      </c>
      <c r="C80" s="44" t="str">
        <f>'Stakeholders Contact Details'!C80</f>
        <v>Informed</v>
      </c>
    </row>
    <row r="81" spans="1:3" ht="30" customHeight="1" x14ac:dyDescent="0.25">
      <c r="A81" s="43" t="str">
        <f>'Stakeholders Contact Details'!A81</f>
        <v>JSC</v>
      </c>
      <c r="B81" s="43" t="str">
        <f>'Stakeholders Contact Details'!B81</f>
        <v>NAT</v>
      </c>
      <c r="C81" s="44" t="str">
        <f>'Stakeholders Contact Details'!C81</f>
        <v>Informed</v>
      </c>
    </row>
    <row r="82" spans="1:3" ht="30" customHeight="1" x14ac:dyDescent="0.25">
      <c r="A82" s="43" t="str">
        <f>'Stakeholders Contact Details'!A82</f>
        <v>JSC</v>
      </c>
      <c r="B82" s="43" t="str">
        <f>'Stakeholders Contact Details'!B82</f>
        <v>NAT</v>
      </c>
      <c r="C82" s="44" t="str">
        <f>'Stakeholders Contact Details'!C82</f>
        <v>Informed</v>
      </c>
    </row>
    <row r="83" spans="1:3" ht="30" customHeight="1" x14ac:dyDescent="0.25">
      <c r="A83" s="43" t="str">
        <f>'Stakeholders Contact Details'!A83</f>
        <v>JSC</v>
      </c>
      <c r="B83" s="43" t="str">
        <f>'Stakeholders Contact Details'!B83</f>
        <v>NAT</v>
      </c>
      <c r="C83" s="44" t="str">
        <f>'Stakeholders Contact Details'!C83</f>
        <v>Informed</v>
      </c>
    </row>
    <row r="84" spans="1:3" ht="30" customHeight="1" x14ac:dyDescent="0.25">
      <c r="A84" s="43" t="str">
        <f>'Stakeholders Contact Details'!A84</f>
        <v>JSC</v>
      </c>
      <c r="B84" s="43" t="str">
        <f>'Stakeholders Contact Details'!B84</f>
        <v>NAT</v>
      </c>
      <c r="C84" s="44" t="str">
        <f>'Stakeholders Contact Details'!C84</f>
        <v>informed</v>
      </c>
    </row>
    <row r="85" spans="1:3" ht="30" customHeight="1" x14ac:dyDescent="0.25">
      <c r="A85" s="43" t="str">
        <f>'Stakeholders Contact Details'!A85</f>
        <v>JSC</v>
      </c>
      <c r="B85" s="43" t="str">
        <f>'Stakeholders Contact Details'!B85</f>
        <v>NAT</v>
      </c>
      <c r="C85" s="44" t="str">
        <f>'Stakeholders Contact Details'!C85</f>
        <v>Informed</v>
      </c>
    </row>
    <row r="86" spans="1:3" ht="30" customHeight="1" x14ac:dyDescent="0.25">
      <c r="A86" s="43" t="str">
        <f>'Stakeholders Contact Details'!A86</f>
        <v>JSC</v>
      </c>
      <c r="B86" s="43" t="str">
        <f>'Stakeholders Contact Details'!B86</f>
        <v>NAT</v>
      </c>
      <c r="C86" s="44" t="str">
        <f>'Stakeholders Contact Details'!C86</f>
        <v>Informed</v>
      </c>
    </row>
    <row r="87" spans="1:3" ht="30" customHeight="1" x14ac:dyDescent="0.25">
      <c r="A87" s="43" t="str">
        <f>'Stakeholders Contact Details'!A87</f>
        <v>JSC</v>
      </c>
      <c r="B87" s="43" t="str">
        <f>'Stakeholders Contact Details'!B87</f>
        <v>NAT</v>
      </c>
      <c r="C87" s="44" t="str">
        <f>'Stakeholders Contact Details'!C87</f>
        <v>Informed</v>
      </c>
    </row>
    <row r="88" spans="1:3" ht="30" customHeight="1" x14ac:dyDescent="0.25">
      <c r="A88" s="43" t="str">
        <f>'Stakeholders Contact Details'!A88</f>
        <v>JSC</v>
      </c>
      <c r="B88" s="43" t="str">
        <f>'Stakeholders Contact Details'!B88</f>
        <v>NAT</v>
      </c>
      <c r="C88" s="44" t="str">
        <f>'Stakeholders Contact Details'!C88</f>
        <v>Informed</v>
      </c>
    </row>
    <row r="89" spans="1:3" ht="30" customHeight="1" x14ac:dyDescent="0.25">
      <c r="A89" s="43" t="str">
        <f>'Stakeholders Contact Details'!A89</f>
        <v>JSC</v>
      </c>
      <c r="B89" s="43" t="str">
        <f>'Stakeholders Contact Details'!B89</f>
        <v>NAT</v>
      </c>
      <c r="C89" s="44" t="str">
        <f>'Stakeholders Contact Details'!C89</f>
        <v>Informed</v>
      </c>
    </row>
    <row r="90" spans="1:3" ht="30" customHeight="1" x14ac:dyDescent="0.25">
      <c r="A90" s="43" t="str">
        <f>'Stakeholders Contact Details'!A90</f>
        <v>Employer</v>
      </c>
      <c r="B90" s="43" t="str">
        <f>'Stakeholders Contact Details'!B90</f>
        <v>NSW</v>
      </c>
      <c r="C90" s="44" t="str">
        <f>'Stakeholders Contact Details'!C90</f>
        <v>Informed</v>
      </c>
    </row>
    <row r="91" spans="1:3" ht="30" customHeight="1" x14ac:dyDescent="0.25">
      <c r="A91" s="43" t="str">
        <f>'Stakeholders Contact Details'!A91</f>
        <v>Employer</v>
      </c>
      <c r="B91" s="43" t="str">
        <f>'Stakeholders Contact Details'!B91</f>
        <v>QLD</v>
      </c>
      <c r="C91" s="44" t="str">
        <f>'Stakeholders Contact Details'!C91</f>
        <v>Informed</v>
      </c>
    </row>
    <row r="92" spans="1:3" ht="30" customHeight="1" x14ac:dyDescent="0.25">
      <c r="A92" s="43" t="str">
        <f>'Stakeholders Contact Details'!A92</f>
        <v>Employer</v>
      </c>
      <c r="B92" s="43" t="str">
        <f>'Stakeholders Contact Details'!B92</f>
        <v>WA</v>
      </c>
      <c r="C92" s="44" t="str">
        <f>'Stakeholders Contact Details'!C92</f>
        <v>Informed</v>
      </c>
    </row>
    <row r="93" spans="1:3" ht="30" customHeight="1" x14ac:dyDescent="0.25">
      <c r="A93" s="43" t="str">
        <f>'Stakeholders Contact Details'!A93</f>
        <v>Employer</v>
      </c>
      <c r="B93" s="43" t="str">
        <f>'Stakeholders Contact Details'!B93</f>
        <v>VIC</v>
      </c>
      <c r="C93" s="44" t="str">
        <f>'Stakeholders Contact Details'!C93</f>
        <v>Informed</v>
      </c>
    </row>
    <row r="94" spans="1:3" ht="30" customHeight="1" x14ac:dyDescent="0.25">
      <c r="A94" s="43" t="str">
        <f>'Stakeholders Contact Details'!A94</f>
        <v>Employer</v>
      </c>
      <c r="B94" s="43" t="str">
        <f>'Stakeholders Contact Details'!B94</f>
        <v>QLD</v>
      </c>
      <c r="C94" s="44" t="str">
        <f>'Stakeholders Contact Details'!C94</f>
        <v>Informed</v>
      </c>
    </row>
    <row r="95" spans="1:3" ht="30" customHeight="1" x14ac:dyDescent="0.25">
      <c r="A95" s="43" t="str">
        <f>'Stakeholders Contact Details'!A95</f>
        <v>Employer</v>
      </c>
      <c r="B95" s="43" t="str">
        <f>'Stakeholders Contact Details'!B95</f>
        <v>NSW</v>
      </c>
      <c r="C95" s="44" t="str">
        <f>'Stakeholders Contact Details'!C95</f>
        <v>Informed</v>
      </c>
    </row>
    <row r="96" spans="1:3" ht="30" customHeight="1" x14ac:dyDescent="0.25">
      <c r="A96" s="43">
        <f>'Stakeholders Contact Details'!A96</f>
        <v>0</v>
      </c>
      <c r="B96" s="43" t="str">
        <f>'Stakeholders Contact Details'!B96</f>
        <v>NSW</v>
      </c>
      <c r="C96" s="44" t="str">
        <f>'Stakeholders Contact Details'!C96</f>
        <v>Informed</v>
      </c>
    </row>
    <row r="97" spans="1:3" ht="30" customHeight="1" x14ac:dyDescent="0.25">
      <c r="A97" s="43" t="str">
        <f>'Stakeholders Contact Details'!A97</f>
        <v>Regulator</v>
      </c>
      <c r="B97" s="43" t="str">
        <f>'Stakeholders Contact Details'!B97</f>
        <v>SA</v>
      </c>
      <c r="C97" s="44" t="str">
        <f>'Stakeholders Contact Details'!C97</f>
        <v>Informed</v>
      </c>
    </row>
    <row r="98" spans="1:3" ht="30" customHeight="1" x14ac:dyDescent="0.25">
      <c r="A98" s="43" t="str">
        <f>'Stakeholders Contact Details'!A98</f>
        <v>Regulator</v>
      </c>
      <c r="B98" s="43" t="str">
        <f>'Stakeholders Contact Details'!B98</f>
        <v>NSW</v>
      </c>
      <c r="C98" s="44" t="str">
        <f>'Stakeholders Contact Details'!C98</f>
        <v>Informed</v>
      </c>
    </row>
    <row r="99" spans="1:3" ht="30" customHeight="1" x14ac:dyDescent="0.25">
      <c r="A99" s="43">
        <f>'Stakeholders Contact Details'!A99</f>
        <v>0</v>
      </c>
      <c r="B99" s="43" t="str">
        <f>'Stakeholders Contact Details'!B99</f>
        <v>WA</v>
      </c>
      <c r="C99" s="44" t="str">
        <f>'Stakeholders Contact Details'!C99</f>
        <v>Engaged</v>
      </c>
    </row>
    <row r="100" spans="1:3" ht="30" customHeight="1" x14ac:dyDescent="0.25">
      <c r="A100" s="43" t="str">
        <f>'Stakeholders Contact Details'!A100</f>
        <v>Regulator</v>
      </c>
      <c r="B100" s="43" t="str">
        <f>'Stakeholders Contact Details'!B100</f>
        <v>NSW</v>
      </c>
      <c r="C100" s="44" t="str">
        <f>'Stakeholders Contact Details'!C100</f>
        <v>Informed</v>
      </c>
    </row>
    <row r="101" spans="1:3" ht="30" customHeight="1" x14ac:dyDescent="0.25">
      <c r="A101" s="43" t="str">
        <f>'Stakeholders Contact Details'!A101</f>
        <v>Employer</v>
      </c>
      <c r="B101" s="43" t="str">
        <f>'Stakeholders Contact Details'!B101</f>
        <v>NSW</v>
      </c>
      <c r="C101" s="44" t="str">
        <f>'Stakeholders Contact Details'!C101</f>
        <v>Informed</v>
      </c>
    </row>
    <row r="102" spans="1:3" ht="30" customHeight="1" x14ac:dyDescent="0.25">
      <c r="A102" s="43" t="str">
        <f>'Stakeholders Contact Details'!A102</f>
        <v>Employer</v>
      </c>
      <c r="B102" s="43" t="str">
        <f>'Stakeholders Contact Details'!B102</f>
        <v>NSW</v>
      </c>
      <c r="C102" s="44" t="str">
        <f>'Stakeholders Contact Details'!C102</f>
        <v>Informed</v>
      </c>
    </row>
    <row r="103" spans="1:3" ht="30" customHeight="1" x14ac:dyDescent="0.25">
      <c r="A103" s="43" t="str">
        <f>'Stakeholders Contact Details'!A103</f>
        <v>RTO</v>
      </c>
      <c r="B103" s="43" t="str">
        <f>'Stakeholders Contact Details'!B103</f>
        <v>VIC</v>
      </c>
      <c r="C103" s="44" t="str">
        <f>'Stakeholders Contact Details'!C103</f>
        <v>Engaged</v>
      </c>
    </row>
    <row r="104" spans="1:3" ht="30" customHeight="1" x14ac:dyDescent="0.25">
      <c r="A104" s="43" t="str">
        <f>'Stakeholders Contact Details'!A104</f>
        <v>RTO</v>
      </c>
      <c r="B104" s="43" t="str">
        <f>'Stakeholders Contact Details'!B104</f>
        <v>NSW</v>
      </c>
      <c r="C104" s="44" t="str">
        <f>'Stakeholders Contact Details'!C104</f>
        <v>Engaged</v>
      </c>
    </row>
    <row r="105" spans="1:3" ht="30" customHeight="1" x14ac:dyDescent="0.25">
      <c r="A105" s="43" t="str">
        <f>'Stakeholders Contact Details'!A105</f>
        <v>RTO</v>
      </c>
      <c r="B105" s="43" t="str">
        <f>'Stakeholders Contact Details'!B105</f>
        <v>VIC</v>
      </c>
      <c r="C105" s="44" t="str">
        <f>'Stakeholders Contact Details'!C105</f>
        <v>Engaged</v>
      </c>
    </row>
    <row r="106" spans="1:3" ht="30" customHeight="1" x14ac:dyDescent="0.25">
      <c r="A106" s="43" t="str">
        <f>'Stakeholders Contact Details'!A106</f>
        <v>Employer</v>
      </c>
      <c r="B106" s="43" t="str">
        <f>'Stakeholders Contact Details'!B106</f>
        <v>QLD</v>
      </c>
      <c r="C106" s="44" t="str">
        <f>'Stakeholders Contact Details'!C106</f>
        <v>Engaged</v>
      </c>
    </row>
    <row r="107" spans="1:3" ht="30" customHeight="1" x14ac:dyDescent="0.25">
      <c r="A107" s="43" t="str">
        <f>'Stakeholders Contact Details'!A107</f>
        <v>Regulator</v>
      </c>
      <c r="B107" s="43" t="str">
        <f>'Stakeholders Contact Details'!B107</f>
        <v>NSW</v>
      </c>
      <c r="C107" s="44" t="str">
        <f>'Stakeholders Contact Details'!C107</f>
        <v>Engaged</v>
      </c>
    </row>
    <row r="108" spans="1:3" ht="30" customHeight="1" x14ac:dyDescent="0.25">
      <c r="A108" s="43" t="str">
        <f>'Stakeholders Contact Details'!A108</f>
        <v>Regulator</v>
      </c>
      <c r="B108" s="43" t="str">
        <f>'Stakeholders Contact Details'!B108</f>
        <v>NSW</v>
      </c>
      <c r="C108" s="44" t="str">
        <f>'Stakeholders Contact Details'!C108</f>
        <v>Engaged</v>
      </c>
    </row>
    <row r="109" spans="1:3" ht="30" customHeight="1" x14ac:dyDescent="0.25">
      <c r="A109" s="43" t="str">
        <f>'Stakeholders Contact Details'!A109</f>
        <v>RTO</v>
      </c>
      <c r="B109" s="43" t="str">
        <f>'Stakeholders Contact Details'!B109</f>
        <v>NSW</v>
      </c>
      <c r="C109" s="44" t="str">
        <f>'Stakeholders Contact Details'!C109</f>
        <v>Engaged</v>
      </c>
    </row>
    <row r="110" spans="1:3" ht="30" customHeight="1" x14ac:dyDescent="0.25">
      <c r="A110" s="43" t="str">
        <f>'Stakeholders Contact Details'!A110</f>
        <v>Employer</v>
      </c>
      <c r="B110" s="43" t="str">
        <f>'Stakeholders Contact Details'!B110</f>
        <v>WA</v>
      </c>
      <c r="C110" s="44" t="str">
        <f>'Stakeholders Contact Details'!C110</f>
        <v>Engaged</v>
      </c>
    </row>
    <row r="111" spans="1:3" ht="30" customHeight="1" x14ac:dyDescent="0.25">
      <c r="A111" s="43" t="str">
        <f>'Stakeholders Contact Details'!A111</f>
        <v>Employer</v>
      </c>
      <c r="B111" s="43" t="str">
        <f>'Stakeholders Contact Details'!B111</f>
        <v>QLD</v>
      </c>
      <c r="C111" s="44" t="str">
        <f>'Stakeholders Contact Details'!C111</f>
        <v>Informed</v>
      </c>
    </row>
    <row r="112" spans="1:3" ht="30" customHeight="1" x14ac:dyDescent="0.25">
      <c r="A112" s="41" t="str">
        <f>'Stakeholders Contact Details'!A117</f>
        <v xml:space="preserve"> </v>
      </c>
      <c r="B112" s="41" t="str">
        <f>'Stakeholders Contact Details'!B117</f>
        <v xml:space="preserve"> </v>
      </c>
      <c r="C112" s="42" t="str">
        <f>'Stakeholders Contact Details'!C117</f>
        <v xml:space="preserve"> </v>
      </c>
    </row>
    <row r="113" spans="1:3" ht="30" customHeight="1" x14ac:dyDescent="0.25">
      <c r="A113" s="41" t="str">
        <f>'Stakeholders Contact Details'!A118</f>
        <v xml:space="preserve"> </v>
      </c>
      <c r="B113" s="41" t="str">
        <f>'Stakeholders Contact Details'!B118</f>
        <v xml:space="preserve"> </v>
      </c>
      <c r="C113" s="42" t="str">
        <f>'Stakeholders Contact Details'!C118</f>
        <v xml:space="preserve"> </v>
      </c>
    </row>
    <row r="114" spans="1:3" ht="30" customHeight="1" x14ac:dyDescent="0.25">
      <c r="A114" s="41" t="str">
        <f>'Stakeholders Contact Details'!A119</f>
        <v xml:space="preserve"> </v>
      </c>
      <c r="B114" s="41" t="str">
        <f>'Stakeholders Contact Details'!B119</f>
        <v xml:space="preserve"> </v>
      </c>
      <c r="C114" s="42" t="str">
        <f>'Stakeholders Contact Details'!C119</f>
        <v xml:space="preserve"> </v>
      </c>
    </row>
    <row r="115" spans="1:3" ht="30" customHeight="1" x14ac:dyDescent="0.25">
      <c r="A115" s="41" t="str">
        <f>'Stakeholders Contact Details'!A120</f>
        <v xml:space="preserve"> </v>
      </c>
      <c r="B115" s="41" t="str">
        <f>'Stakeholders Contact Details'!B120</f>
        <v xml:space="preserve"> </v>
      </c>
      <c r="C115" s="42" t="str">
        <f>'Stakeholders Contact Details'!C120</f>
        <v xml:space="preserve"> </v>
      </c>
    </row>
    <row r="116" spans="1:3" ht="30" customHeight="1" x14ac:dyDescent="0.25">
      <c r="A116" s="41" t="str">
        <f>'Stakeholders Contact Details'!A121</f>
        <v xml:space="preserve"> </v>
      </c>
      <c r="B116" s="41" t="str">
        <f>'Stakeholders Contact Details'!B121</f>
        <v xml:space="preserve"> </v>
      </c>
      <c r="C116" s="42" t="str">
        <f>'Stakeholders Contact Details'!C121</f>
        <v xml:space="preserve"> </v>
      </c>
    </row>
    <row r="117" spans="1:3" ht="30" customHeight="1" x14ac:dyDescent="0.25">
      <c r="A117" s="41" t="str">
        <f>'Stakeholders Contact Details'!A122</f>
        <v xml:space="preserve"> </v>
      </c>
      <c r="B117" s="41" t="str">
        <f>'Stakeholders Contact Details'!B122</f>
        <v xml:space="preserve"> </v>
      </c>
      <c r="C117" s="42" t="str">
        <f>'Stakeholders Contact Details'!C122</f>
        <v xml:space="preserve"> </v>
      </c>
    </row>
    <row r="118" spans="1:3" ht="30" customHeight="1" x14ac:dyDescent="0.25">
      <c r="A118" s="41" t="str">
        <f>'Stakeholders Contact Details'!A123</f>
        <v xml:space="preserve"> </v>
      </c>
      <c r="B118" s="41" t="str">
        <f>'Stakeholders Contact Details'!B123</f>
        <v xml:space="preserve"> </v>
      </c>
      <c r="C118" s="42" t="str">
        <f>'Stakeholders Contact Details'!C123</f>
        <v xml:space="preserve"> </v>
      </c>
    </row>
    <row r="119" spans="1:3" ht="30" customHeight="1" x14ac:dyDescent="0.25">
      <c r="A119" s="41" t="str">
        <f>'Stakeholders Contact Details'!A124</f>
        <v xml:space="preserve"> </v>
      </c>
      <c r="B119" s="41" t="str">
        <f>'Stakeholders Contact Details'!B124</f>
        <v xml:space="preserve"> </v>
      </c>
      <c r="C119" s="42" t="str">
        <f>'Stakeholders Contact Details'!C124</f>
        <v xml:space="preserve"> </v>
      </c>
    </row>
    <row r="120" spans="1:3" x14ac:dyDescent="0.25">
      <c r="A120" s="40"/>
      <c r="B120" s="40"/>
      <c r="C120" s="40"/>
    </row>
    <row r="121" spans="1:3" x14ac:dyDescent="0.25">
      <c r="A121" s="40"/>
      <c r="B121" s="40"/>
      <c r="C121" s="40"/>
    </row>
  </sheetData>
  <autoFilter ref="A1:C119" xr:uid="{54C5797F-811D-44F6-80D7-0C250F2F28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9209D-1B03-4DC8-B428-7CCB4609D4CD}">
  <sheetPr>
    <tabColor rgb="FFFF0000"/>
  </sheetPr>
  <dimension ref="A1:C126"/>
  <sheetViews>
    <sheetView workbookViewId="0">
      <pane ySplit="1" topLeftCell="A20" activePane="bottomLeft" state="frozen"/>
      <selection pane="bottomLeft" activeCell="K107" sqref="K107"/>
    </sheetView>
  </sheetViews>
  <sheetFormatPr defaultRowHeight="15" x14ac:dyDescent="0.25"/>
  <cols>
    <col min="1" max="1" width="25.28515625" customWidth="1"/>
    <col min="2" max="2" width="16.140625" customWidth="1"/>
    <col min="3" max="3" width="23.42578125" customWidth="1"/>
  </cols>
  <sheetData>
    <row r="1" spans="1:3" ht="30" customHeight="1" x14ac:dyDescent="0.25">
      <c r="A1" s="12" t="s">
        <v>36</v>
      </c>
      <c r="B1" s="12" t="s">
        <v>38</v>
      </c>
      <c r="C1" s="12" t="s">
        <v>181</v>
      </c>
    </row>
    <row r="2" spans="1:3" ht="30" customHeight="1" x14ac:dyDescent="0.25">
      <c r="A2" s="47" t="s">
        <v>43</v>
      </c>
      <c r="B2" s="47" t="s">
        <v>45</v>
      </c>
      <c r="C2" s="48" t="s">
        <v>182</v>
      </c>
    </row>
    <row r="3" spans="1:3" ht="30" customHeight="1" x14ac:dyDescent="0.25">
      <c r="A3" s="47" t="s">
        <v>49</v>
      </c>
      <c r="B3" s="47" t="s">
        <v>45</v>
      </c>
      <c r="C3" s="48" t="s">
        <v>182</v>
      </c>
    </row>
    <row r="4" spans="1:3" ht="30" customHeight="1" x14ac:dyDescent="0.25">
      <c r="A4" s="47" t="s">
        <v>53</v>
      </c>
      <c r="B4" s="47" t="s">
        <v>45</v>
      </c>
      <c r="C4" s="48" t="s">
        <v>182</v>
      </c>
    </row>
    <row r="5" spans="1:3" ht="30" customHeight="1" x14ac:dyDescent="0.25">
      <c r="A5" s="47" t="s">
        <v>53</v>
      </c>
      <c r="B5" s="47" t="s">
        <v>57</v>
      </c>
      <c r="C5" s="48" t="s">
        <v>182</v>
      </c>
    </row>
    <row r="6" spans="1:3" ht="30" customHeight="1" x14ac:dyDescent="0.25">
      <c r="A6" s="47" t="s">
        <v>61</v>
      </c>
      <c r="B6" s="47" t="s">
        <v>45</v>
      </c>
      <c r="C6" s="48" t="s">
        <v>182</v>
      </c>
    </row>
    <row r="7" spans="1:3" ht="30" customHeight="1" x14ac:dyDescent="0.25">
      <c r="A7" s="47" t="s">
        <v>61</v>
      </c>
      <c r="B7" s="47" t="s">
        <v>57</v>
      </c>
      <c r="C7" s="48" t="s">
        <v>182</v>
      </c>
    </row>
    <row r="8" spans="1:3" ht="30" customHeight="1" x14ac:dyDescent="0.25">
      <c r="A8" s="47" t="s">
        <v>53</v>
      </c>
      <c r="B8" s="47" t="s">
        <v>45</v>
      </c>
      <c r="C8" s="48" t="s">
        <v>182</v>
      </c>
    </row>
    <row r="9" spans="1:3" ht="30" customHeight="1" x14ac:dyDescent="0.25">
      <c r="A9" s="47" t="s">
        <v>49</v>
      </c>
      <c r="B9" s="47" t="s">
        <v>72</v>
      </c>
      <c r="C9" s="48" t="s">
        <v>182</v>
      </c>
    </row>
    <row r="10" spans="1:3" ht="30" customHeight="1" x14ac:dyDescent="0.25">
      <c r="A10" s="47" t="s">
        <v>76</v>
      </c>
      <c r="B10" s="47" t="s">
        <v>57</v>
      </c>
      <c r="C10" s="48" t="s">
        <v>182</v>
      </c>
    </row>
    <row r="11" spans="1:3" ht="30" customHeight="1" x14ac:dyDescent="0.25">
      <c r="A11" s="47" t="s">
        <v>53</v>
      </c>
      <c r="B11" s="47" t="s">
        <v>80</v>
      </c>
      <c r="C11" s="48" t="s">
        <v>182</v>
      </c>
    </row>
    <row r="12" spans="1:3" ht="30" customHeight="1" x14ac:dyDescent="0.25">
      <c r="A12" s="49" t="s">
        <v>29</v>
      </c>
      <c r="B12" s="49" t="s">
        <v>57</v>
      </c>
      <c r="C12" s="50" t="s">
        <v>182</v>
      </c>
    </row>
    <row r="13" spans="1:3" ht="30" customHeight="1" x14ac:dyDescent="0.25">
      <c r="A13" s="49" t="s">
        <v>115</v>
      </c>
      <c r="B13" s="49" t="s">
        <v>80</v>
      </c>
      <c r="C13" s="50" t="s">
        <v>182</v>
      </c>
    </row>
    <row r="14" spans="1:3" ht="30" customHeight="1" x14ac:dyDescent="0.25">
      <c r="A14" s="49" t="s">
        <v>115</v>
      </c>
      <c r="B14" s="49" t="s">
        <v>45</v>
      </c>
      <c r="C14" s="50" t="s">
        <v>182</v>
      </c>
    </row>
    <row r="15" spans="1:3" ht="30" customHeight="1" x14ac:dyDescent="0.25">
      <c r="A15" s="49" t="s">
        <v>115</v>
      </c>
      <c r="B15" s="49" t="s">
        <v>45</v>
      </c>
      <c r="C15" s="50" t="s">
        <v>182</v>
      </c>
    </row>
    <row r="16" spans="1:3" ht="30" customHeight="1" x14ac:dyDescent="0.25">
      <c r="A16" s="49" t="s">
        <v>53</v>
      </c>
      <c r="B16" s="49" t="s">
        <v>57</v>
      </c>
      <c r="C16" s="50" t="s">
        <v>182</v>
      </c>
    </row>
    <row r="17" spans="1:3" ht="30" customHeight="1" x14ac:dyDescent="0.25">
      <c r="A17" s="49" t="s">
        <v>29</v>
      </c>
      <c r="B17" s="49" t="s">
        <v>57</v>
      </c>
      <c r="C17" s="51" t="s">
        <v>182</v>
      </c>
    </row>
    <row r="18" spans="1:3" ht="30" customHeight="1" x14ac:dyDescent="0.25">
      <c r="A18" s="49" t="s">
        <v>29</v>
      </c>
      <c r="B18" s="49" t="s">
        <v>45</v>
      </c>
      <c r="C18" s="50" t="s">
        <v>182</v>
      </c>
    </row>
    <row r="19" spans="1:3" ht="57.75" customHeight="1" x14ac:dyDescent="0.25">
      <c r="A19" s="49" t="s">
        <v>136</v>
      </c>
      <c r="B19" s="49" t="s">
        <v>72</v>
      </c>
      <c r="C19" s="50" t="s">
        <v>182</v>
      </c>
    </row>
    <row r="20" spans="1:3" ht="30" customHeight="1" x14ac:dyDescent="0.25">
      <c r="A20" s="49" t="s">
        <v>136</v>
      </c>
      <c r="B20" s="49" t="s">
        <v>45</v>
      </c>
      <c r="C20" s="50" t="s">
        <v>182</v>
      </c>
    </row>
    <row r="21" spans="1:3" ht="30" customHeight="1" x14ac:dyDescent="0.25">
      <c r="A21" s="52" t="s">
        <v>29</v>
      </c>
      <c r="B21" s="43"/>
      <c r="C21" s="50" t="s">
        <v>182</v>
      </c>
    </row>
    <row r="22" spans="1:3" ht="30" customHeight="1" x14ac:dyDescent="0.25">
      <c r="A22" s="49" t="s">
        <v>53</v>
      </c>
      <c r="B22" s="49" t="s">
        <v>45</v>
      </c>
      <c r="C22" s="50" t="s">
        <v>182</v>
      </c>
    </row>
    <row r="23" spans="1:3" ht="30" customHeight="1" x14ac:dyDescent="0.25">
      <c r="A23" s="49" t="s">
        <v>61</v>
      </c>
      <c r="B23" s="49" t="s">
        <v>45</v>
      </c>
      <c r="C23" s="50" t="s">
        <v>182</v>
      </c>
    </row>
    <row r="24" spans="1:3" ht="30" customHeight="1" x14ac:dyDescent="0.25">
      <c r="A24" s="43" t="s">
        <v>53</v>
      </c>
      <c r="B24" s="43" t="s">
        <v>45</v>
      </c>
      <c r="C24" s="50" t="s">
        <v>182</v>
      </c>
    </row>
    <row r="25" spans="1:3" ht="30" customHeight="1" x14ac:dyDescent="0.25">
      <c r="A25" s="49" t="s">
        <v>115</v>
      </c>
      <c r="B25" s="49" t="s">
        <v>57</v>
      </c>
      <c r="C25" s="50" t="s">
        <v>182</v>
      </c>
    </row>
    <row r="26" spans="1:3" ht="37.5" customHeight="1" x14ac:dyDescent="0.25">
      <c r="A26" s="49" t="s">
        <v>53</v>
      </c>
      <c r="B26" s="49" t="s">
        <v>57</v>
      </c>
      <c r="C26" s="50" t="s">
        <v>182</v>
      </c>
    </row>
    <row r="27" spans="1:3" ht="30" customHeight="1" x14ac:dyDescent="0.25">
      <c r="A27" s="49" t="s">
        <v>43</v>
      </c>
      <c r="B27" s="49" t="s">
        <v>45</v>
      </c>
      <c r="C27" s="50" t="s">
        <v>182</v>
      </c>
    </row>
    <row r="28" spans="1:3" ht="30" customHeight="1" x14ac:dyDescent="0.25">
      <c r="A28" s="49" t="s">
        <v>53</v>
      </c>
      <c r="B28" s="49" t="s">
        <v>148</v>
      </c>
      <c r="C28" s="50" t="s">
        <v>182</v>
      </c>
    </row>
    <row r="29" spans="1:3" ht="30" customHeight="1" x14ac:dyDescent="0.25">
      <c r="A29" s="49" t="s">
        <v>53</v>
      </c>
      <c r="B29" s="49" t="s">
        <v>57</v>
      </c>
      <c r="C29" s="51" t="s">
        <v>182</v>
      </c>
    </row>
    <row r="30" spans="1:3" ht="30" customHeight="1" x14ac:dyDescent="0.25">
      <c r="A30" s="49" t="s">
        <v>53</v>
      </c>
      <c r="B30" s="49" t="s">
        <v>57</v>
      </c>
      <c r="C30" s="50" t="s">
        <v>182</v>
      </c>
    </row>
    <row r="31" spans="1:3" ht="30" customHeight="1" x14ac:dyDescent="0.25">
      <c r="A31" s="49" t="s">
        <v>76</v>
      </c>
      <c r="B31" s="49" t="s">
        <v>57</v>
      </c>
      <c r="C31" s="50" t="s">
        <v>182</v>
      </c>
    </row>
    <row r="32" spans="1:3" ht="30" customHeight="1" x14ac:dyDescent="0.25">
      <c r="A32" s="49" t="s">
        <v>115</v>
      </c>
      <c r="B32" s="49" t="s">
        <v>57</v>
      </c>
      <c r="C32" s="50" t="s">
        <v>182</v>
      </c>
    </row>
    <row r="33" spans="1:3" ht="30" customHeight="1" x14ac:dyDescent="0.25">
      <c r="A33" s="49" t="s">
        <v>53</v>
      </c>
      <c r="B33" s="49" t="s">
        <v>45</v>
      </c>
      <c r="C33" s="50" t="s">
        <v>182</v>
      </c>
    </row>
    <row r="34" spans="1:3" ht="30" customHeight="1" x14ac:dyDescent="0.25">
      <c r="A34" s="49" t="s">
        <v>29</v>
      </c>
      <c r="B34" s="49" t="s">
        <v>57</v>
      </c>
      <c r="C34" s="50" t="s">
        <v>183</v>
      </c>
    </row>
    <row r="35" spans="1:3" ht="30" customHeight="1" x14ac:dyDescent="0.25">
      <c r="A35" s="49" t="s">
        <v>61</v>
      </c>
      <c r="B35" s="49" t="s">
        <v>80</v>
      </c>
      <c r="C35" s="50" t="s">
        <v>182</v>
      </c>
    </row>
    <row r="36" spans="1:3" ht="30" customHeight="1" x14ac:dyDescent="0.25">
      <c r="A36" s="49" t="s">
        <v>61</v>
      </c>
      <c r="B36" s="49" t="s">
        <v>184</v>
      </c>
      <c r="C36" s="50" t="s">
        <v>183</v>
      </c>
    </row>
    <row r="37" spans="1:3" ht="30" customHeight="1" x14ac:dyDescent="0.25">
      <c r="A37" s="49" t="s">
        <v>61</v>
      </c>
      <c r="B37" s="49" t="s">
        <v>148</v>
      </c>
      <c r="C37" s="51" t="s">
        <v>182</v>
      </c>
    </row>
    <row r="38" spans="1:3" ht="30" customHeight="1" x14ac:dyDescent="0.25">
      <c r="A38" s="49" t="s">
        <v>76</v>
      </c>
      <c r="B38" s="49" t="s">
        <v>148</v>
      </c>
      <c r="C38" s="50" t="s">
        <v>182</v>
      </c>
    </row>
    <row r="39" spans="1:3" ht="30" customHeight="1" x14ac:dyDescent="0.25">
      <c r="A39" s="49" t="s">
        <v>61</v>
      </c>
      <c r="B39" s="49" t="s">
        <v>148</v>
      </c>
      <c r="C39" s="50" t="s">
        <v>183</v>
      </c>
    </row>
    <row r="40" spans="1:3" ht="30" customHeight="1" x14ac:dyDescent="0.25">
      <c r="A40" s="49" t="s">
        <v>115</v>
      </c>
      <c r="B40" s="49" t="s">
        <v>148</v>
      </c>
      <c r="C40" s="50" t="s">
        <v>183</v>
      </c>
    </row>
    <row r="41" spans="1:3" ht="30" customHeight="1" x14ac:dyDescent="0.25">
      <c r="A41" s="49" t="s">
        <v>29</v>
      </c>
      <c r="B41" s="49" t="s">
        <v>148</v>
      </c>
      <c r="C41" s="50" t="s">
        <v>183</v>
      </c>
    </row>
    <row r="42" spans="1:3" ht="30" customHeight="1" x14ac:dyDescent="0.25">
      <c r="A42" s="49" t="s">
        <v>61</v>
      </c>
      <c r="B42" s="49" t="s">
        <v>72</v>
      </c>
      <c r="C42" s="50" t="s">
        <v>182</v>
      </c>
    </row>
    <row r="43" spans="1:3" ht="30" customHeight="1" x14ac:dyDescent="0.25">
      <c r="A43" s="49" t="s">
        <v>29</v>
      </c>
      <c r="B43" s="49" t="s">
        <v>72</v>
      </c>
      <c r="C43" s="50" t="s">
        <v>182</v>
      </c>
    </row>
    <row r="44" spans="1:3" ht="30" customHeight="1" x14ac:dyDescent="0.25">
      <c r="A44" s="49" t="s">
        <v>53</v>
      </c>
      <c r="B44" s="49" t="s">
        <v>72</v>
      </c>
      <c r="C44" s="50" t="s">
        <v>182</v>
      </c>
    </row>
    <row r="45" spans="1:3" ht="30" customHeight="1" x14ac:dyDescent="0.25">
      <c r="A45" s="49" t="s">
        <v>53</v>
      </c>
      <c r="B45" s="49" t="s">
        <v>72</v>
      </c>
      <c r="C45" s="50" t="s">
        <v>182</v>
      </c>
    </row>
    <row r="46" spans="1:3" ht="30" customHeight="1" x14ac:dyDescent="0.25">
      <c r="A46" s="49" t="s">
        <v>53</v>
      </c>
      <c r="B46" s="49" t="s">
        <v>72</v>
      </c>
      <c r="C46" s="50" t="s">
        <v>182</v>
      </c>
    </row>
    <row r="47" spans="1:3" ht="30" customHeight="1" x14ac:dyDescent="0.25">
      <c r="A47" s="49" t="s">
        <v>53</v>
      </c>
      <c r="B47" s="49" t="s">
        <v>185</v>
      </c>
      <c r="C47" s="50" t="s">
        <v>182</v>
      </c>
    </row>
    <row r="48" spans="1:3" ht="37.5" customHeight="1" x14ac:dyDescent="0.25">
      <c r="A48" s="49" t="s">
        <v>115</v>
      </c>
      <c r="B48" s="49" t="s">
        <v>185</v>
      </c>
      <c r="C48" s="50" t="s">
        <v>182</v>
      </c>
    </row>
    <row r="49" spans="1:3" ht="37.5" customHeight="1" x14ac:dyDescent="0.25">
      <c r="A49" s="49" t="s">
        <v>115</v>
      </c>
      <c r="B49" s="49" t="s">
        <v>185</v>
      </c>
      <c r="C49" s="50" t="s">
        <v>182</v>
      </c>
    </row>
    <row r="50" spans="1:3" ht="39.75" customHeight="1" x14ac:dyDescent="0.25">
      <c r="A50" s="49" t="s">
        <v>53</v>
      </c>
      <c r="B50" s="49" t="s">
        <v>148</v>
      </c>
      <c r="C50" s="50" t="s">
        <v>182</v>
      </c>
    </row>
    <row r="51" spans="1:3" ht="30" customHeight="1" x14ac:dyDescent="0.25">
      <c r="A51" s="49" t="s">
        <v>53</v>
      </c>
      <c r="B51" s="49" t="s">
        <v>72</v>
      </c>
      <c r="C51" s="50" t="s">
        <v>182</v>
      </c>
    </row>
    <row r="52" spans="1:3" ht="30" customHeight="1" x14ac:dyDescent="0.25">
      <c r="A52" s="53" t="s">
        <v>61</v>
      </c>
      <c r="B52" s="53" t="s">
        <v>45</v>
      </c>
      <c r="C52" s="50" t="s">
        <v>182</v>
      </c>
    </row>
    <row r="53" spans="1:3" ht="30" customHeight="1" x14ac:dyDescent="0.25">
      <c r="A53" s="49" t="s">
        <v>29</v>
      </c>
      <c r="B53" s="49" t="s">
        <v>57</v>
      </c>
      <c r="C53" s="50" t="s">
        <v>182</v>
      </c>
    </row>
    <row r="54" spans="1:3" ht="30" customHeight="1" x14ac:dyDescent="0.25">
      <c r="A54" s="49" t="s">
        <v>29</v>
      </c>
      <c r="B54" s="49" t="s">
        <v>57</v>
      </c>
      <c r="C54" s="50" t="s">
        <v>183</v>
      </c>
    </row>
    <row r="55" spans="1:3" ht="45.75" customHeight="1" x14ac:dyDescent="0.25">
      <c r="A55" s="49" t="s">
        <v>53</v>
      </c>
      <c r="B55" s="49" t="s">
        <v>57</v>
      </c>
      <c r="C55" s="50" t="s">
        <v>182</v>
      </c>
    </row>
    <row r="56" spans="1:3" ht="40.5" customHeight="1" x14ac:dyDescent="0.25">
      <c r="A56" s="49" t="s">
        <v>53</v>
      </c>
      <c r="B56" s="49" t="s">
        <v>57</v>
      </c>
      <c r="C56" s="50" t="s">
        <v>182</v>
      </c>
    </row>
    <row r="57" spans="1:3" ht="37.5" customHeight="1" x14ac:dyDescent="0.25">
      <c r="A57" s="49" t="s">
        <v>76</v>
      </c>
      <c r="B57" s="49" t="s">
        <v>184</v>
      </c>
      <c r="C57" s="50" t="s">
        <v>183</v>
      </c>
    </row>
    <row r="58" spans="1:3" ht="30" customHeight="1" x14ac:dyDescent="0.25">
      <c r="A58" s="53" t="s">
        <v>76</v>
      </c>
      <c r="B58" s="53" t="s">
        <v>45</v>
      </c>
      <c r="C58" s="50" t="s">
        <v>183</v>
      </c>
    </row>
    <row r="59" spans="1:3" ht="30" customHeight="1" x14ac:dyDescent="0.25">
      <c r="A59" s="52" t="s">
        <v>76</v>
      </c>
      <c r="B59" s="43" t="s">
        <v>185</v>
      </c>
      <c r="C59" s="50" t="s">
        <v>183</v>
      </c>
    </row>
    <row r="60" spans="1:3" ht="30" customHeight="1" x14ac:dyDescent="0.25">
      <c r="A60" s="52" t="s">
        <v>76</v>
      </c>
      <c r="B60" s="43" t="s">
        <v>80</v>
      </c>
      <c r="C60" s="50" t="s">
        <v>183</v>
      </c>
    </row>
    <row r="61" spans="1:3" ht="30" customHeight="1" x14ac:dyDescent="0.25">
      <c r="A61" s="52" t="s">
        <v>76</v>
      </c>
      <c r="B61" s="43" t="s">
        <v>186</v>
      </c>
      <c r="C61" s="50" t="s">
        <v>182</v>
      </c>
    </row>
    <row r="62" spans="1:3" ht="30" customHeight="1" x14ac:dyDescent="0.25">
      <c r="A62" s="53" t="s">
        <v>76</v>
      </c>
      <c r="B62" s="53" t="s">
        <v>148</v>
      </c>
      <c r="C62" s="50" t="s">
        <v>182</v>
      </c>
    </row>
    <row r="63" spans="1:3" ht="30" customHeight="1" x14ac:dyDescent="0.25">
      <c r="A63" s="53" t="s">
        <v>76</v>
      </c>
      <c r="B63" s="53" t="s">
        <v>72</v>
      </c>
      <c r="C63" s="50" t="s">
        <v>183</v>
      </c>
    </row>
    <row r="64" spans="1:3" ht="30" customHeight="1" x14ac:dyDescent="0.25">
      <c r="A64" s="53" t="s">
        <v>187</v>
      </c>
      <c r="B64" s="53" t="s">
        <v>188</v>
      </c>
      <c r="C64" s="50" t="s">
        <v>183</v>
      </c>
    </row>
    <row r="65" spans="1:3" ht="30" customHeight="1" x14ac:dyDescent="0.25">
      <c r="A65" s="53" t="s">
        <v>187</v>
      </c>
      <c r="B65" s="53" t="s">
        <v>188</v>
      </c>
      <c r="C65" s="50" t="s">
        <v>183</v>
      </c>
    </row>
    <row r="66" spans="1:3" ht="30" customHeight="1" x14ac:dyDescent="0.25">
      <c r="A66" s="49" t="s">
        <v>187</v>
      </c>
      <c r="B66" s="49" t="s">
        <v>188</v>
      </c>
      <c r="C66" s="50" t="s">
        <v>183</v>
      </c>
    </row>
    <row r="67" spans="1:3" ht="30" customHeight="1" x14ac:dyDescent="0.25">
      <c r="A67" s="53" t="s">
        <v>187</v>
      </c>
      <c r="B67" s="53" t="s">
        <v>188</v>
      </c>
      <c r="C67" s="50" t="s">
        <v>183</v>
      </c>
    </row>
    <row r="68" spans="1:3" ht="30" customHeight="1" x14ac:dyDescent="0.25">
      <c r="A68" s="49" t="s">
        <v>187</v>
      </c>
      <c r="B68" s="49" t="s">
        <v>188</v>
      </c>
      <c r="C68" s="50"/>
    </row>
    <row r="69" spans="1:3" ht="30" customHeight="1" x14ac:dyDescent="0.25">
      <c r="A69" s="54" t="s">
        <v>187</v>
      </c>
      <c r="B69" s="55" t="s">
        <v>188</v>
      </c>
      <c r="C69" s="50" t="s">
        <v>183</v>
      </c>
    </row>
    <row r="70" spans="1:3" ht="30" customHeight="1" x14ac:dyDescent="0.25">
      <c r="A70" s="53" t="s">
        <v>187</v>
      </c>
      <c r="B70" s="53" t="s">
        <v>188</v>
      </c>
      <c r="C70" s="50" t="s">
        <v>183</v>
      </c>
    </row>
    <row r="71" spans="1:3" ht="30" customHeight="1" x14ac:dyDescent="0.25">
      <c r="A71" s="53" t="s">
        <v>187</v>
      </c>
      <c r="B71" s="53" t="s">
        <v>188</v>
      </c>
      <c r="C71" s="50" t="s">
        <v>183</v>
      </c>
    </row>
    <row r="72" spans="1:3" ht="30" customHeight="1" x14ac:dyDescent="0.25">
      <c r="A72" s="53" t="s">
        <v>187</v>
      </c>
      <c r="B72" s="53" t="s">
        <v>188</v>
      </c>
      <c r="C72" s="50" t="s">
        <v>183</v>
      </c>
    </row>
    <row r="73" spans="1:3" ht="30" customHeight="1" x14ac:dyDescent="0.25">
      <c r="A73" s="54" t="s">
        <v>187</v>
      </c>
      <c r="B73" s="55" t="s">
        <v>188</v>
      </c>
      <c r="C73" s="50" t="s">
        <v>182</v>
      </c>
    </row>
    <row r="74" spans="1:3" ht="30" customHeight="1" x14ac:dyDescent="0.25">
      <c r="A74" s="53" t="s">
        <v>187</v>
      </c>
      <c r="B74" s="53" t="s">
        <v>188</v>
      </c>
      <c r="C74" s="50" t="s">
        <v>182</v>
      </c>
    </row>
    <row r="75" spans="1:3" ht="30" customHeight="1" x14ac:dyDescent="0.25">
      <c r="A75" s="53" t="s">
        <v>187</v>
      </c>
      <c r="B75" s="53" t="s">
        <v>188</v>
      </c>
      <c r="C75" s="50" t="s">
        <v>183</v>
      </c>
    </row>
    <row r="76" spans="1:3" ht="30" customHeight="1" x14ac:dyDescent="0.25">
      <c r="A76" s="49" t="s">
        <v>187</v>
      </c>
      <c r="B76" s="53" t="s">
        <v>188</v>
      </c>
      <c r="C76" s="50" t="s">
        <v>183</v>
      </c>
    </row>
    <row r="77" spans="1:3" ht="30" customHeight="1" x14ac:dyDescent="0.25">
      <c r="A77" s="53" t="s">
        <v>187</v>
      </c>
      <c r="B77" s="53" t="s">
        <v>188</v>
      </c>
      <c r="C77" s="50" t="s">
        <v>183</v>
      </c>
    </row>
    <row r="78" spans="1:3" ht="30" customHeight="1" x14ac:dyDescent="0.25">
      <c r="A78" s="53" t="s">
        <v>115</v>
      </c>
      <c r="B78" s="53" t="s">
        <v>45</v>
      </c>
      <c r="C78" s="50" t="s">
        <v>182</v>
      </c>
    </row>
    <row r="79" spans="1:3" ht="30" customHeight="1" x14ac:dyDescent="0.25">
      <c r="A79" s="53" t="s">
        <v>187</v>
      </c>
      <c r="B79" s="53" t="s">
        <v>188</v>
      </c>
      <c r="C79" s="50" t="s">
        <v>183</v>
      </c>
    </row>
    <row r="80" spans="1:3" ht="38.25" customHeight="1" x14ac:dyDescent="0.25">
      <c r="A80" s="53" t="s">
        <v>187</v>
      </c>
      <c r="B80" s="53" t="s">
        <v>188</v>
      </c>
      <c r="C80" s="50" t="s">
        <v>183</v>
      </c>
    </row>
    <row r="81" spans="1:3" ht="30" customHeight="1" x14ac:dyDescent="0.25">
      <c r="A81" s="53" t="s">
        <v>187</v>
      </c>
      <c r="B81" s="53" t="s">
        <v>188</v>
      </c>
      <c r="C81" s="50" t="s">
        <v>183</v>
      </c>
    </row>
    <row r="82" spans="1:3" ht="42" customHeight="1" x14ac:dyDescent="0.25">
      <c r="A82" s="53" t="s">
        <v>187</v>
      </c>
      <c r="B82" s="53" t="s">
        <v>188</v>
      </c>
      <c r="C82" s="50" t="s">
        <v>183</v>
      </c>
    </row>
    <row r="83" spans="1:3" ht="30" customHeight="1" x14ac:dyDescent="0.25">
      <c r="A83" s="53" t="s">
        <v>187</v>
      </c>
      <c r="B83" s="53" t="s">
        <v>188</v>
      </c>
      <c r="C83" s="50" t="s">
        <v>183</v>
      </c>
    </row>
    <row r="84" spans="1:3" ht="30" customHeight="1" x14ac:dyDescent="0.25">
      <c r="A84" s="53" t="s">
        <v>187</v>
      </c>
      <c r="B84" s="53" t="s">
        <v>188</v>
      </c>
      <c r="C84" s="50" t="s">
        <v>282</v>
      </c>
    </row>
    <row r="85" spans="1:3" ht="30" customHeight="1" x14ac:dyDescent="0.25">
      <c r="A85" s="53" t="s">
        <v>187</v>
      </c>
      <c r="B85" s="53" t="s">
        <v>188</v>
      </c>
      <c r="C85" s="50" t="s">
        <v>183</v>
      </c>
    </row>
    <row r="86" spans="1:3" ht="30" customHeight="1" x14ac:dyDescent="0.25">
      <c r="A86" s="53" t="s">
        <v>187</v>
      </c>
      <c r="B86" s="53" t="s">
        <v>188</v>
      </c>
      <c r="C86" s="50" t="s">
        <v>183</v>
      </c>
    </row>
    <row r="87" spans="1:3" ht="30" customHeight="1" x14ac:dyDescent="0.25">
      <c r="A87" s="53" t="s">
        <v>187</v>
      </c>
      <c r="B87" s="53" t="s">
        <v>188</v>
      </c>
      <c r="C87" s="50" t="s">
        <v>183</v>
      </c>
    </row>
    <row r="88" spans="1:3" ht="30" customHeight="1" x14ac:dyDescent="0.25">
      <c r="A88" s="53" t="s">
        <v>187</v>
      </c>
      <c r="B88" s="53" t="s">
        <v>188</v>
      </c>
      <c r="C88" s="50" t="s">
        <v>183</v>
      </c>
    </row>
    <row r="89" spans="1:3" ht="30" customHeight="1" x14ac:dyDescent="0.25">
      <c r="A89" s="53" t="s">
        <v>187</v>
      </c>
      <c r="B89" s="53" t="s">
        <v>188</v>
      </c>
      <c r="C89" s="50" t="s">
        <v>183</v>
      </c>
    </row>
    <row r="90" spans="1:3" ht="30" customHeight="1" x14ac:dyDescent="0.25">
      <c r="A90" s="53" t="s">
        <v>53</v>
      </c>
      <c r="B90" s="53" t="s">
        <v>45</v>
      </c>
      <c r="C90" s="50" t="s">
        <v>183</v>
      </c>
    </row>
    <row r="91" spans="1:3" ht="30" customHeight="1" x14ac:dyDescent="0.25">
      <c r="A91" s="53" t="s">
        <v>53</v>
      </c>
      <c r="B91" s="53" t="s">
        <v>57</v>
      </c>
      <c r="C91" s="50" t="s">
        <v>183</v>
      </c>
    </row>
    <row r="92" spans="1:3" ht="30" customHeight="1" x14ac:dyDescent="0.25">
      <c r="A92" s="53" t="s">
        <v>53</v>
      </c>
      <c r="B92" s="53" t="s">
        <v>72</v>
      </c>
      <c r="C92" s="50" t="s">
        <v>183</v>
      </c>
    </row>
    <row r="93" spans="1:3" ht="30" customHeight="1" x14ac:dyDescent="0.25">
      <c r="A93" s="53" t="s">
        <v>53</v>
      </c>
      <c r="B93" s="53" t="s">
        <v>148</v>
      </c>
      <c r="C93" s="50" t="s">
        <v>183</v>
      </c>
    </row>
    <row r="94" spans="1:3" ht="30" customHeight="1" x14ac:dyDescent="0.25">
      <c r="A94" s="53" t="s">
        <v>53</v>
      </c>
      <c r="B94" s="53" t="s">
        <v>57</v>
      </c>
      <c r="C94" s="50" t="s">
        <v>183</v>
      </c>
    </row>
    <row r="95" spans="1:3" ht="30" customHeight="1" x14ac:dyDescent="0.25">
      <c r="A95" s="53" t="s">
        <v>53</v>
      </c>
      <c r="B95" s="53" t="s">
        <v>45</v>
      </c>
      <c r="C95" s="50" t="s">
        <v>183</v>
      </c>
    </row>
    <row r="96" spans="1:3" ht="30" customHeight="1" x14ac:dyDescent="0.25">
      <c r="A96" s="53"/>
      <c r="B96" s="53" t="s">
        <v>45</v>
      </c>
      <c r="C96" s="50" t="s">
        <v>183</v>
      </c>
    </row>
    <row r="97" spans="1:3" ht="30" customHeight="1" x14ac:dyDescent="0.25">
      <c r="A97" s="53" t="s">
        <v>115</v>
      </c>
      <c r="B97" s="53" t="s">
        <v>80</v>
      </c>
      <c r="C97" s="50" t="s">
        <v>183</v>
      </c>
    </row>
    <row r="98" spans="1:3" ht="30" customHeight="1" x14ac:dyDescent="0.25">
      <c r="A98" s="53" t="s">
        <v>115</v>
      </c>
      <c r="B98" s="53" t="s">
        <v>45</v>
      </c>
      <c r="C98" s="50" t="s">
        <v>183</v>
      </c>
    </row>
    <row r="99" spans="1:3" ht="30" customHeight="1" x14ac:dyDescent="0.25">
      <c r="A99" s="53"/>
      <c r="B99" s="53" t="s">
        <v>72</v>
      </c>
      <c r="C99" s="50" t="s">
        <v>182</v>
      </c>
    </row>
    <row r="100" spans="1:3" ht="30" customHeight="1" x14ac:dyDescent="0.25">
      <c r="A100" s="53" t="s">
        <v>115</v>
      </c>
      <c r="B100" s="53" t="s">
        <v>45</v>
      </c>
      <c r="C100" s="50" t="s">
        <v>183</v>
      </c>
    </row>
    <row r="101" spans="1:3" ht="30" customHeight="1" x14ac:dyDescent="0.25">
      <c r="A101" s="53" t="s">
        <v>53</v>
      </c>
      <c r="B101" s="53" t="s">
        <v>45</v>
      </c>
      <c r="C101" s="50" t="s">
        <v>183</v>
      </c>
    </row>
    <row r="102" spans="1:3" ht="30" customHeight="1" x14ac:dyDescent="0.25">
      <c r="A102" s="53" t="s">
        <v>53</v>
      </c>
      <c r="B102" s="53" t="s">
        <v>45</v>
      </c>
      <c r="C102" s="50" t="s">
        <v>183</v>
      </c>
    </row>
    <row r="103" spans="1:3" ht="30" customHeight="1" x14ac:dyDescent="0.25">
      <c r="A103" s="53" t="s">
        <v>29</v>
      </c>
      <c r="B103" s="53" t="s">
        <v>148</v>
      </c>
      <c r="C103" s="50" t="s">
        <v>182</v>
      </c>
    </row>
    <row r="104" spans="1:3" ht="30" customHeight="1" x14ac:dyDescent="0.25">
      <c r="A104" s="53" t="s">
        <v>29</v>
      </c>
      <c r="B104" s="53" t="s">
        <v>45</v>
      </c>
      <c r="C104" s="50" t="s">
        <v>182</v>
      </c>
    </row>
    <row r="105" spans="1:3" ht="30" customHeight="1" x14ac:dyDescent="0.25">
      <c r="A105" s="53" t="s">
        <v>29</v>
      </c>
      <c r="B105" s="53" t="s">
        <v>148</v>
      </c>
      <c r="C105" s="50" t="s">
        <v>182</v>
      </c>
    </row>
    <row r="106" spans="1:3" ht="30" customHeight="1" x14ac:dyDescent="0.25">
      <c r="A106" s="53" t="s">
        <v>53</v>
      </c>
      <c r="B106" s="53" t="s">
        <v>57</v>
      </c>
      <c r="C106" s="50" t="s">
        <v>182</v>
      </c>
    </row>
    <row r="107" spans="1:3" ht="30" customHeight="1" x14ac:dyDescent="0.25">
      <c r="A107" s="53" t="s">
        <v>115</v>
      </c>
      <c r="B107" s="53" t="s">
        <v>45</v>
      </c>
      <c r="C107" s="50" t="s">
        <v>182</v>
      </c>
    </row>
    <row r="108" spans="1:3" ht="30" customHeight="1" x14ac:dyDescent="0.25">
      <c r="A108" s="53" t="s">
        <v>115</v>
      </c>
      <c r="B108" s="53" t="s">
        <v>45</v>
      </c>
      <c r="C108" s="50" t="s">
        <v>182</v>
      </c>
    </row>
    <row r="109" spans="1:3" ht="30" customHeight="1" x14ac:dyDescent="0.25">
      <c r="A109" s="53" t="s">
        <v>29</v>
      </c>
      <c r="B109" s="53" t="s">
        <v>45</v>
      </c>
      <c r="C109" s="50" t="s">
        <v>182</v>
      </c>
    </row>
    <row r="110" spans="1:3" ht="30" customHeight="1" x14ac:dyDescent="0.25">
      <c r="A110" s="53" t="s">
        <v>53</v>
      </c>
      <c r="B110" s="53" t="s">
        <v>72</v>
      </c>
      <c r="C110" s="50" t="s">
        <v>182</v>
      </c>
    </row>
    <row r="111" spans="1:3" ht="30" customHeight="1" x14ac:dyDescent="0.25">
      <c r="A111" s="53" t="s">
        <v>53</v>
      </c>
      <c r="B111" s="53" t="s">
        <v>57</v>
      </c>
      <c r="C111" s="50" t="s">
        <v>183</v>
      </c>
    </row>
    <row r="112" spans="1:3" ht="30" customHeight="1" x14ac:dyDescent="0.25">
      <c r="A112" s="46"/>
      <c r="B112" s="46"/>
      <c r="C112" s="45"/>
    </row>
    <row r="113" spans="1:3" ht="30" customHeight="1" x14ac:dyDescent="0.25">
      <c r="A113" s="46"/>
      <c r="B113" s="46"/>
      <c r="C113" s="45"/>
    </row>
    <row r="114" spans="1:3" ht="30" customHeight="1" x14ac:dyDescent="0.25">
      <c r="A114" s="46"/>
      <c r="B114" s="46"/>
      <c r="C114" s="45"/>
    </row>
    <row r="115" spans="1:3" ht="30" customHeight="1" x14ac:dyDescent="0.25">
      <c r="A115" s="46"/>
      <c r="B115" s="46"/>
      <c r="C115" s="45"/>
    </row>
    <row r="116" spans="1:3" ht="30" customHeight="1" x14ac:dyDescent="0.25">
      <c r="A116" s="46" t="s">
        <v>189</v>
      </c>
      <c r="B116" s="46" t="s">
        <v>189</v>
      </c>
      <c r="C116" s="45" t="s">
        <v>189</v>
      </c>
    </row>
    <row r="117" spans="1:3" ht="30" customHeight="1" x14ac:dyDescent="0.25">
      <c r="A117" s="46" t="s">
        <v>189</v>
      </c>
      <c r="B117" s="46" t="s">
        <v>189</v>
      </c>
      <c r="C117" s="45" t="s">
        <v>189</v>
      </c>
    </row>
    <row r="118" spans="1:3" ht="30" customHeight="1" x14ac:dyDescent="0.25">
      <c r="A118" s="46" t="s">
        <v>189</v>
      </c>
      <c r="B118" s="46" t="s">
        <v>189</v>
      </c>
      <c r="C118" s="45" t="s">
        <v>189</v>
      </c>
    </row>
    <row r="119" spans="1:3" ht="30" customHeight="1" x14ac:dyDescent="0.25">
      <c r="A119" s="46" t="s">
        <v>189</v>
      </c>
      <c r="B119" s="46" t="s">
        <v>189</v>
      </c>
      <c r="C119" s="45" t="s">
        <v>189</v>
      </c>
    </row>
    <row r="120" spans="1:3" ht="30" customHeight="1" x14ac:dyDescent="0.25">
      <c r="A120" s="46" t="s">
        <v>189</v>
      </c>
      <c r="B120" s="46" t="s">
        <v>189</v>
      </c>
      <c r="C120" s="45" t="s">
        <v>189</v>
      </c>
    </row>
    <row r="121" spans="1:3" ht="30" customHeight="1" x14ac:dyDescent="0.25">
      <c r="A121" s="46" t="s">
        <v>189</v>
      </c>
      <c r="B121" s="46" t="s">
        <v>189</v>
      </c>
      <c r="C121" s="45" t="s">
        <v>189</v>
      </c>
    </row>
    <row r="122" spans="1:3" ht="30" customHeight="1" x14ac:dyDescent="0.25">
      <c r="A122" s="46" t="s">
        <v>189</v>
      </c>
      <c r="B122" s="46" t="s">
        <v>189</v>
      </c>
      <c r="C122" s="45" t="s">
        <v>189</v>
      </c>
    </row>
    <row r="123" spans="1:3" ht="30" customHeight="1" x14ac:dyDescent="0.25">
      <c r="A123" s="46" t="s">
        <v>189</v>
      </c>
      <c r="B123" s="46" t="s">
        <v>189</v>
      </c>
      <c r="C123" s="45" t="s">
        <v>189</v>
      </c>
    </row>
    <row r="124" spans="1:3" ht="30" customHeight="1" x14ac:dyDescent="0.25">
      <c r="A124" s="46" t="s">
        <v>189</v>
      </c>
      <c r="B124" s="46" t="s">
        <v>189</v>
      </c>
      <c r="C124" s="45" t="s">
        <v>189</v>
      </c>
    </row>
    <row r="125" spans="1:3" x14ac:dyDescent="0.25">
      <c r="A125" s="40"/>
      <c r="B125" s="40"/>
      <c r="C125" s="40"/>
    </row>
    <row r="126" spans="1:3" x14ac:dyDescent="0.25">
      <c r="A126" s="40"/>
      <c r="B126" s="40"/>
      <c r="C126" s="40"/>
    </row>
  </sheetData>
  <autoFilter ref="A1:C68" xr:uid="{2B29209D-1B03-4DC8-B428-7CCB4609D4CD}"/>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49D57-E711-44C5-AC6C-8C30A1BC8FCC}">
  <dimension ref="B3:G25"/>
  <sheetViews>
    <sheetView workbookViewId="0">
      <selection activeCell="S21" sqref="S21"/>
    </sheetView>
  </sheetViews>
  <sheetFormatPr defaultRowHeight="15" x14ac:dyDescent="0.25"/>
  <cols>
    <col min="2" max="2" width="15.140625" customWidth="1"/>
    <col min="6" max="6" width="42.140625" customWidth="1"/>
  </cols>
  <sheetData>
    <row r="3" spans="2:7" x14ac:dyDescent="0.25">
      <c r="B3" t="s">
        <v>426</v>
      </c>
      <c r="F3" t="s">
        <v>427</v>
      </c>
    </row>
    <row r="4" spans="2:7" x14ac:dyDescent="0.25">
      <c r="B4" s="21" t="s">
        <v>428</v>
      </c>
      <c r="C4" s="21">
        <f>COUNTIF('Stakeholders Contacted'!C:C, "Informed")</f>
        <v>44</v>
      </c>
      <c r="F4" s="21" t="s">
        <v>29</v>
      </c>
      <c r="G4" s="21">
        <f>COUNTIF('Consultation Log'!K:K, "RTO")</f>
        <v>15</v>
      </c>
    </row>
    <row r="5" spans="2:7" x14ac:dyDescent="0.25">
      <c r="B5" s="21" t="s">
        <v>429</v>
      </c>
      <c r="C5" s="21">
        <f>COUNTIF('Stakeholders Contacted'!C:C, "Engaged")</f>
        <v>66</v>
      </c>
      <c r="F5" s="21" t="s">
        <v>61</v>
      </c>
      <c r="G5" s="21">
        <f>COUNTIF('Stakeholders Contacted'!A:A, "Industry Association")</f>
        <v>9</v>
      </c>
    </row>
    <row r="6" spans="2:7" x14ac:dyDescent="0.25">
      <c r="B6" s="25" t="s">
        <v>430</v>
      </c>
      <c r="C6" s="21">
        <f>SUM(C4+C5)</f>
        <v>110</v>
      </c>
      <c r="F6" s="21" t="s">
        <v>53</v>
      </c>
      <c r="G6" s="21">
        <f>COUNTIF('Stakeholders Contacted'!A:A, "Employer")</f>
        <v>32</v>
      </c>
    </row>
    <row r="7" spans="2:7" x14ac:dyDescent="0.25">
      <c r="F7" s="21" t="s">
        <v>431</v>
      </c>
      <c r="G7" s="21">
        <f>COUNTIF('Stakeholders Contacted'!A:A, "Government")</f>
        <v>0</v>
      </c>
    </row>
    <row r="8" spans="2:7" x14ac:dyDescent="0.25">
      <c r="F8" s="21" t="s">
        <v>187</v>
      </c>
      <c r="G8" s="21">
        <f>COUNTIF('Stakeholders Contacted'!A:A, "JSC")</f>
        <v>25</v>
      </c>
    </row>
    <row r="9" spans="2:7" x14ac:dyDescent="0.25">
      <c r="F9" s="21" t="s">
        <v>432</v>
      </c>
      <c r="G9" s="21">
        <f>COUNTIF('Stakeholders Contacted'!A:A, "Other")</f>
        <v>0</v>
      </c>
    </row>
    <row r="10" spans="2:7" x14ac:dyDescent="0.25">
      <c r="F10" s="21" t="s">
        <v>433</v>
      </c>
      <c r="G10" s="21">
        <f>COUNTIF('Stakeholders Contacted'!A:A, "Union")</f>
        <v>0</v>
      </c>
    </row>
    <row r="11" spans="2:7" x14ac:dyDescent="0.25">
      <c r="F11" s="21" t="s">
        <v>434</v>
      </c>
      <c r="G11" s="21">
        <f>COUNTIF('Stakeholders Contacted'!A:A, "Senior Responsible Officer (SRO)")</f>
        <v>0</v>
      </c>
    </row>
    <row r="12" spans="2:7" x14ac:dyDescent="0.25">
      <c r="F12" s="21" t="s">
        <v>115</v>
      </c>
      <c r="G12" s="21">
        <f>COUNTIF('Stakeholders Contacted'!A:A, "Regulator")</f>
        <v>14</v>
      </c>
    </row>
    <row r="13" spans="2:7" x14ac:dyDescent="0.25">
      <c r="F13" s="21" t="s">
        <v>76</v>
      </c>
      <c r="G13" s="21">
        <f>COUNTIF('Stakeholders Contacted'!A:A, "STA")</f>
        <v>10</v>
      </c>
    </row>
    <row r="14" spans="2:7" x14ac:dyDescent="0.25">
      <c r="F14" s="25" t="s">
        <v>430</v>
      </c>
      <c r="G14" s="21">
        <f>SUM(G4:G13)</f>
        <v>105</v>
      </c>
    </row>
    <row r="15" spans="2:7" x14ac:dyDescent="0.25">
      <c r="B15" t="s">
        <v>435</v>
      </c>
    </row>
    <row r="16" spans="2:7" x14ac:dyDescent="0.25">
      <c r="B16" s="21" t="s">
        <v>57</v>
      </c>
      <c r="C16" s="21">
        <f>COUNTIF('Stakeholders Contacted'!B:B, "QLD")</f>
        <v>21</v>
      </c>
    </row>
    <row r="17" spans="2:7" x14ac:dyDescent="0.25">
      <c r="B17" s="21" t="s">
        <v>148</v>
      </c>
      <c r="C17" s="21">
        <f>COUNTIF('Stakeholders Contacted'!B:B, "VIC")</f>
        <v>11</v>
      </c>
      <c r="F17" s="21" t="s">
        <v>437</v>
      </c>
      <c r="G17" s="21">
        <f>COUNTIF('Consultation Log'!N:N, "Online Meeting")</f>
        <v>40</v>
      </c>
    </row>
    <row r="18" spans="2:7" x14ac:dyDescent="0.25">
      <c r="B18" s="21" t="s">
        <v>72</v>
      </c>
      <c r="C18" s="21">
        <f>COUNTIF('Stakeholders Contacted'!B:B, "WA")</f>
        <v>12</v>
      </c>
      <c r="F18" s="21" t="s">
        <v>118</v>
      </c>
      <c r="G18" s="21">
        <f>COUNTIF('Consultation Log'!N:N, "Email")</f>
        <v>41</v>
      </c>
    </row>
    <row r="19" spans="2:7" x14ac:dyDescent="0.25">
      <c r="B19" s="21" t="s">
        <v>80</v>
      </c>
      <c r="C19" s="21">
        <f>COUNTIF('Stakeholders Contacted'!B:B, "SA")</f>
        <v>5</v>
      </c>
      <c r="F19" s="21"/>
      <c r="G19" s="21"/>
    </row>
    <row r="20" spans="2:7" x14ac:dyDescent="0.25">
      <c r="B20" s="21" t="s">
        <v>45</v>
      </c>
      <c r="C20" s="21">
        <f>COUNTIF('Stakeholders Contacted'!B:B, "NSW")</f>
        <v>28</v>
      </c>
    </row>
    <row r="21" spans="2:7" x14ac:dyDescent="0.25">
      <c r="B21" s="21" t="s">
        <v>186</v>
      </c>
      <c r="C21" s="21">
        <f>COUNTIF('Stakeholders Contacted'!B:B, "TAS")</f>
        <v>1</v>
      </c>
    </row>
    <row r="22" spans="2:7" x14ac:dyDescent="0.25">
      <c r="B22" s="21" t="s">
        <v>436</v>
      </c>
      <c r="C22" s="21">
        <f>COUNTIF('Stakeholders Contacted'!B:B, "National")</f>
        <v>0</v>
      </c>
    </row>
    <row r="23" spans="2:7" x14ac:dyDescent="0.25">
      <c r="B23" s="21" t="s">
        <v>184</v>
      </c>
      <c r="C23" s="21">
        <f>COUNTIF('Stakeholders Contacted'!B:B, "ACT")</f>
        <v>2</v>
      </c>
    </row>
    <row r="24" spans="2:7" x14ac:dyDescent="0.25">
      <c r="B24" s="21" t="s">
        <v>185</v>
      </c>
      <c r="C24" s="21">
        <f>COUNTIF('Stakeholders Contacted'!B:B, "NT")</f>
        <v>4</v>
      </c>
    </row>
    <row r="25" spans="2:7" x14ac:dyDescent="0.25">
      <c r="B25" s="25" t="s">
        <v>430</v>
      </c>
      <c r="C25" s="21">
        <f>SUM(C16:C24)</f>
        <v>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d0da67-d85c-4470-a8ba-81864a0ab3eb" xsi:nil="true"/>
    <lcf76f155ced4ddcb4097134ff3c332f xmlns="ff9bcaeb-e359-437b-a5fa-cbf9e45c6eba">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Flow_SignoffStatus xmlns="ff9bcaeb-e359-437b-a5fa-cbf9e45c6eba" xsi:nil="true"/>
    <_dlc_DocId xmlns="d5d0da67-d85c-4470-a8ba-81864a0ab3eb">BSA0-844878976-7454</_dlc_DocId>
    <_dlc_DocIdUrl xmlns="d5d0da67-d85c-4470-a8ba-81864a0ab3eb">
      <Url>https://buildskillsau.sharepoint.com/sites/TPP/_layouts/15/DocIdRedir.aspx?ID=BSA0-844878976-7454</Url>
      <Description>BSA0-844878976-7454</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B9791D0B51B3964DAE1E4A4F38D04C90" ma:contentTypeVersion="18" ma:contentTypeDescription="Create a new document." ma:contentTypeScope="" ma:versionID="816e19a5ffa4042b604ea0a91dd9112b">
  <xsd:schema xmlns:xsd="http://www.w3.org/2001/XMLSchema" xmlns:xs="http://www.w3.org/2001/XMLSchema" xmlns:p="http://schemas.microsoft.com/office/2006/metadata/properties" xmlns:ns1="http://schemas.microsoft.com/sharepoint/v3" xmlns:ns2="ff9bcaeb-e359-437b-a5fa-cbf9e45c6eba" xmlns:ns3="d5d0da67-d85c-4470-a8ba-81864a0ab3eb" targetNamespace="http://schemas.microsoft.com/office/2006/metadata/properties" ma:root="true" ma:fieldsID="53c434eff5bf0d0f32c9f5eb896f218f" ns1:_="" ns2:_="" ns3:_="">
    <xsd:import namespace="http://schemas.microsoft.com/sharepoint/v3"/>
    <xsd:import namespace="ff9bcaeb-e359-437b-a5fa-cbf9e45c6eba"/>
    <xsd:import namespace="d5d0da67-d85c-4470-a8ba-81864a0ab3eb"/>
    <xsd:element name="properties">
      <xsd:complexType>
        <xsd:sequence>
          <xsd:element name="documentManagement">
            <xsd:complexType>
              <xsd:all>
                <xsd:element ref="ns2:_Flow_SignoffStatus" minOccurs="0"/>
                <xsd:element ref="ns2:MediaServiceMetadata" minOccurs="0"/>
                <xsd:element ref="ns2:MediaServiceFastMetadata" minOccurs="0"/>
                <xsd:element ref="ns2:MediaServiceSearchProperties" minOccurs="0"/>
                <xsd:element ref="ns2:MediaServiceObjectDetectorVersions" minOccurs="0"/>
                <xsd:element ref="ns3:_dlc_DocId" minOccurs="0"/>
                <xsd:element ref="ns3:_dlc_DocIdUrl" minOccurs="0"/>
                <xsd:element ref="ns3:_dlc_DocIdPersistId"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9bcaeb-e359-437b-a5fa-cbf9e45c6eba" elementFormDefault="qualified">
    <xsd:import namespace="http://schemas.microsoft.com/office/2006/documentManagement/types"/>
    <xsd:import namespace="http://schemas.microsoft.com/office/infopath/2007/PartnerControls"/>
    <xsd:element name="_Flow_SignoffStatus" ma:index="8" nillable="true" ma:displayName="Sign-off status" ma:internalName="Sign_x002d_off_x0020_status">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d1e8ecf-8c49-4e35-9300-8dee0729077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d0da67-d85c-4470-a8ba-81864a0ab3eb"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9ecdeb92-e6cf-4f60-bb59-e30d0a4da880}" ma:internalName="TaxCatchAll" ma:showField="CatchAllData" ma:web="d5d0da67-d85c-4470-a8ba-81864a0ab3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DF241-5D30-4F79-9266-F1695568CB6B}">
  <ds:schemaRefs>
    <ds:schemaRef ds:uri="http://purl.org/dc/terms/"/>
    <ds:schemaRef ds:uri="http://schemas.microsoft.com/office/2006/documentManagement/types"/>
    <ds:schemaRef ds:uri="ff9bcaeb-e359-437b-a5fa-cbf9e45c6eba"/>
    <ds:schemaRef ds:uri="http://purl.org/dc/elements/1.1/"/>
    <ds:schemaRef ds:uri="http://www.w3.org/XML/1998/namespace"/>
    <ds:schemaRef ds:uri="http://purl.org/dc/dcmitype/"/>
    <ds:schemaRef ds:uri="http://schemas.openxmlformats.org/package/2006/metadata/core-properties"/>
    <ds:schemaRef ds:uri="http://schemas.microsoft.com/office/infopath/2007/PartnerControls"/>
    <ds:schemaRef ds:uri="d5d0da67-d85c-4470-a8ba-81864a0ab3eb"/>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9D07E73D-6AF2-456F-A152-F232985FDE83}">
  <ds:schemaRefs>
    <ds:schemaRef ds:uri="http://schemas.microsoft.com/sharepoint/events"/>
  </ds:schemaRefs>
</ds:datastoreItem>
</file>

<file path=customXml/itemProps3.xml><?xml version="1.0" encoding="utf-8"?>
<ds:datastoreItem xmlns:ds="http://schemas.openxmlformats.org/officeDocument/2006/customXml" ds:itemID="{51825F4B-FA0C-4C34-8816-DCAC10D50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f9bcaeb-e359-437b-a5fa-cbf9e45c6eba"/>
    <ds:schemaRef ds:uri="d5d0da67-d85c-4470-a8ba-81864a0ab3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3906BF8-299A-489D-AD08-04551D694C3B}">
  <ds:schemaRefs>
    <ds:schemaRef ds:uri="http://schemas.microsoft.com/sharepoint/v3/contenttype/forms"/>
  </ds:schemaRefs>
</ds:datastoreItem>
</file>

<file path=docMetadata/LabelInfo.xml><?xml version="1.0" encoding="utf-8"?>
<clbl:labelList xmlns:clbl="http://schemas.microsoft.com/office/2020/mipLabelMetadata">
  <clbl:label id="{defa4170-0d19-0005-0004-bc88714345d2}" enabled="1" method="Standard" siteId="{5a889865-20ae-495c-ae66-68b685747b9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Project Overview</vt:lpstr>
      <vt:lpstr>Technical Committee</vt:lpstr>
      <vt:lpstr>Consultation Summary</vt:lpstr>
      <vt:lpstr>Consultation Log</vt:lpstr>
      <vt:lpstr>Engagement Activities</vt:lpstr>
      <vt:lpstr>Stakeholders Contacted</vt:lpstr>
      <vt:lpstr>Stakeholders Contact Details</vt:lpstr>
      <vt:lpstr>Graph Data</vt:lpstr>
      <vt:lpstr>'Consultation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Miller</dc:creator>
  <cp:keywords/>
  <dc:description/>
  <cp:lastModifiedBy>Sarah Martin</cp:lastModifiedBy>
  <cp:revision/>
  <dcterms:created xsi:type="dcterms:W3CDTF">2025-01-29T04:10:42Z</dcterms:created>
  <dcterms:modified xsi:type="dcterms:W3CDTF">2026-06-11T22:17:46Z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0x010100B9791D0B51B3964DAE1E4A4F38D04C90</vt:lpwstr>
  </property>
  <property fmtid="{D5CDD505-2E9C-101B-9397-08002B2CF9AE}" pid="3" name="_dlc_DocIdItemGuid">
    <vt:lpwstr>27aaa217-bdf3-46e8-8583-fa4db6113bb0</vt:lpwstr>
  </property>
  <property fmtid="{D5CDD505-2E9C-101B-9397-08002B2CF9AE}" pid="4" name="MediaServiceImageTags">
    <vt:lpwstr/>
  </property>
  <property fmtid="{D5CDD505-2E9C-101B-9397-08002B2CF9AE}" pid="5" name="xd_ProgID">
    <vt:lpwstr/>
  </property>
  <property fmtid="{D5CDD505-2E9C-101B-9397-08002B2CF9AE}" pid="6" name="_dlc_DocId">
    <vt:lpwstr>BSA0-844878976-2480</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lc_DocIdUrl">
    <vt:lpwstr>https://buildskillsau.sharepoint.com/sites/TPP/_layouts/15/DocIdRedir.aspx?ID=BSA0-844878976-2480, BSA0-844878976-2480</vt:lpwstr>
  </property>
  <property fmtid="{D5CDD505-2E9C-101B-9397-08002B2CF9AE}" pid="12" name="xd_Signature">
    <vt:bool>false</vt:bool>
  </property>
</Properties>
</file>