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croshade\LangportTC$\Shared\Unrestricted\Town Council\Budget\Budget 2023.24\"/>
    </mc:Choice>
  </mc:AlternateContent>
  <xr:revisionPtr revIDLastSave="0" documentId="13_ncr:1_{EBAB4655-5447-4B75-9E8A-479330245DA0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26" i="1" l="1"/>
  <c r="F123" i="1"/>
  <c r="F124" i="1" s="1"/>
  <c r="F116" i="1"/>
  <c r="F117" i="1" s="1"/>
  <c r="F110" i="1"/>
  <c r="F111" i="1" s="1"/>
  <c r="F104" i="1"/>
  <c r="F105" i="1" s="1"/>
  <c r="F102" i="1"/>
  <c r="F91" i="1"/>
  <c r="F92" i="1" s="1"/>
  <c r="F88" i="1"/>
  <c r="F83" i="1"/>
  <c r="F84" i="1" s="1"/>
  <c r="F79" i="1"/>
  <c r="F74" i="1"/>
  <c r="F73" i="1"/>
  <c r="F64" i="1"/>
  <c r="F65" i="1" s="1"/>
  <c r="F61" i="1"/>
  <c r="F55" i="1"/>
  <c r="F50" i="1"/>
  <c r="F45" i="1"/>
  <c r="F38" i="1"/>
  <c r="F39" i="1" s="1"/>
  <c r="F11" i="1" l="1"/>
  <c r="F33" i="1"/>
  <c r="F127" i="1" s="1"/>
  <c r="F128" i="1" s="1"/>
  <c r="F34" i="1" l="1"/>
  <c r="E11" i="1"/>
  <c r="E123" i="1"/>
  <c r="E124" i="1" s="1"/>
  <c r="E116" i="1"/>
  <c r="E117" i="1" s="1"/>
  <c r="E110" i="1"/>
  <c r="E111" i="1" s="1"/>
  <c r="E104" i="1"/>
  <c r="E102" i="1"/>
  <c r="E91" i="1"/>
  <c r="E92" i="1" s="1"/>
  <c r="E88" i="1"/>
  <c r="E83" i="1"/>
  <c r="E79" i="1"/>
  <c r="E73" i="1"/>
  <c r="E70" i="1"/>
  <c r="E64" i="1"/>
  <c r="E65" i="1" s="1"/>
  <c r="E61" i="1"/>
  <c r="E55" i="1"/>
  <c r="E50" i="1"/>
  <c r="E45" i="1"/>
  <c r="E38" i="1"/>
  <c r="E39" i="1" s="1"/>
  <c r="E33" i="1"/>
  <c r="E51" i="1" l="1"/>
  <c r="E34" i="1"/>
  <c r="E126" i="1"/>
  <c r="E84" i="1"/>
  <c r="E74" i="1"/>
  <c r="E105" i="1"/>
  <c r="E127" i="1"/>
  <c r="E128" i="1" l="1"/>
  <c r="D123" i="1"/>
  <c r="D124" i="1" s="1"/>
  <c r="D116" i="1"/>
  <c r="D117" i="1" s="1"/>
  <c r="D110" i="1"/>
  <c r="D111" i="1" s="1"/>
  <c r="D104" i="1"/>
  <c r="D102" i="1"/>
  <c r="D91" i="1"/>
  <c r="D88" i="1"/>
  <c r="D83" i="1"/>
  <c r="D79" i="1"/>
  <c r="D73" i="1"/>
  <c r="D70" i="1"/>
  <c r="D64" i="1"/>
  <c r="D61" i="1"/>
  <c r="D55" i="1"/>
  <c r="D50" i="1"/>
  <c r="D45" i="1"/>
  <c r="D38" i="1"/>
  <c r="D39" i="1" s="1"/>
  <c r="D33" i="1"/>
  <c r="D11" i="1"/>
  <c r="D74" i="1" l="1"/>
  <c r="D51" i="1"/>
  <c r="D105" i="1"/>
  <c r="D126" i="1"/>
  <c r="D84" i="1"/>
  <c r="D34" i="1"/>
  <c r="D65" i="1"/>
  <c r="D92" i="1"/>
  <c r="D127" i="1"/>
  <c r="D128" i="1" l="1"/>
</calcChain>
</file>

<file path=xl/sharedStrings.xml><?xml version="1.0" encoding="utf-8"?>
<sst xmlns="http://schemas.openxmlformats.org/spreadsheetml/2006/main" count="136" uniqueCount="114">
  <si>
    <t>ADMINISTRATION</t>
  </si>
  <si>
    <t>Market Income</t>
  </si>
  <si>
    <t>Website Income</t>
  </si>
  <si>
    <t>Precept</t>
  </si>
  <si>
    <t>Trust Cont to Office Admin &amp; A</t>
  </si>
  <si>
    <t>Misc Income</t>
  </si>
  <si>
    <t>Licensing</t>
  </si>
  <si>
    <t>Interest</t>
  </si>
  <si>
    <t>Total Income</t>
  </si>
  <si>
    <t>Staff Salary, Tax, NI &amp; Pensions</t>
  </si>
  <si>
    <t>Staff Expenses</t>
  </si>
  <si>
    <t>Training &amp; Courses</t>
  </si>
  <si>
    <t>Chairman's Allowance</t>
  </si>
  <si>
    <t>Cllrs Expense</t>
  </si>
  <si>
    <t>Council Office Rates</t>
  </si>
  <si>
    <t>Cleaning Supplies</t>
  </si>
  <si>
    <t>Postage</t>
  </si>
  <si>
    <t>Stationary/Office Supplies</t>
  </si>
  <si>
    <t>Office Equipment</t>
  </si>
  <si>
    <t>Telephone/Broadband Charges</t>
  </si>
  <si>
    <t>Professional Fees</t>
  </si>
  <si>
    <t>Subscription</t>
  </si>
  <si>
    <t>Insurance</t>
  </si>
  <si>
    <t>Elections</t>
  </si>
  <si>
    <t>Audit Costs</t>
  </si>
  <si>
    <t>Bank Charges</t>
  </si>
  <si>
    <t>Marketing/Promotions</t>
  </si>
  <si>
    <t>Petty Cash</t>
  </si>
  <si>
    <t>Market</t>
  </si>
  <si>
    <t xml:space="preserve">Website </t>
  </si>
  <si>
    <t>Overhead Expenditure</t>
  </si>
  <si>
    <t>Grants</t>
  </si>
  <si>
    <t>Local Information Centre</t>
  </si>
  <si>
    <t>LIC Grant Income</t>
  </si>
  <si>
    <t>LIC Rent Income</t>
  </si>
  <si>
    <t>LIC Sales Income</t>
  </si>
  <si>
    <t>LIC Premises Rent</t>
  </si>
  <si>
    <t>LIC Merchandise</t>
  </si>
  <si>
    <t>LIC Equipment &amp; Stationery</t>
  </si>
  <si>
    <t>LIC Telephone &amp; Broadband</t>
  </si>
  <si>
    <t>Cemetery</t>
  </si>
  <si>
    <t>Interment Income</t>
  </si>
  <si>
    <t>Memorial Income</t>
  </si>
  <si>
    <t>Cemetery Rates</t>
  </si>
  <si>
    <t>Cemetery &amp; All Saints Maintenance</t>
  </si>
  <si>
    <t>Cocklemoor &amp; Black Bridge</t>
  </si>
  <si>
    <t>Cocklemoor &amp; Black Bridge Income</t>
  </si>
  <si>
    <t>Cocklemoor Rent</t>
  </si>
  <si>
    <t>Cocklemoor Maintenance</t>
  </si>
  <si>
    <t>River Project Expenditure</t>
  </si>
  <si>
    <t>Town Enhancement</t>
  </si>
  <si>
    <t>Cycleway Donations</t>
  </si>
  <si>
    <t>Common Moor Footpaths</t>
  </si>
  <si>
    <t>Town Amenities</t>
  </si>
  <si>
    <t>Miscellaneous Expenditure</t>
  </si>
  <si>
    <t>Langport Common Moor</t>
  </si>
  <si>
    <t>Grass sales</t>
  </si>
  <si>
    <t>Drainage Board</t>
  </si>
  <si>
    <t>Management Fee Rent Collection</t>
  </si>
  <si>
    <t>Memorial Field</t>
  </si>
  <si>
    <t>s106 Funding</t>
  </si>
  <si>
    <t>Memorial Field Grants Received</t>
  </si>
  <si>
    <t>Cricket Field</t>
  </si>
  <si>
    <t>Cricket Field Rent &amp; Insurance</t>
  </si>
  <si>
    <t>Cricket Club Maintenance</t>
  </si>
  <si>
    <t>Car Park &amp; Toilets</t>
  </si>
  <si>
    <t>Electric Car Charging Point</t>
  </si>
  <si>
    <t>Toilets Expenditure</t>
  </si>
  <si>
    <t>Christmas Lights</t>
  </si>
  <si>
    <t>Festive Lights Repairs &amp; Mtce</t>
  </si>
  <si>
    <t>Festive Lights New</t>
  </si>
  <si>
    <t>Capital Projects</t>
  </si>
  <si>
    <t>Town Development</t>
  </si>
  <si>
    <t>Total Budget Income</t>
  </si>
  <si>
    <t>Administration - Net Expenditure</t>
  </si>
  <si>
    <t>Grants - Net Expenditure</t>
  </si>
  <si>
    <t>LIC - Net Expenditure</t>
  </si>
  <si>
    <t>Cemetery - Net Expenditure</t>
  </si>
  <si>
    <t>Cocklemoor &amp; Black Bridge - Net Expenditure</t>
  </si>
  <si>
    <t>Town Enhancement Net Expenditure</t>
  </si>
  <si>
    <t>Langport Common Moor - Net Income</t>
  </si>
  <si>
    <t>Cricket Field- Net Expenditure</t>
  </si>
  <si>
    <t>Car Park &amp; Toilets - Net Expenditure</t>
  </si>
  <si>
    <t>Christmas Lights - Net Expenditure</t>
  </si>
  <si>
    <t>Capital Projects -  Net Expenditure</t>
  </si>
  <si>
    <t>Total Budget Expenditure</t>
  </si>
  <si>
    <t xml:space="preserve"> Total Net Expenditure</t>
  </si>
  <si>
    <t>BUDGET</t>
  </si>
  <si>
    <t>Year</t>
  </si>
  <si>
    <t>2021/22</t>
  </si>
  <si>
    <t>Cycleway Income</t>
  </si>
  <si>
    <t>2022/23</t>
  </si>
  <si>
    <t>LABG</t>
  </si>
  <si>
    <t>New office</t>
  </si>
  <si>
    <t>Consultant £200pmth</t>
  </si>
  <si>
    <t>New rent</t>
  </si>
  <si>
    <t>Fair</t>
  </si>
  <si>
    <t>Net Expenditure</t>
  </si>
  <si>
    <t>Payments to Landmark Langport CIO</t>
  </si>
  <si>
    <t xml:space="preserve">10% Pay award </t>
  </si>
  <si>
    <t>Mobile/office</t>
  </si>
  <si>
    <t>SALC SLCC ICO P.Online</t>
  </si>
  <si>
    <t>Includes C Field</t>
  </si>
  <si>
    <t>Ask HEPC</t>
  </si>
  <si>
    <t>3yr  contract</t>
  </si>
  <si>
    <t>Handover</t>
  </si>
  <si>
    <t>to</t>
  </si>
  <si>
    <t>CCT CIO</t>
  </si>
  <si>
    <t>General repairs</t>
  </si>
  <si>
    <t>Empty bins</t>
  </si>
  <si>
    <t>Citrix,emails, printer,Msoft</t>
  </si>
  <si>
    <t>Possible income</t>
  </si>
  <si>
    <t>Elcity Wallgate Mtce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</si>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</sst>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0" fillId="0" borderId="0" xfId="0" applyNumberFormat="1"/>
    <xf numFmtId="0" fontId="2" fillId="0" borderId="0" xfId="0" applyFont="1"/>
    <xf numFmtId="0" fontId="3" fillId="0" borderId="0" xfId="0" applyFont="1" applyAlignment="1">
      <alignment horizontal="right"/>
    </xf>
    <xf numFmtId="0" fontId="0" fillId="2" borderId="0" xfId="0" applyFill="1"/>
    <xf numFmtId="0" fontId="2" fillId="2" borderId="0" xfId="0" applyFont="1" applyFill="1"/>
    <xf numFmtId="0" fontId="0" fillId="3" borderId="0" xfId="0" applyFill="1"/>
    <xf numFmtId="3" fontId="0" fillId="0" borderId="0" xfId="0" applyNumberFormat="1" applyFill="1"/>
    <xf numFmtId="0" fontId="1" fillId="0" borderId="0" xfId="0" applyFont="1" applyFill="1"/>
    <xf numFmtId="0" fontId="0" fillId="0" borderId="0" xfId="0" applyFill="1"/>
    <xf numFmtId="3" fontId="2" fillId="0" borderId="0" xfId="0" applyNumberFormat="1" applyFont="1" applyFill="1"/>
    <xf numFmtId="0" fontId="2" fillId="0" borderId="0" xfId="0" applyFont="1" applyFill="1"/>
    <xf numFmtId="3" fontId="3" fillId="0" borderId="0" xfId="0" applyNumberFormat="1" applyFont="1" applyFill="1"/>
    <xf numFmtId="0" fontId="4" fillId="0" borderId="0" xfId="0" applyFont="1" applyFill="1"/>
    <xf numFmtId="3" fontId="1" fillId="0" borderId="0" xfId="0" applyNumberFormat="1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8"/>
  <sheetViews>
    <sheetView tabSelected="1" view="pageLayout" topLeftCell="A123" zoomScale="160" zoomScaleNormal="100" zoomScalePageLayoutView="160" workbookViewId="0">
      <selection activeCell="F129" sqref="F129"/>
    </sheetView>
  </sheetViews>
  <sheetFormatPr defaultRowHeight="15" x14ac:dyDescent="0.25"/>
  <cols>
    <col min="1" max="1" width="5.85546875" customWidth="1"/>
    <col min="2" max="2" width="31.7109375" customWidth="1"/>
    <col min="3" max="3" width="8" customWidth="1"/>
    <col min="4" max="4" width="9.140625" style="11"/>
  </cols>
  <sheetData>
    <row r="1" spans="1:7" x14ac:dyDescent="0.25">
      <c r="B1" s="1" t="s">
        <v>87</v>
      </c>
      <c r="C1" s="1" t="s">
        <v>88</v>
      </c>
      <c r="D1" s="10" t="s">
        <v>89</v>
      </c>
      <c r="E1" s="10" t="s">
        <v>91</v>
      </c>
      <c r="F1" s="10"/>
    </row>
    <row r="2" spans="1:7" x14ac:dyDescent="0.25">
      <c r="B2" s="1"/>
      <c r="C2" s="1"/>
      <c r="D2" s="10"/>
    </row>
    <row r="3" spans="1:7" x14ac:dyDescent="0.25">
      <c r="A3" s="1">
        <v>101</v>
      </c>
      <c r="B3" s="1" t="s">
        <v>0</v>
      </c>
    </row>
    <row r="4" spans="1:7" x14ac:dyDescent="0.25">
      <c r="A4" s="4">
        <v>1100</v>
      </c>
      <c r="B4" s="4" t="s">
        <v>1</v>
      </c>
      <c r="C4" s="4"/>
      <c r="D4" s="12">
        <v>500</v>
      </c>
      <c r="E4" s="12">
        <v>900</v>
      </c>
      <c r="F4" s="12">
        <v>1000</v>
      </c>
    </row>
    <row r="5" spans="1:7" x14ac:dyDescent="0.25">
      <c r="A5" s="4">
        <v>1161</v>
      </c>
      <c r="B5" s="4" t="s">
        <v>2</v>
      </c>
      <c r="C5" s="4"/>
      <c r="D5" s="13">
        <v>300</v>
      </c>
      <c r="E5" s="13">
        <v>1000</v>
      </c>
      <c r="F5" s="13"/>
      <c r="G5" t="s">
        <v>92</v>
      </c>
    </row>
    <row r="6" spans="1:7" x14ac:dyDescent="0.25">
      <c r="A6" s="4">
        <v>1176</v>
      </c>
      <c r="B6" s="4" t="s">
        <v>3</v>
      </c>
      <c r="C6" s="4"/>
      <c r="D6" s="13"/>
    </row>
    <row r="7" spans="1:7" x14ac:dyDescent="0.25">
      <c r="A7" s="4">
        <v>1178</v>
      </c>
      <c r="B7" s="4" t="s">
        <v>4</v>
      </c>
      <c r="C7" s="4"/>
      <c r="D7" s="12">
        <v>0</v>
      </c>
      <c r="E7" s="12">
        <v>0</v>
      </c>
      <c r="F7" s="12">
        <v>0</v>
      </c>
    </row>
    <row r="8" spans="1:7" x14ac:dyDescent="0.25">
      <c r="A8" s="4">
        <v>1182</v>
      </c>
      <c r="B8" s="4" t="s">
        <v>5</v>
      </c>
      <c r="C8" s="4"/>
      <c r="D8" s="13">
        <v>50</v>
      </c>
      <c r="E8" s="13">
        <v>50</v>
      </c>
      <c r="F8" s="13">
        <v>50</v>
      </c>
    </row>
    <row r="9" spans="1:7" x14ac:dyDescent="0.25">
      <c r="A9" s="4">
        <v>1184</v>
      </c>
      <c r="B9" s="4" t="s">
        <v>6</v>
      </c>
      <c r="C9" s="4"/>
      <c r="D9" s="13">
        <v>0</v>
      </c>
      <c r="E9" s="13">
        <v>0</v>
      </c>
      <c r="F9" s="13">
        <v>0</v>
      </c>
    </row>
    <row r="10" spans="1:7" x14ac:dyDescent="0.25">
      <c r="A10" s="4">
        <v>1190</v>
      </c>
      <c r="B10" s="4" t="s">
        <v>7</v>
      </c>
      <c r="C10" s="4"/>
      <c r="D10" s="13">
        <v>30</v>
      </c>
      <c r="E10" s="13">
        <v>20</v>
      </c>
      <c r="F10" s="13">
        <v>100</v>
      </c>
    </row>
    <row r="11" spans="1:7" x14ac:dyDescent="0.25">
      <c r="B11" s="5" t="s">
        <v>8</v>
      </c>
      <c r="C11" s="4"/>
      <c r="D11" s="14">
        <f t="shared" ref="D11:F11" si="0">SUM(D4:D10)</f>
        <v>880</v>
      </c>
      <c r="E11" s="14">
        <f t="shared" si="0"/>
        <v>1970</v>
      </c>
      <c r="F11" s="14">
        <f t="shared" si="0"/>
        <v>1150</v>
      </c>
    </row>
    <row r="12" spans="1:7" x14ac:dyDescent="0.25">
      <c r="A12">
        <v>1101</v>
      </c>
      <c r="B12" s="6" t="s">
        <v>9</v>
      </c>
      <c r="D12" s="9">
        <v>40200</v>
      </c>
      <c r="E12" s="13">
        <v>41000</v>
      </c>
      <c r="F12" s="13">
        <v>51500</v>
      </c>
      <c r="G12" t="s">
        <v>99</v>
      </c>
    </row>
    <row r="13" spans="1:7" x14ac:dyDescent="0.25">
      <c r="A13">
        <v>1103</v>
      </c>
      <c r="B13" t="s">
        <v>10</v>
      </c>
      <c r="D13" s="15">
        <v>200</v>
      </c>
      <c r="E13" s="13">
        <v>100</v>
      </c>
      <c r="F13" s="13">
        <v>100</v>
      </c>
    </row>
    <row r="14" spans="1:7" x14ac:dyDescent="0.25">
      <c r="A14">
        <v>1105</v>
      </c>
      <c r="B14" t="s">
        <v>11</v>
      </c>
      <c r="D14" s="9">
        <v>1500</v>
      </c>
      <c r="E14" s="13">
        <v>1500</v>
      </c>
      <c r="F14" s="13">
        <v>1500</v>
      </c>
    </row>
    <row r="15" spans="1:7" x14ac:dyDescent="0.25">
      <c r="A15">
        <v>1109</v>
      </c>
      <c r="B15" t="s">
        <v>12</v>
      </c>
      <c r="D15" s="11">
        <v>200</v>
      </c>
      <c r="E15" s="13">
        <v>100</v>
      </c>
      <c r="F15" s="13">
        <v>100</v>
      </c>
    </row>
    <row r="16" spans="1:7" x14ac:dyDescent="0.25">
      <c r="A16">
        <v>1110</v>
      </c>
      <c r="B16" t="s">
        <v>13</v>
      </c>
      <c r="D16" s="11">
        <v>200</v>
      </c>
      <c r="E16" s="13">
        <v>100</v>
      </c>
      <c r="F16" s="13">
        <v>100</v>
      </c>
    </row>
    <row r="17" spans="1:7" x14ac:dyDescent="0.25">
      <c r="A17">
        <v>1111</v>
      </c>
      <c r="B17" s="6" t="s">
        <v>14</v>
      </c>
      <c r="D17" s="9">
        <v>800</v>
      </c>
      <c r="E17" s="13">
        <v>1500</v>
      </c>
      <c r="F17" s="13">
        <v>1500</v>
      </c>
      <c r="G17" t="s">
        <v>93</v>
      </c>
    </row>
    <row r="18" spans="1:7" x14ac:dyDescent="0.25">
      <c r="A18">
        <v>1114</v>
      </c>
      <c r="B18" t="s">
        <v>15</v>
      </c>
      <c r="D18" s="11">
        <v>0</v>
      </c>
    </row>
    <row r="19" spans="1:7" x14ac:dyDescent="0.25">
      <c r="A19">
        <v>1115</v>
      </c>
      <c r="B19" t="s">
        <v>16</v>
      </c>
      <c r="D19" s="11">
        <v>50</v>
      </c>
      <c r="E19" s="13">
        <v>50</v>
      </c>
      <c r="F19" s="13">
        <v>50</v>
      </c>
    </row>
    <row r="20" spans="1:7" x14ac:dyDescent="0.25">
      <c r="A20">
        <v>1116</v>
      </c>
      <c r="B20" t="s">
        <v>17</v>
      </c>
      <c r="D20" s="9">
        <v>800</v>
      </c>
      <c r="E20" s="13">
        <v>500</v>
      </c>
      <c r="F20" s="13">
        <v>500</v>
      </c>
    </row>
    <row r="21" spans="1:7" x14ac:dyDescent="0.25">
      <c r="A21">
        <v>1117</v>
      </c>
      <c r="B21" s="6" t="s">
        <v>18</v>
      </c>
      <c r="D21" s="9">
        <v>2100</v>
      </c>
      <c r="E21" s="13">
        <v>3220</v>
      </c>
      <c r="F21" s="13">
        <v>3300</v>
      </c>
      <c r="G21" t="s">
        <v>110</v>
      </c>
    </row>
    <row r="22" spans="1:7" x14ac:dyDescent="0.25">
      <c r="A22">
        <v>1118</v>
      </c>
      <c r="B22" s="6" t="s">
        <v>19</v>
      </c>
      <c r="D22" s="9">
        <v>600</v>
      </c>
      <c r="E22" s="13">
        <v>550</v>
      </c>
      <c r="F22" s="13">
        <v>450</v>
      </c>
      <c r="G22" t="s">
        <v>100</v>
      </c>
    </row>
    <row r="23" spans="1:7" x14ac:dyDescent="0.25">
      <c r="A23">
        <v>1119</v>
      </c>
      <c r="B23" t="s">
        <v>20</v>
      </c>
      <c r="D23" s="9">
        <v>1000</v>
      </c>
      <c r="E23" s="13">
        <v>1000</v>
      </c>
      <c r="F23" s="13">
        <v>1000</v>
      </c>
    </row>
    <row r="24" spans="1:7" x14ac:dyDescent="0.25">
      <c r="A24">
        <v>1120</v>
      </c>
      <c r="B24" t="s">
        <v>21</v>
      </c>
      <c r="D24" s="9">
        <v>625</v>
      </c>
      <c r="E24" s="13">
        <v>600</v>
      </c>
      <c r="F24" s="13">
        <v>600</v>
      </c>
      <c r="G24" t="s">
        <v>101</v>
      </c>
    </row>
    <row r="25" spans="1:7" x14ac:dyDescent="0.25">
      <c r="A25">
        <v>1125</v>
      </c>
      <c r="B25" s="6" t="s">
        <v>22</v>
      </c>
      <c r="D25" s="9">
        <v>1652</v>
      </c>
      <c r="E25" s="13">
        <v>1800</v>
      </c>
      <c r="F25" s="13">
        <v>2000</v>
      </c>
      <c r="G25" t="s">
        <v>102</v>
      </c>
    </row>
    <row r="26" spans="1:7" x14ac:dyDescent="0.25">
      <c r="A26">
        <v>1126</v>
      </c>
      <c r="B26" t="s">
        <v>23</v>
      </c>
      <c r="D26" s="9">
        <v>700</v>
      </c>
      <c r="E26" s="13">
        <v>500</v>
      </c>
      <c r="F26" s="13">
        <v>500</v>
      </c>
    </row>
    <row r="27" spans="1:7" x14ac:dyDescent="0.25">
      <c r="A27">
        <v>1135</v>
      </c>
      <c r="B27" s="6" t="s">
        <v>24</v>
      </c>
      <c r="D27" s="9">
        <v>1050</v>
      </c>
      <c r="E27" s="13">
        <v>1300</v>
      </c>
      <c r="F27" s="13">
        <v>900</v>
      </c>
    </row>
    <row r="28" spans="1:7" x14ac:dyDescent="0.25">
      <c r="A28">
        <v>1140</v>
      </c>
      <c r="B28" s="6" t="s">
        <v>25</v>
      </c>
      <c r="D28" s="9">
        <v>550</v>
      </c>
      <c r="E28" s="13">
        <v>500</v>
      </c>
      <c r="F28" s="13">
        <v>500</v>
      </c>
    </row>
    <row r="29" spans="1:7" x14ac:dyDescent="0.25">
      <c r="A29">
        <v>1145</v>
      </c>
      <c r="B29" t="s">
        <v>26</v>
      </c>
      <c r="D29" s="9">
        <v>0</v>
      </c>
      <c r="E29" s="13">
        <v>2500</v>
      </c>
      <c r="F29" s="13">
        <v>2500</v>
      </c>
      <c r="G29" t="s">
        <v>94</v>
      </c>
    </row>
    <row r="30" spans="1:7" x14ac:dyDescent="0.25">
      <c r="A30">
        <v>1146</v>
      </c>
      <c r="B30" t="s">
        <v>27</v>
      </c>
      <c r="D30" s="9">
        <v>100</v>
      </c>
      <c r="E30" s="13">
        <v>10</v>
      </c>
      <c r="F30" s="13">
        <v>10</v>
      </c>
    </row>
    <row r="31" spans="1:7" x14ac:dyDescent="0.25">
      <c r="A31">
        <v>1152</v>
      </c>
      <c r="B31" t="s">
        <v>28</v>
      </c>
      <c r="D31" s="9">
        <v>400</v>
      </c>
      <c r="E31" s="13">
        <v>400</v>
      </c>
      <c r="F31" s="13">
        <v>400</v>
      </c>
    </row>
    <row r="32" spans="1:7" x14ac:dyDescent="0.25">
      <c r="A32">
        <v>1160</v>
      </c>
      <c r="B32" s="6" t="s">
        <v>29</v>
      </c>
      <c r="D32" s="9">
        <v>2500</v>
      </c>
      <c r="E32" s="13">
        <v>1000</v>
      </c>
      <c r="F32" s="13">
        <v>1000</v>
      </c>
    </row>
    <row r="33" spans="1:9" x14ac:dyDescent="0.25">
      <c r="B33" s="2" t="s">
        <v>30</v>
      </c>
      <c r="D33" s="16">
        <f t="shared" ref="D33:E33" si="1">SUM(D12:D32)</f>
        <v>55227</v>
      </c>
      <c r="E33" s="16">
        <f t="shared" si="1"/>
        <v>58230</v>
      </c>
      <c r="F33" s="16">
        <f t="shared" ref="F33" si="2">SUM(F12:F32)</f>
        <v>68510</v>
      </c>
    </row>
    <row r="34" spans="1:9" x14ac:dyDescent="0.25">
      <c r="B34" s="1" t="s">
        <v>74</v>
      </c>
      <c r="D34" s="16">
        <f t="shared" ref="D34:E34" si="3">D33-D11</f>
        <v>54347</v>
      </c>
      <c r="E34" s="16">
        <f t="shared" si="3"/>
        <v>56260</v>
      </c>
      <c r="F34" s="16">
        <f t="shared" ref="F34" si="4">F33-F11</f>
        <v>67360</v>
      </c>
    </row>
    <row r="36" spans="1:9" x14ac:dyDescent="0.25">
      <c r="A36" s="1">
        <v>102</v>
      </c>
      <c r="B36" s="1" t="s">
        <v>31</v>
      </c>
    </row>
    <row r="37" spans="1:9" x14ac:dyDescent="0.25">
      <c r="A37">
        <v>1201</v>
      </c>
      <c r="B37" t="s">
        <v>31</v>
      </c>
      <c r="D37" s="9">
        <v>12000</v>
      </c>
      <c r="E37" s="9">
        <v>12000</v>
      </c>
      <c r="F37" s="9">
        <v>9500</v>
      </c>
    </row>
    <row r="38" spans="1:9" x14ac:dyDescent="0.25">
      <c r="B38" s="2" t="s">
        <v>30</v>
      </c>
      <c r="D38" s="16">
        <f t="shared" ref="D38:E38" si="5">D37</f>
        <v>12000</v>
      </c>
      <c r="E38" s="16">
        <f t="shared" si="5"/>
        <v>12000</v>
      </c>
      <c r="F38" s="16">
        <f t="shared" ref="F38" si="6">F37</f>
        <v>9500</v>
      </c>
    </row>
    <row r="39" spans="1:9" x14ac:dyDescent="0.25">
      <c r="B39" s="1" t="s">
        <v>75</v>
      </c>
      <c r="D39" s="16">
        <f t="shared" ref="D39:E39" si="7">D38</f>
        <v>12000</v>
      </c>
      <c r="E39" s="16">
        <f t="shared" si="7"/>
        <v>12000</v>
      </c>
      <c r="F39" s="16">
        <f t="shared" ref="F39" si="8">F38</f>
        <v>9500</v>
      </c>
    </row>
    <row r="41" spans="1:9" x14ac:dyDescent="0.25">
      <c r="A41" s="1">
        <v>103</v>
      </c>
      <c r="B41" s="1" t="s">
        <v>32</v>
      </c>
    </row>
    <row r="42" spans="1:9" x14ac:dyDescent="0.25">
      <c r="A42" s="4">
        <v>1301</v>
      </c>
      <c r="B42" s="4" t="s">
        <v>33</v>
      </c>
      <c r="D42" s="12">
        <v>1000</v>
      </c>
      <c r="E42" s="12">
        <v>1000</v>
      </c>
      <c r="F42" s="12">
        <v>0</v>
      </c>
      <c r="G42" t="s">
        <v>103</v>
      </c>
      <c r="I42" s="12"/>
    </row>
    <row r="43" spans="1:9" x14ac:dyDescent="0.25">
      <c r="A43" s="4"/>
      <c r="B43" s="4" t="s">
        <v>34</v>
      </c>
      <c r="D43" s="13">
        <v>0</v>
      </c>
      <c r="E43" s="13">
        <v>0</v>
      </c>
      <c r="F43" s="13">
        <v>0</v>
      </c>
    </row>
    <row r="44" spans="1:9" x14ac:dyDescent="0.25">
      <c r="A44" s="4">
        <v>1303</v>
      </c>
      <c r="B44" s="4" t="s">
        <v>35</v>
      </c>
      <c r="D44" s="13">
        <v>0</v>
      </c>
      <c r="E44" s="13">
        <v>0</v>
      </c>
      <c r="F44" s="13">
        <v>0</v>
      </c>
    </row>
    <row r="45" spans="1:9" x14ac:dyDescent="0.25">
      <c r="B45" s="5" t="s">
        <v>8</v>
      </c>
      <c r="D45" s="14">
        <f t="shared" ref="D45:E45" si="9">SUM(D42:D44)</f>
        <v>1000</v>
      </c>
      <c r="E45" s="14">
        <f t="shared" si="9"/>
        <v>1000</v>
      </c>
      <c r="F45" s="14">
        <f t="shared" ref="F45" si="10">SUM(F42:F44)</f>
        <v>0</v>
      </c>
    </row>
    <row r="46" spans="1:9" x14ac:dyDescent="0.25">
      <c r="A46">
        <v>1304</v>
      </c>
      <c r="B46" s="6" t="s">
        <v>36</v>
      </c>
      <c r="D46" s="9">
        <v>1000</v>
      </c>
      <c r="E46" s="9">
        <v>1000</v>
      </c>
      <c r="F46" s="9">
        <v>1000</v>
      </c>
    </row>
    <row r="47" spans="1:9" x14ac:dyDescent="0.25">
      <c r="A47">
        <v>1305</v>
      </c>
      <c r="B47" s="6" t="s">
        <v>39</v>
      </c>
      <c r="D47" s="11">
        <v>200</v>
      </c>
      <c r="E47" s="11">
        <v>200</v>
      </c>
      <c r="F47" s="11">
        <v>150</v>
      </c>
    </row>
    <row r="48" spans="1:9" x14ac:dyDescent="0.25">
      <c r="A48">
        <v>1308</v>
      </c>
      <c r="B48" t="s">
        <v>37</v>
      </c>
      <c r="D48" s="11">
        <v>450</v>
      </c>
      <c r="E48" s="11">
        <v>450</v>
      </c>
      <c r="F48" s="11">
        <v>450</v>
      </c>
    </row>
    <row r="49" spans="1:7" x14ac:dyDescent="0.25">
      <c r="A49">
        <v>1309</v>
      </c>
      <c r="B49" t="s">
        <v>38</v>
      </c>
      <c r="D49" s="11">
        <v>150</v>
      </c>
      <c r="E49" s="11">
        <v>150</v>
      </c>
      <c r="F49" s="11">
        <v>150</v>
      </c>
    </row>
    <row r="50" spans="1:7" x14ac:dyDescent="0.25">
      <c r="B50" s="2" t="s">
        <v>30</v>
      </c>
      <c r="D50" s="16">
        <f t="shared" ref="D50:F50" si="11">SUM(D46:D49)</f>
        <v>1800</v>
      </c>
      <c r="E50" s="16">
        <f t="shared" si="11"/>
        <v>1800</v>
      </c>
      <c r="F50" s="16">
        <f t="shared" si="11"/>
        <v>1750</v>
      </c>
    </row>
    <row r="51" spans="1:7" x14ac:dyDescent="0.25">
      <c r="B51" s="1" t="s">
        <v>76</v>
      </c>
      <c r="D51" s="16">
        <f t="shared" ref="D51:E51" si="12">D50-D45</f>
        <v>800</v>
      </c>
      <c r="E51" s="16">
        <f t="shared" si="12"/>
        <v>800</v>
      </c>
      <c r="F51" s="16"/>
    </row>
    <row r="53" spans="1:7" x14ac:dyDescent="0.25">
      <c r="A53" s="1">
        <v>108</v>
      </c>
      <c r="B53" s="1"/>
    </row>
    <row r="54" spans="1:7" x14ac:dyDescent="0.25">
      <c r="A54">
        <v>1884</v>
      </c>
      <c r="B54" s="6" t="s">
        <v>98</v>
      </c>
      <c r="D54" s="9">
        <v>2500</v>
      </c>
      <c r="E54" s="9">
        <v>3500</v>
      </c>
      <c r="F54" s="9">
        <v>3500</v>
      </c>
      <c r="G54" t="s">
        <v>95</v>
      </c>
    </row>
    <row r="55" spans="1:7" x14ac:dyDescent="0.25">
      <c r="B55" s="2" t="s">
        <v>30</v>
      </c>
      <c r="D55" s="16">
        <f t="shared" ref="D55:E55" si="13">D54</f>
        <v>2500</v>
      </c>
      <c r="E55" s="16">
        <f t="shared" si="13"/>
        <v>3500</v>
      </c>
      <c r="F55" s="16">
        <f t="shared" ref="F55" si="14">F54</f>
        <v>3500</v>
      </c>
    </row>
    <row r="56" spans="1:7" x14ac:dyDescent="0.25">
      <c r="B56" s="1" t="s">
        <v>97</v>
      </c>
      <c r="D56" s="16">
        <v>2500</v>
      </c>
      <c r="E56" s="16">
        <v>3500</v>
      </c>
      <c r="F56" s="16">
        <v>3500</v>
      </c>
    </row>
    <row r="58" spans="1:7" x14ac:dyDescent="0.25">
      <c r="A58" s="1">
        <v>201</v>
      </c>
      <c r="B58" s="1" t="s">
        <v>40</v>
      </c>
    </row>
    <row r="59" spans="1:7" x14ac:dyDescent="0.25">
      <c r="A59" s="4">
        <v>2177</v>
      </c>
      <c r="B59" s="4" t="s">
        <v>41</v>
      </c>
      <c r="C59" s="4"/>
      <c r="D59" s="13">
        <v>2000</v>
      </c>
      <c r="E59" s="13">
        <v>2000</v>
      </c>
      <c r="F59" s="13">
        <v>2000</v>
      </c>
    </row>
    <row r="60" spans="1:7" x14ac:dyDescent="0.25">
      <c r="A60" s="4">
        <v>2178</v>
      </c>
      <c r="B60" s="4" t="s">
        <v>42</v>
      </c>
      <c r="C60" s="4"/>
      <c r="D60" s="13">
        <v>600</v>
      </c>
      <c r="E60" s="13">
        <v>600</v>
      </c>
      <c r="F60" s="13">
        <v>600</v>
      </c>
    </row>
    <row r="61" spans="1:7" x14ac:dyDescent="0.25">
      <c r="A61" s="4"/>
      <c r="B61" s="5" t="s">
        <v>8</v>
      </c>
      <c r="C61" s="4"/>
      <c r="D61" s="14">
        <f t="shared" ref="D61:E61" si="15">SUM(D59:D60)</f>
        <v>2600</v>
      </c>
      <c r="E61" s="14">
        <f t="shared" si="15"/>
        <v>2600</v>
      </c>
      <c r="F61" s="14">
        <f t="shared" ref="F61" si="16">SUM(F59:F60)</f>
        <v>2600</v>
      </c>
    </row>
    <row r="62" spans="1:7" x14ac:dyDescent="0.25">
      <c r="A62">
        <v>2101</v>
      </c>
      <c r="B62" s="6" t="s">
        <v>43</v>
      </c>
      <c r="D62" s="11">
        <v>700</v>
      </c>
      <c r="E62" s="11">
        <v>800</v>
      </c>
      <c r="F62" s="11">
        <v>800</v>
      </c>
    </row>
    <row r="63" spans="1:7" x14ac:dyDescent="0.25">
      <c r="A63">
        <v>2102</v>
      </c>
      <c r="B63" s="6" t="s">
        <v>44</v>
      </c>
      <c r="D63" s="9">
        <v>12500</v>
      </c>
      <c r="E63" s="9">
        <v>13000</v>
      </c>
      <c r="F63" s="9">
        <v>13000</v>
      </c>
      <c r="G63" t="s">
        <v>104</v>
      </c>
    </row>
    <row r="64" spans="1:7" x14ac:dyDescent="0.25">
      <c r="B64" s="2" t="s">
        <v>30</v>
      </c>
      <c r="D64" s="16">
        <f t="shared" ref="D64:E64" si="17">SUM(D62:D63)</f>
        <v>13200</v>
      </c>
      <c r="E64" s="16">
        <f t="shared" si="17"/>
        <v>13800</v>
      </c>
      <c r="F64" s="16">
        <f t="shared" ref="F64" si="18">SUM(F62:F63)</f>
        <v>13800</v>
      </c>
    </row>
    <row r="65" spans="1:7" x14ac:dyDescent="0.25">
      <c r="B65" s="1" t="s">
        <v>77</v>
      </c>
      <c r="D65" s="16">
        <f t="shared" ref="D65:E65" si="19">D64-D61</f>
        <v>10600</v>
      </c>
      <c r="E65" s="16">
        <f t="shared" si="19"/>
        <v>11200</v>
      </c>
      <c r="F65" s="16">
        <f t="shared" ref="F65" si="20">F64-F61</f>
        <v>11200</v>
      </c>
    </row>
    <row r="67" spans="1:7" x14ac:dyDescent="0.25">
      <c r="A67" s="1">
        <v>202</v>
      </c>
      <c r="B67" s="1" t="s">
        <v>45</v>
      </c>
    </row>
    <row r="68" spans="1:7" x14ac:dyDescent="0.25">
      <c r="A68" s="4">
        <v>2208</v>
      </c>
      <c r="B68" s="4" t="s">
        <v>46</v>
      </c>
      <c r="C68" s="4"/>
      <c r="D68" s="13">
        <v>0</v>
      </c>
      <c r="E68" s="13">
        <v>0</v>
      </c>
      <c r="F68" s="13" t="s">
        <v>105</v>
      </c>
    </row>
    <row r="69" spans="1:7" x14ac:dyDescent="0.25">
      <c r="A69" s="4">
        <v>2304</v>
      </c>
      <c r="B69" s="4" t="s">
        <v>47</v>
      </c>
      <c r="C69" s="4"/>
      <c r="D69" s="13">
        <v>700</v>
      </c>
      <c r="E69" s="13">
        <v>700</v>
      </c>
      <c r="F69" s="17" t="s">
        <v>106</v>
      </c>
      <c r="G69" t="s">
        <v>96</v>
      </c>
    </row>
    <row r="70" spans="1:7" x14ac:dyDescent="0.25">
      <c r="A70" s="4"/>
      <c r="B70" s="5" t="s">
        <v>8</v>
      </c>
      <c r="C70" s="4"/>
      <c r="D70" s="17">
        <f t="shared" ref="D70:E70" si="21">SUM(D68:D69)</f>
        <v>700</v>
      </c>
      <c r="E70" s="17">
        <f t="shared" si="21"/>
        <v>700</v>
      </c>
      <c r="F70" s="12" t="s">
        <v>107</v>
      </c>
    </row>
    <row r="71" spans="1:7" x14ac:dyDescent="0.25">
      <c r="A71">
        <v>2201</v>
      </c>
      <c r="B71" s="6" t="s">
        <v>48</v>
      </c>
      <c r="D71" s="9">
        <v>3000</v>
      </c>
      <c r="E71" s="9">
        <v>3000</v>
      </c>
      <c r="F71">
        <v>1000</v>
      </c>
      <c r="G71" t="s">
        <v>108</v>
      </c>
    </row>
    <row r="72" spans="1:7" x14ac:dyDescent="0.25">
      <c r="A72">
        <v>2206</v>
      </c>
      <c r="B72" t="s">
        <v>49</v>
      </c>
      <c r="D72" s="9">
        <v>0</v>
      </c>
      <c r="E72" s="9">
        <v>0</v>
      </c>
      <c r="F72" s="9">
        <v>0</v>
      </c>
    </row>
    <row r="73" spans="1:7" x14ac:dyDescent="0.25">
      <c r="B73" s="2" t="s">
        <v>30</v>
      </c>
      <c r="D73" s="16">
        <f t="shared" ref="D73:E73" si="22">SUM(D71:D72)</f>
        <v>3000</v>
      </c>
      <c r="E73" s="16">
        <f t="shared" si="22"/>
        <v>3000</v>
      </c>
      <c r="F73" s="16">
        <f t="shared" ref="F73" si="23">SUM(F71:F72)</f>
        <v>1000</v>
      </c>
    </row>
    <row r="74" spans="1:7" x14ac:dyDescent="0.25">
      <c r="B74" s="1" t="s">
        <v>78</v>
      </c>
      <c r="D74" s="16">
        <f t="shared" ref="D74:E74" si="24">D73-D70</f>
        <v>2300</v>
      </c>
      <c r="E74" s="16">
        <f t="shared" si="24"/>
        <v>2300</v>
      </c>
      <c r="F74" s="16">
        <f>F73</f>
        <v>1000</v>
      </c>
    </row>
    <row r="76" spans="1:7" x14ac:dyDescent="0.25">
      <c r="A76" s="1">
        <v>203</v>
      </c>
      <c r="B76" s="1" t="s">
        <v>50</v>
      </c>
    </row>
    <row r="77" spans="1:7" x14ac:dyDescent="0.25">
      <c r="A77" s="4">
        <v>2205</v>
      </c>
      <c r="B77" s="4" t="s">
        <v>51</v>
      </c>
      <c r="C77" s="4"/>
      <c r="D77" s="13">
        <v>0</v>
      </c>
      <c r="E77" s="13">
        <v>0</v>
      </c>
      <c r="F77" s="13">
        <v>0</v>
      </c>
    </row>
    <row r="78" spans="1:7" x14ac:dyDescent="0.25">
      <c r="A78" s="4">
        <v>2207</v>
      </c>
      <c r="B78" s="4" t="s">
        <v>90</v>
      </c>
      <c r="C78" s="4"/>
      <c r="D78" s="13">
        <v>1750</v>
      </c>
      <c r="E78" s="13">
        <v>1750</v>
      </c>
      <c r="F78" s="13">
        <v>1750</v>
      </c>
    </row>
    <row r="79" spans="1:7" x14ac:dyDescent="0.25">
      <c r="A79" s="4"/>
      <c r="B79" s="5" t="s">
        <v>8</v>
      </c>
      <c r="C79" s="4"/>
      <c r="D79" s="17">
        <f t="shared" ref="D79:E79" si="25">SUM(D77:D78)</f>
        <v>1750</v>
      </c>
      <c r="E79" s="17">
        <f t="shared" si="25"/>
        <v>1750</v>
      </c>
      <c r="F79" s="17">
        <f t="shared" ref="F79" si="26">SUM(F77:F78)</f>
        <v>1750</v>
      </c>
    </row>
    <row r="80" spans="1:7" x14ac:dyDescent="0.25">
      <c r="A80">
        <v>2200</v>
      </c>
      <c r="B80" t="s">
        <v>52</v>
      </c>
      <c r="D80" s="11">
        <v>0</v>
      </c>
      <c r="E80" s="11">
        <v>0</v>
      </c>
      <c r="F80" s="11">
        <v>0</v>
      </c>
    </row>
    <row r="81" spans="1:7" x14ac:dyDescent="0.25">
      <c r="A81">
        <v>2203</v>
      </c>
      <c r="B81" t="s">
        <v>53</v>
      </c>
      <c r="D81" s="9">
        <v>3000</v>
      </c>
      <c r="E81" s="9">
        <v>1200</v>
      </c>
      <c r="F81" s="9">
        <v>12000</v>
      </c>
      <c r="G81" t="s">
        <v>109</v>
      </c>
    </row>
    <row r="82" spans="1:7" x14ac:dyDescent="0.25">
      <c r="A82">
        <v>2310</v>
      </c>
      <c r="B82" t="s">
        <v>54</v>
      </c>
      <c r="D82" s="11">
        <v>0</v>
      </c>
      <c r="E82" s="11">
        <v>0</v>
      </c>
      <c r="F82" s="11">
        <v>0</v>
      </c>
    </row>
    <row r="83" spans="1:7" x14ac:dyDescent="0.25">
      <c r="B83" s="2" t="s">
        <v>30</v>
      </c>
      <c r="D83" s="16">
        <f t="shared" ref="D83:E83" si="27">SUM(D80:D82)</f>
        <v>3000</v>
      </c>
      <c r="E83" s="16">
        <f t="shared" si="27"/>
        <v>1200</v>
      </c>
      <c r="F83" s="16">
        <f t="shared" ref="F83" si="28">SUM(F80:F82)</f>
        <v>12000</v>
      </c>
    </row>
    <row r="84" spans="1:7" x14ac:dyDescent="0.25">
      <c r="B84" s="1" t="s">
        <v>79</v>
      </c>
      <c r="D84" s="16">
        <f t="shared" ref="D84:E84" si="29">D83-D79</f>
        <v>1250</v>
      </c>
      <c r="E84" s="16">
        <f t="shared" si="29"/>
        <v>-550</v>
      </c>
      <c r="F84" s="16">
        <f t="shared" ref="F84" si="30">F83-F79</f>
        <v>10250</v>
      </c>
    </row>
    <row r="86" spans="1:7" x14ac:dyDescent="0.25">
      <c r="A86" s="1">
        <v>204</v>
      </c>
      <c r="B86" s="1" t="s">
        <v>55</v>
      </c>
    </row>
    <row r="87" spans="1:7" x14ac:dyDescent="0.25">
      <c r="A87" s="4">
        <v>2481</v>
      </c>
      <c r="B87" s="7" t="s">
        <v>56</v>
      </c>
      <c r="C87" s="4"/>
      <c r="D87" s="12">
        <v>2405</v>
      </c>
      <c r="E87" s="12">
        <v>2405</v>
      </c>
      <c r="F87" s="12">
        <v>2405</v>
      </c>
    </row>
    <row r="88" spans="1:7" x14ac:dyDescent="0.25">
      <c r="A88" s="4"/>
      <c r="B88" s="5" t="s">
        <v>8</v>
      </c>
      <c r="C88" s="4"/>
      <c r="D88" s="14">
        <f t="shared" ref="D88:E88" si="31">SUM(D87)</f>
        <v>2405</v>
      </c>
      <c r="E88" s="14">
        <f t="shared" si="31"/>
        <v>2405</v>
      </c>
      <c r="F88" s="14">
        <f t="shared" ref="F88" si="32">SUM(F87)</f>
        <v>2405</v>
      </c>
    </row>
    <row r="89" spans="1:7" x14ac:dyDescent="0.25">
      <c r="A89">
        <v>2403</v>
      </c>
      <c r="B89" s="6" t="s">
        <v>57</v>
      </c>
      <c r="D89" s="11">
        <v>55</v>
      </c>
      <c r="E89" s="11">
        <v>60</v>
      </c>
      <c r="F89" s="11">
        <v>60</v>
      </c>
    </row>
    <row r="90" spans="1:7" x14ac:dyDescent="0.25">
      <c r="A90">
        <v>2404</v>
      </c>
      <c r="B90" s="6" t="s">
        <v>58</v>
      </c>
      <c r="D90" s="11">
        <v>160</v>
      </c>
      <c r="E90" s="11">
        <v>160</v>
      </c>
      <c r="F90" s="11">
        <v>160</v>
      </c>
    </row>
    <row r="91" spans="1:7" x14ac:dyDescent="0.25">
      <c r="B91" s="2" t="s">
        <v>30</v>
      </c>
      <c r="D91" s="11">
        <f t="shared" ref="D91:E91" si="33">SUM(D89:D90)</f>
        <v>215</v>
      </c>
      <c r="E91" s="11">
        <f t="shared" si="33"/>
        <v>220</v>
      </c>
      <c r="F91" s="11">
        <f t="shared" ref="F91" si="34">SUM(F89:F90)</f>
        <v>220</v>
      </c>
    </row>
    <row r="92" spans="1:7" x14ac:dyDescent="0.25">
      <c r="B92" s="1" t="s">
        <v>80</v>
      </c>
      <c r="D92" s="16">
        <f t="shared" ref="D92:E92" si="35">D91-D88</f>
        <v>-2190</v>
      </c>
      <c r="E92" s="16">
        <f t="shared" si="35"/>
        <v>-2185</v>
      </c>
      <c r="F92" s="16">
        <f t="shared" ref="F92" si="36">F91-F88</f>
        <v>-2185</v>
      </c>
    </row>
    <row r="94" spans="1:7" x14ac:dyDescent="0.25">
      <c r="A94" s="1">
        <v>205</v>
      </c>
      <c r="B94" s="1" t="s">
        <v>59</v>
      </c>
    </row>
    <row r="95" spans="1:7" x14ac:dyDescent="0.25">
      <c r="A95" s="4">
        <v>1180</v>
      </c>
      <c r="B95" s="4" t="s">
        <v>60</v>
      </c>
      <c r="C95" s="4"/>
      <c r="D95" s="13">
        <v>0</v>
      </c>
      <c r="E95" s="13">
        <v>0</v>
      </c>
      <c r="F95" s="13">
        <v>0</v>
      </c>
    </row>
    <row r="96" spans="1:7" x14ac:dyDescent="0.25">
      <c r="A96" s="4">
        <v>4109</v>
      </c>
      <c r="B96" s="4" t="s">
        <v>61</v>
      </c>
      <c r="C96" s="4"/>
      <c r="D96" s="13">
        <v>0</v>
      </c>
      <c r="E96" s="13">
        <v>0</v>
      </c>
      <c r="F96" s="13">
        <v>0</v>
      </c>
    </row>
    <row r="97" spans="1:7" x14ac:dyDescent="0.25">
      <c r="A97" s="4"/>
      <c r="B97" s="5" t="s">
        <v>8</v>
      </c>
      <c r="C97" s="4"/>
      <c r="D97" s="17">
        <v>0</v>
      </c>
      <c r="E97" s="17">
        <v>0</v>
      </c>
      <c r="F97" s="17">
        <v>0</v>
      </c>
    </row>
    <row r="98" spans="1:7" x14ac:dyDescent="0.25">
      <c r="B98" s="1" t="s">
        <v>59</v>
      </c>
      <c r="D98" s="10">
        <v>0</v>
      </c>
      <c r="E98" s="10">
        <v>0</v>
      </c>
      <c r="F98" s="10">
        <v>0</v>
      </c>
    </row>
    <row r="100" spans="1:7" x14ac:dyDescent="0.25">
      <c r="A100" s="1">
        <v>206</v>
      </c>
      <c r="B100" s="1" t="s">
        <v>62</v>
      </c>
    </row>
    <row r="101" spans="1:7" x14ac:dyDescent="0.25">
      <c r="A101" s="4">
        <v>2680</v>
      </c>
      <c r="B101" s="4" t="s">
        <v>63</v>
      </c>
      <c r="C101" s="4"/>
      <c r="D101" s="12">
        <v>1160</v>
      </c>
      <c r="E101" s="12">
        <v>1160</v>
      </c>
      <c r="F101" s="12">
        <v>1160</v>
      </c>
    </row>
    <row r="102" spans="1:7" x14ac:dyDescent="0.25">
      <c r="A102" s="4"/>
      <c r="B102" s="5" t="s">
        <v>8</v>
      </c>
      <c r="C102" s="4"/>
      <c r="D102" s="14">
        <f t="shared" ref="D102:E102" si="37">SUM(D101)</f>
        <v>1160</v>
      </c>
      <c r="E102" s="14">
        <f t="shared" si="37"/>
        <v>1160</v>
      </c>
      <c r="F102" s="14">
        <f t="shared" ref="F102" si="38">SUM(F101)</f>
        <v>1160</v>
      </c>
    </row>
    <row r="103" spans="1:7" x14ac:dyDescent="0.25">
      <c r="A103">
        <v>2606</v>
      </c>
      <c r="B103" t="s">
        <v>64</v>
      </c>
      <c r="D103" s="9">
        <v>1000</v>
      </c>
      <c r="E103" s="9">
        <v>1000</v>
      </c>
      <c r="F103" s="9">
        <v>1000</v>
      </c>
    </row>
    <row r="104" spans="1:7" x14ac:dyDescent="0.25">
      <c r="B104" s="2" t="s">
        <v>30</v>
      </c>
      <c r="D104" s="16">
        <f t="shared" ref="D104:E104" si="39">SUM(D103)</f>
        <v>1000</v>
      </c>
      <c r="E104" s="16">
        <f t="shared" si="39"/>
        <v>1000</v>
      </c>
      <c r="F104" s="16">
        <f t="shared" ref="F104" si="40">SUM(F103)</f>
        <v>1000</v>
      </c>
    </row>
    <row r="105" spans="1:7" x14ac:dyDescent="0.25">
      <c r="B105" s="1" t="s">
        <v>81</v>
      </c>
      <c r="D105" s="16">
        <f t="shared" ref="D105:E105" si="41">D104-D102</f>
        <v>-160</v>
      </c>
      <c r="E105" s="16">
        <f t="shared" si="41"/>
        <v>-160</v>
      </c>
      <c r="F105" s="16">
        <f t="shared" ref="F105" si="42">F104-F102</f>
        <v>-160</v>
      </c>
    </row>
    <row r="107" spans="1:7" x14ac:dyDescent="0.25">
      <c r="A107" s="1">
        <v>207</v>
      </c>
      <c r="B107" s="1" t="s">
        <v>65</v>
      </c>
    </row>
    <row r="108" spans="1:7" x14ac:dyDescent="0.25">
      <c r="A108">
        <v>5110</v>
      </c>
      <c r="B108" s="6" t="s">
        <v>66</v>
      </c>
      <c r="D108" s="11">
        <v>1000</v>
      </c>
      <c r="E108" s="11">
        <v>1000</v>
      </c>
      <c r="F108" s="11">
        <v>0</v>
      </c>
      <c r="G108" t="s">
        <v>111</v>
      </c>
    </row>
    <row r="109" spans="1:7" x14ac:dyDescent="0.25">
      <c r="A109">
        <v>5111</v>
      </c>
      <c r="B109" s="8" t="s">
        <v>67</v>
      </c>
      <c r="D109" s="9">
        <v>4000</v>
      </c>
      <c r="E109" s="9">
        <v>4000</v>
      </c>
      <c r="F109" s="9">
        <v>4000</v>
      </c>
      <c r="G109" t="s">
        <v>112</v>
      </c>
    </row>
    <row r="110" spans="1:7" x14ac:dyDescent="0.25">
      <c r="B110" s="2" t="s">
        <v>30</v>
      </c>
      <c r="D110" s="16">
        <f t="shared" ref="D110:E110" si="43">SUM(D108:D109)</f>
        <v>5000</v>
      </c>
      <c r="E110" s="16">
        <f t="shared" si="43"/>
        <v>5000</v>
      </c>
      <c r="F110" s="16">
        <f t="shared" ref="F110" si="44">SUM(F108:F109)</f>
        <v>4000</v>
      </c>
      <c r="G110" t="s">
        <v>113</v>
      </c>
    </row>
    <row r="111" spans="1:7" x14ac:dyDescent="0.25">
      <c r="B111" s="1" t="s">
        <v>82</v>
      </c>
      <c r="D111" s="16">
        <f t="shared" ref="D111:E111" si="45">D110</f>
        <v>5000</v>
      </c>
      <c r="E111" s="16">
        <f t="shared" si="45"/>
        <v>5000</v>
      </c>
      <c r="F111" s="16">
        <f t="shared" ref="F111" si="46">F110</f>
        <v>4000</v>
      </c>
    </row>
    <row r="113" spans="1:7" x14ac:dyDescent="0.25">
      <c r="A113" s="1">
        <v>303</v>
      </c>
      <c r="B113" s="1" t="s">
        <v>68</v>
      </c>
    </row>
    <row r="114" spans="1:7" x14ac:dyDescent="0.25">
      <c r="A114">
        <v>3301</v>
      </c>
      <c r="B114" t="s">
        <v>69</v>
      </c>
      <c r="D114" s="11">
        <v>500</v>
      </c>
      <c r="E114" s="11">
        <v>500</v>
      </c>
      <c r="F114" s="11">
        <v>500</v>
      </c>
    </row>
    <row r="115" spans="1:7" x14ac:dyDescent="0.25">
      <c r="A115">
        <v>3302</v>
      </c>
      <c r="B115" t="s">
        <v>70</v>
      </c>
      <c r="D115" s="11">
        <v>500</v>
      </c>
      <c r="E115" s="11">
        <v>500</v>
      </c>
      <c r="F115" s="11">
        <v>500</v>
      </c>
    </row>
    <row r="116" spans="1:7" x14ac:dyDescent="0.25">
      <c r="B116" s="2" t="s">
        <v>30</v>
      </c>
      <c r="D116" s="16">
        <f t="shared" ref="D116:E116" si="47">SUM(D114:D115)</f>
        <v>1000</v>
      </c>
      <c r="E116" s="16">
        <f t="shared" si="47"/>
        <v>1000</v>
      </c>
      <c r="F116" s="16">
        <f t="shared" ref="F116" si="48">SUM(F114:F115)</f>
        <v>1000</v>
      </c>
    </row>
    <row r="117" spans="1:7" x14ac:dyDescent="0.25">
      <c r="B117" s="1" t="s">
        <v>83</v>
      </c>
      <c r="D117" s="16">
        <f t="shared" ref="D117:E117" si="49">D116</f>
        <v>1000</v>
      </c>
      <c r="E117" s="16">
        <f t="shared" si="49"/>
        <v>1000</v>
      </c>
      <c r="F117" s="16">
        <f t="shared" ref="F117" si="50">F116</f>
        <v>1000</v>
      </c>
    </row>
    <row r="119" spans="1:7" x14ac:dyDescent="0.25">
      <c r="A119" s="1">
        <v>401</v>
      </c>
      <c r="B119" s="1" t="s">
        <v>71</v>
      </c>
    </row>
    <row r="120" spans="1:7" x14ac:dyDescent="0.25">
      <c r="A120">
        <v>4106</v>
      </c>
      <c r="B120" s="6" t="s">
        <v>6</v>
      </c>
      <c r="D120" s="11">
        <v>70</v>
      </c>
      <c r="E120" s="11">
        <v>70</v>
      </c>
      <c r="F120" s="11">
        <v>70</v>
      </c>
    </row>
    <row r="121" spans="1:7" x14ac:dyDescent="0.25">
      <c r="A121">
        <v>4107</v>
      </c>
      <c r="B121" t="s">
        <v>72</v>
      </c>
      <c r="D121" s="11">
        <v>0</v>
      </c>
      <c r="E121" s="11">
        <v>0</v>
      </c>
      <c r="F121" s="11">
        <v>0</v>
      </c>
    </row>
    <row r="122" spans="1:7" x14ac:dyDescent="0.25">
      <c r="A122">
        <v>4108</v>
      </c>
      <c r="B122" t="s">
        <v>59</v>
      </c>
      <c r="D122" s="11">
        <v>0</v>
      </c>
      <c r="E122" s="11">
        <v>0</v>
      </c>
      <c r="F122" s="11">
        <v>0</v>
      </c>
    </row>
    <row r="123" spans="1:7" x14ac:dyDescent="0.25">
      <c r="B123" s="2" t="s">
        <v>30</v>
      </c>
      <c r="D123" s="10">
        <f t="shared" ref="D123:E123" si="51">SUM(D120:D122)</f>
        <v>70</v>
      </c>
      <c r="E123" s="10">
        <f t="shared" si="51"/>
        <v>70</v>
      </c>
      <c r="F123" s="10">
        <f t="shared" ref="F123" si="52">SUM(F120:F122)</f>
        <v>70</v>
      </c>
    </row>
    <row r="124" spans="1:7" x14ac:dyDescent="0.25">
      <c r="B124" s="1" t="s">
        <v>84</v>
      </c>
      <c r="D124" s="10">
        <f t="shared" ref="D124:E124" si="53">D123</f>
        <v>70</v>
      </c>
      <c r="E124" s="10">
        <f t="shared" si="53"/>
        <v>70</v>
      </c>
      <c r="F124" s="10">
        <f t="shared" ref="F124" si="54">F123</f>
        <v>70</v>
      </c>
    </row>
    <row r="126" spans="1:7" x14ac:dyDescent="0.25">
      <c r="B126" s="2" t="s">
        <v>73</v>
      </c>
      <c r="D126" s="12">
        <f>D11+D45+D61+D70+D79+D88+D97+D102</f>
        <v>10495</v>
      </c>
      <c r="E126" s="12">
        <f>E11+E45+E61+E70+E79+E88+E97+E102</f>
        <v>11585</v>
      </c>
      <c r="F126" s="12">
        <f>F11+F45+F61+F79+F88+F97+F102</f>
        <v>9065</v>
      </c>
    </row>
    <row r="127" spans="1:7" x14ac:dyDescent="0.25">
      <c r="B127" s="2" t="s">
        <v>85</v>
      </c>
      <c r="D127" s="9">
        <f>D33+D38+D50+D55+D64+D73+D83+D91+D104+D110+D116+D123</f>
        <v>98012</v>
      </c>
      <c r="E127" s="9">
        <f>E33+E38+E50+E55+E64+E73+E83+E91+E104+E110+E116+E123</f>
        <v>100820</v>
      </c>
      <c r="F127" s="9">
        <f>F33+F38+F50+F55+F64+F73+F83+F91+F104+F110+F116+F123</f>
        <v>116350</v>
      </c>
    </row>
    <row r="128" spans="1:7" x14ac:dyDescent="0.25">
      <c r="B128" s="1" t="s">
        <v>86</v>
      </c>
      <c r="D128" s="16">
        <f t="shared" ref="D128:E128" si="55">D127-D126</f>
        <v>87517</v>
      </c>
      <c r="E128" s="16">
        <f t="shared" si="55"/>
        <v>89235</v>
      </c>
      <c r="F128" s="16">
        <f t="shared" ref="F128" si="56">F127-F126</f>
        <v>107285</v>
      </c>
      <c r="G128" s="3"/>
    </row>
  </sheetData>
  <pageMargins left="0.25" right="0.25" top="0.75" bottom="0.75" header="0.3" footer="0.3"/>
  <pageSetup paperSize="9" orientation="portrait" r:id="rId1"/>
  <headerFooter>
    <oddHeader>&amp;C&amp;"-,Bold"Langport Town Council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Speed</dc:creator>
  <cp:lastModifiedBy>Deborah Speed</cp:lastModifiedBy>
  <cp:lastPrinted>2021-11-30T11:29:12Z</cp:lastPrinted>
  <dcterms:created xsi:type="dcterms:W3CDTF">2019-01-31T11:11:18Z</dcterms:created>
  <dcterms:modified xsi:type="dcterms:W3CDTF">2022-11-30T11:47:57Z</dcterms:modified>
</cp:coreProperties>
</file>