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3.xml" ContentType="application/vnd.openxmlformats-officedocument.drawing+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3"/>
  <workbookPr hidePivotFieldList="1"/>
  <mc:AlternateContent xmlns:mc="http://schemas.openxmlformats.org/markup-compatibility/2006">
    <mc:Choice Requires="x15">
      <x15ac:absPath xmlns:x15ac="http://schemas.microsoft.com/office/spreadsheetml/2010/11/ac" url="https://supermetricsltd-my.sharepoint.com/personal/kathy_murillo_supermetrics_com/Documents/"/>
    </mc:Choice>
  </mc:AlternateContent>
  <xr:revisionPtr revIDLastSave="12" documentId="8_{1814E36C-F5FC-E34B-A8A7-38ED5C9896D4}" xr6:coauthVersionLast="47" xr6:coauthVersionMax="47" xr10:uidLastSave="{15A3B3D8-4112-9D4F-AFBE-C281E4ADCD7C}"/>
  <bookViews>
    <workbookView xWindow="43280" yWindow="-9280" windowWidth="23920" windowHeight="22640" xr2:uid="{294647F0-0CFD-6B4A-B6F0-A643DA759417}"/>
  </bookViews>
  <sheets>
    <sheet name="instructions" sheetId="18" r:id="rId1"/>
    <sheet name="dashboard" sheetId="16" r:id="rId2"/>
    <sheet name="reporting_table" sheetId="12" r:id="rId3"/>
    <sheet name="documentation" sheetId="19" r:id="rId4"/>
    <sheet name="pivot_tables" sheetId="17" state="hidden" r:id="rId5"/>
    <sheet name="mapping" sheetId="7" state="hidden" r:id="rId6"/>
    <sheet name="ordering_mads" sheetId="11" state="hidden" r:id="rId7"/>
    <sheet name="ordering_gads" sheetId="13" state="hidden" r:id="rId8"/>
    <sheet name="query_google_ads" sheetId="8" state="hidden" r:id="rId9"/>
    <sheet name="query_microsoft_advertising_1" sheetId="4" state="hidden" r:id="rId10"/>
    <sheet name="query_microsoft_advertising_2" sheetId="3" state="hidden" r:id="rId11"/>
    <sheet name="SupermetricsQueries" sheetId="2" state="hidden" r:id="rId12"/>
  </sheets>
  <definedNames>
    <definedName name="Category">OFFSET(reporting_table!$B$3,0,0,COUNTA(reporting_table!$C:$C)-1,1)</definedName>
    <definedName name="Cost">OFFSET(reporting_table!$I$3,0,0,COUNTA(reporting_table!$C:$C)-1,1)</definedName>
    <definedName name="DataSource">OFFSET(reporting_table!$A$3,0,0,COUNTA(reporting_table!$C:$C)-1,1)</definedName>
    <definedName name="Gads_AdGroupType">OFFSET(query_google_ads!$G$2,0,0,COUNTA(query_google_ads!$C:$C)-1,1)</definedName>
    <definedName name="Gads_AdvertisingChannelType" localSheetId="8">OFFSET(query_google_ads!$F$2,0,0,COUNTA(query_google_ads!$C:$C)-1,1)</definedName>
    <definedName name="Gads_Mapping">OFFSET(query_google_ads!$B$2,0,0,COUNTA(query_google_ads!$C:$C)-1,1)</definedName>
    <definedName name="Google_Ads">OFFSET(ordering_mads!$A$2,0,0,COUNTA(ordering_mads!B:B)-1,COUNTA(ordering_mads!$1:$1))</definedName>
    <definedName name="Mads_CampaignID">OFFSET(query_microsoft_advertising_1!$E$2,0,0,COUNTA(query_microsoft_advertising_1!$C:$C)-1,1)</definedName>
    <definedName name="Mads_CampaignType">OFFSET(query_microsoft_advertising_1!$B$2,0,0,COUNTA(query_microsoft_advertising_1!$C:$C)-1,1)</definedName>
    <definedName name="Microsoft_Ads">OFFSET(ordering_gads!$A$2,0,0,COUNTA(ordering_gads!B:B)-1,COUNTA(ordering_gads!$1:$1))</definedName>
    <definedName name="Ordering_GAds_Category">OFFSET(ordering_gads!$B$2,0,0,COUNTA(ordering_gads!$C:$C)-1,1)</definedName>
    <definedName name="Ordering_MAds_Category">OFFSET(ordering_mads!$B$2,0,0,COUNTA(ordering_mads!$C:$C)-1,1)</definedName>
    <definedName name="Reporting_Table">OFFSET(reporting_table!$A$1,0,0,COUNTA(reporting_table!$C:$C),COUNTA(reporting_table!$1:$1))</definedName>
    <definedName name="Slicer_Account_name">#N/A</definedName>
    <definedName name="Slicer_Category">#N/A</definedName>
    <definedName name="zsupermetrics_2a969fc16c6911f0994942010a082046dfd0af4c2f5118ace543c067c71bd43d" comment="Query 2a969fc16c6911f0994942010a082046dfd0af4c2f5118ace543c067c71bd43d">query_google_ads!$C$1:$L$37</definedName>
    <definedName name="zsupermetrics_a3030bc3622f11f0994942010a0820469403e5810bcaae77ce9bb9ae37ad9c21" comment="Query a3030bc3622f11f0994942010a0820469403e5810bcaae77ce9bb9ae37ad9c21">query_microsoft_advertising_2!$A$1:$F$29</definedName>
    <definedName name="zsupermetrics_c24eb3fa623611f0994942010a08204674155cf45200eb15f21fa11b74d1b4c0" comment="Query c24eb3fa623611f0994942010a08204674155cf45200eb15f21fa11b74d1b4c0">query_microsoft_advertising_1!$C$1:$M$103</definedName>
  </definedNames>
  <calcPr calcId="191028"/>
  <pivotCaches>
    <pivotCache cacheId="32" r:id="rId13"/>
  </pivotCaches>
  <extLst>
    <ext xmlns:x14="http://schemas.microsoft.com/office/spreadsheetml/2009/9/main" uri="{BBE1A952-AA13-448e-AADC-164F8A28A991}">
      <x14:slicerCaches>
        <x14:slicerCache r:id="rId14"/>
        <x14:slicerCache r:id="rId15"/>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 i="13" l="1" a="1"/>
  <c r="F1" i="13" s="1"/>
  <c r="E1" i="13" a="1"/>
  <c r="E1" i="13" s="1"/>
  <c r="C1" i="13" a="1"/>
  <c r="C1" i="13" s="1"/>
  <c r="F1" i="11" a="1"/>
  <c r="F1" i="11" s="1"/>
  <c r="B2" i="8" a="1"/>
  <c r="B2" i="8" s="1"/>
  <c r="A2" i="8" s="1" a="1"/>
  <c r="A2" i="8" s="1"/>
  <c r="E3" i="17" a="1"/>
  <c r="E3" i="17" s="1"/>
  <c r="E1" i="11" a="1"/>
  <c r="E1" i="11" s="1"/>
  <c r="C1" i="11" a="1"/>
  <c r="C1" i="11" s="1"/>
  <c r="O32" i="17"/>
  <c r="R10" i="17"/>
  <c r="R21" i="17"/>
  <c r="O21" i="17"/>
  <c r="R32" i="17"/>
  <c r="O10" i="17"/>
  <c r="B2" i="4" l="1" a="1"/>
  <c r="B2" i="4" s="1"/>
  <c r="A2" i="4" s="1" a="1"/>
  <c r="A2" i="4" s="1"/>
  <c r="B1" i="11" l="1" a="1"/>
  <c r="A2" i="11" s="1" a="1"/>
  <c r="A2" i="11" s="1"/>
  <c r="B1" i="11" l="1"/>
  <c r="B1" i="13" a="1"/>
  <c r="B1" i="13" s="1"/>
  <c r="A2" i="13" l="1" a="1"/>
  <c r="A2" i="13" s="1"/>
  <c r="A2" i="12" s="1" a="1"/>
  <c r="A2" i="12" s="1"/>
  <c r="G4" i="17" l="1" a="1"/>
  <c r="G4" i="17" s="1"/>
  <c r="G10" i="17" a="1"/>
  <c r="G10" i="17" s="1"/>
  <c r="F10" i="17" a="1"/>
  <c r="F10" i="17" s="1"/>
  <c r="G7" i="17" a="1"/>
  <c r="G7" i="17" s="1"/>
  <c r="F7" i="17" a="1"/>
  <c r="F7" i="17" s="1"/>
  <c r="G11" i="17" a="1"/>
  <c r="G11" i="17" s="1"/>
  <c r="F11" i="17" a="1"/>
  <c r="F11" i="17" s="1"/>
  <c r="G8" i="17" a="1"/>
  <c r="G8" i="17" s="1"/>
  <c r="F8" i="17" a="1"/>
  <c r="F8" i="17" s="1"/>
  <c r="G12" i="17" a="1"/>
  <c r="G12" i="17" s="1"/>
  <c r="F12" i="17" a="1"/>
  <c r="F12" i="17" s="1"/>
  <c r="G5" i="17" a="1"/>
  <c r="G5" i="17" s="1"/>
  <c r="F5" i="17" a="1"/>
  <c r="F5" i="17" s="1"/>
  <c r="F4" i="17" a="1"/>
  <c r="F4" i="17" s="1"/>
  <c r="G9" i="17" a="1"/>
  <c r="G9" i="17" s="1"/>
  <c r="F9" i="17" a="1"/>
  <c r="F9" i="17" s="1"/>
  <c r="G6" i="17" a="1"/>
  <c r="G6" i="17" s="1"/>
  <c r="F6" i="17" a="1"/>
  <c r="F6"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<sst xmlns="http://schemas.openxmlformats.org/spreadsheetml/2006/main" count="333" uniqueCount="171">
  <si>
    <t>How to use this template</t>
  </si>
  <si>
    <t>1. If you already have Supermetrics installed, you can move on to the next step. Otherwise, follow these instructions to install it.</t>
  </si>
  <si>
    <t>2. Navigate to the “Data” tab in the top panel and choose "Show Supermetrics" at the right end of the panel.</t>
  </si>
  <si>
    <t>3. Authenticate to all data sources in the list and select the accounts you want to use, then click "Run queries".</t>
  </si>
  <si>
    <t xml:space="preserve">4. After queries have been successfully run, close the Supermetrics sidebar. </t>
  </si>
  <si>
    <t>5. Under "Data" in the top panel, click "Refresh All" to refresh all pivot tables and charts in the document.  In the pivot table settings, this can be set-up to be automatic when the file is opened.</t>
  </si>
  <si>
    <t>6. Schedule an automatic refresh to always derive fresh insights.</t>
  </si>
  <si>
    <t>5. The dashboard tab is referencing data from other tabs. These tabs should not be edited accidentally.</t>
  </si>
  <si>
    <t>How to edit this template</t>
  </si>
  <si>
    <t>Formulas used</t>
  </si>
  <si>
    <t>1. Use the 'documentation' tab to understand how each tab relates to each other.</t>
  </si>
  <si>
    <t>Learn more about the formulas used for calculations in this report:</t>
  </si>
  <si>
    <t xml:space="preserve">2. The raw data pulled via Supermetrics can be found in the tabs that start with 'Query'. Each of those tabs contain 1 query. </t>
  </si>
  <si>
    <t>👉 NAMED RANGES</t>
  </si>
  <si>
    <t>👉 UNIQUE</t>
  </si>
  <si>
    <t>3. To edit the queries, open the Supermetrics sidebar by going to 'Data' &gt; 'Show Supermetrics'</t>
  </si>
  <si>
    <t>👉 OFFSET</t>
  </si>
  <si>
    <t>👉 SUMIFS</t>
  </si>
  <si>
    <t>4. Go to the sheet with the query you want to edit. Click on any of the cells with the heading in light blue, the corresponding query will be shown in the sidebar, click 'Modify'.</t>
  </si>
  <si>
    <t>👉 COUNTA</t>
  </si>
  <si>
    <t>👉 XLOOKUP</t>
  </si>
  <si>
    <t>5. Only add new metrics after the existing ones, otherwise you will need to re-do all the references on the 'dashboard' tab.</t>
  </si>
  <si>
    <t>👉 IF</t>
  </si>
  <si>
    <t>6. When needing more dimensions, we recommend to create a new query if possible. Otherwise you will need to re-do all the formula references.</t>
  </si>
  <si>
    <r>
      <rPr>
        <b/>
        <sz val="14"/>
        <color theme="10"/>
        <rFont val="Segoe UI"/>
      </rPr>
      <t xml:space="preserve">Supermetrics tip ➜ </t>
    </r>
    <r>
      <rPr>
        <u/>
        <sz val="14"/>
        <color theme="10"/>
        <rFont val="Segoe UI"/>
      </rPr>
      <t>Instructions tab</t>
    </r>
  </si>
  <si>
    <t>Microsoft Ads vs Google Ads performance - Last 30 days</t>
  </si>
  <si>
    <t>Performance per final URLs</t>
  </si>
  <si>
    <t>Column Labels</t>
  </si>
  <si>
    <t>Google Ads</t>
  </si>
  <si>
    <t>Microsoft Ads</t>
  </si>
  <si>
    <t>Row Labels</t>
  </si>
  <si>
    <t xml:space="preserve">Cost </t>
  </si>
  <si>
    <t xml:space="preserve">Clicks </t>
  </si>
  <si>
    <t xml:space="preserve">Conversions </t>
  </si>
  <si>
    <t xml:space="preserve">CPA </t>
  </si>
  <si>
    <t xml:space="preserve">Revenue </t>
  </si>
  <si>
    <t xml:space="preserve">ROAS </t>
  </si>
  <si>
    <t>https://aquametrics.org/</t>
  </si>
  <si>
    <t>https://aquametrics.org/donation-options/recurring-donations</t>
  </si>
  <si>
    <t>https://aquametrics.org/action-in-your-hands</t>
  </si>
  <si>
    <t>https://aquametrics.org/causes</t>
  </si>
  <si>
    <t>https://aquametrics.org/reasons-to-donate</t>
  </si>
  <si>
    <t>https://aquametrics.org/donation-options/one-time-contributions</t>
  </si>
  <si>
    <t>https://aquametrics.org/the-ripple-effect</t>
  </si>
  <si>
    <t>https://aquametrics.org/privacy-legal</t>
  </si>
  <si>
    <t>https://aquametrics.org/legacy-of-change</t>
  </si>
  <si>
    <t>https://aquametrics.org/beyond-borders</t>
  </si>
  <si>
    <t>https://aquametrics.org/about-us</t>
  </si>
  <si>
    <t>Data Source</t>
  </si>
  <si>
    <t>Category</t>
  </si>
  <si>
    <t>Account ID</t>
  </si>
  <si>
    <t>Account name</t>
  </si>
  <si>
    <t>Final URL</t>
  </si>
  <si>
    <t>Impressions</t>
  </si>
  <si>
    <t>Clicks</t>
  </si>
  <si>
    <t>Conversions</t>
  </si>
  <si>
    <t>Cost</t>
  </si>
  <si>
    <t>Revenue</t>
  </si>
  <si>
    <t>Documentation</t>
  </si>
  <si>
    <t>To keep the report dynamic as data grows, named ranges are used in combination with the `OFFSET` and `COUNTA` functions. Because of this, all formulas that reference named ranges dynamically adjust to the size of the data.</t>
  </si>
  <si>
    <t>Headings with cells in this color indicate a Supermetrics query is located in these columns</t>
  </si>
  <si>
    <t>Headings with cells in this color  indicate formulas in the column or cell</t>
  </si>
  <si>
    <t>Here's a flowchart showing how the sheets are connected with each other. Unhide the sheets to see all.</t>
  </si>
  <si>
    <t>Sum of Impressions</t>
  </si>
  <si>
    <t>Google Ads Cost</t>
  </si>
  <si>
    <t>Microsoft Ads Cost</t>
  </si>
  <si>
    <t>Sum of Cost</t>
  </si>
  <si>
    <t>Grand Total</t>
  </si>
  <si>
    <t>Sum of Conversions</t>
  </si>
  <si>
    <t>Sum of CPM</t>
  </si>
  <si>
    <t>Sum of Revenue</t>
  </si>
  <si>
    <t>Sum of ROAS</t>
  </si>
  <si>
    <t xml:space="preserve">CPC </t>
  </si>
  <si>
    <t>Sum of CPA</t>
  </si>
  <si>
    <t>Advertising  Channel Type</t>
  </si>
  <si>
    <t>Ad Group Type</t>
  </si>
  <si>
    <t>Campaign Type</t>
  </si>
  <si>
    <t>Ad Sub Type</t>
  </si>
  <si>
    <t>Search</t>
  </si>
  <si>
    <t>N/A</t>
  </si>
  <si>
    <t>Search &amp; content</t>
  </si>
  <si>
    <t>Performance Max</t>
  </si>
  <si>
    <t>Performance max</t>
  </si>
  <si>
    <t>Display &amp; Video</t>
  </si>
  <si>
    <t>Display</t>
  </si>
  <si>
    <t>Audience</t>
  </si>
  <si>
    <t>HTML5</t>
  </si>
  <si>
    <t>Video</t>
  </si>
  <si>
    <t>Shopping</t>
  </si>
  <si>
    <t>Dynamic Search</t>
  </si>
  <si>
    <t>Search Dynamic Ads</t>
  </si>
  <si>
    <t>Dynamic search</t>
  </si>
  <si>
    <t>Other</t>
  </si>
  <si>
    <t>Smart</t>
  </si>
  <si>
    <t>Hotel</t>
  </si>
  <si>
    <t>Multi channel</t>
  </si>
  <si>
    <t>Local</t>
  </si>
  <si>
    <t>Local Services</t>
  </si>
  <si>
    <t>Travel</t>
  </si>
  <si>
    <t>Demand gen</t>
  </si>
  <si>
    <t>Unknown</t>
  </si>
  <si>
    <t>Unspecified</t>
  </si>
  <si>
    <t>Mapping</t>
  </si>
  <si>
    <t>CampaignType</t>
  </si>
  <si>
    <t>Supermetrics Queries</t>
  </si>
  <si>
    <t xml:space="preserve">
1. Modify the parameters of a query. Any changes will be visible when you run a refresh.
2. Remove a query by deleting its row
3. Add new queries: type a range address and query parameters, leave the query ID empty. The query will be added when you run a refresh. (Of course, it's much easier to use the sidebar to add new queries.)
Don't delete or rename this sheet. If you delete or rename it, your existing queries can no longer be refreshed. Hiding the sheet is OK. Also, don't delete any rows above row 16.
If you copy-paste queries below from another Excel or Google Sheets workbook, please delete the query ID from column A before running the query.
</t>
  </si>
  <si>
    <t>Timezone</t>
  </si>
  <si>
    <t>Query ID</t>
  </si>
  <si>
    <t>Spreadsheet ID</t>
  </si>
  <si>
    <t>Sheet name</t>
  </si>
  <si>
    <t>Range address</t>
  </si>
  <si>
    <t>Created</t>
  </si>
  <si>
    <t>Updated</t>
  </si>
  <si>
    <t>Last status</t>
  </si>
  <si>
    <t>Last refresh ID</t>
  </si>
  <si>
    <t>Results contain sampled data</t>
  </si>
  <si>
    <t>Execution time (sec)</t>
  </si>
  <si>
    <t>Object type</t>
  </si>
  <si>
    <t>Linked chart ID</t>
  </si>
  <si>
    <t>Data source</t>
  </si>
  <si>
    <t>Date range type</t>
  </si>
  <si>
    <t>Start date</t>
  </si>
  <si>
    <t>End date</t>
  </si>
  <si>
    <t>Compare to</t>
  </si>
  <si>
    <t>Comparison value type</t>
  </si>
  <si>
    <t>Accounts/profiles</t>
  </si>
  <si>
    <t>Metrics</t>
  </si>
  <si>
    <t>Dimensions</t>
  </si>
  <si>
    <t>Pivot dimensions</t>
  </si>
  <si>
    <t>Filters</t>
  </si>
  <si>
    <t>Segment ID</t>
  </si>
  <si>
    <t>Sort</t>
  </si>
  <si>
    <t>Max rows</t>
  </si>
  <si>
    <t>Max pivot categories</t>
  </si>
  <si>
    <t>Special settings</t>
  </si>
  <si>
    <t>Twitter keyword</t>
  </si>
  <si>
    <t>Twitter columns</t>
  </si>
  <si>
    <t>Tweet type</t>
  </si>
  <si>
    <t>Tweet language filter</t>
  </si>
  <si>
    <t>Translate tweets to</t>
  </si>
  <si>
    <t>SQL</t>
  </si>
  <si>
    <t>Database name</t>
  </si>
  <si>
    <t>Range address (static)</t>
  </si>
  <si>
    <t>Scope (Moz)</t>
  </si>
  <si>
    <t>Sort (Moz)</t>
  </si>
  <si>
    <t>Report type</t>
  </si>
  <si>
    <t>Highlight with colour</t>
  </si>
  <si>
    <t>Refresh with account</t>
  </si>
  <si>
    <t>Returned data</t>
  </si>
  <si>
    <t>AC</t>
  </si>
  <si>
    <t>last30days</t>
  </si>
  <si>
    <t>["Impressions"]</t>
  </si>
  <si>
    <t>["AccountId","AccountName","CampaignId","CampaignName","CampaignType"]</t>
  </si>
  <si>
    <t>[]</t>
  </si>
  <si>
    <t>query_microsoft_advertising_2!A1:F29</t>
  </si>
  <si>
    <t>["Impressions","Clicks","Conversions","Spend","Revenue"]</t>
  </si>
  <si>
    <t>["AccountId","AccountName","CampaignId","CampaignName","FinalURL"]</t>
  </si>
  <si>
    <t>query_microsoft_advertising_1!C1:M103</t>
  </si>
  <si>
    <t>AW</t>
  </si>
  <si>
    <t>last30daysinc</t>
  </si>
  <si>
    <t>["Impressions","Clicks","Conversions","Cost","ConversionValue"]</t>
  </si>
  <si>
    <t>["profileID","profile","finalURL","AdvertisingChannelType","AdGroupType"]</t>
  </si>
  <si>
    <t>["AW_SETTING_ASSET_LEVEL_ASSET_LEVEL_DEFAULT"]</t>
  </si>
  <si>
    <t>query_google_ads!C1:L37</t>
  </si>
  <si>
    <t>query_microsoft_advertising_2</t>
  </si>
  <si>
    <t>A1:F29</t>
  </si>
  <si>
    <t/>
  </si>
  <si>
    <t>query_microsoft_advertising_1</t>
  </si>
  <si>
    <t>C1:M103</t>
  </si>
  <si>
    <t>query_google_ads</t>
  </si>
  <si>
    <t>C1:L37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</si>
</sst>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yyyy\-mm\-dd"/>
    <numFmt numFmtId="165" formatCode="0.0"/>
    <numFmt numFmtId="166" formatCode="#,##0\ _€"/>
    <numFmt numFmtId="167" formatCode="#,##0.0\ _€"/>
    <numFmt numFmtId="168" formatCode="#,##0.00\ _€"/>
  </numFmts>
  <fonts count="21" x14ac:knownFonts="1">
    <font>
      <sz val="12"/>
      <color theme="1"/>
      <name val="Aptos Narrow"/>
      <family val="2"/>
      <scheme val="minor"/>
    </font>
    <font>
      <b/>
      <sz val="12"/>
      <color theme="1"/>
      <name val="Aptos Narrow"/>
      <family val="2"/>
      <scheme val="minor"/>
    </font>
    <font>
      <sz val="20"/>
      <color theme="1"/>
      <name val="Aptos Narrow"/>
      <family val="2"/>
      <scheme val="minor"/>
    </font>
    <font>
      <sz val="12"/>
      <color rgb="FF008000"/>
      <name val="Aptos Narrow"/>
      <family val="2"/>
      <scheme val="minor"/>
    </font>
    <font>
      <b/>
      <sz val="12"/>
      <color theme="1"/>
      <name val="Aptos Narrow"/>
      <scheme val="minor"/>
    </font>
    <font>
      <sz val="14"/>
      <color theme="1"/>
      <name val="Segoe UI"/>
    </font>
    <font>
      <b/>
      <sz val="24"/>
      <color rgb="FF17191B"/>
      <name val="Segoe UI"/>
    </font>
    <font>
      <b/>
      <sz val="16"/>
      <color theme="1"/>
      <name val="Segoe UI"/>
    </font>
    <font>
      <sz val="12"/>
      <color theme="1"/>
      <name val="Segoe UI"/>
    </font>
    <font>
      <u/>
      <sz val="12"/>
      <color theme="10"/>
      <name val="Aptos Narrow"/>
      <family val="2"/>
      <scheme val="minor"/>
    </font>
    <font>
      <sz val="11"/>
      <color rgb="FF17191C"/>
      <name val="Segoe UI"/>
    </font>
    <font>
      <b/>
      <sz val="18"/>
      <color rgb="FF17191C"/>
      <name val="Segoe UI"/>
    </font>
    <font>
      <sz val="10"/>
      <color theme="1"/>
      <name val="Segoe UI"/>
    </font>
    <font>
      <b/>
      <u/>
      <sz val="14"/>
      <color theme="10"/>
      <name val="Segoe UI"/>
    </font>
    <font>
      <u/>
      <sz val="14"/>
      <color theme="10"/>
      <name val="Segoe UI"/>
    </font>
    <font>
      <b/>
      <sz val="14"/>
      <color theme="10"/>
      <name val="Segoe UI"/>
    </font>
    <font>
      <sz val="14"/>
      <color rgb="FF17191C"/>
      <name val="Segoe UI"/>
    </font>
    <font>
      <b/>
      <sz val="26"/>
      <color rgb="FF17191C"/>
      <name val="Segoe UI"/>
    </font>
    <font>
      <sz val="14"/>
      <color theme="10"/>
      <name val="Segoe UI"/>
    </font>
    <font>
      <sz val="14"/>
      <color theme="1"/>
      <name val="Aptos Narrow"/>
      <family val="2"/>
      <scheme val="minor"/>
    </font>
    <font>
      <sz val="12"/>
      <color rgb="FFFF0000"/>
      <name val="Aptos Narrow"/>
      <family val="2"/>
      <scheme val="minor"/>
    </font>
  </fonts>
  <fills count="11">
    <fill>
      <patternFill patternType="none"/>
    </fill>
    <fill>
      <patternFill patternType="gray125"/>
    </fill>
    <fill>
      <patternFill patternType="solid">
        <fgColor rgb="FFC2D5F7"/>
        <bgColor indexed="64"/>
      </patternFill>
    </fill>
    <fill>
      <patternFill patternType="solid">
        <fgColor theme="0"/>
        <bgColor indexed="64"/>
      </patternFill>
    </fill>
    <fill>
      <patternFill patternType="solid">
        <fgColor theme="0" tint="-4.9989318521683403E-2"/>
        <bgColor indexed="64"/>
      </patternFill>
    </fill>
    <fill>
      <patternFill patternType="solid">
        <fgColor rgb="FFFBFBFB"/>
        <bgColor indexed="64"/>
      </patternFill>
    </fill>
    <fill>
      <patternFill patternType="solid">
        <fgColor rgb="FFFBE1FC"/>
        <bgColor indexed="64"/>
      </patternFill>
    </fill>
    <fill>
      <patternFill patternType="solid">
        <fgColor rgb="FFFBFBFB"/>
        <bgColor rgb="FFFBFBFB"/>
      </patternFill>
    </fill>
    <fill>
      <patternFill patternType="solid">
        <fgColor theme="0"/>
        <bgColor rgb="FFFFFFFF"/>
      </patternFill>
    </fill>
    <fill>
      <patternFill patternType="solid">
        <fgColor rgb="FFFFCC4C"/>
        <bgColor indexed="64"/>
      </patternFill>
    </fill>
    <fill>
      <patternFill patternType="solid">
        <fgColor rgb="FFC0E3FF"/>
        <bgColor indexed="64"/>
      </patternFill>
    </fill>
  </fills>
  <borders count="12">
    <border>
      <left/>
      <right/>
      <top/>
      <bottom/>
      <diagonal/>
    </border>
    <border>
      <left/>
      <right/>
      <top/>
      <bottom style="thin">
        <color rgb="FFB8B8B8"/>
      </bottom>
      <diagonal/>
    </border>
    <border>
      <left/>
      <right style="thin">
        <color rgb="FFB8B8B8"/>
      </right>
      <top/>
      <bottom/>
      <diagonal/>
    </border>
    <border>
      <left/>
      <right style="thin">
        <color rgb="FFB8B8B8"/>
      </right>
      <top/>
      <bottom style="thin">
        <color rgb="FFB8B8B8"/>
      </bottom>
      <diagonal/>
    </border>
    <border>
      <left style="thin">
        <color rgb="FFB8B8B8"/>
      </left>
      <right/>
      <top style="thin">
        <color rgb="FFB8B8B8"/>
      </top>
      <bottom/>
      <diagonal/>
    </border>
    <border>
      <left/>
      <right/>
      <top style="thin">
        <color rgb="FFB8B8B8"/>
      </top>
      <bottom/>
      <diagonal/>
    </border>
    <border>
      <left style="thin">
        <color rgb="FFB8B8B8"/>
      </left>
      <right/>
      <top/>
      <bottom/>
      <diagonal/>
    </border>
    <border>
      <left style="thin">
        <color rgb="FFB8B8B8"/>
      </left>
      <right/>
      <top/>
      <bottom style="thin">
        <color rgb="FFB8B8B8"/>
      </bottom>
      <diagonal/>
    </border>
    <border>
      <left/>
      <right style="thin">
        <color rgb="FFB8B8B8"/>
      </right>
      <top style="thin">
        <color rgb="FFB8B8B8"/>
      </top>
      <bottom/>
      <diagonal/>
    </border>
    <border>
      <left style="thin">
        <color rgb="FFB8B8B8"/>
      </left>
      <right/>
      <top style="thin">
        <color rgb="FFB8B8B8"/>
      </top>
      <bottom style="thin">
        <color rgb="FFB8B8B8"/>
      </bottom>
      <diagonal/>
    </border>
    <border>
      <left/>
      <right style="thin">
        <color rgb="FFB8B8B8"/>
      </right>
      <top style="thin">
        <color rgb="FFB8B8B8"/>
      </top>
      <bottom style="thin">
        <color rgb="FFB8B8B8"/>
      </bottom>
      <diagonal/>
    </border>
    <border>
      <left/>
      <right/>
      <top style="thin">
        <color rgb="FFB8B8B8"/>
      </top>
      <bottom style="thin">
        <color rgb="FFB8B8B8"/>
      </bottom>
      <diagonal/>
    </border>
  </borders>
  <cellStyleXfs count="2">
    <xf numFmtId="0" fontId="0" fillId="0" borderId="0"/>
    <xf numFmtId="0" fontId="9" fillId="0" borderId="0" applyNumberFormat="0" applyFill="0" applyBorder="0" applyAlignment="0" applyProtection="0"/>
  </cellStyleXfs>
  <cellXfs count="109">
    <xf numFmtId="0" fontId="0" fillId="0" borderId="0" xfId="0"/>
    <xf numFmtId="49" fontId="0" fillId="0" borderId="0" xfId="0" applyNumberFormat="1"/>
    <xf numFmtId="0" fontId="2" fillId="0" borderId="0" xfId="0" applyFont="1"/>
    <xf numFmtId="0" fontId="1" fillId="2" borderId="0" xfId="0" applyFont="1" applyFill="1"/>
    <xf numFmtId="164" fontId="0" fillId="0" borderId="0" xfId="0" applyNumberFormat="1"/>
    <xf numFmtId="22" fontId="0" fillId="0" borderId="0" xfId="0" applyNumberFormat="1"/>
    <xf numFmtId="0" fontId="3" fillId="0" borderId="0" xfId="0" applyFont="1"/>
    <xf numFmtId="0" fontId="0" fillId="3" borderId="0" xfId="0" applyFill="1"/>
    <xf numFmtId="17" fontId="0" fillId="0" borderId="0" xfId="0" applyNumberFormat="1"/>
    <xf numFmtId="0" fontId="0" fillId="4" borderId="0" xfId="0" applyFill="1"/>
    <xf numFmtId="0" fontId="4" fillId="0" borderId="0" xfId="0" applyFont="1"/>
    <xf numFmtId="0" fontId="5" fillId="0" borderId="0" xfId="0" applyFont="1"/>
    <xf numFmtId="0" fontId="5" fillId="0" borderId="0" xfId="0" pivotButton="1" applyFont="1"/>
    <xf numFmtId="0" fontId="5" fillId="0" borderId="0" xfId="0" applyFont="1" applyAlignment="1">
      <alignment horizontal="left"/>
    </xf>
    <xf numFmtId="165" fontId="5" fillId="0" borderId="0" xfId="0" applyNumberFormat="1" applyFont="1"/>
    <xf numFmtId="1" fontId="5" fillId="0" borderId="0" xfId="0" applyNumberFormat="1" applyFont="1"/>
    <xf numFmtId="2" fontId="5" fillId="0" borderId="0" xfId="0" applyNumberFormat="1" applyFont="1"/>
    <xf numFmtId="0" fontId="5" fillId="5" borderId="0" xfId="0" applyFont="1" applyFill="1"/>
    <xf numFmtId="0" fontId="5" fillId="6" borderId="0" xfId="0" applyFont="1" applyFill="1"/>
    <xf numFmtId="165" fontId="5" fillId="6" borderId="0" xfId="0" applyNumberFormat="1" applyFont="1" applyFill="1"/>
    <xf numFmtId="0" fontId="5" fillId="5" borderId="1" xfId="0" applyFont="1" applyFill="1" applyBorder="1"/>
    <xf numFmtId="165" fontId="5" fillId="5" borderId="0" xfId="0" applyNumberFormat="1" applyFont="1" applyFill="1"/>
    <xf numFmtId="0" fontId="7" fillId="5" borderId="0" xfId="0" applyFont="1" applyFill="1"/>
    <xf numFmtId="0" fontId="10" fillId="7" borderId="0" xfId="0" applyFont="1" applyFill="1"/>
    <xf numFmtId="0" fontId="10" fillId="7" borderId="0" xfId="0" applyFont="1" applyFill="1" applyAlignment="1">
      <alignment horizontal="center" vertical="center"/>
    </xf>
    <xf numFmtId="0" fontId="10" fillId="7" borderId="0" xfId="0" applyFont="1" applyFill="1" applyAlignment="1">
      <alignment vertical="center"/>
    </xf>
    <xf numFmtId="0" fontId="10" fillId="7" borderId="0" xfId="0" applyFont="1" applyFill="1" applyAlignment="1">
      <alignment horizontal="center" vertical="center" textRotation="90"/>
    </xf>
    <xf numFmtId="164" fontId="10" fillId="7" borderId="0" xfId="0" applyNumberFormat="1" applyFont="1" applyFill="1"/>
    <xf numFmtId="0" fontId="13" fillId="6" borderId="0" xfId="1" applyFont="1" applyFill="1"/>
    <xf numFmtId="0" fontId="8" fillId="5" borderId="0" xfId="0" applyFont="1" applyFill="1"/>
    <xf numFmtId="0" fontId="10" fillId="8" borderId="4" xfId="0" applyFont="1" applyFill="1" applyBorder="1"/>
    <xf numFmtId="0" fontId="10" fillId="8" borderId="5" xfId="0" applyFont="1" applyFill="1" applyBorder="1"/>
    <xf numFmtId="0" fontId="10" fillId="8" borderId="8" xfId="0" applyFont="1" applyFill="1" applyBorder="1"/>
    <xf numFmtId="0" fontId="10" fillId="8" borderId="6" xfId="0" applyFont="1" applyFill="1" applyBorder="1"/>
    <xf numFmtId="0" fontId="11" fillId="8" borderId="0" xfId="0" applyFont="1" applyFill="1"/>
    <xf numFmtId="0" fontId="10" fillId="8" borderId="0" xfId="0" applyFont="1" applyFill="1"/>
    <xf numFmtId="0" fontId="10" fillId="8" borderId="2" xfId="0" applyFont="1" applyFill="1" applyBorder="1"/>
    <xf numFmtId="0" fontId="8" fillId="3" borderId="0" xfId="0" applyFont="1" applyFill="1"/>
    <xf numFmtId="0" fontId="10" fillId="8" borderId="6" xfId="0" applyFont="1" applyFill="1" applyBorder="1" applyAlignment="1">
      <alignment vertical="center"/>
    </xf>
    <xf numFmtId="0" fontId="10" fillId="8" borderId="0" xfId="0" applyFont="1" applyFill="1" applyAlignment="1">
      <alignment vertical="center"/>
    </xf>
    <xf numFmtId="0" fontId="10" fillId="8" borderId="2" xfId="0" applyFont="1" applyFill="1" applyBorder="1" applyAlignment="1">
      <alignment vertical="center"/>
    </xf>
    <xf numFmtId="0" fontId="10" fillId="8" borderId="7" xfId="0" applyFont="1" applyFill="1" applyBorder="1"/>
    <xf numFmtId="0" fontId="10" fillId="8" borderId="1" xfId="0" applyFont="1" applyFill="1" applyBorder="1" applyAlignment="1">
      <alignment horizontal="center" vertical="center" textRotation="90"/>
    </xf>
    <xf numFmtId="0" fontId="10" fillId="8" borderId="1" xfId="0" applyFont="1" applyFill="1" applyBorder="1"/>
    <xf numFmtId="0" fontId="10" fillId="8" borderId="3" xfId="0" applyFont="1" applyFill="1" applyBorder="1"/>
    <xf numFmtId="0" fontId="10" fillId="3" borderId="2" xfId="0" applyFont="1" applyFill="1" applyBorder="1" applyAlignment="1">
      <alignment vertical="center" wrapText="1"/>
    </xf>
    <xf numFmtId="0" fontId="10" fillId="8" borderId="2" xfId="0" applyFont="1" applyFill="1" applyBorder="1" applyAlignment="1">
      <alignment horizontal="left" vertical="center" wrapText="1"/>
    </xf>
    <xf numFmtId="0" fontId="10" fillId="8" borderId="2" xfId="0" applyFont="1" applyFill="1" applyBorder="1" applyAlignment="1">
      <alignment wrapText="1"/>
    </xf>
    <xf numFmtId="0" fontId="12" fillId="3" borderId="1" xfId="0" applyFont="1" applyFill="1" applyBorder="1"/>
    <xf numFmtId="0" fontId="12" fillId="3" borderId="3" xfId="0" applyFont="1" applyFill="1" applyBorder="1"/>
    <xf numFmtId="0" fontId="12" fillId="3" borderId="8" xfId="0" applyFont="1" applyFill="1" applyBorder="1"/>
    <xf numFmtId="0" fontId="12" fillId="3" borderId="6" xfId="0" applyFont="1" applyFill="1" applyBorder="1"/>
    <xf numFmtId="0" fontId="12" fillId="3" borderId="2" xfId="0" applyFont="1" applyFill="1" applyBorder="1"/>
    <xf numFmtId="0" fontId="10" fillId="8" borderId="0" xfId="0" applyFont="1" applyFill="1" applyAlignment="1">
      <alignment wrapText="1"/>
    </xf>
    <xf numFmtId="0" fontId="10" fillId="8" borderId="6" xfId="0" applyFont="1" applyFill="1" applyBorder="1" applyAlignment="1">
      <alignment wrapText="1"/>
    </xf>
    <xf numFmtId="0" fontId="10" fillId="3" borderId="0" xfId="0" applyFont="1" applyFill="1"/>
    <xf numFmtId="0" fontId="5" fillId="3" borderId="0" xfId="0" applyFont="1" applyFill="1"/>
    <xf numFmtId="0" fontId="16" fillId="8" borderId="0" xfId="0" applyFont="1" applyFill="1" applyAlignment="1">
      <alignment vertical="center"/>
    </xf>
    <xf numFmtId="0" fontId="16" fillId="8" borderId="0" xfId="0" applyFont="1" applyFill="1" applyAlignment="1">
      <alignment horizontal="left" vertical="center" wrapText="1"/>
    </xf>
    <xf numFmtId="0" fontId="16" fillId="3" borderId="0" xfId="0" applyFont="1" applyFill="1" applyAlignment="1">
      <alignment horizontal="center" vertical="center" wrapText="1"/>
    </xf>
    <xf numFmtId="0" fontId="17" fillId="8" borderId="0" xfId="0" applyFont="1" applyFill="1"/>
    <xf numFmtId="0" fontId="18" fillId="3" borderId="0" xfId="1" applyFont="1" applyFill="1"/>
    <xf numFmtId="0" fontId="16" fillId="3" borderId="0" xfId="0" applyFont="1" applyFill="1"/>
    <xf numFmtId="0" fontId="0" fillId="5" borderId="0" xfId="0" applyFill="1"/>
    <xf numFmtId="0" fontId="0" fillId="5" borderId="1" xfId="0" applyFill="1" applyBorder="1"/>
    <xf numFmtId="0" fontId="0" fillId="9" borderId="0" xfId="0" applyFill="1"/>
    <xf numFmtId="0" fontId="0" fillId="10" borderId="0" xfId="0" applyFill="1"/>
    <xf numFmtId="49" fontId="0" fillId="10" borderId="0" xfId="0" applyNumberFormat="1" applyFill="1"/>
    <xf numFmtId="167" fontId="0" fillId="5" borderId="0" xfId="0" applyNumberFormat="1" applyFill="1"/>
    <xf numFmtId="2" fontId="0" fillId="5" borderId="0" xfId="0" applyNumberFormat="1" applyFill="1"/>
    <xf numFmtId="1" fontId="0" fillId="5" borderId="0" xfId="0" applyNumberFormat="1" applyFill="1"/>
    <xf numFmtId="165" fontId="0" fillId="5" borderId="0" xfId="0" applyNumberFormat="1" applyFill="1"/>
    <xf numFmtId="0" fontId="0" fillId="5" borderId="6" xfId="0" applyFill="1" applyBorder="1"/>
    <xf numFmtId="166" fontId="0" fillId="5" borderId="0" xfId="0" applyNumberFormat="1" applyFill="1"/>
    <xf numFmtId="0" fontId="0" fillId="5" borderId="2" xfId="0" applyFill="1" applyBorder="1"/>
    <xf numFmtId="0" fontId="0" fillId="5" borderId="7" xfId="0" applyFill="1" applyBorder="1"/>
    <xf numFmtId="166" fontId="0" fillId="5" borderId="1" xfId="0" applyNumberFormat="1" applyFill="1" applyBorder="1"/>
    <xf numFmtId="0" fontId="0" fillId="5" borderId="3" xfId="0" applyFill="1" applyBorder="1"/>
    <xf numFmtId="0" fontId="4" fillId="9" borderId="9" xfId="0" applyFont="1" applyFill="1" applyBorder="1"/>
    <xf numFmtId="0" fontId="4" fillId="9" borderId="11" xfId="0" applyFont="1" applyFill="1" applyBorder="1"/>
    <xf numFmtId="0" fontId="4" fillId="9" borderId="10" xfId="0" applyFont="1" applyFill="1" applyBorder="1"/>
    <xf numFmtId="167" fontId="0" fillId="9" borderId="0" xfId="0" applyNumberFormat="1" applyFill="1"/>
    <xf numFmtId="168" fontId="0" fillId="9" borderId="0" xfId="0" applyNumberFormat="1" applyFill="1"/>
    <xf numFmtId="4" fontId="0" fillId="9" borderId="0" xfId="0" applyNumberFormat="1" applyFill="1"/>
    <xf numFmtId="0" fontId="19" fillId="5" borderId="0" xfId="0" applyFont="1" applyFill="1"/>
    <xf numFmtId="0" fontId="19" fillId="10" borderId="0" xfId="0" applyFont="1" applyFill="1"/>
    <xf numFmtId="0" fontId="19" fillId="9" borderId="0" xfId="0" applyFont="1" applyFill="1"/>
    <xf numFmtId="0" fontId="5" fillId="0" borderId="0" xfId="0" applyFont="1" applyAlignment="1">
      <alignment wrapText="1"/>
    </xf>
    <xf numFmtId="0" fontId="14" fillId="0" borderId="0" xfId="1" applyFont="1" applyAlignment="1">
      <alignment horizontal="left" vertical="center"/>
    </xf>
    <xf numFmtId="0" fontId="20" fillId="0" borderId="0" xfId="0" applyFont="1"/>
    <xf numFmtId="168" fontId="0" fillId="5" borderId="0" xfId="0" applyNumberFormat="1" applyFill="1"/>
    <xf numFmtId="0" fontId="9" fillId="0" borderId="0" xfId="1"/>
    <xf numFmtId="0" fontId="16" fillId="8" borderId="0" xfId="0" applyFont="1" applyFill="1" applyAlignment="1">
      <alignment wrapText="1"/>
    </xf>
    <xf numFmtId="0" fontId="5" fillId="3" borderId="0" xfId="0" applyFont="1" applyFill="1"/>
    <xf numFmtId="0" fontId="5" fillId="3" borderId="0" xfId="0" applyFont="1" applyFill="1" applyAlignment="1">
      <alignment vertical="center" wrapText="1"/>
    </xf>
    <xf numFmtId="0" fontId="5" fillId="8" borderId="0" xfId="0" applyFont="1" applyFill="1" applyAlignment="1">
      <alignment vertical="center" wrapText="1"/>
    </xf>
    <xf numFmtId="0" fontId="14" fillId="8" borderId="0" xfId="1" applyFont="1" applyFill="1" applyAlignment="1">
      <alignment horizontal="left" vertical="center" wrapText="1"/>
    </xf>
    <xf numFmtId="0" fontId="14" fillId="3" borderId="0" xfId="1" applyFont="1" applyFill="1" applyAlignment="1"/>
    <xf numFmtId="0" fontId="16" fillId="3" borderId="0" xfId="0" applyFont="1" applyFill="1" applyAlignment="1">
      <alignment horizontal="left" vertical="center" wrapText="1"/>
    </xf>
    <xf numFmtId="0" fontId="14" fillId="3" borderId="0" xfId="1" applyFont="1" applyFill="1" applyAlignment="1">
      <alignment horizontal="left" vertical="center" wrapText="1"/>
    </xf>
    <xf numFmtId="0" fontId="16" fillId="8" borderId="0" xfId="0" applyFont="1" applyFill="1" applyAlignment="1">
      <alignment horizontal="left" vertical="center" wrapText="1"/>
    </xf>
    <xf numFmtId="0" fontId="16" fillId="3" borderId="0" xfId="0" applyFont="1" applyFill="1" applyAlignment="1">
      <alignment vertical="center" wrapText="1"/>
    </xf>
    <xf numFmtId="0" fontId="6" fillId="5" borderId="0" xfId="0" applyFont="1" applyFill="1" applyAlignment="1">
      <alignment horizontal="left" vertical="center"/>
    </xf>
    <xf numFmtId="0" fontId="6" fillId="5" borderId="1" xfId="0" applyFont="1" applyFill="1" applyBorder="1" applyAlignment="1">
      <alignment horizontal="left" vertical="center"/>
    </xf>
    <xf numFmtId="0" fontId="0" fillId="0" borderId="0" xfId="0" applyAlignment="1">
      <alignment horizontal="center"/>
    </xf>
    <xf numFmtId="0" fontId="0" fillId="0" borderId="0" xfId="0" applyAlignment="1">
      <alignment vertical="top" wrapText="1"/>
    </xf>
    <xf numFmtId="0" fontId="0" fillId="0" borderId="0" xfId="0" applyAlignment="1">
      <alignment vertical="top"/>
    </xf>
    <xf numFmtId="0" fontId="5" fillId="0" borderId="0" xfId="0" applyNumberFormat="1" applyFont="1"/>
    <xf numFmtId="0" fontId="0" fillId="5" borderId="0" xfId="0" applyNumberFormat="1" applyFill="1"/>
  </cellXfs>
  <cellStyles count="2">
    <cellStyle name="Hyperlink" xfId="1" builtinId="8"/>
    <cellStyle name="Normal" xfId="0" builtinId="0"/>
  </cellStyles>
  <dxfs count="112">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numFmt numFmtId="2" formatCode="0.00"/>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numFmt numFmtId="2" formatCode="0.00"/>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numFmt numFmtId="2" formatCode="0.00"/>
    </dxf>
    <dxf>
      <fill>
        <patternFill>
          <bgColor rgb="FFFBFBFB"/>
        </patternFill>
      </fill>
    </dxf>
    <dxf>
      <fill>
        <patternFill>
          <bgColor rgb="FFFBFBFB"/>
        </patternFill>
      </fill>
    </dxf>
    <dxf>
      <fill>
        <patternFill>
          <bgColor rgb="FFFBFBFB"/>
        </patternFill>
      </fill>
    </dxf>
    <dxf>
      <numFmt numFmtId="1" formatCode="0"/>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numFmt numFmtId="165" formatCode="0.0"/>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numFmt numFmtId="2" formatCode="0.00"/>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numFmt numFmtId="168" formatCode="#,##0.00\ _€"/>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ill>
        <patternFill>
          <bgColor rgb="FFFBFBFB"/>
        </patternFill>
      </fill>
    </dxf>
    <dxf>
      <font>
        <sz val="14"/>
      </font>
    </dxf>
    <dxf>
      <font>
        <sz val="14"/>
      </font>
    </dxf>
    <dxf>
      <alignment wrapText="1"/>
    </dxf>
    <dxf>
      <alignment wrapText="1"/>
    </dxf>
    <dxf>
      <font>
        <name val="Segoe UI"/>
      </font>
    </dxf>
    <dxf>
      <font>
        <name val="Segoe UI"/>
      </font>
    </dxf>
    <dxf>
      <font>
        <name val="Segoe UI"/>
      </font>
    </dxf>
    <dxf>
      <font>
        <name val="Segoe UI"/>
      </font>
    </dxf>
    <dxf>
      <font>
        <name val="Segoe UI"/>
      </font>
    </dxf>
    <dxf>
      <font>
        <name val="Segoe UI"/>
      </font>
    </dxf>
    <dxf>
      <font>
        <name val="Segoe UI"/>
      </font>
    </dxf>
    <dxf>
      <font>
        <name val="Segoe UI"/>
      </font>
    </dxf>
    <dxf>
      <font>
        <name val="Segoe UI"/>
      </font>
    </dxf>
    <dxf>
      <font>
        <name val="Segoe UI"/>
      </font>
    </dxf>
    <dxf>
      <font>
        <name val="Segoe UI"/>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none">
          <bgColor auto="1"/>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CC4C"/>
        </patternFill>
      </fill>
    </dxf>
    <dxf>
      <fill>
        <patternFill>
          <bgColor rgb="FFFFCC4C"/>
        </patternFill>
      </fill>
    </dxf>
    <dxf>
      <fill>
        <patternFill>
          <bgColor rgb="FFC0E3FF"/>
        </patternFill>
      </fill>
    </dxf>
    <dxf>
      <font>
        <b val="0"/>
        <i val="0"/>
        <color rgb="FF17191B"/>
      </font>
      <border diagonalUp="0" diagonalDown="0">
        <left style="thin">
          <color rgb="FFB8B8B8"/>
        </left>
        <right style="thin">
          <color rgb="FFB8B8B8"/>
        </right>
        <top style="thin">
          <color rgb="FFB8B8B8"/>
        </top>
        <bottom/>
        <vertical/>
        <horizontal/>
      </border>
    </dxf>
    <dxf>
      <font>
        <color rgb="FF17191B"/>
      </font>
      <fill>
        <patternFill>
          <bgColor theme="0"/>
        </patternFill>
      </fill>
      <border>
        <left style="thin">
          <color rgb="FFB8B8B8"/>
        </left>
        <right style="thin">
          <color rgb="FFB8B8B8"/>
        </right>
        <top style="thin">
          <color rgb="FFB8B8B8"/>
        </top>
        <bottom style="thin">
          <color rgb="FFB8B8B8"/>
        </bottom>
        <vertical/>
        <horizontal/>
      </border>
    </dxf>
    <dxf>
      <font>
        <b val="0"/>
        <i val="0"/>
        <color theme="1"/>
      </font>
      <border diagonalUp="0" diagonalDown="0">
        <left style="thin">
          <color rgb="FFB8B8B8"/>
        </left>
        <right style="thin">
          <color rgb="FFB8B8B8"/>
        </right>
        <top style="thin">
          <color rgb="FFB8B8B8"/>
        </top>
        <bottom/>
        <vertical/>
        <horizontal/>
      </border>
    </dxf>
    <dxf>
      <font>
        <b val="0"/>
        <i val="0"/>
        <color rgb="FF17191B"/>
      </font>
      <border>
        <left style="thin">
          <color rgb="FFB8B8B8"/>
        </left>
        <right style="thin">
          <color rgb="FFB8B8B8"/>
        </right>
        <top style="thin">
          <color rgb="FFB8B8B8"/>
        </top>
        <bottom style="thin">
          <color rgb="FFB8B8B8"/>
        </bottom>
        <vertical/>
        <horizontal/>
      </border>
    </dxf>
    <dxf>
      <font>
        <b/>
        <i val="0"/>
        <color rgb="FF17191B"/>
      </font>
      <border>
        <left style="thin">
          <color rgb="FFB8B8B8"/>
        </left>
        <right style="thin">
          <color rgb="FFB8B8B8"/>
        </right>
        <top style="thin">
          <color rgb="FFB8B8B8"/>
        </top>
        <bottom style="thin">
          <color rgb="FFB8B8B8"/>
        </bottom>
        <vertical/>
      </border>
    </dxf>
    <dxf>
      <font>
        <b val="0"/>
        <i val="0"/>
        <u val="none"/>
      </font>
      <fill>
        <patternFill>
          <bgColor rgb="FFFFFFFF"/>
        </patternFill>
      </fill>
      <border>
        <left style="thin">
          <color rgb="FFB8B8B8"/>
        </left>
        <right style="thin">
          <color rgb="FFB8B8B8"/>
        </right>
        <top style="thin">
          <color rgb="FFB8B8B8"/>
        </top>
        <bottom style="thin">
          <color rgb="FFB8B8B8"/>
        </bottom>
      </border>
    </dxf>
  </dxfs>
  <tableStyles count="3" defaultTableStyle="TableStyleMedium2" defaultPivotStyle="Tamplate Style">
    <tableStyle name="Tamplate Style" table="0" count="2" xr9:uid="{33B907F2-1DB8-6449-B8E9-454AA9A0788A}">
      <tableStyleElement type="wholeTable" dxfId="111"/>
      <tableStyleElement type="headerRow" dxfId="110"/>
    </tableStyle>
    <tableStyle name="Template slicer" pivot="0" table="0" count="10" xr9:uid="{67782DF3-AA2E-F74E-B223-A11BE1D6973E}">
      <tableStyleElement type="wholeTable" dxfId="109"/>
      <tableStyleElement type="headerRow" dxfId="108"/>
    </tableStyle>
    <tableStyle name="Template style" pivot="0" table="0" count="11" xr9:uid="{3D02EB8E-7E6A-B642-B64F-A8867599E315}">
      <tableStyleElement type="wholeTable" dxfId="107"/>
      <tableStyleElement type="headerRow" dxfId="106"/>
      <tableStyleElement type="firstColumn" dxfId="105"/>
    </tableStyle>
  </tableStyles>
  <colors>
    <mruColors>
      <color rgb="FFFFC9B3"/>
      <color rgb="FFFFA680"/>
      <color rgb="FFFF834D"/>
      <color rgb="FFFBFBFB"/>
      <color rgb="FF17191B"/>
      <color rgb="FF17191C"/>
      <color rgb="FFFFCC4C"/>
      <color rgb="FFC0E3FF"/>
      <color rgb="FFB8B8B8"/>
      <color rgb="FFC270C5"/>
    </mruColors>
  </colors>
  <extLst>
    <ext xmlns:x14="http://schemas.microsoft.com/office/spreadsheetml/2009/9/main" uri="{46F421CA-312F-682f-3DD2-61675219B42D}">
      <x14:dxfs count="16">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7" tint="0.79998168889431442"/>
              <bgColor theme="7"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7" tint="0.59999389629810485"/>
              <bgColor theme="7"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4" tint="0.59999389629810485"/>
              <bgColor theme="4"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Template slicer">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Template style">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[Microsoft Advertising vs Google Ads performance template.xlsx]pivot_tables!PivotTable2</c:name>
    <c:fmtId val="2"/>
  </c:pivotSource>
  <c:chart>
    <c:title>
      <c:tx>
        <c:rich>
          <a:bodyPr rot="0" spcFirstLastPara="1" vertOverflow="ellipsis" vert="horz" wrap="square" anchor="ctr" anchorCtr="1"/>
          <a:lstStyle/>
          <a:p>
            <a:pPr>
              <a:defRPr sz="1400" b="0" i="0" u="none" strike="noStrike" kern="1200" spc="0" baseline="0">
                <a:solidFill>
                  <a:srgbClr val="17191B"/>
                </a:solidFill>
                <a:latin typeface="Segoe UI" panose="020B0502040204020203" pitchFamily="34" charset="0"/>
                <a:ea typeface="+mn-ea"/>
                <a:cs typeface="Segoe UI" panose="020B0502040204020203" pitchFamily="34" charset="0"/>
              </a:defRPr>
            </a:pPr>
            <a:r>
              <a:rPr lang="en-US">
                <a:solidFill>
                  <a:srgbClr val="17191B"/>
                </a:solidFill>
                <a:latin typeface="Segoe UI" panose="020B0502040204020203" pitchFamily="34" charset="0"/>
                <a:cs typeface="Segoe UI" panose="020B0502040204020203" pitchFamily="34" charset="0"/>
              </a:rPr>
              <a:t>Impressions</a:t>
            </a:r>
            <a:r>
              <a:rPr lang="en-US" baseline="0">
                <a:solidFill>
                  <a:srgbClr val="17191B"/>
                </a:solidFill>
                <a:latin typeface="Segoe UI" panose="020B0502040204020203" pitchFamily="34" charset="0"/>
                <a:cs typeface="Segoe UI" panose="020B0502040204020203" pitchFamily="34" charset="0"/>
              </a:rPr>
              <a:t> per channel</a:t>
            </a:r>
            <a:endParaRPr lang="en-US">
              <a:solidFill>
                <a:srgbClr val="17191B"/>
              </a:solidFill>
              <a:latin typeface="Segoe UI" panose="020B0502040204020203" pitchFamily="34" charset="0"/>
              <a:cs typeface="Segoe UI" panose="020B0502040204020203" pitchFamily="34" charset="0"/>
            </a:endParaRPr>
          </a:p>
        </c:rich>
      </c:tx>
      <c:overlay val="0"/>
      <c:spPr>
        <a:noFill/>
        <a:ln>
          <a:noFill/>
        </a:ln>
        <a:effectLst/>
      </c:spPr>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spPr>
          <a:solidFill>
            <a:schemeClr val="accent1"/>
          </a:solidFill>
          <a:ln w="19050">
            <a:solidFill>
              <a:schemeClr val="lt1"/>
            </a:solidFill>
          </a:ln>
          <a:effectLst/>
        </c:spPr>
        <c:marker>
          <c:symbol val="circle"/>
          <c:size val="5"/>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10"/>
      </c:pivotFmt>
      <c:pivotFmt>
        <c:idx val="11"/>
      </c:pivotFmt>
      <c:pivotFmt>
        <c:idx val="1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16"/>
        <c:spPr>
          <a:solidFill>
            <a:schemeClr val="accent1"/>
          </a:solidFill>
          <a:ln w="19050">
            <a:solidFill>
              <a:schemeClr val="lt1"/>
            </a:solidFill>
          </a:ln>
          <a:effectLst/>
        </c:spPr>
      </c:pivotFmt>
      <c:pivotFmt>
        <c:idx val="17"/>
        <c:spPr>
          <a:solidFill>
            <a:schemeClr val="accent1"/>
          </a:solidFill>
          <a:ln w="19050">
            <a:solidFill>
              <a:schemeClr val="lt1"/>
            </a:solidFill>
          </a:ln>
          <a:effectLst/>
        </c:spPr>
      </c:pivotFmt>
      <c:pivotFmt>
        <c:idx val="18"/>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19"/>
        <c:spPr>
          <a:solidFill>
            <a:schemeClr val="accent1"/>
          </a:solidFill>
          <a:ln w="19050">
            <a:solidFill>
              <a:schemeClr val="lt1"/>
            </a:solidFill>
          </a:ln>
          <a:effectLst/>
        </c:spPr>
      </c:pivotFmt>
      <c:pivotFmt>
        <c:idx val="20"/>
        <c:spPr>
          <a:solidFill>
            <a:schemeClr val="accent2"/>
          </a:solidFill>
          <a:ln w="19050">
            <a:solidFill>
              <a:schemeClr val="lt1"/>
            </a:solidFill>
          </a:ln>
          <a:effectLst/>
        </c:spPr>
      </c:pivotFmt>
      <c:pivotFmt>
        <c:idx val="21"/>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22"/>
        <c:spPr>
          <a:solidFill>
            <a:schemeClr val="accent1"/>
          </a:solidFill>
          <a:ln w="19050">
            <a:solidFill>
              <a:schemeClr val="lt1"/>
            </a:solidFill>
          </a:ln>
          <a:effectLst/>
        </c:spPr>
      </c:pivotFmt>
      <c:pivotFmt>
        <c:idx val="23"/>
        <c:spPr>
          <a:solidFill>
            <a:schemeClr val="accent2"/>
          </a:solidFill>
          <a:ln w="19050">
            <a:solidFill>
              <a:schemeClr val="lt1"/>
            </a:solidFill>
          </a:ln>
          <a:effectLst/>
        </c:spPr>
      </c:pivotFmt>
      <c:pivotFmt>
        <c:idx val="24"/>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25"/>
        <c:spPr>
          <a:solidFill>
            <a:schemeClr val="accent1"/>
          </a:solidFill>
          <a:ln w="19050">
            <a:solidFill>
              <a:schemeClr val="lt1"/>
            </a:solidFill>
          </a:ln>
          <a:effectLst/>
        </c:spPr>
      </c:pivotFmt>
      <c:pivotFmt>
        <c:idx val="26"/>
        <c:spPr>
          <a:solidFill>
            <a:schemeClr val="accent2"/>
          </a:solidFill>
          <a:ln w="19050">
            <a:solidFill>
              <a:schemeClr val="lt1"/>
            </a:solidFill>
          </a:ln>
          <a:effectLst/>
        </c:spPr>
      </c:pivotFmt>
      <c:pivotFmt>
        <c:idx val="27"/>
        <c:spPr>
          <a:solidFill>
            <a:srgbClr val="2D9DFD"/>
          </a:solidFill>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Segoe UI" panose="020B0502040204020203" pitchFamily="34" charset="0"/>
                  <a:ea typeface="+mn-ea"/>
                  <a:cs typeface="Segoe UI" panose="020B0502040204020203" pitchFamily="34" charset="0"/>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28"/>
        <c:spPr>
          <a:solidFill>
            <a:srgbClr val="2D9DFD"/>
          </a:solidFill>
          <a:ln w="19050">
            <a:solidFill>
              <a:schemeClr val="lt1"/>
            </a:solidFill>
          </a:ln>
          <a:effectLst/>
        </c:spPr>
      </c:pivotFmt>
      <c:pivotFmt>
        <c:idx val="29"/>
        <c:spPr>
          <a:solidFill>
            <a:srgbClr val="C270C5"/>
          </a:solidFill>
          <a:ln w="19050">
            <a:solidFill>
              <a:schemeClr val="lt1"/>
            </a:solidFill>
          </a:ln>
          <a:effectLst/>
        </c:spPr>
      </c:pivotFmt>
    </c:pivotFmts>
    <c:plotArea>
      <c:layout/>
      <c:doughnutChart>
        <c:varyColors val="1"/>
        <c:ser>
          <c:idx val="0"/>
          <c:order val="0"/>
          <c:tx>
            <c:strRef>
              <c:f>pivot_tables!$B$3</c:f>
              <c:strCache>
                <c:ptCount val="1"/>
                <c:pt idx="0">
                  <c:v>Total</c:v>
                </c:pt>
              </c:strCache>
            </c:strRef>
          </c:tx>
          <c:spPr>
            <a:solidFill>
              <a:srgbClr val="2D9DFD"/>
            </a:solidFill>
          </c:spPr>
          <c:dPt>
            <c:idx val="0"/>
            <c:bubble3D val="0"/>
            <c:spPr>
              <a:solidFill>
                <a:srgbClr val="2D9DFD"/>
              </a:solidFill>
              <a:ln w="19050">
                <a:solidFill>
                  <a:schemeClr val="lt1"/>
                </a:solidFill>
              </a:ln>
              <a:effectLst/>
            </c:spPr>
            <c:extLst>
              <c:ext xmlns:c16="http://schemas.microsoft.com/office/drawing/2014/chart" uri="{C3380CC4-5D6E-409C-BE32-E72D297353CC}">
                <c16:uniqueId val="{00000001-71F0-EA48-9862-D9CD11F34689}"/>
              </c:ext>
            </c:extLst>
          </c:dPt>
          <c:dPt>
            <c:idx val="1"/>
            <c:bubble3D val="0"/>
            <c:spPr>
              <a:solidFill>
                <a:srgbClr val="C270C5"/>
              </a:solidFill>
              <a:ln w="19050">
                <a:solidFill>
                  <a:schemeClr val="lt1"/>
                </a:solidFill>
              </a:ln>
              <a:effectLst/>
            </c:spPr>
            <c:extLst>
              <c:ext xmlns:c16="http://schemas.microsoft.com/office/drawing/2014/chart" uri="{C3380CC4-5D6E-409C-BE32-E72D297353CC}">
                <c16:uniqueId val="{00000003-71F0-EA48-9862-D9CD11F3468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Segoe UI" panose="020B0502040204020203" pitchFamily="34" charset="0"/>
                    <a:ea typeface="+mn-ea"/>
                    <a:cs typeface="Segoe UI" panose="020B0502040204020203" pitchFamily="34" charset="0"/>
                  </a:defRPr>
                </a:pPr>
                <a:endParaRPr lang="en-FI"/>
              </a:p>
            </c:txPr>
            <c:showLegendKey val="0"/>
            <c:showVal val="0"/>
            <c:showCatName val="0"/>
            <c:showSerName val="0"/>
            <c:showPercent val="1"/>
            <c:showBubbleSize val="0"/>
            <c:showLeaderLines val="1"/>
            <c:extLst>
              <c:ext xmlns:c15="http://schemas.microsoft.com/office/drawing/2012/chart" uri="{CE6537A1-D6FC-4f65-9D91-7224C49458BB}"/>
            </c:extLst>
          </c:dLbls>
          <c:cat>
            <c:strRef>
              <c:f>pivot_tables!$A$4:$A$6</c:f>
              <c:strCache>
                <c:ptCount val="2"/>
                <c:pt idx="0">
                  <c:v>Google Ads</c:v>
                </c:pt>
                <c:pt idx="1">
                  <c:v>Microsoft Ads</c:v>
                </c:pt>
              </c:strCache>
            </c:strRef>
          </c:cat>
          <c:val>
            <c:numRef>
              <c:f>pivot_tables!$B$4:$B$6</c:f>
              <c:numCache>
                <c:formatCode>General</c:formatCode>
                <c:ptCount val="2"/>
                <c:pt idx="0">
                  <c:v>147507</c:v>
                </c:pt>
                <c:pt idx="1">
                  <c:v>1223553</c:v>
                </c:pt>
              </c:numCache>
            </c:numRef>
          </c:val>
          <c:extLst>
            <c:ext xmlns:c16="http://schemas.microsoft.com/office/drawing/2014/chart" uri="{C3380CC4-5D6E-409C-BE32-E72D297353CC}">
              <c16:uniqueId val="{00000004-8604-1240-B545-12BF41978C8C}"/>
            </c:ext>
          </c:extLst>
        </c:ser>
        <c:dLbls>
          <c:showLegendKey val="0"/>
          <c:showVal val="1"/>
          <c:showCatName val="0"/>
          <c:showSerName val="0"/>
          <c:showPercent val="0"/>
          <c:showBubbleSize val="0"/>
          <c:showLeaderLines val="1"/>
        </c:dLbls>
        <c:firstSliceAng val="0"/>
        <c:holeSize val="50"/>
      </c:doughnutChart>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17191B"/>
              </a:solidFill>
              <a:latin typeface="Segoe UI" panose="020B0502040204020203" pitchFamily="34" charset="0"/>
              <a:ea typeface="+mn-ea"/>
              <a:cs typeface="Segoe UI" panose="020B0502040204020203" pitchFamily="34" charset="0"/>
            </a:defRPr>
          </a:pPr>
          <a:endParaRPr lang="en-FI"/>
        </a:p>
      </c:txPr>
    </c:legend>
    <c:plotVisOnly val="1"/>
    <c:dispBlanksAs val="gap"/>
    <c:showDLblsOverMax val="0"/>
    <c:extLst/>
  </c:chart>
  <c:spPr>
    <a:ln>
      <a:solidFill>
        <a:srgbClr val="B8B8B8"/>
      </a:solidFill>
    </a:ln>
  </c:spPr>
  <c:txPr>
    <a:bodyPr/>
    <a:lstStyle/>
    <a:p>
      <a:pPr>
        <a:defRPr/>
      </a:pPr>
      <a:endParaRPr lang="en-FI"/>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rgbClr val="17191B"/>
                </a:solidFill>
                <a:latin typeface="Segoe UI" panose="020B0502040204020203" pitchFamily="34" charset="0"/>
                <a:ea typeface="+mn-ea"/>
                <a:cs typeface="Segoe UI" panose="020B0502040204020203" pitchFamily="34" charset="0"/>
              </a:defRPr>
            </a:pPr>
            <a:r>
              <a:rPr lang="en-GB">
                <a:solidFill>
                  <a:srgbClr val="17191B"/>
                </a:solidFill>
                <a:latin typeface="Segoe UI" panose="020B0502040204020203" pitchFamily="34" charset="0"/>
                <a:cs typeface="Segoe UI" panose="020B0502040204020203" pitchFamily="34" charset="0"/>
              </a:rPr>
              <a:t>Spend</a:t>
            </a:r>
            <a:r>
              <a:rPr lang="en-GB" baseline="0">
                <a:solidFill>
                  <a:srgbClr val="17191B"/>
                </a:solidFill>
                <a:latin typeface="Segoe UI" panose="020B0502040204020203" pitchFamily="34" charset="0"/>
                <a:cs typeface="Segoe UI" panose="020B0502040204020203" pitchFamily="34" charset="0"/>
              </a:rPr>
              <a:t> by category (ignores filters)</a:t>
            </a:r>
            <a:endParaRPr lang="en-GB">
              <a:solidFill>
                <a:srgbClr val="17191B"/>
              </a:solidFill>
              <a:latin typeface="Segoe UI" panose="020B0502040204020203" pitchFamily="34" charset="0"/>
              <a:cs typeface="Segoe UI" panose="020B0502040204020203"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rgbClr val="17191B"/>
              </a:solidFill>
              <a:latin typeface="Segoe UI" panose="020B0502040204020203" pitchFamily="34" charset="0"/>
              <a:ea typeface="+mn-ea"/>
              <a:cs typeface="Segoe UI" panose="020B0502040204020203" pitchFamily="34" charset="0"/>
            </a:defRPr>
          </a:pPr>
          <a:endParaRPr lang="en-GB"/>
        </a:p>
      </c:txPr>
    </c:title>
    <c:autoTitleDeleted val="0"/>
    <c:plotArea>
      <c:layout/>
      <c:barChart>
        <c:barDir val="col"/>
        <c:grouping val="clustered"/>
        <c:varyColors val="0"/>
        <c:ser>
          <c:idx val="0"/>
          <c:order val="0"/>
          <c:tx>
            <c:strRef>
              <c:f>pivot_tables!$F$3</c:f>
              <c:strCache>
                <c:ptCount val="1"/>
                <c:pt idx="0">
                  <c:v>Google Ads Cost</c:v>
                </c:pt>
              </c:strCache>
            </c:strRef>
          </c:tx>
          <c:spPr>
            <a:solidFill>
              <a:srgbClr val="2D9DFD"/>
            </a:solidFill>
            <a:ln>
              <a:noFill/>
            </a:ln>
            <a:effectLst/>
          </c:spPr>
          <c:invertIfNegative val="0"/>
          <c:cat>
            <c:strRef>
              <c:f>pivot_tables!$E$4:$E$12</c:f>
              <c:strCache>
                <c:ptCount val="6"/>
                <c:pt idx="0">
                  <c:v>Search</c:v>
                </c:pt>
                <c:pt idx="1">
                  <c:v>Performance Max</c:v>
                </c:pt>
                <c:pt idx="2">
                  <c:v>Display &amp; Video</c:v>
                </c:pt>
                <c:pt idx="3">
                  <c:v>Shopping</c:v>
                </c:pt>
                <c:pt idx="4">
                  <c:v>Dynamic Search</c:v>
                </c:pt>
                <c:pt idx="5">
                  <c:v>Other</c:v>
                </c:pt>
              </c:strCache>
            </c:strRef>
          </c:cat>
          <c:val>
            <c:numRef>
              <c:f>pivot_tables!$F$4:$F$12</c:f>
              <c:numCache>
                <c:formatCode>#\ ##0\ 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27EC-204F-A2F9-E01F13BABEAB}"/>
            </c:ext>
          </c:extLst>
        </c:ser>
        <c:ser>
          <c:idx val="1"/>
          <c:order val="1"/>
          <c:tx>
            <c:strRef>
              <c:f>pivot_tables!$G$3</c:f>
              <c:strCache>
                <c:ptCount val="1"/>
                <c:pt idx="0">
                  <c:v>Microsoft Ads Cost</c:v>
                </c:pt>
              </c:strCache>
            </c:strRef>
          </c:tx>
          <c:spPr>
            <a:solidFill>
              <a:srgbClr val="C270C5"/>
            </a:solidFill>
            <a:ln>
              <a:noFill/>
            </a:ln>
            <a:effectLst/>
          </c:spPr>
          <c:invertIfNegative val="0"/>
          <c:cat>
            <c:strRef>
              <c:f>pivot_tables!$E$4:$E$12</c:f>
              <c:strCache>
                <c:ptCount val="6"/>
                <c:pt idx="0">
                  <c:v>Search</c:v>
                </c:pt>
                <c:pt idx="1">
                  <c:v>Performance Max</c:v>
                </c:pt>
                <c:pt idx="2">
                  <c:v>Display &amp; Video</c:v>
                </c:pt>
                <c:pt idx="3">
                  <c:v>Shopping</c:v>
                </c:pt>
                <c:pt idx="4">
                  <c:v>Dynamic Search</c:v>
                </c:pt>
                <c:pt idx="5">
                  <c:v>Other</c:v>
                </c:pt>
              </c:strCache>
            </c:strRef>
          </c:cat>
          <c:val>
            <c:numRef>
              <c:f>pivot_tables!$G$4:$G$12</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27EC-204F-A2F9-E01F13BABEAB}"/>
            </c:ext>
          </c:extLst>
        </c:ser>
        <c:dLbls>
          <c:showLegendKey val="0"/>
          <c:showVal val="0"/>
          <c:showCatName val="0"/>
          <c:showSerName val="0"/>
          <c:showPercent val="0"/>
          <c:showBubbleSize val="0"/>
        </c:dLbls>
        <c:gapWidth val="219"/>
        <c:overlap val="-27"/>
        <c:axId val="412722544"/>
        <c:axId val="412724256"/>
      </c:barChart>
      <c:catAx>
        <c:axId val="412722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rgbClr val="17191B"/>
                </a:solidFill>
                <a:latin typeface="Segoe UI" panose="020B0502040204020203" pitchFamily="34" charset="0"/>
                <a:ea typeface="+mn-ea"/>
                <a:cs typeface="Segoe UI" panose="020B0502040204020203" pitchFamily="34" charset="0"/>
              </a:defRPr>
            </a:pPr>
            <a:endParaRPr lang="en-FI"/>
          </a:p>
        </c:txPr>
        <c:crossAx val="412724256"/>
        <c:crosses val="autoZero"/>
        <c:auto val="1"/>
        <c:lblAlgn val="ctr"/>
        <c:lblOffset val="100"/>
        <c:noMultiLvlLbl val="0"/>
      </c:catAx>
      <c:valAx>
        <c:axId val="412724256"/>
        <c:scaling>
          <c:orientation val="minMax"/>
        </c:scaling>
        <c:delete val="0"/>
        <c:axPos val="l"/>
        <c:majorGridlines>
          <c:spPr>
            <a:ln w="9525" cap="flat" cmpd="sng" algn="ctr">
              <a:solidFill>
                <a:schemeClr val="tx1">
                  <a:lumMod val="15000"/>
                  <a:lumOff val="85000"/>
                </a:schemeClr>
              </a:solidFill>
              <a:round/>
            </a:ln>
            <a:effectLst/>
          </c:spPr>
        </c:majorGridlines>
        <c:numFmt formatCode="#\ ##0\ 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17191B"/>
                </a:solidFill>
                <a:latin typeface="+mn-lt"/>
                <a:ea typeface="+mn-ea"/>
                <a:cs typeface="+mn-cs"/>
              </a:defRPr>
            </a:pPr>
            <a:endParaRPr lang="en-FI"/>
          </a:p>
        </c:txPr>
        <c:crossAx val="4127225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17191B"/>
              </a:solidFill>
              <a:latin typeface="Segoe UI" panose="020B0502040204020203" pitchFamily="34" charset="0"/>
              <a:ea typeface="+mn-ea"/>
              <a:cs typeface="Segoe UI" panose="020B0502040204020203" pitchFamily="34" charset="0"/>
            </a:defRPr>
          </a:pPr>
          <a:endParaRPr lang="en-FI"/>
        </a:p>
      </c:txPr>
    </c:legend>
    <c:plotVisOnly val="1"/>
    <c:dispBlanksAs val="gap"/>
    <c:showDLblsOverMax val="0"/>
  </c:chart>
  <c:spPr>
    <a:solidFill>
      <a:schemeClr val="bg1"/>
    </a:solidFill>
    <a:ln w="12700" cap="flat" cmpd="sng" algn="ctr">
      <a:solidFill>
        <a:srgbClr val="B8B8B8"/>
      </a:solidFill>
      <a:round/>
    </a:ln>
    <a:effectLst/>
  </c:spPr>
  <c:txPr>
    <a:bodyPr/>
    <a:lstStyle/>
    <a:p>
      <a:pPr>
        <a:defRPr/>
      </a:pPr>
      <a:endParaRPr lang="en-FI"/>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[Microsoft Advertising vs Google Ads performance template.xlsx]pivot_tables!PivotTable3</c:name>
    <c:fmtId val="4"/>
  </c:pivotSource>
  <c:chart>
    <c:title>
      <c:tx>
        <c:rich>
          <a:bodyPr rot="0" spcFirstLastPara="1" vertOverflow="ellipsis" vert="horz" wrap="square" anchor="ctr" anchorCtr="1"/>
          <a:lstStyle/>
          <a:p>
            <a:pPr>
              <a:defRPr sz="1400" b="0" i="0" u="none" strike="noStrike" kern="1200" spc="0" baseline="0">
                <a:solidFill>
                  <a:srgbClr val="17191B"/>
                </a:solidFill>
                <a:latin typeface="Segoe UI" panose="020B0502040204020203" pitchFamily="34" charset="0"/>
                <a:ea typeface="+mn-ea"/>
                <a:cs typeface="Segoe UI" panose="020B0502040204020203" pitchFamily="34" charset="0"/>
              </a:defRPr>
            </a:pPr>
            <a:r>
              <a:rPr lang="en-US">
                <a:solidFill>
                  <a:srgbClr val="17191B"/>
                </a:solidFill>
                <a:latin typeface="Segoe UI" panose="020B0502040204020203" pitchFamily="34" charset="0"/>
                <a:cs typeface="Segoe UI" panose="020B0502040204020203" pitchFamily="34" charset="0"/>
              </a:rPr>
              <a:t>Top URLs by Impressions</a:t>
            </a:r>
          </a:p>
        </c:rich>
      </c:tx>
      <c:overlay val="0"/>
      <c:spPr>
        <a:noFill/>
        <a:ln>
          <a:noFill/>
        </a:ln>
        <a:effectLst/>
      </c:spPr>
    </c:title>
    <c:autoTitleDeleted val="0"/>
    <c:pivotFmts>
      <c:pivotFmt>
        <c:idx val="0"/>
        <c:spPr>
          <a:solidFill>
            <a:srgbClr val="D2D2D2"/>
          </a:solidFill>
          <a:ln>
            <a:noFill/>
          </a:ln>
          <a:effectLst/>
        </c:spPr>
      </c:pivotFmt>
      <c:pivotFmt>
        <c:idx val="1"/>
        <c:spPr>
          <a:solidFill>
            <a:srgbClr val="ED7331"/>
          </a:solidFill>
          <a:ln>
            <a:noFill/>
          </a:ln>
          <a:effectLst/>
        </c:spPr>
      </c:pivotFmt>
      <c:pivotFmt>
        <c:idx val="2"/>
        <c:spPr>
          <a:solidFill>
            <a:srgbClr val="ED7331"/>
          </a:solidFill>
          <a:ln>
            <a:noFill/>
          </a:ln>
          <a:effectLst/>
        </c:spPr>
      </c:pivotFmt>
      <c:pivotFmt>
        <c:idx val="3"/>
        <c:spPr>
          <a:solidFill>
            <a:schemeClr val="accent1"/>
          </a:solidFill>
          <a:ln>
            <a:noFill/>
          </a:ln>
          <a:effectLst/>
        </c:spPr>
      </c:pivotFmt>
      <c:pivotFmt>
        <c:idx val="4"/>
        <c:spPr>
          <a:solidFill>
            <a:schemeClr val="accent1"/>
          </a:solidFill>
          <a:ln>
            <a:noFill/>
          </a:ln>
          <a:effectLst/>
        </c:spPr>
      </c:pivotFmt>
      <c:pivotFmt>
        <c:idx val="5"/>
        <c:spPr>
          <a:solidFill>
            <a:schemeClr val="accent1"/>
          </a:solidFill>
          <a:ln>
            <a:noFill/>
          </a:ln>
          <a:effectLst/>
        </c:spPr>
      </c:pivotFmt>
      <c:pivotFmt>
        <c:idx val="6"/>
        <c:spPr>
          <a:solidFill>
            <a:schemeClr val="accent1"/>
          </a:solidFill>
          <a:ln>
            <a:noFill/>
          </a:ln>
          <a:effectLst/>
        </c:spPr>
      </c:pivotFmt>
      <c:pivotFmt>
        <c:idx val="7"/>
        <c:spPr>
          <a:solidFill>
            <a:schemeClr val="accent1"/>
          </a:solidFill>
          <a:ln>
            <a:noFill/>
          </a:ln>
          <a:effectLst/>
        </c:spPr>
      </c:pivotFmt>
      <c:pivotFmt>
        <c:idx val="8"/>
        <c:spPr>
          <a:solidFill>
            <a:schemeClr val="accent1"/>
          </a:solidFill>
          <a:ln>
            <a:noFill/>
          </a:ln>
          <a:effectLst/>
        </c:spPr>
      </c:pivotFmt>
      <c:pivotFmt>
        <c:idx val="9"/>
        <c:spPr>
          <a:solidFill>
            <a:schemeClr val="accent1"/>
          </a:solidFill>
          <a:ln>
            <a:noFill/>
          </a:ln>
          <a:effectLst/>
        </c:spPr>
      </c:pivotFmt>
      <c:pivotFmt>
        <c:idx val="10"/>
        <c:spPr>
          <a:solidFill>
            <a:schemeClr val="accent1"/>
          </a:solidFill>
          <a:ln>
            <a:noFill/>
          </a:ln>
          <a:effectLst/>
        </c:spPr>
      </c:pivotFmt>
      <c:pivotFmt>
        <c:idx val="11"/>
        <c:spPr>
          <a:solidFill>
            <a:schemeClr val="accent1"/>
          </a:solidFill>
          <a:ln>
            <a:noFill/>
          </a:ln>
          <a:effectLst/>
        </c:spPr>
      </c:pivotFmt>
      <c:pivotFmt>
        <c:idx val="12"/>
        <c:spPr>
          <a:solidFill>
            <a:schemeClr val="accent1"/>
          </a:solidFill>
          <a:ln>
            <a:noFill/>
          </a:ln>
          <a:effectLst/>
        </c:spPr>
      </c:pivotFmt>
      <c:pivotFmt>
        <c:idx val="13"/>
        <c:spPr>
          <a:solidFill>
            <a:schemeClr val="accent1"/>
          </a:solidFill>
          <a:ln>
            <a:noFill/>
          </a:ln>
          <a:effectLst/>
        </c:spPr>
      </c:pivotFmt>
      <c:pivotFmt>
        <c:idx val="14"/>
        <c:spPr>
          <a:solidFill>
            <a:schemeClr val="accent2"/>
          </a:solidFill>
          <a:ln>
            <a:noFill/>
          </a:ln>
          <a:effectLst/>
        </c:spPr>
      </c:pivotFmt>
      <c:pivotFmt>
        <c:idx val="15"/>
        <c:spPr>
          <a:solidFill>
            <a:schemeClr val="accent1"/>
          </a:solidFill>
          <a:ln>
            <a:noFill/>
          </a:ln>
          <a:effectLst/>
        </c:spPr>
      </c:pivotFmt>
      <c:pivotFmt>
        <c:idx val="16"/>
        <c:spPr>
          <a:solidFill>
            <a:schemeClr val="accent2"/>
          </a:solidFill>
          <a:ln>
            <a:noFill/>
          </a:ln>
          <a:effectLst/>
        </c:spPr>
      </c:pivotFmt>
      <c:pivotFmt>
        <c:idx val="17"/>
        <c:spPr>
          <a:solidFill>
            <a:schemeClr val="accent1"/>
          </a:solidFill>
          <a:ln>
            <a:noFill/>
          </a:ln>
          <a:effectLst/>
        </c:spPr>
      </c:pivotFmt>
      <c:pivotFmt>
        <c:idx val="18"/>
        <c:spPr>
          <a:solidFill>
            <a:schemeClr val="accent2"/>
          </a:solidFill>
          <a:ln>
            <a:noFill/>
          </a:ln>
          <a:effectLst/>
        </c:spPr>
      </c:pivotFmt>
      <c:pivotFmt>
        <c:idx val="19"/>
        <c:spPr>
          <a:solidFill>
            <a:srgbClr val="2D9DFD"/>
          </a:solidFill>
          <a:ln>
            <a:noFill/>
          </a:ln>
          <a:effectLst/>
        </c:spPr>
        <c:marker>
          <c:symbol val="none"/>
        </c:marker>
        <c:dLbl>
          <c:idx val="0"/>
          <c:delete val="1"/>
          <c:extLst>
            <c:ext xmlns:c15="http://schemas.microsoft.com/office/drawing/2012/chart" uri="{CE6537A1-D6FC-4f65-9D91-7224C49458BB}"/>
          </c:extLst>
        </c:dLbl>
      </c:pivotFmt>
      <c:pivotFmt>
        <c:idx val="20"/>
        <c:spPr>
          <a:solidFill>
            <a:srgbClr val="C270C5"/>
          </a:solidFill>
          <a:ln>
            <a:noFill/>
          </a:ln>
          <a:effectLst/>
        </c:spPr>
        <c:marker>
          <c:symbol val="none"/>
        </c:marker>
        <c:dLbl>
          <c:idx val="0"/>
          <c:delete val="1"/>
          <c:extLst>
            <c:ext xmlns:c15="http://schemas.microsoft.com/office/drawing/2012/chart" uri="{CE6537A1-D6FC-4f65-9D91-7224C49458BB}"/>
          </c:extLst>
        </c:dLbl>
      </c:pivotFmt>
      <c:pivotFmt>
        <c:idx val="21"/>
        <c:marker>
          <c:symbol val="none"/>
        </c:marker>
        <c:dLbl>
          <c:idx val="0"/>
          <c:delete val="1"/>
          <c:extLst>
            <c:ext xmlns:c15="http://schemas.microsoft.com/office/drawing/2012/chart" uri="{CE6537A1-D6FC-4f65-9D91-7224C49458BB}"/>
          </c:extLst>
        </c:dLbl>
      </c:pivotFmt>
    </c:pivotFmts>
    <c:plotArea>
      <c:layout>
        <c:manualLayout>
          <c:layoutTarget val="inner"/>
          <c:xMode val="edge"/>
          <c:yMode val="edge"/>
          <c:x val="0.49506457696886252"/>
          <c:y val="7.1518518518518523E-2"/>
          <c:w val="0.44676147038997177"/>
          <c:h val="0.79885462233887428"/>
        </c:manualLayout>
      </c:layout>
      <c:barChart>
        <c:barDir val="bar"/>
        <c:grouping val="stacked"/>
        <c:varyColors val="0"/>
        <c:ser>
          <c:idx val="0"/>
          <c:order val="0"/>
          <c:tx>
            <c:strRef>
              <c:f>pivot_tables!$K$3:$K$4</c:f>
              <c:strCache>
                <c:ptCount val="1"/>
                <c:pt idx="0">
                  <c:v>Google Ads</c:v>
                </c:pt>
              </c:strCache>
            </c:strRef>
          </c:tx>
          <c:spPr>
            <a:solidFill>
              <a:srgbClr val="2D9DFD"/>
            </a:solidFill>
            <a:ln>
              <a:noFill/>
            </a:ln>
            <a:effectLst/>
          </c:spPr>
          <c:invertIfNegative val="0"/>
          <c:cat>
            <c:strRef>
              <c:f>pivot_tables!$J$5:$J$14</c:f>
              <c:strCache>
                <c:ptCount val="10"/>
                <c:pt idx="0">
                  <c:v>https://aquametrics.org/</c:v>
                </c:pt>
                <c:pt idx="1">
                  <c:v>https://aquametrics.org/donation-options/recurring-donations</c:v>
                </c:pt>
                <c:pt idx="2">
                  <c:v>https://aquametrics.org/the-ripple-effect</c:v>
                </c:pt>
                <c:pt idx="3">
                  <c:v>https://aquametrics.org/action-in-your-hands</c:v>
                </c:pt>
                <c:pt idx="4">
                  <c:v>https://aquametrics.org/beyond-borders</c:v>
                </c:pt>
                <c:pt idx="5">
                  <c:v>https://aquametrics.org/donation-options/one-time-contributions</c:v>
                </c:pt>
                <c:pt idx="6">
                  <c:v>https://aquametrics.org/about-us</c:v>
                </c:pt>
                <c:pt idx="7">
                  <c:v>https://aquametrics.org/privacy-legal</c:v>
                </c:pt>
                <c:pt idx="8">
                  <c:v>https://aquametrics.org/reasons-to-donate</c:v>
                </c:pt>
                <c:pt idx="9">
                  <c:v>https://aquametrics.org/legacy-of-change</c:v>
                </c:pt>
              </c:strCache>
            </c:strRef>
          </c:cat>
          <c:val>
            <c:numRef>
              <c:f>pivot_tables!$K$5:$K$14</c:f>
              <c:numCache>
                <c:formatCode>General</c:formatCode>
                <c:ptCount val="10"/>
                <c:pt idx="0">
                  <c:v>31132</c:v>
                </c:pt>
                <c:pt idx="1">
                  <c:v>5872</c:v>
                </c:pt>
                <c:pt idx="3">
                  <c:v>17293</c:v>
                </c:pt>
                <c:pt idx="4">
                  <c:v>10559</c:v>
                </c:pt>
                <c:pt idx="5">
                  <c:v>8502</c:v>
                </c:pt>
                <c:pt idx="6">
                  <c:v>5989</c:v>
                </c:pt>
                <c:pt idx="7">
                  <c:v>3052</c:v>
                </c:pt>
                <c:pt idx="8">
                  <c:v>23723</c:v>
                </c:pt>
                <c:pt idx="9">
                  <c:v>20554</c:v>
                </c:pt>
              </c:numCache>
            </c:numRef>
          </c:val>
          <c:extLst>
            <c:ext xmlns:c16="http://schemas.microsoft.com/office/drawing/2014/chart" uri="{C3380CC4-5D6E-409C-BE32-E72D297353CC}">
              <c16:uniqueId val="{00000000-E7BA-4745-A361-964DD8AAF4C8}"/>
            </c:ext>
          </c:extLst>
        </c:ser>
        <c:ser>
          <c:idx val="1"/>
          <c:order val="1"/>
          <c:tx>
            <c:strRef>
              <c:f>pivot_tables!$L$3:$L$4</c:f>
              <c:strCache>
                <c:ptCount val="1"/>
                <c:pt idx="0">
                  <c:v>Microsoft Ads</c:v>
                </c:pt>
              </c:strCache>
            </c:strRef>
          </c:tx>
          <c:spPr>
            <a:solidFill>
              <a:srgbClr val="C270C5"/>
            </a:solidFill>
            <a:ln>
              <a:noFill/>
            </a:ln>
            <a:effectLst/>
          </c:spPr>
          <c:invertIfNegative val="0"/>
          <c:cat>
            <c:strRef>
              <c:f>pivot_tables!$J$5:$J$14</c:f>
              <c:strCache>
                <c:ptCount val="10"/>
                <c:pt idx="0">
                  <c:v>https://aquametrics.org/</c:v>
                </c:pt>
                <c:pt idx="1">
                  <c:v>https://aquametrics.org/donation-options/recurring-donations</c:v>
                </c:pt>
                <c:pt idx="2">
                  <c:v>https://aquametrics.org/the-ripple-effect</c:v>
                </c:pt>
                <c:pt idx="3">
                  <c:v>https://aquametrics.org/action-in-your-hands</c:v>
                </c:pt>
                <c:pt idx="4">
                  <c:v>https://aquametrics.org/beyond-borders</c:v>
                </c:pt>
                <c:pt idx="5">
                  <c:v>https://aquametrics.org/donation-options/one-time-contributions</c:v>
                </c:pt>
                <c:pt idx="6">
                  <c:v>https://aquametrics.org/about-us</c:v>
                </c:pt>
                <c:pt idx="7">
                  <c:v>https://aquametrics.org/privacy-legal</c:v>
                </c:pt>
                <c:pt idx="8">
                  <c:v>https://aquametrics.org/reasons-to-donate</c:v>
                </c:pt>
                <c:pt idx="9">
                  <c:v>https://aquametrics.org/legacy-of-change</c:v>
                </c:pt>
              </c:strCache>
            </c:strRef>
          </c:cat>
          <c:val>
            <c:numRef>
              <c:f>pivot_tables!$L$5:$L$14</c:f>
              <c:numCache>
                <c:formatCode>General</c:formatCode>
                <c:ptCount val="10"/>
                <c:pt idx="0">
                  <c:v>364134</c:v>
                </c:pt>
                <c:pt idx="1">
                  <c:v>339015</c:v>
                </c:pt>
                <c:pt idx="2">
                  <c:v>254980</c:v>
                </c:pt>
                <c:pt idx="3">
                  <c:v>95312</c:v>
                </c:pt>
                <c:pt idx="4">
                  <c:v>61203</c:v>
                </c:pt>
                <c:pt idx="5">
                  <c:v>57814</c:v>
                </c:pt>
                <c:pt idx="6">
                  <c:v>27511</c:v>
                </c:pt>
                <c:pt idx="7">
                  <c:v>22969</c:v>
                </c:pt>
                <c:pt idx="8">
                  <c:v>166</c:v>
                </c:pt>
                <c:pt idx="9">
                  <c:v>449</c:v>
                </c:pt>
              </c:numCache>
            </c:numRef>
          </c:val>
          <c:extLst>
            <c:ext xmlns:c16="http://schemas.microsoft.com/office/drawing/2014/chart" uri="{C3380CC4-5D6E-409C-BE32-E72D297353CC}">
              <c16:uniqueId val="{00000002-9C89-3A4C-9E8D-60036727FDA0}"/>
            </c:ext>
          </c:extLst>
        </c:ser>
        <c:dLbls>
          <c:showLegendKey val="0"/>
          <c:showVal val="0"/>
          <c:showCatName val="0"/>
          <c:showSerName val="0"/>
          <c:showPercent val="0"/>
          <c:showBubbleSize val="0"/>
        </c:dLbls>
        <c:gapWidth val="75"/>
        <c:overlap val="100"/>
        <c:axId val="974833951"/>
        <c:axId val="974749231"/>
      </c:barChart>
      <c:catAx>
        <c:axId val="97483395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17191B"/>
                </a:solidFill>
                <a:latin typeface="Segoe UI" panose="020B0502040204020203" pitchFamily="34" charset="0"/>
                <a:ea typeface="+mn-ea"/>
                <a:cs typeface="Segoe UI" panose="020B0502040204020203" pitchFamily="34" charset="0"/>
              </a:defRPr>
            </a:pPr>
            <a:endParaRPr lang="en-FI"/>
          </a:p>
        </c:txPr>
        <c:crossAx val="974749231"/>
        <c:crosses val="autoZero"/>
        <c:auto val="1"/>
        <c:lblAlgn val="ctr"/>
        <c:lblOffset val="100"/>
        <c:noMultiLvlLbl val="0"/>
      </c:catAx>
      <c:valAx>
        <c:axId val="97474923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17191B"/>
                </a:solidFill>
                <a:latin typeface="Segoe UI" panose="020B0502040204020203" pitchFamily="34" charset="0"/>
                <a:ea typeface="+mn-ea"/>
                <a:cs typeface="Segoe UI" panose="020B0502040204020203" pitchFamily="34" charset="0"/>
              </a:defRPr>
            </a:pPr>
            <a:endParaRPr lang="en-FI"/>
          </a:p>
        </c:txPr>
        <c:crossAx val="974833951"/>
        <c:crosses val="max"/>
        <c:crossBetween val="between"/>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rgbClr val="17191B"/>
                    </a:solidFill>
                    <a:latin typeface="+mn-lt"/>
                    <a:ea typeface="+mn-ea"/>
                    <a:cs typeface="+mn-cs"/>
                  </a:defRPr>
                </a:pPr>
                <a:endParaRPr lang="en-FI"/>
              </a:p>
            </c:txPr>
          </c:dispUnitsLbl>
        </c:dispUnits>
      </c:valAx>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17191B"/>
              </a:solidFill>
              <a:latin typeface="Segoe UI" panose="020B0502040204020203" pitchFamily="34" charset="0"/>
              <a:ea typeface="+mn-ea"/>
              <a:cs typeface="Segoe UI" panose="020B0502040204020203" pitchFamily="34" charset="0"/>
            </a:defRPr>
          </a:pPr>
          <a:endParaRPr lang="en-FI"/>
        </a:p>
      </c:txPr>
    </c:legend>
    <c:plotVisOnly val="1"/>
    <c:dispBlanksAs val="gap"/>
    <c:showDLblsOverMax val="0"/>
    <c:extLst/>
  </c:chart>
  <c:spPr>
    <a:ln>
      <a:solidFill>
        <a:srgbClr val="B8B8B8"/>
      </a:solidFill>
    </a:ln>
  </c:spPr>
  <c:txPr>
    <a:bodyPr/>
    <a:lstStyle/>
    <a:p>
      <a:pPr>
        <a:defRPr/>
      </a:pPr>
      <a:endParaRPr lang="en-FI"/>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[Microsoft Advertising vs Google Ads performance template.xlsx]pivot_tables!PivotTable9</c:name>
    <c:fmtId val="14"/>
  </c:pivotSource>
  <c:chart>
    <c:title>
      <c:tx>
        <c:rich>
          <a:bodyPr rot="0" spcFirstLastPara="1" vertOverflow="ellipsis" vert="horz" wrap="square" anchor="ctr" anchorCtr="1"/>
          <a:lstStyle/>
          <a:p>
            <a:pPr>
              <a:defRPr sz="1400" b="0" i="0" u="none" strike="noStrike" kern="1200" spc="0" baseline="0">
                <a:solidFill>
                  <a:srgbClr val="17191B"/>
                </a:solidFill>
                <a:latin typeface="Segoe UI" panose="020B0502040204020203" pitchFamily="34" charset="0"/>
                <a:ea typeface="+mn-ea"/>
                <a:cs typeface="Segoe UI" panose="020B0502040204020203" pitchFamily="34" charset="0"/>
              </a:defRPr>
            </a:pPr>
            <a:r>
              <a:rPr lang="en-US">
                <a:solidFill>
                  <a:srgbClr val="17191B"/>
                </a:solidFill>
                <a:latin typeface="Segoe UI" panose="020B0502040204020203" pitchFamily="34" charset="0"/>
                <a:cs typeface="Segoe UI" panose="020B0502040204020203" pitchFamily="34" charset="0"/>
              </a:rPr>
              <a:t>Top URLs by ROAS</a:t>
            </a:r>
          </a:p>
        </c:rich>
      </c:tx>
      <c:overlay val="0"/>
      <c:spPr>
        <a:noFill/>
        <a:ln>
          <a:noFill/>
        </a:ln>
        <a:effectLst/>
      </c:spPr>
    </c:title>
    <c:autoTitleDeleted val="0"/>
    <c:pivotFmts>
      <c:pivotFmt>
        <c:idx val="0"/>
        <c:spPr>
          <a:solidFill>
            <a:srgbClr val="D2D2D2"/>
          </a:solidFill>
          <a:ln>
            <a:noFill/>
          </a:ln>
          <a:effectLst/>
        </c:spPr>
        <c:marker>
          <c:symbol val="none"/>
        </c:marker>
        <c:dLbl>
          <c:idx val="0"/>
          <c:delete val="1"/>
          <c:extLst>
            <c:ext xmlns:c15="http://schemas.microsoft.com/office/drawing/2012/chart" uri="{CE6537A1-D6FC-4f65-9D91-7224C49458BB}"/>
          </c:extLst>
        </c:dLbl>
      </c:pivotFmt>
      <c:pivotFmt>
        <c:idx val="1"/>
        <c:spPr>
          <a:solidFill>
            <a:srgbClr val="ED7331"/>
          </a:solidFill>
          <a:ln>
            <a:noFill/>
          </a:ln>
          <a:effectLst/>
        </c:spPr>
      </c:pivotFmt>
      <c:pivotFmt>
        <c:idx val="2"/>
        <c:spPr>
          <a:solidFill>
            <a:srgbClr val="ED7331"/>
          </a:solidFill>
          <a:ln>
            <a:noFill/>
          </a:ln>
          <a:effectLst/>
        </c:spPr>
      </c:pivotFmt>
      <c:pivotFmt>
        <c:idx val="3"/>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3"/>
        <c:spPr>
          <a:solidFill>
            <a:srgbClr val="2D9DFD"/>
          </a:solidFill>
          <a:ln>
            <a:noFill/>
          </a:ln>
          <a:effectLst/>
        </c:spPr>
        <c:marker>
          <c:symbol val="none"/>
        </c:marker>
        <c:dLbl>
          <c:idx val="0"/>
          <c:delete val="1"/>
          <c:extLst>
            <c:ext xmlns:c15="http://schemas.microsoft.com/office/drawing/2012/chart" uri="{CE6537A1-D6FC-4f65-9D91-7224C49458BB}"/>
          </c:extLst>
        </c:dLbl>
      </c:pivotFmt>
      <c:pivotFmt>
        <c:idx val="14"/>
        <c:spPr>
          <a:solidFill>
            <a:schemeClr val="accent2"/>
          </a:solidFill>
          <a:ln>
            <a:noFill/>
          </a:ln>
          <a:effectLst/>
        </c:spPr>
        <c:marker>
          <c:symbol val="none"/>
        </c:marker>
        <c:dLbl>
          <c:idx val="0"/>
          <c:delete val="1"/>
          <c:extLst>
            <c:ext xmlns:c15="http://schemas.microsoft.com/office/drawing/2012/chart" uri="{CE6537A1-D6FC-4f65-9D91-7224C49458BB}"/>
          </c:extLst>
        </c:dLbl>
      </c:pivotFmt>
      <c:pivotFmt>
        <c:idx val="15"/>
        <c:spPr>
          <a:solidFill>
            <a:srgbClr val="2D9DFD"/>
          </a:solidFill>
        </c:spPr>
        <c:marker>
          <c:symbol val="none"/>
        </c:marker>
        <c:dLbl>
          <c:idx val="0"/>
          <c:delete val="1"/>
          <c:extLst>
            <c:ext xmlns:c15="http://schemas.microsoft.com/office/drawing/2012/chart" uri="{CE6537A1-D6FC-4f65-9D91-7224C49458BB}"/>
          </c:extLst>
        </c:dLbl>
      </c:pivotFmt>
    </c:pivotFmts>
    <c:plotArea>
      <c:layout>
        <c:manualLayout>
          <c:layoutTarget val="inner"/>
          <c:xMode val="edge"/>
          <c:yMode val="edge"/>
          <c:x val="0.53256457696886239"/>
          <c:y val="7.1518518518518523E-2"/>
          <c:w val="0.41808441977539695"/>
          <c:h val="0.83812321376494603"/>
        </c:manualLayout>
      </c:layout>
      <c:barChart>
        <c:barDir val="bar"/>
        <c:grouping val="clustered"/>
        <c:varyColors val="0"/>
        <c:ser>
          <c:idx val="0"/>
          <c:order val="0"/>
          <c:tx>
            <c:strRef>
              <c:f>pivot_tables!$K$19</c:f>
              <c:strCache>
                <c:ptCount val="1"/>
                <c:pt idx="0">
                  <c:v>Total</c:v>
                </c:pt>
              </c:strCache>
            </c:strRef>
          </c:tx>
          <c:spPr>
            <a:solidFill>
              <a:srgbClr val="2D9DFD"/>
            </a:solidFill>
          </c:spPr>
          <c:invertIfNegative val="0"/>
          <c:cat>
            <c:strRef>
              <c:f>pivot_tables!$J$20:$J$29</c:f>
              <c:strCache>
                <c:ptCount val="10"/>
                <c:pt idx="0">
                  <c:v>https://aquametrics.org/about-us</c:v>
                </c:pt>
                <c:pt idx="1">
                  <c:v>https://aquametrics.org/donation-options/one-time-contributions</c:v>
                </c:pt>
                <c:pt idx="2">
                  <c:v>https://aquametrics.org/reasons-to-donate</c:v>
                </c:pt>
                <c:pt idx="3">
                  <c:v>https://aquametrics.org/privacy-legal</c:v>
                </c:pt>
                <c:pt idx="4">
                  <c:v>https://aquametrics.org/donation-options/recurring-donations</c:v>
                </c:pt>
                <c:pt idx="5">
                  <c:v>https://aquametrics.org/action-in-your-hands</c:v>
                </c:pt>
                <c:pt idx="6">
                  <c:v>https://aquametrics.org/</c:v>
                </c:pt>
                <c:pt idx="7">
                  <c:v>https://aquametrics.org/beyond-borders</c:v>
                </c:pt>
                <c:pt idx="8">
                  <c:v>https://aquametrics.org/the-ripple-effect</c:v>
                </c:pt>
                <c:pt idx="9">
                  <c:v>https://aquametrics.org/legacy-of-change</c:v>
                </c:pt>
              </c:strCache>
            </c:strRef>
          </c:cat>
          <c:val>
            <c:numRef>
              <c:f>pivot_tables!$K$20:$K$29</c:f>
              <c:numCache>
                <c:formatCode>0.00</c:formatCode>
                <c:ptCount val="10"/>
                <c:pt idx="0">
                  <c:v>4.1791388871580795</c:v>
                </c:pt>
                <c:pt idx="1">
                  <c:v>4.0029660908290525</c:v>
                </c:pt>
                <c:pt idx="2">
                  <c:v>3.4496930645652837</c:v>
                </c:pt>
                <c:pt idx="3">
                  <c:v>3.4046966208405389</c:v>
                </c:pt>
                <c:pt idx="4">
                  <c:v>3.2945156056122928</c:v>
                </c:pt>
                <c:pt idx="5">
                  <c:v>3.2448442934400186</c:v>
                </c:pt>
                <c:pt idx="6">
                  <c:v>3.1644210139457272</c:v>
                </c:pt>
                <c:pt idx="7">
                  <c:v>2.9332533390151734</c:v>
                </c:pt>
                <c:pt idx="8">
                  <c:v>2.9218839695752012</c:v>
                </c:pt>
                <c:pt idx="9">
                  <c:v>2.7684235413938598</c:v>
                </c:pt>
              </c:numCache>
            </c:numRef>
          </c:val>
          <c:extLst>
            <c:ext xmlns:c16="http://schemas.microsoft.com/office/drawing/2014/chart" uri="{C3380CC4-5D6E-409C-BE32-E72D297353CC}">
              <c16:uniqueId val="{00000000-0AD1-5E40-AC15-13F546E0E34B}"/>
            </c:ext>
          </c:extLst>
        </c:ser>
        <c:dLbls>
          <c:showLegendKey val="0"/>
          <c:showVal val="0"/>
          <c:showCatName val="0"/>
          <c:showSerName val="0"/>
          <c:showPercent val="0"/>
          <c:showBubbleSize val="0"/>
        </c:dLbls>
        <c:gapWidth val="75"/>
        <c:axId val="974833951"/>
        <c:axId val="974749231"/>
      </c:barChart>
      <c:catAx>
        <c:axId val="97483395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17191B"/>
                </a:solidFill>
                <a:latin typeface="Segoe UI" panose="020B0502040204020203" pitchFamily="34" charset="0"/>
                <a:ea typeface="+mn-ea"/>
                <a:cs typeface="Segoe UI" panose="020B0502040204020203" pitchFamily="34" charset="0"/>
              </a:defRPr>
            </a:pPr>
            <a:endParaRPr lang="en-FI"/>
          </a:p>
        </c:txPr>
        <c:crossAx val="974749231"/>
        <c:crosses val="autoZero"/>
        <c:auto val="1"/>
        <c:lblAlgn val="ctr"/>
        <c:lblOffset val="100"/>
        <c:noMultiLvlLbl val="0"/>
      </c:catAx>
      <c:valAx>
        <c:axId val="974749231"/>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17191B"/>
                </a:solidFill>
                <a:latin typeface="Segoe UI" panose="020B0502040204020203" pitchFamily="34" charset="0"/>
                <a:ea typeface="+mn-ea"/>
                <a:cs typeface="Segoe UI" panose="020B0502040204020203" pitchFamily="34" charset="0"/>
              </a:defRPr>
            </a:pPr>
            <a:endParaRPr lang="en-FI"/>
          </a:p>
        </c:txPr>
        <c:crossAx val="974833951"/>
        <c:crosses val="max"/>
        <c:crossBetween val="between"/>
      </c:valAx>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17191B"/>
              </a:solidFill>
              <a:latin typeface="Segoe UI" panose="020B0502040204020203" pitchFamily="34" charset="0"/>
              <a:ea typeface="+mn-ea"/>
              <a:cs typeface="Segoe UI" panose="020B0502040204020203" pitchFamily="34" charset="0"/>
            </a:defRPr>
          </a:pPr>
          <a:endParaRPr lang="en-FI"/>
        </a:p>
      </c:txPr>
    </c:legend>
    <c:plotVisOnly val="1"/>
    <c:dispBlanksAs val="gap"/>
    <c:showDLblsOverMax val="0"/>
    <c:extLst/>
  </c:chart>
  <c:spPr>
    <a:ln>
      <a:solidFill>
        <a:srgbClr val="B8B8B8"/>
      </a:solidFill>
    </a:ln>
  </c:spPr>
  <c:txPr>
    <a:bodyPr/>
    <a:lstStyle/>
    <a:p>
      <a:pPr>
        <a:defRPr/>
      </a:pPr>
      <a:endParaRPr lang="en-FI"/>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[Microsoft Advertising vs Google Ads performance template.xlsx]pivot_tables!PivotTable10</c:name>
    <c:fmtId val="19"/>
  </c:pivotSource>
  <c:chart>
    <c:title>
      <c:tx>
        <c:rich>
          <a:bodyPr rot="0" spcFirstLastPara="1" vertOverflow="ellipsis" vert="horz" wrap="square" anchor="ctr" anchorCtr="1"/>
          <a:lstStyle/>
          <a:p>
            <a:pPr>
              <a:defRPr sz="1400" b="0" i="0" u="none" strike="noStrike" kern="1200" spc="0" baseline="0">
                <a:solidFill>
                  <a:srgbClr val="17191B"/>
                </a:solidFill>
                <a:latin typeface="Segoe UI" panose="020B0502040204020203" pitchFamily="34" charset="0"/>
                <a:ea typeface="+mn-ea"/>
                <a:cs typeface="Segoe UI" panose="020B0502040204020203" pitchFamily="34" charset="0"/>
              </a:defRPr>
            </a:pPr>
            <a:r>
              <a:rPr lang="en-US">
                <a:solidFill>
                  <a:srgbClr val="17191B"/>
                </a:solidFill>
                <a:latin typeface="Segoe UI" panose="020B0502040204020203" pitchFamily="34" charset="0"/>
                <a:cs typeface="Segoe UI" panose="020B0502040204020203" pitchFamily="34" charset="0"/>
              </a:rPr>
              <a:t>10</a:t>
            </a:r>
            <a:r>
              <a:rPr lang="en-US" baseline="0">
                <a:solidFill>
                  <a:srgbClr val="17191B"/>
                </a:solidFill>
                <a:latin typeface="Segoe UI" panose="020B0502040204020203" pitchFamily="34" charset="0"/>
                <a:cs typeface="Segoe UI" panose="020B0502040204020203" pitchFamily="34" charset="0"/>
              </a:rPr>
              <a:t> URLs with the least CPA</a:t>
            </a:r>
            <a:endParaRPr lang="en-US">
              <a:solidFill>
                <a:srgbClr val="17191B"/>
              </a:solidFill>
              <a:latin typeface="Segoe UI" panose="020B0502040204020203" pitchFamily="34" charset="0"/>
              <a:cs typeface="Segoe UI" panose="020B0502040204020203" pitchFamily="34" charset="0"/>
            </a:endParaRPr>
          </a:p>
        </c:rich>
      </c:tx>
      <c:overlay val="0"/>
      <c:spPr>
        <a:noFill/>
        <a:ln>
          <a:noFill/>
        </a:ln>
        <a:effectLst/>
      </c:spPr>
    </c:title>
    <c:autoTitleDeleted val="0"/>
    <c:pivotFmts>
      <c:pivotFmt>
        <c:idx val="0"/>
        <c:spPr>
          <a:solidFill>
            <a:srgbClr val="D2D2D2"/>
          </a:solidFill>
          <a:ln>
            <a:noFill/>
          </a:ln>
          <a:effectLst/>
        </c:spPr>
        <c:marker>
          <c:symbol val="none"/>
        </c:marker>
        <c:dLbl>
          <c:idx val="0"/>
          <c:delete val="1"/>
          <c:extLst>
            <c:ext xmlns:c15="http://schemas.microsoft.com/office/drawing/2012/chart" uri="{CE6537A1-D6FC-4f65-9D91-7224C49458BB}"/>
          </c:extLst>
        </c:dLbl>
      </c:pivotFmt>
      <c:pivotFmt>
        <c:idx val="1"/>
        <c:spPr>
          <a:solidFill>
            <a:srgbClr val="ED7331"/>
          </a:solidFill>
          <a:ln>
            <a:noFill/>
          </a:ln>
          <a:effectLst/>
        </c:spPr>
      </c:pivotFmt>
      <c:pivotFmt>
        <c:idx val="2"/>
        <c:spPr>
          <a:solidFill>
            <a:srgbClr val="ED7331"/>
          </a:solidFill>
          <a:ln>
            <a:noFill/>
          </a:ln>
          <a:effectLst/>
        </c:spPr>
      </c:pivotFmt>
      <c:pivotFmt>
        <c:idx val="3"/>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4"/>
        <c:spPr>
          <a:solidFill>
            <a:schemeClr val="accent2"/>
          </a:solidFill>
          <a:ln>
            <a:noFill/>
          </a:ln>
          <a:effectLst/>
        </c:spPr>
        <c:marker>
          <c:symbol val="none"/>
        </c:marker>
        <c:dLbl>
          <c:idx val="0"/>
          <c:delete val="1"/>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6"/>
        <c:spPr>
          <a:solidFill>
            <a:schemeClr val="accent2"/>
          </a:solidFill>
          <a:ln>
            <a:noFill/>
          </a:ln>
          <a:effectLst/>
        </c:spPr>
        <c:marker>
          <c:symbol val="none"/>
        </c:marker>
        <c:dLbl>
          <c:idx val="0"/>
          <c:delete val="1"/>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8"/>
        <c:spPr>
          <a:solidFill>
            <a:schemeClr val="accent2"/>
          </a:solidFill>
          <a:ln>
            <a:noFill/>
          </a:ln>
          <a:effectLst/>
        </c:spPr>
        <c:marker>
          <c:symbol val="none"/>
        </c:marker>
        <c:dLbl>
          <c:idx val="0"/>
          <c:delete val="1"/>
          <c:extLst>
            <c:ext xmlns:c15="http://schemas.microsoft.com/office/drawing/2012/chart" uri="{CE6537A1-D6FC-4f65-9D91-7224C49458BB}"/>
          </c:extLst>
        </c:dLbl>
      </c:pivotFmt>
      <c:pivotFmt>
        <c:idx val="19"/>
        <c:spPr>
          <a:solidFill>
            <a:srgbClr val="2D9DFD"/>
          </a:solidFill>
          <a:ln>
            <a:noFill/>
          </a:ln>
          <a:effectLst/>
        </c:spPr>
        <c:marker>
          <c:symbol val="none"/>
        </c:marker>
        <c:dLbl>
          <c:idx val="0"/>
          <c:delete val="1"/>
          <c:extLst>
            <c:ext xmlns:c15="http://schemas.microsoft.com/office/drawing/2012/chart" uri="{CE6537A1-D6FC-4f65-9D91-7224C49458BB}"/>
          </c:extLst>
        </c:dLbl>
      </c:pivotFmt>
      <c:pivotFmt>
        <c:idx val="20"/>
        <c:spPr>
          <a:solidFill>
            <a:srgbClr val="C270C5"/>
          </a:solidFill>
          <a:ln>
            <a:noFill/>
          </a:ln>
          <a:effectLst/>
        </c:spPr>
        <c:marker>
          <c:symbol val="none"/>
        </c:marker>
        <c:dLbl>
          <c:idx val="0"/>
          <c:delete val="1"/>
          <c:extLst>
            <c:ext xmlns:c15="http://schemas.microsoft.com/office/drawing/2012/chart" uri="{CE6537A1-D6FC-4f65-9D91-7224C49458BB}"/>
          </c:extLst>
        </c:dLbl>
      </c:pivotFmt>
      <c:pivotFmt>
        <c:idx val="21"/>
        <c:spPr>
          <a:solidFill>
            <a:srgbClr val="C270C5"/>
          </a:solidFill>
        </c:spPr>
        <c:marker>
          <c:symbol val="none"/>
        </c:marker>
        <c:dLbl>
          <c:idx val="0"/>
          <c:delete val="1"/>
          <c:extLst>
            <c:ext xmlns:c15="http://schemas.microsoft.com/office/drawing/2012/chart" uri="{CE6537A1-D6FC-4f65-9D91-7224C49458BB}"/>
          </c:extLst>
        </c:dLbl>
      </c:pivotFmt>
    </c:pivotFmts>
    <c:plotArea>
      <c:layout>
        <c:manualLayout>
          <c:layoutTarget val="inner"/>
          <c:xMode val="edge"/>
          <c:yMode val="edge"/>
          <c:x val="0.55770614722452549"/>
          <c:y val="7.1518518518518523E-2"/>
          <c:w val="0.38490328150237407"/>
          <c:h val="0.83812321376494603"/>
        </c:manualLayout>
      </c:layout>
      <c:barChart>
        <c:barDir val="bar"/>
        <c:grouping val="clustered"/>
        <c:varyColors val="0"/>
        <c:ser>
          <c:idx val="0"/>
          <c:order val="0"/>
          <c:tx>
            <c:strRef>
              <c:f>pivot_tables!$K$34</c:f>
              <c:strCache>
                <c:ptCount val="1"/>
                <c:pt idx="0">
                  <c:v>Total</c:v>
                </c:pt>
              </c:strCache>
            </c:strRef>
          </c:tx>
          <c:spPr>
            <a:solidFill>
              <a:srgbClr val="C270C5"/>
            </a:solidFill>
          </c:spPr>
          <c:invertIfNegative val="0"/>
          <c:cat>
            <c:strRef>
              <c:f>pivot_tables!$J$35:$J$44</c:f>
              <c:strCache>
                <c:ptCount val="10"/>
                <c:pt idx="0">
                  <c:v>https://aquametrics.org/donation-options/one-time-contributions</c:v>
                </c:pt>
                <c:pt idx="1">
                  <c:v>https://aquametrics.org/the-ripple-effect</c:v>
                </c:pt>
                <c:pt idx="2">
                  <c:v>https://aquametrics.org/donation-options/recurring-donations</c:v>
                </c:pt>
                <c:pt idx="3">
                  <c:v>https://aquametrics.org/about-us</c:v>
                </c:pt>
                <c:pt idx="4">
                  <c:v>https://aquametrics.org/privacy-legal</c:v>
                </c:pt>
                <c:pt idx="5">
                  <c:v>https://aquametrics.org/beyond-borders</c:v>
                </c:pt>
                <c:pt idx="6">
                  <c:v>https://aquametrics.org/legacy-of-change</c:v>
                </c:pt>
                <c:pt idx="7">
                  <c:v>https://aquametrics.org/</c:v>
                </c:pt>
                <c:pt idx="8">
                  <c:v>https://aquametrics.org/reasons-to-donate</c:v>
                </c:pt>
                <c:pt idx="9">
                  <c:v>https://aquametrics.org/causes</c:v>
                </c:pt>
              </c:strCache>
            </c:strRef>
          </c:cat>
          <c:val>
            <c:numRef>
              <c:f>pivot_tables!$K$35:$K$44</c:f>
              <c:numCache>
                <c:formatCode>0.0</c:formatCode>
                <c:ptCount val="10"/>
                <c:pt idx="0">
                  <c:v>2.0345913043478259</c:v>
                </c:pt>
                <c:pt idx="1">
                  <c:v>2.056974169741697</c:v>
                </c:pt>
                <c:pt idx="2">
                  <c:v>2.1399101307189548</c:v>
                </c:pt>
                <c:pt idx="3">
                  <c:v>2.1542281879194629</c:v>
                </c:pt>
                <c:pt idx="4">
                  <c:v>2.4398834498834501</c:v>
                </c:pt>
                <c:pt idx="5">
                  <c:v>3.5669200000000001</c:v>
                </c:pt>
                <c:pt idx="6">
                  <c:v>3.6656000000000004</c:v>
                </c:pt>
                <c:pt idx="7">
                  <c:v>11.002841530054644</c:v>
                </c:pt>
                <c:pt idx="8">
                  <c:v>14.062653061224488</c:v>
                </c:pt>
                <c:pt idx="9">
                  <c:v>75</c:v>
                </c:pt>
              </c:numCache>
            </c:numRef>
          </c:val>
          <c:extLst>
            <c:ext xmlns:c16="http://schemas.microsoft.com/office/drawing/2014/chart" uri="{C3380CC4-5D6E-409C-BE32-E72D297353CC}">
              <c16:uniqueId val="{00000000-5684-AB4C-8ADF-B9DBCEF94244}"/>
            </c:ext>
          </c:extLst>
        </c:ser>
        <c:dLbls>
          <c:showLegendKey val="0"/>
          <c:showVal val="0"/>
          <c:showCatName val="0"/>
          <c:showSerName val="0"/>
          <c:showPercent val="0"/>
          <c:showBubbleSize val="0"/>
        </c:dLbls>
        <c:gapWidth val="75"/>
        <c:axId val="974833951"/>
        <c:axId val="974749231"/>
      </c:barChart>
      <c:catAx>
        <c:axId val="97483395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17191B"/>
                </a:solidFill>
                <a:latin typeface="Segoe UI" panose="020B0502040204020203" pitchFamily="34" charset="0"/>
                <a:ea typeface="+mn-ea"/>
                <a:cs typeface="Segoe UI" panose="020B0502040204020203" pitchFamily="34" charset="0"/>
              </a:defRPr>
            </a:pPr>
            <a:endParaRPr lang="en-FI"/>
          </a:p>
        </c:txPr>
        <c:crossAx val="974749231"/>
        <c:crosses val="autoZero"/>
        <c:auto val="1"/>
        <c:lblAlgn val="ctr"/>
        <c:lblOffset val="100"/>
        <c:noMultiLvlLbl val="0"/>
      </c:catAx>
      <c:valAx>
        <c:axId val="974749231"/>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17191B"/>
                </a:solidFill>
                <a:latin typeface="Segoe UI" panose="020B0502040204020203" pitchFamily="34" charset="0"/>
                <a:ea typeface="+mn-ea"/>
                <a:cs typeface="Segoe UI" panose="020B0502040204020203" pitchFamily="34" charset="0"/>
              </a:defRPr>
            </a:pPr>
            <a:endParaRPr lang="en-FI"/>
          </a:p>
        </c:txPr>
        <c:crossAx val="974833951"/>
        <c:crosses val="max"/>
        <c:crossBetween val="between"/>
      </c:valAx>
    </c:plotArea>
    <c:legend>
      <c:legendPos val="b"/>
      <c:legendEntry>
        <c:idx val="0"/>
        <c:txPr>
          <a:bodyPr rot="0" spcFirstLastPara="1" vertOverflow="ellipsis" vert="horz" wrap="square" anchor="ctr" anchorCtr="1"/>
          <a:lstStyle/>
          <a:p>
            <a:pPr>
              <a:defRPr sz="900" b="0" i="0" u="none" strike="noStrike" kern="1200" baseline="0">
                <a:solidFill>
                  <a:srgbClr val="17191B"/>
                </a:solidFill>
                <a:latin typeface="Segoe UI" panose="020B0502040204020203" pitchFamily="34" charset="0"/>
                <a:ea typeface="+mn-ea"/>
                <a:cs typeface="Segoe UI" panose="020B0502040204020203" pitchFamily="34" charset="0"/>
              </a:defRPr>
            </a:pPr>
            <a:endParaRPr lang="en-FI"/>
          </a:p>
        </c:txPr>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n-FI"/>
        </a:p>
      </c:txPr>
    </c:legend>
    <c:plotVisOnly val="1"/>
    <c:dispBlanksAs val="gap"/>
    <c:showDLblsOverMax val="0"/>
    <c:extLst/>
  </c:chart>
  <c:spPr>
    <a:ln>
      <a:solidFill>
        <a:srgbClr val="B8B8B8"/>
      </a:solidFill>
    </a:ln>
  </c:spPr>
  <c:txPr>
    <a:bodyPr/>
    <a:lstStyle/>
    <a:p>
      <a:pPr>
        <a:defRPr/>
      </a:pPr>
      <a:endParaRPr lang="en-FI"/>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[Microsoft Advertising vs Google Ads performance template.xlsx]pivot_tables!PivotTable11</c:name>
    <c:fmtId val="7"/>
  </c:pivotSource>
  <c:chart>
    <c:title>
      <c:tx>
        <c:rich>
          <a:bodyPr rot="0" spcFirstLastPara="1" vertOverflow="ellipsis" vert="horz" wrap="square" anchor="ctr" anchorCtr="1"/>
          <a:lstStyle/>
          <a:p>
            <a:pPr>
              <a:defRPr sz="1400" b="0" i="0" u="none" strike="noStrike" kern="1200" spc="0" baseline="0">
                <a:solidFill>
                  <a:srgbClr val="17191B"/>
                </a:solidFill>
                <a:latin typeface="Segoe UI" panose="020B0502040204020203" pitchFamily="34" charset="0"/>
                <a:ea typeface="+mn-ea"/>
                <a:cs typeface="Segoe UI" panose="020B0502040204020203" pitchFamily="34" charset="0"/>
              </a:defRPr>
            </a:pPr>
            <a:r>
              <a:rPr lang="en-US">
                <a:solidFill>
                  <a:srgbClr val="17191B"/>
                </a:solidFill>
                <a:latin typeface="Segoe UI" panose="020B0502040204020203" pitchFamily="34" charset="0"/>
                <a:cs typeface="Segoe UI" panose="020B0502040204020203" pitchFamily="34" charset="0"/>
              </a:rPr>
              <a:t>Conversions</a:t>
            </a:r>
          </a:p>
        </c:rich>
      </c:tx>
      <c:overlay val="0"/>
      <c:spPr>
        <a:noFill/>
        <a:ln>
          <a:noFill/>
        </a:ln>
        <a:effectLst/>
      </c:spPr>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spPr>
          <a:solidFill>
            <a:schemeClr val="accent1"/>
          </a:solidFill>
          <a:ln w="19050">
            <a:solidFill>
              <a:schemeClr val="lt1"/>
            </a:solidFill>
          </a:ln>
          <a:effectLst/>
        </c:spPr>
        <c:marker>
          <c:symbol val="circle"/>
          <c:size val="5"/>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10"/>
      </c:pivotFmt>
      <c:pivotFmt>
        <c:idx val="11"/>
      </c:pivotFmt>
      <c:pivotFmt>
        <c:idx val="1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16"/>
        <c:spPr>
          <a:solidFill>
            <a:schemeClr val="accent1"/>
          </a:solidFill>
          <a:ln w="19050">
            <a:solidFill>
              <a:schemeClr val="lt1"/>
            </a:solidFill>
          </a:ln>
          <a:effectLst/>
        </c:spPr>
      </c:pivotFmt>
      <c:pivotFmt>
        <c:idx val="17"/>
        <c:spPr>
          <a:solidFill>
            <a:schemeClr val="accent1"/>
          </a:solidFill>
          <a:ln w="19050">
            <a:solidFill>
              <a:schemeClr val="lt1"/>
            </a:solidFill>
          </a:ln>
          <a:effectLst/>
        </c:spPr>
      </c:pivotFmt>
      <c:pivotFmt>
        <c:idx val="18"/>
        <c:spPr>
          <a:solidFill>
            <a:srgbClr val="C270C5"/>
          </a:solidFill>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Segoe UI" panose="020B0502040204020203" pitchFamily="34" charset="0"/>
                  <a:ea typeface="+mn-ea"/>
                  <a:cs typeface="Segoe UI" panose="020B0502040204020203" pitchFamily="34" charset="0"/>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19"/>
        <c:spPr>
          <a:solidFill>
            <a:srgbClr val="2D9DFD"/>
          </a:solidFill>
          <a:ln w="19050">
            <a:solidFill>
              <a:schemeClr val="lt1"/>
            </a:solidFill>
          </a:ln>
          <a:effectLst/>
        </c:spPr>
      </c:pivotFmt>
      <c:pivotFmt>
        <c:idx val="20"/>
        <c:spPr>
          <a:solidFill>
            <a:srgbClr val="C270C5"/>
          </a:solidFill>
          <a:ln w="19050">
            <a:solidFill>
              <a:schemeClr val="lt1"/>
            </a:solidFill>
          </a:ln>
          <a:effectLst/>
        </c:spPr>
      </c:pivotFmt>
    </c:pivotFmts>
    <c:plotArea>
      <c:layout/>
      <c:doughnutChart>
        <c:varyColors val="1"/>
        <c:ser>
          <c:idx val="0"/>
          <c:order val="0"/>
          <c:tx>
            <c:strRef>
              <c:f>pivot_tables!$B$10</c:f>
              <c:strCache>
                <c:ptCount val="1"/>
                <c:pt idx="0">
                  <c:v>Total</c:v>
                </c:pt>
              </c:strCache>
            </c:strRef>
          </c:tx>
          <c:spPr>
            <a:solidFill>
              <a:srgbClr val="C270C5"/>
            </a:solidFill>
          </c:spPr>
          <c:dPt>
            <c:idx val="0"/>
            <c:bubble3D val="0"/>
            <c:spPr>
              <a:solidFill>
                <a:srgbClr val="2D9DFD"/>
              </a:solidFill>
              <a:ln w="19050">
                <a:solidFill>
                  <a:schemeClr val="lt1"/>
                </a:solidFill>
              </a:ln>
              <a:effectLst/>
            </c:spPr>
            <c:extLst>
              <c:ext xmlns:c16="http://schemas.microsoft.com/office/drawing/2014/chart" uri="{C3380CC4-5D6E-409C-BE32-E72D297353CC}">
                <c16:uniqueId val="{00000001-F9F8-E349-8E93-D5899E612487}"/>
              </c:ext>
            </c:extLst>
          </c:dPt>
          <c:dPt>
            <c:idx val="1"/>
            <c:bubble3D val="0"/>
            <c:spPr>
              <a:solidFill>
                <a:srgbClr val="C270C5"/>
              </a:solidFill>
              <a:ln w="19050">
                <a:solidFill>
                  <a:schemeClr val="lt1"/>
                </a:solidFill>
              </a:ln>
              <a:effectLst/>
            </c:spPr>
            <c:extLst>
              <c:ext xmlns:c16="http://schemas.microsoft.com/office/drawing/2014/chart" uri="{C3380CC4-5D6E-409C-BE32-E72D297353CC}">
                <c16:uniqueId val="{00000003-F9F8-E349-8E93-D5899E61248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Segoe UI" panose="020B0502040204020203" pitchFamily="34" charset="0"/>
                    <a:ea typeface="+mn-ea"/>
                    <a:cs typeface="Segoe UI" panose="020B0502040204020203" pitchFamily="34" charset="0"/>
                  </a:defRPr>
                </a:pPr>
                <a:endParaRPr lang="en-FI"/>
              </a:p>
            </c:txPr>
            <c:showLegendKey val="0"/>
            <c:showVal val="0"/>
            <c:showCatName val="0"/>
            <c:showSerName val="0"/>
            <c:showPercent val="1"/>
            <c:showBubbleSize val="0"/>
            <c:showLeaderLines val="1"/>
            <c:extLst>
              <c:ext xmlns:c15="http://schemas.microsoft.com/office/drawing/2012/chart" uri="{CE6537A1-D6FC-4f65-9D91-7224C49458BB}"/>
            </c:extLst>
          </c:dLbls>
          <c:cat>
            <c:strRef>
              <c:f>pivot_tables!$A$11:$A$13</c:f>
              <c:strCache>
                <c:ptCount val="2"/>
                <c:pt idx="0">
                  <c:v>Google Ads</c:v>
                </c:pt>
                <c:pt idx="1">
                  <c:v>Microsoft Ads</c:v>
                </c:pt>
              </c:strCache>
            </c:strRef>
          </c:cat>
          <c:val>
            <c:numRef>
              <c:f>pivot_tables!$B$11:$B$13</c:f>
              <c:numCache>
                <c:formatCode>General</c:formatCode>
                <c:ptCount val="2"/>
                <c:pt idx="0">
                  <c:v>9272</c:v>
                </c:pt>
                <c:pt idx="1">
                  <c:v>3373</c:v>
                </c:pt>
              </c:numCache>
            </c:numRef>
          </c:val>
          <c:extLst>
            <c:ext xmlns:c16="http://schemas.microsoft.com/office/drawing/2014/chart" uri="{C3380CC4-5D6E-409C-BE32-E72D297353CC}">
              <c16:uniqueId val="{00000004-E84B-184E-B5FC-2482FFA842DA}"/>
            </c:ext>
          </c:extLst>
        </c:ser>
        <c:dLbls>
          <c:showLegendKey val="0"/>
          <c:showVal val="1"/>
          <c:showCatName val="0"/>
          <c:showSerName val="0"/>
          <c:showPercent val="0"/>
          <c:showBubbleSize val="0"/>
          <c:showLeaderLines val="1"/>
        </c:dLbls>
        <c:firstSliceAng val="0"/>
        <c:holeSize val="50"/>
      </c:doughnutChart>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17191B"/>
              </a:solidFill>
              <a:latin typeface="Segoe UI" panose="020B0502040204020203" pitchFamily="34" charset="0"/>
              <a:ea typeface="+mn-ea"/>
              <a:cs typeface="Segoe UI" panose="020B0502040204020203" pitchFamily="34" charset="0"/>
            </a:defRPr>
          </a:pPr>
          <a:endParaRPr lang="en-FI"/>
        </a:p>
      </c:txPr>
    </c:legend>
    <c:plotVisOnly val="1"/>
    <c:dispBlanksAs val="gap"/>
    <c:showDLblsOverMax val="0"/>
    <c:extLst/>
  </c:chart>
  <c:spPr>
    <a:ln>
      <a:solidFill>
        <a:srgbClr val="B8B8B8"/>
      </a:solidFill>
    </a:ln>
  </c:spPr>
  <c:txPr>
    <a:bodyPr/>
    <a:lstStyle/>
    <a:p>
      <a:pPr>
        <a:defRPr/>
      </a:pPr>
      <a:endParaRPr lang="en-FI"/>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[Microsoft Advertising vs Google Ads performance template.xlsx]pivot_tables!PivotTable12</c:name>
    <c:fmtId val="7"/>
  </c:pivotSource>
  <c:chart>
    <c:title>
      <c:tx>
        <c:rich>
          <a:bodyPr rot="0" spcFirstLastPara="1" vertOverflow="ellipsis" vert="horz" wrap="square" anchor="ctr" anchorCtr="1"/>
          <a:lstStyle/>
          <a:p>
            <a:pPr>
              <a:defRPr sz="1400" b="0" i="0" u="none" strike="noStrike" kern="1200" spc="0" baseline="0">
                <a:solidFill>
                  <a:srgbClr val="17191B"/>
                </a:solidFill>
                <a:latin typeface="Segoe UI" panose="020B0502040204020203" pitchFamily="34" charset="0"/>
                <a:ea typeface="+mn-ea"/>
                <a:cs typeface="Segoe UI" panose="020B0502040204020203" pitchFamily="34" charset="0"/>
              </a:defRPr>
            </a:pPr>
            <a:r>
              <a:rPr lang="en-US">
                <a:solidFill>
                  <a:srgbClr val="17191B"/>
                </a:solidFill>
                <a:latin typeface="Segoe UI" panose="020B0502040204020203" pitchFamily="34" charset="0"/>
                <a:cs typeface="Segoe UI" panose="020B0502040204020203" pitchFamily="34" charset="0"/>
              </a:rPr>
              <a:t>Revenue</a:t>
            </a:r>
            <a:endParaRPr lang="en-US" baseline="0">
              <a:solidFill>
                <a:srgbClr val="17191B"/>
              </a:solidFill>
              <a:latin typeface="Segoe UI" panose="020B0502040204020203" pitchFamily="34" charset="0"/>
              <a:cs typeface="Segoe UI" panose="020B0502040204020203" pitchFamily="34" charset="0"/>
            </a:endParaRPr>
          </a:p>
        </c:rich>
      </c:tx>
      <c:overlay val="0"/>
      <c:spPr>
        <a:noFill/>
        <a:ln>
          <a:noFill/>
        </a:ln>
        <a:effectLst/>
      </c:spPr>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spPr>
          <a:solidFill>
            <a:schemeClr val="accent1"/>
          </a:solidFill>
          <a:ln w="19050">
            <a:solidFill>
              <a:schemeClr val="lt1"/>
            </a:solidFill>
          </a:ln>
          <a:effectLst/>
        </c:spPr>
        <c:marker>
          <c:symbol val="circle"/>
          <c:size val="5"/>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10"/>
      </c:pivotFmt>
      <c:pivotFmt>
        <c:idx val="11"/>
      </c:pivotFmt>
      <c:pivotFmt>
        <c:idx val="1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16"/>
        <c:spPr>
          <a:solidFill>
            <a:schemeClr val="accent1"/>
          </a:solidFill>
          <a:ln w="19050">
            <a:solidFill>
              <a:schemeClr val="lt1"/>
            </a:solidFill>
          </a:ln>
          <a:effectLst/>
        </c:spPr>
      </c:pivotFmt>
      <c:pivotFmt>
        <c:idx val="17"/>
        <c:spPr>
          <a:solidFill>
            <a:schemeClr val="accent1"/>
          </a:solidFill>
          <a:ln w="19050">
            <a:solidFill>
              <a:schemeClr val="lt1"/>
            </a:solidFill>
          </a:ln>
          <a:effectLst/>
        </c:spPr>
      </c:pivotFmt>
      <c:pivotFmt>
        <c:idx val="18"/>
        <c:spPr>
          <a:solidFill>
            <a:srgbClr val="C270C5"/>
          </a:solidFill>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Segoe UI" panose="020B0502040204020203" pitchFamily="34" charset="0"/>
                  <a:ea typeface="+mn-ea"/>
                  <a:cs typeface="Segoe UI" panose="020B0502040204020203" pitchFamily="34" charset="0"/>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19"/>
        <c:spPr>
          <a:solidFill>
            <a:srgbClr val="2D9DFD"/>
          </a:solidFill>
          <a:ln w="19050">
            <a:solidFill>
              <a:schemeClr val="lt1"/>
            </a:solidFill>
          </a:ln>
          <a:effectLst/>
        </c:spPr>
      </c:pivotFmt>
      <c:pivotFmt>
        <c:idx val="20"/>
        <c:spPr>
          <a:solidFill>
            <a:srgbClr val="C270C5"/>
          </a:solidFill>
          <a:ln w="19050">
            <a:solidFill>
              <a:schemeClr val="lt1"/>
            </a:solidFill>
          </a:ln>
          <a:effectLst/>
        </c:spPr>
      </c:pivotFmt>
    </c:pivotFmts>
    <c:plotArea>
      <c:layout/>
      <c:doughnutChart>
        <c:varyColors val="1"/>
        <c:ser>
          <c:idx val="0"/>
          <c:order val="0"/>
          <c:tx>
            <c:strRef>
              <c:f>pivot_tables!$B$17</c:f>
              <c:strCache>
                <c:ptCount val="1"/>
                <c:pt idx="0">
                  <c:v>Total</c:v>
                </c:pt>
              </c:strCache>
            </c:strRef>
          </c:tx>
          <c:spPr>
            <a:solidFill>
              <a:srgbClr val="C270C5"/>
            </a:solidFill>
          </c:spPr>
          <c:dPt>
            <c:idx val="0"/>
            <c:bubble3D val="0"/>
            <c:spPr>
              <a:solidFill>
                <a:srgbClr val="2D9DFD"/>
              </a:solidFill>
              <a:ln w="19050">
                <a:solidFill>
                  <a:schemeClr val="lt1"/>
                </a:solidFill>
              </a:ln>
              <a:effectLst/>
            </c:spPr>
            <c:extLst>
              <c:ext xmlns:c16="http://schemas.microsoft.com/office/drawing/2014/chart" uri="{C3380CC4-5D6E-409C-BE32-E72D297353CC}">
                <c16:uniqueId val="{00000001-11FE-8D48-ACBE-3CB00019C3F3}"/>
              </c:ext>
            </c:extLst>
          </c:dPt>
          <c:dPt>
            <c:idx val="1"/>
            <c:bubble3D val="0"/>
            <c:spPr>
              <a:solidFill>
                <a:srgbClr val="C270C5"/>
              </a:solidFill>
              <a:ln w="19050">
                <a:solidFill>
                  <a:schemeClr val="lt1"/>
                </a:solidFill>
              </a:ln>
              <a:effectLst/>
            </c:spPr>
            <c:extLst>
              <c:ext xmlns:c16="http://schemas.microsoft.com/office/drawing/2014/chart" uri="{C3380CC4-5D6E-409C-BE32-E72D297353CC}">
                <c16:uniqueId val="{00000003-11FE-8D48-ACBE-3CB00019C3F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Segoe UI" panose="020B0502040204020203" pitchFamily="34" charset="0"/>
                    <a:ea typeface="+mn-ea"/>
                    <a:cs typeface="Segoe UI" panose="020B0502040204020203" pitchFamily="34" charset="0"/>
                  </a:defRPr>
                </a:pPr>
                <a:endParaRPr lang="en-FI"/>
              </a:p>
            </c:txPr>
            <c:showLegendKey val="0"/>
            <c:showVal val="0"/>
            <c:showCatName val="0"/>
            <c:showSerName val="0"/>
            <c:showPercent val="1"/>
            <c:showBubbleSize val="0"/>
            <c:showLeaderLines val="1"/>
            <c:extLst>
              <c:ext xmlns:c15="http://schemas.microsoft.com/office/drawing/2012/chart" uri="{CE6537A1-D6FC-4f65-9D91-7224C49458BB}"/>
            </c:extLst>
          </c:dLbls>
          <c:cat>
            <c:strRef>
              <c:f>pivot_tables!$A$18:$A$20</c:f>
              <c:strCache>
                <c:ptCount val="2"/>
                <c:pt idx="0">
                  <c:v>Google Ads</c:v>
                </c:pt>
                <c:pt idx="1">
                  <c:v>Microsoft Ads</c:v>
                </c:pt>
              </c:strCache>
            </c:strRef>
          </c:cat>
          <c:val>
            <c:numRef>
              <c:f>pivot_tables!$B$18:$B$20</c:f>
              <c:numCache>
                <c:formatCode>General</c:formatCode>
                <c:ptCount val="2"/>
                <c:pt idx="0">
                  <c:v>26689.940000000002</c:v>
                </c:pt>
                <c:pt idx="1">
                  <c:v>26990.309999999994</c:v>
                </c:pt>
              </c:numCache>
            </c:numRef>
          </c:val>
          <c:extLst>
            <c:ext xmlns:c16="http://schemas.microsoft.com/office/drawing/2014/chart" uri="{C3380CC4-5D6E-409C-BE32-E72D297353CC}">
              <c16:uniqueId val="{00000004-D2D0-FB40-A1BC-351265F44465}"/>
            </c:ext>
          </c:extLst>
        </c:ser>
        <c:dLbls>
          <c:showLegendKey val="0"/>
          <c:showVal val="1"/>
          <c:showCatName val="0"/>
          <c:showSerName val="0"/>
          <c:showPercent val="0"/>
          <c:showBubbleSize val="0"/>
          <c:showLeaderLines val="1"/>
        </c:dLbls>
        <c:firstSliceAng val="0"/>
        <c:holeSize val="50"/>
      </c:doughnutChart>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17191B"/>
              </a:solidFill>
              <a:latin typeface="Segoe UI" panose="020B0502040204020203" pitchFamily="34" charset="0"/>
              <a:ea typeface="+mn-ea"/>
              <a:cs typeface="Segoe UI" panose="020B0502040204020203" pitchFamily="34" charset="0"/>
            </a:defRPr>
          </a:pPr>
          <a:endParaRPr lang="en-FI"/>
        </a:p>
      </c:txPr>
    </c:legend>
    <c:plotVisOnly val="1"/>
    <c:dispBlanksAs val="gap"/>
    <c:showDLblsOverMax val="0"/>
    <c:extLst/>
  </c:chart>
  <c:spPr>
    <a:ln>
      <a:solidFill>
        <a:srgbClr val="B8B8B8"/>
      </a:solidFill>
    </a:ln>
  </c:spPr>
  <c:txPr>
    <a:bodyPr/>
    <a:lstStyle/>
    <a:p>
      <a:pPr>
        <a:defRPr/>
      </a:pPr>
      <a:endParaRPr lang="en-FI"/>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[Microsoft Advertising vs Google Ads performance template.xlsx]pivot_tables!PivotTable13</c:name>
    <c:fmtId val="10"/>
  </c:pivotSource>
  <c:chart>
    <c:title>
      <c:tx>
        <c:rich>
          <a:bodyPr rot="0" spcFirstLastPara="1" vertOverflow="ellipsis" vert="horz" wrap="square" anchor="ctr" anchorCtr="1"/>
          <a:lstStyle/>
          <a:p>
            <a:pPr>
              <a:defRPr sz="1400" b="0" i="0" u="none" strike="noStrike" kern="1200" spc="0" baseline="0">
                <a:solidFill>
                  <a:srgbClr val="17191B"/>
                </a:solidFill>
                <a:latin typeface="Segoe UI" panose="020B0502040204020203" pitchFamily="34" charset="0"/>
                <a:ea typeface="+mn-ea"/>
                <a:cs typeface="Segoe UI" panose="020B0502040204020203" pitchFamily="34" charset="0"/>
              </a:defRPr>
            </a:pPr>
            <a:r>
              <a:rPr lang="en-US">
                <a:solidFill>
                  <a:srgbClr val="17191B"/>
                </a:solidFill>
                <a:latin typeface="Segoe UI" panose="020B0502040204020203" pitchFamily="34" charset="0"/>
                <a:cs typeface="Segoe UI" panose="020B0502040204020203" pitchFamily="34" charset="0"/>
              </a:rPr>
              <a:t>Spend per channel</a:t>
            </a:r>
          </a:p>
        </c:rich>
      </c:tx>
      <c:overlay val="0"/>
      <c:spPr>
        <a:noFill/>
        <a:ln>
          <a:noFill/>
        </a:ln>
        <a:effectLst/>
      </c:spPr>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spPr>
          <a:solidFill>
            <a:schemeClr val="accent1"/>
          </a:solidFill>
          <a:ln w="19050">
            <a:solidFill>
              <a:schemeClr val="lt1"/>
            </a:solidFill>
          </a:ln>
          <a:effectLst/>
        </c:spPr>
        <c:marker>
          <c:symbol val="circle"/>
          <c:size val="5"/>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10"/>
      </c:pivotFmt>
      <c:pivotFmt>
        <c:idx val="11"/>
      </c:pivotFmt>
      <c:pivotFmt>
        <c:idx val="1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16"/>
        <c:spPr>
          <a:solidFill>
            <a:schemeClr val="accent1"/>
          </a:solidFill>
          <a:ln w="19050">
            <a:solidFill>
              <a:schemeClr val="lt1"/>
            </a:solidFill>
          </a:ln>
          <a:effectLst/>
        </c:spPr>
      </c:pivotFmt>
      <c:pivotFmt>
        <c:idx val="17"/>
        <c:spPr>
          <a:solidFill>
            <a:schemeClr val="accent1"/>
          </a:solidFill>
          <a:ln w="19050">
            <a:solidFill>
              <a:schemeClr val="lt1"/>
            </a:solidFill>
          </a:ln>
          <a:effectLst/>
        </c:spPr>
      </c:pivotFmt>
      <c:pivotFmt>
        <c:idx val="18"/>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19"/>
        <c:spPr>
          <a:solidFill>
            <a:schemeClr val="accent1"/>
          </a:solidFill>
          <a:ln w="19050">
            <a:solidFill>
              <a:schemeClr val="lt1"/>
            </a:solidFill>
          </a:ln>
          <a:effectLst/>
        </c:spPr>
      </c:pivotFmt>
      <c:pivotFmt>
        <c:idx val="20"/>
        <c:spPr>
          <a:solidFill>
            <a:schemeClr val="accent2"/>
          </a:solidFill>
          <a:ln w="19050">
            <a:solidFill>
              <a:schemeClr val="lt1"/>
            </a:solidFill>
          </a:ln>
          <a:effectLst/>
        </c:spPr>
      </c:pivotFmt>
      <c:pivotFmt>
        <c:idx val="21"/>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22"/>
        <c:spPr>
          <a:solidFill>
            <a:schemeClr val="accent1"/>
          </a:solidFill>
          <a:ln w="19050">
            <a:solidFill>
              <a:schemeClr val="lt1"/>
            </a:solidFill>
          </a:ln>
          <a:effectLst/>
        </c:spPr>
      </c:pivotFmt>
      <c:pivotFmt>
        <c:idx val="23"/>
        <c:spPr>
          <a:solidFill>
            <a:schemeClr val="accent2"/>
          </a:solidFill>
          <a:ln w="19050">
            <a:solidFill>
              <a:schemeClr val="lt1"/>
            </a:solidFill>
          </a:ln>
          <a:effectLst/>
        </c:spPr>
      </c:pivotFmt>
      <c:pivotFmt>
        <c:idx val="24"/>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25"/>
        <c:spPr>
          <a:solidFill>
            <a:schemeClr val="accent1"/>
          </a:solidFill>
          <a:ln w="19050">
            <a:solidFill>
              <a:schemeClr val="lt1"/>
            </a:solidFill>
          </a:ln>
          <a:effectLst/>
        </c:spPr>
      </c:pivotFmt>
      <c:pivotFmt>
        <c:idx val="26"/>
        <c:spPr>
          <a:solidFill>
            <a:schemeClr val="accent2"/>
          </a:solidFill>
          <a:ln w="19050">
            <a:solidFill>
              <a:schemeClr val="lt1"/>
            </a:solidFill>
          </a:ln>
          <a:effectLst/>
        </c:spPr>
      </c:pivotFmt>
      <c:pivotFmt>
        <c:idx val="27"/>
        <c:spPr>
          <a:solidFill>
            <a:srgbClr val="C270C5"/>
          </a:solidFill>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Segoe UI" panose="020B0502040204020203" pitchFamily="34" charset="0"/>
                  <a:ea typeface="+mn-ea"/>
                  <a:cs typeface="Segoe UI" panose="020B0502040204020203" pitchFamily="34" charset="0"/>
                </a:defRPr>
              </a:pPr>
              <a:endParaRPr lang="en-FI"/>
            </a:p>
          </c:txPr>
          <c:showLegendKey val="0"/>
          <c:showVal val="0"/>
          <c:showCatName val="0"/>
          <c:showSerName val="0"/>
          <c:showPercent val="1"/>
          <c:showBubbleSize val="0"/>
          <c:extLst>
            <c:ext xmlns:c15="http://schemas.microsoft.com/office/drawing/2012/chart" uri="{CE6537A1-D6FC-4f65-9D91-7224C49458BB}"/>
          </c:extLst>
        </c:dLbl>
      </c:pivotFmt>
      <c:pivotFmt>
        <c:idx val="28"/>
        <c:spPr>
          <a:solidFill>
            <a:srgbClr val="2D9DFD"/>
          </a:solidFill>
          <a:ln w="19050">
            <a:solidFill>
              <a:schemeClr val="lt1"/>
            </a:solidFill>
          </a:ln>
          <a:effectLst/>
        </c:spPr>
      </c:pivotFmt>
      <c:pivotFmt>
        <c:idx val="29"/>
        <c:spPr>
          <a:solidFill>
            <a:srgbClr val="C270C5"/>
          </a:solidFill>
          <a:ln w="19050">
            <a:solidFill>
              <a:schemeClr val="lt1"/>
            </a:solidFill>
          </a:ln>
          <a:effectLst/>
        </c:spPr>
      </c:pivotFmt>
    </c:pivotFmts>
    <c:plotArea>
      <c:layout/>
      <c:doughnutChart>
        <c:varyColors val="1"/>
        <c:ser>
          <c:idx val="0"/>
          <c:order val="0"/>
          <c:tx>
            <c:strRef>
              <c:f>pivot_tables!$B$23</c:f>
              <c:strCache>
                <c:ptCount val="1"/>
                <c:pt idx="0">
                  <c:v>Total</c:v>
                </c:pt>
              </c:strCache>
            </c:strRef>
          </c:tx>
          <c:spPr>
            <a:solidFill>
              <a:srgbClr val="C270C5"/>
            </a:solidFill>
          </c:spPr>
          <c:dPt>
            <c:idx val="0"/>
            <c:bubble3D val="0"/>
            <c:spPr>
              <a:solidFill>
                <a:srgbClr val="2D9DFD"/>
              </a:solidFill>
              <a:ln w="19050">
                <a:solidFill>
                  <a:schemeClr val="lt1"/>
                </a:solidFill>
              </a:ln>
              <a:effectLst/>
            </c:spPr>
            <c:extLst>
              <c:ext xmlns:c16="http://schemas.microsoft.com/office/drawing/2014/chart" uri="{C3380CC4-5D6E-409C-BE32-E72D297353CC}">
                <c16:uniqueId val="{00000001-A51F-5849-AE9C-91BB97E652F2}"/>
              </c:ext>
            </c:extLst>
          </c:dPt>
          <c:dPt>
            <c:idx val="1"/>
            <c:bubble3D val="0"/>
            <c:spPr>
              <a:solidFill>
                <a:srgbClr val="C270C5"/>
              </a:solidFill>
              <a:ln w="19050">
                <a:solidFill>
                  <a:schemeClr val="lt1"/>
                </a:solidFill>
              </a:ln>
              <a:effectLst/>
            </c:spPr>
            <c:extLst>
              <c:ext xmlns:c16="http://schemas.microsoft.com/office/drawing/2014/chart" uri="{C3380CC4-5D6E-409C-BE32-E72D297353CC}">
                <c16:uniqueId val="{00000003-A51F-5849-AE9C-91BB97E652F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Segoe UI" panose="020B0502040204020203" pitchFamily="34" charset="0"/>
                    <a:ea typeface="+mn-ea"/>
                    <a:cs typeface="Segoe UI" panose="020B0502040204020203" pitchFamily="34" charset="0"/>
                  </a:defRPr>
                </a:pPr>
                <a:endParaRPr lang="en-FI"/>
              </a:p>
            </c:txPr>
            <c:showLegendKey val="0"/>
            <c:showVal val="0"/>
            <c:showCatName val="0"/>
            <c:showSerName val="0"/>
            <c:showPercent val="1"/>
            <c:showBubbleSize val="0"/>
            <c:showLeaderLines val="1"/>
            <c:extLst>
              <c:ext xmlns:c15="http://schemas.microsoft.com/office/drawing/2012/chart" uri="{CE6537A1-D6FC-4f65-9D91-7224C49458BB}"/>
            </c:extLst>
          </c:dLbls>
          <c:cat>
            <c:strRef>
              <c:f>pivot_tables!$A$24:$A$26</c:f>
              <c:strCache>
                <c:ptCount val="2"/>
                <c:pt idx="0">
                  <c:v>Google Ads</c:v>
                </c:pt>
                <c:pt idx="1">
                  <c:v>Microsoft Ads</c:v>
                </c:pt>
              </c:strCache>
            </c:strRef>
          </c:cat>
          <c:val>
            <c:numRef>
              <c:f>pivot_tables!$B$24:$B$26</c:f>
              <c:numCache>
                <c:formatCode>General</c:formatCode>
                <c:ptCount val="2"/>
                <c:pt idx="0">
                  <c:v>8938</c:v>
                </c:pt>
                <c:pt idx="1">
                  <c:v>8167.51</c:v>
                </c:pt>
              </c:numCache>
            </c:numRef>
          </c:val>
          <c:extLst>
            <c:ext xmlns:c16="http://schemas.microsoft.com/office/drawing/2014/chart" uri="{C3380CC4-5D6E-409C-BE32-E72D297353CC}">
              <c16:uniqueId val="{00000004-A416-9D4D-A47D-1889505FBB4F}"/>
            </c:ext>
          </c:extLst>
        </c:ser>
        <c:dLbls>
          <c:showLegendKey val="0"/>
          <c:showVal val="1"/>
          <c:showCatName val="0"/>
          <c:showSerName val="0"/>
          <c:showPercent val="0"/>
          <c:showBubbleSize val="0"/>
          <c:showLeaderLines val="1"/>
        </c:dLbls>
        <c:firstSliceAng val="0"/>
        <c:holeSize val="50"/>
      </c:doughnutChart>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17191B"/>
              </a:solidFill>
              <a:latin typeface="Segoe UI" panose="020B0502040204020203" pitchFamily="34" charset="0"/>
              <a:ea typeface="+mn-ea"/>
              <a:cs typeface="Segoe UI" panose="020B0502040204020203" pitchFamily="34" charset="0"/>
            </a:defRPr>
          </a:pPr>
          <a:endParaRPr lang="en-FI"/>
        </a:p>
      </c:txPr>
    </c:legend>
    <c:plotVisOnly val="1"/>
    <c:dispBlanksAs val="gap"/>
    <c:showDLblsOverMax val="0"/>
    <c:extLst/>
  </c:chart>
  <c:spPr>
    <a:ln>
      <a:solidFill>
        <a:srgbClr val="B8B8B8"/>
      </a:solidFill>
    </a:ln>
  </c:spPr>
  <c:txPr>
    <a:bodyPr/>
    <a:lstStyle/>
    <a:p>
      <a:pPr>
        <a:defRPr/>
      </a:pPr>
      <a:endParaRPr lang="en-FI"/>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[Microsoft Advertising vs Google Ads performance template.xlsx]pivot_tables!PivotTable14</c:name>
    <c:fmtId val="25"/>
  </c:pivotSource>
  <c:chart>
    <c:title>
      <c:tx>
        <c:rich>
          <a:bodyPr rot="0" vert="horz"/>
          <a:lstStyle/>
          <a:p>
            <a:pPr>
              <a:defRPr sz="1400" b="0" i="0">
                <a:latin typeface="Segoe UI" panose="020B0502040204020203" pitchFamily="34" charset="0"/>
                <a:cs typeface="Segoe UI" panose="020B0502040204020203" pitchFamily="34" charset="0"/>
              </a:defRPr>
            </a:pPr>
            <a:r>
              <a:rPr lang="en-GB" sz="1400" b="0" i="0">
                <a:latin typeface="Segoe UI" panose="020B0502040204020203" pitchFamily="34" charset="0"/>
                <a:cs typeface="Segoe UI" panose="020B0502040204020203" pitchFamily="34" charset="0"/>
              </a:rPr>
              <a:t>Clicks and CPC per channel</a:t>
            </a:r>
          </a:p>
        </c:rich>
      </c:tx>
      <c:overlay val="0"/>
      <c:spPr>
        <a:noFill/>
        <a:ln>
          <a:noFill/>
        </a:ln>
        <a:effectLst/>
      </c:spPr>
    </c:title>
    <c:autoTitleDeleted val="0"/>
    <c:pivotFmts>
      <c:pivotFmt>
        <c:idx val="0"/>
        <c:spPr>
          <a:solidFill>
            <a:srgbClr val="2D9DFD"/>
          </a:solidFill>
          <a:ln>
            <a:noFill/>
          </a:ln>
          <a:effectLst/>
        </c:spPr>
        <c:marker>
          <c:symbol val="none"/>
        </c:marker>
        <c:dLbl>
          <c:idx val="0"/>
          <c:delete val="1"/>
          <c:extLst>
            <c:ext xmlns:c15="http://schemas.microsoft.com/office/drawing/2012/chart" uri="{CE6537A1-D6FC-4f65-9D91-7224C49458BB}"/>
          </c:extLst>
        </c:dLbl>
      </c:pivotFmt>
      <c:pivotFmt>
        <c:idx val="1"/>
        <c:spPr>
          <a:effectLst/>
        </c:spPr>
        <c:marker>
          <c:symbol val="none"/>
        </c:marker>
        <c:dLbl>
          <c:idx val="0"/>
          <c:delete val="1"/>
          <c:extLst>
            <c:ext xmlns:c15="http://schemas.microsoft.com/office/drawing/2012/chart" uri="{CE6537A1-D6FC-4f65-9D91-7224C49458BB}"/>
          </c:extLst>
        </c:dLbl>
      </c:pivotFmt>
    </c:pivotFmts>
    <c:plotArea>
      <c:layout/>
      <c:barChart>
        <c:barDir val="col"/>
        <c:grouping val="clustered"/>
        <c:varyColors val="0"/>
        <c:ser>
          <c:idx val="0"/>
          <c:order val="0"/>
          <c:tx>
            <c:strRef>
              <c:f>pivot_tables!$B$30</c:f>
              <c:strCache>
                <c:ptCount val="1"/>
                <c:pt idx="0">
                  <c:v>Clicks </c:v>
                </c:pt>
              </c:strCache>
            </c:strRef>
          </c:tx>
          <c:spPr>
            <a:solidFill>
              <a:srgbClr val="2D9DFD"/>
            </a:solidFill>
            <a:ln>
              <a:noFill/>
            </a:ln>
            <a:effectLst/>
          </c:spPr>
          <c:invertIfNegative val="0"/>
          <c:cat>
            <c:strRef>
              <c:f>pivot_tables!$A$31:$A$32</c:f>
              <c:strCache>
                <c:ptCount val="2"/>
                <c:pt idx="0">
                  <c:v>Google Ads</c:v>
                </c:pt>
                <c:pt idx="1">
                  <c:v>Microsoft Ads</c:v>
                </c:pt>
              </c:strCache>
            </c:strRef>
          </c:cat>
          <c:val>
            <c:numRef>
              <c:f>pivot_tables!$B$31:$B$32</c:f>
              <c:numCache>
                <c:formatCode>General</c:formatCode>
                <c:ptCount val="2"/>
                <c:pt idx="0">
                  <c:v>7093</c:v>
                </c:pt>
                <c:pt idx="1">
                  <c:v>8721</c:v>
                </c:pt>
              </c:numCache>
            </c:numRef>
          </c:val>
          <c:extLst>
            <c:ext xmlns:c16="http://schemas.microsoft.com/office/drawing/2014/chart" uri="{C3380CC4-5D6E-409C-BE32-E72D297353CC}">
              <c16:uniqueId val="{00000001-DD1E-3F4F-BE70-38B596A688F3}"/>
            </c:ext>
          </c:extLst>
        </c:ser>
        <c:dLbls>
          <c:showLegendKey val="0"/>
          <c:showVal val="0"/>
          <c:showCatName val="0"/>
          <c:showSerName val="0"/>
          <c:showPercent val="0"/>
          <c:showBubbleSize val="0"/>
        </c:dLbls>
        <c:gapWidth val="219"/>
        <c:axId val="412722544"/>
        <c:axId val="412724256"/>
      </c:barChart>
      <c:lineChart>
        <c:grouping val="standard"/>
        <c:varyColors val="0"/>
        <c:ser>
          <c:idx val="1"/>
          <c:order val="1"/>
          <c:tx>
            <c:strRef>
              <c:f>pivot_tables!$C$30</c:f>
              <c:strCache>
                <c:ptCount val="1"/>
                <c:pt idx="0">
                  <c:v>CPC </c:v>
                </c:pt>
              </c:strCache>
            </c:strRef>
          </c:tx>
          <c:spPr>
            <a:effectLst/>
          </c:spPr>
          <c:marker>
            <c:symbol val="none"/>
          </c:marker>
          <c:cat>
            <c:strRef>
              <c:f>pivot_tables!$A$31:$A$32</c:f>
              <c:strCache>
                <c:ptCount val="2"/>
                <c:pt idx="0">
                  <c:v>Google Ads</c:v>
                </c:pt>
                <c:pt idx="1">
                  <c:v>Microsoft Ads</c:v>
                </c:pt>
              </c:strCache>
            </c:strRef>
          </c:cat>
          <c:val>
            <c:numRef>
              <c:f>pivot_tables!$C$31:$C$32</c:f>
              <c:numCache>
                <c:formatCode>#\ ##0.00\ _€</c:formatCode>
                <c:ptCount val="2"/>
                <c:pt idx="0">
                  <c:v>1.2601156069364161</c:v>
                </c:pt>
                <c:pt idx="1">
                  <c:v>0.93653365439743153</c:v>
                </c:pt>
              </c:numCache>
            </c:numRef>
          </c:val>
          <c:smooth val="0"/>
          <c:extLst>
            <c:ext xmlns:c16="http://schemas.microsoft.com/office/drawing/2014/chart" uri="{C3380CC4-5D6E-409C-BE32-E72D297353CC}">
              <c16:uniqueId val="{00000003-DD1E-3F4F-BE70-38B596A688F3}"/>
            </c:ext>
          </c:extLst>
        </c:ser>
        <c:dLbls>
          <c:showLegendKey val="0"/>
          <c:showVal val="0"/>
          <c:showCatName val="0"/>
          <c:showSerName val="0"/>
          <c:showPercent val="0"/>
          <c:showBubbleSize val="0"/>
        </c:dLbls>
        <c:marker val="1"/>
        <c:smooth val="0"/>
        <c:axId val="877775663"/>
        <c:axId val="877765359"/>
      </c:lineChart>
      <c:catAx>
        <c:axId val="412722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en-FI"/>
          </a:p>
        </c:txPr>
        <c:crossAx val="412724256"/>
        <c:crosses val="autoZero"/>
        <c:auto val="1"/>
        <c:lblAlgn val="ctr"/>
        <c:lblOffset val="100"/>
        <c:noMultiLvlLbl val="0"/>
      </c:catAx>
      <c:valAx>
        <c:axId val="4127242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vert="horz"/>
          <a:lstStyle/>
          <a:p>
            <a:pPr>
              <a:defRPr/>
            </a:pPr>
            <a:endParaRPr lang="en-FI"/>
          </a:p>
        </c:txPr>
        <c:crossAx val="412722544"/>
        <c:crosses val="autoZero"/>
        <c:crossBetween val="between"/>
      </c:valAx>
      <c:valAx>
        <c:axId val="877765359"/>
        <c:scaling>
          <c:orientation val="minMax"/>
        </c:scaling>
        <c:delete val="0"/>
        <c:axPos val="r"/>
        <c:numFmt formatCode="#\ ##0.00\ _€" sourceLinked="1"/>
        <c:majorTickMark val="out"/>
        <c:minorTickMark val="none"/>
        <c:tickLblPos val="nextTo"/>
        <c:spPr>
          <a:ln>
            <a:noFill/>
          </a:ln>
        </c:spPr>
        <c:txPr>
          <a:bodyPr/>
          <a:lstStyle/>
          <a:p>
            <a:pPr>
              <a:defRPr>
                <a:solidFill>
                  <a:srgbClr val="17191C"/>
                </a:solidFill>
              </a:defRPr>
            </a:pPr>
            <a:endParaRPr lang="en-FI"/>
          </a:p>
        </c:txPr>
        <c:crossAx val="877775663"/>
        <c:crosses val="max"/>
        <c:crossBetween val="between"/>
      </c:valAx>
      <c:catAx>
        <c:axId val="877775663"/>
        <c:scaling>
          <c:orientation val="minMax"/>
        </c:scaling>
        <c:delete val="1"/>
        <c:axPos val="b"/>
        <c:numFmt formatCode="General" sourceLinked="1"/>
        <c:majorTickMark val="out"/>
        <c:minorTickMark val="none"/>
        <c:tickLblPos val="nextTo"/>
        <c:crossAx val="877765359"/>
        <c:crosses val="autoZero"/>
        <c:auto val="1"/>
        <c:lblAlgn val="ctr"/>
        <c:lblOffset val="100"/>
        <c:noMultiLvlLbl val="0"/>
      </c:catAx>
    </c:plotArea>
    <c:legend>
      <c:legendPos val="b"/>
      <c:overlay val="0"/>
      <c:spPr>
        <a:noFill/>
        <a:ln>
          <a:noFill/>
        </a:ln>
        <a:effectLst/>
      </c:spPr>
      <c:txPr>
        <a:bodyPr rot="0" vert="horz"/>
        <a:lstStyle/>
        <a:p>
          <a:pPr>
            <a:defRPr/>
          </a:pPr>
          <a:endParaRPr lang="en-FI"/>
        </a:p>
      </c:txPr>
    </c:legend>
    <c:plotVisOnly val="1"/>
    <c:dispBlanksAs val="gap"/>
    <c:showDLblsOverMax val="0"/>
  </c:chart>
  <c:spPr>
    <a:solidFill>
      <a:schemeClr val="bg1"/>
    </a:solidFill>
    <a:ln w="12700" cap="flat" cmpd="sng" algn="ctr">
      <a:solidFill>
        <a:srgbClr val="B8B8B8"/>
      </a:solidFill>
      <a:round/>
    </a:ln>
    <a:effectLst/>
  </c:spPr>
  <c:txPr>
    <a:bodyPr/>
    <a:lstStyle/>
    <a:p>
      <a:pPr>
        <a:defRPr sz="900"/>
      </a:pPr>
      <a:endParaRPr lang="en-FI"/>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oneCellAnchor>
    <xdr:from>
      <xdr:col>10</xdr:col>
      <xdr:colOff>127000</xdr:colOff>
      <xdr:row>2</xdr:row>
      <xdr:rowOff>206374</xdr:rowOff>
    </xdr:from>
    <xdr:ext cx="4114801" cy="3578226"/>
    <xdr:pic>
      <xdr:nvPicPr>
        <xdr:cNvPr id="2" name="image1.png" title="Image">
          <a:extLst>
            <a:ext uri="{FF2B5EF4-FFF2-40B4-BE49-F238E27FC236}">
              <a16:creationId xmlns:a16="http://schemas.microsoft.com/office/drawing/2014/main" id="{6B57AC33-63F9-4C45-89D6-CEC7A591D645}"/>
            </a:ext>
          </a:extLst>
        </xdr:cNvPr>
        <xdr:cNvPicPr preferRelativeResize="0"/>
      </xdr:nvPicPr>
      <xdr:blipFill>
        <a:blip xmlns:r="http://schemas.openxmlformats.org/officeDocument/2006/relationships" r:embed="rId1" cstate="print"/>
        <a:stretch>
          <a:fillRect/>
        </a:stretch>
      </xdr:blipFill>
      <xdr:spPr>
        <a:xfrm>
          <a:off x="11341100" y="638174"/>
          <a:ext cx="4114801" cy="3578226"/>
        </a:xfrm>
        <a:prstGeom prst="rect">
          <a:avLst/>
        </a:prstGeom>
        <a:noFill/>
      </xdr:spPr>
    </xdr:pic>
    <xdr:clientData fLocksWithSheet="0"/>
  </xdr:oneCellAnchor>
  <xdr:oneCellAnchor>
    <xdr:from>
      <xdr:col>11</xdr:col>
      <xdr:colOff>1320800</xdr:colOff>
      <xdr:row>25</xdr:row>
      <xdr:rowOff>67634</xdr:rowOff>
    </xdr:from>
    <xdr:ext cx="1615678" cy="1202365"/>
    <xdr:pic>
      <xdr:nvPicPr>
        <xdr:cNvPr id="3" name="image2.png" title="Image">
          <a:extLst>
            <a:ext uri="{FF2B5EF4-FFF2-40B4-BE49-F238E27FC236}">
              <a16:creationId xmlns:a16="http://schemas.microsoft.com/office/drawing/2014/main" id="{1D466B30-FC03-B941-8E0E-13186E571E37}"/>
            </a:ext>
          </a:extLst>
        </xdr:cNvPr>
        <xdr:cNvPicPr preferRelativeResize="0"/>
      </xdr:nvPicPr>
      <xdr:blipFill>
        <a:blip xmlns:r="http://schemas.openxmlformats.org/officeDocument/2006/relationships" r:embed="rId2" cstate="print"/>
        <a:stretch>
          <a:fillRect/>
        </a:stretch>
      </xdr:blipFill>
      <xdr:spPr>
        <a:xfrm>
          <a:off x="14287500" y="11142034"/>
          <a:ext cx="1615678" cy="120236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absolute">
    <xdr:from>
      <xdr:col>1</xdr:col>
      <xdr:colOff>4596</xdr:colOff>
      <xdr:row>7</xdr:row>
      <xdr:rowOff>54811</xdr:rowOff>
    </xdr:from>
    <xdr:to>
      <xdr:col>1</xdr:col>
      <xdr:colOff>2290596</xdr:colOff>
      <xdr:row>18</xdr:row>
      <xdr:rowOff>85558</xdr:rowOff>
    </xdr:to>
    <mc:AlternateContent xmlns:mc="http://schemas.openxmlformats.org/markup-compatibility/2006" xmlns:a14="http://schemas.microsoft.com/office/drawing/2010/main">
      <mc:Choice Requires="a14">
        <xdr:graphicFrame macro="">
          <xdr:nvGraphicFramePr>
            <xdr:cNvPr id="2" name="Category">
              <a:extLst>
                <a:ext uri="{FF2B5EF4-FFF2-40B4-BE49-F238E27FC236}">
                  <a16:creationId xmlns:a16="http://schemas.microsoft.com/office/drawing/2014/main" id="{9D511708-3734-F8F5-F067-927429395E14}"/>
                </a:ext>
              </a:extLst>
            </xdr:cNvPr>
            <xdr:cNvGraphicFramePr/>
          </xdr:nvGraphicFramePr>
          <xdr:xfrm>
            <a:off x="0" y="0"/>
            <a:ext cx="0" cy="0"/>
          </xdr:xfrm>
          <a:graphic>
            <a:graphicData uri="http://schemas.microsoft.com/office/drawing/2010/slicer">
              <sle:slicer xmlns:sle="http://schemas.microsoft.com/office/drawing/2010/slicer" name="Category"/>
            </a:graphicData>
          </a:graphic>
        </xdr:graphicFrame>
      </mc:Choice>
      <mc:Fallback xmlns="">
        <xdr:sp macro="" textlink="">
          <xdr:nvSpPr>
            <xdr:cNvPr id="0" name=""/>
            <xdr:cNvSpPr>
              <a:spLocks noTextEdit="1"/>
            </xdr:cNvSpPr>
          </xdr:nvSpPr>
          <xdr:spPr>
            <a:xfrm>
              <a:off x="474496" y="1921711"/>
              <a:ext cx="2286000" cy="2964447"/>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absolute">
    <xdr:from>
      <xdr:col>1</xdr:col>
      <xdr:colOff>4442905</xdr:colOff>
      <xdr:row>31</xdr:row>
      <xdr:rowOff>253333</xdr:rowOff>
    </xdr:from>
    <xdr:to>
      <xdr:col>5</xdr:col>
      <xdr:colOff>41085</xdr:colOff>
      <xdr:row>44</xdr:row>
      <xdr:rowOff>242665</xdr:rowOff>
    </xdr:to>
    <xdr:graphicFrame macro="">
      <xdr:nvGraphicFramePr>
        <xdr:cNvPr id="3" name="Chart 2" descr="Chart type: Doughnut. 'Category': Search accounts for the majority of 'Impressions'.&#10;&#10;Description automatically generated">
          <a:extLst>
            <a:ext uri="{FF2B5EF4-FFF2-40B4-BE49-F238E27FC236}">
              <a16:creationId xmlns:a16="http://schemas.microsoft.com/office/drawing/2014/main" id="{5DA0D1C4-4C1F-9945-A36A-48F687DCB2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2856835</xdr:colOff>
      <xdr:row>15</xdr:row>
      <xdr:rowOff>23881</xdr:rowOff>
    </xdr:from>
    <xdr:to>
      <xdr:col>8</xdr:col>
      <xdr:colOff>762000</xdr:colOff>
      <xdr:row>30</xdr:row>
      <xdr:rowOff>91578</xdr:rowOff>
    </xdr:to>
    <xdr:graphicFrame macro="">
      <xdr:nvGraphicFramePr>
        <xdr:cNvPr id="4" name="Chart 3">
          <a:extLst>
            <a:ext uri="{FF2B5EF4-FFF2-40B4-BE49-F238E27FC236}">
              <a16:creationId xmlns:a16="http://schemas.microsoft.com/office/drawing/2014/main" id="{CD3B3D49-ACD6-F84E-BCE6-6EF05A5EB1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1</xdr:col>
      <xdr:colOff>4596</xdr:colOff>
      <xdr:row>46</xdr:row>
      <xdr:rowOff>160420</xdr:rowOff>
    </xdr:from>
    <xdr:to>
      <xdr:col>2</xdr:col>
      <xdr:colOff>177316</xdr:colOff>
      <xdr:row>72</xdr:row>
      <xdr:rowOff>66841</xdr:rowOff>
    </xdr:to>
    <xdr:graphicFrame macro="">
      <xdr:nvGraphicFramePr>
        <xdr:cNvPr id="5" name="Chart 4" descr="Chart type: Stacked Bar. 'Final URL': https://supermetrics.com/product/data-studio and https://supermetrics.com/product/excel have noticeably higher 'Impressions'.&#10;&#10;Description automatically generated">
          <a:extLst>
            <a:ext uri="{FF2B5EF4-FFF2-40B4-BE49-F238E27FC236}">
              <a16:creationId xmlns:a16="http://schemas.microsoft.com/office/drawing/2014/main" id="{301981B1-94BE-DD44-8A70-965C57A4BA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xdr:col>
      <xdr:colOff>2856835</xdr:colOff>
      <xdr:row>7</xdr:row>
      <xdr:rowOff>54810</xdr:rowOff>
    </xdr:from>
    <xdr:to>
      <xdr:col>1</xdr:col>
      <xdr:colOff>4868515</xdr:colOff>
      <xdr:row>12</xdr:row>
      <xdr:rowOff>62136</xdr:rowOff>
    </xdr:to>
    <xdr:sp macro="" textlink="pivot_tables!O10">
      <xdr:nvSpPr>
        <xdr:cNvPr id="6" name="TextBox 5">
          <a:extLst>
            <a:ext uri="{FF2B5EF4-FFF2-40B4-BE49-F238E27FC236}">
              <a16:creationId xmlns:a16="http://schemas.microsoft.com/office/drawing/2014/main" id="{9835BAA1-6848-D4B1-19C7-BC0C6D52C816}"/>
            </a:ext>
          </a:extLst>
        </xdr:cNvPr>
        <xdr:cNvSpPr txBox="1"/>
      </xdr:nvSpPr>
      <xdr:spPr>
        <a:xfrm>
          <a:off x="3326735" y="1921710"/>
          <a:ext cx="2011680" cy="1340826"/>
        </a:xfrm>
        <a:prstGeom prst="rect">
          <a:avLst/>
        </a:prstGeom>
        <a:solidFill>
          <a:schemeClr val="bg1"/>
        </a:solidFill>
        <a:ln w="12700" cmpd="sng">
          <a:solidFill>
            <a:srgbClr val="B8B8B8"/>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6ADD072-0D46-BD44-9CBF-463A83C72B12}" type="TxLink">
            <a:rPr lang="en-US" sz="3000" b="0" i="0" u="none" strike="noStrike">
              <a:solidFill>
                <a:srgbClr val="17191B"/>
              </a:solidFill>
              <a:latin typeface="Segoe UI" panose="020B0502040204020203" pitchFamily="34" charset="0"/>
              <a:cs typeface="Segoe UI" panose="020B0502040204020203" pitchFamily="34" charset="0"/>
            </a:rPr>
            <a:pPr algn="ctr"/>
            <a:t>8 938,0  </a:t>
          </a:fld>
          <a:endParaRPr lang="en-GB" sz="3000" b="0" i="0">
            <a:solidFill>
              <a:srgbClr val="17191B"/>
            </a:solidFill>
            <a:latin typeface="Segoe UI" panose="020B0502040204020203" pitchFamily="34" charset="0"/>
            <a:cs typeface="Segoe UI" panose="020B0502040204020203" pitchFamily="34" charset="0"/>
          </a:endParaRPr>
        </a:p>
      </xdr:txBody>
    </xdr:sp>
    <xdr:clientData/>
  </xdr:twoCellAnchor>
  <xdr:twoCellAnchor editAs="absolute">
    <xdr:from>
      <xdr:col>1</xdr:col>
      <xdr:colOff>2909630</xdr:colOff>
      <xdr:row>7</xdr:row>
      <xdr:rowOff>221252</xdr:rowOff>
    </xdr:from>
    <xdr:to>
      <xdr:col>1</xdr:col>
      <xdr:colOff>4829870</xdr:colOff>
      <xdr:row>9</xdr:row>
      <xdr:rowOff>6555</xdr:rowOff>
    </xdr:to>
    <xdr:sp macro="" textlink="">
      <xdr:nvSpPr>
        <xdr:cNvPr id="7" name="TextBox 6">
          <a:extLst>
            <a:ext uri="{FF2B5EF4-FFF2-40B4-BE49-F238E27FC236}">
              <a16:creationId xmlns:a16="http://schemas.microsoft.com/office/drawing/2014/main" id="{6D0B9067-DC67-A4DF-2C92-9A2350BD3DDC}"/>
            </a:ext>
          </a:extLst>
        </xdr:cNvPr>
        <xdr:cNvSpPr txBox="1"/>
      </xdr:nvSpPr>
      <xdr:spPr>
        <a:xfrm>
          <a:off x="3379530" y="2088152"/>
          <a:ext cx="1920240" cy="318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200" b="1" i="0" baseline="0">
              <a:solidFill>
                <a:srgbClr val="17191B"/>
              </a:solidFill>
              <a:latin typeface="Segoe UI" panose="020B0502040204020203" pitchFamily="34" charset="0"/>
              <a:cs typeface="Segoe UI" panose="020B0502040204020203" pitchFamily="34" charset="0"/>
            </a:rPr>
            <a:t>Google Ads cost</a:t>
          </a:r>
          <a:endParaRPr lang="en-GB" sz="1200" b="1" i="0">
            <a:solidFill>
              <a:srgbClr val="17191B"/>
            </a:solidFill>
            <a:latin typeface="Segoe UI" panose="020B0502040204020203" pitchFamily="34" charset="0"/>
            <a:cs typeface="Segoe UI" panose="020B0502040204020203" pitchFamily="34" charset="0"/>
          </a:endParaRPr>
        </a:p>
      </xdr:txBody>
    </xdr:sp>
    <xdr:clientData/>
  </xdr:twoCellAnchor>
  <xdr:twoCellAnchor editAs="absolute">
    <xdr:from>
      <xdr:col>2</xdr:col>
      <xdr:colOff>128452</xdr:colOff>
      <xdr:row>7</xdr:row>
      <xdr:rowOff>54810</xdr:rowOff>
    </xdr:from>
    <xdr:to>
      <xdr:col>4</xdr:col>
      <xdr:colOff>235132</xdr:colOff>
      <xdr:row>12</xdr:row>
      <xdr:rowOff>62136</xdr:rowOff>
    </xdr:to>
    <xdr:sp macro="" textlink="pivot_tables!R10">
      <xdr:nvSpPr>
        <xdr:cNvPr id="11" name="TextBox 10">
          <a:extLst>
            <a:ext uri="{FF2B5EF4-FFF2-40B4-BE49-F238E27FC236}">
              <a16:creationId xmlns:a16="http://schemas.microsoft.com/office/drawing/2014/main" id="{3105CDDC-AF58-C24D-860B-7B9B1DB6C372}"/>
            </a:ext>
          </a:extLst>
        </xdr:cNvPr>
        <xdr:cNvSpPr txBox="1"/>
      </xdr:nvSpPr>
      <xdr:spPr>
        <a:xfrm>
          <a:off x="5729152" y="1921710"/>
          <a:ext cx="2011680" cy="1340826"/>
        </a:xfrm>
        <a:prstGeom prst="rect">
          <a:avLst/>
        </a:prstGeom>
        <a:solidFill>
          <a:schemeClr val="bg1"/>
        </a:solidFill>
        <a:ln w="12700" cmpd="sng">
          <a:solidFill>
            <a:srgbClr val="B8B8B8"/>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6B05784-58E7-4D4C-ACCC-150349F1017F}" type="TxLink">
            <a:rPr lang="en-US" sz="3000" b="0" i="0" u="none" strike="noStrike">
              <a:solidFill>
                <a:srgbClr val="000000"/>
              </a:solidFill>
              <a:latin typeface="Segoe UI" panose="020B0502040204020203" pitchFamily="34" charset="0"/>
              <a:cs typeface="Segoe UI" panose="020B0502040204020203" pitchFamily="34" charset="0"/>
            </a:rPr>
            <a:pPr algn="ctr"/>
            <a:t>8 167,5  </a:t>
          </a:fld>
          <a:endParaRPr lang="en-GB" sz="3000" b="0" i="0">
            <a:solidFill>
              <a:srgbClr val="17191B"/>
            </a:solidFill>
            <a:latin typeface="Segoe UI" panose="020B0502040204020203" pitchFamily="34" charset="0"/>
            <a:cs typeface="Segoe UI" panose="020B0502040204020203" pitchFamily="34" charset="0"/>
          </a:endParaRPr>
        </a:p>
      </xdr:txBody>
    </xdr:sp>
    <xdr:clientData/>
  </xdr:twoCellAnchor>
  <xdr:twoCellAnchor editAs="absolute">
    <xdr:from>
      <xdr:col>2</xdr:col>
      <xdr:colOff>181803</xdr:colOff>
      <xdr:row>7</xdr:row>
      <xdr:rowOff>221252</xdr:rowOff>
    </xdr:from>
    <xdr:to>
      <xdr:col>4</xdr:col>
      <xdr:colOff>197043</xdr:colOff>
      <xdr:row>9</xdr:row>
      <xdr:rowOff>6555</xdr:rowOff>
    </xdr:to>
    <xdr:sp macro="" textlink="">
      <xdr:nvSpPr>
        <xdr:cNvPr id="12" name="TextBox 11">
          <a:extLst>
            <a:ext uri="{FF2B5EF4-FFF2-40B4-BE49-F238E27FC236}">
              <a16:creationId xmlns:a16="http://schemas.microsoft.com/office/drawing/2014/main" id="{01DB8CF2-DF4F-654A-9FC4-DB8E74918BC5}"/>
            </a:ext>
          </a:extLst>
        </xdr:cNvPr>
        <xdr:cNvSpPr txBox="1"/>
      </xdr:nvSpPr>
      <xdr:spPr>
        <a:xfrm>
          <a:off x="5782503" y="2088152"/>
          <a:ext cx="1920240" cy="318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200" b="1" i="0">
              <a:solidFill>
                <a:srgbClr val="17191B"/>
              </a:solidFill>
              <a:latin typeface="Segoe UI" panose="020B0502040204020203" pitchFamily="34" charset="0"/>
              <a:cs typeface="Segoe UI" panose="020B0502040204020203" pitchFamily="34" charset="0"/>
            </a:rPr>
            <a:t>Microsoft</a:t>
          </a:r>
          <a:r>
            <a:rPr lang="en-GB" sz="1200" b="1" i="0" baseline="0">
              <a:solidFill>
                <a:srgbClr val="17191B"/>
              </a:solidFill>
              <a:latin typeface="Segoe UI" panose="020B0502040204020203" pitchFamily="34" charset="0"/>
              <a:cs typeface="Segoe UI" panose="020B0502040204020203" pitchFamily="34" charset="0"/>
            </a:rPr>
            <a:t> Ads cost</a:t>
          </a:r>
          <a:endParaRPr lang="en-GB" sz="1200" b="1" i="0">
            <a:solidFill>
              <a:srgbClr val="17191B"/>
            </a:solidFill>
            <a:latin typeface="Segoe UI" panose="020B0502040204020203" pitchFamily="34" charset="0"/>
            <a:cs typeface="Segoe UI" panose="020B0502040204020203" pitchFamily="34" charset="0"/>
          </a:endParaRPr>
        </a:p>
      </xdr:txBody>
    </xdr:sp>
    <xdr:clientData/>
  </xdr:twoCellAnchor>
  <xdr:twoCellAnchor editAs="absolute">
    <xdr:from>
      <xdr:col>4</xdr:col>
      <xdr:colOff>625869</xdr:colOff>
      <xdr:row>7</xdr:row>
      <xdr:rowOff>54810</xdr:rowOff>
    </xdr:from>
    <xdr:to>
      <xdr:col>6</xdr:col>
      <xdr:colOff>478549</xdr:colOff>
      <xdr:row>12</xdr:row>
      <xdr:rowOff>62136</xdr:rowOff>
    </xdr:to>
    <xdr:sp macro="" textlink="pivot_tables!O21">
      <xdr:nvSpPr>
        <xdr:cNvPr id="13" name="TextBox 12">
          <a:extLst>
            <a:ext uri="{FF2B5EF4-FFF2-40B4-BE49-F238E27FC236}">
              <a16:creationId xmlns:a16="http://schemas.microsoft.com/office/drawing/2014/main" id="{03634F2F-9BA9-7D4D-9E54-42F303BAE76E}"/>
            </a:ext>
          </a:extLst>
        </xdr:cNvPr>
        <xdr:cNvSpPr txBox="1"/>
      </xdr:nvSpPr>
      <xdr:spPr>
        <a:xfrm>
          <a:off x="8131569" y="1921710"/>
          <a:ext cx="2011680" cy="1340826"/>
        </a:xfrm>
        <a:prstGeom prst="rect">
          <a:avLst/>
        </a:prstGeom>
        <a:solidFill>
          <a:schemeClr val="bg1"/>
        </a:solidFill>
        <a:ln w="12700" cmpd="sng">
          <a:solidFill>
            <a:srgbClr val="B8B8B8"/>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943C8EB-7FD4-0C4E-B268-D7DE0704091A}" type="TxLink">
            <a:rPr lang="en-US" sz="3000" b="0" i="0" u="none" strike="noStrike">
              <a:solidFill>
                <a:srgbClr val="000000"/>
              </a:solidFill>
              <a:latin typeface="Segoe UI" panose="020B0502040204020203" pitchFamily="34" charset="0"/>
              <a:cs typeface="Segoe UI" panose="020B0502040204020203" pitchFamily="34" charset="0"/>
            </a:rPr>
            <a:pPr algn="ctr"/>
            <a:t>60,59  </a:t>
          </a:fld>
          <a:endParaRPr lang="en-GB" sz="3000" b="0" i="0">
            <a:solidFill>
              <a:srgbClr val="17191B"/>
            </a:solidFill>
            <a:latin typeface="Segoe UI" panose="020B0502040204020203" pitchFamily="34" charset="0"/>
            <a:cs typeface="Segoe UI" panose="020B0502040204020203" pitchFamily="34" charset="0"/>
          </a:endParaRPr>
        </a:p>
      </xdr:txBody>
    </xdr:sp>
    <xdr:clientData/>
  </xdr:twoCellAnchor>
  <xdr:twoCellAnchor editAs="absolute">
    <xdr:from>
      <xdr:col>4</xdr:col>
      <xdr:colOff>679776</xdr:colOff>
      <xdr:row>7</xdr:row>
      <xdr:rowOff>221252</xdr:rowOff>
    </xdr:from>
    <xdr:to>
      <xdr:col>6</xdr:col>
      <xdr:colOff>441016</xdr:colOff>
      <xdr:row>9</xdr:row>
      <xdr:rowOff>6555</xdr:rowOff>
    </xdr:to>
    <xdr:sp macro="" textlink="">
      <xdr:nvSpPr>
        <xdr:cNvPr id="14" name="TextBox 13">
          <a:extLst>
            <a:ext uri="{FF2B5EF4-FFF2-40B4-BE49-F238E27FC236}">
              <a16:creationId xmlns:a16="http://schemas.microsoft.com/office/drawing/2014/main" id="{D0DAB60B-8F81-BF4F-8601-B0C8DE027CAA}"/>
            </a:ext>
          </a:extLst>
        </xdr:cNvPr>
        <xdr:cNvSpPr txBox="1"/>
      </xdr:nvSpPr>
      <xdr:spPr>
        <a:xfrm>
          <a:off x="8185476" y="2088152"/>
          <a:ext cx="1920240" cy="318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200" b="1" i="0" baseline="0">
              <a:solidFill>
                <a:srgbClr val="17191B"/>
              </a:solidFill>
              <a:latin typeface="Segoe UI" panose="020B0502040204020203" pitchFamily="34" charset="0"/>
              <a:cs typeface="Segoe UI" panose="020B0502040204020203" pitchFamily="34" charset="0"/>
            </a:rPr>
            <a:t>Google Ads CPM</a:t>
          </a:r>
          <a:endParaRPr lang="en-GB" sz="1200" b="1" i="0">
            <a:solidFill>
              <a:srgbClr val="17191B"/>
            </a:solidFill>
            <a:latin typeface="Segoe UI" panose="020B0502040204020203" pitchFamily="34" charset="0"/>
            <a:cs typeface="Segoe UI" panose="020B0502040204020203" pitchFamily="34" charset="0"/>
          </a:endParaRPr>
        </a:p>
      </xdr:txBody>
    </xdr:sp>
    <xdr:clientData/>
  </xdr:twoCellAnchor>
  <xdr:twoCellAnchor editAs="absolute">
    <xdr:from>
      <xdr:col>6</xdr:col>
      <xdr:colOff>869286</xdr:colOff>
      <xdr:row>7</xdr:row>
      <xdr:rowOff>54810</xdr:rowOff>
    </xdr:from>
    <xdr:to>
      <xdr:col>9</xdr:col>
      <xdr:colOff>23466</xdr:colOff>
      <xdr:row>12</xdr:row>
      <xdr:rowOff>62136</xdr:rowOff>
    </xdr:to>
    <xdr:sp macro="" textlink="pivot_tables!R21">
      <xdr:nvSpPr>
        <xdr:cNvPr id="15" name="TextBox 14">
          <a:extLst>
            <a:ext uri="{FF2B5EF4-FFF2-40B4-BE49-F238E27FC236}">
              <a16:creationId xmlns:a16="http://schemas.microsoft.com/office/drawing/2014/main" id="{D5D68241-77D3-8645-8AFF-B23738BF7B53}"/>
            </a:ext>
          </a:extLst>
        </xdr:cNvPr>
        <xdr:cNvSpPr txBox="1"/>
      </xdr:nvSpPr>
      <xdr:spPr>
        <a:xfrm>
          <a:off x="10533986" y="1921710"/>
          <a:ext cx="2011680" cy="1340826"/>
        </a:xfrm>
        <a:prstGeom prst="rect">
          <a:avLst/>
        </a:prstGeom>
        <a:solidFill>
          <a:schemeClr val="bg1"/>
        </a:solidFill>
        <a:ln w="12700" cmpd="sng">
          <a:solidFill>
            <a:srgbClr val="B8B8B8"/>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D01C7AB-94AE-7E41-9F2A-290B488F1DF4}" type="TxLink">
            <a:rPr lang="en-US" sz="3000" b="0" i="0" u="none" strike="noStrike">
              <a:solidFill>
                <a:srgbClr val="000000"/>
              </a:solidFill>
              <a:latin typeface="Segoe UI" panose="020B0502040204020203" pitchFamily="34" charset="0"/>
              <a:cs typeface="Segoe UI" panose="020B0502040204020203" pitchFamily="34" charset="0"/>
            </a:rPr>
            <a:pPr algn="ctr"/>
            <a:t>6,68  </a:t>
          </a:fld>
          <a:endParaRPr lang="en-GB" sz="3000" b="0" i="0">
            <a:solidFill>
              <a:srgbClr val="17191B"/>
            </a:solidFill>
            <a:latin typeface="Segoe UI" panose="020B0502040204020203" pitchFamily="34" charset="0"/>
            <a:cs typeface="Segoe UI" panose="020B0502040204020203" pitchFamily="34" charset="0"/>
          </a:endParaRPr>
        </a:p>
      </xdr:txBody>
    </xdr:sp>
    <xdr:clientData/>
  </xdr:twoCellAnchor>
  <xdr:twoCellAnchor editAs="absolute">
    <xdr:from>
      <xdr:col>6</xdr:col>
      <xdr:colOff>923749</xdr:colOff>
      <xdr:row>7</xdr:row>
      <xdr:rowOff>221252</xdr:rowOff>
    </xdr:from>
    <xdr:to>
      <xdr:col>8</xdr:col>
      <xdr:colOff>938989</xdr:colOff>
      <xdr:row>9</xdr:row>
      <xdr:rowOff>6555</xdr:rowOff>
    </xdr:to>
    <xdr:sp macro="" textlink="">
      <xdr:nvSpPr>
        <xdr:cNvPr id="16" name="TextBox 15">
          <a:extLst>
            <a:ext uri="{FF2B5EF4-FFF2-40B4-BE49-F238E27FC236}">
              <a16:creationId xmlns:a16="http://schemas.microsoft.com/office/drawing/2014/main" id="{CB4128BF-7407-8E40-99B2-457E9752FA21}"/>
            </a:ext>
          </a:extLst>
        </xdr:cNvPr>
        <xdr:cNvSpPr txBox="1"/>
      </xdr:nvSpPr>
      <xdr:spPr>
        <a:xfrm>
          <a:off x="10588449" y="2088152"/>
          <a:ext cx="1920240" cy="318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200" b="1" i="0">
              <a:solidFill>
                <a:srgbClr val="17191B"/>
              </a:solidFill>
              <a:latin typeface="Segoe UI" panose="020B0502040204020203" pitchFamily="34" charset="0"/>
              <a:cs typeface="Segoe UI" panose="020B0502040204020203" pitchFamily="34" charset="0"/>
            </a:rPr>
            <a:t>Microsoft</a:t>
          </a:r>
          <a:r>
            <a:rPr lang="en-GB" sz="1200" b="1" i="0" baseline="0">
              <a:solidFill>
                <a:srgbClr val="17191B"/>
              </a:solidFill>
              <a:latin typeface="Segoe UI" panose="020B0502040204020203" pitchFamily="34" charset="0"/>
              <a:cs typeface="Segoe UI" panose="020B0502040204020203" pitchFamily="34" charset="0"/>
            </a:rPr>
            <a:t> Ads CPM</a:t>
          </a:r>
          <a:endParaRPr lang="en-GB" sz="1200" b="1" i="0">
            <a:solidFill>
              <a:srgbClr val="17191B"/>
            </a:solidFill>
            <a:latin typeface="Segoe UI" panose="020B0502040204020203" pitchFamily="34" charset="0"/>
            <a:cs typeface="Segoe UI" panose="020B0502040204020203" pitchFamily="34" charset="0"/>
          </a:endParaRPr>
        </a:p>
      </xdr:txBody>
    </xdr:sp>
    <xdr:clientData/>
  </xdr:twoCellAnchor>
  <xdr:twoCellAnchor editAs="absolute">
    <xdr:from>
      <xdr:col>11</xdr:col>
      <xdr:colOff>822722</xdr:colOff>
      <xdr:row>7</xdr:row>
      <xdr:rowOff>54810</xdr:rowOff>
    </xdr:from>
    <xdr:to>
      <xdr:col>13</xdr:col>
      <xdr:colOff>929402</xdr:colOff>
      <xdr:row>12</xdr:row>
      <xdr:rowOff>62136</xdr:rowOff>
    </xdr:to>
    <xdr:sp macro="" textlink="pivot_tables!O32">
      <xdr:nvSpPr>
        <xdr:cNvPr id="17" name="TextBox 16">
          <a:extLst>
            <a:ext uri="{FF2B5EF4-FFF2-40B4-BE49-F238E27FC236}">
              <a16:creationId xmlns:a16="http://schemas.microsoft.com/office/drawing/2014/main" id="{EF38B689-897A-2B49-B1DA-451363FC4C54}"/>
            </a:ext>
          </a:extLst>
        </xdr:cNvPr>
        <xdr:cNvSpPr txBox="1"/>
      </xdr:nvSpPr>
      <xdr:spPr>
        <a:xfrm>
          <a:off x="15503922" y="1921710"/>
          <a:ext cx="2011680" cy="1340826"/>
        </a:xfrm>
        <a:prstGeom prst="rect">
          <a:avLst/>
        </a:prstGeom>
        <a:solidFill>
          <a:schemeClr val="bg1"/>
        </a:solidFill>
        <a:ln w="12700" cmpd="sng">
          <a:solidFill>
            <a:srgbClr val="B8B8B8"/>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C26FC40B-C348-0243-86A7-6EBF05DDCCD0}" type="TxLink">
            <a:rPr lang="en-US" sz="3000" b="0" i="0" u="none" strike="noStrike">
              <a:solidFill>
                <a:srgbClr val="000000"/>
              </a:solidFill>
              <a:latin typeface="Segoe UI" panose="020B0502040204020203" pitchFamily="34" charset="0"/>
              <a:cs typeface="Segoe UI" panose="020B0502040204020203" pitchFamily="34" charset="0"/>
            </a:rPr>
            <a:pPr algn="ctr"/>
            <a:t>2,99  </a:t>
          </a:fld>
          <a:endParaRPr lang="en-GB" sz="3000" b="0" i="0">
            <a:solidFill>
              <a:srgbClr val="17191B"/>
            </a:solidFill>
            <a:latin typeface="Segoe UI" panose="020B0502040204020203" pitchFamily="34" charset="0"/>
            <a:cs typeface="Segoe UI" panose="020B0502040204020203" pitchFamily="34" charset="0"/>
          </a:endParaRPr>
        </a:p>
      </xdr:txBody>
    </xdr:sp>
    <xdr:clientData/>
  </xdr:twoCellAnchor>
  <xdr:twoCellAnchor editAs="absolute">
    <xdr:from>
      <xdr:col>11</xdr:col>
      <xdr:colOff>865597</xdr:colOff>
      <xdr:row>7</xdr:row>
      <xdr:rowOff>221252</xdr:rowOff>
    </xdr:from>
    <xdr:to>
      <xdr:col>13</xdr:col>
      <xdr:colOff>880837</xdr:colOff>
      <xdr:row>9</xdr:row>
      <xdr:rowOff>6555</xdr:rowOff>
    </xdr:to>
    <xdr:sp macro="" textlink="">
      <xdr:nvSpPr>
        <xdr:cNvPr id="18" name="TextBox 17">
          <a:extLst>
            <a:ext uri="{FF2B5EF4-FFF2-40B4-BE49-F238E27FC236}">
              <a16:creationId xmlns:a16="http://schemas.microsoft.com/office/drawing/2014/main" id="{0F5178D3-2072-D04B-BCA5-266D7F260FF9}"/>
            </a:ext>
          </a:extLst>
        </xdr:cNvPr>
        <xdr:cNvSpPr txBox="1"/>
      </xdr:nvSpPr>
      <xdr:spPr>
        <a:xfrm>
          <a:off x="15546797" y="2088152"/>
          <a:ext cx="1920240" cy="318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200" b="1" i="0" baseline="0">
              <a:solidFill>
                <a:srgbClr val="17191B"/>
              </a:solidFill>
              <a:latin typeface="Segoe UI" panose="020B0502040204020203" pitchFamily="34" charset="0"/>
              <a:cs typeface="Segoe UI" panose="020B0502040204020203" pitchFamily="34" charset="0"/>
            </a:rPr>
            <a:t>Google Ads ROAS</a:t>
          </a:r>
          <a:endParaRPr lang="en-GB" sz="1200" b="1" i="0">
            <a:solidFill>
              <a:srgbClr val="17191B"/>
            </a:solidFill>
            <a:latin typeface="Segoe UI" panose="020B0502040204020203" pitchFamily="34" charset="0"/>
            <a:cs typeface="Segoe UI" panose="020B0502040204020203" pitchFamily="34" charset="0"/>
          </a:endParaRPr>
        </a:p>
      </xdr:txBody>
    </xdr:sp>
    <xdr:clientData/>
  </xdr:twoCellAnchor>
  <xdr:twoCellAnchor editAs="absolute">
    <xdr:from>
      <xdr:col>9</xdr:col>
      <xdr:colOff>414203</xdr:colOff>
      <xdr:row>7</xdr:row>
      <xdr:rowOff>54810</xdr:rowOff>
    </xdr:from>
    <xdr:to>
      <xdr:col>11</xdr:col>
      <xdr:colOff>266883</xdr:colOff>
      <xdr:row>12</xdr:row>
      <xdr:rowOff>62136</xdr:rowOff>
    </xdr:to>
    <xdr:sp macro="" textlink="pivot_tables!R32">
      <xdr:nvSpPr>
        <xdr:cNvPr id="19" name="TextBox 18">
          <a:extLst>
            <a:ext uri="{FF2B5EF4-FFF2-40B4-BE49-F238E27FC236}">
              <a16:creationId xmlns:a16="http://schemas.microsoft.com/office/drawing/2014/main" id="{039BAA52-2FFD-7F40-9F59-CA26380D079C}"/>
            </a:ext>
          </a:extLst>
        </xdr:cNvPr>
        <xdr:cNvSpPr txBox="1"/>
      </xdr:nvSpPr>
      <xdr:spPr>
        <a:xfrm>
          <a:off x="12936403" y="1921710"/>
          <a:ext cx="2011680" cy="1340826"/>
        </a:xfrm>
        <a:prstGeom prst="rect">
          <a:avLst/>
        </a:prstGeom>
        <a:solidFill>
          <a:schemeClr val="bg1"/>
        </a:solidFill>
        <a:ln w="12700" cmpd="sng">
          <a:solidFill>
            <a:srgbClr val="B8B8B8"/>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247FB9BF-FDFC-DA40-825C-D4838F471F97}" type="TxLink">
            <a:rPr lang="en-US" sz="3000" b="0" i="0" u="none" strike="noStrike">
              <a:solidFill>
                <a:srgbClr val="000000"/>
              </a:solidFill>
              <a:latin typeface="Segoe UI" panose="020B0502040204020203" pitchFamily="34" charset="0"/>
              <a:cs typeface="Segoe UI" panose="020B0502040204020203" pitchFamily="34" charset="0"/>
            </a:rPr>
            <a:pPr algn="ctr"/>
            <a:t>3,30</a:t>
          </a:fld>
          <a:endParaRPr lang="en-GB" sz="3000" b="0" i="0">
            <a:solidFill>
              <a:srgbClr val="17191B"/>
            </a:solidFill>
            <a:latin typeface="Segoe UI" panose="020B0502040204020203" pitchFamily="34" charset="0"/>
            <a:cs typeface="Segoe UI" panose="020B0502040204020203" pitchFamily="34" charset="0"/>
          </a:endParaRPr>
        </a:p>
      </xdr:txBody>
    </xdr:sp>
    <xdr:clientData/>
  </xdr:twoCellAnchor>
  <xdr:twoCellAnchor editAs="absolute">
    <xdr:from>
      <xdr:col>9</xdr:col>
      <xdr:colOff>469222</xdr:colOff>
      <xdr:row>7</xdr:row>
      <xdr:rowOff>221252</xdr:rowOff>
    </xdr:from>
    <xdr:to>
      <xdr:col>11</xdr:col>
      <xdr:colOff>230462</xdr:colOff>
      <xdr:row>9</xdr:row>
      <xdr:rowOff>6555</xdr:rowOff>
    </xdr:to>
    <xdr:sp macro="" textlink="">
      <xdr:nvSpPr>
        <xdr:cNvPr id="20" name="TextBox 19">
          <a:extLst>
            <a:ext uri="{FF2B5EF4-FFF2-40B4-BE49-F238E27FC236}">
              <a16:creationId xmlns:a16="http://schemas.microsoft.com/office/drawing/2014/main" id="{81ACCDB4-4DFA-4E4D-BCA0-BC8A0A2158D8}"/>
            </a:ext>
          </a:extLst>
        </xdr:cNvPr>
        <xdr:cNvSpPr txBox="1"/>
      </xdr:nvSpPr>
      <xdr:spPr>
        <a:xfrm>
          <a:off x="12991422" y="2088152"/>
          <a:ext cx="1920240" cy="318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200" b="1" i="0">
              <a:solidFill>
                <a:srgbClr val="17191B"/>
              </a:solidFill>
              <a:latin typeface="Segoe UI" panose="020B0502040204020203" pitchFamily="34" charset="0"/>
              <a:cs typeface="Segoe UI" panose="020B0502040204020203" pitchFamily="34" charset="0"/>
            </a:rPr>
            <a:t>Microsoft</a:t>
          </a:r>
          <a:r>
            <a:rPr lang="en-GB" sz="1200" b="1" i="0" baseline="0">
              <a:solidFill>
                <a:srgbClr val="17191B"/>
              </a:solidFill>
              <a:latin typeface="Segoe UI" panose="020B0502040204020203" pitchFamily="34" charset="0"/>
              <a:cs typeface="Segoe UI" panose="020B0502040204020203" pitchFamily="34" charset="0"/>
            </a:rPr>
            <a:t> Ads ROAS</a:t>
          </a:r>
          <a:endParaRPr lang="en-GB" sz="1200" b="1" i="0">
            <a:solidFill>
              <a:srgbClr val="17191B"/>
            </a:solidFill>
            <a:latin typeface="Segoe UI" panose="020B0502040204020203" pitchFamily="34" charset="0"/>
            <a:cs typeface="Segoe UI" panose="020B0502040204020203" pitchFamily="34" charset="0"/>
          </a:endParaRPr>
        </a:p>
      </xdr:txBody>
    </xdr:sp>
    <xdr:clientData/>
  </xdr:twoCellAnchor>
  <xdr:twoCellAnchor editAs="absolute">
    <xdr:from>
      <xdr:col>2</xdr:col>
      <xdr:colOff>729889</xdr:colOff>
      <xdr:row>46</xdr:row>
      <xdr:rowOff>160420</xdr:rowOff>
    </xdr:from>
    <xdr:to>
      <xdr:col>8</xdr:col>
      <xdr:colOff>64409</xdr:colOff>
      <xdr:row>72</xdr:row>
      <xdr:rowOff>66841</xdr:rowOff>
    </xdr:to>
    <xdr:graphicFrame macro="">
      <xdr:nvGraphicFramePr>
        <xdr:cNvPr id="21" name="Chart 20">
          <a:extLst>
            <a:ext uri="{FF2B5EF4-FFF2-40B4-BE49-F238E27FC236}">
              <a16:creationId xmlns:a16="http://schemas.microsoft.com/office/drawing/2014/main" id="{E1CD571C-3DE8-3F40-A8F3-96D072DE4D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8</xdr:col>
      <xdr:colOff>642382</xdr:colOff>
      <xdr:row>46</xdr:row>
      <xdr:rowOff>160420</xdr:rowOff>
    </xdr:from>
    <xdr:to>
      <xdr:col>13</xdr:col>
      <xdr:colOff>929402</xdr:colOff>
      <xdr:row>72</xdr:row>
      <xdr:rowOff>66841</xdr:rowOff>
    </xdr:to>
    <xdr:graphicFrame macro="">
      <xdr:nvGraphicFramePr>
        <xdr:cNvPr id="22" name="Chart 21">
          <a:extLst>
            <a:ext uri="{FF2B5EF4-FFF2-40B4-BE49-F238E27FC236}">
              <a16:creationId xmlns:a16="http://schemas.microsoft.com/office/drawing/2014/main" id="{A1CCA5A9-C029-7741-8193-270D88AD0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5</xdr:col>
      <xdr:colOff>499214</xdr:colOff>
      <xdr:row>31</xdr:row>
      <xdr:rowOff>253333</xdr:rowOff>
    </xdr:from>
    <xdr:to>
      <xdr:col>9</xdr:col>
      <xdr:colOff>529694</xdr:colOff>
      <xdr:row>44</xdr:row>
      <xdr:rowOff>242665</xdr:rowOff>
    </xdr:to>
    <xdr:graphicFrame macro="">
      <xdr:nvGraphicFramePr>
        <xdr:cNvPr id="23" name="Chart 22">
          <a:extLst>
            <a:ext uri="{FF2B5EF4-FFF2-40B4-BE49-F238E27FC236}">
              <a16:creationId xmlns:a16="http://schemas.microsoft.com/office/drawing/2014/main" id="{029A3139-1453-6E40-8977-D2B7AF0430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10</xdr:col>
      <xdr:colOff>200422</xdr:colOff>
      <xdr:row>31</xdr:row>
      <xdr:rowOff>253333</xdr:rowOff>
    </xdr:from>
    <xdr:to>
      <xdr:col>13</xdr:col>
      <xdr:colOff>929402</xdr:colOff>
      <xdr:row>44</xdr:row>
      <xdr:rowOff>242665</xdr:rowOff>
    </xdr:to>
    <xdr:graphicFrame macro="">
      <xdr:nvGraphicFramePr>
        <xdr:cNvPr id="24" name="Chart 23">
          <a:extLst>
            <a:ext uri="{FF2B5EF4-FFF2-40B4-BE49-F238E27FC236}">
              <a16:creationId xmlns:a16="http://schemas.microsoft.com/office/drawing/2014/main" id="{1050AD1A-0F95-D242-9066-BD85EFCD37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1</xdr:col>
      <xdr:colOff>4596</xdr:colOff>
      <xdr:row>31</xdr:row>
      <xdr:rowOff>253333</xdr:rowOff>
    </xdr:from>
    <xdr:to>
      <xdr:col>1</xdr:col>
      <xdr:colOff>3845076</xdr:colOff>
      <xdr:row>44</xdr:row>
      <xdr:rowOff>241295</xdr:rowOff>
    </xdr:to>
    <xdr:graphicFrame macro="">
      <xdr:nvGraphicFramePr>
        <xdr:cNvPr id="25" name="Chart 24">
          <a:extLst>
            <a:ext uri="{FF2B5EF4-FFF2-40B4-BE49-F238E27FC236}">
              <a16:creationId xmlns:a16="http://schemas.microsoft.com/office/drawing/2014/main" id="{0326D067-063C-E349-8AB1-AB228A3B44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xdr:col>
      <xdr:colOff>4596</xdr:colOff>
      <xdr:row>19</xdr:row>
      <xdr:rowOff>114309</xdr:rowOff>
    </xdr:from>
    <xdr:to>
      <xdr:col>1</xdr:col>
      <xdr:colOff>2290596</xdr:colOff>
      <xdr:row>30</xdr:row>
      <xdr:rowOff>91578</xdr:rowOff>
    </xdr:to>
    <mc:AlternateContent xmlns:mc="http://schemas.openxmlformats.org/markup-compatibility/2006" xmlns:a14="http://schemas.microsoft.com/office/drawing/2010/main">
      <mc:Choice Requires="a14">
        <xdr:graphicFrame macro="">
          <xdr:nvGraphicFramePr>
            <xdr:cNvPr id="27" name="Account name">
              <a:extLst>
                <a:ext uri="{FF2B5EF4-FFF2-40B4-BE49-F238E27FC236}">
                  <a16:creationId xmlns:a16="http://schemas.microsoft.com/office/drawing/2014/main" id="{E8FF47EE-ED5A-2DE8-324C-346587BB6516}"/>
                </a:ext>
              </a:extLst>
            </xdr:cNvPr>
            <xdr:cNvGraphicFramePr/>
          </xdr:nvGraphicFramePr>
          <xdr:xfrm>
            <a:off x="0" y="0"/>
            <a:ext cx="0" cy="0"/>
          </xdr:xfrm>
          <a:graphic>
            <a:graphicData uri="http://schemas.microsoft.com/office/drawing/2010/slicer">
              <sle:slicer xmlns:sle="http://schemas.microsoft.com/office/drawing/2010/slicer" name="Account name"/>
            </a:graphicData>
          </a:graphic>
        </xdr:graphicFrame>
      </mc:Choice>
      <mc:Fallback xmlns="">
        <xdr:sp macro="" textlink="">
          <xdr:nvSpPr>
            <xdr:cNvPr id="0" name=""/>
            <xdr:cNvSpPr>
              <a:spLocks noTextEdit="1"/>
            </xdr:cNvSpPr>
          </xdr:nvSpPr>
          <xdr:spPr>
            <a:xfrm>
              <a:off x="474496" y="5181609"/>
              <a:ext cx="2286000" cy="2910969"/>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381000</xdr:colOff>
      <xdr:row>15</xdr:row>
      <xdr:rowOff>23881</xdr:rowOff>
    </xdr:from>
    <xdr:to>
      <xdr:col>13</xdr:col>
      <xdr:colOff>929402</xdr:colOff>
      <xdr:row>30</xdr:row>
      <xdr:rowOff>92461</xdr:rowOff>
    </xdr:to>
    <xdr:graphicFrame macro="">
      <xdr:nvGraphicFramePr>
        <xdr:cNvPr id="8" name="Chart 7">
          <a:extLst>
            <a:ext uri="{FF2B5EF4-FFF2-40B4-BE49-F238E27FC236}">
              <a16:creationId xmlns:a16="http://schemas.microsoft.com/office/drawing/2014/main" id="{CA7A1F5B-8D55-304E-9FF5-B6429EEF39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25399</xdr:colOff>
      <xdr:row>12</xdr:row>
      <xdr:rowOff>127000</xdr:rowOff>
    </xdr:from>
    <xdr:to>
      <xdr:col>17</xdr:col>
      <xdr:colOff>161035</xdr:colOff>
      <xdr:row>38</xdr:row>
      <xdr:rowOff>88900</xdr:rowOff>
    </xdr:to>
    <xdr:pic>
      <xdr:nvPicPr>
        <xdr:cNvPr id="5" name="Picture 4">
          <a:extLst>
            <a:ext uri="{FF2B5EF4-FFF2-40B4-BE49-F238E27FC236}">
              <a16:creationId xmlns:a16="http://schemas.microsoft.com/office/drawing/2014/main" id="{2C489F6A-9B29-CAB6-008F-C22A79A0ED8A}"/>
            </a:ext>
          </a:extLst>
        </xdr:cNvPr>
        <xdr:cNvPicPr>
          <a:picLocks noChangeAspect="1"/>
        </xdr:cNvPicPr>
      </xdr:nvPicPr>
      <xdr:blipFill rotWithShape="1">
        <a:blip xmlns:r="http://schemas.openxmlformats.org/officeDocument/2006/relationships" r:embed="rId1"/>
        <a:srcRect t="12816" r="-34" b="12635"/>
        <a:stretch>
          <a:fillRect/>
        </a:stretch>
      </xdr:blipFill>
      <xdr:spPr>
        <a:xfrm>
          <a:off x="1676399" y="2806700"/>
          <a:ext cx="12518136" cy="5245100"/>
        </a:xfrm>
        <a:prstGeom prst="rect">
          <a:avLst/>
        </a:prstGeom>
      </xdr:spPr>
    </xdr:pic>
    <xdr:clientData/>
  </xdr:twoCellAnchor>
  <xdr:oneCellAnchor>
    <xdr:from>
      <xdr:col>10</xdr:col>
      <xdr:colOff>812800</xdr:colOff>
      <xdr:row>27</xdr:row>
      <xdr:rowOff>139700</xdr:rowOff>
    </xdr:from>
    <xdr:ext cx="558038" cy="279948"/>
    <xdr:sp macro="" textlink="">
      <xdr:nvSpPr>
        <xdr:cNvPr id="6" name="TextBox 5">
          <a:extLst>
            <a:ext uri="{FF2B5EF4-FFF2-40B4-BE49-F238E27FC236}">
              <a16:creationId xmlns:a16="http://schemas.microsoft.com/office/drawing/2014/main" id="{A1820D2A-364D-B2ED-6B32-6A64E988FEAD}"/>
            </a:ext>
          </a:extLst>
        </xdr:cNvPr>
        <xdr:cNvSpPr txBox="1"/>
      </xdr:nvSpPr>
      <xdr:spPr>
        <a:xfrm>
          <a:off x="9067800" y="5867400"/>
          <a:ext cx="558038" cy="2799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latin typeface="Segoe UI" panose="020B0502040204020203" pitchFamily="34" charset="0"/>
              <a:cs typeface="Segoe UI" panose="020B0502040204020203" pitchFamily="34" charset="0"/>
            </a:rPr>
            <a:t>Union</a:t>
          </a:r>
        </a:p>
      </xdr:txBody>
    </xdr:sp>
    <xdr:clientData/>
  </xdr:oneCellAnchor>
  <xdr:oneCellAnchor>
    <xdr:from>
      <xdr:col>8</xdr:col>
      <xdr:colOff>38100</xdr:colOff>
      <xdr:row>33</xdr:row>
      <xdr:rowOff>38100</xdr:rowOff>
    </xdr:from>
    <xdr:ext cx="885307" cy="279948"/>
    <xdr:sp macro="" textlink="">
      <xdr:nvSpPr>
        <xdr:cNvPr id="7" name="TextBox 6">
          <a:extLst>
            <a:ext uri="{FF2B5EF4-FFF2-40B4-BE49-F238E27FC236}">
              <a16:creationId xmlns:a16="http://schemas.microsoft.com/office/drawing/2014/main" id="{82279AF4-BC16-6B41-A93E-B4219AE6D926}"/>
            </a:ext>
          </a:extLst>
        </xdr:cNvPr>
        <xdr:cNvSpPr txBox="1"/>
      </xdr:nvSpPr>
      <xdr:spPr>
        <a:xfrm>
          <a:off x="6642100" y="6985000"/>
          <a:ext cx="885307" cy="2799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latin typeface="Segoe UI" panose="020B0502040204020203" pitchFamily="34" charset="0"/>
              <a:cs typeface="Segoe UI" panose="020B0502040204020203" pitchFamily="34" charset="0"/>
            </a:rPr>
            <a:t>Union</a:t>
          </a:r>
          <a:r>
            <a:rPr lang="en-GB" sz="1100" baseline="0">
              <a:latin typeface="Segoe UI" panose="020B0502040204020203" pitchFamily="34" charset="0"/>
              <a:cs typeface="Segoe UI" panose="020B0502040204020203" pitchFamily="34" charset="0"/>
            </a:rPr>
            <a:t> prep</a:t>
          </a:r>
          <a:endParaRPr lang="en-GB" sz="1100">
            <a:latin typeface="Segoe UI" panose="020B0502040204020203" pitchFamily="34" charset="0"/>
            <a:cs typeface="Segoe UI" panose="020B0502040204020203" pitchFamily="34" charset="0"/>
          </a:endParaRPr>
        </a:p>
      </xdr:txBody>
    </xdr:sp>
    <xdr:clientData/>
  </xdr:oneCellAnchor>
  <xdr:oneCellAnchor>
    <xdr:from>
      <xdr:col>8</xdr:col>
      <xdr:colOff>0</xdr:colOff>
      <xdr:row>22</xdr:row>
      <xdr:rowOff>152400</xdr:rowOff>
    </xdr:from>
    <xdr:ext cx="885307" cy="279948"/>
    <xdr:sp macro="" textlink="">
      <xdr:nvSpPr>
        <xdr:cNvPr id="8" name="TextBox 7">
          <a:extLst>
            <a:ext uri="{FF2B5EF4-FFF2-40B4-BE49-F238E27FC236}">
              <a16:creationId xmlns:a16="http://schemas.microsoft.com/office/drawing/2014/main" id="{71D1BE3C-5B8B-A447-A012-A56125079016}"/>
            </a:ext>
          </a:extLst>
        </xdr:cNvPr>
        <xdr:cNvSpPr txBox="1"/>
      </xdr:nvSpPr>
      <xdr:spPr>
        <a:xfrm>
          <a:off x="6604000" y="4864100"/>
          <a:ext cx="885307" cy="2799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latin typeface="Segoe UI" panose="020B0502040204020203" pitchFamily="34" charset="0"/>
              <a:cs typeface="Segoe UI" panose="020B0502040204020203" pitchFamily="34" charset="0"/>
            </a:rPr>
            <a:t>Union</a:t>
          </a:r>
          <a:r>
            <a:rPr lang="en-GB" sz="1100" baseline="0">
              <a:latin typeface="Segoe UI" panose="020B0502040204020203" pitchFamily="34" charset="0"/>
              <a:cs typeface="Segoe UI" panose="020B0502040204020203" pitchFamily="34" charset="0"/>
            </a:rPr>
            <a:t> prep</a:t>
          </a:r>
          <a:endParaRPr lang="en-GB" sz="1100">
            <a:latin typeface="Segoe UI" panose="020B0502040204020203" pitchFamily="34" charset="0"/>
            <a:cs typeface="Segoe UI" panose="020B0502040204020203" pitchFamily="34" charset="0"/>
          </a:endParaRPr>
        </a:p>
      </xdr:txBody>
    </xdr:sp>
    <xdr:clientData/>
  </xdr:one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y Murillo" refreshedDate="45910.520229282411" missingItemsLimit="0" createdVersion="8" refreshedVersion="8" minRefreshableVersion="3" recordCount="138" xr:uid="{647B9C1A-FA0B-574F-8226-A3F84186D53C}">
  <cacheSource type="worksheet">
    <worksheetSource name="=Reporting_Table"/>
  </cacheSource>
  <cacheFields count="14">
    <cacheField name="Data Source" numFmtId="0">
      <sharedItems count="2">
        <s v="Google Ads"/>
        <s v="Microsoft Ads"/>
      </sharedItems>
    </cacheField>
    <cacheField name="Category" numFmtId="0">
      <sharedItems count="5">
        <s v="Search"/>
        <s v="Performance Max"/>
        <s v="Display &amp; Video"/>
        <s v="App"/>
        <s v="Dynamic Search"/>
      </sharedItems>
    </cacheField>
    <cacheField name="Account ID" numFmtId="0">
      <sharedItems containsMixedTypes="1" containsNumber="1" containsInteger="1" minValue="182694860" maxValue="979799793"/>
    </cacheField>
    <cacheField name="Account name" numFmtId="0">
      <sharedItems count="10">
        <s v="Aquametrics - Global Donations"/>
        <s v="Aquametrics - LATAM"/>
        <s v="Aquametrics - EMEA"/>
        <s v="Aquametrics - USCA"/>
        <s v="Aquametrics - APAC"/>
        <s v="Supermetrics - Canada" u="1"/>
        <s v="Supermetrics - UKI" u="1"/>
        <s v="Supermetrics - US" u="1"/>
        <s v="Supermetrics - South" u="1"/>
        <s v="Supermetrics - NAM &amp; EMEA" u="1"/>
      </sharedItems>
    </cacheField>
    <cacheField name="Final URL" numFmtId="0">
      <sharedItems containsMixedTypes="1" containsNumber="1" containsInteger="1" minValue="0" maxValue="0" count="12">
        <s v="https://aquametrics.org/"/>
        <s v="https://aquametrics.org/reasons-to-donate"/>
        <s v="https://aquametrics.org/causes"/>
        <s v="https://aquametrics.org/legacy-of-change"/>
        <s v="https://aquametrics.org/action-in-your-hands"/>
        <s v="https://aquametrics.org/beyond-borders"/>
        <s v="https://aquametrics.org/donation-options/one-time-contributions"/>
        <s v="https://aquametrics.org/donation-options/recurring-donations"/>
        <s v="https://aquametrics.org/about-us"/>
        <s v="https://aquametrics.org/privacy-legal"/>
        <s v="https://aquametrics.org/the-ripple-effect"/>
        <n v="0" u="1"/>
      </sharedItems>
    </cacheField>
    <cacheField name="Impressions" numFmtId="0">
      <sharedItems containsSemiMixedTypes="0" containsString="0" containsNumber="1" containsInteger="1" minValue="0" maxValue="342783"/>
    </cacheField>
    <cacheField name="Clicks" numFmtId="0">
      <sharedItems containsSemiMixedTypes="0" containsString="0" containsNumber="1" containsInteger="1" minValue="0" maxValue="2369"/>
    </cacheField>
    <cacheField name="Conversions" numFmtId="0">
      <sharedItems containsSemiMixedTypes="0" containsString="0" containsNumber="1" containsInteger="1" minValue="0" maxValue="8537"/>
    </cacheField>
    <cacheField name="Cost" numFmtId="0">
      <sharedItems containsSemiMixedTypes="0" containsString="0" containsNumber="1" minValue="0" maxValue="2732.42" count="85">
        <n v="2732.42"/>
        <n v="1213.1500000000001"/>
        <n v="1500"/>
        <n v="469.66"/>
        <n v="785.62"/>
        <n v="260.62"/>
        <n v="312.27999999999997"/>
        <n v="337.5"/>
        <n v="108"/>
        <n v="0"/>
        <n v="25.33"/>
        <n v="66.11"/>
        <n v="37.06"/>
        <n v="80.180000000000007"/>
        <n v="137.58000000000001"/>
        <n v="53.87"/>
        <n v="114.02"/>
        <n v="318.44"/>
        <n v="48.93"/>
        <n v="98.88"/>
        <n v="18.04"/>
        <n v="79.48"/>
        <n v="115.91"/>
        <n v="24.92"/>
        <n v="967.18"/>
        <n v="899.09"/>
        <n v="458.52"/>
        <n v="85.09"/>
        <n v="535.09"/>
        <n v="221.96"/>
        <n v="463.97"/>
        <n v="55.82"/>
        <n v="167.41"/>
        <n v="271.49"/>
        <n v="146.74"/>
        <n v="64.89"/>
        <n v="101.35"/>
        <n v="13.38"/>
        <n v="181.23"/>
        <n v="75.61"/>
        <n v="90.85"/>
        <n v="108.55"/>
        <n v="118.93"/>
        <n v="17.940000000000001"/>
        <n v="19.38"/>
        <n v="10.16"/>
        <n v="156.94"/>
        <n v="82.45"/>
        <n v="109.52"/>
        <n v="121.7"/>
        <n v="141.80000000000001"/>
        <n v="88.89"/>
        <n v="126.53"/>
        <n v="99.48"/>
        <n v="46.01"/>
        <n v="9.66"/>
        <n v="143.63999999999999"/>
        <n v="10.18"/>
        <n v="92.32"/>
        <n v="45.57"/>
        <n v="138.62"/>
        <n v="324.12"/>
        <n v="25.44"/>
        <n v="28.95"/>
        <n v="158.19"/>
        <n v="100.26"/>
        <n v="73.680000000000007"/>
        <n v="72.67"/>
        <n v="97.17"/>
        <n v="140.06"/>
        <n v="65.98"/>
        <n v="102.87"/>
        <n v="29.3"/>
        <n v="40.15"/>
        <n v="40.86"/>
        <n v="24.27"/>
        <n v="26.26"/>
        <n v="18.739999999999998"/>
        <n v="65.88"/>
        <n v="4.01"/>
        <n v="2.54"/>
        <n v="55.61"/>
        <n v="127.01"/>
        <n v="55.55"/>
        <n v="492.17" u="1"/>
      </sharedItems>
    </cacheField>
    <cacheField name="Revenue" numFmtId="0">
      <sharedItems containsSemiMixedTypes="0" containsString="0" containsNumber="1" minValue="0" maxValue="9283.9500000000007"/>
    </cacheField>
    <cacheField name="CPA" numFmtId="0" formula="Cost/Conversions" databaseField="0"/>
    <cacheField name="ROAS" numFmtId="0" formula="Revenue/Cost" databaseField="0"/>
    <cacheField name="CPM" numFmtId="0" formula=" (Cost/Impressions) *1000" databaseField="0"/>
    <cacheField name="CPC" numFmtId="0" formula="Cost/Clicks" databaseField="0"/>
  </cacheFields>
  <extLst>
    <ext xmlns:x14="http://schemas.microsoft.com/office/spreadsheetml/2009/9/main" uri="{725AE2AE-9491-48be-B2B4-4EB974FC3084}">
      <x14:pivotCacheDefinition pivotCacheId="285100739"/>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
  <r>
    <x v="0"/>
    <x v="0"/>
    <s v="2946160332"/>
    <x v="0"/>
    <x v="0"/>
    <n v="29805"/>
    <n v="2369"/>
    <n v="0"/>
    <x v="0"/>
    <n v="9283.9500000000007"/>
  </r>
  <r>
    <x v="0"/>
    <x v="0"/>
    <s v="2946160332"/>
    <x v="0"/>
    <x v="1"/>
    <n v="22433"/>
    <n v="658"/>
    <n v="6"/>
    <x v="1"/>
    <n v="4289.97"/>
  </r>
  <r>
    <x v="0"/>
    <x v="1"/>
    <s v="2946160332"/>
    <x v="0"/>
    <x v="2"/>
    <n v="20831"/>
    <n v="593"/>
    <n v="20"/>
    <x v="2"/>
    <n v="2500"/>
  </r>
  <r>
    <x v="0"/>
    <x v="2"/>
    <s v="2946160332"/>
    <x v="0"/>
    <x v="3"/>
    <n v="19848"/>
    <n v="243"/>
    <n v="100"/>
    <x v="3"/>
    <n v="1181.05"/>
  </r>
  <r>
    <x v="0"/>
    <x v="2"/>
    <s v="2946160332"/>
    <x v="0"/>
    <x v="4"/>
    <n v="16563"/>
    <n v="1567"/>
    <n v="8537"/>
    <x v="4"/>
    <n v="1548.89"/>
  </r>
  <r>
    <x v="0"/>
    <x v="3"/>
    <s v="2946160332"/>
    <x v="0"/>
    <x v="5"/>
    <n v="9045"/>
    <n v="136"/>
    <n v="0"/>
    <x v="5"/>
    <n v="693.2"/>
  </r>
  <r>
    <x v="0"/>
    <x v="0"/>
    <s v="2946160332"/>
    <x v="0"/>
    <x v="6"/>
    <n v="8122"/>
    <n v="276"/>
    <n v="0"/>
    <x v="6"/>
    <n v="1385.88"/>
  </r>
  <r>
    <x v="0"/>
    <x v="2"/>
    <s v="2946160332"/>
    <x v="0"/>
    <x v="7"/>
    <n v="5649"/>
    <n v="239"/>
    <n v="111"/>
    <x v="7"/>
    <n v="1161.6199999999999"/>
  </r>
  <r>
    <x v="0"/>
    <x v="0"/>
    <s v="2946160332"/>
    <x v="0"/>
    <x v="8"/>
    <n v="5738"/>
    <n v="59"/>
    <n v="0"/>
    <x v="8"/>
    <n v="354.28"/>
  </r>
  <r>
    <x v="0"/>
    <x v="0"/>
    <s v="2946160332"/>
    <x v="0"/>
    <x v="9"/>
    <n v="2762"/>
    <n v="0"/>
    <n v="62"/>
    <x v="9"/>
    <n v="0"/>
  </r>
  <r>
    <x v="0"/>
    <x v="0"/>
    <s v="2946160332"/>
    <x v="0"/>
    <x v="0"/>
    <n v="1076"/>
    <n v="18"/>
    <n v="44"/>
    <x v="10"/>
    <n v="103.26"/>
  </r>
  <r>
    <x v="0"/>
    <x v="0"/>
    <s v="2946160332"/>
    <x v="0"/>
    <x v="1"/>
    <n v="1057"/>
    <n v="39"/>
    <n v="0"/>
    <x v="11"/>
    <n v="177.11"/>
  </r>
  <r>
    <x v="0"/>
    <x v="0"/>
    <s v="2946160332"/>
    <x v="0"/>
    <x v="5"/>
    <n v="897"/>
    <n v="71"/>
    <n v="0"/>
    <x v="12"/>
    <n v="120.56"/>
  </r>
  <r>
    <x v="0"/>
    <x v="4"/>
    <s v="2946160332"/>
    <x v="0"/>
    <x v="3"/>
    <n v="629"/>
    <n v="97"/>
    <n v="0"/>
    <x v="13"/>
    <n v="341.14"/>
  </r>
  <r>
    <x v="0"/>
    <x v="0"/>
    <s v="2946160332"/>
    <x v="0"/>
    <x v="4"/>
    <n v="523"/>
    <n v="70"/>
    <n v="0"/>
    <x v="14"/>
    <n v="296.72000000000003"/>
  </r>
  <r>
    <x v="0"/>
    <x v="0"/>
    <s v="2946160332"/>
    <x v="0"/>
    <x v="5"/>
    <n v="367"/>
    <n v="0"/>
    <n v="53"/>
    <x v="9"/>
    <n v="0"/>
  </r>
  <r>
    <x v="0"/>
    <x v="0"/>
    <s v="2946160332"/>
    <x v="0"/>
    <x v="6"/>
    <n v="380"/>
    <n v="81"/>
    <n v="0"/>
    <x v="15"/>
    <n v="224.88"/>
  </r>
  <r>
    <x v="0"/>
    <x v="0"/>
    <s v="2946160332"/>
    <x v="0"/>
    <x v="7"/>
    <n v="223"/>
    <n v="78"/>
    <n v="0"/>
    <x v="16"/>
    <n v="494.96"/>
  </r>
  <r>
    <x v="0"/>
    <x v="0"/>
    <s v="2946160332"/>
    <x v="0"/>
    <x v="8"/>
    <n v="251"/>
    <n v="0"/>
    <n v="6"/>
    <x v="9"/>
    <n v="0"/>
  </r>
  <r>
    <x v="0"/>
    <x v="0"/>
    <s v="2946160332"/>
    <x v="0"/>
    <x v="9"/>
    <n v="290"/>
    <n v="160"/>
    <n v="68"/>
    <x v="17"/>
    <n v="1559.41"/>
  </r>
  <r>
    <x v="0"/>
    <x v="2"/>
    <s v="2946160332"/>
    <x v="0"/>
    <x v="0"/>
    <n v="242"/>
    <n v="88"/>
    <n v="0"/>
    <x v="18"/>
    <n v="106.8"/>
  </r>
  <r>
    <x v="0"/>
    <x v="0"/>
    <s v="2946160332"/>
    <x v="0"/>
    <x v="1"/>
    <n v="145"/>
    <n v="50"/>
    <n v="84"/>
    <x v="19"/>
    <n v="287.08"/>
  </r>
  <r>
    <x v="0"/>
    <x v="0"/>
    <s v="2946160332"/>
    <x v="0"/>
    <x v="5"/>
    <n v="202"/>
    <n v="26"/>
    <n v="0"/>
    <x v="20"/>
    <n v="46.2"/>
  </r>
  <r>
    <x v="0"/>
    <x v="0"/>
    <s v="2946160332"/>
    <x v="0"/>
    <x v="3"/>
    <n v="77"/>
    <n v="0"/>
    <n v="50"/>
    <x v="9"/>
    <n v="0"/>
  </r>
  <r>
    <x v="0"/>
    <x v="0"/>
    <s v="2946160332"/>
    <x v="0"/>
    <x v="4"/>
    <n v="168"/>
    <n v="66"/>
    <n v="8"/>
    <x v="21"/>
    <n v="195.41"/>
  </r>
  <r>
    <x v="0"/>
    <x v="0"/>
    <s v="2946160332"/>
    <x v="0"/>
    <x v="5"/>
    <n v="0"/>
    <n v="0"/>
    <n v="0"/>
    <x v="9"/>
    <n v="0"/>
  </r>
  <r>
    <x v="0"/>
    <x v="0"/>
    <s v="2946160332"/>
    <x v="0"/>
    <x v="6"/>
    <n v="0"/>
    <n v="0"/>
    <n v="55"/>
    <x v="9"/>
    <n v="0"/>
  </r>
  <r>
    <x v="0"/>
    <x v="0"/>
    <s v="2946160332"/>
    <x v="0"/>
    <x v="7"/>
    <n v="0"/>
    <n v="88"/>
    <n v="0"/>
    <x v="22"/>
    <n v="282.48"/>
  </r>
  <r>
    <x v="0"/>
    <x v="0"/>
    <s v="2946160332"/>
    <x v="0"/>
    <x v="8"/>
    <n v="0"/>
    <n v="0"/>
    <n v="0"/>
    <x v="9"/>
    <n v="0"/>
  </r>
  <r>
    <x v="0"/>
    <x v="0"/>
    <s v="2946160332"/>
    <x v="0"/>
    <x v="9"/>
    <n v="0"/>
    <n v="0"/>
    <n v="0"/>
    <x v="9"/>
    <n v="0"/>
  </r>
  <r>
    <x v="0"/>
    <x v="0"/>
    <s v="2946160332"/>
    <x v="0"/>
    <x v="0"/>
    <n v="9"/>
    <n v="0"/>
    <n v="0"/>
    <x v="9"/>
    <n v="0"/>
  </r>
  <r>
    <x v="0"/>
    <x v="0"/>
    <s v="2946160332"/>
    <x v="0"/>
    <x v="1"/>
    <n v="88"/>
    <n v="0"/>
    <n v="8"/>
    <x v="9"/>
    <n v="0"/>
  </r>
  <r>
    <x v="0"/>
    <x v="0"/>
    <s v="2946160332"/>
    <x v="0"/>
    <x v="5"/>
    <n v="48"/>
    <n v="0"/>
    <n v="0"/>
    <x v="9"/>
    <n v="0"/>
  </r>
  <r>
    <x v="0"/>
    <x v="0"/>
    <s v="2946160332"/>
    <x v="0"/>
    <x v="3"/>
    <n v="0"/>
    <n v="0"/>
    <n v="0"/>
    <x v="9"/>
    <n v="0"/>
  </r>
  <r>
    <x v="0"/>
    <x v="0"/>
    <s v="2946160332"/>
    <x v="0"/>
    <x v="4"/>
    <n v="39"/>
    <n v="21"/>
    <n v="60"/>
    <x v="23"/>
    <n v="55.09"/>
  </r>
  <r>
    <x v="0"/>
    <x v="0"/>
    <s v="2946160332"/>
    <x v="0"/>
    <x v="5"/>
    <n v="0"/>
    <n v="0"/>
    <n v="0"/>
    <x v="9"/>
    <n v="0"/>
  </r>
  <r>
    <x v="1"/>
    <x v="0"/>
    <n v="900441657"/>
    <x v="1"/>
    <x v="0"/>
    <n v="342783"/>
    <n v="772"/>
    <n v="0"/>
    <x v="24"/>
    <n v="2590.75"/>
  </r>
  <r>
    <x v="1"/>
    <x v="0"/>
    <n v="900441657"/>
    <x v="1"/>
    <x v="7"/>
    <n v="271471"/>
    <n v="557"/>
    <n v="28"/>
    <x v="25"/>
    <n v="2289.71"/>
  </r>
  <r>
    <x v="1"/>
    <x v="2"/>
    <n v="979799793"/>
    <x v="2"/>
    <x v="10"/>
    <n v="142997"/>
    <n v="600"/>
    <n v="43"/>
    <x v="26"/>
    <n v="1142.96"/>
  </r>
  <r>
    <x v="1"/>
    <x v="2"/>
    <n v="900441657"/>
    <x v="1"/>
    <x v="10"/>
    <n v="78342"/>
    <n v="153"/>
    <n v="83"/>
    <x v="27"/>
    <n v="194.04"/>
  </r>
  <r>
    <x v="1"/>
    <x v="2"/>
    <n v="182694860"/>
    <x v="3"/>
    <x v="4"/>
    <n v="64074"/>
    <n v="566"/>
    <n v="65"/>
    <x v="28"/>
    <n v="2310.21"/>
  </r>
  <r>
    <x v="1"/>
    <x v="3"/>
    <n v="979799793"/>
    <x v="2"/>
    <x v="5"/>
    <n v="47722"/>
    <n v="111"/>
    <n v="0"/>
    <x v="29"/>
    <n v="739.67"/>
  </r>
  <r>
    <x v="1"/>
    <x v="0"/>
    <n v="900441657"/>
    <x v="1"/>
    <x v="6"/>
    <n v="43931"/>
    <n v="535"/>
    <n v="82"/>
    <x v="30"/>
    <n v="1954.7"/>
  </r>
  <r>
    <x v="1"/>
    <x v="0"/>
    <n v="900441657"/>
    <x v="1"/>
    <x v="7"/>
    <n v="26558"/>
    <n v="75"/>
    <n v="76"/>
    <x v="31"/>
    <n v="185.56"/>
  </r>
  <r>
    <x v="1"/>
    <x v="0"/>
    <n v="900441657"/>
    <x v="1"/>
    <x v="8"/>
    <n v="18651"/>
    <n v="130"/>
    <n v="0"/>
    <x v="32"/>
    <n v="760.18"/>
  </r>
  <r>
    <x v="1"/>
    <x v="0"/>
    <n v="900441657"/>
    <x v="1"/>
    <x v="9"/>
    <n v="15599"/>
    <n v="172"/>
    <n v="0"/>
    <x v="33"/>
    <n v="707.98"/>
  </r>
  <r>
    <x v="1"/>
    <x v="2"/>
    <n v="979799793"/>
    <x v="2"/>
    <x v="0"/>
    <n v="15266"/>
    <n v="0"/>
    <n v="100"/>
    <x v="9"/>
    <n v="0"/>
  </r>
  <r>
    <x v="1"/>
    <x v="0"/>
    <n v="493444357"/>
    <x v="4"/>
    <x v="7"/>
    <n v="14174"/>
    <n v="500"/>
    <n v="101"/>
    <x v="34"/>
    <n v="718.27"/>
  </r>
  <r>
    <x v="1"/>
    <x v="2"/>
    <n v="979799793"/>
    <x v="2"/>
    <x v="2"/>
    <n v="0"/>
    <n v="0"/>
    <n v="0"/>
    <x v="9"/>
    <n v="0"/>
  </r>
  <r>
    <x v="1"/>
    <x v="0"/>
    <n v="900441657"/>
    <x v="1"/>
    <x v="10"/>
    <n v="9747"/>
    <n v="0"/>
    <n v="90"/>
    <x v="9"/>
    <n v="0"/>
  </r>
  <r>
    <x v="1"/>
    <x v="0"/>
    <n v="493444357"/>
    <x v="4"/>
    <x v="10"/>
    <n v="9194"/>
    <n v="0"/>
    <n v="0"/>
    <x v="9"/>
    <n v="0"/>
  </r>
  <r>
    <x v="1"/>
    <x v="2"/>
    <n v="979799793"/>
    <x v="2"/>
    <x v="4"/>
    <n v="8124"/>
    <n v="110"/>
    <n v="59"/>
    <x v="35"/>
    <n v="233.13"/>
  </r>
  <r>
    <x v="1"/>
    <x v="2"/>
    <n v="979799793"/>
    <x v="2"/>
    <x v="5"/>
    <n v="7637"/>
    <n v="52"/>
    <n v="18"/>
    <x v="36"/>
    <n v="220.9"/>
  </r>
  <r>
    <x v="1"/>
    <x v="2"/>
    <n v="493444357"/>
    <x v="4"/>
    <x v="7"/>
    <n v="6859"/>
    <n v="0"/>
    <n v="0"/>
    <x v="9"/>
    <n v="0"/>
  </r>
  <r>
    <x v="1"/>
    <x v="0"/>
    <n v="979799793"/>
    <x v="2"/>
    <x v="6"/>
    <n v="6701"/>
    <n v="24"/>
    <n v="0"/>
    <x v="37"/>
    <n v="59.11"/>
  </r>
  <r>
    <x v="1"/>
    <x v="0"/>
    <n v="900441657"/>
    <x v="1"/>
    <x v="4"/>
    <n v="5918"/>
    <n v="97"/>
    <n v="0"/>
    <x v="38"/>
    <n v="372.07"/>
  </r>
  <r>
    <x v="1"/>
    <x v="0"/>
    <n v="493444357"/>
    <x v="4"/>
    <x v="7"/>
    <n v="5814"/>
    <n v="70"/>
    <n v="0"/>
    <x v="39"/>
    <n v="422.22"/>
  </r>
  <r>
    <x v="1"/>
    <x v="0"/>
    <n v="493444357"/>
    <x v="4"/>
    <x v="4"/>
    <n v="5660"/>
    <n v="99"/>
    <n v="0"/>
    <x v="40"/>
    <n v="416.78"/>
  </r>
  <r>
    <x v="1"/>
    <x v="2"/>
    <n v="979799793"/>
    <x v="2"/>
    <x v="8"/>
    <n v="5458"/>
    <n v="0"/>
    <n v="0"/>
    <x v="9"/>
    <n v="0"/>
  </r>
  <r>
    <x v="1"/>
    <x v="0"/>
    <n v="900441657"/>
    <x v="1"/>
    <x v="9"/>
    <n v="4551"/>
    <n v="80"/>
    <n v="0"/>
    <x v="41"/>
    <n v="286.8"/>
  </r>
  <r>
    <x v="1"/>
    <x v="0"/>
    <n v="493444357"/>
    <x v="4"/>
    <x v="4"/>
    <n v="4318"/>
    <n v="84"/>
    <n v="0"/>
    <x v="42"/>
    <n v="584.72"/>
  </r>
  <r>
    <x v="1"/>
    <x v="0"/>
    <n v="979799793"/>
    <x v="2"/>
    <x v="0"/>
    <n v="3907"/>
    <n v="9"/>
    <n v="30"/>
    <x v="43"/>
    <n v="66.45"/>
  </r>
  <r>
    <x v="1"/>
    <x v="2"/>
    <n v="979799793"/>
    <x v="2"/>
    <x v="7"/>
    <n v="3843"/>
    <n v="30"/>
    <n v="31"/>
    <x v="44"/>
    <n v="87.54"/>
  </r>
  <r>
    <x v="1"/>
    <x v="0"/>
    <n v="900441657"/>
    <x v="1"/>
    <x v="10"/>
    <n v="3876"/>
    <n v="0"/>
    <n v="63"/>
    <x v="9"/>
    <n v="0"/>
  </r>
  <r>
    <x v="1"/>
    <x v="2"/>
    <n v="979799793"/>
    <x v="2"/>
    <x v="10"/>
    <n v="3664"/>
    <n v="100"/>
    <n v="0"/>
    <x v="45"/>
    <n v="28.26"/>
  </r>
  <r>
    <x v="1"/>
    <x v="2"/>
    <n v="979799793"/>
    <x v="2"/>
    <x v="4"/>
    <n v="3473"/>
    <n v="0"/>
    <n v="30"/>
    <x v="9"/>
    <n v="0"/>
  </r>
  <r>
    <x v="1"/>
    <x v="2"/>
    <n v="979799793"/>
    <x v="2"/>
    <x v="5"/>
    <n v="3391"/>
    <n v="92"/>
    <n v="0"/>
    <x v="46"/>
    <n v="424.36"/>
  </r>
  <r>
    <x v="1"/>
    <x v="0"/>
    <n v="900441657"/>
    <x v="1"/>
    <x v="6"/>
    <n v="3506"/>
    <n v="75"/>
    <n v="0"/>
    <x v="47"/>
    <n v="247.92"/>
  </r>
  <r>
    <x v="1"/>
    <x v="2"/>
    <n v="979799793"/>
    <x v="2"/>
    <x v="10"/>
    <n v="2978"/>
    <n v="56"/>
    <n v="0"/>
    <x v="48"/>
    <n v="438.72"/>
  </r>
  <r>
    <x v="1"/>
    <x v="2"/>
    <n v="182694860"/>
    <x v="3"/>
    <x v="7"/>
    <n v="2912"/>
    <n v="67"/>
    <n v="0"/>
    <x v="49"/>
    <n v="493.63"/>
  </r>
  <r>
    <x v="1"/>
    <x v="2"/>
    <n v="979799793"/>
    <x v="2"/>
    <x v="8"/>
    <n v="2544"/>
    <n v="0"/>
    <n v="0"/>
    <x v="9"/>
    <n v="0"/>
  </r>
  <r>
    <x v="1"/>
    <x v="0"/>
    <n v="182694860"/>
    <x v="3"/>
    <x v="4"/>
    <n v="2515"/>
    <n v="79"/>
    <n v="0"/>
    <x v="50"/>
    <n v="479.82"/>
  </r>
  <r>
    <x v="1"/>
    <x v="0"/>
    <n v="493444357"/>
    <x v="4"/>
    <x v="7"/>
    <n v="2628"/>
    <n v="101"/>
    <n v="81"/>
    <x v="51"/>
    <n v="351.65"/>
  </r>
  <r>
    <x v="1"/>
    <x v="2"/>
    <n v="979799793"/>
    <x v="2"/>
    <x v="9"/>
    <n v="1832"/>
    <n v="73"/>
    <n v="69"/>
    <x v="52"/>
    <n v="332.33"/>
  </r>
  <r>
    <x v="1"/>
    <x v="0"/>
    <n v="493444357"/>
    <x v="4"/>
    <x v="0"/>
    <n v="1479"/>
    <n v="0"/>
    <n v="0"/>
    <x v="9"/>
    <n v="0"/>
  </r>
  <r>
    <x v="1"/>
    <x v="0"/>
    <n v="493444357"/>
    <x v="4"/>
    <x v="10"/>
    <n v="1356"/>
    <n v="103"/>
    <n v="0"/>
    <x v="53"/>
    <n v="317.72000000000003"/>
  </r>
  <r>
    <x v="1"/>
    <x v="0"/>
    <n v="493444357"/>
    <x v="4"/>
    <x v="6"/>
    <n v="1277"/>
    <n v="0"/>
    <n v="67"/>
    <x v="9"/>
    <n v="0"/>
  </r>
  <r>
    <x v="1"/>
    <x v="2"/>
    <n v="979799793"/>
    <x v="2"/>
    <x v="5"/>
    <n v="1246"/>
    <n v="0"/>
    <n v="46"/>
    <x v="9"/>
    <n v="0"/>
  </r>
  <r>
    <x v="1"/>
    <x v="0"/>
    <n v="493444357"/>
    <x v="4"/>
    <x v="6"/>
    <n v="1337"/>
    <n v="0"/>
    <n v="20"/>
    <x v="9"/>
    <n v="0"/>
  </r>
  <r>
    <x v="1"/>
    <x v="0"/>
    <n v="493444357"/>
    <x v="4"/>
    <x v="7"/>
    <n v="1312"/>
    <n v="105"/>
    <n v="0"/>
    <x v="54"/>
    <n v="214.86"/>
  </r>
  <r>
    <x v="1"/>
    <x v="0"/>
    <n v="900441657"/>
    <x v="1"/>
    <x v="7"/>
    <n v="996"/>
    <n v="5"/>
    <n v="77"/>
    <x v="55"/>
    <n v="26.93"/>
  </r>
  <r>
    <x v="1"/>
    <x v="0"/>
    <n v="979799793"/>
    <x v="2"/>
    <x v="10"/>
    <n v="998"/>
    <n v="82"/>
    <n v="27"/>
    <x v="56"/>
    <n v="294.73"/>
  </r>
  <r>
    <x v="1"/>
    <x v="2"/>
    <n v="979799793"/>
    <x v="2"/>
    <x v="10"/>
    <n v="846"/>
    <n v="6"/>
    <n v="0"/>
    <x v="57"/>
    <n v="42.71"/>
  </r>
  <r>
    <x v="1"/>
    <x v="0"/>
    <n v="493444357"/>
    <x v="4"/>
    <x v="4"/>
    <n v="825"/>
    <n v="0"/>
    <n v="83"/>
    <x v="9"/>
    <n v="0"/>
  </r>
  <r>
    <x v="1"/>
    <x v="2"/>
    <n v="979799793"/>
    <x v="2"/>
    <x v="5"/>
    <n v="739"/>
    <n v="0"/>
    <n v="6"/>
    <x v="9"/>
    <n v="0"/>
  </r>
  <r>
    <x v="1"/>
    <x v="0"/>
    <n v="979799793"/>
    <x v="2"/>
    <x v="6"/>
    <n v="746"/>
    <n v="800"/>
    <n v="87"/>
    <x v="58"/>
    <n v="210.51"/>
  </r>
  <r>
    <x v="1"/>
    <x v="2"/>
    <n v="979799793"/>
    <x v="2"/>
    <x v="7"/>
    <n v="637"/>
    <n v="0"/>
    <n v="26"/>
    <x v="9"/>
    <n v="0"/>
  </r>
  <r>
    <x v="1"/>
    <x v="2"/>
    <n v="979799793"/>
    <x v="2"/>
    <x v="8"/>
    <n v="652"/>
    <n v="49"/>
    <n v="0"/>
    <x v="59"/>
    <n v="226.96"/>
  </r>
  <r>
    <x v="1"/>
    <x v="2"/>
    <n v="979799793"/>
    <x v="2"/>
    <x v="9"/>
    <n v="542"/>
    <n v="0"/>
    <n v="0"/>
    <x v="9"/>
    <n v="0"/>
  </r>
  <r>
    <x v="1"/>
    <x v="2"/>
    <n v="979799793"/>
    <x v="2"/>
    <x v="0"/>
    <n v="529"/>
    <n v="0"/>
    <n v="84"/>
    <x v="9"/>
    <n v="0"/>
  </r>
  <r>
    <x v="1"/>
    <x v="2"/>
    <n v="182694860"/>
    <x v="3"/>
    <x v="7"/>
    <n v="431"/>
    <n v="117"/>
    <n v="39"/>
    <x v="60"/>
    <n v="577.34"/>
  </r>
  <r>
    <x v="1"/>
    <x v="0"/>
    <n v="900441657"/>
    <x v="1"/>
    <x v="10"/>
    <n v="497"/>
    <n v="0"/>
    <n v="0"/>
    <x v="9"/>
    <n v="0"/>
  </r>
  <r>
    <x v="1"/>
    <x v="0"/>
    <n v="182694860"/>
    <x v="3"/>
    <x v="3"/>
    <n v="449"/>
    <n v="0"/>
    <n v="0"/>
    <x v="9"/>
    <n v="0"/>
  </r>
  <r>
    <x v="1"/>
    <x v="0"/>
    <n v="182694860"/>
    <x v="3"/>
    <x v="4"/>
    <n v="405"/>
    <n v="173"/>
    <n v="0"/>
    <x v="61"/>
    <n v="1571.18"/>
  </r>
  <r>
    <x v="1"/>
    <x v="2"/>
    <n v="979799793"/>
    <x v="2"/>
    <x v="5"/>
    <n v="388"/>
    <n v="0"/>
    <n v="50"/>
    <x v="9"/>
    <n v="0"/>
  </r>
  <r>
    <x v="1"/>
    <x v="0"/>
    <n v="182694860"/>
    <x v="3"/>
    <x v="10"/>
    <n v="218"/>
    <n v="0"/>
    <n v="75"/>
    <x v="9"/>
    <n v="0"/>
  </r>
  <r>
    <x v="1"/>
    <x v="0"/>
    <n v="182694860"/>
    <x v="3"/>
    <x v="7"/>
    <n v="345"/>
    <n v="28"/>
    <n v="0"/>
    <x v="62"/>
    <n v="93.26"/>
  </r>
  <r>
    <x v="1"/>
    <x v="0"/>
    <n v="182694860"/>
    <x v="3"/>
    <x v="6"/>
    <n v="163"/>
    <n v="17"/>
    <n v="84"/>
    <x v="63"/>
    <n v="133.11000000000001"/>
  </r>
  <r>
    <x v="1"/>
    <x v="0"/>
    <n v="493444357"/>
    <x v="4"/>
    <x v="7"/>
    <n v="251"/>
    <n v="0"/>
    <n v="49"/>
    <x v="9"/>
    <n v="0"/>
  </r>
  <r>
    <x v="1"/>
    <x v="0"/>
    <n v="900441657"/>
    <x v="1"/>
    <x v="7"/>
    <n v="151"/>
    <n v="118"/>
    <n v="18"/>
    <x v="64"/>
    <n v="441.11"/>
  </r>
  <r>
    <x v="1"/>
    <x v="0"/>
    <n v="493444357"/>
    <x v="4"/>
    <x v="9"/>
    <n v="126"/>
    <n v="59"/>
    <n v="43"/>
    <x v="65"/>
    <n v="301.89"/>
  </r>
  <r>
    <x v="1"/>
    <x v="0"/>
    <n v="493444357"/>
    <x v="4"/>
    <x v="8"/>
    <n v="206"/>
    <n v="0"/>
    <n v="59"/>
    <x v="9"/>
    <n v="0"/>
  </r>
  <r>
    <x v="1"/>
    <x v="0"/>
    <n v="493444357"/>
    <x v="4"/>
    <x v="7"/>
    <n v="80"/>
    <n v="80"/>
    <n v="51"/>
    <x v="66"/>
    <n v="184.29"/>
  </r>
  <r>
    <x v="1"/>
    <x v="0"/>
    <n v="493444357"/>
    <x v="4"/>
    <x v="9"/>
    <n v="149"/>
    <n v="0"/>
    <n v="78"/>
    <x v="9"/>
    <n v="0"/>
  </r>
  <r>
    <x v="1"/>
    <x v="0"/>
    <n v="182694860"/>
    <x v="3"/>
    <x v="7"/>
    <n v="220"/>
    <n v="0"/>
    <n v="24"/>
    <x v="9"/>
    <n v="0"/>
  </r>
  <r>
    <x v="1"/>
    <x v="0"/>
    <n v="182694860"/>
    <x v="3"/>
    <x v="1"/>
    <n v="166"/>
    <n v="0"/>
    <n v="0"/>
    <x v="9"/>
    <n v="0"/>
  </r>
  <r>
    <x v="1"/>
    <x v="0"/>
    <n v="182694860"/>
    <x v="3"/>
    <x v="10"/>
    <n v="193"/>
    <n v="75"/>
    <n v="0"/>
    <x v="67"/>
    <n v="248.5"/>
  </r>
  <r>
    <x v="1"/>
    <x v="0"/>
    <n v="493444357"/>
    <x v="4"/>
    <x v="9"/>
    <n v="94"/>
    <n v="50"/>
    <n v="67"/>
    <x v="68"/>
    <n v="258.27"/>
  </r>
  <r>
    <x v="1"/>
    <x v="2"/>
    <n v="979799793"/>
    <x v="2"/>
    <x v="0"/>
    <n v="21"/>
    <n v="80"/>
    <n v="0"/>
    <x v="69"/>
    <n v="356.37"/>
  </r>
  <r>
    <x v="1"/>
    <x v="0"/>
    <n v="493444357"/>
    <x v="4"/>
    <x v="7"/>
    <n v="44"/>
    <n v="69"/>
    <n v="62"/>
    <x v="70"/>
    <n v="141.69"/>
  </r>
  <r>
    <x v="1"/>
    <x v="0"/>
    <n v="182694860"/>
    <x v="3"/>
    <x v="7"/>
    <n v="60"/>
    <n v="0"/>
    <n v="38"/>
    <x v="9"/>
    <n v="0"/>
  </r>
  <r>
    <x v="1"/>
    <x v="0"/>
    <n v="900441657"/>
    <x v="1"/>
    <x v="7"/>
    <n v="13"/>
    <n v="0"/>
    <n v="0"/>
    <x v="9"/>
    <n v="0"/>
  </r>
  <r>
    <x v="1"/>
    <x v="0"/>
    <n v="182694860"/>
    <x v="3"/>
    <x v="7"/>
    <n v="89"/>
    <n v="0"/>
    <n v="89"/>
    <x v="9"/>
    <n v="0"/>
  </r>
  <r>
    <x v="1"/>
    <x v="0"/>
    <n v="493444357"/>
    <x v="4"/>
    <x v="6"/>
    <n v="131"/>
    <n v="0"/>
    <n v="0"/>
    <x v="9"/>
    <n v="0"/>
  </r>
  <r>
    <x v="1"/>
    <x v="0"/>
    <n v="182694860"/>
    <x v="3"/>
    <x v="10"/>
    <n v="0"/>
    <n v="0"/>
    <n v="95"/>
    <x v="9"/>
    <n v="0"/>
  </r>
  <r>
    <x v="1"/>
    <x v="0"/>
    <n v="182694860"/>
    <x v="3"/>
    <x v="10"/>
    <n v="0"/>
    <n v="61"/>
    <n v="4"/>
    <x v="71"/>
    <n v="480.73"/>
  </r>
  <r>
    <x v="1"/>
    <x v="0"/>
    <n v="182694860"/>
    <x v="3"/>
    <x v="0"/>
    <n v="122"/>
    <n v="19"/>
    <n v="27"/>
    <x v="72"/>
    <n v="79.260000000000005"/>
  </r>
  <r>
    <x v="1"/>
    <x v="0"/>
    <n v="182694860"/>
    <x v="3"/>
    <x v="4"/>
    <n v="0"/>
    <n v="0"/>
    <n v="0"/>
    <x v="9"/>
    <n v="0"/>
  </r>
  <r>
    <x v="1"/>
    <x v="0"/>
    <n v="182694860"/>
    <x v="3"/>
    <x v="5"/>
    <n v="58"/>
    <n v="52"/>
    <n v="62"/>
    <x v="73"/>
    <n v="178.8"/>
  </r>
  <r>
    <x v="1"/>
    <x v="0"/>
    <n v="182694860"/>
    <x v="3"/>
    <x v="6"/>
    <n v="0"/>
    <n v="65"/>
    <n v="64"/>
    <x v="74"/>
    <n v="176.21"/>
  </r>
  <r>
    <x v="1"/>
    <x v="0"/>
    <n v="182694860"/>
    <x v="3"/>
    <x v="10"/>
    <n v="22"/>
    <n v="0"/>
    <n v="0"/>
    <x v="9"/>
    <n v="0"/>
  </r>
  <r>
    <x v="1"/>
    <x v="0"/>
    <n v="182694860"/>
    <x v="3"/>
    <x v="7"/>
    <n v="0"/>
    <n v="0"/>
    <n v="84"/>
    <x v="9"/>
    <n v="0"/>
  </r>
  <r>
    <x v="1"/>
    <x v="0"/>
    <n v="182694860"/>
    <x v="3"/>
    <x v="7"/>
    <n v="49"/>
    <n v="0"/>
    <n v="86"/>
    <x v="9"/>
    <n v="0"/>
  </r>
  <r>
    <x v="1"/>
    <x v="0"/>
    <n v="182694860"/>
    <x v="3"/>
    <x v="8"/>
    <n v="0"/>
    <n v="0"/>
    <n v="84"/>
    <x v="9"/>
    <n v="0"/>
  </r>
  <r>
    <x v="1"/>
    <x v="0"/>
    <n v="979799793"/>
    <x v="2"/>
    <x v="9"/>
    <n v="76"/>
    <n v="350"/>
    <n v="42"/>
    <x v="75"/>
    <n v="117.05"/>
  </r>
  <r>
    <x v="1"/>
    <x v="0"/>
    <n v="182694860"/>
    <x v="3"/>
    <x v="6"/>
    <n v="0"/>
    <n v="24"/>
    <n v="32"/>
    <x v="76"/>
    <n v="100.42"/>
  </r>
  <r>
    <x v="1"/>
    <x v="0"/>
    <n v="979799793"/>
    <x v="2"/>
    <x v="10"/>
    <n v="0"/>
    <n v="11"/>
    <n v="0"/>
    <x v="77"/>
    <n v="60.03"/>
  </r>
  <r>
    <x v="1"/>
    <x v="0"/>
    <n v="182694860"/>
    <x v="3"/>
    <x v="0"/>
    <n v="27"/>
    <n v="41"/>
    <n v="81"/>
    <x v="78"/>
    <n v="156.41"/>
  </r>
  <r>
    <x v="1"/>
    <x v="0"/>
    <n v="182694860"/>
    <x v="3"/>
    <x v="7"/>
    <n v="0"/>
    <n v="0"/>
    <n v="54"/>
    <x v="9"/>
    <n v="0"/>
  </r>
  <r>
    <x v="1"/>
    <x v="0"/>
    <n v="182694860"/>
    <x v="3"/>
    <x v="10"/>
    <n v="0"/>
    <n v="0"/>
    <n v="52"/>
    <x v="9"/>
    <n v="0"/>
  </r>
  <r>
    <x v="1"/>
    <x v="0"/>
    <n v="493444357"/>
    <x v="4"/>
    <x v="10"/>
    <n v="22"/>
    <n v="7"/>
    <n v="0"/>
    <x v="79"/>
    <n v="9.15"/>
  </r>
  <r>
    <x v="1"/>
    <x v="0"/>
    <n v="182694860"/>
    <x v="3"/>
    <x v="10"/>
    <n v="30"/>
    <n v="0"/>
    <n v="10"/>
    <x v="9"/>
    <n v="0"/>
  </r>
  <r>
    <x v="1"/>
    <x v="0"/>
    <n v="182694860"/>
    <x v="3"/>
    <x v="4"/>
    <n v="0"/>
    <n v="5"/>
    <n v="0"/>
    <x v="80"/>
    <n v="6.07"/>
  </r>
  <r>
    <x v="1"/>
    <x v="0"/>
    <n v="979799793"/>
    <x v="2"/>
    <x v="10"/>
    <n v="0"/>
    <n v="0"/>
    <n v="0"/>
    <x v="9"/>
    <n v="0"/>
  </r>
  <r>
    <x v="1"/>
    <x v="0"/>
    <n v="182694860"/>
    <x v="3"/>
    <x v="5"/>
    <n v="22"/>
    <n v="480"/>
    <n v="15"/>
    <x v="81"/>
    <n v="191.98"/>
  </r>
  <r>
    <x v="1"/>
    <x v="0"/>
    <n v="182694860"/>
    <x v="3"/>
    <x v="6"/>
    <n v="22"/>
    <n v="0"/>
    <n v="0"/>
    <x v="9"/>
    <n v="0"/>
  </r>
  <r>
    <x v="1"/>
    <x v="0"/>
    <n v="182694860"/>
    <x v="3"/>
    <x v="7"/>
    <n v="78"/>
    <n v="69"/>
    <n v="99"/>
    <x v="82"/>
    <n v="462.04"/>
  </r>
  <r>
    <x v="1"/>
    <x v="0"/>
    <n v="182694860"/>
    <x v="3"/>
    <x v="6"/>
    <n v="0"/>
    <n v="52"/>
    <n v="84"/>
    <x v="83"/>
    <n v="190.2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7D3EBF-D015-3646-87C5-9FC8283B85A3}" name="PivotTable1" cacheId="32" applyNumberFormats="0" applyBorderFormats="0" applyFontFormats="0" applyPatternFormats="0" applyAlignmentFormats="0" applyWidthHeightFormats="1" dataCaption="Values" showError="1" missingCaption="0" updatedVersion="8" minRefreshableVersion="3" rowGrandTotals="0" colGrandTotals="0" itemPrintTitles="1" createdVersion="8" indent="0" outline="1" outlineData="1" multipleFieldFilters="0">
  <location ref="B79:N92" firstHeaderRow="1" firstDataRow="3" firstDataCol="1"/>
  <pivotFields count="14">
    <pivotField axis="axisCol" showAll="0" sortType="descending" defaultSubtotal="0">
      <items count="2">
        <item x="0"/>
        <item x="1"/>
      </items>
      <autoSortScope>
        <pivotArea dataOnly="0" outline="0" fieldPosition="0">
          <references count="1">
            <reference field="4294967294" count="1" selected="0">
              <x v="0"/>
            </reference>
          </references>
        </pivotArea>
      </autoSortScope>
    </pivotField>
    <pivotField showAll="0" defaultSubtotal="0">
      <items count="5">
        <item x="3"/>
        <item x="2"/>
        <item x="4"/>
        <item x="1"/>
        <item x="0"/>
      </items>
    </pivotField>
    <pivotField showAll="0" defaultSubtotal="0"/>
    <pivotField showAll="0" defaultSubtotal="0">
      <items count="10">
        <item x="4"/>
        <item x="2"/>
        <item x="0"/>
        <item x="1"/>
        <item x="3"/>
        <item h="1" m="1" x="5"/>
        <item h="1" m="1" x="9"/>
        <item h="1" m="1" x="8"/>
        <item h="1" m="1" x="6"/>
        <item h="1" m="1" x="7"/>
      </items>
    </pivotField>
    <pivotField axis="axisRow" showAll="0" sortType="descending" defaultSubtotal="0">
      <items count="12">
        <item m="1" x="11"/>
        <item x="0"/>
        <item x="1"/>
        <item x="10"/>
        <item x="3"/>
        <item x="4"/>
        <item x="5"/>
        <item x="6"/>
        <item x="7"/>
        <item x="8"/>
        <item x="9"/>
        <item x="2"/>
      </items>
      <autoSortScope>
        <pivotArea dataOnly="0" outline="0" fieldPosition="0">
          <references count="1">
            <reference field="4294967294" count="1" selected="0">
              <x v="0"/>
            </reference>
          </references>
        </pivotArea>
      </autoSortScope>
    </pivotField>
    <pivotField showAll="0" defaultSubtotal="0"/>
    <pivotField dataField="1" showAll="0" defaultSubtotal="0"/>
    <pivotField dataField="1" showAll="0" defaultSubtotal="0"/>
    <pivotField dataField="1" showAll="0" defaultSubtotal="0">
      <items count="85">
        <item x="9"/>
        <item x="80"/>
        <item x="79"/>
        <item x="55"/>
        <item x="45"/>
        <item x="57"/>
        <item x="37"/>
        <item x="43"/>
        <item x="20"/>
        <item x="77"/>
        <item x="44"/>
        <item x="75"/>
        <item x="23"/>
        <item x="10"/>
        <item x="62"/>
        <item x="76"/>
        <item x="63"/>
        <item x="72"/>
        <item x="12"/>
        <item x="73"/>
        <item x="74"/>
        <item x="59"/>
        <item x="54"/>
        <item x="18"/>
        <item x="15"/>
        <item x="83"/>
        <item x="81"/>
        <item x="31"/>
        <item x="35"/>
        <item x="78"/>
        <item x="70"/>
        <item x="11"/>
        <item x="67"/>
        <item x="66"/>
        <item x="39"/>
        <item x="21"/>
        <item x="13"/>
        <item x="47"/>
        <item x="27"/>
        <item x="51"/>
        <item x="40"/>
        <item x="58"/>
        <item x="68"/>
        <item x="19"/>
        <item x="53"/>
        <item x="65"/>
        <item x="36"/>
        <item x="71"/>
        <item x="8"/>
        <item x="41"/>
        <item x="48"/>
        <item x="16"/>
        <item x="22"/>
        <item x="42"/>
        <item x="49"/>
        <item x="52"/>
        <item x="82"/>
        <item x="14"/>
        <item x="60"/>
        <item x="69"/>
        <item x="50"/>
        <item x="56"/>
        <item x="34"/>
        <item x="46"/>
        <item x="64"/>
        <item x="32"/>
        <item x="38"/>
        <item x="29"/>
        <item x="5"/>
        <item x="33"/>
        <item x="6"/>
        <item x="17"/>
        <item x="61"/>
        <item x="7"/>
        <item x="26"/>
        <item x="30"/>
        <item x="3"/>
        <item m="1" x="84"/>
        <item x="28"/>
        <item x="4"/>
        <item x="25"/>
        <item x="24"/>
        <item x="1"/>
        <item x="0"/>
        <item x="2"/>
      </items>
    </pivotField>
    <pivotField dataField="1" showAll="0" defaultSubtotal="0"/>
    <pivotField dataField="1" dragToRow="0" dragToCol="0" dragToPage="0" showAll="0" defaultSubtotal="0"/>
    <pivotField dataField="1" subtotalTop="0" dragToRow="0" dragToCol="0" dragToPage="0" showAll="0" defaultSubtotal="0"/>
    <pivotField subtotalTop="0" dragToRow="0" dragToCol="0" dragToPage="0" showAll="0" defaultSubtotal="0"/>
    <pivotField subtotalTop="0" dragToRow="0" dragToCol="0" dragToPage="0" showAll="0" defaultSubtotal="0"/>
  </pivotFields>
  <rowFields count="1">
    <field x="4"/>
  </rowFields>
  <rowItems count="11">
    <i>
      <x v="1"/>
    </i>
    <i>
      <x v="8"/>
    </i>
    <i>
      <x v="5"/>
    </i>
    <i>
      <x v="11"/>
    </i>
    <i>
      <x v="2"/>
    </i>
    <i>
      <x v="7"/>
    </i>
    <i>
      <x v="3"/>
    </i>
    <i>
      <x v="10"/>
    </i>
    <i>
      <x v="6"/>
    </i>
    <i>
      <x v="4"/>
    </i>
    <i>
      <x v="9"/>
    </i>
  </rowItems>
  <colFields count="2">
    <field x="0"/>
    <field x="-2"/>
  </colFields>
  <colItems count="12">
    <i>
      <x/>
      <x/>
    </i>
    <i r="1" i="1">
      <x v="1"/>
    </i>
    <i r="1" i="2">
      <x v="2"/>
    </i>
    <i r="1" i="3">
      <x v="3"/>
    </i>
    <i r="1" i="4">
      <x v="4"/>
    </i>
    <i r="1" i="5">
      <x v="5"/>
    </i>
    <i>
      <x v="1"/>
      <x/>
    </i>
    <i r="1" i="1">
      <x v="1"/>
    </i>
    <i r="1" i="2">
      <x v="2"/>
    </i>
    <i r="1" i="3">
      <x v="3"/>
    </i>
    <i r="1" i="4">
      <x v="4"/>
    </i>
    <i r="1" i="5">
      <x v="5"/>
    </i>
  </colItems>
  <dataFields count="6">
    <dataField name="Cost " fld="8" baseField="0" baseItem="0" numFmtId="165"/>
    <dataField name="Clicks " fld="6" baseField="0" baseItem="0"/>
    <dataField name="Conversions " fld="7" baseField="0" baseItem="0" numFmtId="1"/>
    <dataField name="CPA " fld="10" baseField="0" baseItem="0" numFmtId="165"/>
    <dataField name="Revenue " fld="9" baseField="0" baseItem="0" numFmtId="165"/>
    <dataField name="ROAS " fld="11" baseField="0" baseItem="0" numFmtId="2"/>
  </dataFields>
  <formats count="25">
    <format dxfId="96">
      <pivotArea dataOnly="0" labelOnly="1" fieldPosition="0">
        <references count="1">
          <reference field="4" count="0"/>
        </references>
      </pivotArea>
    </format>
    <format dxfId="95">
      <pivotArea type="origin" dataOnly="0" labelOnly="1" outline="0" fieldPosition="0"/>
    </format>
    <format dxfId="94">
      <pivotArea field="0" type="button" dataOnly="0" labelOnly="1" outline="0" axis="axisCol" fieldPosition="0"/>
    </format>
    <format dxfId="93">
      <pivotArea field="-2" type="button" dataOnly="0" labelOnly="1" outline="0" axis="axisCol" fieldPosition="1"/>
    </format>
    <format dxfId="92">
      <pivotArea type="topRight" dataOnly="0" labelOnly="1" outline="0" fieldPosition="0"/>
    </format>
    <format dxfId="91">
      <pivotArea field="4" type="button" dataOnly="0" labelOnly="1" outline="0" axis="axisRow" fieldPosition="0"/>
    </format>
    <format dxfId="90">
      <pivotArea dataOnly="0" labelOnly="1" fieldPosition="0">
        <references count="1">
          <reference field="0" count="0"/>
        </references>
      </pivotArea>
    </format>
    <format dxfId="89">
      <pivotArea dataOnly="0" labelOnly="1" outline="0" fieldPosition="0">
        <references count="2">
          <reference field="4294967294" count="5">
            <x v="0"/>
            <x v="2"/>
            <x v="3"/>
            <x v="4"/>
            <x v="5"/>
          </reference>
          <reference field="0" count="1" selected="0">
            <x v="0"/>
          </reference>
        </references>
      </pivotArea>
    </format>
    <format dxfId="88">
      <pivotArea dataOnly="0" labelOnly="1" outline="0" fieldPosition="0">
        <references count="2">
          <reference field="4294967294" count="5">
            <x v="0"/>
            <x v="2"/>
            <x v="3"/>
            <x v="4"/>
            <x v="5"/>
          </reference>
          <reference field="0" count="1" selected="0">
            <x v="1"/>
          </reference>
        </references>
      </pivotArea>
    </format>
    <format dxfId="87">
      <pivotArea outline="0" collapsedLevelsAreSubtotals="1" fieldPosition="0"/>
    </format>
    <format dxfId="86">
      <pivotArea type="all" dataOnly="0" outline="0" fieldPosition="0"/>
    </format>
    <format dxfId="85">
      <pivotArea outline="0" collapsedLevelsAreSubtotals="1" fieldPosition="0"/>
    </format>
    <format dxfId="84">
      <pivotArea type="origin" dataOnly="0" labelOnly="1" outline="0" fieldPosition="0"/>
    </format>
    <format dxfId="83">
      <pivotArea field="0" type="button" dataOnly="0" labelOnly="1" outline="0" axis="axisCol" fieldPosition="0"/>
    </format>
    <format dxfId="82">
      <pivotArea field="-2" type="button" dataOnly="0" labelOnly="1" outline="0" axis="axisCol" fieldPosition="1"/>
    </format>
    <format dxfId="81">
      <pivotArea type="topRight" dataOnly="0" labelOnly="1" outline="0" fieldPosition="0"/>
    </format>
    <format dxfId="80">
      <pivotArea field="4" type="button" dataOnly="0" labelOnly="1" outline="0" axis="axisRow" fieldPosition="0"/>
    </format>
    <format dxfId="79">
      <pivotArea dataOnly="0" labelOnly="1" fieldPosition="0">
        <references count="1">
          <reference field="4" count="1">
            <x v="0"/>
          </reference>
        </references>
      </pivotArea>
    </format>
    <format dxfId="78">
      <pivotArea dataOnly="0" labelOnly="1" fieldPosition="0">
        <references count="1">
          <reference field="0" count="0"/>
        </references>
      </pivotArea>
    </format>
    <format dxfId="77">
      <pivotArea dataOnly="0" labelOnly="1" outline="0" fieldPosition="0">
        <references count="2">
          <reference field="4294967294" count="5">
            <x v="0"/>
            <x v="2"/>
            <x v="3"/>
            <x v="4"/>
            <x v="5"/>
          </reference>
          <reference field="0" count="1" selected="0">
            <x v="0"/>
          </reference>
        </references>
      </pivotArea>
    </format>
    <format dxfId="76">
      <pivotArea dataOnly="0" labelOnly="1" outline="0" fieldPosition="0">
        <references count="2">
          <reference field="4294967294" count="5">
            <x v="0"/>
            <x v="2"/>
            <x v="3"/>
            <x v="4"/>
            <x v="5"/>
          </reference>
          <reference field="0" count="1" selected="0">
            <x v="1"/>
          </reference>
        </references>
      </pivotArea>
    </format>
    <format dxfId="75">
      <pivotArea dataOnly="0" labelOnly="1" outline="0" fieldPosition="0">
        <references count="2">
          <reference field="4294967294" count="5">
            <x v="0"/>
            <x v="2"/>
            <x v="3"/>
            <x v="4"/>
            <x v="5"/>
          </reference>
          <reference field="0" count="1" selected="0">
            <x v="0"/>
          </reference>
        </references>
      </pivotArea>
    </format>
    <format dxfId="74">
      <pivotArea dataOnly="0" labelOnly="1" outline="0" fieldPosition="0">
        <references count="2">
          <reference field="4294967294" count="5">
            <x v="0"/>
            <x v="2"/>
            <x v="3"/>
            <x v="4"/>
            <x v="5"/>
          </reference>
          <reference field="0" count="1" selected="0">
            <x v="1"/>
          </reference>
        </references>
      </pivotArea>
    </format>
    <format dxfId="73">
      <pivotArea dataOnly="0" labelOnly="1" outline="0" fieldPosition="0">
        <references count="2">
          <reference field="4294967294" count="1">
            <x v="1"/>
          </reference>
          <reference field="0" count="1" selected="0">
            <x v="0"/>
          </reference>
        </references>
      </pivotArea>
    </format>
    <format dxfId="72">
      <pivotArea dataOnly="0" labelOnly="1" outline="0" fieldPosition="0">
        <references count="2">
          <reference field="4294967294" count="1">
            <x v="1"/>
          </reference>
          <reference field="0" count="1" selected="0">
            <x v="1"/>
          </reference>
        </references>
      </pivotArea>
    </format>
  </formats>
  <conditionalFormats count="18">
    <conditionalFormat priority="24">
      <pivotAreas count="1">
        <pivotArea type="data" outline="0" collapsedLevelsAreSubtotals="1" fieldPosition="0">
          <references count="2">
            <reference field="4294967294" count="1" selected="0">
              <x v="0"/>
            </reference>
            <reference field="0" count="1" selected="0">
              <x v="1"/>
            </reference>
          </references>
        </pivotArea>
      </pivotAreas>
    </conditionalFormat>
    <conditionalFormat priority="18">
      <pivotAreas count="1">
        <pivotArea type="data" outline="0" collapsedLevelsAreSubtotals="1" fieldPosition="0">
          <references count="2">
            <reference field="4294967294" count="1" selected="0">
              <x v="0"/>
            </reference>
            <reference field="0" count="1" selected="0">
              <x v="0"/>
            </reference>
          </references>
        </pivotArea>
      </pivotAreas>
    </conditionalFormat>
    <conditionalFormat priority="17">
      <pivotAreas count="1">
        <pivotArea type="data" outline="0" collapsedLevelsAreSubtotals="1" fieldPosition="0">
          <references count="2">
            <reference field="4294967294" count="1" selected="0">
              <x v="2"/>
            </reference>
            <reference field="0" count="1" selected="0">
              <x v="0"/>
            </reference>
          </references>
        </pivotArea>
      </pivotAreas>
    </conditionalFormat>
    <conditionalFormat priority="16">
      <pivotAreas count="1">
        <pivotArea type="data" outline="0" collapsedLevelsAreSubtotals="1" fieldPosition="0">
          <references count="2">
            <reference field="4294967294" count="1" selected="0">
              <x v="2"/>
            </reference>
            <reference field="0" count="1" selected="0">
              <x v="1"/>
            </reference>
          </references>
        </pivotArea>
      </pivotAreas>
    </conditionalFormat>
    <conditionalFormat priority="15">
      <pivotAreas count="2">
        <pivotArea type="data" outline="0" collapsedLevelsAreSubtotals="1" fieldPosition="0">
          <references count="2">
            <reference field="4294967294" count="1" selected="0">
              <x v="3"/>
            </reference>
            <reference field="0" count="1" selected="0">
              <x v="0"/>
            </reference>
          </references>
        </pivotArea>
        <pivotArea type="data" outline="0" collapsedLevelsAreSubtotals="1" fieldPosition="0">
          <references count="2">
            <reference field="4294967294" count="1" selected="0">
              <x v="3"/>
            </reference>
            <reference field="0" count="1" selected="0">
              <x v="1"/>
            </reference>
          </references>
        </pivotArea>
      </pivotAreas>
    </conditionalFormat>
    <conditionalFormat priority="14">
      <pivotAreas count="2">
        <pivotArea type="data" outline="0" collapsedLevelsAreSubtotals="1" fieldPosition="0">
          <references count="2">
            <reference field="4294967294" count="1" selected="0">
              <x v="3"/>
            </reference>
            <reference field="0" count="1" selected="0">
              <x v="0"/>
            </reference>
          </references>
        </pivotArea>
        <pivotArea type="data" outline="0" collapsedLevelsAreSubtotals="1" fieldPosition="0">
          <references count="2">
            <reference field="4294967294" count="1" selected="0">
              <x v="3"/>
            </reference>
            <reference field="0" count="1" selected="0">
              <x v="1"/>
            </reference>
          </references>
        </pivotArea>
      </pivotAreas>
    </conditionalFormat>
    <conditionalFormat priority="13">
      <pivotAreas count="1">
        <pivotArea type="data" outline="0" collapsedLevelsAreSubtotals="1" fieldPosition="0">
          <references count="2">
            <reference field="4294967294" count="1" selected="0">
              <x v="0"/>
            </reference>
            <reference field="0" count="1" selected="0">
              <x v="0"/>
            </reference>
          </references>
        </pivotArea>
      </pivotAreas>
    </conditionalFormat>
    <conditionalFormat priority="12">
      <pivotAreas count="1">
        <pivotArea type="data" outline="0" collapsedLevelsAreSubtotals="1" fieldPosition="0">
          <references count="2">
            <reference field="4294967294" count="1" selected="0">
              <x v="0"/>
            </reference>
            <reference field="0" count="1" selected="0">
              <x v="1"/>
            </reference>
          </references>
        </pivotArea>
      </pivotAreas>
    </conditionalFormat>
    <conditionalFormat priority="11">
      <pivotAreas count="1">
        <pivotArea type="data" outline="0" collapsedLevelsAreSubtotals="1" fieldPosition="0">
          <references count="2">
            <reference field="4294967294" count="1" selected="0">
              <x v="4"/>
            </reference>
            <reference field="0" count="1" selected="0">
              <x v="0"/>
            </reference>
          </references>
        </pivotArea>
      </pivotAreas>
    </conditionalFormat>
    <conditionalFormat priority="10">
      <pivotAreas count="1">
        <pivotArea type="data" outline="0" collapsedLevelsAreSubtotals="1" fieldPosition="0">
          <references count="2">
            <reference field="4294967294" count="1" selected="0">
              <x v="4"/>
            </reference>
            <reference field="0" count="1" selected="0">
              <x v="1"/>
            </reference>
          </references>
        </pivotArea>
      </pivotAreas>
    </conditionalFormat>
    <conditionalFormat priority="9">
      <pivotAreas count="1">
        <pivotArea type="data" outline="0" collapsedLevelsAreSubtotals="1" fieldPosition="0">
          <references count="2">
            <reference field="4294967294" count="1" selected="0">
              <x v="4"/>
            </reference>
            <reference field="0" count="1" selected="0">
              <x v="1"/>
            </reference>
          </references>
        </pivotArea>
      </pivotAreas>
    </conditionalFormat>
    <conditionalFormat priority="8">
      <pivotAreas count="1">
        <pivotArea type="data" outline="0" collapsedLevelsAreSubtotals="1" fieldPosition="0">
          <references count="2">
            <reference field="4294967294" count="1" selected="0">
              <x v="4"/>
            </reference>
            <reference field="0" count="1" selected="0">
              <x v="0"/>
            </reference>
          </references>
        </pivotArea>
      </pivotAreas>
    </conditionalFormat>
    <conditionalFormat priority="7">
      <pivotAreas count="1">
        <pivotArea type="data" outline="0" collapsedLevelsAreSubtotals="1" fieldPosition="0">
          <references count="2">
            <reference field="4294967294" count="1" selected="0">
              <x v="2"/>
            </reference>
            <reference field="0" count="1" selected="0">
              <x v="0"/>
            </reference>
          </references>
        </pivotArea>
      </pivotAreas>
    </conditionalFormat>
    <conditionalFormat priority="6">
      <pivotAreas count="1">
        <pivotArea type="data" outline="0" collapsedLevelsAreSubtotals="1" fieldPosition="0">
          <references count="2">
            <reference field="4294967294" count="1" selected="0">
              <x v="2"/>
            </reference>
            <reference field="0" count="1" selected="0">
              <x v="1"/>
            </reference>
          </references>
        </pivotArea>
      </pivotAreas>
    </conditionalFormat>
    <conditionalFormat priority="4">
      <pivotAreas count="2">
        <pivotArea type="data" outline="0" collapsedLevelsAreSubtotals="1" fieldPosition="0">
          <references count="2">
            <reference field="4294967294" count="1" selected="0">
              <x v="1"/>
            </reference>
            <reference field="0" count="1" selected="0">
              <x v="0"/>
            </reference>
          </references>
        </pivotArea>
        <pivotArea type="data" outline="0" collapsedLevelsAreSubtotals="1" fieldPosition="0">
          <references count="2">
            <reference field="4294967294" count="1" selected="0">
              <x v="1"/>
            </reference>
            <reference field="0" count="1" selected="0">
              <x v="1"/>
            </reference>
          </references>
        </pivotArea>
      </pivotAreas>
    </conditionalFormat>
    <conditionalFormat priority="3">
      <pivotAreas count="2">
        <pivotArea type="data" outline="0" collapsedLevelsAreSubtotals="1" fieldPosition="0">
          <references count="2">
            <reference field="4294967294" count="1" selected="0">
              <x v="5"/>
            </reference>
            <reference field="0" count="1" selected="0">
              <x v="0"/>
            </reference>
          </references>
        </pivotArea>
        <pivotArea type="data" outline="0" collapsedLevelsAreSubtotals="1" fieldPosition="0">
          <references count="2">
            <reference field="4294967294" count="1" selected="0">
              <x v="5"/>
            </reference>
            <reference field="0" count="1" selected="0">
              <x v="1"/>
            </reference>
          </references>
        </pivotArea>
      </pivotAreas>
    </conditionalFormat>
    <conditionalFormat priority="2">
      <pivotAreas count="1">
        <pivotArea type="data" outline="0" collapsedLevelsAreSubtotals="1" fieldPosition="0">
          <references count="2">
            <reference field="4294967294" count="1" selected="0">
              <x v="1"/>
            </reference>
            <reference field="0" count="1" selected="0">
              <x v="0"/>
            </reference>
          </references>
        </pivotArea>
      </pivotAreas>
    </conditionalFormat>
    <conditionalFormat priority="1">
      <pivotAreas count="1">
        <pivotArea type="data" outline="0" collapsedLevelsAreSubtotals="1" fieldPosition="0">
          <references count="2">
            <reference field="4294967294" count="1" selected="0">
              <x v="1"/>
            </reference>
            <reference field="0" count="1" selected="0">
              <x v="1"/>
            </reference>
          </references>
        </pivotArea>
      </pivotAreas>
    </conditionalFormat>
  </conditionalFormats>
  <pivotTableStyleInfo name="Tamplate Style"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637C2054-28D2-C444-9F13-086D8E327290}" name="PivotTable3" cacheId="32"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chartFormat="25">
  <location ref="J3:L14" firstHeaderRow="1" firstDataRow="2" firstDataCol="1"/>
  <pivotFields count="14">
    <pivotField axis="axisCol" compact="0" outline="0" showAll="0">
      <items count="3">
        <item x="0"/>
        <item x="1"/>
        <item t="default"/>
      </items>
    </pivotField>
    <pivotField compact="0" outline="0" showAll="0">
      <items count="6">
        <item x="3"/>
        <item x="2"/>
        <item x="4"/>
        <item x="1"/>
        <item x="0"/>
        <item t="default"/>
      </items>
    </pivotField>
    <pivotField compact="0" outline="0" showAll="0"/>
    <pivotField compact="0" outline="0" showAll="0">
      <items count="11">
        <item x="4"/>
        <item x="2"/>
        <item x="0"/>
        <item x="1"/>
        <item x="3"/>
        <item h="1" m="1" x="5"/>
        <item h="1" m="1" x="9"/>
        <item h="1" m="1" x="8"/>
        <item h="1" m="1" x="6"/>
        <item h="1" m="1" x="7"/>
        <item t="default"/>
      </items>
    </pivotField>
    <pivotField axis="axisRow" compact="0" outline="0" showAll="0" measureFilter="1" sortType="descending">
      <items count="13">
        <item m="1" x="11"/>
        <item x="0"/>
        <item x="1"/>
        <item x="10"/>
        <item x="3"/>
        <item x="4"/>
        <item x="5"/>
        <item x="6"/>
        <item x="7"/>
        <item x="8"/>
        <item x="9"/>
        <item x="2"/>
        <item t="default"/>
      </items>
      <autoSortScope>
        <pivotArea dataOnly="0" outline="0" fieldPosition="0">
          <references count="1">
            <reference field="4294967294" count="1" selected="0">
              <x v="0"/>
            </reference>
          </references>
        </pivotArea>
      </autoSortScope>
    </pivotField>
    <pivotField dataField="1" compact="0" outline="0" showAll="0"/>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s>
  <rowFields count="1">
    <field x="4"/>
  </rowFields>
  <rowItems count="10">
    <i>
      <x v="1"/>
    </i>
    <i>
      <x v="8"/>
    </i>
    <i>
      <x v="3"/>
    </i>
    <i>
      <x v="5"/>
    </i>
    <i>
      <x v="6"/>
    </i>
    <i>
      <x v="7"/>
    </i>
    <i>
      <x v="9"/>
    </i>
    <i>
      <x v="10"/>
    </i>
    <i>
      <x v="2"/>
    </i>
    <i>
      <x v="4"/>
    </i>
  </rowItems>
  <colFields count="1">
    <field x="0"/>
  </colFields>
  <colItems count="2">
    <i>
      <x/>
    </i>
    <i>
      <x v="1"/>
    </i>
  </colItems>
  <dataFields count="1">
    <dataField name="Sum of Impressions" fld="5" baseField="0" baseItem="0"/>
  </dataFields>
  <formats count="7">
    <format dxfId="45">
      <pivotArea type="all" dataOnly="0" outline="0" fieldPosition="0"/>
    </format>
    <format dxfId="44">
      <pivotArea outline="0" collapsedLevelsAreSubtotals="1" fieldPosition="0"/>
    </format>
    <format dxfId="43">
      <pivotArea type="origin" dataOnly="0" labelOnly="1" outline="0" fieldPosition="0"/>
    </format>
    <format dxfId="42">
      <pivotArea field="0" type="button" dataOnly="0" labelOnly="1" outline="0" axis="axisCol" fieldPosition="0"/>
    </format>
    <format dxfId="41">
      <pivotArea type="topRight" dataOnly="0" labelOnly="1" outline="0" fieldPosition="0"/>
    </format>
    <format dxfId="40">
      <pivotArea field="4" type="button" dataOnly="0" labelOnly="1" outline="0" axis="axisRow" fieldPosition="0"/>
    </format>
    <format dxfId="39">
      <pivotArea dataOnly="0" labelOnly="1" outline="0" fieldPosition="0">
        <references count="1">
          <reference field="0" count="0"/>
        </references>
      </pivotArea>
    </format>
  </formats>
  <chartFormats count="3">
    <chartFormat chart="4" format="19" series="1">
      <pivotArea type="data" outline="0" fieldPosition="0">
        <references count="2">
          <reference field="4294967294" count="1" selected="0">
            <x v="0"/>
          </reference>
          <reference field="0" count="1" selected="0">
            <x v="0"/>
          </reference>
        </references>
      </pivotArea>
    </chartFormat>
    <chartFormat chart="4" format="20" series="1">
      <pivotArea type="data" outline="0" fieldPosition="0">
        <references count="2">
          <reference field="4294967294" count="1" selected="0">
            <x v="0"/>
          </reference>
          <reference field="0" count="1" selected="0">
            <x v="1"/>
          </reference>
        </references>
      </pivotArea>
    </chartFormat>
    <chartFormat chart="4" format="21" series="1">
      <pivotArea type="data" outline="0" fieldPosition="0">
        <references count="1">
          <reference field="4294967294" count="1" selected="0">
            <x v="0"/>
          </reference>
        </references>
      </pivotArea>
    </chartFormat>
  </chartFormats>
  <pivotTableStyleInfo name="Tamplate Style" showRowHeaders="1" showColHeaders="1" showRowStripes="0" showColStripes="0" showLastColumn="1"/>
  <filters count="1">
    <filter fld="4" type="count" evalOrder="-1" id="1" iMeasureFld="0">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82D1841B-AEE9-3544-AE28-B27950F8DCA0}" name="PivotTable4" cacheId="32"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chartFormat="3">
  <location ref="R5:R6" firstHeaderRow="1" firstDataRow="1" firstDataCol="0" rowPageCount="1" colPageCount="1"/>
  <pivotFields count="14">
    <pivotField axis="axisPage" compact="0" outline="0" multipleItemSelectionAllowed="1" showAll="0">
      <items count="3">
        <item h="1" x="0"/>
        <item x="1"/>
        <item t="default"/>
      </items>
    </pivotField>
    <pivotField compact="0" outline="0" showAll="0">
      <items count="6">
        <item x="3"/>
        <item x="2"/>
        <item x="4"/>
        <item x="1"/>
        <item x="0"/>
        <item t="default"/>
      </items>
    </pivotField>
    <pivotField compact="0" outline="0" showAll="0"/>
    <pivotField compact="0" outline="0" showAll="0">
      <items count="11">
        <item x="4"/>
        <item x="2"/>
        <item x="0"/>
        <item x="1"/>
        <item x="3"/>
        <item h="1" m="1" x="5"/>
        <item h="1" m="1" x="9"/>
        <item h="1" m="1" x="8"/>
        <item h="1" m="1" x="6"/>
        <item h="1" m="1" x="7"/>
        <item t="default"/>
      </items>
    </pivotField>
    <pivotField compact="0" outline="0" showAll="0"/>
    <pivotField compact="0" outline="0" showAll="0"/>
    <pivotField compact="0" outline="0" showAll="0"/>
    <pivotField compact="0" outline="0" showAll="0"/>
    <pivotField dataField="1" compact="0" outline="0" showAll="0"/>
    <pivotField compact="0" outline="0" showAl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s>
  <rowItems count="1">
    <i/>
  </rowItems>
  <colItems count="1">
    <i/>
  </colItems>
  <pageFields count="1">
    <pageField fld="0" hier="-1"/>
  </pageFields>
  <dataFields count="1">
    <dataField name="Sum of Cost" fld="8" baseField="0" baseItem="0" numFmtId="167"/>
  </dataFields>
  <formats count="3">
    <format dxfId="48">
      <pivotArea type="all" dataOnly="0" outline="0" fieldPosition="0"/>
    </format>
    <format dxfId="47">
      <pivotArea outline="0" collapsedLevelsAreSubtotals="1" fieldPosition="0"/>
    </format>
    <format dxfId="46">
      <pivotArea dataOnly="0" labelOnly="1" outline="0" axis="axisValues" fieldPosition="0"/>
    </format>
  </formats>
  <pivotTableStyleInfo name="Tamplate Style"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67853A16-97F2-C44C-9E94-AA165259E751}" name="PivotTable5" cacheId="32"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chartFormat="3">
  <location ref="O16:O17" firstHeaderRow="1" firstDataRow="1" firstDataCol="0" rowPageCount="1" colPageCount="1"/>
  <pivotFields count="14">
    <pivotField axis="axisPage" compact="0" outline="0" multipleItemSelectionAllowed="1" showAll="0">
      <items count="3">
        <item x="0"/>
        <item h="1" x="1"/>
        <item t="default"/>
      </items>
    </pivotField>
    <pivotField compact="0" outline="0" showAll="0">
      <items count="6">
        <item x="3"/>
        <item x="2"/>
        <item x="4"/>
        <item x="1"/>
        <item x="0"/>
        <item t="default"/>
      </items>
    </pivotField>
    <pivotField compact="0" outline="0" showAll="0"/>
    <pivotField compact="0" outline="0" showAll="0">
      <items count="11">
        <item x="4"/>
        <item x="2"/>
        <item x="0"/>
        <item x="1"/>
        <item x="3"/>
        <item h="1" m="1" x="5"/>
        <item h="1" m="1" x="9"/>
        <item h="1" m="1" x="8"/>
        <item h="1" m="1" x="6"/>
        <item h="1" m="1" x="7"/>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 dataField="1" compact="0" outline="0" dragToRow="0" dragToCol="0" dragToPage="0" showAll="0" defaultSubtotal="0"/>
    <pivotField compact="0" outline="0" dragToRow="0" dragToCol="0" dragToPage="0" showAll="0" defaultSubtotal="0"/>
  </pivotFields>
  <rowItems count="1">
    <i/>
  </rowItems>
  <colItems count="1">
    <i/>
  </colItems>
  <pageFields count="1">
    <pageField fld="0" hier="-1"/>
  </pageFields>
  <dataFields count="1">
    <dataField name="Sum of CPM" fld="12" baseField="0" baseItem="0" numFmtId="2"/>
  </dataFields>
  <formats count="4">
    <format dxfId="52">
      <pivotArea outline="0" collapsedLevelsAreSubtotals="1" fieldPosition="0"/>
    </format>
    <format dxfId="51">
      <pivotArea type="all" dataOnly="0" outline="0" fieldPosition="0"/>
    </format>
    <format dxfId="50">
      <pivotArea outline="0" collapsedLevelsAreSubtotals="1" fieldPosition="0"/>
    </format>
    <format dxfId="49">
      <pivotArea dataOnly="0" labelOnly="1" outline="0" axis="axisValues" fieldPosition="0"/>
    </format>
  </formats>
  <pivotTableStyleInfo name="Tamplate Style"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C2755BDB-4FC1-F741-8885-ACF7F9EB9C55}" name="PivotTable2" cacheId="32"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chartFormat="9">
  <location ref="A3:B6" firstHeaderRow="1" firstDataRow="1" firstDataCol="1"/>
  <pivotFields count="14">
    <pivotField axis="axisRow" compact="0" outline="0" showAll="0" sortType="ascending">
      <items count="3">
        <item x="0"/>
        <item x="1"/>
        <item t="default"/>
      </items>
    </pivotField>
    <pivotField compact="0" outline="0" showAll="0">
      <items count="6">
        <item x="3"/>
        <item x="2"/>
        <item x="4"/>
        <item x="1"/>
        <item x="0"/>
        <item t="default"/>
      </items>
    </pivotField>
    <pivotField compact="0" outline="0" showAll="0"/>
    <pivotField compact="0" outline="0" showAll="0">
      <items count="11">
        <item x="4"/>
        <item x="2"/>
        <item x="0"/>
        <item x="1"/>
        <item x="3"/>
        <item h="1" m="1" x="5"/>
        <item h="1" m="1" x="9"/>
        <item h="1" m="1" x="8"/>
        <item h="1" m="1" x="6"/>
        <item h="1" m="1" x="7"/>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s>
  <rowFields count="1">
    <field x="0"/>
  </rowFields>
  <rowItems count="3">
    <i>
      <x/>
    </i>
    <i>
      <x v="1"/>
    </i>
    <i t="grand">
      <x/>
    </i>
  </rowItems>
  <colItems count="1">
    <i/>
  </colItems>
  <dataFields count="1">
    <dataField name="Sum of Impressions" fld="5" baseField="0" baseItem="0"/>
  </dataFields>
  <formats count="6">
    <format dxfId="58">
      <pivotArea type="all" dataOnly="0" outline="0" fieldPosition="0"/>
    </format>
    <format dxfId="57">
      <pivotArea outline="0" collapsedLevelsAreSubtotals="1" fieldPosition="0"/>
    </format>
    <format dxfId="56">
      <pivotArea field="0" type="button" dataOnly="0" labelOnly="1" outline="0" axis="axisRow" fieldPosition="0"/>
    </format>
    <format dxfId="55">
      <pivotArea dataOnly="0" labelOnly="1" outline="0" fieldPosition="0">
        <references count="1">
          <reference field="0" count="0"/>
        </references>
      </pivotArea>
    </format>
    <format dxfId="54">
      <pivotArea dataOnly="0" labelOnly="1" grandRow="1" outline="0" fieldPosition="0"/>
    </format>
    <format dxfId="53">
      <pivotArea dataOnly="0" labelOnly="1" outline="0" axis="axisValues" fieldPosition="0"/>
    </format>
  </formats>
  <chartFormats count="3">
    <chartFormat chart="2" format="27" series="1">
      <pivotArea type="data" outline="0" fieldPosition="0">
        <references count="1">
          <reference field="4294967294" count="1" selected="0">
            <x v="0"/>
          </reference>
        </references>
      </pivotArea>
    </chartFormat>
    <chartFormat chart="2" format="28">
      <pivotArea type="data" outline="0" fieldPosition="0">
        <references count="2">
          <reference field="4294967294" count="1" selected="0">
            <x v="0"/>
          </reference>
          <reference field="0" count="1" selected="0">
            <x v="0"/>
          </reference>
        </references>
      </pivotArea>
    </chartFormat>
    <chartFormat chart="2" format="29">
      <pivotArea type="data" outline="0" fieldPosition="0">
        <references count="2">
          <reference field="4294967294" count="1" selected="0">
            <x v="0"/>
          </reference>
          <reference field="0" count="1" selected="0">
            <x v="1"/>
          </reference>
        </references>
      </pivotArea>
    </chartFormat>
  </chartFormats>
  <pivotTableStyleInfo name="Tamplate Style"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CD291E4F-42F2-5E46-84ED-31FDAE512ED1}" name="PivotTable14" cacheId="32"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chartFormat="30">
  <location ref="A30:C32" firstHeaderRow="0" firstDataRow="1" firstDataCol="1"/>
  <pivotFields count="14">
    <pivotField axis="axisRow" compact="0" outline="0" showAll="0">
      <items count="3">
        <item x="0"/>
        <item x="1"/>
        <item t="default"/>
      </items>
    </pivotField>
    <pivotField compact="0" outline="0" showAll="0">
      <items count="6">
        <item x="3"/>
        <item x="2"/>
        <item x="4"/>
        <item x="1"/>
        <item x="0"/>
        <item t="default"/>
      </items>
    </pivotField>
    <pivotField compact="0" outline="0" showAll="0"/>
    <pivotField compact="0" outline="0" showAll="0">
      <items count="11">
        <item x="4"/>
        <item x="2"/>
        <item x="0"/>
        <item x="1"/>
        <item x="3"/>
        <item h="1" m="1" x="5"/>
        <item h="1" m="1" x="9"/>
        <item h="1" m="1" x="8"/>
        <item h="1" m="1" x="6"/>
        <item h="1" m="1" x="7"/>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dataField="1" compact="0" outline="0" dragToRow="0" dragToCol="0" dragToPage="0" showAll="0" defaultSubtotal="0"/>
  </pivotFields>
  <rowFields count="1">
    <field x="0"/>
  </rowFields>
  <rowItems count="2">
    <i>
      <x/>
    </i>
    <i>
      <x v="1"/>
    </i>
  </rowItems>
  <colFields count="1">
    <field x="-2"/>
  </colFields>
  <colItems count="2">
    <i>
      <x/>
    </i>
    <i i="1">
      <x v="1"/>
    </i>
  </colItems>
  <dataFields count="2">
    <dataField name="Clicks " fld="6" baseField="0" baseItem="0"/>
    <dataField name="CPC " fld="13" baseField="0" baseItem="0" numFmtId="168"/>
  </dataFields>
  <formats count="7">
    <format dxfId="65">
      <pivotArea type="all" dataOnly="0" outline="0" fieldPosition="0"/>
    </format>
    <format dxfId="64">
      <pivotArea outline="0" collapsedLevelsAreSubtotals="1" fieldPosition="0"/>
    </format>
    <format dxfId="63">
      <pivotArea field="0" type="button" dataOnly="0" labelOnly="1" outline="0" axis="axisRow" fieldPosition="0"/>
    </format>
    <format dxfId="62">
      <pivotArea dataOnly="0" labelOnly="1" outline="0" fieldPosition="0">
        <references count="1">
          <reference field="0" count="0"/>
        </references>
      </pivotArea>
    </format>
    <format dxfId="61">
      <pivotArea dataOnly="0" labelOnly="1" grandRow="1" outline="0" fieldPosition="0"/>
    </format>
    <format dxfId="60">
      <pivotArea dataOnly="0" labelOnly="1" outline="0" axis="axisValues" fieldPosition="0"/>
    </format>
    <format dxfId="59">
      <pivotArea outline="0" fieldPosition="0">
        <references count="1">
          <reference field="4294967294" count="1">
            <x v="1"/>
          </reference>
        </references>
      </pivotArea>
    </format>
  </formats>
  <chartFormats count="8">
    <chartFormat chart="15" format="0" series="1">
      <pivotArea type="data" outline="0" fieldPosition="0">
        <references count="1">
          <reference field="4294967294" count="1" selected="0">
            <x v="0"/>
          </reference>
        </references>
      </pivotArea>
    </chartFormat>
    <chartFormat chart="15" format="1" series="1">
      <pivotArea type="data" outline="0" fieldPosition="0">
        <references count="1">
          <reference field="4294967294" count="1" selected="0">
            <x v="1"/>
          </reference>
        </references>
      </pivotArea>
    </chartFormat>
    <chartFormat chart="19" format="0" series="1">
      <pivotArea type="data" outline="0" fieldPosition="0">
        <references count="1">
          <reference field="4294967294" count="1" selected="0">
            <x v="0"/>
          </reference>
        </references>
      </pivotArea>
    </chartFormat>
    <chartFormat chart="19" format="1" series="1">
      <pivotArea type="data" outline="0" fieldPosition="0">
        <references count="1">
          <reference field="4294967294" count="1" selected="0">
            <x v="1"/>
          </reference>
        </references>
      </pivotArea>
    </chartFormat>
    <chartFormat chart="24" format="2" series="1">
      <pivotArea type="data" outline="0" fieldPosition="0">
        <references count="1">
          <reference field="4294967294" count="1" selected="0">
            <x v="0"/>
          </reference>
        </references>
      </pivotArea>
    </chartFormat>
    <chartFormat chart="24" format="3" series="1">
      <pivotArea type="data" outline="0" fieldPosition="0">
        <references count="1">
          <reference field="4294967294" count="1" selected="0">
            <x v="1"/>
          </reference>
        </references>
      </pivotArea>
    </chartFormat>
    <chartFormat chart="25" format="0" series="1">
      <pivotArea type="data" outline="0" fieldPosition="0">
        <references count="1">
          <reference field="4294967294" count="1" selected="0">
            <x v="0"/>
          </reference>
        </references>
      </pivotArea>
    </chartFormat>
    <chartFormat chart="25" format="1" series="1">
      <pivotArea type="data" outline="0" fieldPosition="0">
        <references count="1">
          <reference field="4294967294" count="1" selected="0">
            <x v="1"/>
          </reference>
        </references>
      </pivotArea>
    </chartFormat>
  </chartFormats>
  <pivotTableStyleInfo name="Tamplate Style"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6FECAAC8-207A-F34E-AC8A-1956FD8BC4B9}" name="PivotTable13" cacheId="32"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chartFormat="15">
  <location ref="A23:B26" firstHeaderRow="1" firstDataRow="1" firstDataCol="1"/>
  <pivotFields count="14">
    <pivotField axis="axisRow" compact="0" outline="0" showAll="0" sortType="ascending">
      <items count="3">
        <item x="0"/>
        <item x="1"/>
        <item t="default"/>
      </items>
    </pivotField>
    <pivotField compact="0" outline="0" showAll="0">
      <items count="6">
        <item x="3"/>
        <item x="2"/>
        <item x="4"/>
        <item x="1"/>
        <item x="0"/>
        <item t="default"/>
      </items>
    </pivotField>
    <pivotField compact="0" outline="0" showAll="0"/>
    <pivotField compact="0" outline="0" showAll="0">
      <items count="11">
        <item x="4"/>
        <item x="2"/>
        <item x="0"/>
        <item x="1"/>
        <item x="3"/>
        <item h="1" m="1" x="5"/>
        <item h="1" m="1" x="9"/>
        <item h="1" m="1" x="8"/>
        <item h="1" m="1" x="6"/>
        <item h="1" m="1" x="7"/>
        <item t="default"/>
      </items>
    </pivotField>
    <pivotField compact="0" outline="0" showAll="0"/>
    <pivotField compact="0" outline="0" showAll="0"/>
    <pivotField compact="0" outline="0" showAll="0"/>
    <pivotField compact="0" outline="0" showAll="0"/>
    <pivotField dataField="1" compact="0" outline="0" showAll="0"/>
    <pivotField compact="0" outline="0" showAl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s>
  <rowFields count="1">
    <field x="0"/>
  </rowFields>
  <rowItems count="3">
    <i>
      <x/>
    </i>
    <i>
      <x v="1"/>
    </i>
    <i t="grand">
      <x/>
    </i>
  </rowItems>
  <colItems count="1">
    <i/>
  </colItems>
  <dataFields count="1">
    <dataField name="Sum of Cost" fld="8" baseField="0" baseItem="0"/>
  </dataFields>
  <formats count="6">
    <format dxfId="71">
      <pivotArea type="all" dataOnly="0" outline="0" fieldPosition="0"/>
    </format>
    <format dxfId="70">
      <pivotArea outline="0" collapsedLevelsAreSubtotals="1" fieldPosition="0"/>
    </format>
    <format dxfId="69">
      <pivotArea field="0" type="button" dataOnly="0" labelOnly="1" outline="0" axis="axisRow" fieldPosition="0"/>
    </format>
    <format dxfId="68">
      <pivotArea dataOnly="0" labelOnly="1" outline="0" fieldPosition="0">
        <references count="1">
          <reference field="0" count="0"/>
        </references>
      </pivotArea>
    </format>
    <format dxfId="67">
      <pivotArea dataOnly="0" labelOnly="1" grandRow="1" outline="0" fieldPosition="0"/>
    </format>
    <format dxfId="66">
      <pivotArea dataOnly="0" labelOnly="1" outline="0" axis="axisValues" fieldPosition="0"/>
    </format>
  </formats>
  <chartFormats count="3">
    <chartFormat chart="10" format="27" series="1">
      <pivotArea type="data" outline="0" fieldPosition="0">
        <references count="1">
          <reference field="4294967294" count="1" selected="0">
            <x v="0"/>
          </reference>
        </references>
      </pivotArea>
    </chartFormat>
    <chartFormat chart="10" format="28">
      <pivotArea type="data" outline="0" fieldPosition="0">
        <references count="2">
          <reference field="4294967294" count="1" selected="0">
            <x v="0"/>
          </reference>
          <reference field="0" count="1" selected="0">
            <x v="0"/>
          </reference>
        </references>
      </pivotArea>
    </chartFormat>
    <chartFormat chart="10" format="29">
      <pivotArea type="data" outline="0" fieldPosition="0">
        <references count="2">
          <reference field="4294967294" count="1" selected="0">
            <x v="0"/>
          </reference>
          <reference field="0" count="1" selected="0">
            <x v="1"/>
          </reference>
        </references>
      </pivotArea>
    </chartFormat>
  </chartFormats>
  <pivotTableStyleInfo name="Tamplate Style"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A60E2A5-A01C-9C4A-9AC2-074581BC6900}" name="PivotTable9" cacheId="32"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chartFormat="25">
  <location ref="J19:K29" firstHeaderRow="1" firstDataRow="1" firstDataCol="1"/>
  <pivotFields count="14">
    <pivotField compact="0" outline="0" showAll="0" sortType="descending" defaultSubtotal="0">
      <autoSortScope>
        <pivotArea dataOnly="0" outline="0" fieldPosition="0">
          <references count="1">
            <reference field="4294967294" count="1" selected="0">
              <x v="0"/>
            </reference>
          </references>
        </pivotArea>
      </autoSortScope>
    </pivotField>
    <pivotField compact="0" outline="0" showAll="0" defaultSubtotal="0">
      <items count="5">
        <item x="3"/>
        <item x="2"/>
        <item x="4"/>
        <item x="1"/>
        <item x="0"/>
      </items>
    </pivotField>
    <pivotField compact="0" outline="0" showAll="0" defaultSubtotal="0"/>
    <pivotField compact="0" outline="0" showAll="0" defaultSubtotal="0">
      <items count="10">
        <item x="4"/>
        <item x="2"/>
        <item x="0"/>
        <item x="1"/>
        <item x="3"/>
        <item h="1" m="1" x="5"/>
        <item h="1" m="1" x="9"/>
        <item h="1" m="1" x="8"/>
        <item h="1" m="1" x="6"/>
        <item h="1" m="1" x="7"/>
      </items>
    </pivotField>
    <pivotField axis="axisRow" compact="0" outline="0" showAll="0" measureFilter="1" sortType="descending" defaultSubtotal="0">
      <items count="12">
        <item m="1" x="11"/>
        <item x="0"/>
        <item x="1"/>
        <item x="10"/>
        <item x="3"/>
        <item x="4"/>
        <item x="5"/>
        <item x="6"/>
        <item x="7"/>
        <item x="8"/>
        <item x="9"/>
        <item x="2"/>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dragToRow="0" dragToCol="0" dragToPage="0" showAll="0" defaultSubtotal="0"/>
    <pivotField dataField="1" compact="0" outline="0" dragToRow="0" dragToCol="0" dragToPage="0" showAll="0" defaultSubtotal="0"/>
    <pivotField compact="0" outline="0" dragToRow="0" dragToCol="0" dragToPage="0" showAll="0" defaultSubtotal="0"/>
    <pivotField compact="0" outline="0" subtotalTop="0" dragToRow="0" dragToCol="0" dragToPage="0" showAll="0" defaultSubtotal="0"/>
  </pivotFields>
  <rowFields count="1">
    <field x="4"/>
  </rowFields>
  <rowItems count="10">
    <i>
      <x v="9"/>
    </i>
    <i>
      <x v="7"/>
    </i>
    <i>
      <x v="2"/>
    </i>
    <i>
      <x v="10"/>
    </i>
    <i>
      <x v="8"/>
    </i>
    <i>
      <x v="5"/>
    </i>
    <i>
      <x v="1"/>
    </i>
    <i>
      <x v="6"/>
    </i>
    <i>
      <x v="3"/>
    </i>
    <i>
      <x v="4"/>
    </i>
  </rowItems>
  <colItems count="1">
    <i/>
  </colItems>
  <dataFields count="1">
    <dataField name="Sum of ROAS" fld="11" baseField="0" baseItem="0" numFmtId="2"/>
  </dataFields>
  <formats count="6">
    <format dxfId="5">
      <pivotArea outline="0" collapsedLevelsAreSubtotals="1" fieldPosition="0"/>
    </format>
    <format dxfId="4">
      <pivotArea type="all" dataOnly="0" outline="0" fieldPosition="0"/>
    </format>
    <format dxfId="3">
      <pivotArea outline="0" collapsedLevelsAreSubtotals="1" fieldPosition="0"/>
    </format>
    <format dxfId="2">
      <pivotArea field="4" type="button" dataOnly="0" labelOnly="1" outline="0" axis="axisRow" fieldPosition="0"/>
    </format>
    <format dxfId="1">
      <pivotArea dataOnly="0" labelOnly="1" outline="0" fieldPosition="0">
        <references count="1">
          <reference field="4" count="1">
            <x v="0"/>
          </reference>
        </references>
      </pivotArea>
    </format>
    <format dxfId="0">
      <pivotArea dataOnly="0" labelOnly="1" outline="0" axis="axisValues" fieldPosition="0"/>
    </format>
  </formats>
  <chartFormats count="1">
    <chartFormat chart="14" format="15" series="1">
      <pivotArea type="data" outline="0" fieldPosition="0">
        <references count="1">
          <reference field="4294967294" count="1" selected="0">
            <x v="0"/>
          </reference>
        </references>
      </pivotArea>
    </chartFormat>
  </chartFormats>
  <pivotTableStyleInfo name="Tamplate Style" showRowHeaders="1" showColHeaders="1" showRowStripes="0" showColStripes="0" showLastColumn="1"/>
  <filters count="1">
    <filter fld="4" type="count" evalOrder="-1" id="9" iMeasureFld="0">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3467B92-EEF8-F64B-876E-79AF3F195A03}" name="PivotTable1" cacheId="32"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chartFormat="3">
  <location ref="O5:O6" firstHeaderRow="1" firstDataRow="1" firstDataCol="0" rowPageCount="1" colPageCount="1"/>
  <pivotFields count="14">
    <pivotField axis="axisPage" compact="0" outline="0" multipleItemSelectionAllowed="1" showAll="0">
      <items count="3">
        <item x="0"/>
        <item h="1" x="1"/>
        <item t="default"/>
      </items>
    </pivotField>
    <pivotField compact="0" outline="0" showAll="0">
      <items count="6">
        <item x="3"/>
        <item x="2"/>
        <item x="4"/>
        <item x="1"/>
        <item x="0"/>
        <item t="default"/>
      </items>
    </pivotField>
    <pivotField compact="0" outline="0" showAll="0"/>
    <pivotField compact="0" outline="0" showAll="0">
      <items count="11">
        <item x="4"/>
        <item x="2"/>
        <item x="0"/>
        <item x="1"/>
        <item x="3"/>
        <item h="1" m="1" x="5"/>
        <item h="1" m="1" x="9"/>
        <item h="1" m="1" x="8"/>
        <item h="1" m="1" x="6"/>
        <item h="1" m="1" x="7"/>
        <item t="default"/>
      </items>
    </pivotField>
    <pivotField compact="0" outline="0" showAll="0"/>
    <pivotField compact="0" outline="0" showAll="0"/>
    <pivotField compact="0" outline="0" showAll="0"/>
    <pivotField compact="0" outline="0" showAll="0"/>
    <pivotField dataField="1" compact="0" outline="0" showAll="0"/>
    <pivotField compact="0" outline="0" showAl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s>
  <rowItems count="1">
    <i/>
  </rowItems>
  <colItems count="1">
    <i/>
  </colItems>
  <pageFields count="1">
    <pageField fld="0" hier="-1"/>
  </pageFields>
  <dataFields count="1">
    <dataField name="Sum of Cost" fld="8" baseField="0" baseItem="0" numFmtId="167"/>
  </dataFields>
  <formats count="3">
    <format dxfId="8">
      <pivotArea type="all" dataOnly="0" outline="0" fieldPosition="0"/>
    </format>
    <format dxfId="7">
      <pivotArea outline="0" collapsedLevelsAreSubtotals="1" fieldPosition="0"/>
    </format>
    <format dxfId="6">
      <pivotArea dataOnly="0" labelOnly="1" outline="0" axis="axisValues" fieldPosition="0"/>
    </format>
  </formats>
  <pivotTableStyleInfo name="Tamplate Style"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6E90A03-FB6E-8348-98A3-76EF9D3DA8D6}" name="PivotTable12" cacheId="32"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chartFormat="12">
  <location ref="A17:B20" firstHeaderRow="1" firstDataRow="1" firstDataCol="1"/>
  <pivotFields count="14">
    <pivotField axis="axisRow" compact="0" outline="0" showAll="0" sortType="ascending">
      <items count="3">
        <item x="0"/>
        <item x="1"/>
        <item t="default"/>
      </items>
    </pivotField>
    <pivotField compact="0" outline="0" showAll="0">
      <items count="6">
        <item x="3"/>
        <item x="2"/>
        <item x="4"/>
        <item x="1"/>
        <item x="0"/>
        <item t="default"/>
      </items>
    </pivotField>
    <pivotField compact="0" outline="0" showAll="0"/>
    <pivotField compact="0" outline="0" showAll="0">
      <items count="11">
        <item x="4"/>
        <item x="2"/>
        <item x="0"/>
        <item x="1"/>
        <item x="3"/>
        <item h="1" m="1" x="5"/>
        <item h="1" m="1" x="9"/>
        <item h="1" m="1" x="8"/>
        <item h="1" m="1" x="6"/>
        <item h="1" m="1" x="7"/>
        <item t="default"/>
      </items>
    </pivotField>
    <pivotField compact="0" outline="0" showAll="0"/>
    <pivotField compact="0" outline="0" showAll="0"/>
    <pivotField compact="0" outline="0" showAll="0"/>
    <pivotField compact="0" outline="0" showAll="0"/>
    <pivotField compact="0" outline="0" showAll="0"/>
    <pivotField dataField="1" compact="0" outline="0" showAl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s>
  <rowFields count="1">
    <field x="0"/>
  </rowFields>
  <rowItems count="3">
    <i>
      <x/>
    </i>
    <i>
      <x v="1"/>
    </i>
    <i t="grand">
      <x/>
    </i>
  </rowItems>
  <colItems count="1">
    <i/>
  </colItems>
  <dataFields count="1">
    <dataField name="Sum of Revenue" fld="9" baseField="0" baseItem="0"/>
  </dataFields>
  <formats count="6">
    <format dxfId="14">
      <pivotArea type="all" dataOnly="0" outline="0" fieldPosition="0"/>
    </format>
    <format dxfId="13">
      <pivotArea outline="0" collapsedLevelsAreSubtotals="1" fieldPosition="0"/>
    </format>
    <format dxfId="12">
      <pivotArea field="0" type="button" dataOnly="0" labelOnly="1" outline="0" axis="axisRow" fieldPosition="0"/>
    </format>
    <format dxfId="11">
      <pivotArea dataOnly="0" labelOnly="1" outline="0" fieldPosition="0">
        <references count="1">
          <reference field="0" count="0"/>
        </references>
      </pivotArea>
    </format>
    <format dxfId="10">
      <pivotArea dataOnly="0" labelOnly="1" grandRow="1" outline="0" fieldPosition="0"/>
    </format>
    <format dxfId="9">
      <pivotArea dataOnly="0" labelOnly="1" outline="0" axis="axisValues" fieldPosition="0"/>
    </format>
  </formats>
  <chartFormats count="3">
    <chartFormat chart="7" format="18" series="1">
      <pivotArea type="data" outline="0" fieldPosition="0">
        <references count="1">
          <reference field="4294967294" count="1" selected="0">
            <x v="0"/>
          </reference>
        </references>
      </pivotArea>
    </chartFormat>
    <chartFormat chart="7" format="19">
      <pivotArea type="data" outline="0" fieldPosition="0">
        <references count="2">
          <reference field="4294967294" count="1" selected="0">
            <x v="0"/>
          </reference>
          <reference field="0" count="1" selected="0">
            <x v="0"/>
          </reference>
        </references>
      </pivotArea>
    </chartFormat>
    <chartFormat chart="7" format="20">
      <pivotArea type="data" outline="0" fieldPosition="0">
        <references count="2">
          <reference field="4294967294" count="1" selected="0">
            <x v="0"/>
          </reference>
          <reference field="0" count="1" selected="0">
            <x v="1"/>
          </reference>
        </references>
      </pivotArea>
    </chartFormat>
  </chartFormats>
  <pivotTableStyleInfo name="Tamplate Style"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AA2896D-F56A-5948-BBC1-77DFF051364A}" name="PivotTable8" cacheId="32"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chartFormat="3">
  <location ref="O27:O28" firstHeaderRow="1" firstDataRow="1" firstDataCol="0" rowPageCount="1" colPageCount="1"/>
  <pivotFields count="14">
    <pivotField axis="axisPage" compact="0" outline="0" multipleItemSelectionAllowed="1" showAll="0">
      <items count="3">
        <item x="0"/>
        <item h="1" x="1"/>
        <item t="default"/>
      </items>
    </pivotField>
    <pivotField compact="0" outline="0" showAll="0">
      <items count="6">
        <item x="3"/>
        <item x="2"/>
        <item x="4"/>
        <item x="1"/>
        <item x="0"/>
        <item t="default"/>
      </items>
    </pivotField>
    <pivotField compact="0" outline="0" showAll="0"/>
    <pivotField compact="0" outline="0" showAll="0">
      <items count="11">
        <item x="4"/>
        <item x="2"/>
        <item x="0"/>
        <item x="1"/>
        <item x="3"/>
        <item h="1" m="1" x="5"/>
        <item h="1" m="1" x="9"/>
        <item h="1" m="1" x="8"/>
        <item h="1" m="1" x="6"/>
        <item h="1" m="1" x="7"/>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dragToRow="0" dragToCol="0" dragToPage="0" showAll="0" defaultSubtotal="0"/>
    <pivotField dataField="1" compact="0" outline="0" dragToRow="0" dragToCol="0" dragToPage="0" showAll="0" defaultSubtotal="0"/>
    <pivotField compact="0" outline="0" dragToRow="0" dragToCol="0" dragToPage="0" showAll="0" defaultSubtotal="0"/>
    <pivotField compact="0" outline="0" dragToRow="0" dragToCol="0" dragToPage="0" showAll="0" defaultSubtotal="0"/>
  </pivotFields>
  <rowItems count="1">
    <i/>
  </rowItems>
  <colItems count="1">
    <i/>
  </colItems>
  <pageFields count="1">
    <pageField fld="0" hier="-1"/>
  </pageFields>
  <dataFields count="1">
    <dataField name="Sum of ROAS" fld="11" baseField="0" baseItem="0" numFmtId="2"/>
  </dataFields>
  <formats count="4">
    <format dxfId="18">
      <pivotArea outline="0" collapsedLevelsAreSubtotals="1" fieldPosition="0"/>
    </format>
    <format dxfId="17">
      <pivotArea type="all" dataOnly="0" outline="0" fieldPosition="0"/>
    </format>
    <format dxfId="16">
      <pivotArea outline="0" collapsedLevelsAreSubtotals="1" fieldPosition="0"/>
    </format>
    <format dxfId="15">
      <pivotArea dataOnly="0" labelOnly="1" outline="0" axis="axisValues" fieldPosition="0"/>
    </format>
  </formats>
  <pivotTableStyleInfo name="Tamplate Style"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44553F8-8437-FC45-AAA7-F5DD04D4483A}" name="PivotTable11" cacheId="32"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chartFormat="11">
  <location ref="A10:B13" firstHeaderRow="1" firstDataRow="1" firstDataCol="1"/>
  <pivotFields count="14">
    <pivotField axis="axisRow" compact="0" outline="0" showAll="0" sortType="ascending">
      <items count="3">
        <item x="0"/>
        <item x="1"/>
        <item t="default"/>
      </items>
    </pivotField>
    <pivotField compact="0" outline="0" showAll="0">
      <items count="6">
        <item x="3"/>
        <item x="2"/>
        <item x="4"/>
        <item x="1"/>
        <item x="0"/>
        <item t="default"/>
      </items>
    </pivotField>
    <pivotField compact="0" outline="0" showAll="0"/>
    <pivotField compact="0" outline="0" showAll="0">
      <items count="11">
        <item x="4"/>
        <item x="2"/>
        <item x="0"/>
        <item x="1"/>
        <item x="3"/>
        <item h="1" m="1" x="5"/>
        <item h="1" m="1" x="9"/>
        <item h="1" m="1" x="8"/>
        <item h="1" m="1" x="6"/>
        <item h="1" m="1" x="7"/>
        <item t="default"/>
      </items>
    </pivotField>
    <pivotField compact="0" outline="0" showAll="0"/>
    <pivotField compact="0" outline="0" showAll="0"/>
    <pivotField compact="0" outline="0" showAll="0"/>
    <pivotField dataField="1"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s>
  <rowFields count="1">
    <field x="0"/>
  </rowFields>
  <rowItems count="3">
    <i>
      <x/>
    </i>
    <i>
      <x v="1"/>
    </i>
    <i t="grand">
      <x/>
    </i>
  </rowItems>
  <colItems count="1">
    <i/>
  </colItems>
  <dataFields count="1">
    <dataField name="Sum of Conversions" fld="7" baseField="0" baseItem="0"/>
  </dataFields>
  <formats count="6">
    <format dxfId="24">
      <pivotArea type="all" dataOnly="0" outline="0" fieldPosition="0"/>
    </format>
    <format dxfId="23">
      <pivotArea outline="0" collapsedLevelsAreSubtotals="1" fieldPosition="0"/>
    </format>
    <format dxfId="22">
      <pivotArea field="0" type="button" dataOnly="0" labelOnly="1" outline="0" axis="axisRow" fieldPosition="0"/>
    </format>
    <format dxfId="21">
      <pivotArea dataOnly="0" labelOnly="1" outline="0" fieldPosition="0">
        <references count="1">
          <reference field="0" count="0"/>
        </references>
      </pivotArea>
    </format>
    <format dxfId="20">
      <pivotArea dataOnly="0" labelOnly="1" grandRow="1" outline="0" fieldPosition="0"/>
    </format>
    <format dxfId="19">
      <pivotArea dataOnly="0" labelOnly="1" outline="0" axis="axisValues" fieldPosition="0"/>
    </format>
  </formats>
  <chartFormats count="3">
    <chartFormat chart="7" format="18" series="1">
      <pivotArea type="data" outline="0" fieldPosition="0">
        <references count="1">
          <reference field="4294967294" count="1" selected="0">
            <x v="0"/>
          </reference>
        </references>
      </pivotArea>
    </chartFormat>
    <chartFormat chart="7" format="19">
      <pivotArea type="data" outline="0" fieldPosition="0">
        <references count="2">
          <reference field="4294967294" count="1" selected="0">
            <x v="0"/>
          </reference>
          <reference field="0" count="1" selected="0">
            <x v="0"/>
          </reference>
        </references>
      </pivotArea>
    </chartFormat>
    <chartFormat chart="7" format="20">
      <pivotArea type="data" outline="0" fieldPosition="0">
        <references count="2">
          <reference field="4294967294" count="1" selected="0">
            <x v="0"/>
          </reference>
          <reference field="0" count="1" selected="0">
            <x v="1"/>
          </reference>
        </references>
      </pivotArea>
    </chartFormat>
  </chartFormats>
  <pivotTableStyleInfo name="Tamplate Style"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B0828DE2-CE65-2742-8ADF-EB9921B0E667}" name="PivotTable6" cacheId="32"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chartFormat="3">
  <location ref="R16:R17" firstHeaderRow="1" firstDataRow="1" firstDataCol="0" rowPageCount="1" colPageCount="1"/>
  <pivotFields count="14">
    <pivotField axis="axisPage" compact="0" outline="0" multipleItemSelectionAllowed="1" showAll="0">
      <items count="3">
        <item h="1" x="0"/>
        <item x="1"/>
        <item t="default"/>
      </items>
    </pivotField>
    <pivotField compact="0" outline="0" showAll="0">
      <items count="6">
        <item x="3"/>
        <item x="2"/>
        <item x="4"/>
        <item x="1"/>
        <item x="0"/>
        <item t="default"/>
      </items>
    </pivotField>
    <pivotField compact="0" outline="0" showAll="0"/>
    <pivotField compact="0" outline="0" showAll="0">
      <items count="11">
        <item x="4"/>
        <item x="2"/>
        <item x="0"/>
        <item x="1"/>
        <item x="3"/>
        <item h="1" m="1" x="5"/>
        <item h="1" m="1" x="9"/>
        <item h="1" m="1" x="8"/>
        <item h="1" m="1" x="6"/>
        <item h="1" m="1" x="7"/>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 dataField="1" compact="0" outline="0" dragToRow="0" dragToCol="0" dragToPage="0" showAll="0" defaultSubtotal="0"/>
    <pivotField compact="0" outline="0" dragToRow="0" dragToCol="0" dragToPage="0" showAll="0" defaultSubtotal="0"/>
  </pivotFields>
  <rowItems count="1">
    <i/>
  </rowItems>
  <colItems count="1">
    <i/>
  </colItems>
  <pageFields count="1">
    <pageField fld="0" hier="-1"/>
  </pageFields>
  <dataFields count="1">
    <dataField name="Sum of CPM" fld="12" baseField="0" baseItem="0" numFmtId="2"/>
  </dataFields>
  <formats count="4">
    <format dxfId="28">
      <pivotArea outline="0" collapsedLevelsAreSubtotals="1" fieldPosition="0"/>
    </format>
    <format dxfId="27">
      <pivotArea type="all" dataOnly="0" outline="0" fieldPosition="0"/>
    </format>
    <format dxfId="26">
      <pivotArea outline="0" collapsedLevelsAreSubtotals="1" fieldPosition="0"/>
    </format>
    <format dxfId="25">
      <pivotArea dataOnly="0" labelOnly="1" outline="0" axis="axisValues" fieldPosition="0"/>
    </format>
  </formats>
  <pivotTableStyleInfo name="Tamplate Style"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709A2CCF-DE96-C44D-9227-60ECC5E83827}" name="PivotTable7" cacheId="32"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chartFormat="3">
  <location ref="R27:R28" firstHeaderRow="1" firstDataRow="1" firstDataCol="0" rowPageCount="1" colPageCount="1"/>
  <pivotFields count="14">
    <pivotField axis="axisPage" compact="0" outline="0" multipleItemSelectionAllowed="1" showAll="0">
      <items count="3">
        <item h="1" x="0"/>
        <item x="1"/>
        <item t="default"/>
      </items>
    </pivotField>
    <pivotField compact="0" outline="0" showAll="0">
      <items count="6">
        <item x="3"/>
        <item x="2"/>
        <item x="4"/>
        <item x="1"/>
        <item x="0"/>
        <item t="default"/>
      </items>
    </pivotField>
    <pivotField compact="0" outline="0" showAll="0"/>
    <pivotField compact="0" outline="0" showAll="0">
      <items count="11">
        <item x="4"/>
        <item x="2"/>
        <item x="0"/>
        <item x="1"/>
        <item x="3"/>
        <item h="1" m="1" x="5"/>
        <item h="1" m="1" x="9"/>
        <item h="1" m="1" x="8"/>
        <item h="1" m="1" x="6"/>
        <item h="1" m="1" x="7"/>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dragToRow="0" dragToCol="0" dragToPage="0" showAll="0" defaultSubtotal="0"/>
    <pivotField dataField="1" compact="0" outline="0" dragToRow="0" dragToCol="0" dragToPage="0" showAll="0" defaultSubtotal="0"/>
    <pivotField compact="0" outline="0" dragToRow="0" dragToCol="0" dragToPage="0" showAll="0" defaultSubtotal="0"/>
    <pivotField compact="0" outline="0" dragToRow="0" dragToCol="0" dragToPage="0" showAll="0" defaultSubtotal="0"/>
  </pivotFields>
  <rowItems count="1">
    <i/>
  </rowItems>
  <colItems count="1">
    <i/>
  </colItems>
  <pageFields count="1">
    <pageField fld="0" hier="-1"/>
  </pageFields>
  <dataFields count="1">
    <dataField name="Sum of ROAS" fld="11" baseField="0" baseItem="0"/>
  </dataFields>
  <formats count="4">
    <format dxfId="32">
      <pivotArea outline="0" collapsedLevelsAreSubtotals="1" fieldPosition="0"/>
    </format>
    <format dxfId="31">
      <pivotArea type="all" dataOnly="0" outline="0" fieldPosition="0"/>
    </format>
    <format dxfId="30">
      <pivotArea outline="0" collapsedLevelsAreSubtotals="1" fieldPosition="0"/>
    </format>
    <format dxfId="29">
      <pivotArea dataOnly="0" labelOnly="1" outline="0" axis="axisValues" fieldPosition="0"/>
    </format>
  </formats>
  <pivotTableStyleInfo name="Tamplate Style"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F0A250CA-7A33-2642-987E-129335FBC113}" name="PivotTable10" cacheId="32" applyNumberFormats="0" applyBorderFormats="0" applyFontFormats="0" applyPatternFormats="0" applyAlignmentFormats="0" applyWidthHeightFormats="1" dataCaption="Values" updatedVersion="8" minRefreshableVersion="3" useAutoFormatting="1" rowGrandTotals="0" itemPrintTitles="1" createdVersion="8" indent="0" compact="0" compactData="0" multipleFieldFilters="0" chartFormat="20">
  <location ref="J34:K44" firstHeaderRow="1" firstDataRow="1" firstDataCol="1"/>
  <pivotFields count="14">
    <pivotField compact="0" outline="0" showAll="0"/>
    <pivotField compact="0" outline="0" showAll="0">
      <items count="6">
        <item x="3"/>
        <item x="2"/>
        <item x="4"/>
        <item x="1"/>
        <item x="0"/>
        <item t="default"/>
      </items>
    </pivotField>
    <pivotField compact="0" outline="0" showAll="0"/>
    <pivotField compact="0" outline="0" showAll="0">
      <items count="11">
        <item x="4"/>
        <item x="2"/>
        <item x="0"/>
        <item x="1"/>
        <item x="3"/>
        <item h="1" m="1" x="5"/>
        <item h="1" m="1" x="9"/>
        <item h="1" m="1" x="8"/>
        <item h="1" m="1" x="6"/>
        <item h="1" m="1" x="7"/>
        <item t="default"/>
      </items>
    </pivotField>
    <pivotField axis="axisRow" compact="0" outline="0" showAll="0" measureFilter="1" sortType="ascending">
      <items count="13">
        <item m="1" x="11"/>
        <item x="0"/>
        <item x="1"/>
        <item x="10"/>
        <item x="3"/>
        <item x="4"/>
        <item x="5"/>
        <item x="6"/>
        <item x="7"/>
        <item x="8"/>
        <item x="9"/>
        <item x="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dataField="1"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s>
  <rowFields count="1">
    <field x="4"/>
  </rowFields>
  <rowItems count="10">
    <i>
      <x v="7"/>
    </i>
    <i>
      <x v="3"/>
    </i>
    <i>
      <x v="8"/>
    </i>
    <i>
      <x v="9"/>
    </i>
    <i>
      <x v="10"/>
    </i>
    <i>
      <x v="6"/>
    </i>
    <i>
      <x v="4"/>
    </i>
    <i>
      <x v="1"/>
    </i>
    <i>
      <x v="2"/>
    </i>
    <i>
      <x v="11"/>
    </i>
  </rowItems>
  <colItems count="1">
    <i/>
  </colItems>
  <dataFields count="1">
    <dataField name="Sum of CPA" fld="10" baseField="0" baseItem="0" numFmtId="165"/>
  </dataFields>
  <formats count="6">
    <format dxfId="38">
      <pivotArea outline="0" collapsedLevelsAreSubtotals="1" fieldPosition="0"/>
    </format>
    <format dxfId="37">
      <pivotArea type="all" dataOnly="0" outline="0" fieldPosition="0"/>
    </format>
    <format dxfId="36">
      <pivotArea outline="0" collapsedLevelsAreSubtotals="1" fieldPosition="0"/>
    </format>
    <format dxfId="35">
      <pivotArea field="4" type="button" dataOnly="0" labelOnly="1" outline="0" axis="axisRow" fieldPosition="0"/>
    </format>
    <format dxfId="34">
      <pivotArea dataOnly="0" labelOnly="1" outline="0" fieldPosition="0">
        <references count="1">
          <reference field="4" count="1">
            <x v="0"/>
          </reference>
        </references>
      </pivotArea>
    </format>
    <format dxfId="33">
      <pivotArea dataOnly="0" labelOnly="1" outline="0" axis="axisValues" fieldPosition="0"/>
    </format>
  </formats>
  <chartFormats count="1">
    <chartFormat chart="19" format="21" series="1">
      <pivotArea type="data" outline="0" fieldPosition="0">
        <references count="1">
          <reference field="4294967294" count="1" selected="0">
            <x v="0"/>
          </reference>
        </references>
      </pivotArea>
    </chartFormat>
  </chartFormats>
  <pivotTableStyleInfo name="Tamplate Style" showRowHeaders="1" showColHeaders="1" showRowStripes="0" showColStripes="0" showLastColumn="1"/>
  <filters count="1">
    <filter fld="4" type="count" evalOrder="-1" id="3" iMeasureFld="0">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ccount_name" xr10:uid="{D5DC9ABC-BFFC-824A-BF93-EB6AC9D80A5F}" sourceName="Account name">
  <pivotTables>
    <pivotTable tabId="16" name="PivotTable1"/>
    <pivotTable tabId="17" name="PivotTable1"/>
    <pivotTable tabId="17" name="PivotTable10"/>
    <pivotTable tabId="17" name="PivotTable11"/>
    <pivotTable tabId="17" name="PivotTable12"/>
    <pivotTable tabId="17" name="PivotTable13"/>
    <pivotTable tabId="17" name="PivotTable2"/>
    <pivotTable tabId="17" name="PivotTable3"/>
    <pivotTable tabId="17" name="PivotTable4"/>
    <pivotTable tabId="17" name="PivotTable5"/>
    <pivotTable tabId="17" name="PivotTable6"/>
    <pivotTable tabId="17" name="PivotTable7"/>
    <pivotTable tabId="17" name="PivotTable8"/>
    <pivotTable tabId="17" name="PivotTable9"/>
    <pivotTable tabId="17" name="PivotTable14"/>
  </pivotTables>
  <data>
    <tabular pivotCacheId="285100739" showMissing="0">
      <items count="10">
        <i x="4" s="1"/>
        <i x="2" s="1"/>
        <i x="0" s="1"/>
        <i x="1" s="1"/>
        <i x="3" s="1"/>
        <i x="5" nd="1"/>
        <i x="9" nd="1"/>
        <i x="8" nd="1"/>
        <i x="6" nd="1"/>
        <i x="7"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egory" xr10:uid="{382DD3E1-BD86-1C45-817F-2AA3FE9B7961}" sourceName="Category">
  <pivotTables>
    <pivotTable tabId="16" name="PivotTable1"/>
    <pivotTable tabId="17" name="PivotTable1"/>
    <pivotTable tabId="17" name="PivotTable10"/>
    <pivotTable tabId="17" name="PivotTable11"/>
    <pivotTable tabId="17" name="PivotTable12"/>
    <pivotTable tabId="17" name="PivotTable13"/>
    <pivotTable tabId="17" name="PivotTable2"/>
    <pivotTable tabId="17" name="PivotTable3"/>
    <pivotTable tabId="17" name="PivotTable4"/>
    <pivotTable tabId="17" name="PivotTable5"/>
    <pivotTable tabId="17" name="PivotTable6"/>
    <pivotTable tabId="17" name="PivotTable7"/>
    <pivotTable tabId="17" name="PivotTable8"/>
    <pivotTable tabId="17" name="PivotTable9"/>
    <pivotTable tabId="17" name="PivotTable14"/>
  </pivotTables>
  <data>
    <tabular pivotCacheId="285100739">
      <items count="5">
        <i x="3" s="1"/>
        <i x="2" s="1"/>
        <i x="4" s="1"/>
        <i x="1"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ccount name" xr10:uid="{22590426-B669-1149-A346-0ABC0D270B0A}" cache="Slicer_Account_name" caption="Account name" style="Template slicer" rowHeight="251883"/>
  <slicer name="Category" xr10:uid="{4C1AF0AE-2B29-4A44-BC86-FB13B2277B20}" cache="Slicer_Category" caption="Category" style="Template slicer" rowHeight="251882"/>
</slicers>
</file>

<file path=xl/theme/theme1.xml><?xml version="1.0" encoding="utf-8"?>
<a:theme xmlns:a="http://schemas.openxmlformats.org/drawingml/2006/main" name="Office Theme">
  <a:themeElements>
    <a:clrScheme name="Template">
      <a:dk1>
        <a:srgbClr val="17191B"/>
      </a:dk1>
      <a:lt1>
        <a:srgbClr val="FFFFFF"/>
      </a:lt1>
      <a:dk2>
        <a:srgbClr val="0E2841"/>
      </a:dk2>
      <a:lt2>
        <a:srgbClr val="E8E8E8"/>
      </a:lt2>
      <a:accent1>
        <a:srgbClr val="2D9CFC"/>
      </a:accent1>
      <a:accent2>
        <a:srgbClr val="C16FC5"/>
      </a:accent2>
      <a:accent3>
        <a:srgbClr val="4449AE"/>
      </a:accent3>
      <a:accent4>
        <a:srgbClr val="FFCB4C"/>
      </a:accent4>
      <a:accent5>
        <a:srgbClr val="1EBF67"/>
      </a:accent5>
      <a:accent6>
        <a:srgbClr val="CB4F1A"/>
      </a:accent6>
      <a:hlink>
        <a:srgbClr val="17191B"/>
      </a:hlink>
      <a:folHlink>
        <a:srgbClr val="17191B"/>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15210907-462E-4E45-B63A-AD8FDCE77527}">
  <we:reference id="wa104381807" version="1.0.0.5" store="en-US" storeType="OMEX"/>
  <we:alternateReferences>
    <we:reference id="wa104381807" version="1.0.0.5" store="en-US" storeType="OMEX"/>
  </we:alternateReferences>
  <we:properties>
    <we:property name="templateEnabled" value="true"/>
    <we:property name="templateTitle" value="&quot;Microsoft Advertising vs Google Ads performance template&quot;"/>
    <we:property name="templateAuthor" value="&quot;Supermetrics&quot;"/>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8" Type="http://schemas.openxmlformats.org/officeDocument/2006/relationships/hyperlink" Target="https://support.supermetrics.com/support/solutions/articles/19000117906-how-to-set-up-scheduled-report-triggers-in-excel" TargetMode="External"/><Relationship Id="rId3" Type="http://schemas.openxmlformats.org/officeDocument/2006/relationships/hyperlink" Target="https://support.microsoft.com/en-us/office/offset-function-c8de19ae-dd79-4b9b-a14e-b4d906d11b66" TargetMode="External"/><Relationship Id="rId7" Type="http://schemas.openxmlformats.org/officeDocument/2006/relationships/hyperlink" Target="https://support.microsoft.com/en-us/office/if-function-69aed7c9-4e8a-4755-a9bc-aa8bbff73be2" TargetMode="External"/><Relationship Id="rId2" Type="http://schemas.openxmlformats.org/officeDocument/2006/relationships/hyperlink" Target="https://support.microsoft.com/en-gb/office/unique-function-c5ab87fd-30a3-4ce9-9d1a-40204fb85e1e" TargetMode="External"/><Relationship Id="rId1" Type="http://schemas.openxmlformats.org/officeDocument/2006/relationships/hyperlink" Target="https://support.microsoft.com/en-us/office/define-and-use-names-in-formulas-4d0f13ac-53b7-422e-afd2-abd7ff379c64" TargetMode="External"/><Relationship Id="rId6" Type="http://schemas.openxmlformats.org/officeDocument/2006/relationships/hyperlink" Target="https://support.microsoft.com/en-us/office/xlookup-function-b7fd680e-6d10-43e6-84f9-88eae8bf5929" TargetMode="External"/><Relationship Id="rId5" Type="http://schemas.openxmlformats.org/officeDocument/2006/relationships/hyperlink" Target="https://support.microsoft.com/en-us/office/counta-function-7dc98875-d5c1-46f1-9a82-53f3219e2509" TargetMode="External"/><Relationship Id="rId10" Type="http://schemas.openxmlformats.org/officeDocument/2006/relationships/drawing" Target="../drawings/drawing1.xml"/><Relationship Id="rId4" Type="http://schemas.openxmlformats.org/officeDocument/2006/relationships/hyperlink" Target="https://support.microsoft.com/en-us/office/sumifs-function-c9e748f5-7ea7-455d-9406-611cebce642b" TargetMode="External"/><Relationship Id="rId9" Type="http://schemas.openxmlformats.org/officeDocument/2006/relationships/hyperlink" Target="https://support.supermetrics.com/support/solutions/articles/19000091289-how-to-install-the-supermetrics-excel-add-in" TargetMode="External"/></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8" Type="http://schemas.openxmlformats.org/officeDocument/2006/relationships/pivotTable" Target="../pivotTables/pivotTable9.xml"/><Relationship Id="rId13" Type="http://schemas.openxmlformats.org/officeDocument/2006/relationships/pivotTable" Target="../pivotTables/pivotTable14.xml"/><Relationship Id="rId3" Type="http://schemas.openxmlformats.org/officeDocument/2006/relationships/pivotTable" Target="../pivotTables/pivotTable4.xml"/><Relationship Id="rId7" Type="http://schemas.openxmlformats.org/officeDocument/2006/relationships/pivotTable" Target="../pivotTables/pivotTable8.xml"/><Relationship Id="rId12" Type="http://schemas.openxmlformats.org/officeDocument/2006/relationships/pivotTable" Target="../pivotTables/pivotTable13.xm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pivotTable" Target="../pivotTables/pivotTable7.xml"/><Relationship Id="rId11" Type="http://schemas.openxmlformats.org/officeDocument/2006/relationships/pivotTable" Target="../pivotTables/pivotTable12.xml"/><Relationship Id="rId5" Type="http://schemas.openxmlformats.org/officeDocument/2006/relationships/pivotTable" Target="../pivotTables/pivotTable6.xml"/><Relationship Id="rId10" Type="http://schemas.openxmlformats.org/officeDocument/2006/relationships/pivotTable" Target="../pivotTables/pivotTable11.xml"/><Relationship Id="rId4" Type="http://schemas.openxmlformats.org/officeDocument/2006/relationships/pivotTable" Target="../pivotTables/pivotTable5.xml"/><Relationship Id="rId9" Type="http://schemas.openxmlformats.org/officeDocument/2006/relationships/pivotTable" Target="../pivotTables/pivotTable10.xml"/><Relationship Id="rId14" Type="http://schemas.openxmlformats.org/officeDocument/2006/relationships/pivotTable" Target="../pivotTables/pivotTable1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57D50-0D2E-7D40-80B4-99C9D9EE7150}">
  <dimension ref="A1:O29"/>
  <sheetViews>
    <sheetView tabSelected="1" workbookViewId="0">
      <selection activeCell="I8" sqref="I8"/>
    </sheetView>
  </sheetViews>
  <sheetFormatPr baseColWidth="10" defaultColWidth="0" defaultRowHeight="16" x14ac:dyDescent="0.2"/>
  <cols>
    <col min="1" max="1" width="10.83203125" style="29" customWidth="1"/>
    <col min="2" max="2" width="8.83203125" style="29" customWidth="1"/>
    <col min="3" max="9" width="15.5" style="29" customWidth="1"/>
    <col min="10" max="10" width="7.6640625" style="29" customWidth="1"/>
    <col min="11" max="12" width="23" style="29" customWidth="1"/>
    <col min="13" max="14" width="15.5" style="29" customWidth="1"/>
    <col min="15" max="15" width="19.6640625" style="29" customWidth="1"/>
    <col min="16" max="16383" width="10.83203125" style="29" hidden="1"/>
    <col min="16384" max="16384" width="10.83203125" style="29" hidden="1" customWidth="1"/>
  </cols>
  <sheetData>
    <row r="1" spans="1:15" ht="37" customHeight="1" x14ac:dyDescent="0.25">
      <c r="A1" s="23"/>
      <c r="B1" s="23"/>
      <c r="C1" s="23"/>
      <c r="D1" s="23"/>
      <c r="E1" s="23"/>
      <c r="F1" s="23"/>
      <c r="G1" s="23"/>
      <c r="H1" s="23"/>
      <c r="I1" s="23"/>
      <c r="J1" s="23"/>
      <c r="K1" s="23"/>
      <c r="L1" s="23"/>
      <c r="M1" s="23"/>
      <c r="N1" s="23"/>
      <c r="O1" s="23"/>
    </row>
    <row r="2" spans="1:15" ht="17" x14ac:dyDescent="0.25">
      <c r="A2" s="23"/>
      <c r="B2" s="30"/>
      <c r="C2" s="31"/>
      <c r="D2" s="31"/>
      <c r="E2" s="31"/>
      <c r="F2" s="31"/>
      <c r="G2" s="31"/>
      <c r="H2" s="31"/>
      <c r="I2" s="31"/>
      <c r="J2" s="31"/>
      <c r="K2" s="31"/>
      <c r="L2" s="31"/>
      <c r="M2" s="32"/>
      <c r="N2" s="23"/>
      <c r="O2" s="23"/>
    </row>
    <row r="3" spans="1:15" ht="38" x14ac:dyDescent="0.5">
      <c r="A3" s="23"/>
      <c r="B3" s="33"/>
      <c r="C3" s="60" t="s">
        <v>0</v>
      </c>
      <c r="D3" s="34"/>
      <c r="E3" s="35"/>
      <c r="F3" s="35"/>
      <c r="G3" s="35"/>
      <c r="H3" s="35"/>
      <c r="I3" s="35"/>
      <c r="J3" s="35"/>
      <c r="K3" s="35"/>
      <c r="L3" s="35"/>
      <c r="M3" s="36"/>
      <c r="N3" s="23"/>
      <c r="O3" s="23"/>
    </row>
    <row r="4" spans="1:15" ht="26" customHeight="1" x14ac:dyDescent="0.25">
      <c r="A4" s="24"/>
      <c r="B4" s="33"/>
      <c r="C4" s="37"/>
      <c r="D4" s="35"/>
      <c r="E4" s="35"/>
      <c r="F4" s="35"/>
      <c r="G4" s="35"/>
      <c r="H4" s="35"/>
      <c r="I4" s="35"/>
      <c r="J4" s="35"/>
      <c r="K4" s="35"/>
      <c r="L4" s="35"/>
      <c r="M4" s="36"/>
      <c r="N4" s="23"/>
      <c r="O4" s="23"/>
    </row>
    <row r="5" spans="1:15" ht="41" customHeight="1" x14ac:dyDescent="0.3">
      <c r="A5" s="24"/>
      <c r="B5" s="38"/>
      <c r="C5" s="99" t="s">
        <v>1</v>
      </c>
      <c r="D5" s="99"/>
      <c r="E5" s="99"/>
      <c r="F5" s="99"/>
      <c r="G5" s="99"/>
      <c r="H5" s="99"/>
      <c r="I5" s="99"/>
      <c r="J5" s="56"/>
      <c r="K5" s="39"/>
      <c r="L5" s="39"/>
      <c r="M5" s="40"/>
      <c r="N5" s="25"/>
      <c r="O5" s="25"/>
    </row>
    <row r="6" spans="1:15" ht="18" customHeight="1" x14ac:dyDescent="0.3">
      <c r="A6" s="24"/>
      <c r="B6" s="38"/>
      <c r="C6" s="59"/>
      <c r="D6" s="59"/>
      <c r="E6" s="59"/>
      <c r="F6" s="59"/>
      <c r="G6" s="59"/>
      <c r="H6" s="59"/>
      <c r="I6" s="59"/>
      <c r="J6" s="56"/>
      <c r="K6" s="39"/>
      <c r="L6" s="39"/>
      <c r="M6" s="40"/>
      <c r="N6" s="25"/>
      <c r="O6" s="25"/>
    </row>
    <row r="7" spans="1:15" ht="41" customHeight="1" x14ac:dyDescent="0.3">
      <c r="A7" s="24"/>
      <c r="B7" s="38"/>
      <c r="C7" s="98" t="s">
        <v>2</v>
      </c>
      <c r="D7" s="98"/>
      <c r="E7" s="98"/>
      <c r="F7" s="98"/>
      <c r="G7" s="98"/>
      <c r="H7" s="98"/>
      <c r="I7" s="98"/>
      <c r="J7" s="56"/>
      <c r="K7" s="39"/>
      <c r="L7" s="39"/>
      <c r="M7" s="40"/>
      <c r="N7" s="25"/>
      <c r="O7" s="25"/>
    </row>
    <row r="8" spans="1:15" ht="41" customHeight="1" x14ac:dyDescent="0.3">
      <c r="A8" s="25"/>
      <c r="B8" s="38"/>
      <c r="C8" s="11" t="s">
        <v>3</v>
      </c>
      <c r="D8" s="11"/>
      <c r="E8" s="11"/>
      <c r="F8" s="11"/>
      <c r="G8" s="11"/>
      <c r="H8" s="11"/>
      <c r="I8" s="56"/>
      <c r="J8" s="56"/>
      <c r="K8" s="39"/>
      <c r="L8" s="39"/>
      <c r="M8" s="40"/>
      <c r="N8" s="25"/>
      <c r="O8" s="25"/>
    </row>
    <row r="9" spans="1:15" ht="41" customHeight="1" x14ac:dyDescent="0.25">
      <c r="A9" s="23"/>
      <c r="B9" s="33"/>
      <c r="C9" s="101" t="s">
        <v>4</v>
      </c>
      <c r="D9" s="101"/>
      <c r="E9" s="101"/>
      <c r="F9" s="101"/>
      <c r="G9" s="101"/>
      <c r="H9" s="101"/>
      <c r="I9" s="57"/>
      <c r="J9" s="57"/>
      <c r="K9" s="35"/>
      <c r="L9" s="35"/>
      <c r="M9" s="36"/>
      <c r="N9" s="23"/>
      <c r="O9" s="23"/>
    </row>
    <row r="10" spans="1:15" ht="41" customHeight="1" x14ac:dyDescent="0.25">
      <c r="A10" s="26"/>
      <c r="B10" s="33"/>
      <c r="C10" s="101"/>
      <c r="D10" s="101"/>
      <c r="E10" s="101"/>
      <c r="F10" s="101"/>
      <c r="G10" s="101"/>
      <c r="H10" s="101"/>
      <c r="I10" s="58"/>
      <c r="J10" s="58"/>
      <c r="K10" s="35"/>
      <c r="L10" s="35"/>
      <c r="M10" s="36"/>
      <c r="N10" s="23"/>
      <c r="O10" s="23"/>
    </row>
    <row r="11" spans="1:15" ht="41" customHeight="1" x14ac:dyDescent="0.25">
      <c r="A11" s="26"/>
      <c r="B11" s="33"/>
      <c r="C11" s="100" t="s">
        <v>5</v>
      </c>
      <c r="D11" s="100"/>
      <c r="E11" s="100"/>
      <c r="F11" s="100"/>
      <c r="G11" s="100"/>
      <c r="H11" s="100"/>
      <c r="I11" s="100"/>
      <c r="J11" s="58"/>
      <c r="K11" s="35"/>
      <c r="L11" s="35"/>
      <c r="M11" s="36"/>
      <c r="N11" s="23"/>
      <c r="O11" s="23"/>
    </row>
    <row r="12" spans="1:15" ht="16" customHeight="1" x14ac:dyDescent="0.3">
      <c r="A12" s="26"/>
      <c r="B12" s="33"/>
      <c r="C12" s="58"/>
      <c r="D12" s="56"/>
      <c r="E12" s="56"/>
      <c r="F12" s="56"/>
      <c r="G12" s="56"/>
      <c r="H12" s="56"/>
      <c r="I12" s="58"/>
      <c r="J12" s="58"/>
      <c r="K12" s="35"/>
      <c r="L12" s="35"/>
      <c r="M12" s="36"/>
      <c r="N12" s="23"/>
      <c r="O12" s="23"/>
    </row>
    <row r="13" spans="1:15" ht="41" customHeight="1" x14ac:dyDescent="0.3">
      <c r="A13" s="26"/>
      <c r="B13" s="33"/>
      <c r="C13" s="96" t="s">
        <v>6</v>
      </c>
      <c r="D13" s="97"/>
      <c r="E13" s="97"/>
      <c r="F13" s="97"/>
      <c r="G13" s="97"/>
      <c r="H13" s="97"/>
      <c r="I13" s="58"/>
      <c r="J13" s="58"/>
      <c r="K13" s="35"/>
      <c r="L13" s="35"/>
      <c r="M13" s="36"/>
      <c r="N13" s="23"/>
      <c r="O13" s="23"/>
    </row>
    <row r="14" spans="1:15" ht="41" customHeight="1" x14ac:dyDescent="0.25">
      <c r="A14" s="26"/>
      <c r="B14" s="33"/>
      <c r="C14" s="100" t="s">
        <v>7</v>
      </c>
      <c r="D14" s="93"/>
      <c r="E14" s="93"/>
      <c r="F14" s="93"/>
      <c r="G14" s="93"/>
      <c r="H14" s="93"/>
      <c r="I14" s="93"/>
      <c r="J14" s="93"/>
      <c r="K14" s="35"/>
      <c r="L14" s="35"/>
      <c r="M14" s="36"/>
      <c r="N14" s="23"/>
      <c r="O14" s="23"/>
    </row>
    <row r="15" spans="1:15" ht="18" customHeight="1" x14ac:dyDescent="0.25">
      <c r="A15" s="26"/>
      <c r="B15" s="33"/>
      <c r="C15" s="93"/>
      <c r="D15" s="93"/>
      <c r="E15" s="93"/>
      <c r="F15" s="93"/>
      <c r="G15" s="93"/>
      <c r="H15" s="93"/>
      <c r="I15" s="93"/>
      <c r="J15" s="93"/>
      <c r="K15" s="35"/>
      <c r="L15" s="35"/>
      <c r="M15" s="36"/>
      <c r="N15" s="23"/>
      <c r="O15" s="23"/>
    </row>
    <row r="16" spans="1:15" ht="41" customHeight="1" x14ac:dyDescent="0.25">
      <c r="A16" s="26"/>
      <c r="B16" s="41"/>
      <c r="C16" s="42"/>
      <c r="D16" s="43"/>
      <c r="E16" s="43"/>
      <c r="F16" s="43"/>
      <c r="G16" s="43"/>
      <c r="H16" s="43"/>
      <c r="I16" s="43"/>
      <c r="J16" s="43"/>
      <c r="K16" s="43"/>
      <c r="L16" s="43"/>
      <c r="M16" s="44"/>
      <c r="N16" s="23"/>
      <c r="O16" s="23"/>
    </row>
    <row r="17" spans="1:15" ht="41" customHeight="1" x14ac:dyDescent="0.25">
      <c r="A17" s="26"/>
      <c r="B17" s="23"/>
      <c r="C17" s="26"/>
      <c r="D17" s="23"/>
      <c r="E17" s="23"/>
      <c r="F17" s="23"/>
      <c r="G17" s="23"/>
      <c r="H17" s="23"/>
      <c r="I17" s="23"/>
      <c r="J17" s="23"/>
      <c r="K17" s="23"/>
      <c r="L17" s="23"/>
      <c r="M17" s="23"/>
      <c r="N17" s="23"/>
      <c r="O17" s="23"/>
    </row>
    <row r="18" spans="1:15" ht="41" customHeight="1" x14ac:dyDescent="0.25">
      <c r="A18" s="27"/>
      <c r="B18" s="30"/>
      <c r="C18" s="31"/>
      <c r="D18" s="31"/>
      <c r="E18" s="31"/>
      <c r="F18" s="31"/>
      <c r="G18" s="31"/>
      <c r="H18" s="32"/>
      <c r="I18" s="23"/>
      <c r="J18" s="30"/>
      <c r="K18" s="31"/>
      <c r="L18" s="31"/>
      <c r="M18" s="50"/>
      <c r="N18" s="23"/>
      <c r="O18" s="23"/>
    </row>
    <row r="19" spans="1:15" ht="41" customHeight="1" x14ac:dyDescent="0.5">
      <c r="A19" s="27"/>
      <c r="B19" s="33"/>
      <c r="C19" s="60" t="s">
        <v>8</v>
      </c>
      <c r="D19" s="34"/>
      <c r="E19" s="35"/>
      <c r="F19" s="35"/>
      <c r="G19" s="35"/>
      <c r="H19" s="36"/>
      <c r="I19" s="23"/>
      <c r="J19" s="51"/>
      <c r="K19" s="60" t="s">
        <v>9</v>
      </c>
      <c r="L19" s="35"/>
      <c r="M19" s="52"/>
      <c r="N19" s="23"/>
      <c r="O19" s="23"/>
    </row>
    <row r="20" spans="1:15" ht="25" customHeight="1" x14ac:dyDescent="0.25">
      <c r="A20" s="27"/>
      <c r="B20" s="33"/>
      <c r="C20" s="37"/>
      <c r="D20" s="35"/>
      <c r="E20" s="35"/>
      <c r="F20" s="35"/>
      <c r="G20" s="35"/>
      <c r="H20" s="36"/>
      <c r="I20" s="23"/>
      <c r="J20" s="51"/>
      <c r="K20" s="37"/>
      <c r="L20" s="53"/>
      <c r="M20" s="52"/>
      <c r="N20" s="23"/>
      <c r="O20" s="23"/>
    </row>
    <row r="21" spans="1:15" ht="41" customHeight="1" x14ac:dyDescent="0.3">
      <c r="A21" s="27"/>
      <c r="B21" s="38"/>
      <c r="C21" s="88" t="s">
        <v>10</v>
      </c>
      <c r="D21"/>
      <c r="E21"/>
      <c r="F21"/>
      <c r="G21"/>
      <c r="H21" s="45"/>
      <c r="I21" s="23"/>
      <c r="J21" s="54"/>
      <c r="K21" s="92" t="s">
        <v>11</v>
      </c>
      <c r="L21" s="93"/>
      <c r="M21" s="52"/>
      <c r="N21" s="23"/>
      <c r="O21" s="23"/>
    </row>
    <row r="22" spans="1:15" ht="41" customHeight="1" x14ac:dyDescent="0.3">
      <c r="A22" s="27"/>
      <c r="B22" s="38"/>
      <c r="C22" s="94" t="s">
        <v>12</v>
      </c>
      <c r="D22" s="93"/>
      <c r="E22" s="93"/>
      <c r="F22" s="93"/>
      <c r="G22" s="93"/>
      <c r="H22" s="45"/>
      <c r="I22" s="23"/>
      <c r="J22" s="51"/>
      <c r="K22" s="61" t="s">
        <v>13</v>
      </c>
      <c r="L22" s="61" t="s">
        <v>14</v>
      </c>
      <c r="M22" s="52"/>
      <c r="N22" s="23"/>
      <c r="O22" s="23"/>
    </row>
    <row r="23" spans="1:15" ht="41" customHeight="1" x14ac:dyDescent="0.3">
      <c r="A23" s="27"/>
      <c r="B23" s="38"/>
      <c r="C23" s="94" t="s">
        <v>15</v>
      </c>
      <c r="D23" s="93"/>
      <c r="E23" s="93"/>
      <c r="F23" s="93"/>
      <c r="G23" s="93"/>
      <c r="H23" s="46"/>
      <c r="I23" s="23"/>
      <c r="J23" s="51"/>
      <c r="K23" s="61" t="s">
        <v>16</v>
      </c>
      <c r="L23" s="61" t="s">
        <v>17</v>
      </c>
      <c r="M23" s="52"/>
      <c r="N23" s="23"/>
      <c r="O23" s="23"/>
    </row>
    <row r="24" spans="1:15" ht="41" customHeight="1" x14ac:dyDescent="0.3">
      <c r="A24" s="27"/>
      <c r="B24" s="33"/>
      <c r="C24" s="95" t="s">
        <v>18</v>
      </c>
      <c r="D24" s="93"/>
      <c r="E24" s="93"/>
      <c r="F24" s="93"/>
      <c r="G24" s="93"/>
      <c r="H24" s="46"/>
      <c r="I24" s="23"/>
      <c r="J24" s="51"/>
      <c r="K24" s="61" t="s">
        <v>19</v>
      </c>
      <c r="L24" s="62"/>
      <c r="M24" s="52"/>
      <c r="N24" s="23"/>
      <c r="O24" s="23"/>
    </row>
    <row r="25" spans="1:15" ht="41" customHeight="1" x14ac:dyDescent="0.3">
      <c r="A25" s="27"/>
      <c r="B25" s="33"/>
      <c r="C25" s="93"/>
      <c r="D25" s="93"/>
      <c r="E25" s="93"/>
      <c r="F25" s="93"/>
      <c r="G25" s="93"/>
      <c r="H25" s="46"/>
      <c r="I25" s="23"/>
      <c r="J25" s="51"/>
      <c r="K25" s="61" t="s">
        <v>20</v>
      </c>
      <c r="L25" s="62"/>
      <c r="M25" s="52"/>
      <c r="N25" s="23"/>
      <c r="O25" s="23"/>
    </row>
    <row r="26" spans="1:15" ht="41" customHeight="1" x14ac:dyDescent="0.3">
      <c r="A26" s="27"/>
      <c r="B26" s="33"/>
      <c r="C26" s="95" t="s">
        <v>21</v>
      </c>
      <c r="D26" s="93"/>
      <c r="E26" s="93"/>
      <c r="F26" s="93"/>
      <c r="G26" s="93"/>
      <c r="H26" s="47"/>
      <c r="I26" s="23"/>
      <c r="J26" s="51"/>
      <c r="K26" s="61" t="s">
        <v>22</v>
      </c>
      <c r="L26" s="62"/>
      <c r="M26" s="52"/>
      <c r="N26" s="23"/>
      <c r="O26" s="23"/>
    </row>
    <row r="27" spans="1:15" ht="41" customHeight="1" x14ac:dyDescent="0.3">
      <c r="A27" s="27"/>
      <c r="B27" s="33"/>
      <c r="C27" s="95" t="s">
        <v>23</v>
      </c>
      <c r="D27" s="93"/>
      <c r="E27" s="93"/>
      <c r="F27" s="93"/>
      <c r="G27" s="93"/>
      <c r="H27" s="47"/>
      <c r="I27" s="23"/>
      <c r="J27" s="51"/>
      <c r="K27" s="55"/>
      <c r="L27" s="55"/>
      <c r="M27" s="52"/>
      <c r="N27" s="23"/>
      <c r="O27" s="23"/>
    </row>
    <row r="28" spans="1:15" ht="17" x14ac:dyDescent="0.25">
      <c r="A28" s="27"/>
      <c r="B28" s="41"/>
      <c r="C28" s="48"/>
      <c r="D28" s="48"/>
      <c r="E28" s="48"/>
      <c r="F28" s="48"/>
      <c r="G28" s="48"/>
      <c r="H28" s="49"/>
      <c r="I28" s="23"/>
      <c r="J28" s="41"/>
      <c r="K28" s="43"/>
      <c r="L28" s="43"/>
      <c r="M28" s="49"/>
      <c r="N28" s="23"/>
      <c r="O28" s="23"/>
    </row>
    <row r="29" spans="1:15" x14ac:dyDescent="0.2">
      <c r="B29" s="37"/>
      <c r="C29" s="37"/>
      <c r="D29" s="37"/>
      <c r="E29" s="37"/>
      <c r="F29" s="37"/>
      <c r="G29" s="37"/>
      <c r="H29" s="37"/>
    </row>
  </sheetData>
  <mergeCells count="12">
    <mergeCell ref="C27:G27"/>
    <mergeCell ref="C13:H13"/>
    <mergeCell ref="C7:I7"/>
    <mergeCell ref="C5:I5"/>
    <mergeCell ref="C11:I11"/>
    <mergeCell ref="C9:H10"/>
    <mergeCell ref="C14:J15"/>
    <mergeCell ref="K21:L21"/>
    <mergeCell ref="C22:G22"/>
    <mergeCell ref="C23:G23"/>
    <mergeCell ref="C24:G25"/>
    <mergeCell ref="C26:G26"/>
  </mergeCells>
  <hyperlinks>
    <hyperlink ref="K22" r:id="rId1" xr:uid="{FD99C751-B8B5-8D42-B003-9F1048C036E5}"/>
    <hyperlink ref="L22" r:id="rId2" xr:uid="{CDC45545-869C-554C-9607-1217483A327D}"/>
    <hyperlink ref="K23" r:id="rId3" xr:uid="{5330A7E5-EC02-9C45-B761-0B331125126C}"/>
    <hyperlink ref="L23" r:id="rId4" xr:uid="{2621239D-0202-804F-96F8-1DDE17BA53EA}"/>
    <hyperlink ref="K24" r:id="rId5" xr:uid="{B39262EF-512C-794F-A384-34FB269D0E14}"/>
    <hyperlink ref="K25" r:id="rId6" xr:uid="{4F658DF9-8320-CA4D-9AD0-81647EB5835C}"/>
    <hyperlink ref="K26" r:id="rId7" xr:uid="{C14DD1E5-66B2-854E-9D9E-DDE6E669DC5D}"/>
    <hyperlink ref="C13:H13" r:id="rId8" display="6. Schedule an automatic refresh to always derive fresh insights." xr:uid="{BA0179B2-E5BC-3542-A64D-76B55E5A65CD}"/>
    <hyperlink ref="C5:I5" r:id="rId9" display="1. If you already have Supermetrics installed, you can move on to the next step. Otherwise, follow these instructions to install it." xr:uid="{A4DD8E20-29E1-E24D-A09A-C13CDB02C691}"/>
    <hyperlink ref="C21" location="documentation!A1" display="1. Use the 'documentation' tab to understand how each tab relates to each other." xr:uid="{78579A48-A422-FC42-912E-E655A7085FBF}"/>
  </hyperlinks>
  <pageMargins left="0.7" right="0.7" top="0.75" bottom="0.75" header="0.3" footer="0.3"/>
  <pageSetup paperSize="9" orientation="portrait" horizontalDpi="0" verticalDpi="0"/>
  <drawing r:id="rId1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E9E6A-F21A-ED4A-9335-1BD8B9CDEA04}">
  <dimension ref="A1:Y641"/>
  <sheetViews>
    <sheetView zoomScaleNormal="100" workbookViewId="0">
      <selection activeCell="K97" sqref="K97"/>
    </sheetView>
  </sheetViews>
  <sheetFormatPr baseColWidth="10" defaultColWidth="10.83203125" defaultRowHeight="16" x14ac:dyDescent="0.2"/>
  <cols>
    <col min="1" max="1" width="10.83203125" style="7"/>
    <col min="2" max="2" width="17.33203125" style="7" customWidth="1"/>
    <col min="3" max="3" width="12.5" customWidth="1"/>
    <col min="4" max="4" width="24.5" customWidth="1"/>
    <col min="5" max="5" width="14.1640625" customWidth="1"/>
    <col min="6" max="6" width="17" customWidth="1"/>
    <col min="7" max="7" width="47.6640625" customWidth="1"/>
    <col min="8" max="8" width="13.83203125" customWidth="1"/>
    <col min="9" max="9" width="11"/>
    <col min="10" max="10" width="13.83203125" customWidth="1"/>
    <col min="11" max="12" width="11"/>
    <col min="13" max="13" width="24.33203125" customWidth="1"/>
    <col min="14" max="16384" width="10.83203125" style="7"/>
  </cols>
  <sheetData>
    <row r="1" spans="1:25" customFormat="1" x14ac:dyDescent="0.2">
      <c r="A1" s="65" t="s">
        <v>49</v>
      </c>
      <c r="B1" s="65" t="s">
        <v>103</v>
      </c>
      <c r="C1" s="66"/>
      <c r="D1" s="66"/>
      <c r="E1" s="66"/>
      <c r="F1" s="66"/>
      <c r="G1" s="66"/>
      <c r="H1" s="66"/>
      <c r="I1" s="66"/>
      <c r="J1" s="66"/>
      <c r="K1" s="66"/>
      <c r="L1" s="66"/>
      <c r="M1" s="7"/>
    </row>
    <row r="2" spans="1:25" customFormat="1" x14ac:dyDescent="0.2">
      <c r="A2" t="str" cm="1">
        <f t="array" aca="1" ref="A2" ca="1">IFERROR(_xlfn.XLOOKUP(Mads_CampaignType,mapping!D2:D20,mapping!A2:A20),"Other")</f>
        <v>Other</v>
      </c>
      <c r="B2" cm="1">
        <f t="array" aca="1" ref="B2" ca="1">_xlfn.XLOOKUP(Mads_CampaignID,query_microsoft_advertising_2!C:C,query_microsoft_advertising_2!E:E)</f>
        <v>0</v>
      </c>
      <c r="Y2" s="8"/>
    </row>
    <row r="3" spans="1:25" customFormat="1" x14ac:dyDescent="0.2">
      <c r="G3" s="91"/>
    </row>
    <row r="4" spans="1:25" customFormat="1" x14ac:dyDescent="0.2"/>
    <row r="5" spans="1:25" customFormat="1" x14ac:dyDescent="0.2"/>
    <row r="6" spans="1:25" customFormat="1" x14ac:dyDescent="0.2"/>
    <row r="7" spans="1:25" customFormat="1" x14ac:dyDescent="0.2"/>
    <row r="8" spans="1:25" customFormat="1" x14ac:dyDescent="0.2"/>
    <row r="9" spans="1:25" customFormat="1" x14ac:dyDescent="0.2"/>
    <row r="10" spans="1:25" customFormat="1" x14ac:dyDescent="0.2"/>
    <row r="11" spans="1:25" customFormat="1" x14ac:dyDescent="0.2"/>
    <row r="12" spans="1:25" customFormat="1" x14ac:dyDescent="0.2"/>
    <row r="13" spans="1:25" customFormat="1" x14ac:dyDescent="0.2">
      <c r="G13" s="91"/>
    </row>
    <row r="14" spans="1:25" customFormat="1" x14ac:dyDescent="0.2"/>
    <row r="15" spans="1:25" customFormat="1" x14ac:dyDescent="0.2"/>
    <row r="16" spans="1:25" customFormat="1" x14ac:dyDescent="0.2"/>
    <row r="17" spans="7:7" customFormat="1" x14ac:dyDescent="0.2"/>
    <row r="18" spans="7:7" customFormat="1" x14ac:dyDescent="0.2"/>
    <row r="19" spans="7:7" customFormat="1" x14ac:dyDescent="0.2">
      <c r="G19" s="91"/>
    </row>
    <row r="20" spans="7:7" customFormat="1" x14ac:dyDescent="0.2"/>
    <row r="21" spans="7:7" customFormat="1" x14ac:dyDescent="0.2"/>
    <row r="22" spans="7:7" customFormat="1" x14ac:dyDescent="0.2"/>
    <row r="23" spans="7:7" customFormat="1" x14ac:dyDescent="0.2"/>
    <row r="24" spans="7:7" customFormat="1" x14ac:dyDescent="0.2"/>
    <row r="25" spans="7:7" customFormat="1" x14ac:dyDescent="0.2"/>
    <row r="26" spans="7:7" customFormat="1" x14ac:dyDescent="0.2"/>
    <row r="27" spans="7:7" customFormat="1" x14ac:dyDescent="0.2"/>
    <row r="28" spans="7:7" customFormat="1" x14ac:dyDescent="0.2">
      <c r="G28" s="91"/>
    </row>
    <row r="29" spans="7:7" customFormat="1" x14ac:dyDescent="0.2"/>
    <row r="30" spans="7:7" customFormat="1" x14ac:dyDescent="0.2"/>
    <row r="31" spans="7:7" customFormat="1" x14ac:dyDescent="0.2"/>
    <row r="32" spans="7:7" customFormat="1" x14ac:dyDescent="0.2"/>
    <row r="33" spans="7:7" customFormat="1" x14ac:dyDescent="0.2"/>
    <row r="34" spans="7:7" customFormat="1" x14ac:dyDescent="0.2"/>
    <row r="35" spans="7:7" customFormat="1" x14ac:dyDescent="0.2"/>
    <row r="36" spans="7:7" customFormat="1" x14ac:dyDescent="0.2"/>
    <row r="37" spans="7:7" customFormat="1" x14ac:dyDescent="0.2"/>
    <row r="38" spans="7:7" customFormat="1" x14ac:dyDescent="0.2">
      <c r="G38" s="91"/>
    </row>
    <row r="39" spans="7:7" customFormat="1" x14ac:dyDescent="0.2"/>
    <row r="40" spans="7:7" customFormat="1" x14ac:dyDescent="0.2"/>
    <row r="41" spans="7:7" customFormat="1" x14ac:dyDescent="0.2"/>
    <row r="42" spans="7:7" customFormat="1" x14ac:dyDescent="0.2"/>
    <row r="43" spans="7:7" customFormat="1" x14ac:dyDescent="0.2"/>
    <row r="44" spans="7:7" customFormat="1" x14ac:dyDescent="0.2"/>
    <row r="45" spans="7:7" customFormat="1" x14ac:dyDescent="0.2">
      <c r="G45" s="91"/>
    </row>
    <row r="46" spans="7:7" customFormat="1" x14ac:dyDescent="0.2">
      <c r="G46" s="91"/>
    </row>
    <row r="47" spans="7:7" customFormat="1" x14ac:dyDescent="0.2"/>
    <row r="48" spans="7:7" customFormat="1" x14ac:dyDescent="0.2"/>
    <row r="49" spans="7:7" customFormat="1" x14ac:dyDescent="0.2"/>
    <row r="50" spans="7:7" customFormat="1" x14ac:dyDescent="0.2"/>
    <row r="51" spans="7:7" customFormat="1" x14ac:dyDescent="0.2"/>
    <row r="52" spans="7:7" customFormat="1" x14ac:dyDescent="0.2"/>
    <row r="53" spans="7:7" customFormat="1" x14ac:dyDescent="0.2"/>
    <row r="54" spans="7:7" customFormat="1" x14ac:dyDescent="0.2"/>
    <row r="55" spans="7:7" customFormat="1" x14ac:dyDescent="0.2"/>
    <row r="56" spans="7:7" customFormat="1" x14ac:dyDescent="0.2">
      <c r="G56" s="91"/>
    </row>
    <row r="57" spans="7:7" customFormat="1" x14ac:dyDescent="0.2"/>
    <row r="58" spans="7:7" customFormat="1" x14ac:dyDescent="0.2"/>
    <row r="59" spans="7:7" customFormat="1" x14ac:dyDescent="0.2"/>
    <row r="60" spans="7:7" customFormat="1" x14ac:dyDescent="0.2"/>
    <row r="61" spans="7:7" customFormat="1" x14ac:dyDescent="0.2"/>
    <row r="62" spans="7:7" customFormat="1" x14ac:dyDescent="0.2">
      <c r="G62" s="91"/>
    </row>
    <row r="63" spans="7:7" customFormat="1" x14ac:dyDescent="0.2"/>
    <row r="64" spans="7:7" customFormat="1" x14ac:dyDescent="0.2"/>
    <row r="65" spans="7:7" customFormat="1" x14ac:dyDescent="0.2">
      <c r="G65" s="91"/>
    </row>
    <row r="66" spans="7:7" customFormat="1" x14ac:dyDescent="0.2"/>
    <row r="67" spans="7:7" customFormat="1" x14ac:dyDescent="0.2"/>
    <row r="68" spans="7:7" customFormat="1" x14ac:dyDescent="0.2">
      <c r="G68" s="91"/>
    </row>
    <row r="69" spans="7:7" customFormat="1" x14ac:dyDescent="0.2"/>
    <row r="70" spans="7:7" customFormat="1" x14ac:dyDescent="0.2"/>
    <row r="71" spans="7:7" customFormat="1" x14ac:dyDescent="0.2"/>
    <row r="72" spans="7:7" customFormat="1" x14ac:dyDescent="0.2"/>
    <row r="73" spans="7:7" customFormat="1" x14ac:dyDescent="0.2"/>
    <row r="74" spans="7:7" customFormat="1" x14ac:dyDescent="0.2"/>
    <row r="75" spans="7:7" customFormat="1" x14ac:dyDescent="0.2">
      <c r="G75" s="91"/>
    </row>
    <row r="76" spans="7:7" customFormat="1" x14ac:dyDescent="0.2">
      <c r="G76" s="91"/>
    </row>
    <row r="77" spans="7:7" customFormat="1" x14ac:dyDescent="0.2">
      <c r="G77" s="91"/>
    </row>
    <row r="78" spans="7:7" customFormat="1" x14ac:dyDescent="0.2">
      <c r="G78" s="91"/>
    </row>
    <row r="79" spans="7:7" customFormat="1" x14ac:dyDescent="0.2"/>
    <row r="80" spans="7:7" customFormat="1" x14ac:dyDescent="0.2"/>
    <row r="81" spans="7:7" customFormat="1" x14ac:dyDescent="0.2"/>
    <row r="82" spans="7:7" customFormat="1" x14ac:dyDescent="0.2"/>
    <row r="83" spans="7:7" customFormat="1" x14ac:dyDescent="0.2"/>
    <row r="84" spans="7:7" customFormat="1" x14ac:dyDescent="0.2"/>
    <row r="85" spans="7:7" customFormat="1" x14ac:dyDescent="0.2"/>
    <row r="86" spans="7:7" customFormat="1" x14ac:dyDescent="0.2"/>
    <row r="87" spans="7:7" customFormat="1" x14ac:dyDescent="0.2"/>
    <row r="88" spans="7:7" customFormat="1" x14ac:dyDescent="0.2"/>
    <row r="89" spans="7:7" customFormat="1" x14ac:dyDescent="0.2"/>
    <row r="90" spans="7:7" customFormat="1" x14ac:dyDescent="0.2"/>
    <row r="91" spans="7:7" customFormat="1" x14ac:dyDescent="0.2"/>
    <row r="92" spans="7:7" customFormat="1" x14ac:dyDescent="0.2"/>
    <row r="93" spans="7:7" customFormat="1" x14ac:dyDescent="0.2"/>
    <row r="94" spans="7:7" customFormat="1" x14ac:dyDescent="0.2">
      <c r="G94" s="91"/>
    </row>
    <row r="95" spans="7:7" customFormat="1" x14ac:dyDescent="0.2"/>
    <row r="96" spans="7:7" customFormat="1" x14ac:dyDescent="0.2"/>
    <row r="97" customFormat="1" x14ac:dyDescent="0.2"/>
    <row r="98" customFormat="1" x14ac:dyDescent="0.2"/>
    <row r="99" customFormat="1" x14ac:dyDescent="0.2"/>
    <row r="100" customFormat="1" x14ac:dyDescent="0.2"/>
    <row r="101" customFormat="1" x14ac:dyDescent="0.2"/>
    <row r="102" customFormat="1" x14ac:dyDescent="0.2"/>
    <row r="103" customFormat="1" x14ac:dyDescent="0.2"/>
    <row r="104" customFormat="1" x14ac:dyDescent="0.2"/>
    <row r="105" customFormat="1" x14ac:dyDescent="0.2"/>
    <row r="106" customFormat="1" x14ac:dyDescent="0.2"/>
    <row r="107" customFormat="1" x14ac:dyDescent="0.2"/>
    <row r="108" customFormat="1" x14ac:dyDescent="0.2"/>
    <row r="109" customFormat="1" x14ac:dyDescent="0.2"/>
    <row r="110" customFormat="1" x14ac:dyDescent="0.2"/>
    <row r="111" customFormat="1" x14ac:dyDescent="0.2"/>
    <row r="112" customFormat="1" x14ac:dyDescent="0.2"/>
    <row r="113" customFormat="1" x14ac:dyDescent="0.2"/>
    <row r="114" customFormat="1" x14ac:dyDescent="0.2"/>
    <row r="115" customFormat="1" x14ac:dyDescent="0.2"/>
    <row r="116" customFormat="1" x14ac:dyDescent="0.2"/>
    <row r="117" customFormat="1" x14ac:dyDescent="0.2"/>
    <row r="118" customFormat="1" x14ac:dyDescent="0.2"/>
    <row r="119" customFormat="1" x14ac:dyDescent="0.2"/>
    <row r="120" customFormat="1" x14ac:dyDescent="0.2"/>
    <row r="121" customFormat="1" x14ac:dyDescent="0.2"/>
    <row r="122" customFormat="1" x14ac:dyDescent="0.2"/>
    <row r="123" customFormat="1" x14ac:dyDescent="0.2"/>
    <row r="124" customFormat="1" x14ac:dyDescent="0.2"/>
    <row r="125" customFormat="1" x14ac:dyDescent="0.2"/>
    <row r="126" customFormat="1" x14ac:dyDescent="0.2"/>
    <row r="127" customFormat="1" x14ac:dyDescent="0.2"/>
    <row r="128" customFormat="1" x14ac:dyDescent="0.2"/>
    <row r="129" customFormat="1" x14ac:dyDescent="0.2"/>
    <row r="130" customFormat="1" x14ac:dyDescent="0.2"/>
    <row r="131" customFormat="1" x14ac:dyDescent="0.2"/>
    <row r="132" customFormat="1" x14ac:dyDescent="0.2"/>
    <row r="133" customFormat="1" x14ac:dyDescent="0.2"/>
    <row r="134" customFormat="1" x14ac:dyDescent="0.2"/>
    <row r="135" customFormat="1" x14ac:dyDescent="0.2"/>
    <row r="136" customFormat="1" x14ac:dyDescent="0.2"/>
    <row r="137" customFormat="1" x14ac:dyDescent="0.2"/>
    <row r="138" customFormat="1" x14ac:dyDescent="0.2"/>
    <row r="139" customFormat="1" x14ac:dyDescent="0.2"/>
    <row r="140" customFormat="1" x14ac:dyDescent="0.2"/>
    <row r="141" customFormat="1" x14ac:dyDescent="0.2"/>
    <row r="142" customFormat="1" x14ac:dyDescent="0.2"/>
    <row r="143" customFormat="1" x14ac:dyDescent="0.2"/>
    <row r="144" customFormat="1" x14ac:dyDescent="0.2"/>
    <row r="145" customFormat="1" x14ac:dyDescent="0.2"/>
    <row r="146" customFormat="1" x14ac:dyDescent="0.2"/>
    <row r="147" customFormat="1" x14ac:dyDescent="0.2"/>
    <row r="148" customFormat="1" x14ac:dyDescent="0.2"/>
    <row r="149" customFormat="1" x14ac:dyDescent="0.2"/>
    <row r="150" customFormat="1" x14ac:dyDescent="0.2"/>
    <row r="151" customFormat="1" x14ac:dyDescent="0.2"/>
    <row r="152" customFormat="1" x14ac:dyDescent="0.2"/>
    <row r="153" customFormat="1" x14ac:dyDescent="0.2"/>
    <row r="154" customFormat="1" x14ac:dyDescent="0.2"/>
    <row r="155" customFormat="1" x14ac:dyDescent="0.2"/>
    <row r="156" customFormat="1" x14ac:dyDescent="0.2"/>
    <row r="157" customFormat="1" x14ac:dyDescent="0.2"/>
    <row r="158" customFormat="1" x14ac:dyDescent="0.2"/>
    <row r="159" customFormat="1" x14ac:dyDescent="0.2"/>
    <row r="160" customFormat="1" x14ac:dyDescent="0.2"/>
    <row r="161" customFormat="1" x14ac:dyDescent="0.2"/>
    <row r="162" customFormat="1" x14ac:dyDescent="0.2"/>
    <row r="163" customFormat="1" x14ac:dyDescent="0.2"/>
    <row r="164" customFormat="1" x14ac:dyDescent="0.2"/>
    <row r="165" customFormat="1" x14ac:dyDescent="0.2"/>
    <row r="166" customFormat="1" x14ac:dyDescent="0.2"/>
    <row r="167" customFormat="1" x14ac:dyDescent="0.2"/>
    <row r="168" customFormat="1" x14ac:dyDescent="0.2"/>
    <row r="169" customFormat="1" x14ac:dyDescent="0.2"/>
    <row r="170" customFormat="1" x14ac:dyDescent="0.2"/>
    <row r="171" customFormat="1" x14ac:dyDescent="0.2"/>
    <row r="172" customFormat="1" x14ac:dyDescent="0.2"/>
    <row r="173" customFormat="1" x14ac:dyDescent="0.2"/>
    <row r="174" customFormat="1" x14ac:dyDescent="0.2"/>
    <row r="175" customFormat="1" x14ac:dyDescent="0.2"/>
    <row r="176" customFormat="1" x14ac:dyDescent="0.2"/>
    <row r="177" customFormat="1" x14ac:dyDescent="0.2"/>
    <row r="178" customFormat="1" x14ac:dyDescent="0.2"/>
    <row r="179" customFormat="1" x14ac:dyDescent="0.2"/>
    <row r="180" customFormat="1" x14ac:dyDescent="0.2"/>
    <row r="181" customFormat="1" x14ac:dyDescent="0.2"/>
    <row r="182" customFormat="1" x14ac:dyDescent="0.2"/>
    <row r="183" customFormat="1" x14ac:dyDescent="0.2"/>
    <row r="184" customFormat="1" x14ac:dyDescent="0.2"/>
    <row r="185" customFormat="1" x14ac:dyDescent="0.2"/>
    <row r="186" customFormat="1" x14ac:dyDescent="0.2"/>
    <row r="187" customFormat="1" x14ac:dyDescent="0.2"/>
    <row r="188" customFormat="1" x14ac:dyDescent="0.2"/>
    <row r="189" customFormat="1" x14ac:dyDescent="0.2"/>
    <row r="190" customFormat="1" x14ac:dyDescent="0.2"/>
    <row r="191" customFormat="1" x14ac:dyDescent="0.2"/>
    <row r="192" customFormat="1" x14ac:dyDescent="0.2"/>
    <row r="193" customFormat="1" x14ac:dyDescent="0.2"/>
    <row r="194" customFormat="1" x14ac:dyDescent="0.2"/>
    <row r="195" customFormat="1" x14ac:dyDescent="0.2"/>
    <row r="196" customFormat="1" x14ac:dyDescent="0.2"/>
    <row r="197" customFormat="1" x14ac:dyDescent="0.2"/>
    <row r="198" customFormat="1" x14ac:dyDescent="0.2"/>
    <row r="199" customFormat="1" x14ac:dyDescent="0.2"/>
    <row r="200" customFormat="1" x14ac:dyDescent="0.2"/>
    <row r="201" customFormat="1" x14ac:dyDescent="0.2"/>
    <row r="202" customFormat="1" x14ac:dyDescent="0.2"/>
    <row r="203" customFormat="1" x14ac:dyDescent="0.2"/>
    <row r="204" customFormat="1" x14ac:dyDescent="0.2"/>
    <row r="205" customFormat="1" x14ac:dyDescent="0.2"/>
    <row r="206" customFormat="1" x14ac:dyDescent="0.2"/>
    <row r="207" customFormat="1" x14ac:dyDescent="0.2"/>
    <row r="208" customFormat="1" x14ac:dyDescent="0.2"/>
    <row r="209" customFormat="1" x14ac:dyDescent="0.2"/>
    <row r="210" customFormat="1" x14ac:dyDescent="0.2"/>
    <row r="211" customFormat="1" x14ac:dyDescent="0.2"/>
    <row r="212" customFormat="1" x14ac:dyDescent="0.2"/>
    <row r="213" customFormat="1" x14ac:dyDescent="0.2"/>
    <row r="214" customFormat="1" x14ac:dyDescent="0.2"/>
    <row r="215" customFormat="1" x14ac:dyDescent="0.2"/>
    <row r="216" customFormat="1" x14ac:dyDescent="0.2"/>
    <row r="217" customFormat="1" x14ac:dyDescent="0.2"/>
    <row r="218" customFormat="1" x14ac:dyDescent="0.2"/>
    <row r="219" customFormat="1" x14ac:dyDescent="0.2"/>
    <row r="220" customFormat="1" x14ac:dyDescent="0.2"/>
    <row r="221" customFormat="1" x14ac:dyDescent="0.2"/>
    <row r="222" customFormat="1" x14ac:dyDescent="0.2"/>
    <row r="223" customFormat="1" x14ac:dyDescent="0.2"/>
    <row r="224" customFormat="1" x14ac:dyDescent="0.2"/>
    <row r="225" customFormat="1" x14ac:dyDescent="0.2"/>
    <row r="226" customFormat="1" x14ac:dyDescent="0.2"/>
    <row r="227" customFormat="1" x14ac:dyDescent="0.2"/>
    <row r="228" customFormat="1" x14ac:dyDescent="0.2"/>
    <row r="229" customFormat="1" x14ac:dyDescent="0.2"/>
    <row r="230" customFormat="1" x14ac:dyDescent="0.2"/>
    <row r="231" customFormat="1" x14ac:dyDescent="0.2"/>
    <row r="232" customFormat="1" x14ac:dyDescent="0.2"/>
    <row r="233" customFormat="1" x14ac:dyDescent="0.2"/>
    <row r="234" customFormat="1" x14ac:dyDescent="0.2"/>
    <row r="235" customFormat="1" x14ac:dyDescent="0.2"/>
    <row r="236" customFormat="1" x14ac:dyDescent="0.2"/>
    <row r="237" customFormat="1" x14ac:dyDescent="0.2"/>
    <row r="238" customFormat="1" x14ac:dyDescent="0.2"/>
    <row r="239" customFormat="1" x14ac:dyDescent="0.2"/>
    <row r="240" customFormat="1" x14ac:dyDescent="0.2"/>
    <row r="241" customFormat="1" x14ac:dyDescent="0.2"/>
    <row r="242" customFormat="1" x14ac:dyDescent="0.2"/>
    <row r="243" customFormat="1" x14ac:dyDescent="0.2"/>
    <row r="244" customFormat="1" x14ac:dyDescent="0.2"/>
    <row r="245" customFormat="1" x14ac:dyDescent="0.2"/>
    <row r="246" customFormat="1" x14ac:dyDescent="0.2"/>
    <row r="247" customFormat="1" x14ac:dyDescent="0.2"/>
    <row r="248" customFormat="1" x14ac:dyDescent="0.2"/>
    <row r="249" customFormat="1" x14ac:dyDescent="0.2"/>
    <row r="250" customFormat="1" x14ac:dyDescent="0.2"/>
    <row r="251" customFormat="1" x14ac:dyDescent="0.2"/>
    <row r="252" customFormat="1" x14ac:dyDescent="0.2"/>
    <row r="253" customFormat="1" x14ac:dyDescent="0.2"/>
    <row r="254" customFormat="1" x14ac:dyDescent="0.2"/>
    <row r="255" customFormat="1" x14ac:dyDescent="0.2"/>
    <row r="256" customFormat="1" x14ac:dyDescent="0.2"/>
    <row r="257" customFormat="1" x14ac:dyDescent="0.2"/>
    <row r="258" customFormat="1" x14ac:dyDescent="0.2"/>
    <row r="259" customFormat="1" x14ac:dyDescent="0.2"/>
    <row r="260" customFormat="1" x14ac:dyDescent="0.2"/>
    <row r="261" customFormat="1" x14ac:dyDescent="0.2"/>
    <row r="262" customFormat="1" x14ac:dyDescent="0.2"/>
    <row r="263" customFormat="1" x14ac:dyDescent="0.2"/>
    <row r="264" customFormat="1" x14ac:dyDescent="0.2"/>
    <row r="265" customFormat="1" x14ac:dyDescent="0.2"/>
    <row r="266" customFormat="1" x14ac:dyDescent="0.2"/>
    <row r="267" customFormat="1" x14ac:dyDescent="0.2"/>
    <row r="268" customFormat="1" x14ac:dyDescent="0.2"/>
    <row r="269" customFormat="1" x14ac:dyDescent="0.2"/>
    <row r="270" customFormat="1" x14ac:dyDescent="0.2"/>
    <row r="271" customFormat="1" x14ac:dyDescent="0.2"/>
    <row r="272" customFormat="1" x14ac:dyDescent="0.2"/>
    <row r="273" customFormat="1" x14ac:dyDescent="0.2"/>
    <row r="274" customFormat="1" x14ac:dyDescent="0.2"/>
    <row r="275" customFormat="1" x14ac:dyDescent="0.2"/>
    <row r="276" customFormat="1" x14ac:dyDescent="0.2"/>
    <row r="277" customFormat="1" x14ac:dyDescent="0.2"/>
    <row r="278" customFormat="1" x14ac:dyDescent="0.2"/>
    <row r="279" customFormat="1" x14ac:dyDescent="0.2"/>
    <row r="280" customFormat="1" x14ac:dyDescent="0.2"/>
    <row r="281" customFormat="1" x14ac:dyDescent="0.2"/>
    <row r="282" customFormat="1" x14ac:dyDescent="0.2"/>
    <row r="283" customFormat="1" x14ac:dyDescent="0.2"/>
    <row r="284" customFormat="1" x14ac:dyDescent="0.2"/>
    <row r="285" customFormat="1" x14ac:dyDescent="0.2"/>
    <row r="286" customFormat="1" x14ac:dyDescent="0.2"/>
    <row r="287" customFormat="1" x14ac:dyDescent="0.2"/>
    <row r="288" customFormat="1" x14ac:dyDescent="0.2"/>
    <row r="289" customFormat="1" x14ac:dyDescent="0.2"/>
    <row r="290" customFormat="1" x14ac:dyDescent="0.2"/>
    <row r="291" customFormat="1" x14ac:dyDescent="0.2"/>
    <row r="292" customFormat="1" x14ac:dyDescent="0.2"/>
    <row r="293" customFormat="1" x14ac:dyDescent="0.2"/>
    <row r="294" customFormat="1" x14ac:dyDescent="0.2"/>
    <row r="295" customFormat="1" x14ac:dyDescent="0.2"/>
    <row r="296" customFormat="1" x14ac:dyDescent="0.2"/>
    <row r="297" customFormat="1" x14ac:dyDescent="0.2"/>
    <row r="298" customFormat="1" x14ac:dyDescent="0.2"/>
    <row r="299" customFormat="1" x14ac:dyDescent="0.2"/>
    <row r="300" customFormat="1" x14ac:dyDescent="0.2"/>
    <row r="301" customFormat="1" x14ac:dyDescent="0.2"/>
    <row r="302" customFormat="1" x14ac:dyDescent="0.2"/>
    <row r="303" customFormat="1" x14ac:dyDescent="0.2"/>
    <row r="304" customFormat="1" x14ac:dyDescent="0.2"/>
    <row r="305" customFormat="1" x14ac:dyDescent="0.2"/>
    <row r="306" customFormat="1" x14ac:dyDescent="0.2"/>
    <row r="307" customFormat="1" x14ac:dyDescent="0.2"/>
    <row r="308" customFormat="1" x14ac:dyDescent="0.2"/>
    <row r="309" customFormat="1" x14ac:dyDescent="0.2"/>
    <row r="310" customFormat="1" x14ac:dyDescent="0.2"/>
    <row r="311" customFormat="1" x14ac:dyDescent="0.2"/>
    <row r="312" customFormat="1" x14ac:dyDescent="0.2"/>
    <row r="313" customFormat="1" x14ac:dyDescent="0.2"/>
    <row r="314" customFormat="1" x14ac:dyDescent="0.2"/>
    <row r="315" customFormat="1" x14ac:dyDescent="0.2"/>
    <row r="316" customFormat="1" x14ac:dyDescent="0.2"/>
    <row r="317" customFormat="1" x14ac:dyDescent="0.2"/>
    <row r="318" customFormat="1" x14ac:dyDescent="0.2"/>
    <row r="319" customFormat="1" x14ac:dyDescent="0.2"/>
    <row r="320" customFormat="1" x14ac:dyDescent="0.2"/>
    <row r="321" customFormat="1" x14ac:dyDescent="0.2"/>
    <row r="322" customFormat="1" x14ac:dyDescent="0.2"/>
    <row r="323" customFormat="1" x14ac:dyDescent="0.2"/>
    <row r="324" customFormat="1" x14ac:dyDescent="0.2"/>
    <row r="325" customFormat="1" x14ac:dyDescent="0.2"/>
    <row r="326" customFormat="1" x14ac:dyDescent="0.2"/>
    <row r="327" customFormat="1" x14ac:dyDescent="0.2"/>
    <row r="328" customFormat="1" x14ac:dyDescent="0.2"/>
    <row r="329" customFormat="1" x14ac:dyDescent="0.2"/>
    <row r="330" customFormat="1" x14ac:dyDescent="0.2"/>
    <row r="331" customFormat="1" x14ac:dyDescent="0.2"/>
    <row r="332" customFormat="1" x14ac:dyDescent="0.2"/>
    <row r="333" customFormat="1" x14ac:dyDescent="0.2"/>
    <row r="334" customFormat="1" x14ac:dyDescent="0.2"/>
    <row r="335" customFormat="1" x14ac:dyDescent="0.2"/>
    <row r="336" customFormat="1" x14ac:dyDescent="0.2"/>
    <row r="337" customFormat="1" x14ac:dyDescent="0.2"/>
    <row r="338" customFormat="1" x14ac:dyDescent="0.2"/>
    <row r="339" customFormat="1" x14ac:dyDescent="0.2"/>
    <row r="340" customFormat="1" x14ac:dyDescent="0.2"/>
    <row r="341" customFormat="1" x14ac:dyDescent="0.2"/>
    <row r="342" customFormat="1" x14ac:dyDescent="0.2"/>
    <row r="343" customFormat="1" x14ac:dyDescent="0.2"/>
    <row r="344" customFormat="1" x14ac:dyDescent="0.2"/>
    <row r="345" customFormat="1" x14ac:dyDescent="0.2"/>
    <row r="346" customFormat="1" x14ac:dyDescent="0.2"/>
    <row r="347" customFormat="1" x14ac:dyDescent="0.2"/>
    <row r="348" customFormat="1" x14ac:dyDescent="0.2"/>
    <row r="349" customFormat="1" x14ac:dyDescent="0.2"/>
    <row r="350" customFormat="1" x14ac:dyDescent="0.2"/>
    <row r="351" customFormat="1" x14ac:dyDescent="0.2"/>
    <row r="352" customFormat="1" x14ac:dyDescent="0.2"/>
    <row r="353" customFormat="1" x14ac:dyDescent="0.2"/>
    <row r="354" customFormat="1" x14ac:dyDescent="0.2"/>
    <row r="355" customFormat="1" x14ac:dyDescent="0.2"/>
    <row r="356" customFormat="1" x14ac:dyDescent="0.2"/>
    <row r="357" customFormat="1" x14ac:dyDescent="0.2"/>
    <row r="358" customFormat="1" x14ac:dyDescent="0.2"/>
    <row r="359" customFormat="1" x14ac:dyDescent="0.2"/>
    <row r="360" customFormat="1" x14ac:dyDescent="0.2"/>
    <row r="361" customFormat="1" x14ac:dyDescent="0.2"/>
    <row r="362" customFormat="1" x14ac:dyDescent="0.2"/>
    <row r="363" customFormat="1" x14ac:dyDescent="0.2"/>
    <row r="364" customFormat="1" x14ac:dyDescent="0.2"/>
    <row r="365" customFormat="1" x14ac:dyDescent="0.2"/>
    <row r="366" customFormat="1" x14ac:dyDescent="0.2"/>
    <row r="367" customFormat="1" x14ac:dyDescent="0.2"/>
    <row r="368" customFormat="1" x14ac:dyDescent="0.2"/>
    <row r="369" customFormat="1" x14ac:dyDescent="0.2"/>
    <row r="370" customFormat="1" x14ac:dyDescent="0.2"/>
    <row r="371" customFormat="1" x14ac:dyDescent="0.2"/>
    <row r="372" customFormat="1" x14ac:dyDescent="0.2"/>
    <row r="373" customFormat="1" x14ac:dyDescent="0.2"/>
    <row r="374" customFormat="1" x14ac:dyDescent="0.2"/>
    <row r="375" customFormat="1" x14ac:dyDescent="0.2"/>
    <row r="376" customFormat="1" x14ac:dyDescent="0.2"/>
    <row r="377" customFormat="1" x14ac:dyDescent="0.2"/>
    <row r="378" customFormat="1" x14ac:dyDescent="0.2"/>
    <row r="379" customFormat="1" x14ac:dyDescent="0.2"/>
    <row r="380" customFormat="1" x14ac:dyDescent="0.2"/>
    <row r="381" customFormat="1" x14ac:dyDescent="0.2"/>
    <row r="382" customFormat="1" x14ac:dyDescent="0.2"/>
    <row r="383" customFormat="1" x14ac:dyDescent="0.2"/>
    <row r="384" customFormat="1" x14ac:dyDescent="0.2"/>
    <row r="385" customFormat="1" x14ac:dyDescent="0.2"/>
    <row r="386" customFormat="1" x14ac:dyDescent="0.2"/>
    <row r="387" customFormat="1" x14ac:dyDescent="0.2"/>
    <row r="388" customFormat="1" x14ac:dyDescent="0.2"/>
    <row r="389" customFormat="1" x14ac:dyDescent="0.2"/>
    <row r="390" customFormat="1" x14ac:dyDescent="0.2"/>
    <row r="391" customFormat="1" x14ac:dyDescent="0.2"/>
    <row r="392" customFormat="1" x14ac:dyDescent="0.2"/>
    <row r="393" customFormat="1" x14ac:dyDescent="0.2"/>
    <row r="394" customFormat="1" x14ac:dyDescent="0.2"/>
    <row r="395" customFormat="1" x14ac:dyDescent="0.2"/>
    <row r="396" customFormat="1" x14ac:dyDescent="0.2"/>
    <row r="397" customFormat="1" x14ac:dyDescent="0.2"/>
    <row r="398" customFormat="1" x14ac:dyDescent="0.2"/>
    <row r="399" customFormat="1" x14ac:dyDescent="0.2"/>
    <row r="400" customFormat="1" x14ac:dyDescent="0.2"/>
    <row r="401" customFormat="1" x14ac:dyDescent="0.2"/>
    <row r="402" customFormat="1" x14ac:dyDescent="0.2"/>
    <row r="403" customFormat="1" x14ac:dyDescent="0.2"/>
    <row r="404" customFormat="1" x14ac:dyDescent="0.2"/>
    <row r="405" customFormat="1" x14ac:dyDescent="0.2"/>
    <row r="406" customFormat="1" x14ac:dyDescent="0.2"/>
    <row r="407" customFormat="1" x14ac:dyDescent="0.2"/>
    <row r="408" customFormat="1" x14ac:dyDescent="0.2"/>
    <row r="409" customFormat="1" x14ac:dyDescent="0.2"/>
    <row r="410" customFormat="1" x14ac:dyDescent="0.2"/>
    <row r="411" customFormat="1" x14ac:dyDescent="0.2"/>
    <row r="412" customFormat="1" x14ac:dyDescent="0.2"/>
    <row r="413" customFormat="1" x14ac:dyDescent="0.2"/>
    <row r="414" customFormat="1" x14ac:dyDescent="0.2"/>
    <row r="415" customFormat="1" x14ac:dyDescent="0.2"/>
    <row r="416" customFormat="1" x14ac:dyDescent="0.2"/>
    <row r="417" customFormat="1" x14ac:dyDescent="0.2"/>
    <row r="418" customFormat="1" x14ac:dyDescent="0.2"/>
    <row r="419" customFormat="1" x14ac:dyDescent="0.2"/>
    <row r="420" customFormat="1" x14ac:dyDescent="0.2"/>
    <row r="421" customFormat="1" x14ac:dyDescent="0.2"/>
    <row r="422" customFormat="1" x14ac:dyDescent="0.2"/>
    <row r="423" customFormat="1" x14ac:dyDescent="0.2"/>
    <row r="424" customFormat="1" x14ac:dyDescent="0.2"/>
    <row r="425" customFormat="1" x14ac:dyDescent="0.2"/>
    <row r="426" customFormat="1" x14ac:dyDescent="0.2"/>
    <row r="427" customFormat="1" x14ac:dyDescent="0.2"/>
    <row r="428" customFormat="1" x14ac:dyDescent="0.2"/>
    <row r="429" customFormat="1" x14ac:dyDescent="0.2"/>
    <row r="430" customFormat="1" x14ac:dyDescent="0.2"/>
    <row r="431" customFormat="1" x14ac:dyDescent="0.2"/>
    <row r="432" customFormat="1" x14ac:dyDescent="0.2"/>
    <row r="433" customFormat="1" x14ac:dyDescent="0.2"/>
    <row r="434" customFormat="1" x14ac:dyDescent="0.2"/>
    <row r="435" customFormat="1" x14ac:dyDescent="0.2"/>
    <row r="436" customFormat="1" x14ac:dyDescent="0.2"/>
    <row r="437" customFormat="1" x14ac:dyDescent="0.2"/>
    <row r="438" customFormat="1" x14ac:dyDescent="0.2"/>
    <row r="439" customFormat="1" x14ac:dyDescent="0.2"/>
    <row r="440" customFormat="1" x14ac:dyDescent="0.2"/>
    <row r="441" customFormat="1" x14ac:dyDescent="0.2"/>
    <row r="442" customFormat="1" x14ac:dyDescent="0.2"/>
    <row r="443" customFormat="1" x14ac:dyDescent="0.2"/>
    <row r="444" customFormat="1" x14ac:dyDescent="0.2"/>
    <row r="445" customFormat="1" x14ac:dyDescent="0.2"/>
    <row r="446" customFormat="1" x14ac:dyDescent="0.2"/>
    <row r="447" customFormat="1" x14ac:dyDescent="0.2"/>
    <row r="448" customFormat="1" x14ac:dyDescent="0.2"/>
    <row r="449" customFormat="1" x14ac:dyDescent="0.2"/>
    <row r="450" customFormat="1" x14ac:dyDescent="0.2"/>
    <row r="451" customFormat="1" x14ac:dyDescent="0.2"/>
    <row r="452" customFormat="1" x14ac:dyDescent="0.2"/>
    <row r="453" customFormat="1" x14ac:dyDescent="0.2"/>
    <row r="454" customFormat="1" x14ac:dyDescent="0.2"/>
    <row r="455" customFormat="1" x14ac:dyDescent="0.2"/>
    <row r="456" customFormat="1" x14ac:dyDescent="0.2"/>
    <row r="457" customFormat="1" x14ac:dyDescent="0.2"/>
    <row r="458" customFormat="1" x14ac:dyDescent="0.2"/>
    <row r="459" customFormat="1" x14ac:dyDescent="0.2"/>
    <row r="460" customFormat="1" x14ac:dyDescent="0.2"/>
    <row r="461" customFormat="1" x14ac:dyDescent="0.2"/>
    <row r="462" customFormat="1" x14ac:dyDescent="0.2"/>
    <row r="463" customFormat="1" x14ac:dyDescent="0.2"/>
    <row r="464" customFormat="1" x14ac:dyDescent="0.2"/>
    <row r="465" customFormat="1" x14ac:dyDescent="0.2"/>
    <row r="466" customFormat="1" x14ac:dyDescent="0.2"/>
    <row r="467" customFormat="1" x14ac:dyDescent="0.2"/>
    <row r="468" customFormat="1" x14ac:dyDescent="0.2"/>
    <row r="469" customFormat="1" x14ac:dyDescent="0.2"/>
    <row r="470" customFormat="1" x14ac:dyDescent="0.2"/>
    <row r="471" customFormat="1" x14ac:dyDescent="0.2"/>
    <row r="472" customFormat="1" x14ac:dyDescent="0.2"/>
    <row r="473" customFormat="1" x14ac:dyDescent="0.2"/>
    <row r="474" customFormat="1" x14ac:dyDescent="0.2"/>
    <row r="475" customFormat="1" x14ac:dyDescent="0.2"/>
    <row r="476" customFormat="1" x14ac:dyDescent="0.2"/>
    <row r="477" customFormat="1" x14ac:dyDescent="0.2"/>
    <row r="478" customFormat="1" x14ac:dyDescent="0.2"/>
    <row r="479" customFormat="1" x14ac:dyDescent="0.2"/>
    <row r="480" customFormat="1" x14ac:dyDescent="0.2"/>
    <row r="481" customFormat="1" x14ac:dyDescent="0.2"/>
    <row r="482" customFormat="1" x14ac:dyDescent="0.2"/>
    <row r="483" customFormat="1" x14ac:dyDescent="0.2"/>
    <row r="484" customFormat="1" x14ac:dyDescent="0.2"/>
    <row r="485" customFormat="1" x14ac:dyDescent="0.2"/>
    <row r="486" customFormat="1" x14ac:dyDescent="0.2"/>
    <row r="487" customFormat="1" x14ac:dyDescent="0.2"/>
    <row r="488" customFormat="1" x14ac:dyDescent="0.2"/>
    <row r="489" customFormat="1" x14ac:dyDescent="0.2"/>
    <row r="490" customFormat="1" x14ac:dyDescent="0.2"/>
    <row r="491" customFormat="1" x14ac:dyDescent="0.2"/>
    <row r="492" customFormat="1" x14ac:dyDescent="0.2"/>
    <row r="493" customFormat="1" x14ac:dyDescent="0.2"/>
    <row r="494" customFormat="1" x14ac:dyDescent="0.2"/>
    <row r="495" customFormat="1" x14ac:dyDescent="0.2"/>
    <row r="496" customFormat="1" x14ac:dyDescent="0.2"/>
    <row r="497" customFormat="1" x14ac:dyDescent="0.2"/>
    <row r="498" customFormat="1" x14ac:dyDescent="0.2"/>
    <row r="499" customFormat="1" x14ac:dyDescent="0.2"/>
    <row r="500" customFormat="1" x14ac:dyDescent="0.2"/>
    <row r="501" customFormat="1" x14ac:dyDescent="0.2"/>
    <row r="502" customFormat="1" x14ac:dyDescent="0.2"/>
    <row r="503" customFormat="1" x14ac:dyDescent="0.2"/>
    <row r="504" customFormat="1" x14ac:dyDescent="0.2"/>
    <row r="505" customFormat="1" x14ac:dyDescent="0.2"/>
    <row r="506" customFormat="1" x14ac:dyDescent="0.2"/>
    <row r="507" customFormat="1" x14ac:dyDescent="0.2"/>
    <row r="508" customFormat="1" x14ac:dyDescent="0.2"/>
    <row r="509" customFormat="1" x14ac:dyDescent="0.2"/>
    <row r="510" customFormat="1" x14ac:dyDescent="0.2"/>
    <row r="511" customFormat="1" x14ac:dyDescent="0.2"/>
    <row r="512" customFormat="1" x14ac:dyDescent="0.2"/>
    <row r="513" customFormat="1" x14ac:dyDescent="0.2"/>
    <row r="514" customFormat="1" x14ac:dyDescent="0.2"/>
    <row r="515" customFormat="1" x14ac:dyDescent="0.2"/>
    <row r="516" customFormat="1" x14ac:dyDescent="0.2"/>
    <row r="517" customFormat="1" x14ac:dyDescent="0.2"/>
    <row r="518" customFormat="1" x14ac:dyDescent="0.2"/>
    <row r="519" customFormat="1" x14ac:dyDescent="0.2"/>
    <row r="520" customFormat="1" x14ac:dyDescent="0.2"/>
    <row r="521" customFormat="1" x14ac:dyDescent="0.2"/>
    <row r="522" customFormat="1" x14ac:dyDescent="0.2"/>
    <row r="523" customFormat="1" x14ac:dyDescent="0.2"/>
    <row r="524" customFormat="1" x14ac:dyDescent="0.2"/>
    <row r="525" customFormat="1" x14ac:dyDescent="0.2"/>
    <row r="526" customFormat="1" x14ac:dyDescent="0.2"/>
    <row r="527" customFormat="1" x14ac:dyDescent="0.2"/>
    <row r="528" customFormat="1" x14ac:dyDescent="0.2"/>
    <row r="529" customFormat="1" x14ac:dyDescent="0.2"/>
    <row r="530" customFormat="1" x14ac:dyDescent="0.2"/>
    <row r="531" customFormat="1" x14ac:dyDescent="0.2"/>
    <row r="532" customFormat="1" x14ac:dyDescent="0.2"/>
    <row r="533" customFormat="1" x14ac:dyDescent="0.2"/>
    <row r="534" customFormat="1" x14ac:dyDescent="0.2"/>
    <row r="535" customFormat="1" x14ac:dyDescent="0.2"/>
    <row r="536" customFormat="1" x14ac:dyDescent="0.2"/>
    <row r="537" customFormat="1" x14ac:dyDescent="0.2"/>
    <row r="538" customFormat="1" x14ac:dyDescent="0.2"/>
    <row r="539" customFormat="1" x14ac:dyDescent="0.2"/>
    <row r="540" customFormat="1" x14ac:dyDescent="0.2"/>
    <row r="541" customFormat="1" x14ac:dyDescent="0.2"/>
    <row r="542" customFormat="1" x14ac:dyDescent="0.2"/>
    <row r="543" customFormat="1" x14ac:dyDescent="0.2"/>
    <row r="544" customFormat="1" x14ac:dyDescent="0.2"/>
    <row r="545" customFormat="1" x14ac:dyDescent="0.2"/>
    <row r="546" customFormat="1" x14ac:dyDescent="0.2"/>
    <row r="547" customFormat="1" x14ac:dyDescent="0.2"/>
    <row r="548" customFormat="1" x14ac:dyDescent="0.2"/>
    <row r="549" customFormat="1" x14ac:dyDescent="0.2"/>
    <row r="550" customFormat="1" x14ac:dyDescent="0.2"/>
    <row r="551" customFormat="1" x14ac:dyDescent="0.2"/>
    <row r="552" customFormat="1" x14ac:dyDescent="0.2"/>
    <row r="553" customFormat="1" x14ac:dyDescent="0.2"/>
    <row r="554" customFormat="1" x14ac:dyDescent="0.2"/>
    <row r="555" customFormat="1" x14ac:dyDescent="0.2"/>
    <row r="556" customFormat="1" x14ac:dyDescent="0.2"/>
    <row r="557" customFormat="1" x14ac:dyDescent="0.2"/>
    <row r="558" customFormat="1" x14ac:dyDescent="0.2"/>
    <row r="559" customFormat="1" x14ac:dyDescent="0.2"/>
    <row r="560" customFormat="1" x14ac:dyDescent="0.2"/>
    <row r="561" customFormat="1" x14ac:dyDescent="0.2"/>
    <row r="562" customFormat="1" x14ac:dyDescent="0.2"/>
    <row r="563" customFormat="1" x14ac:dyDescent="0.2"/>
    <row r="564" customFormat="1" x14ac:dyDescent="0.2"/>
    <row r="565" customFormat="1" x14ac:dyDescent="0.2"/>
    <row r="566" customFormat="1" x14ac:dyDescent="0.2"/>
    <row r="567" customFormat="1" x14ac:dyDescent="0.2"/>
    <row r="568" customFormat="1" x14ac:dyDescent="0.2"/>
    <row r="569" customFormat="1" x14ac:dyDescent="0.2"/>
    <row r="570" customFormat="1" x14ac:dyDescent="0.2"/>
    <row r="571" customFormat="1" x14ac:dyDescent="0.2"/>
    <row r="572" customFormat="1" x14ac:dyDescent="0.2"/>
    <row r="573" customFormat="1" x14ac:dyDescent="0.2"/>
    <row r="574" customFormat="1" x14ac:dyDescent="0.2"/>
    <row r="575" customFormat="1" x14ac:dyDescent="0.2"/>
    <row r="576" customFormat="1" x14ac:dyDescent="0.2"/>
    <row r="577" customFormat="1" x14ac:dyDescent="0.2"/>
    <row r="578" customFormat="1" x14ac:dyDescent="0.2"/>
    <row r="579" customFormat="1" x14ac:dyDescent="0.2"/>
    <row r="580" customFormat="1" x14ac:dyDescent="0.2"/>
    <row r="581" customFormat="1" x14ac:dyDescent="0.2"/>
    <row r="582" customFormat="1" x14ac:dyDescent="0.2"/>
    <row r="583" customFormat="1" x14ac:dyDescent="0.2"/>
    <row r="584" customFormat="1" x14ac:dyDescent="0.2"/>
    <row r="585" customFormat="1" x14ac:dyDescent="0.2"/>
    <row r="586" customFormat="1" x14ac:dyDescent="0.2"/>
    <row r="587" customFormat="1" x14ac:dyDescent="0.2"/>
    <row r="588" customFormat="1" x14ac:dyDescent="0.2"/>
    <row r="589" customFormat="1" x14ac:dyDescent="0.2"/>
    <row r="590" customFormat="1" x14ac:dyDescent="0.2"/>
    <row r="591" customFormat="1" x14ac:dyDescent="0.2"/>
    <row r="592" customFormat="1" x14ac:dyDescent="0.2"/>
    <row r="593" customFormat="1" x14ac:dyDescent="0.2"/>
    <row r="594" customFormat="1" x14ac:dyDescent="0.2"/>
    <row r="595" customFormat="1" x14ac:dyDescent="0.2"/>
    <row r="596" customFormat="1" x14ac:dyDescent="0.2"/>
    <row r="597" customFormat="1" x14ac:dyDescent="0.2"/>
    <row r="598" customFormat="1" x14ac:dyDescent="0.2"/>
    <row r="599" customFormat="1" x14ac:dyDescent="0.2"/>
    <row r="600" customFormat="1" x14ac:dyDescent="0.2"/>
    <row r="601" customFormat="1" x14ac:dyDescent="0.2"/>
    <row r="602" customFormat="1" x14ac:dyDescent="0.2"/>
    <row r="603" customFormat="1" x14ac:dyDescent="0.2"/>
    <row r="604" customFormat="1" x14ac:dyDescent="0.2"/>
    <row r="605" customFormat="1" x14ac:dyDescent="0.2"/>
    <row r="606" customFormat="1" x14ac:dyDescent="0.2"/>
    <row r="607" customFormat="1" x14ac:dyDescent="0.2"/>
    <row r="608" customFormat="1" x14ac:dyDescent="0.2"/>
    <row r="609" customFormat="1" x14ac:dyDescent="0.2"/>
    <row r="610" customFormat="1" x14ac:dyDescent="0.2"/>
    <row r="611" customFormat="1" x14ac:dyDescent="0.2"/>
    <row r="612" customFormat="1" x14ac:dyDescent="0.2"/>
    <row r="613" customFormat="1" x14ac:dyDescent="0.2"/>
    <row r="614" customFormat="1" x14ac:dyDescent="0.2"/>
    <row r="615" customFormat="1" x14ac:dyDescent="0.2"/>
    <row r="616" customFormat="1" x14ac:dyDescent="0.2"/>
    <row r="617" customFormat="1" x14ac:dyDescent="0.2"/>
    <row r="618" customFormat="1" x14ac:dyDescent="0.2"/>
    <row r="619" customFormat="1" x14ac:dyDescent="0.2"/>
    <row r="620" customFormat="1" x14ac:dyDescent="0.2"/>
    <row r="621" customFormat="1" x14ac:dyDescent="0.2"/>
    <row r="622" customFormat="1" x14ac:dyDescent="0.2"/>
    <row r="623" customFormat="1" x14ac:dyDescent="0.2"/>
    <row r="624" customFormat="1" x14ac:dyDescent="0.2"/>
    <row r="625" customFormat="1" x14ac:dyDescent="0.2"/>
    <row r="626" customFormat="1" x14ac:dyDescent="0.2"/>
    <row r="627" customFormat="1" x14ac:dyDescent="0.2"/>
    <row r="628" customFormat="1" x14ac:dyDescent="0.2"/>
    <row r="629" customFormat="1" x14ac:dyDescent="0.2"/>
    <row r="630" customFormat="1" x14ac:dyDescent="0.2"/>
    <row r="631" customFormat="1" x14ac:dyDescent="0.2"/>
    <row r="632" customFormat="1" x14ac:dyDescent="0.2"/>
    <row r="633" customFormat="1" x14ac:dyDescent="0.2"/>
    <row r="634" customFormat="1" x14ac:dyDescent="0.2"/>
    <row r="635" customFormat="1" x14ac:dyDescent="0.2"/>
    <row r="636" customFormat="1" x14ac:dyDescent="0.2"/>
    <row r="637" customFormat="1" x14ac:dyDescent="0.2"/>
    <row r="638" customFormat="1" x14ac:dyDescent="0.2"/>
    <row r="639" customFormat="1" x14ac:dyDescent="0.2"/>
    <row r="640" customFormat="1" x14ac:dyDescent="0.2"/>
    <row r="641" customFormat="1" x14ac:dyDescent="0.2"/>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8BE51-DB8F-014F-A6D7-49D170C7D588}">
  <dimension ref="A1:F1"/>
  <sheetViews>
    <sheetView workbookViewId="0">
      <selection activeCell="K97" sqref="K97"/>
    </sheetView>
  </sheetViews>
  <sheetFormatPr baseColWidth="10" defaultColWidth="11" defaultRowHeight="16" x14ac:dyDescent="0.2"/>
  <cols>
    <col min="1" max="1" width="12.5" customWidth="1"/>
    <col min="2" max="2" width="20.33203125" customWidth="1"/>
    <col min="3" max="3" width="14.1640625" customWidth="1"/>
    <col min="4" max="4" width="30.5" customWidth="1"/>
    <col min="5" max="5" width="20.33203125" customWidth="1"/>
    <col min="6" max="6" width="13.83203125" customWidth="1"/>
  </cols>
  <sheetData>
    <row r="1" spans="1:6" x14ac:dyDescent="0.2">
      <c r="A1" s="66"/>
      <c r="B1" s="66"/>
      <c r="C1" s="66"/>
      <c r="D1" s="66"/>
      <c r="E1" s="66"/>
      <c r="F1" s="66"/>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EA4AB-8FA1-8D46-B2E5-7558844C48BA}">
  <dimension ref="A1:AX19"/>
  <sheetViews>
    <sheetView workbookViewId="0">
      <selection activeCell="I18" sqref="I18"/>
    </sheetView>
  </sheetViews>
  <sheetFormatPr baseColWidth="10" defaultColWidth="11" defaultRowHeight="16" x14ac:dyDescent="0.2"/>
  <cols>
    <col min="1" max="1" width="65.83203125" bestFit="1" customWidth="1"/>
    <col min="3" max="3" width="13.6640625" bestFit="1" customWidth="1"/>
    <col min="4" max="4" width="26" bestFit="1" customWidth="1"/>
    <col min="5" max="5" width="13.33203125" bestFit="1" customWidth="1"/>
    <col min="7" max="9" width="14" bestFit="1" customWidth="1"/>
    <col min="10" max="10" width="13.33203125" bestFit="1" customWidth="1"/>
    <col min="11" max="11" width="25.83203125" bestFit="1" customWidth="1"/>
    <col min="12" max="12" width="18.1640625" bestFit="1" customWidth="1"/>
    <col min="13" max="13" width="10.5" bestFit="1" customWidth="1"/>
    <col min="14" max="14" width="13.5" bestFit="1" customWidth="1"/>
    <col min="15" max="15" width="11.1640625" bestFit="1" customWidth="1"/>
    <col min="17" max="17" width="14" bestFit="1" customWidth="1"/>
    <col min="18" max="18" width="9.1640625" bestFit="1" customWidth="1"/>
    <col min="19" max="19" width="8.1640625" bestFit="1" customWidth="1"/>
    <col min="20" max="20" width="10.83203125" bestFit="1" customWidth="1"/>
    <col min="21" max="21" width="20" bestFit="1" customWidth="1"/>
    <col min="23" max="23" width="37.6640625" bestFit="1" customWidth="1"/>
    <col min="24" max="24" width="54.33203125" bestFit="1" customWidth="1"/>
    <col min="25" max="25" width="66.6640625" bestFit="1" customWidth="1"/>
    <col min="26" max="26" width="15.33203125" bestFit="1" customWidth="1"/>
    <col min="27" max="27" width="6.5" bestFit="1" customWidth="1"/>
    <col min="28" max="28" width="10.6640625" bestFit="1" customWidth="1"/>
    <col min="29" max="29" width="4.5" bestFit="1" customWidth="1"/>
    <col min="30" max="30" width="8.83203125" bestFit="1" customWidth="1"/>
    <col min="31" max="31" width="18.1640625" bestFit="1" customWidth="1"/>
    <col min="32" max="32" width="45.1640625" bestFit="1" customWidth="1"/>
    <col min="33" max="33" width="2.1640625" bestFit="1" customWidth="1"/>
    <col min="34" max="34" width="14" bestFit="1" customWidth="1"/>
    <col min="35" max="35" width="14.33203125" bestFit="1" customWidth="1"/>
    <col min="36" max="36" width="9.83203125" bestFit="1" customWidth="1"/>
    <col min="37" max="37" width="18.33203125" bestFit="1" customWidth="1"/>
    <col min="38" max="38" width="17" bestFit="1" customWidth="1"/>
    <col min="39" max="39" width="4.5" bestFit="1" customWidth="1"/>
    <col min="40" max="40" width="14.1640625" bestFit="1" customWidth="1"/>
    <col min="41" max="41" width="34.33203125" bestFit="1" customWidth="1"/>
    <col min="42" max="42" width="11.1640625" bestFit="1" customWidth="1"/>
    <col min="43" max="43" width="9.5" bestFit="1" customWidth="1"/>
    <col min="44" max="44" width="10.5" bestFit="1" customWidth="1"/>
    <col min="45" max="45" width="18.1640625" bestFit="1" customWidth="1"/>
    <col min="46" max="46" width="28.5" bestFit="1" customWidth="1"/>
    <col min="48" max="48" width="12.6640625" bestFit="1" customWidth="1"/>
  </cols>
  <sheetData>
    <row r="1" spans="1:50" ht="27" x14ac:dyDescent="0.35">
      <c r="A1" s="2" t="s">
        <v>104</v>
      </c>
    </row>
    <row r="3" spans="1:50" x14ac:dyDescent="0.2">
      <c r="A3" s="105" t="s">
        <v>105</v>
      </c>
      <c r="B3" s="106"/>
      <c r="C3" s="106"/>
      <c r="D3" s="106"/>
      <c r="E3" s="106"/>
      <c r="F3" s="106"/>
    </row>
    <row r="4" spans="1:50" x14ac:dyDescent="0.2">
      <c r="A4" s="106"/>
      <c r="B4" s="106"/>
      <c r="C4" s="106"/>
      <c r="D4" s="106"/>
      <c r="E4" s="106"/>
      <c r="F4" s="106"/>
      <c r="H4" s="3" t="s">
        <v>106</v>
      </c>
    </row>
    <row r="5" spans="1:50" x14ac:dyDescent="0.2">
      <c r="A5" s="106"/>
      <c r="B5" s="106"/>
      <c r="C5" s="106"/>
      <c r="D5" s="106"/>
      <c r="E5" s="106"/>
      <c r="F5" s="106"/>
    </row>
    <row r="6" spans="1:50" x14ac:dyDescent="0.2">
      <c r="A6" s="106"/>
      <c r="B6" s="106"/>
      <c r="C6" s="106"/>
      <c r="D6" s="106"/>
      <c r="E6" s="106"/>
      <c r="F6" s="106"/>
    </row>
    <row r="7" spans="1:50" x14ac:dyDescent="0.2">
      <c r="A7" s="106"/>
      <c r="B7" s="106"/>
      <c r="C7" s="106"/>
      <c r="D7" s="106"/>
      <c r="E7" s="106"/>
      <c r="F7" s="106"/>
    </row>
    <row r="8" spans="1:50" x14ac:dyDescent="0.2">
      <c r="A8" s="106"/>
      <c r="B8" s="106"/>
      <c r="C8" s="106"/>
      <c r="D8" s="106"/>
      <c r="E8" s="106"/>
      <c r="F8" s="106"/>
    </row>
    <row r="9" spans="1:50" x14ac:dyDescent="0.2">
      <c r="A9" s="106"/>
      <c r="B9" s="106"/>
      <c r="C9" s="106"/>
      <c r="D9" s="106"/>
      <c r="E9" s="106"/>
      <c r="F9" s="106"/>
    </row>
    <row r="10" spans="1:50" x14ac:dyDescent="0.2">
      <c r="A10" s="106"/>
      <c r="B10" s="106"/>
      <c r="C10" s="106"/>
      <c r="D10" s="106"/>
      <c r="E10" s="106"/>
      <c r="F10" s="106"/>
    </row>
    <row r="11" spans="1:50" x14ac:dyDescent="0.2">
      <c r="A11" s="106"/>
      <c r="B11" s="106"/>
      <c r="C11" s="106"/>
      <c r="D11" s="106"/>
      <c r="E11" s="106"/>
      <c r="F11" s="106"/>
    </row>
    <row r="12" spans="1:50" x14ac:dyDescent="0.2">
      <c r="A12" s="106"/>
      <c r="B12" s="106"/>
      <c r="C12" s="106"/>
      <c r="D12" s="106"/>
      <c r="E12" s="106"/>
      <c r="F12" s="106"/>
    </row>
    <row r="13" spans="1:50" x14ac:dyDescent="0.2">
      <c r="A13" s="106"/>
      <c r="B13" s="106"/>
      <c r="C13" s="106"/>
      <c r="D13" s="106"/>
      <c r="E13" s="106"/>
      <c r="F13" s="106"/>
    </row>
    <row r="14" spans="1:50" x14ac:dyDescent="0.2">
      <c r="A14" s="106"/>
      <c r="B14" s="106"/>
      <c r="C14" s="106"/>
      <c r="D14" s="106"/>
      <c r="E14" s="106"/>
      <c r="F14" s="106"/>
    </row>
    <row r="16" spans="1:50" x14ac:dyDescent="0.2">
      <c r="A16" s="3" t="s">
        <v>107</v>
      </c>
      <c r="B16" s="3"/>
      <c r="C16" s="3" t="s">
        <v>108</v>
      </c>
      <c r="D16" s="3" t="s">
        <v>109</v>
      </c>
      <c r="E16" s="3" t="s">
        <v>110</v>
      </c>
      <c r="F16" s="3"/>
      <c r="G16" s="3" t="s">
        <v>111</v>
      </c>
      <c r="H16" s="3" t="s">
        <v>112</v>
      </c>
      <c r="I16" s="3" t="s">
        <v>113</v>
      </c>
      <c r="J16" s="3" t="s">
        <v>114</v>
      </c>
      <c r="K16" s="3" t="s">
        <v>115</v>
      </c>
      <c r="L16" s="3" t="s">
        <v>116</v>
      </c>
      <c r="M16" s="3" t="s">
        <v>117</v>
      </c>
      <c r="N16" s="3" t="s">
        <v>118</v>
      </c>
      <c r="O16" s="3" t="s">
        <v>119</v>
      </c>
      <c r="P16" s="3"/>
      <c r="Q16" s="3" t="s">
        <v>120</v>
      </c>
      <c r="R16" s="3" t="s">
        <v>121</v>
      </c>
      <c r="S16" s="3" t="s">
        <v>122</v>
      </c>
      <c r="T16" s="3" t="s">
        <v>123</v>
      </c>
      <c r="U16" s="3" t="s">
        <v>124</v>
      </c>
      <c r="V16" s="3"/>
      <c r="W16" s="3" t="s">
        <v>125</v>
      </c>
      <c r="X16" s="3" t="s">
        <v>126</v>
      </c>
      <c r="Y16" s="3" t="s">
        <v>127</v>
      </c>
      <c r="Z16" s="3" t="s">
        <v>128</v>
      </c>
      <c r="AA16" s="3" t="s">
        <v>129</v>
      </c>
      <c r="AB16" s="3" t="s">
        <v>130</v>
      </c>
      <c r="AC16" s="3" t="s">
        <v>131</v>
      </c>
      <c r="AD16" s="3" t="s">
        <v>132</v>
      </c>
      <c r="AE16" s="3" t="s">
        <v>133</v>
      </c>
      <c r="AF16" s="3" t="s">
        <v>134</v>
      </c>
      <c r="AG16" s="3"/>
      <c r="AH16" s="3" t="s">
        <v>135</v>
      </c>
      <c r="AI16" s="3" t="s">
        <v>136</v>
      </c>
      <c r="AJ16" s="3" t="s">
        <v>137</v>
      </c>
      <c r="AK16" s="3" t="s">
        <v>138</v>
      </c>
      <c r="AL16" s="3" t="s">
        <v>139</v>
      </c>
      <c r="AM16" s="3" t="s">
        <v>140</v>
      </c>
      <c r="AN16" s="3" t="s">
        <v>141</v>
      </c>
      <c r="AO16" s="3" t="s">
        <v>142</v>
      </c>
      <c r="AP16" s="3" t="s">
        <v>143</v>
      </c>
      <c r="AQ16" s="3" t="s">
        <v>144</v>
      </c>
      <c r="AR16" s="3" t="s">
        <v>145</v>
      </c>
      <c r="AS16" s="3" t="s">
        <v>146</v>
      </c>
      <c r="AT16" s="3" t="s">
        <v>147</v>
      </c>
      <c r="AU16" s="3"/>
      <c r="AV16" s="3" t="s">
        <v>148</v>
      </c>
      <c r="AW16" s="3"/>
      <c r="AX16" s="3"/>
    </row>
    <row r="17" spans="4:46" x14ac:dyDescent="0.2">
      <c r="D17" t="s">
        <v>164</v>
      </c>
      <c r="E17" t="s">
        <v>165</v>
      </c>
      <c r="G17" s="5"/>
      <c r="H17" s="5"/>
      <c r="I17" s="89"/>
      <c r="O17" t="s">
        <v>149</v>
      </c>
      <c r="Q17" t="s">
        <v>150</v>
      </c>
      <c r="R17" s="4"/>
      <c r="S17" s="4"/>
      <c r="W17" t="s">
        <v>153</v>
      </c>
      <c r="X17" t="s">
        <v>151</v>
      </c>
      <c r="Y17" t="s">
        <v>152</v>
      </c>
      <c r="Z17" t="s">
        <v>153</v>
      </c>
      <c r="AA17" t="s">
        <v>153</v>
      </c>
      <c r="AB17" t="s">
        <v>153</v>
      </c>
      <c r="AD17">
        <v>10000</v>
      </c>
      <c r="AE17">
        <v>5</v>
      </c>
      <c r="AF17" t="s">
        <v>153</v>
      </c>
      <c r="AG17" t="s">
        <v>153</v>
      </c>
      <c r="AO17" t="s">
        <v>154</v>
      </c>
      <c r="AT17" s="1" t="s">
        <v>166</v>
      </c>
    </row>
    <row r="18" spans="4:46" x14ac:dyDescent="0.2">
      <c r="D18" t="s">
        <v>167</v>
      </c>
      <c r="E18" t="s">
        <v>168</v>
      </c>
      <c r="G18" s="5"/>
      <c r="H18" s="5"/>
      <c r="I18" s="89"/>
      <c r="O18" t="s">
        <v>149</v>
      </c>
      <c r="Q18" t="s">
        <v>150</v>
      </c>
      <c r="R18" s="4"/>
      <c r="S18" s="4"/>
      <c r="W18" t="s">
        <v>153</v>
      </c>
      <c r="X18" t="s">
        <v>155</v>
      </c>
      <c r="Y18" t="s">
        <v>156</v>
      </c>
      <c r="Z18" t="s">
        <v>153</v>
      </c>
      <c r="AA18" t="s">
        <v>153</v>
      </c>
      <c r="AB18" t="s">
        <v>153</v>
      </c>
      <c r="AD18">
        <v>10000</v>
      </c>
      <c r="AE18">
        <v>5</v>
      </c>
      <c r="AF18" t="s">
        <v>153</v>
      </c>
      <c r="AG18" t="s">
        <v>153</v>
      </c>
      <c r="AO18" t="s">
        <v>157</v>
      </c>
      <c r="AT18" s="1" t="s">
        <v>166</v>
      </c>
    </row>
    <row r="19" spans="4:46" x14ac:dyDescent="0.2">
      <c r="D19" t="s">
        <v>169</v>
      </c>
      <c r="E19" t="s">
        <v>170</v>
      </c>
      <c r="G19" s="5"/>
      <c r="H19" s="5"/>
      <c r="I19" s="6"/>
      <c r="O19" t="s">
        <v>158</v>
      </c>
      <c r="Q19" t="s">
        <v>159</v>
      </c>
      <c r="R19" s="4"/>
      <c r="S19" s="4"/>
      <c r="W19" t="s">
        <v>153</v>
      </c>
      <c r="X19" t="s">
        <v>160</v>
      </c>
      <c r="Y19" t="s">
        <v>161</v>
      </c>
      <c r="Z19" t="s">
        <v>153</v>
      </c>
      <c r="AA19" t="s">
        <v>153</v>
      </c>
      <c r="AB19" t="s">
        <v>153</v>
      </c>
      <c r="AD19">
        <v>10000</v>
      </c>
      <c r="AE19">
        <v>5</v>
      </c>
      <c r="AF19" t="s">
        <v>162</v>
      </c>
      <c r="AG19" t="s">
        <v>153</v>
      </c>
      <c r="AO19" t="s">
        <v>163</v>
      </c>
      <c r="AT19" s="1" t="s">
        <v>166</v>
      </c>
    </row>
  </sheetData>
  <mergeCells count="1">
    <mergeCell ref="A3:F1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C7117-770C-C34F-93A3-EF0FBC2BA09B}">
  <dimension ref="A1:P164"/>
  <sheetViews>
    <sheetView showGridLines="0" zoomScaleNormal="100" workbookViewId="0">
      <selection activeCell="E79" sqref="E79"/>
    </sheetView>
  </sheetViews>
  <sheetFormatPr baseColWidth="10" defaultColWidth="0" defaultRowHeight="21" x14ac:dyDescent="0.3"/>
  <cols>
    <col min="1" max="1" width="6.1640625" style="17" customWidth="1"/>
    <col min="2" max="2" width="67.33203125" style="17" customWidth="1"/>
    <col min="3" max="4" width="12.5" style="21" customWidth="1"/>
    <col min="5" max="5" width="15.83203125" style="21" customWidth="1"/>
    <col min="6" max="10" width="12.5" style="21" customWidth="1"/>
    <col min="11" max="11" width="15.83203125" style="21" customWidth="1"/>
    <col min="12" max="14" width="12.5" style="17" customWidth="1"/>
    <col min="15" max="15" width="6.1640625" style="17" customWidth="1"/>
    <col min="16" max="16" width="12.5" style="17" hidden="1" customWidth="1"/>
    <col min="17" max="16384" width="10.83203125" style="17" hidden="1"/>
  </cols>
  <sheetData>
    <row r="1" spans="2:12" s="18" customFormat="1" x14ac:dyDescent="0.3">
      <c r="B1" s="28" t="s">
        <v>24</v>
      </c>
      <c r="C1" s="19"/>
      <c r="D1" s="19"/>
      <c r="E1" s="19"/>
      <c r="F1" s="19"/>
      <c r="G1" s="19"/>
      <c r="H1" s="19"/>
      <c r="I1" s="19"/>
      <c r="J1" s="19"/>
      <c r="K1" s="19"/>
    </row>
    <row r="2" spans="2:12" x14ac:dyDescent="0.3">
      <c r="B2" s="102" t="s">
        <v>25</v>
      </c>
      <c r="C2" s="102"/>
      <c r="D2" s="102"/>
      <c r="E2" s="102"/>
      <c r="F2" s="102"/>
      <c r="G2" s="102"/>
      <c r="H2" s="102"/>
      <c r="I2" s="102"/>
      <c r="J2" s="102"/>
      <c r="K2" s="102"/>
      <c r="L2" s="102"/>
    </row>
    <row r="3" spans="2:12" x14ac:dyDescent="0.3">
      <c r="B3" s="102"/>
      <c r="C3" s="102"/>
      <c r="D3" s="102"/>
      <c r="E3" s="102"/>
      <c r="F3" s="102"/>
      <c r="G3" s="102"/>
      <c r="H3" s="102"/>
      <c r="I3" s="102"/>
      <c r="J3" s="102"/>
      <c r="K3" s="102"/>
      <c r="L3" s="102"/>
    </row>
    <row r="4" spans="2:12" x14ac:dyDescent="0.3">
      <c r="B4" s="102"/>
      <c r="C4" s="102"/>
      <c r="D4" s="102"/>
      <c r="E4" s="102"/>
      <c r="F4" s="102"/>
      <c r="G4" s="102"/>
      <c r="H4" s="102"/>
      <c r="I4" s="102"/>
      <c r="J4" s="102"/>
      <c r="K4" s="102"/>
      <c r="L4" s="102"/>
    </row>
    <row r="5" spans="2:12" s="20" customFormat="1" x14ac:dyDescent="0.3">
      <c r="B5" s="103"/>
      <c r="C5" s="103"/>
      <c r="D5" s="103"/>
      <c r="E5" s="103"/>
      <c r="F5" s="103"/>
      <c r="G5" s="103"/>
      <c r="H5" s="103"/>
      <c r="I5" s="103"/>
      <c r="J5" s="103"/>
      <c r="K5" s="103"/>
      <c r="L5" s="103"/>
    </row>
    <row r="76" spans="2:14" ht="23" x14ac:dyDescent="0.3">
      <c r="B76" s="22" t="s">
        <v>26</v>
      </c>
    </row>
    <row r="77" spans="2:14" x14ac:dyDescent="0.3">
      <c r="C77" s="17"/>
      <c r="D77" s="17"/>
      <c r="E77" s="17"/>
      <c r="F77" s="17"/>
      <c r="G77" s="17"/>
      <c r="H77" s="17"/>
      <c r="I77" s="17"/>
      <c r="J77" s="17"/>
      <c r="K77" s="17"/>
    </row>
    <row r="78" spans="2:14" x14ac:dyDescent="0.3">
      <c r="C78" s="17"/>
      <c r="D78" s="17"/>
      <c r="E78" s="17"/>
      <c r="F78" s="17"/>
      <c r="G78" s="17"/>
      <c r="H78" s="17"/>
      <c r="I78" s="17"/>
      <c r="J78" s="17"/>
      <c r="K78" s="17"/>
    </row>
    <row r="79" spans="2:14" x14ac:dyDescent="0.3">
      <c r="B79" s="11"/>
      <c r="C79" s="12" t="s">
        <v>27</v>
      </c>
      <c r="D79" s="11"/>
      <c r="E79" s="11"/>
      <c r="F79" s="11"/>
      <c r="G79" s="11"/>
      <c r="H79" s="11"/>
      <c r="I79" s="11"/>
      <c r="J79" s="11"/>
      <c r="K79" s="11"/>
      <c r="L79" s="11"/>
      <c r="M79" s="11"/>
      <c r="N79" s="11"/>
    </row>
    <row r="80" spans="2:14" x14ac:dyDescent="0.3">
      <c r="B80" s="11"/>
      <c r="C80" s="11" t="s">
        <v>28</v>
      </c>
      <c r="D80" s="11"/>
      <c r="E80" s="11"/>
      <c r="F80" s="11"/>
      <c r="G80" s="11"/>
      <c r="H80" s="11"/>
      <c r="I80" s="11" t="s">
        <v>29</v>
      </c>
      <c r="J80" s="11"/>
      <c r="K80" s="11"/>
      <c r="L80" s="11"/>
      <c r="M80" s="11"/>
      <c r="N80" s="11"/>
    </row>
    <row r="81" spans="2:14" ht="22" x14ac:dyDescent="0.3">
      <c r="B81" s="12" t="s">
        <v>30</v>
      </c>
      <c r="C81" s="87" t="s">
        <v>31</v>
      </c>
      <c r="D81" s="11" t="s">
        <v>32</v>
      </c>
      <c r="E81" s="87" t="s">
        <v>33</v>
      </c>
      <c r="F81" s="87" t="s">
        <v>34</v>
      </c>
      <c r="G81" s="87" t="s">
        <v>35</v>
      </c>
      <c r="H81" s="87" t="s">
        <v>36</v>
      </c>
      <c r="I81" s="87" t="s">
        <v>31</v>
      </c>
      <c r="J81" s="11" t="s">
        <v>32</v>
      </c>
      <c r="K81" s="87" t="s">
        <v>33</v>
      </c>
      <c r="L81" s="87" t="s">
        <v>34</v>
      </c>
      <c r="M81" s="87" t="s">
        <v>35</v>
      </c>
      <c r="N81" s="87" t="s">
        <v>36</v>
      </c>
    </row>
    <row r="82" spans="2:14" x14ac:dyDescent="0.3">
      <c r="B82" s="13" t="s">
        <v>37</v>
      </c>
      <c r="C82" s="14">
        <v>2806.68</v>
      </c>
      <c r="D82" s="107">
        <v>2475</v>
      </c>
      <c r="E82" s="15">
        <v>44</v>
      </c>
      <c r="F82" s="14">
        <v>63.788181818181812</v>
      </c>
      <c r="G82" s="14">
        <v>9494.01</v>
      </c>
      <c r="H82" s="16">
        <v>3.3826478259010648</v>
      </c>
      <c r="I82" s="14">
        <v>1220.3600000000001</v>
      </c>
      <c r="J82" s="107">
        <v>921</v>
      </c>
      <c r="K82" s="15">
        <v>322</v>
      </c>
      <c r="L82" s="14">
        <v>3.7899378881987582</v>
      </c>
      <c r="M82" s="14">
        <v>3249.24</v>
      </c>
      <c r="N82" s="16">
        <v>2.6625258120554585</v>
      </c>
    </row>
    <row r="83" spans="2:14" x14ac:dyDescent="0.3">
      <c r="B83" s="13" t="s">
        <v>38</v>
      </c>
      <c r="C83" s="14">
        <v>567.42999999999995</v>
      </c>
      <c r="D83" s="107">
        <v>405</v>
      </c>
      <c r="E83" s="15">
        <v>111</v>
      </c>
      <c r="F83" s="14">
        <v>5.1119819819819812</v>
      </c>
      <c r="G83" s="14">
        <v>1939.06</v>
      </c>
      <c r="H83" s="16">
        <v>3.4172673281285801</v>
      </c>
      <c r="I83" s="14">
        <v>2051.8200000000006</v>
      </c>
      <c r="J83" s="107">
        <v>1991</v>
      </c>
      <c r="K83" s="15">
        <v>1113</v>
      </c>
      <c r="L83" s="14">
        <v>1.8435040431266851</v>
      </c>
      <c r="M83" s="14">
        <v>6690.0999999999995</v>
      </c>
      <c r="N83" s="16">
        <v>3.2605686658673751</v>
      </c>
    </row>
    <row r="84" spans="2:14" x14ac:dyDescent="0.3">
      <c r="B84" s="13" t="s">
        <v>39</v>
      </c>
      <c r="C84" s="14">
        <v>1027.6000000000001</v>
      </c>
      <c r="D84" s="107">
        <v>1724</v>
      </c>
      <c r="E84" s="15">
        <v>8605</v>
      </c>
      <c r="F84" s="14">
        <v>0.11941894247530507</v>
      </c>
      <c r="G84" s="14">
        <v>2096.11</v>
      </c>
      <c r="H84" s="16">
        <v>2.0398112105877773</v>
      </c>
      <c r="I84" s="14">
        <v>1459.4499999999998</v>
      </c>
      <c r="J84" s="107">
        <v>1213</v>
      </c>
      <c r="K84" s="15">
        <v>237</v>
      </c>
      <c r="L84" s="14">
        <v>6.15801687763713</v>
      </c>
      <c r="M84" s="14">
        <v>5973.9800000000005</v>
      </c>
      <c r="N84" s="16">
        <v>4.093309123299874</v>
      </c>
    </row>
    <row r="85" spans="2:14" x14ac:dyDescent="0.3">
      <c r="B85" s="13" t="s">
        <v>40</v>
      </c>
      <c r="C85" s="14">
        <v>1500</v>
      </c>
      <c r="D85" s="107">
        <v>593</v>
      </c>
      <c r="E85" s="15">
        <v>20</v>
      </c>
      <c r="F85" s="14">
        <v>75</v>
      </c>
      <c r="G85" s="14">
        <v>2500</v>
      </c>
      <c r="H85" s="16">
        <v>1.6666666666666667</v>
      </c>
      <c r="I85" s="14">
        <v>0</v>
      </c>
      <c r="J85" s="107">
        <v>0</v>
      </c>
      <c r="K85" s="15">
        <v>0</v>
      </c>
      <c r="L85" s="14"/>
      <c r="M85" s="14">
        <v>0</v>
      </c>
      <c r="N85" s="16"/>
    </row>
    <row r="86" spans="2:14" x14ac:dyDescent="0.3">
      <c r="B86" s="13" t="s">
        <v>41</v>
      </c>
      <c r="C86" s="14">
        <v>1378.1399999999999</v>
      </c>
      <c r="D86" s="107">
        <v>747</v>
      </c>
      <c r="E86" s="15">
        <v>98</v>
      </c>
      <c r="F86" s="14">
        <v>14.062653061224488</v>
      </c>
      <c r="G86" s="14">
        <v>4754.16</v>
      </c>
      <c r="H86" s="16">
        <v>3.4496930645652837</v>
      </c>
      <c r="I86" s="14">
        <v>0</v>
      </c>
      <c r="J86" s="107">
        <v>0</v>
      </c>
      <c r="K86" s="15">
        <v>0</v>
      </c>
      <c r="L86" s="14"/>
      <c r="M86" s="14">
        <v>0</v>
      </c>
      <c r="N86" s="16"/>
    </row>
    <row r="87" spans="2:14" x14ac:dyDescent="0.3">
      <c r="B87" s="13" t="s">
        <v>42</v>
      </c>
      <c r="C87" s="14">
        <v>366.15</v>
      </c>
      <c r="D87" s="107">
        <v>357</v>
      </c>
      <c r="E87" s="15">
        <v>55</v>
      </c>
      <c r="F87" s="14">
        <v>6.6572727272727272</v>
      </c>
      <c r="G87" s="14">
        <v>1610.7600000000002</v>
      </c>
      <c r="H87" s="16">
        <v>4.3991806636624347</v>
      </c>
      <c r="I87" s="14">
        <v>803.74000000000012</v>
      </c>
      <c r="J87" s="107">
        <v>1592</v>
      </c>
      <c r="K87" s="15">
        <v>520</v>
      </c>
      <c r="L87" s="14">
        <v>1.5456538461538465</v>
      </c>
      <c r="M87" s="14">
        <v>3072.27</v>
      </c>
      <c r="N87" s="16">
        <v>3.8224674646029806</v>
      </c>
    </row>
    <row r="88" spans="2:14" x14ac:dyDescent="0.3">
      <c r="B88" s="13" t="s">
        <v>43</v>
      </c>
      <c r="C88" s="14">
        <v>0</v>
      </c>
      <c r="D88" s="107">
        <v>0</v>
      </c>
      <c r="E88" s="15">
        <v>0</v>
      </c>
      <c r="F88" s="14"/>
      <c r="G88" s="14">
        <v>0</v>
      </c>
      <c r="H88" s="16"/>
      <c r="I88" s="14">
        <v>1114.8799999999999</v>
      </c>
      <c r="J88" s="107">
        <v>1254</v>
      </c>
      <c r="K88" s="15">
        <v>542</v>
      </c>
      <c r="L88" s="14">
        <v>2.056974169741697</v>
      </c>
      <c r="M88" s="14">
        <v>3257.55</v>
      </c>
      <c r="N88" s="16">
        <v>2.9218839695752012</v>
      </c>
    </row>
    <row r="89" spans="2:14" x14ac:dyDescent="0.3">
      <c r="B89" s="13" t="s">
        <v>44</v>
      </c>
      <c r="C89" s="14">
        <v>318.44</v>
      </c>
      <c r="D89" s="107">
        <v>160</v>
      </c>
      <c r="E89" s="15">
        <v>130</v>
      </c>
      <c r="F89" s="14">
        <v>2.4495384615384617</v>
      </c>
      <c r="G89" s="14">
        <v>1559.41</v>
      </c>
      <c r="H89" s="16">
        <v>4.8970292676799403</v>
      </c>
      <c r="I89" s="14">
        <v>728.27</v>
      </c>
      <c r="J89" s="107">
        <v>784</v>
      </c>
      <c r="K89" s="15">
        <v>299</v>
      </c>
      <c r="L89" s="14">
        <v>2.4356856187290967</v>
      </c>
      <c r="M89" s="14">
        <v>2004.32</v>
      </c>
      <c r="N89" s="16">
        <v>2.7521660922460076</v>
      </c>
    </row>
    <row r="90" spans="2:14" x14ac:dyDescent="0.3">
      <c r="B90" s="13" t="s">
        <v>46</v>
      </c>
      <c r="C90" s="14">
        <v>315.72000000000003</v>
      </c>
      <c r="D90" s="107">
        <v>233</v>
      </c>
      <c r="E90" s="15">
        <v>53</v>
      </c>
      <c r="F90" s="14">
        <v>5.9569811320754722</v>
      </c>
      <c r="G90" s="14">
        <v>859.96</v>
      </c>
      <c r="H90" s="16">
        <v>2.7238059039655389</v>
      </c>
      <c r="I90" s="14">
        <v>576.01</v>
      </c>
      <c r="J90" s="107">
        <v>787</v>
      </c>
      <c r="K90" s="15">
        <v>197</v>
      </c>
      <c r="L90" s="14">
        <v>2.9239086294416241</v>
      </c>
      <c r="M90" s="14">
        <v>1755.7099999999998</v>
      </c>
      <c r="N90" s="16">
        <v>3.0480547212721998</v>
      </c>
    </row>
    <row r="91" spans="2:14" x14ac:dyDescent="0.3">
      <c r="B91" s="13" t="s">
        <v>45</v>
      </c>
      <c r="C91" s="14">
        <v>549.84</v>
      </c>
      <c r="D91" s="107">
        <v>340</v>
      </c>
      <c r="E91" s="15">
        <v>150</v>
      </c>
      <c r="F91" s="14">
        <v>3.6656000000000004</v>
      </c>
      <c r="G91" s="14">
        <v>1522.19</v>
      </c>
      <c r="H91" s="16">
        <v>2.7684235413938598</v>
      </c>
      <c r="I91" s="14">
        <v>0</v>
      </c>
      <c r="J91" s="107">
        <v>0</v>
      </c>
      <c r="K91" s="15">
        <v>0</v>
      </c>
      <c r="L91" s="14"/>
      <c r="M91" s="14">
        <v>0</v>
      </c>
      <c r="N91" s="16"/>
    </row>
    <row r="92" spans="2:14" x14ac:dyDescent="0.3">
      <c r="B92" s="13" t="s">
        <v>47</v>
      </c>
      <c r="C92" s="14">
        <v>108</v>
      </c>
      <c r="D92" s="107">
        <v>59</v>
      </c>
      <c r="E92" s="15">
        <v>6</v>
      </c>
      <c r="F92" s="14">
        <v>18</v>
      </c>
      <c r="G92" s="14">
        <v>354.28</v>
      </c>
      <c r="H92" s="16">
        <v>3.2803703703703699</v>
      </c>
      <c r="I92" s="14">
        <v>212.98</v>
      </c>
      <c r="J92" s="107">
        <v>179</v>
      </c>
      <c r="K92" s="15">
        <v>143</v>
      </c>
      <c r="L92" s="14">
        <v>1.4893706293706293</v>
      </c>
      <c r="M92" s="14">
        <v>987.14</v>
      </c>
      <c r="N92" s="16">
        <v>4.6348952953328952</v>
      </c>
    </row>
    <row r="93" spans="2:14" x14ac:dyDescent="0.3">
      <c r="B93" s="63"/>
      <c r="C93" s="63"/>
      <c r="D93" s="63"/>
      <c r="E93" s="63"/>
      <c r="F93" s="63"/>
      <c r="G93" s="63"/>
      <c r="H93" s="63"/>
      <c r="I93" s="63"/>
      <c r="J93" s="63"/>
      <c r="K93" s="63"/>
      <c r="L93" s="63"/>
    </row>
    <row r="94" spans="2:14" x14ac:dyDescent="0.3">
      <c r="B94" s="63"/>
      <c r="C94" s="63"/>
      <c r="D94" s="63"/>
      <c r="E94" s="63"/>
      <c r="F94" s="63"/>
      <c r="G94" s="63"/>
      <c r="H94" s="63"/>
      <c r="I94" s="63"/>
      <c r="J94" s="63"/>
      <c r="K94" s="63"/>
      <c r="L94" s="63"/>
    </row>
    <row r="95" spans="2:14" x14ac:dyDescent="0.3">
      <c r="B95" s="63"/>
      <c r="C95" s="63"/>
      <c r="D95" s="63"/>
      <c r="E95" s="63"/>
      <c r="F95" s="63"/>
      <c r="G95" s="63"/>
      <c r="H95" s="63"/>
      <c r="I95" s="63"/>
      <c r="J95" s="63"/>
      <c r="K95" s="63"/>
      <c r="L95" s="63"/>
    </row>
    <row r="96" spans="2:14" x14ac:dyDescent="0.3">
      <c r="B96" s="63"/>
      <c r="C96" s="63"/>
      <c r="D96" s="63"/>
      <c r="E96" s="63"/>
      <c r="F96" s="63"/>
      <c r="G96" s="63"/>
      <c r="H96" s="63"/>
      <c r="I96" s="63"/>
      <c r="J96" s="63"/>
      <c r="K96" s="63"/>
      <c r="L96" s="63"/>
    </row>
    <row r="97" spans="2:12" x14ac:dyDescent="0.3">
      <c r="B97" s="63"/>
      <c r="C97" s="63"/>
      <c r="D97" s="63"/>
      <c r="E97" s="63"/>
      <c r="F97" s="63"/>
      <c r="G97" s="63"/>
      <c r="H97" s="63"/>
      <c r="I97" s="63"/>
      <c r="J97" s="63"/>
      <c r="K97" s="63"/>
      <c r="L97" s="63"/>
    </row>
    <row r="98" spans="2:12" x14ac:dyDescent="0.3">
      <c r="B98" s="63"/>
      <c r="C98" s="63"/>
      <c r="D98" s="63"/>
      <c r="E98" s="63"/>
      <c r="F98" s="63"/>
      <c r="G98" s="63"/>
      <c r="H98" s="63"/>
      <c r="I98" s="63"/>
      <c r="J98" s="63"/>
      <c r="K98" s="63"/>
      <c r="L98" s="63"/>
    </row>
    <row r="99" spans="2:12" x14ac:dyDescent="0.3">
      <c r="B99" s="63"/>
      <c r="C99" s="63"/>
      <c r="D99" s="63"/>
      <c r="E99" s="63"/>
      <c r="F99" s="63"/>
      <c r="G99" s="63"/>
      <c r="H99" s="63"/>
      <c r="I99" s="63"/>
      <c r="J99" s="63"/>
      <c r="K99" s="63"/>
      <c r="L99" s="63"/>
    </row>
    <row r="100" spans="2:12" x14ac:dyDescent="0.3">
      <c r="B100" s="63"/>
      <c r="C100" s="63"/>
      <c r="D100" s="63"/>
      <c r="E100" s="63"/>
      <c r="F100" s="63"/>
      <c r="G100" s="63"/>
      <c r="H100" s="63"/>
      <c r="I100" s="63"/>
      <c r="J100" s="63"/>
      <c r="K100" s="63"/>
      <c r="L100" s="63"/>
    </row>
    <row r="101" spans="2:12" x14ac:dyDescent="0.3">
      <c r="B101" s="63"/>
      <c r="C101" s="63"/>
      <c r="D101" s="63"/>
      <c r="E101" s="63"/>
      <c r="F101" s="63"/>
      <c r="G101" s="63"/>
      <c r="H101" s="63"/>
      <c r="I101" s="63"/>
      <c r="J101" s="63"/>
      <c r="K101" s="63"/>
      <c r="L101" s="63"/>
    </row>
    <row r="102" spans="2:12" x14ac:dyDescent="0.3">
      <c r="B102" s="63"/>
      <c r="C102" s="63"/>
      <c r="D102" s="63"/>
      <c r="E102" s="63"/>
      <c r="F102" s="63"/>
      <c r="G102" s="63"/>
      <c r="H102" s="63"/>
      <c r="I102" s="63"/>
      <c r="J102" s="63"/>
      <c r="K102" s="63"/>
      <c r="L102" s="63"/>
    </row>
    <row r="103" spans="2:12" x14ac:dyDescent="0.3">
      <c r="B103" s="63"/>
      <c r="C103" s="63"/>
      <c r="D103" s="63"/>
      <c r="E103" s="63"/>
      <c r="F103" s="63"/>
      <c r="G103" s="63"/>
      <c r="H103" s="63"/>
      <c r="I103" s="63"/>
      <c r="J103" s="63"/>
      <c r="K103" s="63"/>
      <c r="L103" s="63"/>
    </row>
    <row r="104" spans="2:12" x14ac:dyDescent="0.3">
      <c r="B104" s="63"/>
      <c r="C104" s="63"/>
      <c r="D104" s="63"/>
      <c r="E104" s="63"/>
      <c r="F104" s="63"/>
      <c r="G104" s="63"/>
      <c r="H104" s="63"/>
      <c r="I104" s="63"/>
      <c r="J104" s="63"/>
      <c r="K104" s="63"/>
      <c r="L104" s="63"/>
    </row>
    <row r="105" spans="2:12" x14ac:dyDescent="0.3">
      <c r="B105" s="63"/>
      <c r="C105" s="63"/>
      <c r="D105" s="63"/>
      <c r="E105" s="63"/>
      <c r="F105" s="63"/>
      <c r="G105" s="63"/>
      <c r="H105" s="63"/>
      <c r="I105" s="63"/>
      <c r="J105" s="63"/>
      <c r="K105" s="63"/>
      <c r="L105" s="63"/>
    </row>
    <row r="106" spans="2:12" x14ac:dyDescent="0.3">
      <c r="B106" s="63"/>
      <c r="C106" s="63"/>
      <c r="D106" s="63"/>
      <c r="E106" s="63"/>
      <c r="F106" s="63"/>
      <c r="G106" s="63"/>
      <c r="H106" s="63"/>
      <c r="I106" s="63"/>
      <c r="J106" s="63"/>
      <c r="K106" s="63"/>
      <c r="L106" s="63"/>
    </row>
    <row r="107" spans="2:12" x14ac:dyDescent="0.3">
      <c r="B107" s="63"/>
      <c r="C107" s="63"/>
      <c r="D107" s="63"/>
      <c r="E107" s="63"/>
      <c r="F107" s="63"/>
      <c r="G107" s="63"/>
      <c r="H107" s="63"/>
      <c r="I107" s="63"/>
      <c r="J107" s="63"/>
      <c r="K107" s="63"/>
      <c r="L107" s="63"/>
    </row>
    <row r="108" spans="2:12" x14ac:dyDescent="0.3">
      <c r="B108" s="63"/>
      <c r="C108" s="63"/>
      <c r="D108" s="63"/>
      <c r="E108" s="63"/>
      <c r="F108" s="63"/>
      <c r="G108" s="63"/>
      <c r="H108" s="63"/>
      <c r="I108" s="63"/>
      <c r="J108" s="63"/>
      <c r="K108" s="63"/>
      <c r="L108" s="63"/>
    </row>
    <row r="109" spans="2:12" x14ac:dyDescent="0.3">
      <c r="B109" s="63"/>
      <c r="C109" s="63"/>
      <c r="D109" s="63"/>
      <c r="E109" s="63"/>
      <c r="F109" s="63"/>
      <c r="G109" s="63"/>
      <c r="H109" s="63"/>
      <c r="I109" s="63"/>
      <c r="J109" s="63"/>
      <c r="K109" s="63"/>
      <c r="L109" s="63"/>
    </row>
    <row r="110" spans="2:12" x14ac:dyDescent="0.3">
      <c r="B110" s="63"/>
      <c r="C110" s="63"/>
      <c r="D110" s="63"/>
      <c r="E110" s="63"/>
      <c r="F110" s="63"/>
      <c r="G110" s="63"/>
      <c r="H110" s="63"/>
      <c r="I110" s="63"/>
      <c r="J110" s="63"/>
      <c r="K110" s="63"/>
      <c r="L110" s="63"/>
    </row>
    <row r="111" spans="2:12" x14ac:dyDescent="0.3">
      <c r="B111" s="63"/>
      <c r="C111" s="63"/>
      <c r="D111" s="63"/>
      <c r="E111" s="63"/>
      <c r="F111" s="63"/>
      <c r="G111" s="63"/>
      <c r="H111" s="63"/>
      <c r="I111" s="63"/>
      <c r="J111" s="63"/>
      <c r="K111" s="63"/>
      <c r="L111" s="63"/>
    </row>
    <row r="112" spans="2:12" x14ac:dyDescent="0.3">
      <c r="B112" s="63"/>
      <c r="C112" s="63"/>
      <c r="D112" s="63"/>
      <c r="E112" s="63"/>
      <c r="F112" s="63"/>
      <c r="G112" s="63"/>
      <c r="H112" s="63"/>
      <c r="I112" s="63"/>
      <c r="J112" s="63"/>
      <c r="K112" s="63"/>
      <c r="L112" s="63"/>
    </row>
    <row r="113" spans="2:12" x14ac:dyDescent="0.3">
      <c r="B113" s="63"/>
      <c r="C113" s="63"/>
      <c r="D113" s="63"/>
      <c r="E113" s="63"/>
      <c r="F113" s="63"/>
      <c r="G113" s="63"/>
      <c r="H113" s="63"/>
      <c r="I113" s="63"/>
      <c r="J113" s="63"/>
      <c r="K113" s="63"/>
      <c r="L113" s="63"/>
    </row>
    <row r="114" spans="2:12" x14ac:dyDescent="0.3">
      <c r="B114" s="63"/>
      <c r="C114" s="63"/>
      <c r="D114" s="63"/>
      <c r="E114" s="63"/>
      <c r="F114" s="63"/>
      <c r="G114" s="63"/>
      <c r="H114" s="63"/>
      <c r="I114" s="63"/>
      <c r="J114" s="63"/>
      <c r="K114" s="63"/>
      <c r="L114" s="63"/>
    </row>
    <row r="115" spans="2:12" x14ac:dyDescent="0.3">
      <c r="B115" s="63"/>
      <c r="C115" s="63"/>
      <c r="D115" s="63"/>
      <c r="E115" s="63"/>
      <c r="F115" s="63"/>
      <c r="G115" s="63"/>
      <c r="H115" s="63"/>
      <c r="I115" s="63"/>
      <c r="J115" s="63"/>
      <c r="K115" s="63"/>
      <c r="L115" s="63"/>
    </row>
    <row r="116" spans="2:12" x14ac:dyDescent="0.3">
      <c r="B116" s="63"/>
      <c r="C116" s="63"/>
      <c r="D116" s="63"/>
      <c r="E116" s="63"/>
      <c r="F116" s="63"/>
      <c r="G116" s="63"/>
      <c r="H116" s="63"/>
      <c r="I116" s="63"/>
      <c r="J116" s="63"/>
      <c r="K116" s="63"/>
      <c r="L116" s="63"/>
    </row>
    <row r="117" spans="2:12" x14ac:dyDescent="0.3">
      <c r="B117" s="63"/>
      <c r="C117" s="63"/>
      <c r="D117" s="63"/>
      <c r="E117" s="63"/>
      <c r="F117" s="63"/>
      <c r="G117" s="63"/>
      <c r="H117" s="63"/>
      <c r="I117" s="63"/>
      <c r="J117" s="63"/>
      <c r="K117" s="63"/>
      <c r="L117" s="63"/>
    </row>
    <row r="118" spans="2:12" x14ac:dyDescent="0.3">
      <c r="B118" s="63"/>
      <c r="C118" s="63"/>
      <c r="D118" s="63"/>
      <c r="E118" s="63"/>
      <c r="F118" s="63"/>
      <c r="G118" s="63"/>
      <c r="H118" s="63"/>
      <c r="I118" s="63"/>
      <c r="J118" s="63"/>
      <c r="K118" s="63"/>
      <c r="L118" s="63"/>
    </row>
    <row r="119" spans="2:12" x14ac:dyDescent="0.3">
      <c r="B119" s="63"/>
      <c r="C119" s="63"/>
      <c r="D119" s="63"/>
      <c r="E119" s="63"/>
      <c r="F119" s="63"/>
      <c r="G119" s="63"/>
      <c r="H119" s="63"/>
      <c r="I119" s="63"/>
      <c r="J119" s="63"/>
      <c r="K119" s="63"/>
      <c r="L119" s="63"/>
    </row>
    <row r="120" spans="2:12" x14ac:dyDescent="0.3">
      <c r="B120" s="63"/>
      <c r="C120" s="63"/>
      <c r="D120" s="63"/>
      <c r="E120" s="63"/>
      <c r="F120" s="63"/>
      <c r="G120" s="63"/>
      <c r="H120" s="63"/>
      <c r="I120" s="63"/>
      <c r="J120" s="63"/>
      <c r="K120" s="63"/>
      <c r="L120" s="63"/>
    </row>
    <row r="121" spans="2:12" x14ac:dyDescent="0.3">
      <c r="B121" s="63"/>
      <c r="C121" s="63"/>
      <c r="D121" s="63"/>
      <c r="E121" s="63"/>
      <c r="F121" s="63"/>
      <c r="G121" s="63"/>
      <c r="H121" s="63"/>
      <c r="I121" s="63"/>
      <c r="J121" s="63"/>
      <c r="K121" s="63"/>
      <c r="L121" s="63"/>
    </row>
    <row r="122" spans="2:12" x14ac:dyDescent="0.3">
      <c r="B122" s="63"/>
      <c r="C122" s="63"/>
      <c r="D122" s="63"/>
      <c r="E122" s="63"/>
      <c r="F122" s="63"/>
      <c r="G122" s="63"/>
      <c r="H122" s="63"/>
      <c r="I122" s="63"/>
      <c r="J122" s="63"/>
      <c r="K122" s="63"/>
      <c r="L122" s="63"/>
    </row>
    <row r="123" spans="2:12" x14ac:dyDescent="0.3">
      <c r="B123" s="63"/>
      <c r="C123" s="63"/>
      <c r="D123" s="63"/>
      <c r="E123" s="63"/>
      <c r="F123" s="63"/>
      <c r="G123" s="63"/>
      <c r="H123" s="63"/>
      <c r="I123" s="63"/>
      <c r="J123" s="63"/>
      <c r="K123" s="63"/>
      <c r="L123" s="63"/>
    </row>
    <row r="124" spans="2:12" x14ac:dyDescent="0.3">
      <c r="B124" s="63"/>
      <c r="C124" s="63"/>
      <c r="D124" s="63"/>
      <c r="E124" s="63"/>
      <c r="F124" s="63"/>
      <c r="G124" s="63"/>
      <c r="H124" s="63"/>
      <c r="I124" s="63"/>
      <c r="J124" s="63"/>
      <c r="K124" s="63"/>
      <c r="L124" s="63"/>
    </row>
    <row r="125" spans="2:12" x14ac:dyDescent="0.3">
      <c r="B125" s="63"/>
      <c r="C125" s="63"/>
      <c r="D125" s="63"/>
      <c r="E125" s="63"/>
      <c r="F125" s="63"/>
      <c r="G125" s="63"/>
      <c r="H125" s="63"/>
      <c r="I125" s="63"/>
      <c r="J125" s="63"/>
      <c r="K125" s="63"/>
      <c r="L125" s="63"/>
    </row>
    <row r="126" spans="2:12" x14ac:dyDescent="0.3">
      <c r="B126" s="63"/>
      <c r="C126" s="63"/>
      <c r="D126" s="63"/>
      <c r="E126" s="63"/>
      <c r="F126" s="63"/>
      <c r="G126" s="63"/>
      <c r="H126" s="63"/>
      <c r="I126" s="63"/>
      <c r="J126" s="63"/>
      <c r="K126" s="63"/>
      <c r="L126" s="63"/>
    </row>
    <row r="127" spans="2:12" x14ac:dyDescent="0.3">
      <c r="B127" s="63"/>
      <c r="C127" s="63"/>
      <c r="D127" s="63"/>
      <c r="E127" s="63"/>
      <c r="F127" s="63"/>
      <c r="G127" s="63"/>
      <c r="H127" s="63"/>
      <c r="I127" s="63"/>
      <c r="J127" s="63"/>
      <c r="K127" s="63"/>
      <c r="L127" s="63"/>
    </row>
    <row r="128" spans="2:12" x14ac:dyDescent="0.3">
      <c r="B128" s="63"/>
      <c r="C128" s="63"/>
      <c r="D128" s="63"/>
      <c r="E128" s="63"/>
      <c r="F128" s="63"/>
      <c r="G128" s="63"/>
      <c r="H128" s="63"/>
      <c r="I128" s="63"/>
      <c r="J128" s="63"/>
      <c r="K128" s="63"/>
      <c r="L128" s="63"/>
    </row>
    <row r="129" spans="2:12" x14ac:dyDescent="0.3">
      <c r="B129" s="63"/>
      <c r="C129" s="63"/>
      <c r="D129" s="63"/>
      <c r="E129" s="63"/>
      <c r="F129" s="63"/>
      <c r="G129" s="63"/>
      <c r="H129" s="63"/>
      <c r="I129" s="63"/>
      <c r="J129" s="63"/>
      <c r="K129" s="63"/>
      <c r="L129" s="63"/>
    </row>
    <row r="130" spans="2:12" x14ac:dyDescent="0.3">
      <c r="B130" s="63"/>
      <c r="C130" s="63"/>
      <c r="D130" s="63"/>
      <c r="E130" s="63"/>
      <c r="F130" s="63"/>
      <c r="G130" s="63"/>
      <c r="H130" s="63"/>
      <c r="I130" s="63"/>
      <c r="J130" s="63"/>
      <c r="K130" s="63"/>
      <c r="L130" s="63"/>
    </row>
    <row r="131" spans="2:12" x14ac:dyDescent="0.3">
      <c r="B131" s="63"/>
      <c r="C131" s="63"/>
      <c r="D131" s="63"/>
      <c r="E131" s="63"/>
      <c r="F131" s="63"/>
      <c r="G131" s="63"/>
      <c r="H131" s="63"/>
      <c r="I131" s="63"/>
      <c r="J131" s="63"/>
      <c r="K131" s="63"/>
      <c r="L131" s="63"/>
    </row>
    <row r="132" spans="2:12" x14ac:dyDescent="0.3">
      <c r="B132" s="63"/>
      <c r="C132" s="63"/>
      <c r="D132" s="63"/>
      <c r="E132" s="63"/>
      <c r="F132" s="63"/>
      <c r="G132" s="63"/>
      <c r="H132" s="63"/>
      <c r="I132" s="63"/>
      <c r="J132" s="63"/>
      <c r="K132" s="63"/>
      <c r="L132" s="63"/>
    </row>
    <row r="133" spans="2:12" x14ac:dyDescent="0.3">
      <c r="B133" s="63"/>
      <c r="C133" s="63"/>
      <c r="D133" s="63"/>
      <c r="E133" s="63"/>
      <c r="F133" s="63"/>
      <c r="G133" s="63"/>
      <c r="H133" s="63"/>
      <c r="I133" s="63"/>
      <c r="J133" s="63"/>
      <c r="K133" s="63"/>
      <c r="L133" s="63"/>
    </row>
    <row r="134" spans="2:12" x14ac:dyDescent="0.3">
      <c r="B134" s="63"/>
      <c r="C134" s="63"/>
      <c r="D134" s="63"/>
      <c r="E134" s="63"/>
      <c r="F134" s="63"/>
      <c r="G134" s="63"/>
      <c r="H134" s="63"/>
      <c r="I134" s="63"/>
      <c r="J134" s="63"/>
      <c r="K134" s="63"/>
      <c r="L134" s="63"/>
    </row>
    <row r="135" spans="2:12" x14ac:dyDescent="0.3">
      <c r="B135" s="63"/>
      <c r="C135" s="63"/>
      <c r="D135" s="63"/>
      <c r="E135" s="63"/>
      <c r="F135" s="63"/>
      <c r="G135" s="63"/>
      <c r="H135" s="63"/>
      <c r="I135" s="63"/>
      <c r="J135" s="63"/>
      <c r="K135" s="63"/>
      <c r="L135" s="63"/>
    </row>
    <row r="136" spans="2:12" x14ac:dyDescent="0.3">
      <c r="B136" s="63"/>
      <c r="C136" s="63"/>
      <c r="D136" s="63"/>
      <c r="E136" s="63"/>
      <c r="F136" s="63"/>
      <c r="G136" s="63"/>
      <c r="H136" s="63"/>
      <c r="I136" s="63"/>
      <c r="J136" s="63"/>
      <c r="K136" s="63"/>
      <c r="L136" s="63"/>
    </row>
    <row r="137" spans="2:12" x14ac:dyDescent="0.3">
      <c r="B137" s="63"/>
      <c r="C137" s="63"/>
      <c r="D137" s="63"/>
      <c r="E137" s="63"/>
      <c r="F137" s="63"/>
      <c r="G137" s="63"/>
      <c r="H137" s="63"/>
      <c r="I137" s="63"/>
      <c r="J137" s="63"/>
      <c r="K137" s="63"/>
      <c r="L137" s="63"/>
    </row>
    <row r="138" spans="2:12" x14ac:dyDescent="0.3">
      <c r="B138" s="63"/>
      <c r="C138" s="63"/>
      <c r="D138" s="63"/>
      <c r="E138" s="63"/>
      <c r="F138" s="63"/>
      <c r="G138" s="63"/>
      <c r="H138" s="63"/>
      <c r="I138" s="63"/>
      <c r="J138" s="63"/>
      <c r="K138" s="63"/>
      <c r="L138" s="63"/>
    </row>
    <row r="139" spans="2:12" x14ac:dyDescent="0.3">
      <c r="B139" s="63"/>
      <c r="C139" s="63"/>
      <c r="D139" s="63"/>
      <c r="E139" s="63"/>
      <c r="F139" s="63"/>
      <c r="G139" s="63"/>
      <c r="H139" s="63"/>
      <c r="I139" s="63"/>
      <c r="J139" s="63"/>
      <c r="K139" s="63"/>
      <c r="L139" s="63"/>
    </row>
    <row r="140" spans="2:12" x14ac:dyDescent="0.3">
      <c r="B140" s="63"/>
      <c r="C140" s="63"/>
      <c r="D140" s="63"/>
      <c r="E140" s="63"/>
      <c r="F140" s="63"/>
      <c r="G140" s="63"/>
      <c r="H140" s="63"/>
      <c r="I140" s="63"/>
      <c r="J140" s="63"/>
      <c r="K140" s="63"/>
      <c r="L140" s="63"/>
    </row>
    <row r="141" spans="2:12" x14ac:dyDescent="0.3">
      <c r="B141" s="63"/>
      <c r="C141" s="63"/>
      <c r="D141" s="63"/>
      <c r="E141" s="63"/>
      <c r="F141" s="63"/>
      <c r="G141" s="63"/>
      <c r="H141" s="63"/>
      <c r="I141" s="63"/>
      <c r="J141" s="63"/>
      <c r="K141" s="63"/>
      <c r="L141" s="63"/>
    </row>
    <row r="142" spans="2:12" x14ac:dyDescent="0.3">
      <c r="B142" s="63"/>
      <c r="C142" s="63"/>
      <c r="D142" s="63"/>
      <c r="E142" s="63"/>
      <c r="F142" s="63"/>
      <c r="G142" s="63"/>
      <c r="H142" s="63"/>
      <c r="I142" s="63"/>
      <c r="J142" s="63"/>
      <c r="K142" s="63"/>
      <c r="L142" s="63"/>
    </row>
    <row r="143" spans="2:12" x14ac:dyDescent="0.3">
      <c r="B143" s="63"/>
      <c r="C143" s="63"/>
      <c r="D143" s="63"/>
      <c r="E143" s="63"/>
      <c r="F143" s="63"/>
      <c r="G143" s="63"/>
      <c r="H143" s="63"/>
      <c r="I143" s="63"/>
      <c r="J143" s="63"/>
      <c r="K143" s="63"/>
      <c r="L143" s="63"/>
    </row>
    <row r="144" spans="2:12" x14ac:dyDescent="0.3">
      <c r="B144" s="63"/>
      <c r="C144" s="63"/>
      <c r="D144" s="63"/>
      <c r="E144" s="63"/>
      <c r="F144" s="63"/>
      <c r="G144" s="63"/>
      <c r="H144" s="63"/>
      <c r="I144" s="63"/>
      <c r="J144" s="63"/>
      <c r="K144" s="63"/>
      <c r="L144" s="63"/>
    </row>
    <row r="145" spans="2:12" x14ac:dyDescent="0.3">
      <c r="B145" s="63"/>
      <c r="C145" s="63"/>
      <c r="D145" s="63"/>
      <c r="E145" s="63"/>
      <c r="F145" s="63"/>
      <c r="G145" s="63"/>
      <c r="H145" s="63"/>
      <c r="I145" s="63"/>
      <c r="J145" s="63"/>
      <c r="K145" s="63"/>
      <c r="L145" s="63"/>
    </row>
    <row r="146" spans="2:12" x14ac:dyDescent="0.3">
      <c r="B146" s="63"/>
      <c r="C146" s="63"/>
      <c r="D146" s="63"/>
      <c r="E146" s="63"/>
      <c r="F146" s="63"/>
      <c r="G146" s="63"/>
      <c r="H146" s="63"/>
      <c r="I146" s="63"/>
      <c r="J146" s="63"/>
      <c r="K146" s="63"/>
      <c r="L146" s="63"/>
    </row>
    <row r="147" spans="2:12" x14ac:dyDescent="0.3">
      <c r="B147" s="63"/>
      <c r="C147" s="63"/>
      <c r="D147" s="63"/>
      <c r="E147" s="63"/>
      <c r="F147" s="63"/>
      <c r="G147" s="63"/>
      <c r="H147" s="63"/>
      <c r="I147" s="63"/>
      <c r="J147" s="63"/>
      <c r="K147" s="63"/>
      <c r="L147" s="63"/>
    </row>
    <row r="148" spans="2:12" x14ac:dyDescent="0.3">
      <c r="B148" s="63"/>
      <c r="C148" s="63"/>
      <c r="D148" s="63"/>
      <c r="E148" s="63"/>
      <c r="F148" s="63"/>
      <c r="G148" s="63"/>
      <c r="H148" s="63"/>
      <c r="I148" s="63"/>
      <c r="J148" s="63"/>
      <c r="K148" s="63"/>
      <c r="L148" s="63"/>
    </row>
    <row r="149" spans="2:12" x14ac:dyDescent="0.3">
      <c r="B149" s="63"/>
      <c r="C149" s="63"/>
      <c r="D149" s="63"/>
      <c r="E149" s="63"/>
      <c r="F149" s="63"/>
      <c r="G149" s="63"/>
      <c r="H149" s="63"/>
      <c r="I149" s="63"/>
      <c r="J149" s="63"/>
      <c r="K149" s="63"/>
      <c r="L149" s="63"/>
    </row>
    <row r="150" spans="2:12" x14ac:dyDescent="0.3">
      <c r="B150" s="63"/>
      <c r="C150" s="63"/>
      <c r="D150" s="63"/>
      <c r="E150" s="63"/>
      <c r="F150" s="63"/>
      <c r="G150" s="63"/>
      <c r="H150" s="63"/>
      <c r="I150" s="63"/>
      <c r="J150" s="63"/>
      <c r="K150" s="63"/>
      <c r="L150" s="63"/>
    </row>
    <row r="151" spans="2:12" x14ac:dyDescent="0.3">
      <c r="B151" s="63"/>
      <c r="C151" s="63"/>
      <c r="D151" s="63"/>
      <c r="E151" s="63"/>
      <c r="F151" s="63"/>
      <c r="G151" s="63"/>
      <c r="H151" s="63"/>
      <c r="I151" s="63"/>
      <c r="J151" s="63"/>
      <c r="K151" s="63"/>
      <c r="L151" s="63"/>
    </row>
    <row r="152" spans="2:12" x14ac:dyDescent="0.3">
      <c r="B152" s="63"/>
      <c r="C152" s="63"/>
      <c r="D152" s="63"/>
      <c r="E152" s="63"/>
      <c r="F152" s="63"/>
      <c r="G152" s="63"/>
      <c r="H152" s="63"/>
      <c r="I152" s="63"/>
      <c r="J152" s="63"/>
      <c r="K152" s="63"/>
      <c r="L152" s="63"/>
    </row>
    <row r="153" spans="2:12" x14ac:dyDescent="0.3">
      <c r="B153" s="63"/>
      <c r="C153" s="63"/>
      <c r="D153" s="63"/>
      <c r="E153" s="63"/>
      <c r="F153" s="63"/>
      <c r="G153" s="63"/>
      <c r="H153" s="63"/>
      <c r="I153" s="63"/>
      <c r="J153" s="63"/>
      <c r="K153" s="63"/>
      <c r="L153" s="63"/>
    </row>
    <row r="154" spans="2:12" x14ac:dyDescent="0.3">
      <c r="B154" s="63"/>
      <c r="C154" s="63"/>
      <c r="D154" s="63"/>
      <c r="E154" s="63"/>
      <c r="F154" s="63"/>
      <c r="G154" s="63"/>
      <c r="H154" s="63"/>
      <c r="I154" s="63"/>
      <c r="J154" s="63"/>
      <c r="K154" s="63"/>
      <c r="L154" s="63"/>
    </row>
    <row r="155" spans="2:12" x14ac:dyDescent="0.3">
      <c r="B155" s="63"/>
      <c r="C155" s="63"/>
      <c r="D155" s="63"/>
      <c r="E155" s="63"/>
      <c r="F155" s="63"/>
      <c r="G155" s="63"/>
      <c r="H155" s="63"/>
      <c r="I155" s="63"/>
      <c r="J155" s="63"/>
      <c r="K155" s="63"/>
      <c r="L155" s="63"/>
    </row>
    <row r="156" spans="2:12" x14ac:dyDescent="0.3">
      <c r="B156" s="63"/>
      <c r="C156" s="63"/>
      <c r="D156" s="63"/>
      <c r="E156" s="63"/>
      <c r="F156" s="63"/>
      <c r="G156" s="63"/>
      <c r="H156" s="63"/>
      <c r="I156" s="63"/>
      <c r="J156" s="63"/>
      <c r="K156" s="63"/>
      <c r="L156" s="63"/>
    </row>
    <row r="157" spans="2:12" x14ac:dyDescent="0.3">
      <c r="B157" s="63"/>
      <c r="C157" s="63"/>
      <c r="D157" s="63"/>
      <c r="E157" s="63"/>
      <c r="F157" s="63"/>
      <c r="G157" s="63"/>
      <c r="H157" s="63"/>
      <c r="I157" s="63"/>
      <c r="J157" s="63"/>
      <c r="K157" s="63"/>
      <c r="L157" s="63"/>
    </row>
    <row r="158" spans="2:12" x14ac:dyDescent="0.3">
      <c r="B158" s="63"/>
      <c r="C158" s="63"/>
      <c r="D158" s="63"/>
      <c r="E158" s="63"/>
      <c r="F158" s="63"/>
      <c r="G158" s="63"/>
      <c r="H158" s="63"/>
      <c r="I158" s="63"/>
      <c r="J158" s="63"/>
      <c r="K158" s="63"/>
      <c r="L158" s="63"/>
    </row>
    <row r="159" spans="2:12" x14ac:dyDescent="0.3">
      <c r="B159" s="63"/>
      <c r="C159" s="63"/>
      <c r="D159" s="63"/>
      <c r="E159" s="63"/>
      <c r="F159" s="63"/>
      <c r="G159" s="63"/>
      <c r="H159" s="63"/>
      <c r="I159" s="63"/>
      <c r="J159" s="63"/>
      <c r="K159" s="63"/>
      <c r="L159" s="63"/>
    </row>
    <row r="160" spans="2:12" x14ac:dyDescent="0.3">
      <c r="B160" s="63"/>
      <c r="C160" s="63"/>
      <c r="D160" s="63"/>
      <c r="E160" s="63"/>
      <c r="F160" s="63"/>
      <c r="G160" s="63"/>
      <c r="H160" s="63"/>
      <c r="I160" s="63"/>
      <c r="J160" s="63"/>
      <c r="K160" s="63"/>
      <c r="L160" s="63"/>
    </row>
    <row r="161" spans="2:12" x14ac:dyDescent="0.3">
      <c r="B161" s="63"/>
      <c r="C161" s="63"/>
      <c r="D161" s="63"/>
      <c r="E161" s="63"/>
      <c r="F161" s="63"/>
      <c r="G161" s="63"/>
      <c r="H161" s="63"/>
      <c r="I161" s="63"/>
      <c r="J161" s="63"/>
      <c r="K161" s="63"/>
      <c r="L161" s="63"/>
    </row>
    <row r="162" spans="2:12" x14ac:dyDescent="0.3">
      <c r="B162" s="63"/>
      <c r="C162" s="63"/>
      <c r="D162" s="63"/>
      <c r="E162" s="63"/>
      <c r="F162" s="63"/>
      <c r="G162" s="63"/>
      <c r="H162" s="63"/>
      <c r="I162" s="63"/>
      <c r="J162" s="63"/>
      <c r="K162" s="63"/>
      <c r="L162" s="63"/>
    </row>
    <row r="163" spans="2:12" x14ac:dyDescent="0.3">
      <c r="B163" s="63"/>
      <c r="C163" s="63"/>
      <c r="D163" s="63"/>
      <c r="E163" s="63"/>
      <c r="F163" s="63"/>
      <c r="G163" s="63"/>
      <c r="H163" s="63"/>
      <c r="I163" s="63"/>
      <c r="J163" s="63"/>
      <c r="K163" s="63"/>
      <c r="L163" s="63"/>
    </row>
    <row r="164" spans="2:12" x14ac:dyDescent="0.3">
      <c r="C164" s="17"/>
      <c r="D164" s="17"/>
      <c r="E164" s="17"/>
      <c r="F164" s="17"/>
      <c r="G164" s="17"/>
      <c r="H164" s="17"/>
      <c r="I164" s="17"/>
      <c r="J164" s="17"/>
      <c r="K164" s="17"/>
    </row>
  </sheetData>
  <mergeCells count="1">
    <mergeCell ref="B2:L5"/>
  </mergeCells>
  <conditionalFormatting sqref="F164:F1048576">
    <cfRule type="colorScale" priority="35">
      <colorScale>
        <cfvo type="min"/>
        <cfvo type="percentile" val="50"/>
        <cfvo type="max"/>
        <color rgb="FFCC501A"/>
        <color rgb="FFFFEB84"/>
        <color theme="0"/>
      </colorScale>
    </cfRule>
  </conditionalFormatting>
  <conditionalFormatting sqref="H164:H1048576 E164:E1048576">
    <cfRule type="colorScale" priority="34">
      <colorScale>
        <cfvo type="min"/>
        <cfvo type="max"/>
        <color rgb="FF1EBF67"/>
        <color rgb="FFCC501A"/>
      </colorScale>
    </cfRule>
  </conditionalFormatting>
  <conditionalFormatting sqref="C164:C1048576">
    <cfRule type="colorScale" priority="33">
      <colorScale>
        <cfvo type="min"/>
        <cfvo type="max"/>
        <color rgb="FFC0E3FF"/>
        <color rgb="FF2D9DFD"/>
      </colorScale>
    </cfRule>
  </conditionalFormatting>
  <conditionalFormatting sqref="D164:D1048576">
    <cfRule type="colorScale" priority="32">
      <colorScale>
        <cfvo type="min"/>
        <cfvo type="max"/>
        <color rgb="FFF8C2FA"/>
        <color rgb="FFC270C6"/>
      </colorScale>
    </cfRule>
  </conditionalFormatting>
  <conditionalFormatting sqref="F164:F1048576">
    <cfRule type="colorScale" priority="31">
      <colorScale>
        <cfvo type="min"/>
        <cfvo type="max"/>
        <color rgb="FFC0E3FF"/>
        <color rgb="FF2D9DFD"/>
      </colorScale>
    </cfRule>
  </conditionalFormatting>
  <conditionalFormatting sqref="G164:G1048576">
    <cfRule type="colorScale" priority="30">
      <colorScale>
        <cfvo type="min"/>
        <cfvo type="max"/>
        <color rgb="FFF8C2FA"/>
        <color rgb="FFC270C6"/>
      </colorScale>
    </cfRule>
  </conditionalFormatting>
  <conditionalFormatting pivot="1" sqref="I82:I92">
    <cfRule type="colorScale" priority="24">
      <colorScale>
        <cfvo type="min"/>
        <cfvo type="max"/>
        <color rgb="FFC0E3FF"/>
        <color rgb="FF2D9DFD"/>
      </colorScale>
    </cfRule>
  </conditionalFormatting>
  <conditionalFormatting sqref="E164:E1048576 H164:H1048576">
    <cfRule type="iconSet" priority="20">
      <iconSet iconSet="3ArrowsGray" reverse="1">
        <cfvo type="percent" val="0"/>
        <cfvo type="percentile" val="25"/>
        <cfvo type="percentile" val="75"/>
      </iconSet>
    </cfRule>
    <cfRule type="colorScale" priority="21">
      <colorScale>
        <cfvo type="min"/>
        <cfvo type="max"/>
        <color rgb="FF1EBF67"/>
        <color rgb="FFCC501A"/>
      </colorScale>
    </cfRule>
  </conditionalFormatting>
  <conditionalFormatting pivot="1" sqref="C82:C92">
    <cfRule type="colorScale" priority="18">
      <colorScale>
        <cfvo type="min"/>
        <cfvo type="max"/>
        <color rgb="FFC0E3FF"/>
        <color rgb="FF2D9DFD"/>
      </colorScale>
    </cfRule>
  </conditionalFormatting>
  <conditionalFormatting pivot="1" sqref="E82:E92">
    <cfRule type="colorScale" priority="17">
      <colorScale>
        <cfvo type="min"/>
        <cfvo type="max"/>
        <color rgb="FFF8C2FA"/>
        <color rgb="FFC270C6"/>
      </colorScale>
    </cfRule>
  </conditionalFormatting>
  <conditionalFormatting pivot="1" sqref="K82:K92">
    <cfRule type="colorScale" priority="16">
      <colorScale>
        <cfvo type="min"/>
        <cfvo type="max"/>
        <color rgb="FFF8C2FA"/>
        <color rgb="FFC270C6"/>
      </colorScale>
    </cfRule>
  </conditionalFormatting>
  <conditionalFormatting pivot="1" sqref="F82:F92 L82:L92">
    <cfRule type="colorScale" priority="15">
      <colorScale>
        <cfvo type="min"/>
        <cfvo type="max"/>
        <color rgb="FF1EBF67"/>
        <color rgb="FFCC501A"/>
      </colorScale>
    </cfRule>
  </conditionalFormatting>
  <conditionalFormatting pivot="1" sqref="F82:F92 L82:L92">
    <cfRule type="iconSet" priority="14">
      <iconSet iconSet="3ArrowsGray" reverse="1">
        <cfvo type="percent" val="0"/>
        <cfvo type="percentile" val="25"/>
        <cfvo type="percentile" val="75"/>
      </iconSet>
    </cfRule>
  </conditionalFormatting>
  <conditionalFormatting pivot="1" sqref="C82:C92">
    <cfRule type="cellIs" dxfId="104" priority="13" operator="equal">
      <formula>0</formula>
    </cfRule>
  </conditionalFormatting>
  <conditionalFormatting pivot="1" sqref="I82:I92">
    <cfRule type="cellIs" dxfId="103" priority="12" operator="equal">
      <formula>0</formula>
    </cfRule>
  </conditionalFormatting>
  <conditionalFormatting pivot="1" sqref="G82:G92">
    <cfRule type="colorScale" priority="11">
      <colorScale>
        <cfvo type="min"/>
        <cfvo type="max"/>
        <color rgb="FFC0E3FF"/>
        <color rgb="FF2D9DFD"/>
      </colorScale>
    </cfRule>
  </conditionalFormatting>
  <conditionalFormatting pivot="1" sqref="M82:M92">
    <cfRule type="colorScale" priority="10">
      <colorScale>
        <cfvo type="min"/>
        <cfvo type="max"/>
        <color rgb="FFC0E3FF"/>
        <color rgb="FF2D9DFD"/>
      </colorScale>
    </cfRule>
  </conditionalFormatting>
  <conditionalFormatting pivot="1" sqref="M82:M92">
    <cfRule type="cellIs" dxfId="102" priority="9" operator="equal">
      <formula>0</formula>
    </cfRule>
  </conditionalFormatting>
  <conditionalFormatting pivot="1" sqref="G82:G92">
    <cfRule type="cellIs" dxfId="101" priority="8" operator="equal">
      <formula>0</formula>
    </cfRule>
  </conditionalFormatting>
  <conditionalFormatting pivot="1" sqref="E82:E92">
    <cfRule type="cellIs" dxfId="100" priority="7" operator="equal">
      <formula>0</formula>
    </cfRule>
  </conditionalFormatting>
  <conditionalFormatting pivot="1" sqref="K82:K92">
    <cfRule type="cellIs" dxfId="99" priority="6" operator="equal">
      <formula>0</formula>
    </cfRule>
  </conditionalFormatting>
  <conditionalFormatting pivot="1" sqref="D82:D92 J82:J92">
    <cfRule type="colorScale" priority="4">
      <colorScale>
        <cfvo type="min"/>
        <cfvo type="max"/>
        <color rgb="FFFFC9B3"/>
        <color rgb="FFFF834D"/>
      </colorScale>
    </cfRule>
  </conditionalFormatting>
  <conditionalFormatting pivot="1" sqref="H82:H92 N82:N92">
    <cfRule type="colorScale" priority="3">
      <colorScale>
        <cfvo type="min"/>
        <cfvo type="max"/>
        <color rgb="FFCFD4F2"/>
        <color rgb="FF8796E3"/>
      </colorScale>
    </cfRule>
  </conditionalFormatting>
  <conditionalFormatting pivot="1" sqref="D82:D92">
    <cfRule type="cellIs" dxfId="98" priority="2" operator="equal">
      <formula>0</formula>
    </cfRule>
  </conditionalFormatting>
  <conditionalFormatting pivot="1" sqref="J82:J92">
    <cfRule type="cellIs" dxfId="97" priority="1" operator="equal">
      <formula>0</formula>
    </cfRule>
  </conditionalFormatting>
  <hyperlinks>
    <hyperlink ref="B1" location="instructions!A1" display="Supermetrics tip -&gt; Instructions tab" xr:uid="{293B85FA-F80F-2042-B761-E8B84FF3F587}"/>
  </hyperlinks>
  <pageMargins left="0.7" right="0.7" top="0.75" bottom="0.75" header="0.3" footer="0.3"/>
  <drawing r:id="rId2"/>
  <extLst>
    <ext xmlns:x14="http://schemas.microsoft.com/office/spreadsheetml/2009/9/main" uri="{78C0D931-6437-407d-A8EE-F0AAD7539E65}">
      <x14:conditionalFormattings>
        <x14:conditionalFormatting xmlns:xm="http://schemas.microsoft.com/office/excel/2006/main">
          <x14:cfRule type="iconSet" priority="28" id="{EBE8E243-C7AD-B349-8639-6A0DF52A8CAE}">
            <x14:iconSet iconSet="3ArrowsGray" custom="1">
              <x14:cfvo type="percent">
                <xm:f>0</xm:f>
              </x14:cfvo>
              <x14:cfvo type="percentile">
                <xm:f>25</xm:f>
              </x14:cfvo>
              <x14:cfvo type="percentile">
                <xm:f>75</xm:f>
              </x14:cfvo>
              <x14:cfIcon iconSet="3ArrowsGray" iconId="2"/>
              <x14:cfIcon iconSet="3ArrowsGray" iconId="1"/>
              <x14:cfIcon iconSet="3ArrowsGray" iconId="0"/>
            </x14:iconSet>
          </x14:cfRule>
          <xm:sqref>E164:E1048576 H164:H1048576</xm:sqref>
        </x14:conditionalFormatting>
      </x14:conditionalFormattings>
    </ext>
    <ext xmlns:x14="http://schemas.microsoft.com/office/spreadsheetml/2009/9/main" uri="{A8765BA9-456A-4dab-B4F3-ACF838C121DE}">
      <x14:slicerList>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A89BB-7C08-CF4D-BBD4-13C7046433E1}">
  <dimension ref="A1:J3"/>
  <sheetViews>
    <sheetView workbookViewId="0">
      <selection activeCell="A2" sqref="A2"/>
    </sheetView>
  </sheetViews>
  <sheetFormatPr baseColWidth="10" defaultColWidth="11" defaultRowHeight="16" x14ac:dyDescent="0.2"/>
  <cols>
    <col min="1" max="1" width="13.5" customWidth="1"/>
    <col min="17" max="175" width="56.5" bestFit="1" customWidth="1"/>
    <col min="176" max="176" width="22.1640625" bestFit="1" customWidth="1"/>
    <col min="177" max="177" width="17" bestFit="1" customWidth="1"/>
    <col min="178" max="199" width="56.5" bestFit="1" customWidth="1"/>
    <col min="200" max="200" width="33.83203125" bestFit="1" customWidth="1"/>
    <col min="201" max="201" width="28.6640625" bestFit="1" customWidth="1"/>
    <col min="202" max="265" width="53.6640625" bestFit="1" customWidth="1"/>
    <col min="266" max="266" width="33.1640625" bestFit="1" customWidth="1"/>
    <col min="267" max="267" width="28" bestFit="1" customWidth="1"/>
    <col min="268" max="269" width="17.6640625" bestFit="1" customWidth="1"/>
    <col min="270" max="270" width="24" bestFit="1" customWidth="1"/>
    <col min="271" max="271" width="18.83203125" bestFit="1" customWidth="1"/>
    <col min="272" max="272" width="22.1640625" bestFit="1" customWidth="1"/>
    <col min="273" max="273" width="17" bestFit="1" customWidth="1"/>
    <col min="274" max="275" width="17.6640625" bestFit="1" customWidth="1"/>
    <col min="276" max="276" width="24" bestFit="1" customWidth="1"/>
    <col min="277" max="277" width="18.83203125" bestFit="1" customWidth="1"/>
    <col min="278" max="278" width="24" bestFit="1" customWidth="1"/>
    <col min="279" max="279" width="18.83203125" bestFit="1" customWidth="1"/>
    <col min="280" max="280" width="22.1640625" bestFit="1" customWidth="1"/>
    <col min="281" max="281" width="17" bestFit="1" customWidth="1"/>
    <col min="282" max="285" width="53.6640625" bestFit="1" customWidth="1"/>
    <col min="286" max="286" width="41.6640625" bestFit="1" customWidth="1"/>
    <col min="287" max="287" width="36.5" bestFit="1" customWidth="1"/>
    <col min="288" max="288" width="23.83203125" bestFit="1" customWidth="1"/>
    <col min="289" max="289" width="18.6640625" bestFit="1" customWidth="1"/>
    <col min="290" max="290" width="28.33203125" bestFit="1" customWidth="1"/>
    <col min="291" max="291" width="23.1640625" bestFit="1" customWidth="1"/>
    <col min="292" max="293" width="17.6640625" bestFit="1" customWidth="1"/>
    <col min="294" max="294" width="24" bestFit="1" customWidth="1"/>
    <col min="295" max="295" width="18.83203125" bestFit="1" customWidth="1"/>
    <col min="296" max="296" width="24" bestFit="1" customWidth="1"/>
    <col min="297" max="297" width="18.83203125" bestFit="1" customWidth="1"/>
    <col min="298" max="298" width="24" bestFit="1" customWidth="1"/>
    <col min="299" max="299" width="18.83203125" bestFit="1" customWidth="1"/>
    <col min="300" max="300" width="22.1640625" bestFit="1" customWidth="1"/>
    <col min="301" max="301" width="17" bestFit="1" customWidth="1"/>
    <col min="302" max="302" width="24" bestFit="1" customWidth="1"/>
    <col min="303" max="303" width="18.83203125" bestFit="1" customWidth="1"/>
    <col min="304" max="304" width="24" bestFit="1" customWidth="1"/>
    <col min="305" max="305" width="18.83203125" bestFit="1" customWidth="1"/>
    <col min="306" max="306" width="22.1640625" bestFit="1" customWidth="1"/>
    <col min="307" max="307" width="17" bestFit="1" customWidth="1"/>
  </cols>
  <sheetData>
    <row r="1" spans="1:10" x14ac:dyDescent="0.2">
      <c r="A1" s="65" t="s">
        <v>48</v>
      </c>
      <c r="B1" t="s">
        <v>49</v>
      </c>
      <c r="C1" t="s">
        <v>50</v>
      </c>
      <c r="D1" t="s">
        <v>51</v>
      </c>
      <c r="E1" t="s">
        <v>52</v>
      </c>
      <c r="F1" t="s">
        <v>53</v>
      </c>
      <c r="G1" t="s">
        <v>54</v>
      </c>
      <c r="H1" t="s">
        <v>55</v>
      </c>
      <c r="I1" t="s">
        <v>56</v>
      </c>
      <c r="J1" t="s">
        <v>57</v>
      </c>
    </row>
    <row r="2" spans="1:10" x14ac:dyDescent="0.2">
      <c r="A2" s="7" t="str" cm="1">
        <f t="array" aca="1" ref="A2:A3" ca="1">_xlfn.VSTACK(IFERROR(Microsoft_Ads,""),IFERROR(Google_Ads,""))</f>
        <v/>
      </c>
    </row>
    <row r="3" spans="1:10" x14ac:dyDescent="0.2">
      <c r="A3" t="str">
        <f ca="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2D860-BBAE-DD48-8D94-1AABE30E7341}">
  <dimension ref="A1:U11"/>
  <sheetViews>
    <sheetView workbookViewId="0">
      <selection activeCell="B6" sqref="B6"/>
    </sheetView>
  </sheetViews>
  <sheetFormatPr baseColWidth="10" defaultColWidth="0" defaultRowHeight="16" x14ac:dyDescent="0.2"/>
  <cols>
    <col min="1" max="20" width="10.83203125" style="63" customWidth="1"/>
    <col min="21" max="21" width="17" style="63" customWidth="1"/>
    <col min="22" max="16384" width="10.83203125" style="63" hidden="1"/>
  </cols>
  <sheetData>
    <row r="1" spans="2:12" x14ac:dyDescent="0.2">
      <c r="B1" s="102" t="s">
        <v>58</v>
      </c>
      <c r="C1" s="102"/>
      <c r="D1" s="102"/>
      <c r="E1" s="102"/>
      <c r="F1" s="102"/>
      <c r="G1" s="102"/>
      <c r="H1" s="102"/>
      <c r="I1" s="102"/>
      <c r="J1" s="102"/>
      <c r="K1" s="102"/>
      <c r="L1" s="102"/>
    </row>
    <row r="2" spans="2:12" x14ac:dyDescent="0.2">
      <c r="B2" s="102"/>
      <c r="C2" s="102"/>
      <c r="D2" s="102"/>
      <c r="E2" s="102"/>
      <c r="F2" s="102"/>
      <c r="G2" s="102"/>
      <c r="H2" s="102"/>
      <c r="I2" s="102"/>
      <c r="J2" s="102"/>
      <c r="K2" s="102"/>
      <c r="L2" s="102"/>
    </row>
    <row r="3" spans="2:12" x14ac:dyDescent="0.2">
      <c r="B3" s="102"/>
      <c r="C3" s="102"/>
      <c r="D3" s="102"/>
      <c r="E3" s="102"/>
      <c r="F3" s="102"/>
      <c r="G3" s="102"/>
      <c r="H3" s="102"/>
      <c r="I3" s="102"/>
      <c r="J3" s="102"/>
      <c r="K3" s="102"/>
      <c r="L3" s="102"/>
    </row>
    <row r="4" spans="2:12" s="64" customFormat="1" ht="17" customHeight="1" x14ac:dyDescent="0.2">
      <c r="B4" s="103"/>
      <c r="C4" s="103"/>
      <c r="D4" s="103"/>
      <c r="E4" s="103"/>
      <c r="F4" s="103"/>
      <c r="G4" s="103"/>
      <c r="H4" s="103"/>
      <c r="I4" s="103"/>
      <c r="J4" s="103"/>
      <c r="K4" s="103"/>
      <c r="L4" s="103"/>
    </row>
    <row r="6" spans="2:12" ht="19" x14ac:dyDescent="0.25">
      <c r="B6" s="84" t="s">
        <v>59</v>
      </c>
      <c r="C6" s="84"/>
      <c r="D6" s="84"/>
    </row>
    <row r="7" spans="2:12" ht="19" x14ac:dyDescent="0.25">
      <c r="B7" s="84"/>
      <c r="C7" s="84"/>
      <c r="D7" s="84"/>
    </row>
    <row r="8" spans="2:12" ht="19" x14ac:dyDescent="0.25">
      <c r="B8" s="85"/>
      <c r="C8" s="84" t="s">
        <v>60</v>
      </c>
      <c r="D8" s="84"/>
    </row>
    <row r="9" spans="2:12" ht="19" x14ac:dyDescent="0.25">
      <c r="B9" s="86"/>
      <c r="C9" s="84" t="s">
        <v>61</v>
      </c>
      <c r="D9" s="84"/>
    </row>
    <row r="10" spans="2:12" ht="19" x14ac:dyDescent="0.25">
      <c r="B10" s="84"/>
      <c r="C10" s="84"/>
      <c r="D10" s="84"/>
    </row>
    <row r="11" spans="2:12" ht="19" x14ac:dyDescent="0.25">
      <c r="B11" s="84" t="s">
        <v>62</v>
      </c>
      <c r="C11" s="84"/>
      <c r="D11" s="84"/>
    </row>
  </sheetData>
  <mergeCells count="1">
    <mergeCell ref="B1:L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75324-4467-994A-9CCF-76A751A67967}">
  <dimension ref="A3:S44"/>
  <sheetViews>
    <sheetView zoomScaleNormal="100" workbookViewId="0">
      <selection activeCell="K97" sqref="K97"/>
    </sheetView>
  </sheetViews>
  <sheetFormatPr baseColWidth="10" defaultColWidth="10.83203125" defaultRowHeight="16" x14ac:dyDescent="0.2"/>
  <cols>
    <col min="1" max="1" width="13.6640625" style="63" bestFit="1" customWidth="1"/>
    <col min="2" max="2" width="6.83203125" style="63" bestFit="1" customWidth="1"/>
    <col min="3" max="3" width="6.1640625" style="63" bestFit="1" customWidth="1"/>
    <col min="4" max="5" width="10.83203125" style="63"/>
    <col min="6" max="6" width="17" style="63" customWidth="1"/>
    <col min="7" max="7" width="17.33203125" style="63" customWidth="1"/>
    <col min="8" max="9" width="10.83203125" style="63"/>
    <col min="10" max="10" width="55.6640625" style="63" bestFit="1" customWidth="1"/>
    <col min="11" max="11" width="11.83203125" style="63" bestFit="1" customWidth="1"/>
    <col min="12" max="12" width="12.6640625" style="63" bestFit="1" customWidth="1"/>
    <col min="13" max="14" width="17.6640625" style="63" bestFit="1" customWidth="1"/>
    <col min="15" max="15" width="11.83203125" style="63" bestFit="1" customWidth="1"/>
    <col min="16" max="16" width="12.5" style="63" bestFit="1" customWidth="1"/>
    <col min="17" max="17" width="15.1640625" style="63" bestFit="1" customWidth="1"/>
    <col min="18" max="18" width="11.83203125" style="63" bestFit="1" customWidth="1"/>
    <col min="19" max="19" width="14.5" style="63" bestFit="1" customWidth="1"/>
    <col min="20" max="20" width="10.83203125" style="63"/>
    <col min="21" max="21" width="17.6640625" style="63" bestFit="1" customWidth="1"/>
    <col min="22" max="22" width="12.5" style="63" bestFit="1" customWidth="1"/>
    <col min="23" max="23" width="10.83203125" style="63"/>
    <col min="24" max="24" width="17.6640625" style="63" bestFit="1" customWidth="1"/>
    <col min="25" max="25" width="14.5" style="63" bestFit="1" customWidth="1"/>
    <col min="26" max="16384" width="10.83203125" style="63"/>
  </cols>
  <sheetData>
    <row r="3" spans="1:19" x14ac:dyDescent="0.2">
      <c r="A3" s="63" t="s">
        <v>48</v>
      </c>
      <c r="B3" s="63" t="s">
        <v>63</v>
      </c>
      <c r="E3" s="78" t="str" cm="1">
        <f t="array" ref="E3:E9">_xlfn.UNIQUE(mapping!A2:A13)</f>
        <v>Category</v>
      </c>
      <c r="F3" s="79" t="s">
        <v>64</v>
      </c>
      <c r="G3" s="80" t="s">
        <v>65</v>
      </c>
      <c r="J3" s="63" t="s">
        <v>63</v>
      </c>
      <c r="K3" s="63" t="s">
        <v>48</v>
      </c>
      <c r="O3" s="63" t="s">
        <v>48</v>
      </c>
      <c r="P3" s="63" t="s">
        <v>28</v>
      </c>
      <c r="R3" s="63" t="s">
        <v>48</v>
      </c>
      <c r="S3" s="63" t="s">
        <v>29</v>
      </c>
    </row>
    <row r="4" spans="1:19" x14ac:dyDescent="0.2">
      <c r="A4" s="63" t="s">
        <v>28</v>
      </c>
      <c r="B4" s="108">
        <v>147507</v>
      </c>
      <c r="E4" s="72" t="str">
        <v>Search</v>
      </c>
      <c r="F4" s="73" t="e" cm="1">
        <f t="array" aca="1" ref="F4" ca="1">SUMIFS(Cost, Category, pivot_tables!E4, DataSource, "Google Ads")</f>
        <v>#REF!</v>
      </c>
      <c r="G4" s="74" t="e" cm="1">
        <f t="array" aca="1" ref="G4" ca="1">SUMIFS(Cost, Category, pivot_tables!E4, DataSource, "Microsoft Ads")</f>
        <v>#REF!</v>
      </c>
      <c r="J4" s="63" t="s">
        <v>52</v>
      </c>
      <c r="K4" s="63" t="s">
        <v>28</v>
      </c>
      <c r="L4" s="63" t="s">
        <v>29</v>
      </c>
    </row>
    <row r="5" spans="1:19" x14ac:dyDescent="0.2">
      <c r="A5" s="63" t="s">
        <v>29</v>
      </c>
      <c r="B5" s="108">
        <v>1223553</v>
      </c>
      <c r="E5" s="72" t="str">
        <v>Performance Max</v>
      </c>
      <c r="F5" s="73" t="e" cm="1">
        <f t="array" aca="1" ref="F5" ca="1">SUMIFS(Cost, Category, pivot_tables!E5, DataSource, "Google Ads")</f>
        <v>#REF!</v>
      </c>
      <c r="G5" s="74" t="e" cm="1">
        <f t="array" aca="1" ref="G5" ca="1">SUMIFS(Cost, Category, pivot_tables!E5, DataSource, "Microsoft Ads")</f>
        <v>#REF!</v>
      </c>
      <c r="J5" s="63" t="s">
        <v>37</v>
      </c>
      <c r="K5" s="108">
        <v>31132</v>
      </c>
      <c r="L5" s="108">
        <v>364134</v>
      </c>
      <c r="O5" s="63" t="s">
        <v>66</v>
      </c>
      <c r="R5" s="63" t="s">
        <v>66</v>
      </c>
    </row>
    <row r="6" spans="1:19" x14ac:dyDescent="0.2">
      <c r="A6" s="63" t="s">
        <v>67</v>
      </c>
      <c r="B6" s="108">
        <v>1371060</v>
      </c>
      <c r="E6" s="72" t="str">
        <v>Display &amp; Video</v>
      </c>
      <c r="F6" s="73" t="e" cm="1">
        <f t="array" aca="1" ref="F6" ca="1">SUMIFS(Cost, Category, pivot_tables!E6, DataSource, "Google Ads")</f>
        <v>#REF!</v>
      </c>
      <c r="G6" s="74" t="e" cm="1">
        <f t="array" aca="1" ref="G6" ca="1">SUMIFS(Cost, Category, pivot_tables!E6, DataSource, "Microsoft Ads")</f>
        <v>#REF!</v>
      </c>
      <c r="J6" s="63" t="s">
        <v>38</v>
      </c>
      <c r="K6" s="108">
        <v>5872</v>
      </c>
      <c r="L6" s="108">
        <v>339015</v>
      </c>
      <c r="O6" s="68">
        <v>8938</v>
      </c>
      <c r="R6" s="68">
        <v>8167.5099999999984</v>
      </c>
    </row>
    <row r="7" spans="1:19" x14ac:dyDescent="0.2">
      <c r="E7" s="72" t="str">
        <v>Shopping</v>
      </c>
      <c r="F7" s="73" t="e" cm="1">
        <f t="array" aca="1" ref="F7" ca="1">SUMIFS(Cost, Category, pivot_tables!E7, DataSource, "Google Ads")</f>
        <v>#REF!</v>
      </c>
      <c r="G7" s="74" t="e" cm="1">
        <f t="array" aca="1" ref="G7" ca="1">SUMIFS(Cost, Category, pivot_tables!E7, DataSource, "Microsoft Ads")</f>
        <v>#REF!</v>
      </c>
      <c r="J7" s="63" t="s">
        <v>43</v>
      </c>
      <c r="K7" s="108"/>
      <c r="L7" s="108">
        <v>254980</v>
      </c>
    </row>
    <row r="8" spans="1:19" x14ac:dyDescent="0.2">
      <c r="E8" s="72" t="str">
        <v>Dynamic Search</v>
      </c>
      <c r="F8" s="73" t="e" cm="1">
        <f t="array" aca="1" ref="F8" ca="1">SUMIFS(Cost, Category, pivot_tables!E8, DataSource, "Google Ads")</f>
        <v>#REF!</v>
      </c>
      <c r="G8" s="74" t="e" cm="1">
        <f t="array" aca="1" ref="G8" ca="1">SUMIFS(Cost, Category, pivot_tables!E8, DataSource, "Microsoft Ads")</f>
        <v>#REF!</v>
      </c>
      <c r="J8" s="63" t="s">
        <v>39</v>
      </c>
      <c r="K8" s="108">
        <v>17293</v>
      </c>
      <c r="L8" s="108">
        <v>95312</v>
      </c>
    </row>
    <row r="9" spans="1:19" x14ac:dyDescent="0.2">
      <c r="E9" s="72" t="str">
        <v>Other</v>
      </c>
      <c r="F9" s="73" t="e" cm="1">
        <f t="array" aca="1" ref="F9" ca="1">SUMIFS(Cost, Category, pivot_tables!E9, DataSource, "Google Ads")</f>
        <v>#REF!</v>
      </c>
      <c r="G9" s="74" t="e" cm="1">
        <f t="array" aca="1" ref="G9" ca="1">SUMIFS(Cost, Category, pivot_tables!E9, DataSource, "Microsoft Ads")</f>
        <v>#REF!</v>
      </c>
      <c r="J9" s="63" t="s">
        <v>46</v>
      </c>
      <c r="K9" s="108">
        <v>10559</v>
      </c>
      <c r="L9" s="108">
        <v>61203</v>
      </c>
    </row>
    <row r="10" spans="1:19" x14ac:dyDescent="0.2">
      <c r="A10" s="63" t="s">
        <v>48</v>
      </c>
      <c r="B10" s="63" t="s">
        <v>68</v>
      </c>
      <c r="E10" s="72"/>
      <c r="F10" s="73" t="e" cm="1">
        <f t="array" aca="1" ref="F10" ca="1">SUMIFS(Cost, Category, pivot_tables!E10, DataSource, "Google Ads")</f>
        <v>#REF!</v>
      </c>
      <c r="G10" s="74" t="e" cm="1">
        <f t="array" aca="1" ref="G10" ca="1">SUMIFS(Cost, Category, pivot_tables!E10, DataSource, "Microsoft Ads")</f>
        <v>#REF!</v>
      </c>
      <c r="J10" s="63" t="s">
        <v>42</v>
      </c>
      <c r="K10" s="108">
        <v>8502</v>
      </c>
      <c r="L10" s="108">
        <v>57814</v>
      </c>
      <c r="O10" s="81">
        <f>IFERROR(GETPIVOTDATA("Cost",pivot_tables!$O$5),"-")</f>
        <v>8938</v>
      </c>
      <c r="P10" s="68"/>
      <c r="Q10" s="68"/>
      <c r="R10" s="81">
        <f>IFERROR(GETPIVOTDATA("Cost",$R$5),"-")</f>
        <v>8167.5099999999984</v>
      </c>
    </row>
    <row r="11" spans="1:19" x14ac:dyDescent="0.2">
      <c r="A11" s="63" t="s">
        <v>28</v>
      </c>
      <c r="B11" s="108">
        <v>9272</v>
      </c>
      <c r="E11" s="72"/>
      <c r="F11" s="73" t="e" cm="1">
        <f t="array" aca="1" ref="F11" ca="1">SUMIFS(Cost, Category, pivot_tables!E11, DataSource, "Google Ads")</f>
        <v>#REF!</v>
      </c>
      <c r="G11" s="74" t="e" cm="1">
        <f t="array" aca="1" ref="G11" ca="1">SUMIFS(Cost, Category, pivot_tables!E11, DataSource, "Microsoft Ads")</f>
        <v>#REF!</v>
      </c>
      <c r="J11" s="63" t="s">
        <v>47</v>
      </c>
      <c r="K11" s="108">
        <v>5989</v>
      </c>
      <c r="L11" s="108">
        <v>27511</v>
      </c>
    </row>
    <row r="12" spans="1:19" x14ac:dyDescent="0.2">
      <c r="A12" s="63" t="s">
        <v>29</v>
      </c>
      <c r="B12" s="108">
        <v>3373</v>
      </c>
      <c r="E12" s="75"/>
      <c r="F12" s="76" t="e" cm="1">
        <f t="array" aca="1" ref="F12" ca="1">SUMIFS(Cost, Category, pivot_tables!E12, DataSource, "Google Ads")</f>
        <v>#REF!</v>
      </c>
      <c r="G12" s="77" t="e" cm="1">
        <f t="array" aca="1" ref="G12" ca="1">SUMIFS(Cost, Category, pivot_tables!E12, DataSource, "Microsoft Ads")</f>
        <v>#REF!</v>
      </c>
      <c r="J12" s="63" t="s">
        <v>44</v>
      </c>
      <c r="K12" s="108">
        <v>3052</v>
      </c>
      <c r="L12" s="108">
        <v>22969</v>
      </c>
    </row>
    <row r="13" spans="1:19" x14ac:dyDescent="0.2">
      <c r="A13" s="63" t="s">
        <v>67</v>
      </c>
      <c r="B13" s="108">
        <v>12645</v>
      </c>
      <c r="J13" s="63" t="s">
        <v>41</v>
      </c>
      <c r="K13" s="108">
        <v>23723</v>
      </c>
      <c r="L13" s="108">
        <v>166</v>
      </c>
    </row>
    <row r="14" spans="1:19" x14ac:dyDescent="0.2">
      <c r="J14" s="63" t="s">
        <v>45</v>
      </c>
      <c r="K14" s="108">
        <v>20554</v>
      </c>
      <c r="L14" s="108">
        <v>449</v>
      </c>
      <c r="O14" s="63" t="s">
        <v>48</v>
      </c>
      <c r="P14" s="63" t="s">
        <v>28</v>
      </c>
      <c r="R14" s="63" t="s">
        <v>48</v>
      </c>
      <c r="S14" s="63" t="s">
        <v>29</v>
      </c>
    </row>
    <row r="16" spans="1:19" x14ac:dyDescent="0.2">
      <c r="O16" s="63" t="s">
        <v>69</v>
      </c>
      <c r="R16" s="63" t="s">
        <v>69</v>
      </c>
    </row>
    <row r="17" spans="1:19" x14ac:dyDescent="0.2">
      <c r="A17" s="63" t="s">
        <v>48</v>
      </c>
      <c r="B17" s="63" t="s">
        <v>70</v>
      </c>
      <c r="O17" s="69">
        <v>60.593734534632254</v>
      </c>
      <c r="R17" s="69">
        <v>6.6752400590738601</v>
      </c>
    </row>
    <row r="18" spans="1:19" x14ac:dyDescent="0.2">
      <c r="A18" s="63" t="s">
        <v>28</v>
      </c>
      <c r="B18" s="108">
        <v>26689.940000000002</v>
      </c>
    </row>
    <row r="19" spans="1:19" x14ac:dyDescent="0.2">
      <c r="A19" s="63" t="s">
        <v>29</v>
      </c>
      <c r="B19" s="108">
        <v>26990.309999999994</v>
      </c>
      <c r="J19" s="63" t="s">
        <v>52</v>
      </c>
      <c r="K19" s="63" t="s">
        <v>71</v>
      </c>
    </row>
    <row r="20" spans="1:19" x14ac:dyDescent="0.2">
      <c r="A20" s="63" t="s">
        <v>67</v>
      </c>
      <c r="B20" s="108">
        <v>53680.25</v>
      </c>
      <c r="J20" s="63" t="s">
        <v>47</v>
      </c>
      <c r="K20" s="69">
        <v>4.1791388871580795</v>
      </c>
    </row>
    <row r="21" spans="1:19" x14ac:dyDescent="0.2">
      <c r="J21" s="63" t="s">
        <v>42</v>
      </c>
      <c r="K21" s="69">
        <v>4.0029660908290525</v>
      </c>
      <c r="O21" s="82">
        <f>IFERROR(GETPIVOTDATA("CPM",pivot_tables!$O$16),"-")</f>
        <v>60.593734534632254</v>
      </c>
      <c r="P21" s="68"/>
      <c r="Q21" s="68"/>
      <c r="R21" s="82">
        <f>IFERROR(GETPIVOTDATA("CPM",pivot_tables!$R$16),"-")</f>
        <v>6.6752400590738601</v>
      </c>
      <c r="S21" s="68"/>
    </row>
    <row r="22" spans="1:19" x14ac:dyDescent="0.2">
      <c r="J22" s="63" t="s">
        <v>41</v>
      </c>
      <c r="K22" s="69">
        <v>3.4496930645652837</v>
      </c>
    </row>
    <row r="23" spans="1:19" x14ac:dyDescent="0.2">
      <c r="A23" s="63" t="s">
        <v>48</v>
      </c>
      <c r="B23" s="63" t="s">
        <v>66</v>
      </c>
      <c r="J23" s="63" t="s">
        <v>44</v>
      </c>
      <c r="K23" s="69">
        <v>3.4046966208405389</v>
      </c>
    </row>
    <row r="24" spans="1:19" x14ac:dyDescent="0.2">
      <c r="A24" s="63" t="s">
        <v>28</v>
      </c>
      <c r="B24" s="108">
        <v>8938</v>
      </c>
      <c r="J24" s="63" t="s">
        <v>38</v>
      </c>
      <c r="K24" s="69">
        <v>3.2945156056122928</v>
      </c>
    </row>
    <row r="25" spans="1:19" x14ac:dyDescent="0.2">
      <c r="A25" s="63" t="s">
        <v>29</v>
      </c>
      <c r="B25" s="108">
        <v>8167.51</v>
      </c>
      <c r="J25" s="63" t="s">
        <v>39</v>
      </c>
      <c r="K25" s="69">
        <v>3.2448442934400186</v>
      </c>
      <c r="O25" s="63" t="s">
        <v>48</v>
      </c>
      <c r="P25" s="63" t="s">
        <v>28</v>
      </c>
      <c r="R25" s="63" t="s">
        <v>48</v>
      </c>
      <c r="S25" s="63" t="s">
        <v>29</v>
      </c>
    </row>
    <row r="26" spans="1:19" x14ac:dyDescent="0.2">
      <c r="A26" s="63" t="s">
        <v>67</v>
      </c>
      <c r="B26" s="108">
        <v>17105.510000000002</v>
      </c>
      <c r="J26" s="63" t="s">
        <v>37</v>
      </c>
      <c r="K26" s="69">
        <v>3.1644210139457272</v>
      </c>
    </row>
    <row r="27" spans="1:19" x14ac:dyDescent="0.2">
      <c r="J27" s="63" t="s">
        <v>46</v>
      </c>
      <c r="K27" s="69">
        <v>2.9332533390151734</v>
      </c>
      <c r="O27" s="63" t="s">
        <v>71</v>
      </c>
      <c r="R27" s="63" t="s">
        <v>71</v>
      </c>
    </row>
    <row r="28" spans="1:19" x14ac:dyDescent="0.2">
      <c r="J28" s="63" t="s">
        <v>43</v>
      </c>
      <c r="K28" s="69">
        <v>2.9218839695752012</v>
      </c>
      <c r="O28" s="69">
        <v>2.9861199373461629</v>
      </c>
      <c r="R28" s="70">
        <v>3.3045946683873066</v>
      </c>
    </row>
    <row r="29" spans="1:19" x14ac:dyDescent="0.2">
      <c r="J29" s="63" t="s">
        <v>45</v>
      </c>
      <c r="K29" s="69">
        <v>2.7684235413938598</v>
      </c>
    </row>
    <row r="30" spans="1:19" x14ac:dyDescent="0.2">
      <c r="A30" s="63" t="s">
        <v>48</v>
      </c>
      <c r="B30" s="63" t="s">
        <v>32</v>
      </c>
      <c r="C30" s="63" t="s">
        <v>72</v>
      </c>
    </row>
    <row r="31" spans="1:19" x14ac:dyDescent="0.2">
      <c r="A31" s="63" t="s">
        <v>28</v>
      </c>
      <c r="B31" s="108">
        <v>7093</v>
      </c>
      <c r="C31" s="90">
        <v>1.2601156069364161</v>
      </c>
    </row>
    <row r="32" spans="1:19" x14ac:dyDescent="0.2">
      <c r="A32" s="63" t="s">
        <v>29</v>
      </c>
      <c r="B32" s="108">
        <v>8721</v>
      </c>
      <c r="C32" s="90">
        <v>0.93653365439743153</v>
      </c>
      <c r="O32" s="82">
        <f>IFERROR(GETPIVOTDATA("ROAS",pivot_tables!$O$27),"-")</f>
        <v>2.9861199373461629</v>
      </c>
      <c r="P32" s="68"/>
      <c r="Q32" s="68"/>
      <c r="R32" s="83">
        <f>IFERROR(GETPIVOTDATA("ROAS",pivot_tables!$R$27),"-")</f>
        <v>3.3045946683873066</v>
      </c>
      <c r="S32" s="68"/>
    </row>
    <row r="34" spans="10:11" x14ac:dyDescent="0.2">
      <c r="J34" s="63" t="s">
        <v>52</v>
      </c>
      <c r="K34" s="63" t="s">
        <v>73</v>
      </c>
    </row>
    <row r="35" spans="10:11" x14ac:dyDescent="0.2">
      <c r="J35" s="63" t="s">
        <v>42</v>
      </c>
      <c r="K35" s="71">
        <v>2.0345913043478259</v>
      </c>
    </row>
    <row r="36" spans="10:11" x14ac:dyDescent="0.2">
      <c r="J36" s="63" t="s">
        <v>43</v>
      </c>
      <c r="K36" s="71">
        <v>2.056974169741697</v>
      </c>
    </row>
    <row r="37" spans="10:11" x14ac:dyDescent="0.2">
      <c r="J37" s="63" t="s">
        <v>38</v>
      </c>
      <c r="K37" s="71">
        <v>2.1399101307189548</v>
      </c>
    </row>
    <row r="38" spans="10:11" x14ac:dyDescent="0.2">
      <c r="J38" s="63" t="s">
        <v>47</v>
      </c>
      <c r="K38" s="71">
        <v>2.1542281879194629</v>
      </c>
    </row>
    <row r="39" spans="10:11" x14ac:dyDescent="0.2">
      <c r="J39" s="63" t="s">
        <v>44</v>
      </c>
      <c r="K39" s="71">
        <v>2.4398834498834501</v>
      </c>
    </row>
    <row r="40" spans="10:11" x14ac:dyDescent="0.2">
      <c r="J40" s="63" t="s">
        <v>46</v>
      </c>
      <c r="K40" s="71">
        <v>3.5669200000000001</v>
      </c>
    </row>
    <row r="41" spans="10:11" x14ac:dyDescent="0.2">
      <c r="J41" s="63" t="s">
        <v>45</v>
      </c>
      <c r="K41" s="71">
        <v>3.6656000000000004</v>
      </c>
    </row>
    <row r="42" spans="10:11" x14ac:dyDescent="0.2">
      <c r="J42" s="63" t="s">
        <v>37</v>
      </c>
      <c r="K42" s="71">
        <v>11.002841530054644</v>
      </c>
    </row>
    <row r="43" spans="10:11" x14ac:dyDescent="0.2">
      <c r="J43" s="63" t="s">
        <v>41</v>
      </c>
      <c r="K43" s="71">
        <v>14.062653061224488</v>
      </c>
    </row>
    <row r="44" spans="10:11" x14ac:dyDescent="0.2">
      <c r="J44" s="63" t="s">
        <v>40</v>
      </c>
      <c r="K44" s="71">
        <v>75</v>
      </c>
    </row>
  </sheetData>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AE815-F147-F347-98BF-040C5389295C}">
  <dimension ref="A1:E20"/>
  <sheetViews>
    <sheetView workbookViewId="0">
      <selection activeCell="K97" sqref="K97"/>
    </sheetView>
  </sheetViews>
  <sheetFormatPr baseColWidth="10" defaultColWidth="11" defaultRowHeight="16" x14ac:dyDescent="0.2"/>
  <cols>
    <col min="1" max="1" width="17.33203125" customWidth="1"/>
    <col min="2" max="2" width="27.33203125" customWidth="1"/>
    <col min="3" max="3" width="23.1640625" customWidth="1"/>
    <col min="4" max="4" width="22" customWidth="1"/>
    <col min="5" max="5" width="13" customWidth="1"/>
  </cols>
  <sheetData>
    <row r="1" spans="1:5" x14ac:dyDescent="0.2">
      <c r="B1" s="104" t="s">
        <v>28</v>
      </c>
      <c r="C1" s="104"/>
      <c r="D1" s="104" t="s">
        <v>29</v>
      </c>
      <c r="E1" s="104"/>
    </row>
    <row r="2" spans="1:5" x14ac:dyDescent="0.2">
      <c r="A2" s="10" t="s">
        <v>49</v>
      </c>
      <c r="B2" s="10" t="s">
        <v>74</v>
      </c>
      <c r="C2" s="10" t="s">
        <v>75</v>
      </c>
      <c r="D2" s="10" t="s">
        <v>76</v>
      </c>
      <c r="E2" s="10" t="s">
        <v>77</v>
      </c>
    </row>
    <row r="3" spans="1:5" x14ac:dyDescent="0.2">
      <c r="A3" s="9" t="s">
        <v>78</v>
      </c>
      <c r="B3" s="9" t="s">
        <v>78</v>
      </c>
      <c r="C3" s="9" t="s">
        <v>79</v>
      </c>
      <c r="D3" s="9" t="s">
        <v>80</v>
      </c>
      <c r="E3" s="9" t="s">
        <v>79</v>
      </c>
    </row>
    <row r="4" spans="1:5" x14ac:dyDescent="0.2">
      <c r="A4" s="9" t="s">
        <v>81</v>
      </c>
      <c r="B4" s="9" t="s">
        <v>82</v>
      </c>
      <c r="C4" s="9" t="s">
        <v>79</v>
      </c>
      <c r="D4" s="9" t="s">
        <v>82</v>
      </c>
      <c r="E4" s="9" t="s">
        <v>79</v>
      </c>
    </row>
    <row r="5" spans="1:5" x14ac:dyDescent="0.2">
      <c r="A5" s="9" t="s">
        <v>83</v>
      </c>
      <c r="B5" s="9" t="s">
        <v>84</v>
      </c>
      <c r="C5" s="9" t="s">
        <v>79</v>
      </c>
      <c r="D5" s="9" t="s">
        <v>85</v>
      </c>
      <c r="E5" s="9" t="s">
        <v>84</v>
      </c>
    </row>
    <row r="6" spans="1:5" x14ac:dyDescent="0.2">
      <c r="A6" s="9" t="s">
        <v>83</v>
      </c>
      <c r="B6" s="9" t="s">
        <v>84</v>
      </c>
      <c r="C6" s="9" t="s">
        <v>79</v>
      </c>
      <c r="D6" s="9" t="s">
        <v>85</v>
      </c>
      <c r="E6" s="9" t="s">
        <v>86</v>
      </c>
    </row>
    <row r="7" spans="1:5" x14ac:dyDescent="0.2">
      <c r="A7" s="9" t="s">
        <v>83</v>
      </c>
      <c r="B7" s="9" t="s">
        <v>87</v>
      </c>
      <c r="C7" s="9" t="s">
        <v>79</v>
      </c>
      <c r="D7" s="9" t="s">
        <v>85</v>
      </c>
      <c r="E7" s="9" t="s">
        <v>87</v>
      </c>
    </row>
    <row r="8" spans="1:5" x14ac:dyDescent="0.2">
      <c r="A8" s="9" t="s">
        <v>88</v>
      </c>
      <c r="B8" s="9" t="s">
        <v>88</v>
      </c>
      <c r="C8" s="9" t="s">
        <v>79</v>
      </c>
      <c r="D8" s="9" t="s">
        <v>88</v>
      </c>
      <c r="E8" s="9" t="s">
        <v>79</v>
      </c>
    </row>
    <row r="9" spans="1:5" x14ac:dyDescent="0.2">
      <c r="A9" s="9" t="s">
        <v>89</v>
      </c>
      <c r="B9" s="9" t="s">
        <v>78</v>
      </c>
      <c r="C9" s="9" t="s">
        <v>90</v>
      </c>
      <c r="D9" s="9" t="s">
        <v>91</v>
      </c>
      <c r="E9" s="9" t="s">
        <v>79</v>
      </c>
    </row>
    <row r="10" spans="1:5" x14ac:dyDescent="0.2">
      <c r="A10" s="9" t="s">
        <v>92</v>
      </c>
      <c r="B10" s="9" t="s">
        <v>93</v>
      </c>
      <c r="C10" s="9" t="s">
        <v>79</v>
      </c>
      <c r="D10" s="9" t="s">
        <v>79</v>
      </c>
      <c r="E10" s="9" t="s">
        <v>79</v>
      </c>
    </row>
    <row r="11" spans="1:5" x14ac:dyDescent="0.2">
      <c r="A11" s="9" t="s">
        <v>92</v>
      </c>
      <c r="B11" s="9" t="s">
        <v>94</v>
      </c>
      <c r="C11" s="9" t="s">
        <v>79</v>
      </c>
      <c r="D11" s="9" t="s">
        <v>79</v>
      </c>
      <c r="E11" s="9" t="s">
        <v>79</v>
      </c>
    </row>
    <row r="12" spans="1:5" x14ac:dyDescent="0.2">
      <c r="A12" s="9" t="s">
        <v>92</v>
      </c>
      <c r="B12" s="9" t="s">
        <v>95</v>
      </c>
      <c r="C12" s="9" t="s">
        <v>79</v>
      </c>
      <c r="D12" s="9" t="s">
        <v>79</v>
      </c>
      <c r="E12" s="9" t="s">
        <v>79</v>
      </c>
    </row>
    <row r="13" spans="1:5" x14ac:dyDescent="0.2">
      <c r="A13" s="9" t="s">
        <v>92</v>
      </c>
      <c r="B13" s="9" t="s">
        <v>96</v>
      </c>
      <c r="C13" s="9" t="s">
        <v>79</v>
      </c>
      <c r="D13" s="9" t="s">
        <v>79</v>
      </c>
      <c r="E13" s="9" t="s">
        <v>79</v>
      </c>
    </row>
    <row r="14" spans="1:5" x14ac:dyDescent="0.2">
      <c r="A14" s="9" t="s">
        <v>92</v>
      </c>
      <c r="B14" s="9" t="s">
        <v>97</v>
      </c>
      <c r="C14" s="9" t="s">
        <v>79</v>
      </c>
      <c r="D14" s="9" t="s">
        <v>79</v>
      </c>
      <c r="E14" s="9" t="s">
        <v>79</v>
      </c>
    </row>
    <row r="15" spans="1:5" x14ac:dyDescent="0.2">
      <c r="A15" s="9" t="s">
        <v>92</v>
      </c>
      <c r="B15" s="9" t="s">
        <v>98</v>
      </c>
      <c r="C15" s="9" t="s">
        <v>79</v>
      </c>
      <c r="D15" s="9" t="s">
        <v>79</v>
      </c>
      <c r="E15" s="9" t="s">
        <v>79</v>
      </c>
    </row>
    <row r="16" spans="1:5" x14ac:dyDescent="0.2">
      <c r="A16" s="9" t="s">
        <v>92</v>
      </c>
      <c r="B16" s="9" t="s">
        <v>99</v>
      </c>
      <c r="C16" s="9" t="s">
        <v>79</v>
      </c>
      <c r="D16" s="9" t="s">
        <v>79</v>
      </c>
      <c r="E16" s="9" t="s">
        <v>79</v>
      </c>
    </row>
    <row r="17" spans="1:5" x14ac:dyDescent="0.2">
      <c r="A17" s="9" t="s">
        <v>92</v>
      </c>
      <c r="B17" s="9" t="s">
        <v>100</v>
      </c>
      <c r="C17" s="9" t="s">
        <v>79</v>
      </c>
      <c r="D17" s="9" t="s">
        <v>79</v>
      </c>
      <c r="E17" s="9" t="s">
        <v>79</v>
      </c>
    </row>
    <row r="18" spans="1:5" x14ac:dyDescent="0.2">
      <c r="A18" s="9" t="s">
        <v>92</v>
      </c>
      <c r="B18" s="9" t="s">
        <v>101</v>
      </c>
      <c r="C18" s="9" t="s">
        <v>79</v>
      </c>
      <c r="D18" s="9" t="s">
        <v>79</v>
      </c>
      <c r="E18" s="9" t="s">
        <v>79</v>
      </c>
    </row>
    <row r="19" spans="1:5" x14ac:dyDescent="0.2">
      <c r="A19" s="9"/>
      <c r="B19" s="9"/>
      <c r="C19" s="9"/>
      <c r="D19" s="9"/>
      <c r="E19" s="9"/>
    </row>
    <row r="20" spans="1:5" x14ac:dyDescent="0.2">
      <c r="A20" s="9"/>
      <c r="B20" s="9"/>
      <c r="C20" s="9"/>
      <c r="D20" s="9"/>
      <c r="E20" s="9"/>
    </row>
  </sheetData>
  <mergeCells count="2">
    <mergeCell ref="D1:E1"/>
    <mergeCell ref="B1:C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3C892-425D-034F-B23B-DA664917391D}">
  <dimension ref="A1:F2"/>
  <sheetViews>
    <sheetView workbookViewId="0">
      <selection sqref="A1:J1"/>
    </sheetView>
  </sheetViews>
  <sheetFormatPr baseColWidth="10" defaultColWidth="11" defaultRowHeight="16" x14ac:dyDescent="0.2"/>
  <cols>
    <col min="5" max="5" width="21.1640625" customWidth="1"/>
  </cols>
  <sheetData>
    <row r="1" spans="1:6" x14ac:dyDescent="0.2">
      <c r="A1" s="65" t="s">
        <v>48</v>
      </c>
      <c r="B1" s="65" t="e" cm="1">
        <f t="array" aca="1" ref="B1" ca="1">OFFSET(query_microsoft_advertising_1!A1,0,0,COUNTA(query_microsoft_advertising_1!C:C),1)</f>
        <v>#REF!</v>
      </c>
      <c r="C1" s="65" t="e" cm="1">
        <f t="array" aca="1" ref="C1" ca="1">OFFSET(query_microsoft_advertising_1!C1,0,0,COUNTA(query_microsoft_advertising_1!C:C),2)</f>
        <v>#REF!</v>
      </c>
      <c r="E1" s="65" t="e" cm="1">
        <f t="array" aca="1" ref="E1" ca="1">OFFSET(query_microsoft_advertising_1!G1,0,0,COUNTA(query_microsoft_advertising_1!C:C),1)</f>
        <v>#REF!</v>
      </c>
      <c r="F1" s="65" t="e" cm="1">
        <f t="array" aca="1" ref="F1" ca="1">OFFSET(query_microsoft_advertising_1!H1,0,0,COUNTA(query_microsoft_advertising_1!C:C),5)</f>
        <v>#REF!</v>
      </c>
    </row>
    <row r="2" spans="1:6" x14ac:dyDescent="0.2">
      <c r="A2" t="e" cm="1">
        <f t="array" aca="1" ref="A2" ca="1">IF(Ordering_MAds_Category&lt;&gt;"","Microsoft Ads","")</f>
        <v>#REF!</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AF2CB-A611-8248-BBA6-364D5707AA14}">
  <dimension ref="A1:F2"/>
  <sheetViews>
    <sheetView workbookViewId="0">
      <selection activeCell="C10" sqref="C10"/>
    </sheetView>
  </sheetViews>
  <sheetFormatPr baseColWidth="10" defaultColWidth="11" defaultRowHeight="16" x14ac:dyDescent="0.2"/>
  <cols>
    <col min="4" max="4" width="12" customWidth="1"/>
  </cols>
  <sheetData>
    <row r="1" spans="1:6" x14ac:dyDescent="0.2">
      <c r="A1" s="65" t="s">
        <v>48</v>
      </c>
      <c r="B1" s="65" t="e" cm="1">
        <f t="array" aca="1" ref="B1" ca="1">OFFSET(query_google_ads!A1,0,0,COUNTA(query_google_ads!$C:$C),1)</f>
        <v>#REF!</v>
      </c>
      <c r="C1" s="65" t="e" cm="1">
        <f t="array" aca="1" ref="C1" ca="1">OFFSET(query_google_ads!$C$1,0,0,COUNTA(query_google_ads!$C:$C),2)</f>
        <v>#REF!</v>
      </c>
      <c r="E1" s="65" t="e" cm="1">
        <f t="array" aca="1" ref="E1" ca="1">OFFSET(query_google_ads!$E$1,0,0,COUNTA(query_google_ads!$C:$C),1)</f>
        <v>#REF!</v>
      </c>
      <c r="F1" s="65" t="e" cm="1">
        <f t="array" aca="1" ref="F1" ca="1">OFFSET(query_google_ads!H1,0,0,COUNTA(query_google_ads!$C:$C),5)</f>
        <v>#REF!</v>
      </c>
    </row>
    <row r="2" spans="1:6" x14ac:dyDescent="0.2">
      <c r="A2" t="e" cm="1">
        <f t="array" aca="1" ref="A2" ca="1">IF(Ordering_GAds_Category&lt;&gt;"","Google Ads","")</f>
        <v>#REF!</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F68D3-A62C-A349-BAC9-E5E27A9E6E6F}">
  <dimension ref="A1:L37"/>
  <sheetViews>
    <sheetView workbookViewId="0">
      <selection activeCell="A2" sqref="A2"/>
    </sheetView>
  </sheetViews>
  <sheetFormatPr baseColWidth="10" defaultColWidth="11" defaultRowHeight="16" x14ac:dyDescent="0.2"/>
  <cols>
    <col min="3" max="4" width="23.5" customWidth="1"/>
    <col min="5" max="5" width="14.5" customWidth="1"/>
    <col min="6" max="8" width="13.83203125" customWidth="1"/>
    <col min="9" max="9" width="21.5" customWidth="1"/>
    <col min="10" max="11" width="25.33203125" customWidth="1"/>
  </cols>
  <sheetData>
    <row r="1" spans="1:12" x14ac:dyDescent="0.2">
      <c r="A1" s="65" t="s">
        <v>49</v>
      </c>
      <c r="B1" s="65" t="s">
        <v>102</v>
      </c>
      <c r="C1" s="67"/>
      <c r="D1" s="66"/>
      <c r="E1" s="66"/>
      <c r="F1" s="66"/>
      <c r="G1" s="66"/>
      <c r="H1" s="66"/>
      <c r="I1" s="66"/>
      <c r="J1" s="66"/>
      <c r="K1" s="66"/>
      <c r="L1" s="66"/>
    </row>
    <row r="2" spans="1:12" x14ac:dyDescent="0.2">
      <c r="A2" cm="1">
        <f t="array" aca="1" ref="A2" ca="1">IFERROR(IF(Gads_AdGroupType="Search Dynamic Ads","Dynamic Search",Gads_Mapping),"Other")</f>
        <v>0</v>
      </c>
      <c r="B2" cm="1">
        <f t="array" aca="1" ref="B2" ca="1">_xlfn.XLOOKUP(Gads_AdvertisingChannelType,mapping!B2:B20,mapping!A2:A20)</f>
        <v>0</v>
      </c>
      <c r="C2" s="1"/>
    </row>
    <row r="3" spans="1:12" x14ac:dyDescent="0.2">
      <c r="C3" s="1"/>
    </row>
    <row r="4" spans="1:12" x14ac:dyDescent="0.2">
      <c r="C4" s="1"/>
    </row>
    <row r="5" spans="1:12" x14ac:dyDescent="0.2">
      <c r="C5" s="1"/>
    </row>
    <row r="6" spans="1:12" x14ac:dyDescent="0.2">
      <c r="C6" s="1"/>
    </row>
    <row r="7" spans="1:12" x14ac:dyDescent="0.2">
      <c r="C7" s="1"/>
    </row>
    <row r="8" spans="1:12" x14ac:dyDescent="0.2">
      <c r="C8" s="1"/>
    </row>
    <row r="9" spans="1:12" x14ac:dyDescent="0.2">
      <c r="C9" s="1"/>
    </row>
    <row r="10" spans="1:12" x14ac:dyDescent="0.2">
      <c r="C10" s="1"/>
    </row>
    <row r="11" spans="1:12" x14ac:dyDescent="0.2">
      <c r="C11" s="1"/>
    </row>
    <row r="12" spans="1:12" x14ac:dyDescent="0.2">
      <c r="C12" s="1"/>
    </row>
    <row r="13" spans="1:12" x14ac:dyDescent="0.2">
      <c r="C13" s="1"/>
    </row>
    <row r="14" spans="1:12" x14ac:dyDescent="0.2">
      <c r="C14" s="1"/>
      <c r="E14" s="91"/>
    </row>
    <row r="15" spans="1:12" x14ac:dyDescent="0.2">
      <c r="C15" s="1"/>
    </row>
    <row r="16" spans="1:12" x14ac:dyDescent="0.2">
      <c r="C16" s="1"/>
    </row>
    <row r="17" spans="3:5" x14ac:dyDescent="0.2">
      <c r="C17" s="1"/>
    </row>
    <row r="18" spans="3:5" x14ac:dyDescent="0.2">
      <c r="C18" s="1"/>
    </row>
    <row r="19" spans="3:5" x14ac:dyDescent="0.2">
      <c r="C19" s="1"/>
    </row>
    <row r="20" spans="3:5" x14ac:dyDescent="0.2">
      <c r="C20" s="1"/>
    </row>
    <row r="21" spans="3:5" x14ac:dyDescent="0.2">
      <c r="C21" s="1"/>
    </row>
    <row r="22" spans="3:5" x14ac:dyDescent="0.2">
      <c r="C22" s="1"/>
    </row>
    <row r="23" spans="3:5" x14ac:dyDescent="0.2">
      <c r="C23" s="1"/>
    </row>
    <row r="24" spans="3:5" x14ac:dyDescent="0.2">
      <c r="C24" s="1"/>
      <c r="E24" s="91"/>
    </row>
    <row r="25" spans="3:5" x14ac:dyDescent="0.2">
      <c r="C25" s="1"/>
    </row>
    <row r="26" spans="3:5" x14ac:dyDescent="0.2">
      <c r="C26" s="1"/>
    </row>
    <row r="27" spans="3:5" x14ac:dyDescent="0.2">
      <c r="C27" s="1"/>
    </row>
    <row r="28" spans="3:5" x14ac:dyDescent="0.2">
      <c r="C28" s="1"/>
    </row>
    <row r="29" spans="3:5" x14ac:dyDescent="0.2">
      <c r="C29" s="1"/>
    </row>
    <row r="30" spans="3:5" x14ac:dyDescent="0.2">
      <c r="C30" s="1"/>
    </row>
    <row r="31" spans="3:5" x14ac:dyDescent="0.2">
      <c r="C31" s="1"/>
    </row>
    <row r="32" spans="3:5" x14ac:dyDescent="0.2">
      <c r="C32" s="1"/>
    </row>
    <row r="33" spans="3:5" x14ac:dyDescent="0.2">
      <c r="C33" s="1"/>
    </row>
    <row r="34" spans="3:5" x14ac:dyDescent="0.2">
      <c r="C34" s="1"/>
      <c r="E34" s="91"/>
    </row>
    <row r="35" spans="3:5" x14ac:dyDescent="0.2">
      <c r="C35" s="1"/>
    </row>
    <row r="36" spans="3:5" x14ac:dyDescent="0.2">
      <c r="C36" s="1"/>
    </row>
    <row r="37" spans="3:5" x14ac:dyDescent="0.2">
      <c r="C37" s="1"/>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12</vt:i4>
      </vt:variant>
      <vt:variant>
        <vt:lpstr>Named Ranges</vt:lpstr>
      </vt:variant>
      <vt:variant>
        <vt:i4>3</vt:i4>
      </vt:variant>
    </vt:vector>
  </HeadingPairs>
  <TitlesOfParts>
    <vt:vector size="15" baseType="lpstr">
      <vt:lpstr>instructions</vt:lpstr>
      <vt:lpstr>dashboard</vt:lpstr>
      <vt:lpstr>reporting_table</vt:lpstr>
      <vt:lpstr>documentation</vt:lpstr>
      <vt:lpstr>pivot_tables</vt:lpstr>
      <vt:lpstr>mapping</vt:lpstr>
      <vt:lpstr>ordering_mads</vt:lpstr>
      <vt:lpstr>ordering_gads</vt:lpstr>
      <vt:lpstr>query_google_ads</vt:lpstr>
      <vt:lpstr>query_microsoft_advertising_1</vt:lpstr>
      <vt:lpstr>query_microsoft_advertising_2</vt:lpstr>
      <vt:lpstr>SupermetricsQueries</vt:lpstr>
      <vt:lpstr>zsupermetrics_2a969fc16c6911f0994942010a082046dfd0af4c2f5118ace543c067c71bd43d</vt:lpstr>
      <vt:lpstr>zsupermetrics_a3030bc3622f11f0994942010a0820469403e5810bcaae77ce9bb9ae37ad9c21</vt:lpstr>
      <vt:lpstr>zsupermetrics_c24eb3fa623611f0994942010a08204674155cf45200eb15f21fa11b74d1b4c0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kathy lorena murillo</dc:creator>
  <cp:keywords/>
  <dc:description/>
  <cp:lastModifiedBy>Kathy Murillo</cp:lastModifiedBy>
  <cp:revision/>
  <dcterms:created xsi:type="dcterms:W3CDTF">2025-07-16T08:50:00Z</dcterms:created>
  <dcterms:modified xsi:type="dcterms:W3CDTF">2025-09-22T14:48:20Z</dcterms:modified>
  <cp:category/>
  <cp:contentStatus/>
</cp:coreProperties>
</file>