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me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MPEG\mpeg128\contributions\m50848 - [V-PCC][CE2.17 Report] Patch Border Filtering\"/>
    </mc:Choice>
  </mc:AlternateContent>
  <xr:revisionPtr revIDLastSave="0" documentId="13_ncr:1_{BFF1BBF6-387F-4D09-8396-669B992F7439}" xr6:coauthVersionLast="44" xr6:coauthVersionMax="44" xr10:uidLastSave="{00000000-0000-0000-0000-000000000000}"/>
  <bookViews>
    <workbookView minimized="1" xWindow="5760" yWindow="1620" windowWidth="11520" windowHeight="7152" tabRatio="500" xr2:uid="{00000000-000D-0000-FFFF-FFFF00000000}"/>
  </bookViews>
  <sheets>
    <sheet name="stats" sheetId="1" r:id="rId1"/>
    <sheet name="Comp" sheetId="2" r:id="rId2"/>
    <sheet name="r7.0_papi" sheetId="3" r:id="rId3"/>
    <sheet name="pbfS0_papi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72" i="2" l="1"/>
  <c r="W72" i="2"/>
  <c r="T72" i="2"/>
  <c r="S72" i="2"/>
  <c r="R72" i="2"/>
  <c r="Q72" i="2"/>
  <c r="P72" i="2"/>
  <c r="O72" i="2"/>
  <c r="V72" i="2" s="1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A72" i="2"/>
  <c r="Y71" i="2"/>
  <c r="U71" i="2"/>
  <c r="R71" i="2"/>
  <c r="Q71" i="2"/>
  <c r="X71" i="2" s="1"/>
  <c r="P71" i="2"/>
  <c r="O71" i="2"/>
  <c r="V71" i="2" s="1"/>
  <c r="N71" i="2"/>
  <c r="M71" i="2"/>
  <c r="T71" i="2" s="1"/>
  <c r="L71" i="2"/>
  <c r="K71" i="2"/>
  <c r="J71" i="2"/>
  <c r="I71" i="2"/>
  <c r="H71" i="2"/>
  <c r="G71" i="2"/>
  <c r="F71" i="2"/>
  <c r="E71" i="2"/>
  <c r="D71" i="2"/>
  <c r="C71" i="2"/>
  <c r="B71" i="2"/>
  <c r="A71" i="2"/>
  <c r="V70" i="2"/>
  <c r="R70" i="2"/>
  <c r="Y70" i="2" s="1"/>
  <c r="Q70" i="2"/>
  <c r="P70" i="2"/>
  <c r="W70" i="2" s="1"/>
  <c r="O70" i="2"/>
  <c r="N70" i="2"/>
  <c r="U70" i="2" s="1"/>
  <c r="M70" i="2"/>
  <c r="L70" i="2"/>
  <c r="S70" i="2" s="1"/>
  <c r="K70" i="2"/>
  <c r="J70" i="2"/>
  <c r="I70" i="2"/>
  <c r="H70" i="2"/>
  <c r="G70" i="2"/>
  <c r="F70" i="2"/>
  <c r="E70" i="2"/>
  <c r="D70" i="2"/>
  <c r="C70" i="2"/>
  <c r="B70" i="2"/>
  <c r="A70" i="2"/>
  <c r="W69" i="2"/>
  <c r="S69" i="2"/>
  <c r="R69" i="2"/>
  <c r="Q69" i="2"/>
  <c r="X69" i="2" s="1"/>
  <c r="P69" i="2"/>
  <c r="O69" i="2"/>
  <c r="V69" i="2" s="1"/>
  <c r="N69" i="2"/>
  <c r="M69" i="2"/>
  <c r="T69" i="2" s="1"/>
  <c r="L69" i="2"/>
  <c r="K69" i="2"/>
  <c r="J69" i="2"/>
  <c r="I69" i="2"/>
  <c r="H69" i="2"/>
  <c r="G69" i="2"/>
  <c r="F69" i="2"/>
  <c r="E69" i="2"/>
  <c r="D69" i="2"/>
  <c r="C69" i="2"/>
  <c r="B69" i="2"/>
  <c r="A69" i="2"/>
  <c r="X68" i="2"/>
  <c r="W68" i="2"/>
  <c r="T68" i="2"/>
  <c r="S68" i="2"/>
  <c r="R68" i="2"/>
  <c r="Q68" i="2"/>
  <c r="P68" i="2"/>
  <c r="O68" i="2"/>
  <c r="V68" i="2" s="1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68" i="2"/>
  <c r="Y67" i="2"/>
  <c r="U67" i="2"/>
  <c r="R67" i="2"/>
  <c r="Q67" i="2"/>
  <c r="X67" i="2" s="1"/>
  <c r="P67" i="2"/>
  <c r="O67" i="2"/>
  <c r="V67" i="2" s="1"/>
  <c r="N67" i="2"/>
  <c r="M67" i="2"/>
  <c r="T67" i="2" s="1"/>
  <c r="L67" i="2"/>
  <c r="K67" i="2"/>
  <c r="J67" i="2"/>
  <c r="I67" i="2"/>
  <c r="H67" i="2"/>
  <c r="G67" i="2"/>
  <c r="F67" i="2"/>
  <c r="E67" i="2"/>
  <c r="D67" i="2"/>
  <c r="C67" i="2"/>
  <c r="B67" i="2"/>
  <c r="A67" i="2"/>
  <c r="V66" i="2"/>
  <c r="R66" i="2"/>
  <c r="Y66" i="2" s="1"/>
  <c r="Q66" i="2"/>
  <c r="P66" i="2"/>
  <c r="W66" i="2" s="1"/>
  <c r="O66" i="2"/>
  <c r="N66" i="2"/>
  <c r="U66" i="2" s="1"/>
  <c r="M66" i="2"/>
  <c r="L66" i="2"/>
  <c r="S66" i="2" s="1"/>
  <c r="K66" i="2"/>
  <c r="J66" i="2"/>
  <c r="I66" i="2"/>
  <c r="H66" i="2"/>
  <c r="G66" i="2"/>
  <c r="F66" i="2"/>
  <c r="E66" i="2"/>
  <c r="D66" i="2"/>
  <c r="C66" i="2"/>
  <c r="B66" i="2"/>
  <c r="A66" i="2"/>
  <c r="W65" i="2"/>
  <c r="S65" i="2"/>
  <c r="R65" i="2"/>
  <c r="Q65" i="2"/>
  <c r="X65" i="2" s="1"/>
  <c r="P65" i="2"/>
  <c r="O65" i="2"/>
  <c r="V65" i="2" s="1"/>
  <c r="N65" i="2"/>
  <c r="M65" i="2"/>
  <c r="T65" i="2" s="1"/>
  <c r="L65" i="2"/>
  <c r="K65" i="2"/>
  <c r="J65" i="2"/>
  <c r="I65" i="2"/>
  <c r="H65" i="2"/>
  <c r="G65" i="2"/>
  <c r="F65" i="2"/>
  <c r="E65" i="2"/>
  <c r="D65" i="2"/>
  <c r="C65" i="2"/>
  <c r="B65" i="2"/>
  <c r="A65" i="2"/>
  <c r="X64" i="2"/>
  <c r="W64" i="2"/>
  <c r="T64" i="2"/>
  <c r="S64" i="2"/>
  <c r="R64" i="2"/>
  <c r="Q64" i="2"/>
  <c r="P64" i="2"/>
  <c r="O64" i="2"/>
  <c r="V64" i="2" s="1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64" i="2"/>
  <c r="Y63" i="2"/>
  <c r="U63" i="2"/>
  <c r="T63" i="2"/>
  <c r="R63" i="2"/>
  <c r="Q63" i="2"/>
  <c r="X63" i="2" s="1"/>
  <c r="P63" i="2"/>
  <c r="O63" i="2"/>
  <c r="V63" i="2" s="1"/>
  <c r="F15" i="1" s="1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63" i="2"/>
  <c r="V62" i="2"/>
  <c r="R62" i="2"/>
  <c r="Y62" i="2" s="1"/>
  <c r="Q62" i="2"/>
  <c r="P62" i="2"/>
  <c r="W62" i="2" s="1"/>
  <c r="O62" i="2"/>
  <c r="N62" i="2"/>
  <c r="U62" i="2" s="1"/>
  <c r="M62" i="2"/>
  <c r="L62" i="2"/>
  <c r="S62" i="2" s="1"/>
  <c r="K62" i="2"/>
  <c r="J62" i="2"/>
  <c r="I62" i="2"/>
  <c r="H62" i="2"/>
  <c r="G62" i="2"/>
  <c r="F62" i="2"/>
  <c r="E62" i="2"/>
  <c r="D62" i="2"/>
  <c r="C62" i="2"/>
  <c r="B62" i="2"/>
  <c r="A62" i="2"/>
  <c r="W61" i="2"/>
  <c r="S61" i="2"/>
  <c r="R61" i="2"/>
  <c r="Q61" i="2"/>
  <c r="X61" i="2" s="1"/>
  <c r="P61" i="2"/>
  <c r="O61" i="2"/>
  <c r="V61" i="2" s="1"/>
  <c r="N61" i="2"/>
  <c r="M61" i="2"/>
  <c r="T61" i="2" s="1"/>
  <c r="L61" i="2"/>
  <c r="K61" i="2"/>
  <c r="J61" i="2"/>
  <c r="I61" i="2"/>
  <c r="H61" i="2"/>
  <c r="G61" i="2"/>
  <c r="F61" i="2"/>
  <c r="E61" i="2"/>
  <c r="D61" i="2"/>
  <c r="C61" i="2"/>
  <c r="B61" i="2"/>
  <c r="A61" i="2"/>
  <c r="X60" i="2"/>
  <c r="W60" i="2"/>
  <c r="T60" i="2"/>
  <c r="S60" i="2"/>
  <c r="R60" i="2"/>
  <c r="Q60" i="2"/>
  <c r="P60" i="2"/>
  <c r="O60" i="2"/>
  <c r="V60" i="2" s="1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A60" i="2"/>
  <c r="Y59" i="2"/>
  <c r="U59" i="2"/>
  <c r="T59" i="2"/>
  <c r="R59" i="2"/>
  <c r="Q59" i="2"/>
  <c r="X59" i="2" s="1"/>
  <c r="P59" i="2"/>
  <c r="O59" i="2"/>
  <c r="V59" i="2" s="1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A59" i="2"/>
  <c r="V58" i="2"/>
  <c r="R58" i="2"/>
  <c r="Y58" i="2" s="1"/>
  <c r="Q58" i="2"/>
  <c r="P58" i="2"/>
  <c r="W58" i="2" s="1"/>
  <c r="O58" i="2"/>
  <c r="N58" i="2"/>
  <c r="U58" i="2" s="1"/>
  <c r="M58" i="2"/>
  <c r="L58" i="2"/>
  <c r="S58" i="2" s="1"/>
  <c r="K58" i="2"/>
  <c r="J58" i="2"/>
  <c r="I58" i="2"/>
  <c r="H58" i="2"/>
  <c r="G58" i="2"/>
  <c r="F58" i="2"/>
  <c r="E58" i="2"/>
  <c r="D58" i="2"/>
  <c r="C58" i="2"/>
  <c r="B58" i="2"/>
  <c r="A58" i="2"/>
  <c r="W57" i="2"/>
  <c r="S57" i="2"/>
  <c r="R57" i="2"/>
  <c r="Q57" i="2"/>
  <c r="X57" i="2" s="1"/>
  <c r="P57" i="2"/>
  <c r="O57" i="2"/>
  <c r="V57" i="2" s="1"/>
  <c r="N57" i="2"/>
  <c r="M57" i="2"/>
  <c r="T57" i="2" s="1"/>
  <c r="L57" i="2"/>
  <c r="K57" i="2"/>
  <c r="J57" i="2"/>
  <c r="I57" i="2"/>
  <c r="H57" i="2"/>
  <c r="G57" i="2"/>
  <c r="F57" i="2"/>
  <c r="E57" i="2"/>
  <c r="D57" i="2"/>
  <c r="C57" i="2"/>
  <c r="B57" i="2"/>
  <c r="A57" i="2"/>
  <c r="X56" i="2"/>
  <c r="W56" i="2"/>
  <c r="T56" i="2"/>
  <c r="S56" i="2"/>
  <c r="R56" i="2"/>
  <c r="Q56" i="2"/>
  <c r="P56" i="2"/>
  <c r="O56" i="2"/>
  <c r="V56" i="2" s="1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A56" i="2"/>
  <c r="Y55" i="2"/>
  <c r="U55" i="2"/>
  <c r="R55" i="2"/>
  <c r="Q55" i="2"/>
  <c r="X55" i="2" s="1"/>
  <c r="P55" i="2"/>
  <c r="O55" i="2"/>
  <c r="V55" i="2" s="1"/>
  <c r="F13" i="1" s="1"/>
  <c r="N55" i="2"/>
  <c r="M55" i="2"/>
  <c r="T55" i="2" s="1"/>
  <c r="L55" i="2"/>
  <c r="K55" i="2"/>
  <c r="J55" i="2"/>
  <c r="I55" i="2"/>
  <c r="H55" i="2"/>
  <c r="G55" i="2"/>
  <c r="F55" i="2"/>
  <c r="E55" i="2"/>
  <c r="D55" i="2"/>
  <c r="C55" i="2"/>
  <c r="B55" i="2"/>
  <c r="A55" i="2"/>
  <c r="V54" i="2"/>
  <c r="R54" i="2"/>
  <c r="Y54" i="2" s="1"/>
  <c r="Q54" i="2"/>
  <c r="P54" i="2"/>
  <c r="W54" i="2" s="1"/>
  <c r="O54" i="2"/>
  <c r="N54" i="2"/>
  <c r="U54" i="2" s="1"/>
  <c r="M54" i="2"/>
  <c r="L54" i="2"/>
  <c r="S54" i="2" s="1"/>
  <c r="K54" i="2"/>
  <c r="J54" i="2"/>
  <c r="I54" i="2"/>
  <c r="H54" i="2"/>
  <c r="G54" i="2"/>
  <c r="F54" i="2"/>
  <c r="E54" i="2"/>
  <c r="D54" i="2"/>
  <c r="C54" i="2"/>
  <c r="B54" i="2"/>
  <c r="B13" i="1" s="1"/>
  <c r="A54" i="2"/>
  <c r="W53" i="2"/>
  <c r="S53" i="2"/>
  <c r="R53" i="2"/>
  <c r="Q53" i="2"/>
  <c r="X53" i="2" s="1"/>
  <c r="P53" i="2"/>
  <c r="O53" i="2"/>
  <c r="V53" i="2" s="1"/>
  <c r="N53" i="2"/>
  <c r="M53" i="2"/>
  <c r="T53" i="2" s="1"/>
  <c r="L53" i="2"/>
  <c r="K53" i="2"/>
  <c r="J53" i="2"/>
  <c r="I53" i="2"/>
  <c r="H53" i="2"/>
  <c r="G53" i="2"/>
  <c r="F53" i="2"/>
  <c r="E53" i="2"/>
  <c r="D53" i="2"/>
  <c r="C53" i="2"/>
  <c r="B53" i="2"/>
  <c r="A53" i="2"/>
  <c r="X52" i="2"/>
  <c r="W52" i="2"/>
  <c r="T52" i="2"/>
  <c r="S52" i="2"/>
  <c r="R52" i="2"/>
  <c r="Q52" i="2"/>
  <c r="P52" i="2"/>
  <c r="O52" i="2"/>
  <c r="V52" i="2" s="1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A52" i="2"/>
  <c r="Y51" i="2"/>
  <c r="U51" i="2"/>
  <c r="R51" i="2"/>
  <c r="Q51" i="2"/>
  <c r="X51" i="2" s="1"/>
  <c r="P51" i="2"/>
  <c r="O51" i="2"/>
  <c r="V51" i="2" s="1"/>
  <c r="N51" i="2"/>
  <c r="M51" i="2"/>
  <c r="T51" i="2" s="1"/>
  <c r="L51" i="2"/>
  <c r="K51" i="2"/>
  <c r="J51" i="2"/>
  <c r="I51" i="2"/>
  <c r="H51" i="2"/>
  <c r="G51" i="2"/>
  <c r="F51" i="2"/>
  <c r="E51" i="2"/>
  <c r="D51" i="2"/>
  <c r="C51" i="2"/>
  <c r="B51" i="2"/>
  <c r="A51" i="2"/>
  <c r="V50" i="2"/>
  <c r="R50" i="2"/>
  <c r="Y50" i="2" s="1"/>
  <c r="Q50" i="2"/>
  <c r="P50" i="2"/>
  <c r="W50" i="2" s="1"/>
  <c r="O50" i="2"/>
  <c r="N50" i="2"/>
  <c r="U50" i="2" s="1"/>
  <c r="M50" i="2"/>
  <c r="L50" i="2"/>
  <c r="S50" i="2" s="1"/>
  <c r="K50" i="2"/>
  <c r="J50" i="2"/>
  <c r="I50" i="2"/>
  <c r="H50" i="2"/>
  <c r="G50" i="2"/>
  <c r="F50" i="2"/>
  <c r="E50" i="2"/>
  <c r="D50" i="2"/>
  <c r="C50" i="2"/>
  <c r="B50" i="2"/>
  <c r="A50" i="2"/>
  <c r="W49" i="2"/>
  <c r="S49" i="2"/>
  <c r="R49" i="2"/>
  <c r="Q49" i="2"/>
  <c r="X49" i="2" s="1"/>
  <c r="P49" i="2"/>
  <c r="O49" i="2"/>
  <c r="V49" i="2" s="1"/>
  <c r="N49" i="2"/>
  <c r="M49" i="2"/>
  <c r="T49" i="2" s="1"/>
  <c r="L49" i="2"/>
  <c r="K49" i="2"/>
  <c r="J49" i="2"/>
  <c r="I49" i="2"/>
  <c r="H49" i="2"/>
  <c r="G49" i="2"/>
  <c r="F49" i="2"/>
  <c r="E49" i="2"/>
  <c r="D49" i="2"/>
  <c r="C49" i="2"/>
  <c r="B49" i="2"/>
  <c r="A49" i="2"/>
  <c r="X48" i="2"/>
  <c r="W48" i="2"/>
  <c r="T48" i="2"/>
  <c r="S48" i="2"/>
  <c r="R48" i="2"/>
  <c r="Q48" i="2"/>
  <c r="P48" i="2"/>
  <c r="O48" i="2"/>
  <c r="V48" i="2" s="1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A48" i="2"/>
  <c r="Y47" i="2"/>
  <c r="U47" i="2"/>
  <c r="T47" i="2"/>
  <c r="R47" i="2"/>
  <c r="Q47" i="2"/>
  <c r="X47" i="2" s="1"/>
  <c r="P47" i="2"/>
  <c r="O47" i="2"/>
  <c r="V47" i="2" s="1"/>
  <c r="F11" i="1" s="1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A47" i="2"/>
  <c r="V46" i="2"/>
  <c r="R46" i="2"/>
  <c r="Y46" i="2" s="1"/>
  <c r="Q46" i="2"/>
  <c r="P46" i="2"/>
  <c r="W46" i="2" s="1"/>
  <c r="O46" i="2"/>
  <c r="N46" i="2"/>
  <c r="U46" i="2" s="1"/>
  <c r="M46" i="2"/>
  <c r="L46" i="2"/>
  <c r="S46" i="2" s="1"/>
  <c r="K46" i="2"/>
  <c r="J46" i="2"/>
  <c r="I46" i="2"/>
  <c r="H46" i="2"/>
  <c r="G46" i="2"/>
  <c r="F46" i="2"/>
  <c r="E46" i="2"/>
  <c r="D46" i="2"/>
  <c r="C46" i="2"/>
  <c r="B46" i="2"/>
  <c r="A46" i="2"/>
  <c r="W45" i="2"/>
  <c r="S45" i="2"/>
  <c r="R45" i="2"/>
  <c r="Q45" i="2"/>
  <c r="X45" i="2" s="1"/>
  <c r="P45" i="2"/>
  <c r="O45" i="2"/>
  <c r="V45" i="2" s="1"/>
  <c r="N45" i="2"/>
  <c r="M45" i="2"/>
  <c r="T45" i="2" s="1"/>
  <c r="L45" i="2"/>
  <c r="K45" i="2"/>
  <c r="J45" i="2"/>
  <c r="I45" i="2"/>
  <c r="H45" i="2"/>
  <c r="G45" i="2"/>
  <c r="F45" i="2"/>
  <c r="E45" i="2"/>
  <c r="D45" i="2"/>
  <c r="C45" i="2"/>
  <c r="B45" i="2"/>
  <c r="A45" i="2"/>
  <c r="X44" i="2"/>
  <c r="W44" i="2"/>
  <c r="T44" i="2"/>
  <c r="S44" i="2"/>
  <c r="R44" i="2"/>
  <c r="Q44" i="2"/>
  <c r="P44" i="2"/>
  <c r="O44" i="2"/>
  <c r="V44" i="2" s="1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A44" i="2"/>
  <c r="Y43" i="2"/>
  <c r="U43" i="2"/>
  <c r="T43" i="2"/>
  <c r="R43" i="2"/>
  <c r="Q43" i="2"/>
  <c r="X43" i="2" s="1"/>
  <c r="P43" i="2"/>
  <c r="O43" i="2"/>
  <c r="V43" i="2" s="1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A43" i="2"/>
  <c r="V42" i="2"/>
  <c r="R42" i="2"/>
  <c r="Y42" i="2" s="1"/>
  <c r="Q42" i="2"/>
  <c r="P42" i="2"/>
  <c r="W42" i="2" s="1"/>
  <c r="O42" i="2"/>
  <c r="N42" i="2"/>
  <c r="U42" i="2" s="1"/>
  <c r="M42" i="2"/>
  <c r="L42" i="2"/>
  <c r="S42" i="2" s="1"/>
  <c r="K42" i="2"/>
  <c r="J42" i="2"/>
  <c r="I42" i="2"/>
  <c r="H42" i="2"/>
  <c r="G42" i="2"/>
  <c r="F42" i="2"/>
  <c r="E42" i="2"/>
  <c r="D42" i="2"/>
  <c r="C42" i="2"/>
  <c r="B42" i="2"/>
  <c r="A42" i="2"/>
  <c r="W41" i="2"/>
  <c r="S41" i="2"/>
  <c r="R41" i="2"/>
  <c r="Q41" i="2"/>
  <c r="X41" i="2" s="1"/>
  <c r="P41" i="2"/>
  <c r="O41" i="2"/>
  <c r="V41" i="2" s="1"/>
  <c r="N41" i="2"/>
  <c r="M41" i="2"/>
  <c r="T41" i="2" s="1"/>
  <c r="L41" i="2"/>
  <c r="K41" i="2"/>
  <c r="J41" i="2"/>
  <c r="I41" i="2"/>
  <c r="H41" i="2"/>
  <c r="G41" i="2"/>
  <c r="F41" i="2"/>
  <c r="E41" i="2"/>
  <c r="D41" i="2"/>
  <c r="C41" i="2"/>
  <c r="B41" i="2"/>
  <c r="A41" i="2"/>
  <c r="X40" i="2"/>
  <c r="W40" i="2"/>
  <c r="T40" i="2"/>
  <c r="S40" i="2"/>
  <c r="R40" i="2"/>
  <c r="Q40" i="2"/>
  <c r="P40" i="2"/>
  <c r="O40" i="2"/>
  <c r="V40" i="2" s="1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A40" i="2"/>
  <c r="Y39" i="2"/>
  <c r="U39" i="2"/>
  <c r="R39" i="2"/>
  <c r="Q39" i="2"/>
  <c r="X39" i="2" s="1"/>
  <c r="P39" i="2"/>
  <c r="O39" i="2"/>
  <c r="V39" i="2" s="1"/>
  <c r="N39" i="2"/>
  <c r="M39" i="2"/>
  <c r="T39" i="2" s="1"/>
  <c r="L39" i="2"/>
  <c r="K39" i="2"/>
  <c r="J39" i="2"/>
  <c r="I39" i="2"/>
  <c r="H39" i="2"/>
  <c r="G39" i="2"/>
  <c r="F39" i="2"/>
  <c r="E39" i="2"/>
  <c r="D39" i="2"/>
  <c r="C39" i="2"/>
  <c r="B39" i="2"/>
  <c r="A39" i="2"/>
  <c r="A10" i="1" s="1"/>
  <c r="V38" i="2"/>
  <c r="R38" i="2"/>
  <c r="Y38" i="2" s="1"/>
  <c r="Q38" i="2"/>
  <c r="P38" i="2"/>
  <c r="W38" i="2" s="1"/>
  <c r="O38" i="2"/>
  <c r="N38" i="2"/>
  <c r="U38" i="2" s="1"/>
  <c r="M38" i="2"/>
  <c r="L38" i="2"/>
  <c r="S38" i="2" s="1"/>
  <c r="K38" i="2"/>
  <c r="J38" i="2"/>
  <c r="I38" i="2"/>
  <c r="H38" i="2"/>
  <c r="G38" i="2"/>
  <c r="F38" i="2"/>
  <c r="E38" i="2"/>
  <c r="D38" i="2"/>
  <c r="C38" i="2"/>
  <c r="B38" i="2"/>
  <c r="A38" i="2"/>
  <c r="W37" i="2"/>
  <c r="S37" i="2"/>
  <c r="R37" i="2"/>
  <c r="Q37" i="2"/>
  <c r="X37" i="2" s="1"/>
  <c r="P37" i="2"/>
  <c r="O37" i="2"/>
  <c r="V37" i="2" s="1"/>
  <c r="N37" i="2"/>
  <c r="M37" i="2"/>
  <c r="T37" i="2" s="1"/>
  <c r="L37" i="2"/>
  <c r="K37" i="2"/>
  <c r="J37" i="2"/>
  <c r="I37" i="2"/>
  <c r="H37" i="2"/>
  <c r="G37" i="2"/>
  <c r="F37" i="2"/>
  <c r="E37" i="2"/>
  <c r="D37" i="2"/>
  <c r="C37" i="2"/>
  <c r="B37" i="2"/>
  <c r="A37" i="2"/>
  <c r="X36" i="2"/>
  <c r="W36" i="2"/>
  <c r="T36" i="2"/>
  <c r="S36" i="2"/>
  <c r="R36" i="2"/>
  <c r="Q36" i="2"/>
  <c r="P36" i="2"/>
  <c r="O36" i="2"/>
  <c r="V36" i="2" s="1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A36" i="2"/>
  <c r="Y35" i="2"/>
  <c r="U35" i="2"/>
  <c r="R35" i="2"/>
  <c r="Q35" i="2"/>
  <c r="X35" i="2" s="1"/>
  <c r="P35" i="2"/>
  <c r="O35" i="2"/>
  <c r="V35" i="2" s="1"/>
  <c r="N35" i="2"/>
  <c r="M35" i="2"/>
  <c r="T35" i="2" s="1"/>
  <c r="L35" i="2"/>
  <c r="K35" i="2"/>
  <c r="J35" i="2"/>
  <c r="I35" i="2"/>
  <c r="H35" i="2"/>
  <c r="G35" i="2"/>
  <c r="F35" i="2"/>
  <c r="E35" i="2"/>
  <c r="D35" i="2"/>
  <c r="C35" i="2"/>
  <c r="B35" i="2"/>
  <c r="A35" i="2"/>
  <c r="V34" i="2"/>
  <c r="R34" i="2"/>
  <c r="Y34" i="2" s="1"/>
  <c r="Q34" i="2"/>
  <c r="P34" i="2"/>
  <c r="W34" i="2" s="1"/>
  <c r="O34" i="2"/>
  <c r="N34" i="2"/>
  <c r="U34" i="2" s="1"/>
  <c r="M34" i="2"/>
  <c r="L34" i="2"/>
  <c r="S34" i="2" s="1"/>
  <c r="K34" i="2"/>
  <c r="J34" i="2"/>
  <c r="I34" i="2"/>
  <c r="H34" i="2"/>
  <c r="G34" i="2"/>
  <c r="F34" i="2"/>
  <c r="E34" i="2"/>
  <c r="D34" i="2"/>
  <c r="C34" i="2"/>
  <c r="B34" i="2"/>
  <c r="A34" i="2"/>
  <c r="Y33" i="2"/>
  <c r="V33" i="2"/>
  <c r="F9" i="1" s="1"/>
  <c r="R33" i="2"/>
  <c r="Q33" i="2"/>
  <c r="X33" i="2" s="1"/>
  <c r="P33" i="2"/>
  <c r="O33" i="2"/>
  <c r="N33" i="2"/>
  <c r="M33" i="2"/>
  <c r="T33" i="2" s="1"/>
  <c r="L33" i="2"/>
  <c r="K33" i="2"/>
  <c r="J33" i="2"/>
  <c r="I33" i="2"/>
  <c r="W33" i="2" s="1"/>
  <c r="H33" i="2"/>
  <c r="G33" i="2"/>
  <c r="U33" i="2" s="1"/>
  <c r="F33" i="2"/>
  <c r="E33" i="2"/>
  <c r="S33" i="2" s="1"/>
  <c r="D33" i="2"/>
  <c r="C33" i="2"/>
  <c r="B33" i="2"/>
  <c r="A33" i="2"/>
  <c r="R32" i="2"/>
  <c r="Y32" i="2" s="1"/>
  <c r="Q32" i="2"/>
  <c r="P32" i="2"/>
  <c r="W32" i="2" s="1"/>
  <c r="O32" i="2"/>
  <c r="N32" i="2"/>
  <c r="U32" i="2" s="1"/>
  <c r="M32" i="2"/>
  <c r="L32" i="2"/>
  <c r="S32" i="2" s="1"/>
  <c r="K32" i="2"/>
  <c r="J32" i="2"/>
  <c r="X32" i="2" s="1"/>
  <c r="I32" i="2"/>
  <c r="H32" i="2"/>
  <c r="G32" i="2"/>
  <c r="F32" i="2"/>
  <c r="T32" i="2" s="1"/>
  <c r="E32" i="2"/>
  <c r="D32" i="2"/>
  <c r="C32" i="2"/>
  <c r="B32" i="2"/>
  <c r="A32" i="2"/>
  <c r="Y31" i="2"/>
  <c r="X31" i="2"/>
  <c r="T31" i="2"/>
  <c r="R31" i="2"/>
  <c r="Q31" i="2"/>
  <c r="P31" i="2"/>
  <c r="W31" i="2" s="1"/>
  <c r="O31" i="2"/>
  <c r="N31" i="2"/>
  <c r="M31" i="2"/>
  <c r="L31" i="2"/>
  <c r="S31" i="2" s="1"/>
  <c r="K31" i="2"/>
  <c r="J31" i="2"/>
  <c r="I31" i="2"/>
  <c r="H31" i="2"/>
  <c r="G31" i="2"/>
  <c r="U31" i="2" s="1"/>
  <c r="F31" i="2"/>
  <c r="E31" i="2"/>
  <c r="D31" i="2"/>
  <c r="C31" i="2"/>
  <c r="B31" i="2"/>
  <c r="A31" i="2"/>
  <c r="Y30" i="2"/>
  <c r="V30" i="2"/>
  <c r="T30" i="2"/>
  <c r="R30" i="2"/>
  <c r="Q30" i="2"/>
  <c r="X30" i="2" s="1"/>
  <c r="P30" i="2"/>
  <c r="O30" i="2"/>
  <c r="N30" i="2"/>
  <c r="U30" i="2" s="1"/>
  <c r="M30" i="2"/>
  <c r="L30" i="2"/>
  <c r="K30" i="2"/>
  <c r="J30" i="2"/>
  <c r="I30" i="2"/>
  <c r="H30" i="2"/>
  <c r="G30" i="2"/>
  <c r="F30" i="2"/>
  <c r="E30" i="2"/>
  <c r="D30" i="2"/>
  <c r="C30" i="2"/>
  <c r="B30" i="2"/>
  <c r="A30" i="2"/>
  <c r="W29" i="2"/>
  <c r="V29" i="2"/>
  <c r="R29" i="2"/>
  <c r="Y29" i="2" s="1"/>
  <c r="Q29" i="2"/>
  <c r="P29" i="2"/>
  <c r="O29" i="2"/>
  <c r="N29" i="2"/>
  <c r="U29" i="2" s="1"/>
  <c r="M29" i="2"/>
  <c r="L29" i="2"/>
  <c r="K29" i="2"/>
  <c r="J29" i="2"/>
  <c r="I29" i="2"/>
  <c r="H29" i="2"/>
  <c r="G29" i="2"/>
  <c r="F29" i="2"/>
  <c r="E29" i="2"/>
  <c r="S29" i="2" s="1"/>
  <c r="D29" i="2"/>
  <c r="C29" i="2"/>
  <c r="B29" i="2"/>
  <c r="A29" i="2"/>
  <c r="X28" i="2"/>
  <c r="T28" i="2"/>
  <c r="S28" i="2"/>
  <c r="R28" i="2"/>
  <c r="Q28" i="2"/>
  <c r="P28" i="2"/>
  <c r="W28" i="2" s="1"/>
  <c r="O28" i="2"/>
  <c r="V28" i="2" s="1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28" i="2"/>
  <c r="R27" i="2"/>
  <c r="Q27" i="2"/>
  <c r="X27" i="2" s="1"/>
  <c r="P27" i="2"/>
  <c r="O27" i="2"/>
  <c r="V27" i="2" s="1"/>
  <c r="N27" i="2"/>
  <c r="M27" i="2"/>
  <c r="T27" i="2" s="1"/>
  <c r="L27" i="2"/>
  <c r="K27" i="2"/>
  <c r="Y27" i="2" s="1"/>
  <c r="J27" i="2"/>
  <c r="I27" i="2"/>
  <c r="H27" i="2"/>
  <c r="G27" i="2"/>
  <c r="U27" i="2" s="1"/>
  <c r="F27" i="2"/>
  <c r="E27" i="2"/>
  <c r="S27" i="2" s="1"/>
  <c r="D27" i="2"/>
  <c r="C27" i="2"/>
  <c r="B27" i="2"/>
  <c r="A27" i="2"/>
  <c r="X26" i="2"/>
  <c r="U26" i="2"/>
  <c r="R26" i="2"/>
  <c r="Y26" i="2" s="1"/>
  <c r="Q26" i="2"/>
  <c r="P26" i="2"/>
  <c r="W26" i="2" s="1"/>
  <c r="O26" i="2"/>
  <c r="N26" i="2"/>
  <c r="M26" i="2"/>
  <c r="L26" i="2"/>
  <c r="S26" i="2" s="1"/>
  <c r="K26" i="2"/>
  <c r="J26" i="2"/>
  <c r="I26" i="2"/>
  <c r="H26" i="2"/>
  <c r="V26" i="2" s="1"/>
  <c r="G26" i="2"/>
  <c r="F26" i="2"/>
  <c r="T26" i="2" s="1"/>
  <c r="E26" i="2"/>
  <c r="D26" i="2"/>
  <c r="C26" i="2"/>
  <c r="B26" i="2"/>
  <c r="A26" i="2"/>
  <c r="Y25" i="2"/>
  <c r="V25" i="2"/>
  <c r="R25" i="2"/>
  <c r="Q25" i="2"/>
  <c r="X25" i="2" s="1"/>
  <c r="P25" i="2"/>
  <c r="O25" i="2"/>
  <c r="N25" i="2"/>
  <c r="U25" i="2" s="1"/>
  <c r="M25" i="2"/>
  <c r="T25" i="2" s="1"/>
  <c r="L25" i="2"/>
  <c r="K25" i="2"/>
  <c r="J25" i="2"/>
  <c r="I25" i="2"/>
  <c r="W25" i="2" s="1"/>
  <c r="H25" i="2"/>
  <c r="G25" i="2"/>
  <c r="F25" i="2"/>
  <c r="E25" i="2"/>
  <c r="S25" i="2" s="1"/>
  <c r="D25" i="2"/>
  <c r="C25" i="2"/>
  <c r="B25" i="2"/>
  <c r="A25" i="2"/>
  <c r="R24" i="2"/>
  <c r="Q24" i="2"/>
  <c r="X24" i="2" s="1"/>
  <c r="P24" i="2"/>
  <c r="O24" i="2"/>
  <c r="V24" i="2" s="1"/>
  <c r="N24" i="2"/>
  <c r="M24" i="2"/>
  <c r="T24" i="2" s="1"/>
  <c r="L24" i="2"/>
  <c r="K24" i="2"/>
  <c r="J24" i="2"/>
  <c r="I24" i="2"/>
  <c r="W24" i="2" s="1"/>
  <c r="H24" i="2"/>
  <c r="G24" i="2"/>
  <c r="U24" i="2" s="1"/>
  <c r="E7" i="1" s="1"/>
  <c r="F24" i="2"/>
  <c r="E24" i="2"/>
  <c r="S24" i="2" s="1"/>
  <c r="C7" i="1" s="1"/>
  <c r="D24" i="2"/>
  <c r="C24" i="2"/>
  <c r="B24" i="2"/>
  <c r="A24" i="2"/>
  <c r="R23" i="2"/>
  <c r="Y23" i="2" s="1"/>
  <c r="Q23" i="2"/>
  <c r="P23" i="2"/>
  <c r="W23" i="2" s="1"/>
  <c r="O23" i="2"/>
  <c r="N23" i="2"/>
  <c r="U23" i="2" s="1"/>
  <c r="M23" i="2"/>
  <c r="L23" i="2"/>
  <c r="S23" i="2" s="1"/>
  <c r="K23" i="2"/>
  <c r="J23" i="2"/>
  <c r="X23" i="2" s="1"/>
  <c r="H7" i="1" s="1"/>
  <c r="I23" i="2"/>
  <c r="H23" i="2"/>
  <c r="V23" i="2" s="1"/>
  <c r="F7" i="1" s="1"/>
  <c r="G23" i="2"/>
  <c r="F23" i="2"/>
  <c r="T23" i="2" s="1"/>
  <c r="D7" i="1" s="1"/>
  <c r="E23" i="2"/>
  <c r="D23" i="2"/>
  <c r="C23" i="2"/>
  <c r="B23" i="2"/>
  <c r="A23" i="2"/>
  <c r="Y22" i="2"/>
  <c r="U22" i="2"/>
  <c r="R22" i="2"/>
  <c r="Q22" i="2"/>
  <c r="X22" i="2" s="1"/>
  <c r="P22" i="2"/>
  <c r="O22" i="2"/>
  <c r="V22" i="2" s="1"/>
  <c r="N22" i="2"/>
  <c r="M22" i="2"/>
  <c r="T22" i="2" s="1"/>
  <c r="L22" i="2"/>
  <c r="K22" i="2"/>
  <c r="J22" i="2"/>
  <c r="I22" i="2"/>
  <c r="W22" i="2" s="1"/>
  <c r="H22" i="2"/>
  <c r="G22" i="2"/>
  <c r="F22" i="2"/>
  <c r="E22" i="2"/>
  <c r="S22" i="2" s="1"/>
  <c r="D22" i="2"/>
  <c r="C22" i="2"/>
  <c r="B22" i="2"/>
  <c r="A22" i="2"/>
  <c r="X21" i="2"/>
  <c r="T21" i="2"/>
  <c r="R21" i="2"/>
  <c r="Y21" i="2" s="1"/>
  <c r="Q21" i="2"/>
  <c r="P21" i="2"/>
  <c r="W21" i="2" s="1"/>
  <c r="O21" i="2"/>
  <c r="N21" i="2"/>
  <c r="U21" i="2" s="1"/>
  <c r="M21" i="2"/>
  <c r="L21" i="2"/>
  <c r="S21" i="2" s="1"/>
  <c r="K21" i="2"/>
  <c r="J21" i="2"/>
  <c r="I21" i="2"/>
  <c r="H21" i="2"/>
  <c r="V21" i="2" s="1"/>
  <c r="G21" i="2"/>
  <c r="F21" i="2"/>
  <c r="E21" i="2"/>
  <c r="D21" i="2"/>
  <c r="C21" i="2"/>
  <c r="B21" i="2"/>
  <c r="A21" i="2"/>
  <c r="S20" i="2"/>
  <c r="R20" i="2"/>
  <c r="Q20" i="2"/>
  <c r="X20" i="2" s="1"/>
  <c r="P20" i="2"/>
  <c r="O20" i="2"/>
  <c r="V20" i="2" s="1"/>
  <c r="N20" i="2"/>
  <c r="M20" i="2"/>
  <c r="T20" i="2" s="1"/>
  <c r="L20" i="2"/>
  <c r="K20" i="2"/>
  <c r="Y20" i="2" s="1"/>
  <c r="J20" i="2"/>
  <c r="I20" i="2"/>
  <c r="W20" i="2" s="1"/>
  <c r="H20" i="2"/>
  <c r="G20" i="2"/>
  <c r="U20" i="2" s="1"/>
  <c r="F20" i="2"/>
  <c r="E20" i="2"/>
  <c r="D20" i="2"/>
  <c r="C20" i="2"/>
  <c r="B20" i="2"/>
  <c r="A20" i="2"/>
  <c r="R19" i="2"/>
  <c r="Y19" i="2" s="1"/>
  <c r="Q19" i="2"/>
  <c r="P19" i="2"/>
  <c r="W19" i="2" s="1"/>
  <c r="O19" i="2"/>
  <c r="N19" i="2"/>
  <c r="U19" i="2" s="1"/>
  <c r="M19" i="2"/>
  <c r="L19" i="2"/>
  <c r="S19" i="2" s="1"/>
  <c r="K19" i="2"/>
  <c r="J19" i="2"/>
  <c r="X19" i="2" s="1"/>
  <c r="H6" i="1" s="1"/>
  <c r="I19" i="2"/>
  <c r="H19" i="2"/>
  <c r="V19" i="2" s="1"/>
  <c r="G19" i="2"/>
  <c r="F19" i="2"/>
  <c r="T19" i="2" s="1"/>
  <c r="D6" i="1" s="1"/>
  <c r="E19" i="2"/>
  <c r="D19" i="2"/>
  <c r="C19" i="2"/>
  <c r="B19" i="2"/>
  <c r="A19" i="2"/>
  <c r="Y18" i="2"/>
  <c r="U18" i="2"/>
  <c r="S18" i="2"/>
  <c r="R18" i="2"/>
  <c r="Q18" i="2"/>
  <c r="X18" i="2" s="1"/>
  <c r="P18" i="2"/>
  <c r="O18" i="2"/>
  <c r="V18" i="2" s="1"/>
  <c r="N18" i="2"/>
  <c r="M18" i="2"/>
  <c r="T18" i="2" s="1"/>
  <c r="L18" i="2"/>
  <c r="K18" i="2"/>
  <c r="J18" i="2"/>
  <c r="I18" i="2"/>
  <c r="W18" i="2" s="1"/>
  <c r="H18" i="2"/>
  <c r="G18" i="2"/>
  <c r="F18" i="2"/>
  <c r="E18" i="2"/>
  <c r="D18" i="2"/>
  <c r="C18" i="2"/>
  <c r="B18" i="2"/>
  <c r="A18" i="2"/>
  <c r="X17" i="2"/>
  <c r="T17" i="2"/>
  <c r="R17" i="2"/>
  <c r="Y17" i="2" s="1"/>
  <c r="Q17" i="2"/>
  <c r="P17" i="2"/>
  <c r="W17" i="2" s="1"/>
  <c r="O17" i="2"/>
  <c r="N17" i="2"/>
  <c r="U17" i="2" s="1"/>
  <c r="M17" i="2"/>
  <c r="L17" i="2"/>
  <c r="S17" i="2" s="1"/>
  <c r="K17" i="2"/>
  <c r="J17" i="2"/>
  <c r="I17" i="2"/>
  <c r="H17" i="2"/>
  <c r="V17" i="2" s="1"/>
  <c r="G17" i="2"/>
  <c r="F17" i="2"/>
  <c r="E17" i="2"/>
  <c r="D17" i="2"/>
  <c r="C17" i="2"/>
  <c r="B17" i="2"/>
  <c r="A17" i="2"/>
  <c r="R16" i="2"/>
  <c r="Q16" i="2"/>
  <c r="X16" i="2" s="1"/>
  <c r="P16" i="2"/>
  <c r="O16" i="2"/>
  <c r="V16" i="2" s="1"/>
  <c r="N16" i="2"/>
  <c r="M16" i="2"/>
  <c r="T16" i="2" s="1"/>
  <c r="L16" i="2"/>
  <c r="K16" i="2"/>
  <c r="Y16" i="2" s="1"/>
  <c r="J16" i="2"/>
  <c r="I16" i="2"/>
  <c r="W16" i="2" s="1"/>
  <c r="H16" i="2"/>
  <c r="G16" i="2"/>
  <c r="U16" i="2" s="1"/>
  <c r="F16" i="2"/>
  <c r="E16" i="2"/>
  <c r="S16" i="2" s="1"/>
  <c r="D16" i="2"/>
  <c r="C16" i="2"/>
  <c r="B16" i="2"/>
  <c r="A16" i="2"/>
  <c r="R15" i="2"/>
  <c r="Y15" i="2" s="1"/>
  <c r="Q15" i="2"/>
  <c r="P15" i="2"/>
  <c r="W15" i="2" s="1"/>
  <c r="O15" i="2"/>
  <c r="N15" i="2"/>
  <c r="U15" i="2" s="1"/>
  <c r="M15" i="2"/>
  <c r="L15" i="2"/>
  <c r="S15" i="2" s="1"/>
  <c r="K15" i="2"/>
  <c r="J15" i="2"/>
  <c r="X15" i="2" s="1"/>
  <c r="I15" i="2"/>
  <c r="H15" i="2"/>
  <c r="V15" i="2" s="1"/>
  <c r="G15" i="2"/>
  <c r="F15" i="2"/>
  <c r="T15" i="2" s="1"/>
  <c r="E15" i="2"/>
  <c r="D15" i="2"/>
  <c r="C15" i="2"/>
  <c r="B15" i="2"/>
  <c r="A15" i="2"/>
  <c r="U14" i="2"/>
  <c r="R14" i="2"/>
  <c r="Q14" i="2"/>
  <c r="X14" i="2" s="1"/>
  <c r="P14" i="2"/>
  <c r="O14" i="2"/>
  <c r="V14" i="2" s="1"/>
  <c r="N14" i="2"/>
  <c r="M14" i="2"/>
  <c r="T14" i="2" s="1"/>
  <c r="L14" i="2"/>
  <c r="K14" i="2"/>
  <c r="Y14" i="2" s="1"/>
  <c r="J14" i="2"/>
  <c r="I14" i="2"/>
  <c r="W14" i="2" s="1"/>
  <c r="H14" i="2"/>
  <c r="G14" i="2"/>
  <c r="F14" i="2"/>
  <c r="E14" i="2"/>
  <c r="S14" i="2" s="1"/>
  <c r="D14" i="2"/>
  <c r="C14" i="2"/>
  <c r="B14" i="2"/>
  <c r="A14" i="2"/>
  <c r="V13" i="2"/>
  <c r="R13" i="2"/>
  <c r="Y13" i="2" s="1"/>
  <c r="I5" i="1" s="1"/>
  <c r="Q13" i="2"/>
  <c r="P13" i="2"/>
  <c r="W13" i="2" s="1"/>
  <c r="G5" i="1" s="1"/>
  <c r="O13" i="2"/>
  <c r="N13" i="2"/>
  <c r="U13" i="2" s="1"/>
  <c r="E5" i="1" s="1"/>
  <c r="M13" i="2"/>
  <c r="L13" i="2"/>
  <c r="S13" i="2" s="1"/>
  <c r="C5" i="1" s="1"/>
  <c r="K13" i="2"/>
  <c r="J13" i="2"/>
  <c r="X13" i="2" s="1"/>
  <c r="I13" i="2"/>
  <c r="H13" i="2"/>
  <c r="G13" i="2"/>
  <c r="F13" i="2"/>
  <c r="T13" i="2" s="1"/>
  <c r="E13" i="2"/>
  <c r="D13" i="2"/>
  <c r="C13" i="2"/>
  <c r="B13" i="2"/>
  <c r="A13" i="2"/>
  <c r="W12" i="2"/>
  <c r="S12" i="2"/>
  <c r="R12" i="2"/>
  <c r="Q12" i="2"/>
  <c r="X12" i="2" s="1"/>
  <c r="P12" i="2"/>
  <c r="O12" i="2"/>
  <c r="V12" i="2" s="1"/>
  <c r="N12" i="2"/>
  <c r="M12" i="2"/>
  <c r="T12" i="2" s="1"/>
  <c r="L12" i="2"/>
  <c r="K12" i="2"/>
  <c r="Y12" i="2" s="1"/>
  <c r="J12" i="2"/>
  <c r="I12" i="2"/>
  <c r="H12" i="2"/>
  <c r="G12" i="2"/>
  <c r="U12" i="2" s="1"/>
  <c r="F12" i="2"/>
  <c r="E12" i="2"/>
  <c r="D12" i="2"/>
  <c r="C12" i="2"/>
  <c r="B12" i="2"/>
  <c r="A12" i="2"/>
  <c r="X11" i="2"/>
  <c r="T11" i="2"/>
  <c r="R11" i="2"/>
  <c r="Y11" i="2" s="1"/>
  <c r="Q11" i="2"/>
  <c r="P11" i="2"/>
  <c r="W11" i="2" s="1"/>
  <c r="O11" i="2"/>
  <c r="N11" i="2"/>
  <c r="U11" i="2" s="1"/>
  <c r="M11" i="2"/>
  <c r="L11" i="2"/>
  <c r="S11" i="2" s="1"/>
  <c r="K11" i="2"/>
  <c r="J11" i="2"/>
  <c r="I11" i="2"/>
  <c r="H11" i="2"/>
  <c r="V11" i="2" s="1"/>
  <c r="G11" i="2"/>
  <c r="F11" i="2"/>
  <c r="E11" i="2"/>
  <c r="D11" i="2"/>
  <c r="C11" i="2"/>
  <c r="B11" i="2"/>
  <c r="A11" i="2"/>
  <c r="Y10" i="2"/>
  <c r="U10" i="2"/>
  <c r="R10" i="2"/>
  <c r="Q10" i="2"/>
  <c r="X10" i="2" s="1"/>
  <c r="P10" i="2"/>
  <c r="O10" i="2"/>
  <c r="V10" i="2" s="1"/>
  <c r="N10" i="2"/>
  <c r="M10" i="2"/>
  <c r="T10" i="2" s="1"/>
  <c r="L10" i="2"/>
  <c r="K10" i="2"/>
  <c r="J10" i="2"/>
  <c r="I10" i="2"/>
  <c r="W10" i="2" s="1"/>
  <c r="H10" i="2"/>
  <c r="G10" i="2"/>
  <c r="F10" i="2"/>
  <c r="E10" i="2"/>
  <c r="S10" i="2" s="1"/>
  <c r="D10" i="2"/>
  <c r="C10" i="2"/>
  <c r="B10" i="2"/>
  <c r="A10" i="2"/>
  <c r="V9" i="2"/>
  <c r="R9" i="2"/>
  <c r="Y9" i="2" s="1"/>
  <c r="Q9" i="2"/>
  <c r="P9" i="2"/>
  <c r="W9" i="2" s="1"/>
  <c r="O9" i="2"/>
  <c r="N9" i="2"/>
  <c r="U9" i="2" s="1"/>
  <c r="M9" i="2"/>
  <c r="L9" i="2"/>
  <c r="S9" i="2" s="1"/>
  <c r="K9" i="2"/>
  <c r="J9" i="2"/>
  <c r="X9" i="2" s="1"/>
  <c r="I9" i="2"/>
  <c r="H9" i="2"/>
  <c r="G9" i="2"/>
  <c r="F9" i="2"/>
  <c r="T9" i="2" s="1"/>
  <c r="E9" i="2"/>
  <c r="D9" i="2"/>
  <c r="C9" i="2"/>
  <c r="B9" i="2"/>
  <c r="A9" i="2"/>
  <c r="W8" i="2"/>
  <c r="S8" i="2"/>
  <c r="C4" i="1" s="1"/>
  <c r="R8" i="2"/>
  <c r="Q8" i="2"/>
  <c r="X8" i="2" s="1"/>
  <c r="H4" i="1" s="1"/>
  <c r="P8" i="2"/>
  <c r="O8" i="2"/>
  <c r="V8" i="2" s="1"/>
  <c r="F4" i="1" s="1"/>
  <c r="N8" i="2"/>
  <c r="M8" i="2"/>
  <c r="T8" i="2" s="1"/>
  <c r="D4" i="1" s="1"/>
  <c r="L8" i="2"/>
  <c r="K8" i="2"/>
  <c r="Y8" i="2" s="1"/>
  <c r="I4" i="1" s="1"/>
  <c r="J8" i="2"/>
  <c r="I8" i="2"/>
  <c r="H8" i="2"/>
  <c r="G8" i="2"/>
  <c r="U8" i="2" s="1"/>
  <c r="E4" i="1" s="1"/>
  <c r="F8" i="2"/>
  <c r="E8" i="2"/>
  <c r="D8" i="2"/>
  <c r="C8" i="2"/>
  <c r="B8" i="2"/>
  <c r="A8" i="2"/>
  <c r="X7" i="2"/>
  <c r="T7" i="2"/>
  <c r="R7" i="2"/>
  <c r="Y7" i="2" s="1"/>
  <c r="Q7" i="2"/>
  <c r="P7" i="2"/>
  <c r="W7" i="2" s="1"/>
  <c r="O7" i="2"/>
  <c r="N7" i="2"/>
  <c r="U7" i="2" s="1"/>
  <c r="M7" i="2"/>
  <c r="L7" i="2"/>
  <c r="S7" i="2" s="1"/>
  <c r="K7" i="2"/>
  <c r="J7" i="2"/>
  <c r="I7" i="2"/>
  <c r="H7" i="2"/>
  <c r="V7" i="2" s="1"/>
  <c r="G7" i="2"/>
  <c r="F7" i="2"/>
  <c r="E7" i="2"/>
  <c r="D7" i="2"/>
  <c r="C7" i="2"/>
  <c r="B7" i="2"/>
  <c r="A7" i="2"/>
  <c r="Y6" i="2"/>
  <c r="U6" i="2"/>
  <c r="R6" i="2"/>
  <c r="Q6" i="2"/>
  <c r="X6" i="2" s="1"/>
  <c r="P6" i="2"/>
  <c r="O6" i="2"/>
  <c r="V6" i="2" s="1"/>
  <c r="N6" i="2"/>
  <c r="M6" i="2"/>
  <c r="T6" i="2" s="1"/>
  <c r="L6" i="2"/>
  <c r="K6" i="2"/>
  <c r="J6" i="2"/>
  <c r="I6" i="2"/>
  <c r="W6" i="2" s="1"/>
  <c r="H6" i="2"/>
  <c r="G6" i="2"/>
  <c r="F6" i="2"/>
  <c r="E6" i="2"/>
  <c r="S6" i="2" s="1"/>
  <c r="D6" i="2"/>
  <c r="C6" i="2"/>
  <c r="B6" i="2"/>
  <c r="A6" i="2"/>
  <c r="V5" i="2"/>
  <c r="R5" i="2"/>
  <c r="Y5" i="2" s="1"/>
  <c r="Q5" i="2"/>
  <c r="P5" i="2"/>
  <c r="W5" i="2" s="1"/>
  <c r="O5" i="2"/>
  <c r="N5" i="2"/>
  <c r="U5" i="2" s="1"/>
  <c r="M5" i="2"/>
  <c r="L5" i="2"/>
  <c r="S5" i="2" s="1"/>
  <c r="K5" i="2"/>
  <c r="J5" i="2"/>
  <c r="X5" i="2" s="1"/>
  <c r="I5" i="2"/>
  <c r="H5" i="2"/>
  <c r="G5" i="2"/>
  <c r="F5" i="2"/>
  <c r="T5" i="2" s="1"/>
  <c r="E5" i="2"/>
  <c r="D5" i="2"/>
  <c r="C5" i="2"/>
  <c r="B5" i="2"/>
  <c r="A5" i="2"/>
  <c r="W4" i="2"/>
  <c r="S4" i="2"/>
  <c r="R4" i="2"/>
  <c r="Q4" i="2"/>
  <c r="X4" i="2" s="1"/>
  <c r="P4" i="2"/>
  <c r="O4" i="2"/>
  <c r="V4" i="2" s="1"/>
  <c r="N4" i="2"/>
  <c r="M4" i="2"/>
  <c r="T4" i="2" s="1"/>
  <c r="L4" i="2"/>
  <c r="K4" i="2"/>
  <c r="Y4" i="2" s="1"/>
  <c r="J4" i="2"/>
  <c r="I4" i="2"/>
  <c r="H4" i="2"/>
  <c r="G4" i="2"/>
  <c r="U4" i="2" s="1"/>
  <c r="F4" i="2"/>
  <c r="E4" i="2"/>
  <c r="D4" i="2"/>
  <c r="C4" i="2"/>
  <c r="B4" i="2"/>
  <c r="A4" i="2"/>
  <c r="X3" i="2"/>
  <c r="T3" i="2"/>
  <c r="R3" i="2"/>
  <c r="Y3" i="2" s="1"/>
  <c r="Q3" i="2"/>
  <c r="P3" i="2"/>
  <c r="W3" i="2" s="1"/>
  <c r="O3" i="2"/>
  <c r="N3" i="2"/>
  <c r="U3" i="2" s="1"/>
  <c r="M3" i="2"/>
  <c r="L3" i="2"/>
  <c r="S3" i="2" s="1"/>
  <c r="K3" i="2"/>
  <c r="J3" i="2"/>
  <c r="I3" i="2"/>
  <c r="H3" i="2"/>
  <c r="V3" i="2" s="1"/>
  <c r="G3" i="2"/>
  <c r="F3" i="2"/>
  <c r="E3" i="2"/>
  <c r="D3" i="2"/>
  <c r="C3" i="2"/>
  <c r="B3" i="2"/>
  <c r="A3" i="2"/>
  <c r="R2" i="2"/>
  <c r="I2" i="1" s="1"/>
  <c r="Q2" i="2"/>
  <c r="P2" i="2"/>
  <c r="G2" i="1" s="1"/>
  <c r="O2" i="2"/>
  <c r="N2" i="2"/>
  <c r="E2" i="1" s="1"/>
  <c r="M2" i="2"/>
  <c r="L2" i="2"/>
  <c r="C2" i="1" s="1"/>
  <c r="K2" i="2"/>
  <c r="J2" i="2"/>
  <c r="I2" i="2"/>
  <c r="H2" i="2"/>
  <c r="G2" i="2"/>
  <c r="F2" i="2"/>
  <c r="E2" i="2"/>
  <c r="D2" i="2"/>
  <c r="C2" i="2"/>
  <c r="B2" i="2"/>
  <c r="A2" i="2"/>
  <c r="F20" i="1"/>
  <c r="F16" i="1"/>
  <c r="B16" i="1"/>
  <c r="A16" i="1"/>
  <c r="B15" i="1"/>
  <c r="A15" i="1"/>
  <c r="F14" i="1"/>
  <c r="B14" i="1"/>
  <c r="A14" i="1"/>
  <c r="A13" i="1"/>
  <c r="F12" i="1"/>
  <c r="B12" i="1"/>
  <c r="A12" i="1"/>
  <c r="B11" i="1"/>
  <c r="A11" i="1"/>
  <c r="F10" i="1"/>
  <c r="B10" i="1"/>
  <c r="B9" i="1"/>
  <c r="A9" i="1"/>
  <c r="B8" i="1"/>
  <c r="A8" i="1"/>
  <c r="B7" i="1"/>
  <c r="A7" i="1"/>
  <c r="B6" i="1"/>
  <c r="A6" i="1"/>
  <c r="B5" i="1"/>
  <c r="A5" i="1"/>
  <c r="B4" i="1"/>
  <c r="A4" i="1"/>
  <c r="B3" i="1"/>
  <c r="A3" i="1"/>
  <c r="H2" i="1"/>
  <c r="F2" i="1"/>
  <c r="D2" i="1"/>
  <c r="B2" i="1"/>
  <c r="A2" i="1"/>
  <c r="E3" i="1" l="1"/>
  <c r="F21" i="1"/>
  <c r="F3" i="1"/>
  <c r="C3" i="1"/>
  <c r="G3" i="1"/>
  <c r="D5" i="1"/>
  <c r="H5" i="1"/>
  <c r="E6" i="1"/>
  <c r="F5" i="1"/>
  <c r="G6" i="1"/>
  <c r="I6" i="1"/>
  <c r="F6" i="1"/>
  <c r="C6" i="1"/>
  <c r="I3" i="1"/>
  <c r="G12" i="1"/>
  <c r="G4" i="1"/>
  <c r="H11" i="1"/>
  <c r="W27" i="2"/>
  <c r="G19" i="1" s="1"/>
  <c r="D3" i="1"/>
  <c r="H3" i="1"/>
  <c r="I10" i="1"/>
  <c r="V32" i="2"/>
  <c r="Y24" i="2"/>
  <c r="I7" i="1" s="1"/>
  <c r="T29" i="2"/>
  <c r="D8" i="1" s="1"/>
  <c r="X29" i="2"/>
  <c r="H8" i="1" s="1"/>
  <c r="V31" i="2"/>
  <c r="F19" i="1" s="1"/>
  <c r="T34" i="2"/>
  <c r="D9" i="1" s="1"/>
  <c r="X34" i="2"/>
  <c r="H9" i="1" s="1"/>
  <c r="S35" i="2"/>
  <c r="C9" i="1" s="1"/>
  <c r="W35" i="2"/>
  <c r="G9" i="1" s="1"/>
  <c r="U36" i="2"/>
  <c r="Y36" i="2"/>
  <c r="U41" i="2"/>
  <c r="Y41" i="2"/>
  <c r="T42" i="2"/>
  <c r="X42" i="2"/>
  <c r="S43" i="2"/>
  <c r="W43" i="2"/>
  <c r="U44" i="2"/>
  <c r="Y44" i="2"/>
  <c r="U49" i="2"/>
  <c r="Y49" i="2"/>
  <c r="T50" i="2"/>
  <c r="D12" i="1" s="1"/>
  <c r="X50" i="2"/>
  <c r="H12" i="1" s="1"/>
  <c r="S51" i="2"/>
  <c r="C12" i="1" s="1"/>
  <c r="W51" i="2"/>
  <c r="U52" i="2"/>
  <c r="Y52" i="2"/>
  <c r="U57" i="2"/>
  <c r="Y57" i="2"/>
  <c r="T58" i="2"/>
  <c r="X58" i="2"/>
  <c r="S59" i="2"/>
  <c r="C14" i="1" s="1"/>
  <c r="W59" i="2"/>
  <c r="G14" i="1" s="1"/>
  <c r="U60" i="2"/>
  <c r="Y60" i="2"/>
  <c r="U65" i="2"/>
  <c r="Y65" i="2"/>
  <c r="T66" i="2"/>
  <c r="D15" i="1" s="1"/>
  <c r="X66" i="2"/>
  <c r="H15" i="1" s="1"/>
  <c r="S67" i="2"/>
  <c r="W67" i="2"/>
  <c r="U68" i="2"/>
  <c r="Y68" i="2"/>
  <c r="U28" i="2"/>
  <c r="E8" i="1" s="1"/>
  <c r="Y28" i="2"/>
  <c r="I8" i="1" s="1"/>
  <c r="S30" i="2"/>
  <c r="C8" i="1" s="1"/>
  <c r="W30" i="2"/>
  <c r="G8" i="1" s="1"/>
  <c r="U37" i="2"/>
  <c r="Y37" i="2"/>
  <c r="T38" i="2"/>
  <c r="X38" i="2"/>
  <c r="S39" i="2"/>
  <c r="C10" i="1" s="1"/>
  <c r="W39" i="2"/>
  <c r="G20" i="1" s="1"/>
  <c r="U40" i="2"/>
  <c r="E10" i="1" s="1"/>
  <c r="Y40" i="2"/>
  <c r="I20" i="1" s="1"/>
  <c r="U45" i="2"/>
  <c r="Y45" i="2"/>
  <c r="T46" i="2"/>
  <c r="D11" i="1" s="1"/>
  <c r="X46" i="2"/>
  <c r="S47" i="2"/>
  <c r="W47" i="2"/>
  <c r="U48" i="2"/>
  <c r="E12" i="1" s="1"/>
  <c r="Y48" i="2"/>
  <c r="I12" i="1" s="1"/>
  <c r="U53" i="2"/>
  <c r="Y53" i="2"/>
  <c r="T54" i="2"/>
  <c r="D13" i="1" s="1"/>
  <c r="X54" i="2"/>
  <c r="H13" i="1" s="1"/>
  <c r="S55" i="2"/>
  <c r="C13" i="1" s="1"/>
  <c r="W55" i="2"/>
  <c r="G13" i="1" s="1"/>
  <c r="U56" i="2"/>
  <c r="Y56" i="2"/>
  <c r="U61" i="2"/>
  <c r="Y61" i="2"/>
  <c r="T62" i="2"/>
  <c r="X62" i="2"/>
  <c r="S63" i="2"/>
  <c r="C15" i="1" s="1"/>
  <c r="W63" i="2"/>
  <c r="G15" i="1" s="1"/>
  <c r="U64" i="2"/>
  <c r="E15" i="1" s="1"/>
  <c r="Y64" i="2"/>
  <c r="I15" i="1" s="1"/>
  <c r="U69" i="2"/>
  <c r="Y69" i="2"/>
  <c r="T70" i="2"/>
  <c r="D16" i="1" s="1"/>
  <c r="X70" i="2"/>
  <c r="H16" i="1" s="1"/>
  <c r="S71" i="2"/>
  <c r="C16" i="1" s="1"/>
  <c r="W71" i="2"/>
  <c r="G16" i="1" s="1"/>
  <c r="U72" i="2"/>
  <c r="Y72" i="2"/>
  <c r="H18" i="1" l="1"/>
  <c r="C18" i="1"/>
  <c r="F17" i="1"/>
  <c r="G18" i="1"/>
  <c r="D18" i="1"/>
  <c r="C17" i="1"/>
  <c r="D20" i="1"/>
  <c r="D10" i="1"/>
  <c r="E16" i="1"/>
  <c r="E14" i="1"/>
  <c r="D14" i="1"/>
  <c r="E11" i="1"/>
  <c r="E9" i="1"/>
  <c r="E18" i="1" s="1"/>
  <c r="D21" i="1"/>
  <c r="C20" i="1"/>
  <c r="I21" i="1"/>
  <c r="G21" i="1"/>
  <c r="I13" i="1"/>
  <c r="G11" i="1"/>
  <c r="G10" i="1"/>
  <c r="F8" i="1"/>
  <c r="F18" i="1" s="1"/>
  <c r="C19" i="1"/>
  <c r="E19" i="1"/>
  <c r="E13" i="1"/>
  <c r="C11" i="1"/>
  <c r="G7" i="1"/>
  <c r="E20" i="1"/>
  <c r="H20" i="1"/>
  <c r="H10" i="1"/>
  <c r="I16" i="1"/>
  <c r="I14" i="1"/>
  <c r="H14" i="1"/>
  <c r="I11" i="1"/>
  <c r="I9" i="1"/>
  <c r="I18" i="1" s="1"/>
  <c r="H21" i="1"/>
  <c r="D19" i="1"/>
  <c r="I19" i="1"/>
  <c r="H19" i="1"/>
  <c r="C21" i="1"/>
  <c r="E21" i="1"/>
  <c r="E17" i="1" l="1"/>
  <c r="D17" i="1"/>
  <c r="G17" i="1"/>
  <c r="I17" i="1"/>
  <c r="H17" i="1"/>
</calcChain>
</file>

<file path=xl/sharedStrings.xml><?xml version="1.0" encoding="utf-8"?>
<sst xmlns="http://schemas.openxmlformats.org/spreadsheetml/2006/main" count="322" uniqueCount="99">
  <si>
    <t>r7.0_papi vs pbfS0_papi</t>
  </si>
  <si>
    <t>Average C2AI</t>
  </si>
  <si>
    <t>Average C2RA</t>
  </si>
  <si>
    <t>Average Total</t>
  </si>
  <si>
    <t>r7.0_papi - F32_QPCC_LOSSY_master+r7.0_papi</t>
  </si>
  <si>
    <t>pbfS0_papi - F32_QPCC_LOSSY_gitMpeg+tm2_pbf_profiling+master+pbfS0_papi</t>
  </si>
  <si>
    <t>NbInstr</t>
  </si>
  <si>
    <t>NbCycle</t>
  </si>
  <si>
    <t>L2Access</t>
  </si>
  <si>
    <t>L3Access</t>
  </si>
  <si>
    <t>L1Misses</t>
  </si>
  <si>
    <t>L2Misses</t>
  </si>
  <si>
    <t>Time</t>
  </si>
  <si>
    <t xml:space="preserve">CtcId    </t>
  </si>
  <si>
    <t>SeqName</t>
  </si>
  <si>
    <t>QpT</t>
  </si>
  <si>
    <t>QpD</t>
  </si>
  <si>
    <t>S23C2AIR01</t>
  </si>
  <si>
    <t>loot</t>
  </si>
  <si>
    <t>S23C2AIR02</t>
  </si>
  <si>
    <t>S23C2AIR03</t>
  </si>
  <si>
    <t>S23C2AIR04</t>
  </si>
  <si>
    <t>S23C2AIR05</t>
  </si>
  <si>
    <t>S24C2AIR01</t>
  </si>
  <si>
    <t>redandblack</t>
  </si>
  <si>
    <t>S24C2AIR02</t>
  </si>
  <si>
    <t>S24C2AIR03</t>
  </si>
  <si>
    <t>S24C2AIR04</t>
  </si>
  <si>
    <t>S24C2AIR05</t>
  </si>
  <si>
    <t>S25C2AIR01</t>
  </si>
  <si>
    <t>soldier</t>
  </si>
  <si>
    <t>S25C2AIR02</t>
  </si>
  <si>
    <t>S25C2AIR03</t>
  </si>
  <si>
    <t>S25C2AIR04</t>
  </si>
  <si>
    <t>S25C2AIR05</t>
  </si>
  <si>
    <t>S22C2AIR01</t>
  </si>
  <si>
    <t>queen</t>
  </si>
  <si>
    <t>S22C2AIR02</t>
  </si>
  <si>
    <t>S22C2AIR03</t>
  </si>
  <si>
    <t>S22C2AIR04</t>
  </si>
  <si>
    <t>S22C2AIR05</t>
  </si>
  <si>
    <t>S26C2AIR01</t>
  </si>
  <si>
    <t>longdress</t>
  </si>
  <si>
    <t>S26C2AIR02</t>
  </si>
  <si>
    <t>S26C2AIR03</t>
  </si>
  <si>
    <t>S26C2AIR04</t>
  </si>
  <si>
    <t>S26C2AIR05</t>
  </si>
  <si>
    <t>S27C2AIR01</t>
  </si>
  <si>
    <t>basketball</t>
  </si>
  <si>
    <t>S27C2AIR02</t>
  </si>
  <si>
    <t>S27C2AIR03</t>
  </si>
  <si>
    <t>S27C2AIR04</t>
  </si>
  <si>
    <t>S27C2AIR05</t>
  </si>
  <si>
    <t>S28C2AIR01</t>
  </si>
  <si>
    <t>dancer</t>
  </si>
  <si>
    <t>S28C2AIR02</t>
  </si>
  <si>
    <t>S28C2AIR03</t>
  </si>
  <si>
    <t>S28C2AIR04</t>
  </si>
  <si>
    <t>S28C2AIR05</t>
  </si>
  <si>
    <t>S23C2RAR01</t>
  </si>
  <si>
    <t>S23C2RAR02</t>
  </si>
  <si>
    <t>S23C2RAR03</t>
  </si>
  <si>
    <t>S23C2RAR04</t>
  </si>
  <si>
    <t>S23C2RAR05</t>
  </si>
  <si>
    <t>S24C2RAR01</t>
  </si>
  <si>
    <t>S24C2RAR02</t>
  </si>
  <si>
    <t>S24C2RAR03</t>
  </si>
  <si>
    <t>S24C2RAR04</t>
  </si>
  <si>
    <t>S24C2RAR05</t>
  </si>
  <si>
    <t>S25C2RAR01</t>
  </si>
  <si>
    <t>S25C2RAR02</t>
  </si>
  <si>
    <t>S25C2RAR03</t>
  </si>
  <si>
    <t>S25C2RAR04</t>
  </si>
  <si>
    <t>S25C2RAR05</t>
  </si>
  <si>
    <t>S22C2RAR01</t>
  </si>
  <si>
    <t>S22C2RAR02</t>
  </si>
  <si>
    <t>S22C2RAR03</t>
  </si>
  <si>
    <t>S22C2RAR04</t>
  </si>
  <si>
    <t>S22C2RAR05</t>
  </si>
  <si>
    <t>S26C2RAR01</t>
  </si>
  <si>
    <t>S26C2RAR02</t>
  </si>
  <si>
    <t>S26C2RAR03</t>
  </si>
  <si>
    <t>S26C2RAR04</t>
  </si>
  <si>
    <t>S26C2RAR05</t>
  </si>
  <si>
    <t>S27C2RAR01</t>
  </si>
  <si>
    <t>S27C2RAR02</t>
  </si>
  <si>
    <t>S27C2RAR03</t>
  </si>
  <si>
    <t>S27C2RAR04</t>
  </si>
  <si>
    <t>S27C2RAR05</t>
  </si>
  <si>
    <t>S28C2RAR01</t>
  </si>
  <si>
    <t>S28C2RAR02</t>
  </si>
  <si>
    <t>S28C2RAR03</t>
  </si>
  <si>
    <t>S28C2RAR04</t>
  </si>
  <si>
    <t>S28C2RAR05</t>
  </si>
  <si>
    <t>Input file:</t>
  </si>
  <si>
    <t>/home/sgework01/PCC/ricardj/anchor_pcc_profiling/F32_QPCC_master+r7.0/MacroXlsm/F32_QPCC_LOSSY_master+r7.0_papi.xls</t>
  </si>
  <si>
    <t>/home/sgework01/PCC/ricardj/pbf_profiling_pcc_gitMpeg_v01_profiling/F32_QPCC_gitMpeg+tm2_pbf_profiling+master+pbfS0/MacroXlsm/F32_QPCC_LOSSY_gitMpeg+tm2_pbf_profiling+master+pbfS0_papi.xls</t>
  </si>
  <si>
    <t>Average 10 bits</t>
  </si>
  <si>
    <t>Average 11 bits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</si>
</sst>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Red]0.00%;\-0.00%;0.00%"/>
    <numFmt numFmtId="165" formatCode="[Red]0.00;\-0.00%;0.00%"/>
  </numFmts>
  <fonts count="3" x14ac:knownFonts="1">
    <font>
      <sz val="11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AAAAAA"/>
        <bgColor rgb="FFC0C0C0"/>
      </patternFill>
    </fill>
    <fill>
      <patternFill patternType="solid">
        <fgColor rgb="FFFFFFFF"/>
        <bgColor rgb="FFFFFFCC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2" borderId="7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164" fontId="2" fillId="2" borderId="4" xfId="0" applyNumberFormat="1" applyFont="1" applyFill="1" applyBorder="1" applyAlignment="1">
      <alignment wrapText="1"/>
    </xf>
    <xf numFmtId="164" fontId="2" fillId="2" borderId="5" xfId="0" applyNumberFormat="1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164" fontId="2" fillId="2" borderId="7" xfId="0" applyNumberFormat="1" applyFont="1" applyFill="1" applyBorder="1" applyAlignment="1">
      <alignment wrapText="1"/>
    </xf>
    <xf numFmtId="164" fontId="2" fillId="2" borderId="8" xfId="0" applyNumberFormat="1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2" borderId="11" xfId="0" applyFont="1" applyFill="1" applyBorder="1" applyAlignment="1">
      <alignment wrapText="1"/>
    </xf>
    <xf numFmtId="164" fontId="2" fillId="2" borderId="10" xfId="0" applyNumberFormat="1" applyFont="1" applyFill="1" applyBorder="1" applyAlignment="1">
      <alignment wrapText="1"/>
    </xf>
    <xf numFmtId="164" fontId="2" fillId="2" borderId="11" xfId="0" applyNumberFormat="1" applyFont="1" applyFill="1" applyBorder="1" applyAlignment="1">
      <alignment wrapText="1"/>
    </xf>
    <xf numFmtId="1" fontId="2" fillId="2" borderId="8" xfId="0" applyNumberFormat="1" applyFont="1" applyFill="1" applyBorder="1" applyAlignment="1">
      <alignment wrapText="1"/>
    </xf>
    <xf numFmtId="2" fontId="2" fillId="2" borderId="7" xfId="0" applyNumberFormat="1" applyFont="1" applyFill="1" applyBorder="1" applyAlignment="1">
      <alignment wrapText="1"/>
    </xf>
    <xf numFmtId="2" fontId="2" fillId="2" borderId="8" xfId="0" applyNumberFormat="1" applyFont="1" applyFill="1" applyBorder="1" applyAlignment="1">
      <alignment wrapText="1"/>
    </xf>
    <xf numFmtId="0" fontId="2" fillId="2" borderId="14" xfId="0" applyFont="1" applyFill="1" applyBorder="1" applyAlignment="1">
      <alignment wrapText="1"/>
    </xf>
    <xf numFmtId="0" fontId="2" fillId="2" borderId="15" xfId="0" applyFont="1" applyFill="1" applyBorder="1" applyAlignment="1">
      <alignment wrapText="1"/>
    </xf>
    <xf numFmtId="1" fontId="2" fillId="3" borderId="15" xfId="0" applyNumberFormat="1" applyFont="1" applyFill="1" applyBorder="1" applyAlignment="1">
      <alignment wrapText="1"/>
    </xf>
    <xf numFmtId="2" fontId="2" fillId="3" borderId="14" xfId="0" applyNumberFormat="1" applyFont="1" applyFill="1" applyBorder="1" applyAlignment="1">
      <alignment wrapText="1"/>
    </xf>
    <xf numFmtId="2" fontId="2" fillId="3" borderId="15" xfId="0" applyNumberFormat="1" applyFont="1" applyFill="1" applyBorder="1" applyAlignment="1">
      <alignment wrapText="1"/>
    </xf>
    <xf numFmtId="165" fontId="2" fillId="3" borderId="14" xfId="0" applyNumberFormat="1" applyFont="1" applyFill="1" applyBorder="1" applyAlignment="1">
      <alignment wrapText="1"/>
    </xf>
    <xf numFmtId="165" fontId="2" fillId="3" borderId="15" xfId="0" applyNumberFormat="1" applyFont="1" applyFill="1" applyBorder="1" applyAlignment="1">
      <alignment wrapText="1"/>
    </xf>
    <xf numFmtId="0" fontId="2" fillId="2" borderId="16" xfId="0" applyFont="1" applyFill="1" applyBorder="1" applyAlignment="1">
      <alignment wrapText="1"/>
    </xf>
    <xf numFmtId="0" fontId="2" fillId="2" borderId="17" xfId="0" applyFont="1" applyFill="1" applyBorder="1" applyAlignment="1">
      <alignment wrapText="1"/>
    </xf>
    <xf numFmtId="1" fontId="2" fillId="3" borderId="17" xfId="0" applyNumberFormat="1" applyFont="1" applyFill="1" applyBorder="1" applyAlignment="1">
      <alignment wrapText="1"/>
    </xf>
    <xf numFmtId="2" fontId="2" fillId="3" borderId="16" xfId="0" applyNumberFormat="1" applyFont="1" applyFill="1" applyBorder="1" applyAlignment="1">
      <alignment wrapText="1"/>
    </xf>
    <xf numFmtId="2" fontId="2" fillId="3" borderId="17" xfId="0" applyNumberFormat="1" applyFont="1" applyFill="1" applyBorder="1" applyAlignment="1">
      <alignment wrapText="1"/>
    </xf>
    <xf numFmtId="165" fontId="2" fillId="3" borderId="16" xfId="0" applyNumberFormat="1" applyFont="1" applyFill="1" applyBorder="1" applyAlignment="1">
      <alignment wrapText="1"/>
    </xf>
    <xf numFmtId="165" fontId="2" fillId="3" borderId="17" xfId="0" applyNumberFormat="1" applyFont="1" applyFill="1" applyBorder="1" applyAlignment="1">
      <alignment wrapText="1"/>
    </xf>
    <xf numFmtId="0" fontId="2" fillId="2" borderId="18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1" fontId="2" fillId="3" borderId="19" xfId="0" applyNumberFormat="1" applyFont="1" applyFill="1" applyBorder="1" applyAlignment="1">
      <alignment wrapText="1"/>
    </xf>
    <xf numFmtId="2" fontId="2" fillId="3" borderId="18" xfId="0" applyNumberFormat="1" applyFont="1" applyFill="1" applyBorder="1" applyAlignment="1">
      <alignment wrapText="1"/>
    </xf>
    <xf numFmtId="2" fontId="2" fillId="3" borderId="19" xfId="0" applyNumberFormat="1" applyFont="1" applyFill="1" applyBorder="1" applyAlignment="1">
      <alignment wrapText="1"/>
    </xf>
    <xf numFmtId="165" fontId="2" fillId="3" borderId="18" xfId="0" applyNumberFormat="1" applyFont="1" applyFill="1" applyBorder="1" applyAlignment="1">
      <alignment wrapText="1"/>
    </xf>
    <xf numFmtId="165" fontId="2" fillId="3" borderId="19" xfId="0" applyNumberFormat="1" applyFont="1" applyFill="1" applyBorder="1" applyAlignment="1">
      <alignment wrapText="1"/>
    </xf>
    <xf numFmtId="1" fontId="2" fillId="2" borderId="13" xfId="0" applyNumberFormat="1" applyFont="1" applyFill="1" applyBorder="1" applyAlignment="1">
      <alignment wrapText="1"/>
    </xf>
    <xf numFmtId="1" fontId="2" fillId="2" borderId="2" xfId="0" applyNumberFormat="1" applyFont="1" applyFill="1" applyBorder="1" applyAlignment="1">
      <alignment wrapText="1"/>
    </xf>
    <xf numFmtId="1" fontId="2" fillId="2" borderId="3" xfId="0" applyNumberFormat="1" applyFont="1" applyFill="1" applyBorder="1" applyAlignment="1">
      <alignment wrapText="1"/>
    </xf>
    <xf numFmtId="2" fontId="2" fillId="2" borderId="2" xfId="0" applyNumberFormat="1" applyFont="1" applyFill="1" applyBorder="1" applyAlignment="1">
      <alignment wrapText="1"/>
    </xf>
    <xf numFmtId="1" fontId="2" fillId="2" borderId="6" xfId="0" applyNumberFormat="1" applyFont="1" applyFill="1" applyBorder="1" applyAlignment="1">
      <alignment wrapText="1"/>
    </xf>
    <xf numFmtId="1" fontId="2" fillId="2" borderId="4" xfId="0" applyNumberFormat="1" applyFont="1" applyFill="1" applyBorder="1" applyAlignment="1">
      <alignment wrapText="1"/>
    </xf>
    <xf numFmtId="1" fontId="2" fillId="2" borderId="5" xfId="0" applyNumberFormat="1" applyFont="1" applyFill="1" applyBorder="1" applyAlignment="1">
      <alignment wrapText="1"/>
    </xf>
    <xf numFmtId="1" fontId="2" fillId="3" borderId="5" xfId="0" applyNumberFormat="1" applyFont="1" applyFill="1" applyBorder="1" applyAlignment="1">
      <alignment wrapText="1"/>
    </xf>
    <xf numFmtId="2" fontId="2" fillId="3" borderId="4" xfId="0" applyNumberFormat="1" applyFont="1" applyFill="1" applyBorder="1" applyAlignment="1">
      <alignment wrapText="1"/>
    </xf>
    <xf numFmtId="1" fontId="2" fillId="2" borderId="9" xfId="0" applyNumberFormat="1" applyFont="1" applyFill="1" applyBorder="1" applyAlignment="1">
      <alignment wrapText="1"/>
    </xf>
    <xf numFmtId="1" fontId="2" fillId="2" borderId="7" xfId="0" applyNumberFormat="1" applyFont="1" applyFill="1" applyBorder="1" applyAlignment="1">
      <alignment wrapText="1"/>
    </xf>
    <xf numFmtId="1" fontId="2" fillId="3" borderId="8" xfId="0" applyNumberFormat="1" applyFont="1" applyFill="1" applyBorder="1" applyAlignment="1">
      <alignment wrapText="1"/>
    </xf>
    <xf numFmtId="2" fontId="2" fillId="3" borderId="7" xfId="0" applyNumberFormat="1" applyFont="1" applyFill="1" applyBorder="1" applyAlignment="1">
      <alignment wrapText="1"/>
    </xf>
    <xf numFmtId="1" fontId="2" fillId="2" borderId="12" xfId="0" applyNumberFormat="1" applyFont="1" applyFill="1" applyBorder="1" applyAlignment="1">
      <alignment wrapText="1"/>
    </xf>
    <xf numFmtId="1" fontId="2" fillId="2" borderId="10" xfId="0" applyNumberFormat="1" applyFont="1" applyFill="1" applyBorder="1" applyAlignment="1">
      <alignment wrapText="1"/>
    </xf>
    <xf numFmtId="1" fontId="2" fillId="2" borderId="11" xfId="0" applyNumberFormat="1" applyFont="1" applyFill="1" applyBorder="1" applyAlignment="1">
      <alignment wrapText="1"/>
    </xf>
    <xf numFmtId="1" fontId="2" fillId="3" borderId="11" xfId="0" applyNumberFormat="1" applyFont="1" applyFill="1" applyBorder="1" applyAlignment="1">
      <alignment wrapText="1"/>
    </xf>
    <xf numFmtId="2" fontId="2" fillId="3" borderId="10" xfId="0" applyNumberFormat="1" applyFont="1" applyFill="1" applyBorder="1" applyAlignment="1">
      <alignment wrapText="1"/>
    </xf>
    <xf numFmtId="164" fontId="2" fillId="2" borderId="18" xfId="0" applyNumberFormat="1" applyFont="1" applyFill="1" applyBorder="1" applyAlignment="1">
      <alignment wrapText="1"/>
    </xf>
    <xf numFmtId="164" fontId="2" fillId="2" borderId="19" xfId="0" applyNumberFormat="1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2" fillId="2" borderId="22" xfId="0" applyFont="1" applyFill="1" applyBorder="1" applyAlignment="1">
      <alignment wrapText="1"/>
    </xf>
    <xf numFmtId="164" fontId="2" fillId="2" borderId="21" xfId="0" applyNumberFormat="1" applyFont="1" applyFill="1" applyBorder="1" applyAlignment="1">
      <alignment wrapText="1"/>
    </xf>
    <xf numFmtId="164" fontId="2" fillId="2" borderId="23" xfId="0" applyNumberFormat="1" applyFont="1" applyFill="1" applyBorder="1" applyAlignment="1">
      <alignment wrapText="1"/>
    </xf>
    <xf numFmtId="164" fontId="2" fillId="2" borderId="22" xfId="0" applyNumberFormat="1" applyFont="1" applyFill="1" applyBorder="1" applyAlignment="1">
      <alignment wrapText="1"/>
    </xf>
    <xf numFmtId="164" fontId="2" fillId="2" borderId="24" xfId="0" applyNumberFormat="1" applyFon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2" borderId="28" xfId="0" applyFont="1" applyFill="1" applyBorder="1" applyAlignment="1">
      <alignment wrapText="1"/>
    </xf>
    <xf numFmtId="0" fontId="2" fillId="2" borderId="29" xfId="0" applyFont="1" applyFill="1" applyBorder="1" applyAlignment="1">
      <alignment wrapText="1"/>
    </xf>
    <xf numFmtId="0" fontId="2" fillId="2" borderId="20" xfId="0" applyFont="1" applyFill="1" applyBorder="1" applyAlignment="1">
      <alignment wrapText="1"/>
    </xf>
    <xf numFmtId="0" fontId="2" fillId="2" borderId="30" xfId="0" applyFont="1" applyFill="1" applyBorder="1" applyAlignment="1">
      <alignment wrapText="1"/>
    </xf>
    <xf numFmtId="0" fontId="2" fillId="2" borderId="27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1" fillId="2" borderId="2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AAAAA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Normal="100" workbookViewId="0">
      <selection sqref="A1:I21"/>
    </sheetView>
  </sheetViews>
  <sheetFormatPr defaultRowHeight="14.4" x14ac:dyDescent="0.3"/>
  <cols>
    <col min="1" max="1025" width="8.6640625" customWidth="1"/>
  </cols>
  <sheetData>
    <row r="1" spans="1:9" ht="15" thickBot="1" x14ac:dyDescent="0.35">
      <c r="A1" s="68"/>
      <c r="B1" s="69"/>
      <c r="C1" s="76" t="s">
        <v>0</v>
      </c>
      <c r="D1" s="77"/>
      <c r="E1" s="77"/>
      <c r="F1" s="77"/>
      <c r="G1" s="77"/>
      <c r="H1" s="77"/>
      <c r="I1" s="78"/>
    </row>
    <row r="2" spans="1:9" ht="15" thickBot="1" x14ac:dyDescent="0.35">
      <c r="A2" s="67" t="str">
        <f>Comp!A2</f>
        <v xml:space="preserve">CtcId    </v>
      </c>
      <c r="B2" s="3" t="str">
        <f>Comp!B2</f>
        <v>SeqName</v>
      </c>
      <c r="C2" s="62" t="str">
        <f>Comp!L2</f>
        <v>NbInstr</v>
      </c>
      <c r="D2" s="11" t="str">
        <f>Comp!M2</f>
        <v>NbCycle</v>
      </c>
      <c r="E2" s="11" t="str">
        <f>Comp!N2</f>
        <v>L2Access</v>
      </c>
      <c r="F2" s="11" t="str">
        <f>Comp!O2</f>
        <v>L3Access</v>
      </c>
      <c r="G2" s="11" t="str">
        <f>Comp!P2</f>
        <v>L1Misses</v>
      </c>
      <c r="H2" s="11" t="str">
        <f>Comp!Q2</f>
        <v>L2Misses</v>
      </c>
      <c r="I2" s="12" t="str">
        <f>Comp!R2</f>
        <v>Time</v>
      </c>
    </row>
    <row r="3" spans="1:9" x14ac:dyDescent="0.3">
      <c r="A3" s="59" t="str">
        <f>LEFT(Comp!A4,LEN(Comp!A4)-3)</f>
        <v>S23C2AI</v>
      </c>
      <c r="B3" s="4" t="str">
        <f>Comp!B4</f>
        <v>loot</v>
      </c>
      <c r="C3" s="63">
        <f>AVERAGE(Comp!S3:S7)</f>
        <v>-0.12148502552794835</v>
      </c>
      <c r="D3" s="5">
        <f>AVERAGE(Comp!T3:T7)</f>
        <v>-0.19581373230199328</v>
      </c>
      <c r="E3" s="5">
        <f>AVERAGE(Comp!U3:U7)</f>
        <v>-0.24552186581241098</v>
      </c>
      <c r="F3" s="5">
        <f>AVERAGE(Comp!V3:V7)</f>
        <v>-0.26430965078551949</v>
      </c>
      <c r="G3" s="5">
        <f>AVERAGE(Comp!W3:W7)</f>
        <v>-0.24599101487891009</v>
      </c>
      <c r="H3" s="5">
        <f>AVERAGE(Comp!X3:X7)</f>
        <v>-0.26691158608405513</v>
      </c>
      <c r="I3" s="6">
        <f>AVERAGE(Comp!Y3:Y7)</f>
        <v>-0.15999185156466861</v>
      </c>
    </row>
    <row r="4" spans="1:9" x14ac:dyDescent="0.3">
      <c r="A4" s="60" t="str">
        <f>LEFT(Comp!A9,LEN(Comp!A9)-3)</f>
        <v>S24C2AI</v>
      </c>
      <c r="B4" s="8" t="str">
        <f>Comp!B9</f>
        <v>redandblack</v>
      </c>
      <c r="C4" s="64">
        <f>AVERAGE(Comp!S8:S12)</f>
        <v>-9.5767127493144727E-2</v>
      </c>
      <c r="D4" s="9">
        <f>AVERAGE(Comp!T8:T12)</f>
        <v>-0.17652049963612737</v>
      </c>
      <c r="E4" s="9">
        <f>AVERAGE(Comp!U8:U12)</f>
        <v>-0.19621599585246377</v>
      </c>
      <c r="F4" s="9">
        <f>AVERAGE(Comp!V8:V12)</f>
        <v>-0.24132876605349676</v>
      </c>
      <c r="G4" s="9">
        <f>AVERAGE(Comp!W8:W12)</f>
        <v>-0.19881264320906311</v>
      </c>
      <c r="H4" s="9">
        <f>AVERAGE(Comp!X8:X12)</f>
        <v>-0.24447489709821019</v>
      </c>
      <c r="I4" s="10">
        <f>AVERAGE(Comp!Y8:Y12)</f>
        <v>-0.13619583046882311</v>
      </c>
    </row>
    <row r="5" spans="1:9" x14ac:dyDescent="0.3">
      <c r="A5" s="60" t="str">
        <f>LEFT(Comp!A14,LEN(Comp!A14)-3)</f>
        <v>S25C2AI</v>
      </c>
      <c r="B5" s="8" t="str">
        <f>Comp!B14</f>
        <v>soldier</v>
      </c>
      <c r="C5" s="64">
        <f>AVERAGE(Comp!S13:S17)</f>
        <v>-0.10506994074975251</v>
      </c>
      <c r="D5" s="9">
        <f>AVERAGE(Comp!T13:T17)</f>
        <v>-0.17431202148985619</v>
      </c>
      <c r="E5" s="9">
        <f>AVERAGE(Comp!U13:U17)</f>
        <v>-0.26314210150859407</v>
      </c>
      <c r="F5" s="9">
        <f>AVERAGE(Comp!V13:V17)</f>
        <v>-0.38172020978077903</v>
      </c>
      <c r="G5" s="9">
        <f>AVERAGE(Comp!W13:W17)</f>
        <v>-0.26938310472454302</v>
      </c>
      <c r="H5" s="9">
        <f>AVERAGE(Comp!X13:X17)</f>
        <v>-0.38634542587144521</v>
      </c>
      <c r="I5" s="10">
        <f>AVERAGE(Comp!Y13:Y17)</f>
        <v>-0.17915190498991668</v>
      </c>
    </row>
    <row r="6" spans="1:9" x14ac:dyDescent="0.3">
      <c r="A6" s="60" t="str">
        <f>LEFT(Comp!A19,LEN(Comp!A19)-3)</f>
        <v>S22C2AI</v>
      </c>
      <c r="B6" s="8" t="str">
        <f>Comp!B19</f>
        <v>queen</v>
      </c>
      <c r="C6" s="64">
        <f>AVERAGE(Comp!S18:S22)</f>
        <v>-0.15331851106408173</v>
      </c>
      <c r="D6" s="9">
        <f>AVERAGE(Comp!T18:T22)</f>
        <v>-0.22583293902828902</v>
      </c>
      <c r="E6" s="9">
        <f>AVERAGE(Comp!U18:U22)</f>
        <v>-0.23945174673655784</v>
      </c>
      <c r="F6" s="9">
        <f>AVERAGE(Comp!V18:V22)</f>
        <v>-0.29883741115216644</v>
      </c>
      <c r="G6" s="9">
        <f>AVERAGE(Comp!W18:W22)</f>
        <v>-0.24411188573589496</v>
      </c>
      <c r="H6" s="9">
        <f>AVERAGE(Comp!X18:X22)</f>
        <v>-0.30285541983801928</v>
      </c>
      <c r="I6" s="10">
        <f>AVERAGE(Comp!Y18:Y22)</f>
        <v>-0.23549185007960674</v>
      </c>
    </row>
    <row r="7" spans="1:9" x14ac:dyDescent="0.3">
      <c r="A7" s="60" t="str">
        <f>LEFT(Comp!A24,LEN(Comp!A24)-3)</f>
        <v>S26C2AI</v>
      </c>
      <c r="B7" s="8" t="str">
        <f>Comp!B24</f>
        <v>longdress</v>
      </c>
      <c r="C7" s="64">
        <f>AVERAGE(Comp!S23:S27)</f>
        <v>-0.12307902842391334</v>
      </c>
      <c r="D7" s="9">
        <f>AVERAGE(Comp!T23:T27)</f>
        <v>-0.20917371106062368</v>
      </c>
      <c r="E7" s="9">
        <f>AVERAGE(Comp!U23:U27)</f>
        <v>-0.23227758480964611</v>
      </c>
      <c r="F7" s="9">
        <f>AVERAGE(Comp!V23:V27)</f>
        <v>-0.23508600164095994</v>
      </c>
      <c r="G7" s="9">
        <f>AVERAGE(Comp!W23:W27)</f>
        <v>-0.23521649838958369</v>
      </c>
      <c r="H7" s="9">
        <f>AVERAGE(Comp!X23:X27)</f>
        <v>-0.23780940552611157</v>
      </c>
      <c r="I7" s="10">
        <f>AVERAGE(Comp!Y23:Y27)</f>
        <v>-0.16546015114225013</v>
      </c>
    </row>
    <row r="8" spans="1:9" x14ac:dyDescent="0.3">
      <c r="A8" s="60" t="str">
        <f>LEFT(Comp!A29,LEN(Comp!A29)-3)</f>
        <v>S27C2AI</v>
      </c>
      <c r="B8" s="8" t="str">
        <f>Comp!B29</f>
        <v>basketball</v>
      </c>
      <c r="C8" s="64">
        <f>AVERAGE(Comp!S28:S32)</f>
        <v>-0.15422243166733224</v>
      </c>
      <c r="D8" s="9">
        <f>AVERAGE(Comp!T28:T32)</f>
        <v>-0.21163416979948441</v>
      </c>
      <c r="E8" s="9">
        <f>AVERAGE(Comp!U28:U32)</f>
        <v>-0.3880214833727314</v>
      </c>
      <c r="F8" s="9">
        <f>AVERAGE(Comp!V28:V32)</f>
        <v>-0.302259188101066</v>
      </c>
      <c r="G8" s="9">
        <f>AVERAGE(Comp!W28:W32)</f>
        <v>-0.38989527170880989</v>
      </c>
      <c r="H8" s="9">
        <f>AVERAGE(Comp!X28:X32)</f>
        <v>-0.30423435090654888</v>
      </c>
      <c r="I8" s="10">
        <f>AVERAGE(Comp!Y28:Y32)</f>
        <v>-0.15693873476404682</v>
      </c>
    </row>
    <row r="9" spans="1:9" ht="15" thickBot="1" x14ac:dyDescent="0.35">
      <c r="A9" s="61" t="str">
        <f>LEFT(Comp!A34,LEN(Comp!A34)-3)</f>
        <v>S28C2AI</v>
      </c>
      <c r="B9" s="12" t="str">
        <f>Comp!B34</f>
        <v>dancer</v>
      </c>
      <c r="C9" s="65">
        <f>AVERAGE(Comp!S33:S37)</f>
        <v>-6.715389654786616E-2</v>
      </c>
      <c r="D9" s="13">
        <f>AVERAGE(Comp!T33:T37)</f>
        <v>-0.16850585127242776</v>
      </c>
      <c r="E9" s="13">
        <f>AVERAGE(Comp!U33:U37)</f>
        <v>-0.33531662444360022</v>
      </c>
      <c r="F9" s="13">
        <f>AVERAGE(Comp!V33:V37)</f>
        <v>-0.28062484949133759</v>
      </c>
      <c r="G9" s="13">
        <f>AVERAGE(Comp!W33:W37)</f>
        <v>-0.33740844670944947</v>
      </c>
      <c r="H9" s="13">
        <f>AVERAGE(Comp!X33:X37)</f>
        <v>-0.28294104419489985</v>
      </c>
      <c r="I9" s="14">
        <f>AVERAGE(Comp!Y33:Y37)</f>
        <v>-0.10632077856880595</v>
      </c>
    </row>
    <row r="10" spans="1:9" x14ac:dyDescent="0.3">
      <c r="A10" s="59" t="str">
        <f>LEFT(Comp!A39,LEN(Comp!A39)-3)</f>
        <v>S23C2RA</v>
      </c>
      <c r="B10" s="4" t="str">
        <f>Comp!B39</f>
        <v>loot</v>
      </c>
      <c r="C10" s="63">
        <f>AVERAGE(Comp!S38:S42)</f>
        <v>-0.11627702630223202</v>
      </c>
      <c r="D10" s="5">
        <f>AVERAGE(Comp!T38:T42)</f>
        <v>-0.1943068085139745</v>
      </c>
      <c r="E10" s="5">
        <f>AVERAGE(Comp!U38:U42)</f>
        <v>-0.25759392663091829</v>
      </c>
      <c r="F10" s="5">
        <f>AVERAGE(Comp!V38:V42)</f>
        <v>-0.2507367263306548</v>
      </c>
      <c r="G10" s="5">
        <f>AVERAGE(Comp!W38:W42)</f>
        <v>-0.26382718517038234</v>
      </c>
      <c r="H10" s="5">
        <f>AVERAGE(Comp!X38:X42)</f>
        <v>-0.25448153889013592</v>
      </c>
      <c r="I10" s="6">
        <f>AVERAGE(Comp!Y38:Y42)</f>
        <v>-0.15475216145577747</v>
      </c>
    </row>
    <row r="11" spans="1:9" x14ac:dyDescent="0.3">
      <c r="A11" s="60" t="str">
        <f>LEFT(Comp!A44,LEN(Comp!A44)-3)</f>
        <v>S24C2RA</v>
      </c>
      <c r="B11" s="8" t="str">
        <f>Comp!B44</f>
        <v>redandblack</v>
      </c>
      <c r="C11" s="64">
        <f>AVERAGE(Comp!S43:S47)</f>
        <v>-7.2286174915050475E-2</v>
      </c>
      <c r="D11" s="9">
        <f>AVERAGE(Comp!T43:T47)</f>
        <v>-0.17242911698628063</v>
      </c>
      <c r="E11" s="9">
        <f>AVERAGE(Comp!U43:U47)</f>
        <v>-0.17977616945461766</v>
      </c>
      <c r="F11" s="9">
        <f>AVERAGE(Comp!V43:V47)</f>
        <v>-0.26205984620947836</v>
      </c>
      <c r="G11" s="9">
        <f>AVERAGE(Comp!W43:W47)</f>
        <v>-0.18565519135060221</v>
      </c>
      <c r="H11" s="9">
        <f>AVERAGE(Comp!X43:X47)</f>
        <v>-0.26580692516162946</v>
      </c>
      <c r="I11" s="10">
        <f>AVERAGE(Comp!Y43:Y47)</f>
        <v>-0.18631964823256203</v>
      </c>
    </row>
    <row r="12" spans="1:9" x14ac:dyDescent="0.3">
      <c r="A12" s="60" t="str">
        <f>LEFT(Comp!A49,LEN(Comp!A49)-3)</f>
        <v>S25C2RA</v>
      </c>
      <c r="B12" s="8" t="str">
        <f>Comp!B49</f>
        <v>soldier</v>
      </c>
      <c r="C12" s="64">
        <f>AVERAGE(Comp!S48:S52)</f>
        <v>-0.11033828903657791</v>
      </c>
      <c r="D12" s="9">
        <f>AVERAGE(Comp!T48:T52)</f>
        <v>-0.1991461843204598</v>
      </c>
      <c r="E12" s="9">
        <f>AVERAGE(Comp!U48:U52)</f>
        <v>-0.3087693704454838</v>
      </c>
      <c r="F12" s="9">
        <f>AVERAGE(Comp!V48:V52)</f>
        <v>-0.41216262977529083</v>
      </c>
      <c r="G12" s="9">
        <f>AVERAGE(Comp!W48:W52)</f>
        <v>-0.31758302194936683</v>
      </c>
      <c r="H12" s="9">
        <f>AVERAGE(Comp!X48:X52)</f>
        <v>-0.41690513964395554</v>
      </c>
      <c r="I12" s="10">
        <f>AVERAGE(Comp!Y48:Y52)</f>
        <v>-0.19218490998235122</v>
      </c>
    </row>
    <row r="13" spans="1:9" x14ac:dyDescent="0.3">
      <c r="A13" s="60" t="str">
        <f>LEFT(Comp!A54,LEN(Comp!A54)-3)</f>
        <v>S22C2RA</v>
      </c>
      <c r="B13" s="8" t="str">
        <f>Comp!B54</f>
        <v>queen</v>
      </c>
      <c r="C13" s="64">
        <f>AVERAGE(Comp!S53:S57)</f>
        <v>-0.13683321369052742</v>
      </c>
      <c r="D13" s="9">
        <f>AVERAGE(Comp!T53:T57)</f>
        <v>-0.19927712801553388</v>
      </c>
      <c r="E13" s="9">
        <f>AVERAGE(Comp!U53:U57)</f>
        <v>-0.20557937204716442</v>
      </c>
      <c r="F13" s="9">
        <f>AVERAGE(Comp!V53:V57)</f>
        <v>-0.24083027485690295</v>
      </c>
      <c r="G13" s="9">
        <f>AVERAGE(Comp!W53:W57)</f>
        <v>-0.21052167981864917</v>
      </c>
      <c r="H13" s="9">
        <f>AVERAGE(Comp!X53:X57)</f>
        <v>-0.24486810527695346</v>
      </c>
      <c r="I13" s="10">
        <f>AVERAGE(Comp!Y53:Y57)</f>
        <v>-0.20156784848838383</v>
      </c>
    </row>
    <row r="14" spans="1:9" x14ac:dyDescent="0.3">
      <c r="A14" s="60" t="str">
        <f>LEFT(Comp!A59,LEN(Comp!A59)-3)</f>
        <v>S26C2RA</v>
      </c>
      <c r="B14" s="8" t="str">
        <f>Comp!B59</f>
        <v>longdress</v>
      </c>
      <c r="C14" s="64">
        <f>AVERAGE(Comp!S58:S62)</f>
        <v>-0.10651336379415877</v>
      </c>
      <c r="D14" s="9">
        <f>AVERAGE(Comp!T58:T62)</f>
        <v>-0.20542508746758514</v>
      </c>
      <c r="E14" s="9">
        <f>AVERAGE(Comp!U58:U62)</f>
        <v>-0.24245870879420256</v>
      </c>
      <c r="F14" s="9">
        <f>AVERAGE(Comp!V58:V62)</f>
        <v>-0.26671196547219422</v>
      </c>
      <c r="G14" s="9">
        <f>AVERAGE(Comp!W58:W62)</f>
        <v>-0.2479467307977811</v>
      </c>
      <c r="H14" s="9">
        <f>AVERAGE(Comp!X58:X62)</f>
        <v>-0.26998557730107325</v>
      </c>
      <c r="I14" s="10">
        <f>AVERAGE(Comp!Y58:Y62)</f>
        <v>-0.19851463118739993</v>
      </c>
    </row>
    <row r="15" spans="1:9" x14ac:dyDescent="0.3">
      <c r="A15" s="60" t="str">
        <f>LEFT(Comp!A64,LEN(Comp!A64)-3)</f>
        <v>S27C2RA</v>
      </c>
      <c r="B15" s="8" t="str">
        <f>Comp!B64</f>
        <v>basketball</v>
      </c>
      <c r="C15" s="64">
        <f>AVERAGE(Comp!S63:S67)</f>
        <v>-0.1627417945322886</v>
      </c>
      <c r="D15" s="9">
        <f>AVERAGE(Comp!T63:T67)</f>
        <v>-0.25751671805344639</v>
      </c>
      <c r="E15" s="9">
        <f>AVERAGE(Comp!U63:U67)</f>
        <v>-0.40818357978984299</v>
      </c>
      <c r="F15" s="9">
        <f>AVERAGE(Comp!V63:V67)</f>
        <v>-0.34350421667319442</v>
      </c>
      <c r="G15" s="9">
        <f>AVERAGE(Comp!W63:W67)</f>
        <v>-0.41021547142460424</v>
      </c>
      <c r="H15" s="9">
        <f>AVERAGE(Comp!X63:X67)</f>
        <v>-0.34567438064446265</v>
      </c>
      <c r="I15" s="10">
        <f>AVERAGE(Comp!Y63:Y67)</f>
        <v>-0.24398929471073227</v>
      </c>
    </row>
    <row r="16" spans="1:9" ht="15" thickBot="1" x14ac:dyDescent="0.35">
      <c r="A16" s="61" t="str">
        <f>LEFT(Comp!A69,LEN(Comp!A69)-3)</f>
        <v>S28C2RA</v>
      </c>
      <c r="B16" s="12" t="str">
        <f>Comp!B69</f>
        <v>dancer</v>
      </c>
      <c r="C16" s="65">
        <f>AVERAGE(Comp!S68:S72)</f>
        <v>-7.0319222902014061E-2</v>
      </c>
      <c r="D16" s="13">
        <f>AVERAGE(Comp!T68:T72)</f>
        <v>-0.19017213470529698</v>
      </c>
      <c r="E16" s="13">
        <f>AVERAGE(Comp!U68:U72)</f>
        <v>-0.36559434673479629</v>
      </c>
      <c r="F16" s="13">
        <f>AVERAGE(Comp!V68:V72)</f>
        <v>-0.32878222354942321</v>
      </c>
      <c r="G16" s="13">
        <f>AVERAGE(Comp!W68:W72)</f>
        <v>-0.36786381510954402</v>
      </c>
      <c r="H16" s="13">
        <f>AVERAGE(Comp!X68:X72)</f>
        <v>-0.33089387033631629</v>
      </c>
      <c r="I16" s="14">
        <f>AVERAGE(Comp!Y68:Y72)</f>
        <v>-0.19787471041948454</v>
      </c>
    </row>
    <row r="17" spans="1:9" x14ac:dyDescent="0.3">
      <c r="A17" s="72" t="s">
        <v>97</v>
      </c>
      <c r="B17" s="73"/>
      <c r="C17" s="63">
        <f>AVERAGE(C3:C7,C10:C14)</f>
        <v>-0.11409677009973876</v>
      </c>
      <c r="D17" s="5">
        <f>AVERAGE(D3:D7,D10:D14)</f>
        <v>-0.19522372288207235</v>
      </c>
      <c r="E17" s="5">
        <f>AVERAGE(E3:E7,E10:E14)</f>
        <v>-0.23707868420920591</v>
      </c>
      <c r="F17" s="5">
        <f>AVERAGE(F3:F7,F10:F14)</f>
        <v>-0.28537834820574426</v>
      </c>
      <c r="G17" s="5">
        <f>AVERAGE(G3:G7,G10:G14)</f>
        <v>-0.24190489560247769</v>
      </c>
      <c r="H17" s="5">
        <f>AVERAGE(H3:H7,H10:H14)</f>
        <v>-0.28904440206915888</v>
      </c>
      <c r="I17" s="6">
        <f>AVERAGE(I3:I7,I10:I14)</f>
        <v>-0.18096307875917397</v>
      </c>
    </row>
    <row r="18" spans="1:9" ht="15" thickBot="1" x14ac:dyDescent="0.35">
      <c r="A18" s="70" t="s">
        <v>98</v>
      </c>
      <c r="B18" s="71"/>
      <c r="C18" s="65">
        <f>AVERAGE(C8:C9,C15:C16)</f>
        <v>-0.11360933641237528</v>
      </c>
      <c r="D18" s="13">
        <f t="shared" ref="D18:I18" si="0">AVERAGE(D8:D9,D15:D16)</f>
        <v>-0.20695721845766385</v>
      </c>
      <c r="E18" s="13">
        <f t="shared" si="0"/>
        <v>-0.37427900858524277</v>
      </c>
      <c r="F18" s="13">
        <f t="shared" si="0"/>
        <v>-0.31379261945375531</v>
      </c>
      <c r="G18" s="13">
        <f t="shared" si="0"/>
        <v>-0.37634575123810188</v>
      </c>
      <c r="H18" s="13">
        <f t="shared" si="0"/>
        <v>-0.31593591152055689</v>
      </c>
      <c r="I18" s="14">
        <f t="shared" si="0"/>
        <v>-0.17628087961576741</v>
      </c>
    </row>
    <row r="19" spans="1:9" ht="15" customHeight="1" x14ac:dyDescent="0.3">
      <c r="A19" s="72" t="s">
        <v>1</v>
      </c>
      <c r="B19" s="73"/>
      <c r="C19" s="63">
        <f>AVERAGE(Comp!S3:S37)</f>
        <v>-0.1171565659248627</v>
      </c>
      <c r="D19" s="5">
        <f>AVERAGE(Comp!T3:T37)</f>
        <v>-0.19454184636982885</v>
      </c>
      <c r="E19" s="5">
        <f>AVERAGE(Comp!U3:U37)</f>
        <v>-0.27142105750514356</v>
      </c>
      <c r="F19" s="5">
        <f>AVERAGE(Comp!V3:V37)</f>
        <v>-0.28630943957218924</v>
      </c>
      <c r="G19" s="5">
        <f>AVERAGE(Comp!W3:W37)</f>
        <v>-0.27440269505089349</v>
      </c>
      <c r="H19" s="5">
        <f>AVERAGE(Comp!X3:X37)</f>
        <v>-0.28936744707418427</v>
      </c>
      <c r="I19" s="6">
        <f>AVERAGE(Comp!Y3:Y37)</f>
        <v>-0.16279301451115971</v>
      </c>
    </row>
    <row r="20" spans="1:9" ht="15" customHeight="1" thickBot="1" x14ac:dyDescent="0.35">
      <c r="A20" s="70" t="s">
        <v>2</v>
      </c>
      <c r="B20" s="71"/>
      <c r="C20" s="65">
        <f>AVERAGE(Comp!S38:S72)</f>
        <v>-0.11075844073897848</v>
      </c>
      <c r="D20" s="13">
        <f>AVERAGE(Comp!T38:T72)</f>
        <v>-0.20261045400893962</v>
      </c>
      <c r="E20" s="13">
        <f>AVERAGE(Comp!U38:U72)</f>
        <v>-0.28113649627100368</v>
      </c>
      <c r="F20" s="13">
        <f>AVERAGE(Comp!V38:V72)</f>
        <v>-0.30068398326673401</v>
      </c>
      <c r="G20" s="13">
        <f>AVERAGE(Comp!W38:W72)</f>
        <v>-0.28623044223156141</v>
      </c>
      <c r="H20" s="13">
        <f>AVERAGE(Comp!X38:X72)</f>
        <v>-0.30408793389350375</v>
      </c>
      <c r="I20" s="14">
        <f>AVERAGE(Comp!Y38:Y72)</f>
        <v>-0.19645760063952741</v>
      </c>
    </row>
    <row r="21" spans="1:9" ht="15" customHeight="1" thickBot="1" x14ac:dyDescent="0.35">
      <c r="A21" s="74" t="s">
        <v>3</v>
      </c>
      <c r="B21" s="75"/>
      <c r="C21" s="66">
        <f>AVERAGE(Comp!S3:S72)</f>
        <v>-0.11395750333192063</v>
      </c>
      <c r="D21" s="57">
        <f>AVERAGE(Comp!T3:T72)</f>
        <v>-0.19857615018938421</v>
      </c>
      <c r="E21" s="57">
        <f>AVERAGE(Comp!U3:U72)</f>
        <v>-0.27627877688807356</v>
      </c>
      <c r="F21" s="57">
        <f>AVERAGE(Comp!V3:V72)</f>
        <v>-0.29349671141946182</v>
      </c>
      <c r="G21" s="57">
        <f>AVERAGE(Comp!W3:W72)</f>
        <v>-0.2803165686412275</v>
      </c>
      <c r="H21" s="57">
        <f>AVERAGE(Comp!X3:X72)</f>
        <v>-0.29672769048384406</v>
      </c>
      <c r="I21" s="58">
        <f>AVERAGE(Comp!Y3:Y72)</f>
        <v>-0.17962530757534351</v>
      </c>
    </row>
  </sheetData>
  <mergeCells count="7">
    <mergeCell ref="C1:I1"/>
    <mergeCell ref="A19:B19"/>
    <mergeCell ref="A20:B20"/>
    <mergeCell ref="A21:B21"/>
    <mergeCell ref="A17:B17"/>
    <mergeCell ref="A18:B18"/>
    <mergeCell ref="A1:B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72"/>
  <sheetViews>
    <sheetView topLeftCell="O49" zoomScaleNormal="100" workbookViewId="0">
      <selection activeCell="V21" sqref="V21"/>
    </sheetView>
  </sheetViews>
  <sheetFormatPr defaultRowHeight="14.4" x14ac:dyDescent="0.3"/>
  <cols>
    <col min="1" max="1025" width="8.6640625" customWidth="1"/>
  </cols>
  <sheetData>
    <row r="1" spans="1:25" x14ac:dyDescent="0.3">
      <c r="E1" s="2" t="s">
        <v>4</v>
      </c>
      <c r="F1" s="2"/>
      <c r="G1" s="2"/>
      <c r="H1" s="2"/>
      <c r="I1" s="2"/>
      <c r="J1" s="2"/>
      <c r="K1" s="2"/>
      <c r="L1" s="2" t="s">
        <v>5</v>
      </c>
      <c r="M1" s="2"/>
      <c r="N1" s="2"/>
      <c r="O1" s="2"/>
      <c r="P1" s="2"/>
      <c r="Q1" s="2"/>
      <c r="R1" s="2"/>
      <c r="S1" s="2" t="s">
        <v>5</v>
      </c>
      <c r="T1" s="2"/>
      <c r="U1" s="2"/>
      <c r="V1" s="2"/>
      <c r="W1" s="2"/>
      <c r="X1" s="2"/>
      <c r="Y1" s="2"/>
    </row>
    <row r="2" spans="1:25" x14ac:dyDescent="0.3">
      <c r="A2" s="7" t="str">
        <f>'r7.0_papi'!A1</f>
        <v xml:space="preserve">CtcId    </v>
      </c>
      <c r="B2" s="7" t="str">
        <f>'r7.0_papi'!B1</f>
        <v>SeqName</v>
      </c>
      <c r="C2" s="7" t="str">
        <f>'r7.0_papi'!C1</f>
        <v>QpT</v>
      </c>
      <c r="D2" s="8" t="str">
        <f>'r7.0_papi'!D1</f>
        <v>QpD</v>
      </c>
      <c r="E2" s="15" t="str">
        <f>'r7.0_papi'!E1</f>
        <v>NbInstr</v>
      </c>
      <c r="F2" s="16" t="str">
        <f>'r7.0_papi'!F1</f>
        <v>NbCycle</v>
      </c>
      <c r="G2" s="16" t="str">
        <f>'r7.0_papi'!G1</f>
        <v>L2Access</v>
      </c>
      <c r="H2" s="16" t="str">
        <f>'r7.0_papi'!H1</f>
        <v>L3Access</v>
      </c>
      <c r="I2" s="16" t="str">
        <f>'r7.0_papi'!I1</f>
        <v>L1Misses</v>
      </c>
      <c r="J2" s="16" t="str">
        <f>'r7.0_papi'!J1</f>
        <v>L2Misses</v>
      </c>
      <c r="K2" s="17" t="str">
        <f>'r7.0_papi'!K1</f>
        <v>Time</v>
      </c>
      <c r="L2" s="15" t="str">
        <f>pbfS0_papi!E1</f>
        <v>NbInstr</v>
      </c>
      <c r="M2" s="16" t="str">
        <f>pbfS0_papi!F1</f>
        <v>NbCycle</v>
      </c>
      <c r="N2" s="16" t="str">
        <f>pbfS0_papi!G1</f>
        <v>L2Access</v>
      </c>
      <c r="O2" s="16" t="str">
        <f>pbfS0_papi!H1</f>
        <v>L3Access</v>
      </c>
      <c r="P2" s="16" t="str">
        <f>pbfS0_papi!I1</f>
        <v>L1Misses</v>
      </c>
      <c r="Q2" s="16" t="str">
        <f>pbfS0_papi!J1</f>
        <v>L2Misses</v>
      </c>
      <c r="R2" s="17" t="str">
        <f>pbfS0_papi!K1</f>
        <v>Time</v>
      </c>
      <c r="S2" s="15" t="s">
        <v>6</v>
      </c>
      <c r="T2" s="16" t="s">
        <v>7</v>
      </c>
      <c r="U2" s="16" t="s">
        <v>8</v>
      </c>
      <c r="V2" s="16" t="s">
        <v>9</v>
      </c>
      <c r="W2" s="16" t="s">
        <v>10</v>
      </c>
      <c r="X2" s="16" t="s">
        <v>11</v>
      </c>
      <c r="Y2" s="17" t="s">
        <v>12</v>
      </c>
    </row>
    <row r="3" spans="1:25" x14ac:dyDescent="0.3">
      <c r="A3" s="18" t="str">
        <f>'r7.0_papi'!A2</f>
        <v>S23C2AIR01</v>
      </c>
      <c r="B3" s="18" t="str">
        <f>'r7.0_papi'!B2</f>
        <v>loot</v>
      </c>
      <c r="C3" s="18">
        <f>'r7.0_papi'!C2</f>
        <v>42</v>
      </c>
      <c r="D3" s="19">
        <f>'r7.0_papi'!D2</f>
        <v>32</v>
      </c>
      <c r="E3" s="20">
        <f>'r7.0_papi'!E2</f>
        <v>36914357199</v>
      </c>
      <c r="F3" s="21">
        <f>'r7.0_papi'!F2</f>
        <v>18531063959</v>
      </c>
      <c r="G3" s="21">
        <f>'r7.0_papi'!G2</f>
        <v>109934647</v>
      </c>
      <c r="H3" s="21">
        <f>'r7.0_papi'!H2</f>
        <v>48566583</v>
      </c>
      <c r="I3" s="21">
        <f>'r7.0_papi'!I2</f>
        <v>108852137</v>
      </c>
      <c r="J3" s="21">
        <f>'r7.0_papi'!J2</f>
        <v>48287251</v>
      </c>
      <c r="K3" s="22">
        <f>'r7.0_papi'!K2</f>
        <v>6362</v>
      </c>
      <c r="L3" s="20">
        <f>pbfS0_papi!E2</f>
        <v>33766525806</v>
      </c>
      <c r="M3" s="21">
        <f>pbfS0_papi!F2</f>
        <v>15390924632</v>
      </c>
      <c r="N3" s="21">
        <f>pbfS0_papi!G2</f>
        <v>84115018</v>
      </c>
      <c r="O3" s="21">
        <f>pbfS0_papi!H2</f>
        <v>35786687</v>
      </c>
      <c r="P3" s="21">
        <f>pbfS0_papi!I2</f>
        <v>83454133</v>
      </c>
      <c r="Q3" s="21">
        <f>pbfS0_papi!J2</f>
        <v>35473085</v>
      </c>
      <c r="R3" s="22">
        <f>pbfS0_papi!K2</f>
        <v>5471</v>
      </c>
      <c r="S3" s="23">
        <f t="shared" ref="S3:S34" si="0">(L3-E3)/E3</f>
        <v>-8.5273905110428788E-2</v>
      </c>
      <c r="T3" s="24">
        <f t="shared" ref="T3:T34" si="1">(M3-F3)/F3</f>
        <v>-0.16945272726636537</v>
      </c>
      <c r="U3" s="23">
        <f t="shared" ref="U3:U34" si="2">(N3-G3)/G3</f>
        <v>-0.2348634366379509</v>
      </c>
      <c r="V3" s="23">
        <f t="shared" ref="V3:V34" si="3">(O3-H3)/H3</f>
        <v>-0.26314175736843581</v>
      </c>
      <c r="W3" s="23">
        <f t="shared" ref="W3:W34" si="4">(P3-I3)/I3</f>
        <v>-0.23332572699055049</v>
      </c>
      <c r="X3" s="23">
        <f t="shared" ref="X3:X34" si="5">(Q3-J3)/J3</f>
        <v>-0.26537369045920628</v>
      </c>
      <c r="Y3" s="24">
        <f t="shared" ref="Y3:Y34" si="6">(R3-K3)/K3</f>
        <v>-0.14005029864822383</v>
      </c>
    </row>
    <row r="4" spans="1:25" x14ac:dyDescent="0.3">
      <c r="A4" s="25" t="str">
        <f>'r7.0_papi'!A3</f>
        <v>S23C2AIR02</v>
      </c>
      <c r="B4" s="25" t="str">
        <f>'r7.0_papi'!B3</f>
        <v>loot</v>
      </c>
      <c r="C4" s="25">
        <f>'r7.0_papi'!C3</f>
        <v>42</v>
      </c>
      <c r="D4" s="26">
        <f>'r7.0_papi'!D3</f>
        <v>32</v>
      </c>
      <c r="E4" s="27">
        <f>'r7.0_papi'!E3</f>
        <v>38904615836</v>
      </c>
      <c r="F4" s="28">
        <f>'r7.0_papi'!F3</f>
        <v>19620823370</v>
      </c>
      <c r="G4" s="28">
        <f>'r7.0_papi'!G3</f>
        <v>113212606</v>
      </c>
      <c r="H4" s="28">
        <f>'r7.0_papi'!H3</f>
        <v>49334938</v>
      </c>
      <c r="I4" s="28">
        <f>'r7.0_papi'!I3</f>
        <v>112093684</v>
      </c>
      <c r="J4" s="28">
        <f>'r7.0_papi'!J3</f>
        <v>49073779</v>
      </c>
      <c r="K4" s="29">
        <f>'r7.0_papi'!K3</f>
        <v>6639</v>
      </c>
      <c r="L4" s="27">
        <f>pbfS0_papi!E3</f>
        <v>34390249441</v>
      </c>
      <c r="M4" s="28">
        <f>pbfS0_papi!F3</f>
        <v>15699175470</v>
      </c>
      <c r="N4" s="28">
        <f>pbfS0_papi!G3</f>
        <v>85936606</v>
      </c>
      <c r="O4" s="28">
        <f>pbfS0_papi!H3</f>
        <v>35955568</v>
      </c>
      <c r="P4" s="28">
        <f>pbfS0_papi!I3</f>
        <v>85185521</v>
      </c>
      <c r="Q4" s="28">
        <f>pbfS0_papi!J3</f>
        <v>35650896</v>
      </c>
      <c r="R4" s="29">
        <f>pbfS0_papi!K3</f>
        <v>5597</v>
      </c>
      <c r="S4" s="30">
        <f t="shared" si="0"/>
        <v>-0.11603678118889625</v>
      </c>
      <c r="T4" s="31">
        <f t="shared" si="1"/>
        <v>-0.19987172944006784</v>
      </c>
      <c r="U4" s="30">
        <f t="shared" si="2"/>
        <v>-0.24092723384531931</v>
      </c>
      <c r="V4" s="30">
        <f t="shared" si="3"/>
        <v>-0.27119462479105577</v>
      </c>
      <c r="W4" s="30">
        <f t="shared" si="4"/>
        <v>-0.24005066155199253</v>
      </c>
      <c r="X4" s="30">
        <f t="shared" si="5"/>
        <v>-0.27352454352455718</v>
      </c>
      <c r="Y4" s="31">
        <f t="shared" si="6"/>
        <v>-0.15695134809459255</v>
      </c>
    </row>
    <row r="5" spans="1:25" x14ac:dyDescent="0.3">
      <c r="A5" s="25" t="str">
        <f>'r7.0_papi'!A4</f>
        <v>S23C2AIR03</v>
      </c>
      <c r="B5" s="25" t="str">
        <f>'r7.0_papi'!B4</f>
        <v>loot</v>
      </c>
      <c r="C5" s="25">
        <f>'r7.0_papi'!C4</f>
        <v>42</v>
      </c>
      <c r="D5" s="26">
        <f>'r7.0_papi'!D4</f>
        <v>32</v>
      </c>
      <c r="E5" s="27">
        <f>'r7.0_papi'!E4</f>
        <v>39408269000</v>
      </c>
      <c r="F5" s="28">
        <f>'r7.0_papi'!F4</f>
        <v>19433028828</v>
      </c>
      <c r="G5" s="28">
        <f>'r7.0_papi'!G4</f>
        <v>114264933</v>
      </c>
      <c r="H5" s="28">
        <f>'r7.0_papi'!H4</f>
        <v>48918488</v>
      </c>
      <c r="I5" s="28">
        <f>'r7.0_papi'!I4</f>
        <v>113763772</v>
      </c>
      <c r="J5" s="28">
        <f>'r7.0_papi'!J4</f>
        <v>48658098</v>
      </c>
      <c r="K5" s="29">
        <f>'r7.0_papi'!K4</f>
        <v>6531</v>
      </c>
      <c r="L5" s="27">
        <f>pbfS0_papi!E4</f>
        <v>34521687026</v>
      </c>
      <c r="M5" s="28">
        <f>pbfS0_papi!F4</f>
        <v>15868293018</v>
      </c>
      <c r="N5" s="28">
        <f>pbfS0_papi!G4</f>
        <v>86705536</v>
      </c>
      <c r="O5" s="28">
        <f>pbfS0_papi!H4</f>
        <v>36334506</v>
      </c>
      <c r="P5" s="28">
        <f>pbfS0_papi!I4</f>
        <v>85934818</v>
      </c>
      <c r="Q5" s="28">
        <f>pbfS0_papi!J4</f>
        <v>35977096</v>
      </c>
      <c r="R5" s="29">
        <f>pbfS0_papi!K4</f>
        <v>5655</v>
      </c>
      <c r="S5" s="30">
        <f t="shared" si="0"/>
        <v>-0.12399889916504579</v>
      </c>
      <c r="T5" s="31">
        <f t="shared" si="1"/>
        <v>-0.18343696402404164</v>
      </c>
      <c r="U5" s="30">
        <f t="shared" si="2"/>
        <v>-0.24118858057703496</v>
      </c>
      <c r="V5" s="30">
        <f t="shared" si="3"/>
        <v>-0.25724388701466</v>
      </c>
      <c r="W5" s="30">
        <f t="shared" si="4"/>
        <v>-0.24462052822932068</v>
      </c>
      <c r="X5" s="30">
        <f t="shared" si="5"/>
        <v>-0.26061442023483944</v>
      </c>
      <c r="Y5" s="31">
        <f t="shared" si="6"/>
        <v>-0.13412953605879652</v>
      </c>
    </row>
    <row r="6" spans="1:25" x14ac:dyDescent="0.3">
      <c r="A6" s="25" t="str">
        <f>'r7.0_papi'!A5</f>
        <v>S23C2AIR04</v>
      </c>
      <c r="B6" s="25" t="str">
        <f>'r7.0_papi'!B5</f>
        <v>loot</v>
      </c>
      <c r="C6" s="25">
        <f>'r7.0_papi'!C5</f>
        <v>42</v>
      </c>
      <c r="D6" s="26">
        <f>'r7.0_papi'!D5</f>
        <v>32</v>
      </c>
      <c r="E6" s="27">
        <f>'r7.0_papi'!E5</f>
        <v>40230715201</v>
      </c>
      <c r="F6" s="28">
        <f>'r7.0_papi'!F5</f>
        <v>20030264794</v>
      </c>
      <c r="G6" s="28">
        <f>'r7.0_papi'!G5</f>
        <v>116103920</v>
      </c>
      <c r="H6" s="28">
        <f>'r7.0_papi'!H5</f>
        <v>49638922</v>
      </c>
      <c r="I6" s="28">
        <f>'r7.0_papi'!I5</f>
        <v>114770542</v>
      </c>
      <c r="J6" s="28">
        <f>'r7.0_papi'!J5</f>
        <v>49364863</v>
      </c>
      <c r="K6" s="29">
        <f>'r7.0_papi'!K5</f>
        <v>6818</v>
      </c>
      <c r="L6" s="27">
        <f>pbfS0_papi!E5</f>
        <v>34765469131</v>
      </c>
      <c r="M6" s="28">
        <f>pbfS0_papi!F5</f>
        <v>15900247886</v>
      </c>
      <c r="N6" s="28">
        <f>pbfS0_papi!G5</f>
        <v>86926414</v>
      </c>
      <c r="O6" s="28">
        <f>pbfS0_papi!H5</f>
        <v>36151115</v>
      </c>
      <c r="P6" s="28">
        <f>pbfS0_papi!I5</f>
        <v>86231320</v>
      </c>
      <c r="Q6" s="28">
        <f>pbfS0_papi!J5</f>
        <v>35861770</v>
      </c>
      <c r="R6" s="29">
        <f>pbfS0_papi!K5</f>
        <v>5678</v>
      </c>
      <c r="S6" s="30">
        <f t="shared" si="0"/>
        <v>-0.13584759909672578</v>
      </c>
      <c r="T6" s="31">
        <f t="shared" si="1"/>
        <v>-0.20618883227330739</v>
      </c>
      <c r="U6" s="30">
        <f t="shared" si="2"/>
        <v>-0.25130508944056323</v>
      </c>
      <c r="V6" s="30">
        <f t="shared" si="3"/>
        <v>-0.27171837051578196</v>
      </c>
      <c r="W6" s="30">
        <f t="shared" si="4"/>
        <v>-0.2486633024700711</v>
      </c>
      <c r="X6" s="30">
        <f t="shared" si="5"/>
        <v>-0.27353652333644679</v>
      </c>
      <c r="Y6" s="31">
        <f t="shared" si="6"/>
        <v>-0.16720445878556761</v>
      </c>
    </row>
    <row r="7" spans="1:25" x14ac:dyDescent="0.3">
      <c r="A7" s="32" t="str">
        <f>'r7.0_papi'!A6</f>
        <v>S23C2AIR05</v>
      </c>
      <c r="B7" s="32" t="str">
        <f>'r7.0_papi'!B6</f>
        <v>loot</v>
      </c>
      <c r="C7" s="32">
        <f>'r7.0_papi'!C6</f>
        <v>42</v>
      </c>
      <c r="D7" s="33">
        <f>'r7.0_papi'!D6</f>
        <v>32</v>
      </c>
      <c r="E7" s="34">
        <f>'r7.0_papi'!E6</f>
        <v>38886335996</v>
      </c>
      <c r="F7" s="35">
        <f>'r7.0_papi'!F6</f>
        <v>19404296651</v>
      </c>
      <c r="G7" s="35">
        <f>'r7.0_papi'!G6</f>
        <v>114249175</v>
      </c>
      <c r="H7" s="35">
        <f>'r7.0_papi'!H6</f>
        <v>48844193</v>
      </c>
      <c r="I7" s="35">
        <f>'r7.0_papi'!I6</f>
        <v>113937646</v>
      </c>
      <c r="J7" s="35">
        <f>'r7.0_papi'!J6</f>
        <v>48637959</v>
      </c>
      <c r="K7" s="36">
        <f>'r7.0_papi'!K6</f>
        <v>6775</v>
      </c>
      <c r="L7" s="34">
        <f>pbfS0_papi!E6</f>
        <v>33198511616</v>
      </c>
      <c r="M7" s="35">
        <f>pbfS0_papi!F6</f>
        <v>15133053754</v>
      </c>
      <c r="N7" s="35">
        <f>pbfS0_papi!G6</f>
        <v>84621509</v>
      </c>
      <c r="O7" s="35">
        <f>pbfS0_papi!H6</f>
        <v>36230199</v>
      </c>
      <c r="P7" s="35">
        <f>pbfS0_papi!I6</f>
        <v>83938450</v>
      </c>
      <c r="Q7" s="35">
        <f>pbfS0_papi!J6</f>
        <v>35918707</v>
      </c>
      <c r="R7" s="36">
        <f>pbfS0_papi!K6</f>
        <v>5409</v>
      </c>
      <c r="S7" s="37">
        <f t="shared" si="0"/>
        <v>-0.14626794307864521</v>
      </c>
      <c r="T7" s="38">
        <f t="shared" si="1"/>
        <v>-0.22011840850618419</v>
      </c>
      <c r="U7" s="37">
        <f t="shared" si="2"/>
        <v>-0.25932498856118652</v>
      </c>
      <c r="V7" s="37">
        <f t="shared" si="3"/>
        <v>-0.25824961423766385</v>
      </c>
      <c r="W7" s="37">
        <f t="shared" si="4"/>
        <v>-0.26329485515261569</v>
      </c>
      <c r="X7" s="37">
        <f t="shared" si="5"/>
        <v>-0.26150875286522612</v>
      </c>
      <c r="Y7" s="38">
        <f t="shared" si="6"/>
        <v>-0.20162361623616237</v>
      </c>
    </row>
    <row r="8" spans="1:25" x14ac:dyDescent="0.3">
      <c r="A8" s="18" t="str">
        <f>'r7.0_papi'!A7</f>
        <v>S24C2AIR01</v>
      </c>
      <c r="B8" s="18" t="str">
        <f>'r7.0_papi'!B7</f>
        <v>redandblack</v>
      </c>
      <c r="C8" s="18">
        <f>'r7.0_papi'!C7</f>
        <v>42</v>
      </c>
      <c r="D8" s="19">
        <f>'r7.0_papi'!D7</f>
        <v>32</v>
      </c>
      <c r="E8" s="20">
        <f>'r7.0_papi'!E7</f>
        <v>34079465923</v>
      </c>
      <c r="F8" s="21">
        <f>'r7.0_papi'!F7</f>
        <v>16942863703</v>
      </c>
      <c r="G8" s="21">
        <f>'r7.0_papi'!G7</f>
        <v>104048247</v>
      </c>
      <c r="H8" s="21">
        <f>'r7.0_papi'!H7</f>
        <v>43102480</v>
      </c>
      <c r="I8" s="21">
        <f>'r7.0_papi'!I7</f>
        <v>103408294</v>
      </c>
      <c r="J8" s="21">
        <f>'r7.0_papi'!J7</f>
        <v>42885789</v>
      </c>
      <c r="K8" s="22">
        <f>'r7.0_papi'!K7</f>
        <v>5373</v>
      </c>
      <c r="L8" s="20">
        <f>pbfS0_papi!E7</f>
        <v>31776738417</v>
      </c>
      <c r="M8" s="21">
        <f>pbfS0_papi!F7</f>
        <v>14538856140</v>
      </c>
      <c r="N8" s="21">
        <f>pbfS0_papi!G7</f>
        <v>84402674</v>
      </c>
      <c r="O8" s="21">
        <f>pbfS0_papi!H7</f>
        <v>34940758</v>
      </c>
      <c r="P8" s="21">
        <f>pbfS0_papi!I7</f>
        <v>83784999</v>
      </c>
      <c r="Q8" s="21">
        <f>pbfS0_papi!J7</f>
        <v>34658888</v>
      </c>
      <c r="R8" s="22">
        <f>pbfS0_papi!K7</f>
        <v>5184</v>
      </c>
      <c r="S8" s="23">
        <f t="shared" si="0"/>
        <v>-6.7569354261678871E-2</v>
      </c>
      <c r="T8" s="24">
        <f t="shared" si="1"/>
        <v>-0.14188909296214977</v>
      </c>
      <c r="U8" s="23">
        <f t="shared" si="2"/>
        <v>-0.18881214788750839</v>
      </c>
      <c r="V8" s="23">
        <f t="shared" si="3"/>
        <v>-0.18935620409776885</v>
      </c>
      <c r="W8" s="23">
        <f t="shared" si="4"/>
        <v>-0.18976519426962019</v>
      </c>
      <c r="X8" s="23">
        <f t="shared" si="5"/>
        <v>-0.19183280037123721</v>
      </c>
      <c r="Y8" s="24">
        <f t="shared" si="6"/>
        <v>-3.5175879396984924E-2</v>
      </c>
    </row>
    <row r="9" spans="1:25" x14ac:dyDescent="0.3">
      <c r="A9" s="25" t="str">
        <f>'r7.0_papi'!A8</f>
        <v>S24C2AIR02</v>
      </c>
      <c r="B9" s="25" t="str">
        <f>'r7.0_papi'!B8</f>
        <v>redandblack</v>
      </c>
      <c r="C9" s="25">
        <f>'r7.0_papi'!C8</f>
        <v>42</v>
      </c>
      <c r="D9" s="26">
        <f>'r7.0_papi'!D8</f>
        <v>32</v>
      </c>
      <c r="E9" s="27">
        <f>'r7.0_papi'!E8</f>
        <v>35281083872</v>
      </c>
      <c r="F9" s="28">
        <f>'r7.0_papi'!F8</f>
        <v>17684621103</v>
      </c>
      <c r="G9" s="28">
        <f>'r7.0_papi'!G8</f>
        <v>106277904</v>
      </c>
      <c r="H9" s="28">
        <f>'r7.0_papi'!H8</f>
        <v>46843389</v>
      </c>
      <c r="I9" s="28">
        <f>'r7.0_papi'!I8</f>
        <v>105967557</v>
      </c>
      <c r="J9" s="28">
        <f>'r7.0_papi'!J8</f>
        <v>46658919</v>
      </c>
      <c r="K9" s="29">
        <f>'r7.0_papi'!K8</f>
        <v>5986</v>
      </c>
      <c r="L9" s="27">
        <f>pbfS0_papi!E8</f>
        <v>32155534983</v>
      </c>
      <c r="M9" s="28">
        <f>pbfS0_papi!F8</f>
        <v>14761995267</v>
      </c>
      <c r="N9" s="28">
        <f>pbfS0_papi!G8</f>
        <v>85688206</v>
      </c>
      <c r="O9" s="28">
        <f>pbfS0_papi!H8</f>
        <v>34068357</v>
      </c>
      <c r="P9" s="28">
        <f>pbfS0_papi!I8</f>
        <v>84817620</v>
      </c>
      <c r="Q9" s="28">
        <f>pbfS0_papi!J8</f>
        <v>33762824</v>
      </c>
      <c r="R9" s="29">
        <f>pbfS0_papi!K8</f>
        <v>5074</v>
      </c>
      <c r="S9" s="30">
        <f t="shared" si="0"/>
        <v>-8.8589933924351966E-2</v>
      </c>
      <c r="T9" s="31">
        <f t="shared" si="1"/>
        <v>-0.1652636954435065</v>
      </c>
      <c r="U9" s="30">
        <f t="shared" si="2"/>
        <v>-0.19373451324369362</v>
      </c>
      <c r="V9" s="30">
        <f t="shared" si="3"/>
        <v>-0.27271792824383395</v>
      </c>
      <c r="W9" s="30">
        <f t="shared" si="4"/>
        <v>-0.19958879489880096</v>
      </c>
      <c r="X9" s="30">
        <f t="shared" si="5"/>
        <v>-0.27639077964922421</v>
      </c>
      <c r="Y9" s="31">
        <f t="shared" si="6"/>
        <v>-0.1523554961577013</v>
      </c>
    </row>
    <row r="10" spans="1:25" x14ac:dyDescent="0.3">
      <c r="A10" s="25" t="str">
        <f>'r7.0_papi'!A9</f>
        <v>S24C2AIR03</v>
      </c>
      <c r="B10" s="25" t="str">
        <f>'r7.0_papi'!B9</f>
        <v>redandblack</v>
      </c>
      <c r="C10" s="25">
        <f>'r7.0_papi'!C9</f>
        <v>42</v>
      </c>
      <c r="D10" s="26">
        <f>'r7.0_papi'!D9</f>
        <v>32</v>
      </c>
      <c r="E10" s="27">
        <f>'r7.0_papi'!E9</f>
        <v>35618311303</v>
      </c>
      <c r="F10" s="28">
        <f>'r7.0_papi'!F9</f>
        <v>17934164617</v>
      </c>
      <c r="G10" s="28">
        <f>'r7.0_papi'!G9</f>
        <v>107247948</v>
      </c>
      <c r="H10" s="28">
        <f>'r7.0_papi'!H9</f>
        <v>45689343</v>
      </c>
      <c r="I10" s="28">
        <f>'r7.0_papi'!I9</f>
        <v>106134510</v>
      </c>
      <c r="J10" s="28">
        <f>'r7.0_papi'!J9</f>
        <v>45439600</v>
      </c>
      <c r="K10" s="29">
        <f>'r7.0_papi'!K9</f>
        <v>6266</v>
      </c>
      <c r="L10" s="27">
        <f>pbfS0_papi!E9</f>
        <v>32237419681</v>
      </c>
      <c r="M10" s="28">
        <f>pbfS0_papi!F9</f>
        <v>14716340344</v>
      </c>
      <c r="N10" s="28">
        <f>pbfS0_papi!G9</f>
        <v>85594570</v>
      </c>
      <c r="O10" s="28">
        <f>pbfS0_papi!H9</f>
        <v>34156575</v>
      </c>
      <c r="P10" s="28">
        <f>pbfS0_papi!I9</f>
        <v>84946393</v>
      </c>
      <c r="Q10" s="28">
        <f>pbfS0_papi!J9</f>
        <v>33859908</v>
      </c>
      <c r="R10" s="29">
        <f>pbfS0_papi!K9</f>
        <v>5064</v>
      </c>
      <c r="S10" s="30">
        <f t="shared" si="0"/>
        <v>-9.4920042481498546E-2</v>
      </c>
      <c r="T10" s="31">
        <f t="shared" si="1"/>
        <v>-0.17942426322716964</v>
      </c>
      <c r="U10" s="30">
        <f t="shared" si="2"/>
        <v>-0.20190016129725857</v>
      </c>
      <c r="V10" s="30">
        <f t="shared" si="3"/>
        <v>-0.25241702425005325</v>
      </c>
      <c r="W10" s="30">
        <f t="shared" si="4"/>
        <v>-0.19963456749364555</v>
      </c>
      <c r="X10" s="30">
        <f t="shared" si="5"/>
        <v>-0.25483701441033813</v>
      </c>
      <c r="Y10" s="31">
        <f t="shared" si="6"/>
        <v>-0.19182891796999682</v>
      </c>
    </row>
    <row r="11" spans="1:25" x14ac:dyDescent="0.3">
      <c r="A11" s="25" t="str">
        <f>'r7.0_papi'!A10</f>
        <v>S24C2AIR04</v>
      </c>
      <c r="B11" s="25" t="str">
        <f>'r7.0_papi'!B10</f>
        <v>redandblack</v>
      </c>
      <c r="C11" s="25">
        <f>'r7.0_papi'!C10</f>
        <v>42</v>
      </c>
      <c r="D11" s="26">
        <f>'r7.0_papi'!D10</f>
        <v>32</v>
      </c>
      <c r="E11" s="27">
        <f>'r7.0_papi'!E10</f>
        <v>36280444484</v>
      </c>
      <c r="F11" s="28">
        <f>'r7.0_papi'!F10</f>
        <v>18189167905</v>
      </c>
      <c r="G11" s="28">
        <f>'r7.0_papi'!G10</f>
        <v>107237972</v>
      </c>
      <c r="H11" s="28">
        <f>'r7.0_papi'!H10</f>
        <v>46429800</v>
      </c>
      <c r="I11" s="28">
        <f>'r7.0_papi'!I10</f>
        <v>106738865</v>
      </c>
      <c r="J11" s="28">
        <f>'r7.0_papi'!J10</f>
        <v>46227913</v>
      </c>
      <c r="K11" s="29">
        <f>'r7.0_papi'!K10</f>
        <v>5998</v>
      </c>
      <c r="L11" s="27">
        <f>pbfS0_papi!E10</f>
        <v>32428134255</v>
      </c>
      <c r="M11" s="28">
        <f>pbfS0_papi!F10</f>
        <v>14866276222</v>
      </c>
      <c r="N11" s="28">
        <f>pbfS0_papi!G10</f>
        <v>86109341</v>
      </c>
      <c r="O11" s="28">
        <f>pbfS0_papi!H10</f>
        <v>34657370</v>
      </c>
      <c r="P11" s="28">
        <f>pbfS0_papi!I10</f>
        <v>85447101</v>
      </c>
      <c r="Q11" s="28">
        <f>pbfS0_papi!J10</f>
        <v>34358562</v>
      </c>
      <c r="R11" s="29">
        <f>pbfS0_papi!K10</f>
        <v>5303</v>
      </c>
      <c r="S11" s="30">
        <f t="shared" si="0"/>
        <v>-0.10618145074542577</v>
      </c>
      <c r="T11" s="31">
        <f t="shared" si="1"/>
        <v>-0.18268519485636142</v>
      </c>
      <c r="U11" s="30">
        <f t="shared" si="2"/>
        <v>-0.1970256487133121</v>
      </c>
      <c r="V11" s="30">
        <f t="shared" si="3"/>
        <v>-0.25355332135826558</v>
      </c>
      <c r="W11" s="30">
        <f t="shared" si="4"/>
        <v>-0.19947527079288319</v>
      </c>
      <c r="X11" s="30">
        <f t="shared" si="5"/>
        <v>-0.25675723236737941</v>
      </c>
      <c r="Y11" s="31">
        <f t="shared" si="6"/>
        <v>-0.11587195731910636</v>
      </c>
    </row>
    <row r="12" spans="1:25" x14ac:dyDescent="0.3">
      <c r="A12" s="32" t="str">
        <f>'r7.0_papi'!A11</f>
        <v>S24C2AIR05</v>
      </c>
      <c r="B12" s="32" t="str">
        <f>'r7.0_papi'!B11</f>
        <v>redandblack</v>
      </c>
      <c r="C12" s="32">
        <f>'r7.0_papi'!C11</f>
        <v>42</v>
      </c>
      <c r="D12" s="33">
        <f>'r7.0_papi'!D11</f>
        <v>32</v>
      </c>
      <c r="E12" s="34">
        <f>'r7.0_papi'!E11</f>
        <v>34632399821</v>
      </c>
      <c r="F12" s="35">
        <f>'r7.0_papi'!F11</f>
        <v>17594324832</v>
      </c>
      <c r="G12" s="35">
        <f>'r7.0_papi'!G11</f>
        <v>105319886</v>
      </c>
      <c r="H12" s="35">
        <f>'r7.0_papi'!H11</f>
        <v>46061462</v>
      </c>
      <c r="I12" s="35">
        <f>'r7.0_papi'!I11</f>
        <v>104736328</v>
      </c>
      <c r="J12" s="35">
        <f>'r7.0_papi'!J11</f>
        <v>45846010</v>
      </c>
      <c r="K12" s="36">
        <f>'r7.0_papi'!K11</f>
        <v>6132</v>
      </c>
      <c r="L12" s="34">
        <f>pbfS0_papi!E11</f>
        <v>30421970798</v>
      </c>
      <c r="M12" s="35">
        <f>pbfS0_papi!F11</f>
        <v>13840747144</v>
      </c>
      <c r="N12" s="35">
        <f>pbfS0_papi!G11</f>
        <v>84297246</v>
      </c>
      <c r="O12" s="35">
        <f>pbfS0_papi!H11</f>
        <v>35071227</v>
      </c>
      <c r="P12" s="35">
        <f>pbfS0_papi!I11</f>
        <v>83202603</v>
      </c>
      <c r="Q12" s="35">
        <f>pbfS0_papi!J11</f>
        <v>34725755</v>
      </c>
      <c r="R12" s="36">
        <f>pbfS0_papi!K11</f>
        <v>4993</v>
      </c>
      <c r="S12" s="37">
        <f t="shared" si="0"/>
        <v>-0.12157485605276848</v>
      </c>
      <c r="T12" s="38">
        <f t="shared" si="1"/>
        <v>-0.21334025169144952</v>
      </c>
      <c r="U12" s="37">
        <f t="shared" si="2"/>
        <v>-0.1996075081205462</v>
      </c>
      <c r="V12" s="37">
        <f t="shared" si="3"/>
        <v>-0.23859935231756213</v>
      </c>
      <c r="W12" s="37">
        <f t="shared" si="4"/>
        <v>-0.20559938859036569</v>
      </c>
      <c r="X12" s="37">
        <f t="shared" si="5"/>
        <v>-0.24255665869287207</v>
      </c>
      <c r="Y12" s="38">
        <f t="shared" si="6"/>
        <v>-0.18574690150032616</v>
      </c>
    </row>
    <row r="13" spans="1:25" x14ac:dyDescent="0.3">
      <c r="A13" s="18" t="str">
        <f>'r7.0_papi'!A12</f>
        <v>S25C2AIR01</v>
      </c>
      <c r="B13" s="18" t="str">
        <f>'r7.0_papi'!B12</f>
        <v>soldier</v>
      </c>
      <c r="C13" s="18">
        <f>'r7.0_papi'!C12</f>
        <v>42</v>
      </c>
      <c r="D13" s="19">
        <f>'r7.0_papi'!D12</f>
        <v>32</v>
      </c>
      <c r="E13" s="20">
        <f>'r7.0_papi'!E12</f>
        <v>49661956258</v>
      </c>
      <c r="F13" s="21">
        <f>'r7.0_papi'!F12</f>
        <v>24304002841</v>
      </c>
      <c r="G13" s="21">
        <f>'r7.0_papi'!G12</f>
        <v>131821780</v>
      </c>
      <c r="H13" s="21">
        <f>'r7.0_papi'!H12</f>
        <v>54527246</v>
      </c>
      <c r="I13" s="21">
        <f>'r7.0_papi'!I12</f>
        <v>130410690</v>
      </c>
      <c r="J13" s="21">
        <f>'r7.0_papi'!J12</f>
        <v>54236837</v>
      </c>
      <c r="K13" s="22">
        <f>'r7.0_papi'!K12</f>
        <v>8009</v>
      </c>
      <c r="L13" s="20">
        <f>pbfS0_papi!E12</f>
        <v>46130279840</v>
      </c>
      <c r="M13" s="21">
        <f>pbfS0_papi!F12</f>
        <v>20849062086</v>
      </c>
      <c r="N13" s="21">
        <f>pbfS0_papi!G12</f>
        <v>105954049</v>
      </c>
      <c r="O13" s="21">
        <f>pbfS0_papi!H12</f>
        <v>36203585</v>
      </c>
      <c r="P13" s="21">
        <f>pbfS0_papi!I12</f>
        <v>104157455</v>
      </c>
      <c r="Q13" s="21">
        <f>pbfS0_papi!J12</f>
        <v>35747574</v>
      </c>
      <c r="R13" s="22">
        <f>pbfS0_papi!K12</f>
        <v>6660</v>
      </c>
      <c r="S13" s="23">
        <f t="shared" si="0"/>
        <v>-7.1114323399837587E-2</v>
      </c>
      <c r="T13" s="24">
        <f t="shared" si="1"/>
        <v>-0.14215521523769889</v>
      </c>
      <c r="U13" s="23">
        <f t="shared" si="2"/>
        <v>-0.19623260283695151</v>
      </c>
      <c r="V13" s="23">
        <f t="shared" si="3"/>
        <v>-0.33604596498418426</v>
      </c>
      <c r="W13" s="23">
        <f t="shared" si="4"/>
        <v>-0.2013119860036014</v>
      </c>
      <c r="X13" s="23">
        <f t="shared" si="5"/>
        <v>-0.34089862209332006</v>
      </c>
      <c r="Y13" s="24">
        <f t="shared" si="6"/>
        <v>-0.16843551005119242</v>
      </c>
    </row>
    <row r="14" spans="1:25" x14ac:dyDescent="0.3">
      <c r="A14" s="25" t="str">
        <f>'r7.0_papi'!A13</f>
        <v>S25C2AIR02</v>
      </c>
      <c r="B14" s="25" t="str">
        <f>'r7.0_papi'!B13</f>
        <v>soldier</v>
      </c>
      <c r="C14" s="25">
        <f>'r7.0_papi'!C13</f>
        <v>42</v>
      </c>
      <c r="D14" s="26">
        <f>'r7.0_papi'!D13</f>
        <v>32</v>
      </c>
      <c r="E14" s="27">
        <f>'r7.0_papi'!E13</f>
        <v>51462027469</v>
      </c>
      <c r="F14" s="28">
        <f>'r7.0_papi'!F13</f>
        <v>25151413090</v>
      </c>
      <c r="G14" s="28">
        <f>'r7.0_papi'!G13</f>
        <v>136136567</v>
      </c>
      <c r="H14" s="28">
        <f>'r7.0_papi'!H13</f>
        <v>55252243</v>
      </c>
      <c r="I14" s="28">
        <f>'r7.0_papi'!I13</f>
        <v>134670957</v>
      </c>
      <c r="J14" s="28">
        <f>'r7.0_papi'!J13</f>
        <v>54945009</v>
      </c>
      <c r="K14" s="29">
        <f>'r7.0_papi'!K13</f>
        <v>8413</v>
      </c>
      <c r="L14" s="27">
        <f>pbfS0_papi!E13</f>
        <v>46683948403</v>
      </c>
      <c r="M14" s="28">
        <f>pbfS0_papi!F13</f>
        <v>21178668825</v>
      </c>
      <c r="N14" s="28">
        <f>pbfS0_papi!G13</f>
        <v>107521842</v>
      </c>
      <c r="O14" s="28">
        <f>pbfS0_papi!H13</f>
        <v>36892118</v>
      </c>
      <c r="P14" s="28">
        <f>pbfS0_papi!I13</f>
        <v>105334610</v>
      </c>
      <c r="Q14" s="28">
        <f>pbfS0_papi!J13</f>
        <v>36382813</v>
      </c>
      <c r="R14" s="29">
        <f>pbfS0_papi!K13</f>
        <v>6897</v>
      </c>
      <c r="S14" s="30">
        <f t="shared" si="0"/>
        <v>-9.2846693008320505E-2</v>
      </c>
      <c r="T14" s="31">
        <f t="shared" si="1"/>
        <v>-0.15795312377814394</v>
      </c>
      <c r="U14" s="30">
        <f t="shared" si="2"/>
        <v>-0.2101913220714608</v>
      </c>
      <c r="V14" s="30">
        <f t="shared" si="3"/>
        <v>-0.33229646441683824</v>
      </c>
      <c r="W14" s="30">
        <f t="shared" si="4"/>
        <v>-0.21783722083448179</v>
      </c>
      <c r="X14" s="30">
        <f t="shared" si="5"/>
        <v>-0.33783224969532721</v>
      </c>
      <c r="Y14" s="31">
        <f t="shared" si="6"/>
        <v>-0.18019731368120764</v>
      </c>
    </row>
    <row r="15" spans="1:25" x14ac:dyDescent="0.3">
      <c r="A15" s="25" t="str">
        <f>'r7.0_papi'!A14</f>
        <v>S25C2AIR03</v>
      </c>
      <c r="B15" s="25" t="str">
        <f>'r7.0_papi'!B14</f>
        <v>soldier</v>
      </c>
      <c r="C15" s="25">
        <f>'r7.0_papi'!C14</f>
        <v>42</v>
      </c>
      <c r="D15" s="26">
        <f>'r7.0_papi'!D14</f>
        <v>32</v>
      </c>
      <c r="E15" s="27">
        <f>'r7.0_papi'!E14</f>
        <v>52543951826</v>
      </c>
      <c r="F15" s="28">
        <f>'r7.0_papi'!F14</f>
        <v>25953037960</v>
      </c>
      <c r="G15" s="28">
        <f>'r7.0_papi'!G14</f>
        <v>160076906</v>
      </c>
      <c r="H15" s="28">
        <f>'r7.0_papi'!H14</f>
        <v>68413256</v>
      </c>
      <c r="I15" s="28">
        <f>'r7.0_papi'!I14</f>
        <v>158887615</v>
      </c>
      <c r="J15" s="28">
        <f>'r7.0_papi'!J14</f>
        <v>68133475</v>
      </c>
      <c r="K15" s="29">
        <f>'r7.0_papi'!K14</f>
        <v>8510</v>
      </c>
      <c r="L15" s="27">
        <f>pbfS0_papi!E14</f>
        <v>46779157278</v>
      </c>
      <c r="M15" s="28">
        <f>pbfS0_papi!F14</f>
        <v>21307747107</v>
      </c>
      <c r="N15" s="28">
        <f>pbfS0_papi!G14</f>
        <v>106697019</v>
      </c>
      <c r="O15" s="28">
        <f>pbfS0_papi!H14</f>
        <v>38087278</v>
      </c>
      <c r="P15" s="28">
        <f>pbfS0_papi!I14</f>
        <v>105552214</v>
      </c>
      <c r="Q15" s="28">
        <f>pbfS0_papi!J14</f>
        <v>37663284</v>
      </c>
      <c r="R15" s="29">
        <f>pbfS0_papi!K14</f>
        <v>7169</v>
      </c>
      <c r="S15" s="30">
        <f t="shared" si="0"/>
        <v>-0.1097137605311872</v>
      </c>
      <c r="T15" s="31">
        <f t="shared" si="1"/>
        <v>-0.17898832730717434</v>
      </c>
      <c r="U15" s="30">
        <f t="shared" si="2"/>
        <v>-0.33346401010524279</v>
      </c>
      <c r="V15" s="30">
        <f t="shared" si="3"/>
        <v>-0.44327634398807153</v>
      </c>
      <c r="W15" s="30">
        <f t="shared" si="4"/>
        <v>-0.33568004025990322</v>
      </c>
      <c r="X15" s="30">
        <f t="shared" si="5"/>
        <v>-0.44721322374941247</v>
      </c>
      <c r="Y15" s="31">
        <f t="shared" si="6"/>
        <v>-0.15757931844888368</v>
      </c>
    </row>
    <row r="16" spans="1:25" x14ac:dyDescent="0.3">
      <c r="A16" s="25" t="str">
        <f>'r7.0_papi'!A15</f>
        <v>S25C2AIR04</v>
      </c>
      <c r="B16" s="25" t="str">
        <f>'r7.0_papi'!B15</f>
        <v>soldier</v>
      </c>
      <c r="C16" s="25">
        <f>'r7.0_papi'!C15</f>
        <v>42</v>
      </c>
      <c r="D16" s="26">
        <f>'r7.0_papi'!D15</f>
        <v>32</v>
      </c>
      <c r="E16" s="27">
        <f>'r7.0_papi'!E15</f>
        <v>54019645586</v>
      </c>
      <c r="F16" s="28">
        <f>'r7.0_papi'!F15</f>
        <v>26887071824</v>
      </c>
      <c r="G16" s="28">
        <f>'r7.0_papi'!G15</f>
        <v>175872087</v>
      </c>
      <c r="H16" s="28">
        <f>'r7.0_papi'!H15</f>
        <v>75791023</v>
      </c>
      <c r="I16" s="28">
        <f>'r7.0_papi'!I15</f>
        <v>175487079</v>
      </c>
      <c r="J16" s="28">
        <f>'r7.0_papi'!J15</f>
        <v>75518092</v>
      </c>
      <c r="K16" s="29">
        <f>'r7.0_papi'!K15</f>
        <v>9053</v>
      </c>
      <c r="L16" s="27">
        <f>pbfS0_papi!E15</f>
        <v>47152856775</v>
      </c>
      <c r="M16" s="28">
        <f>pbfS0_papi!F15</f>
        <v>21654223599</v>
      </c>
      <c r="N16" s="28">
        <f>pbfS0_papi!G15</f>
        <v>110393452</v>
      </c>
      <c r="O16" s="28">
        <f>pbfS0_papi!H15</f>
        <v>38014860</v>
      </c>
      <c r="P16" s="28">
        <f>pbfS0_papi!I15</f>
        <v>108848728</v>
      </c>
      <c r="Q16" s="28">
        <f>pbfS0_papi!J15</f>
        <v>37555420</v>
      </c>
      <c r="R16" s="29">
        <f>pbfS0_papi!K15</f>
        <v>7374</v>
      </c>
      <c r="S16" s="30">
        <f t="shared" si="0"/>
        <v>-0.12711650986432296</v>
      </c>
      <c r="T16" s="31">
        <f t="shared" si="1"/>
        <v>-0.19462320996699398</v>
      </c>
      <c r="U16" s="30">
        <f t="shared" si="2"/>
        <v>-0.37230828448632669</v>
      </c>
      <c r="V16" s="30">
        <f t="shared" si="3"/>
        <v>-0.49842529503790972</v>
      </c>
      <c r="W16" s="30">
        <f t="shared" si="4"/>
        <v>-0.37973366118881036</v>
      </c>
      <c r="X16" s="30">
        <f t="shared" si="5"/>
        <v>-0.50269638697969221</v>
      </c>
      <c r="Y16" s="31">
        <f t="shared" si="6"/>
        <v>-0.18546338230420856</v>
      </c>
    </row>
    <row r="17" spans="1:25" x14ac:dyDescent="0.3">
      <c r="A17" s="32" t="str">
        <f>'r7.0_papi'!A16</f>
        <v>S25C2AIR05</v>
      </c>
      <c r="B17" s="32" t="str">
        <f>'r7.0_papi'!B16</f>
        <v>soldier</v>
      </c>
      <c r="C17" s="32">
        <f>'r7.0_papi'!C16</f>
        <v>42</v>
      </c>
      <c r="D17" s="33">
        <f>'r7.0_papi'!D16</f>
        <v>32</v>
      </c>
      <c r="E17" s="34">
        <f>'r7.0_papi'!E16</f>
        <v>50288085114</v>
      </c>
      <c r="F17" s="35">
        <f>'r7.0_papi'!F16</f>
        <v>24792400182</v>
      </c>
      <c r="G17" s="35">
        <f>'r7.0_papi'!G16</f>
        <v>131931189</v>
      </c>
      <c r="H17" s="35">
        <f>'r7.0_papi'!H16</f>
        <v>54766688</v>
      </c>
      <c r="I17" s="35">
        <f>'r7.0_papi'!I16</f>
        <v>130843498</v>
      </c>
      <c r="J17" s="35">
        <f>'r7.0_papi'!J16</f>
        <v>54447110</v>
      </c>
      <c r="K17" s="36">
        <f>'r7.0_papi'!K16</f>
        <v>8619</v>
      </c>
      <c r="L17" s="34">
        <f>pbfS0_papi!E16</f>
        <v>44024280841</v>
      </c>
      <c r="M17" s="35">
        <f>pbfS0_papi!F16</f>
        <v>19887465999</v>
      </c>
      <c r="N17" s="35">
        <f>pbfS0_papi!G16</f>
        <v>105081307</v>
      </c>
      <c r="O17" s="35">
        <f>pbfS0_papi!H16</f>
        <v>38415711</v>
      </c>
      <c r="P17" s="35">
        <f>pbfS0_papi!I16</f>
        <v>103058539</v>
      </c>
      <c r="Q17" s="35">
        <f>pbfS0_papi!J16</f>
        <v>37944918</v>
      </c>
      <c r="R17" s="36">
        <f>pbfS0_papi!K16</f>
        <v>6860</v>
      </c>
      <c r="S17" s="37">
        <f t="shared" si="0"/>
        <v>-0.12455841694509426</v>
      </c>
      <c r="T17" s="38">
        <f t="shared" si="1"/>
        <v>-0.19784023115926969</v>
      </c>
      <c r="U17" s="37">
        <f t="shared" si="2"/>
        <v>-0.20351428804298882</v>
      </c>
      <c r="V17" s="37">
        <f t="shared" si="3"/>
        <v>-0.29855698047689133</v>
      </c>
      <c r="W17" s="37">
        <f t="shared" si="4"/>
        <v>-0.21235261533591834</v>
      </c>
      <c r="X17" s="37">
        <f t="shared" si="5"/>
        <v>-0.30308664683947412</v>
      </c>
      <c r="Y17" s="38">
        <f t="shared" si="6"/>
        <v>-0.20408400046409098</v>
      </c>
    </row>
    <row r="18" spans="1:25" x14ac:dyDescent="0.3">
      <c r="A18" s="18" t="str">
        <f>'r7.0_papi'!A17</f>
        <v>S22C2AIR01</v>
      </c>
      <c r="B18" s="18" t="str">
        <f>'r7.0_papi'!B17</f>
        <v>queen</v>
      </c>
      <c r="C18" s="18">
        <f>'r7.0_papi'!C17</f>
        <v>42</v>
      </c>
      <c r="D18" s="19">
        <f>'r7.0_papi'!D17</f>
        <v>32</v>
      </c>
      <c r="E18" s="20">
        <f>'r7.0_papi'!E17</f>
        <v>45121194078</v>
      </c>
      <c r="F18" s="21">
        <f>'r7.0_papi'!F17</f>
        <v>22043534185</v>
      </c>
      <c r="G18" s="21">
        <f>'r7.0_papi'!G17</f>
        <v>123732729</v>
      </c>
      <c r="H18" s="21">
        <f>'r7.0_papi'!H17</f>
        <v>50870379</v>
      </c>
      <c r="I18" s="21">
        <f>'r7.0_papi'!I17</f>
        <v>123168279</v>
      </c>
      <c r="J18" s="21">
        <f>'r7.0_papi'!J17</f>
        <v>50633112</v>
      </c>
      <c r="K18" s="22">
        <f>'r7.0_papi'!K17</f>
        <v>7430</v>
      </c>
      <c r="L18" s="20">
        <f>pbfS0_papi!E17</f>
        <v>39172675329</v>
      </c>
      <c r="M18" s="21">
        <f>pbfS0_papi!F17</f>
        <v>17660790205</v>
      </c>
      <c r="N18" s="21">
        <f>pbfS0_papi!G17</f>
        <v>95437508</v>
      </c>
      <c r="O18" s="21">
        <f>pbfS0_papi!H17</f>
        <v>34956016</v>
      </c>
      <c r="P18" s="21">
        <f>pbfS0_papi!I17</f>
        <v>94103648</v>
      </c>
      <c r="Q18" s="21">
        <f>pbfS0_papi!J17</f>
        <v>34533169</v>
      </c>
      <c r="R18" s="22">
        <f>pbfS0_papi!K17</f>
        <v>5954</v>
      </c>
      <c r="S18" s="23">
        <f t="shared" si="0"/>
        <v>-0.1318342493045935</v>
      </c>
      <c r="T18" s="24">
        <f t="shared" si="1"/>
        <v>-0.19882220079674578</v>
      </c>
      <c r="U18" s="23">
        <f t="shared" si="2"/>
        <v>-0.22868016594057342</v>
      </c>
      <c r="V18" s="23">
        <f t="shared" si="3"/>
        <v>-0.3128414474757501</v>
      </c>
      <c r="W18" s="23">
        <f t="shared" si="4"/>
        <v>-0.2359749704710902</v>
      </c>
      <c r="X18" s="23">
        <f t="shared" si="5"/>
        <v>-0.31797261444250158</v>
      </c>
      <c r="Y18" s="24">
        <f t="shared" si="6"/>
        <v>-0.19865410497981156</v>
      </c>
    </row>
    <row r="19" spans="1:25" x14ac:dyDescent="0.3">
      <c r="A19" s="25" t="str">
        <f>'r7.0_papi'!A18</f>
        <v>S22C2AIR02</v>
      </c>
      <c r="B19" s="25" t="str">
        <f>'r7.0_papi'!B18</f>
        <v>queen</v>
      </c>
      <c r="C19" s="25">
        <f>'r7.0_papi'!C18</f>
        <v>42</v>
      </c>
      <c r="D19" s="26">
        <f>'r7.0_papi'!D18</f>
        <v>32</v>
      </c>
      <c r="E19" s="27">
        <f>'r7.0_papi'!E18</f>
        <v>46149034394</v>
      </c>
      <c r="F19" s="28">
        <f>'r7.0_papi'!F18</f>
        <v>23058247437</v>
      </c>
      <c r="G19" s="28">
        <f>'r7.0_papi'!G18</f>
        <v>125745474</v>
      </c>
      <c r="H19" s="28">
        <f>'r7.0_papi'!H18</f>
        <v>51995451</v>
      </c>
      <c r="I19" s="28">
        <f>'r7.0_papi'!I18</f>
        <v>125104820</v>
      </c>
      <c r="J19" s="28">
        <f>'r7.0_papi'!J18</f>
        <v>51736327</v>
      </c>
      <c r="K19" s="29">
        <f>'r7.0_papi'!K18</f>
        <v>8226</v>
      </c>
      <c r="L19" s="27">
        <f>pbfS0_papi!E18</f>
        <v>39490656343</v>
      </c>
      <c r="M19" s="28">
        <f>pbfS0_papi!F18</f>
        <v>18068082083</v>
      </c>
      <c r="N19" s="28">
        <f>pbfS0_papi!G18</f>
        <v>95443133</v>
      </c>
      <c r="O19" s="28">
        <f>pbfS0_papi!H18</f>
        <v>36790371</v>
      </c>
      <c r="P19" s="28">
        <f>pbfS0_papi!I18</f>
        <v>94652789</v>
      </c>
      <c r="Q19" s="28">
        <f>pbfS0_papi!J18</f>
        <v>36421357</v>
      </c>
      <c r="R19" s="29">
        <f>pbfS0_papi!K18</f>
        <v>6424</v>
      </c>
      <c r="S19" s="30">
        <f t="shared" si="0"/>
        <v>-0.14427989964326707</v>
      </c>
      <c r="T19" s="31">
        <f t="shared" si="1"/>
        <v>-0.21641563903042438</v>
      </c>
      <c r="U19" s="30">
        <f t="shared" si="2"/>
        <v>-0.24098156407601598</v>
      </c>
      <c r="V19" s="30">
        <f t="shared" si="3"/>
        <v>-0.29243096670129853</v>
      </c>
      <c r="W19" s="30">
        <f t="shared" si="4"/>
        <v>-0.24341213232231979</v>
      </c>
      <c r="X19" s="30">
        <f t="shared" si="5"/>
        <v>-0.29601966138802238</v>
      </c>
      <c r="Y19" s="31">
        <f t="shared" si="6"/>
        <v>-0.21906151227814247</v>
      </c>
    </row>
    <row r="20" spans="1:25" x14ac:dyDescent="0.3">
      <c r="A20" s="25" t="str">
        <f>'r7.0_papi'!A19</f>
        <v>S22C2AIR03</v>
      </c>
      <c r="B20" s="25" t="str">
        <f>'r7.0_papi'!B19</f>
        <v>queen</v>
      </c>
      <c r="C20" s="25">
        <f>'r7.0_papi'!C19</f>
        <v>42</v>
      </c>
      <c r="D20" s="26">
        <f>'r7.0_papi'!D19</f>
        <v>32</v>
      </c>
      <c r="E20" s="27">
        <f>'r7.0_papi'!E19</f>
        <v>47126301361</v>
      </c>
      <c r="F20" s="28">
        <f>'r7.0_papi'!F19</f>
        <v>23286426345</v>
      </c>
      <c r="G20" s="28">
        <f>'r7.0_papi'!G19</f>
        <v>127453658</v>
      </c>
      <c r="H20" s="28">
        <f>'r7.0_papi'!H19</f>
        <v>51103541</v>
      </c>
      <c r="I20" s="28">
        <f>'r7.0_papi'!I19</f>
        <v>127028270</v>
      </c>
      <c r="J20" s="28">
        <f>'r7.0_papi'!J19</f>
        <v>50845657</v>
      </c>
      <c r="K20" s="29">
        <f>'r7.0_papi'!K19</f>
        <v>8179</v>
      </c>
      <c r="L20" s="27">
        <f>pbfS0_papi!E19</f>
        <v>39806062027</v>
      </c>
      <c r="M20" s="28">
        <f>pbfS0_papi!F19</f>
        <v>18049645489</v>
      </c>
      <c r="N20" s="28">
        <f>pbfS0_papi!G19</f>
        <v>96209510</v>
      </c>
      <c r="O20" s="28">
        <f>pbfS0_papi!H19</f>
        <v>36570769</v>
      </c>
      <c r="P20" s="28">
        <f>pbfS0_papi!I19</f>
        <v>95386472</v>
      </c>
      <c r="Q20" s="28">
        <f>pbfS0_papi!J19</f>
        <v>36202915</v>
      </c>
      <c r="R20" s="29">
        <f>pbfS0_papi!K19</f>
        <v>6421</v>
      </c>
      <c r="S20" s="30">
        <f t="shared" si="0"/>
        <v>-0.15533235417575039</v>
      </c>
      <c r="T20" s="31">
        <f t="shared" si="1"/>
        <v>-0.22488555257103363</v>
      </c>
      <c r="U20" s="30">
        <f t="shared" si="2"/>
        <v>-0.24514124184650707</v>
      </c>
      <c r="V20" s="30">
        <f t="shared" si="3"/>
        <v>-0.28437896309377075</v>
      </c>
      <c r="W20" s="30">
        <f t="shared" si="4"/>
        <v>-0.24909256813463648</v>
      </c>
      <c r="X20" s="30">
        <f t="shared" si="5"/>
        <v>-0.28798412418980052</v>
      </c>
      <c r="Y20" s="31">
        <f t="shared" si="6"/>
        <v>-0.21494070179728572</v>
      </c>
    </row>
    <row r="21" spans="1:25" x14ac:dyDescent="0.3">
      <c r="A21" s="25" t="str">
        <f>'r7.0_papi'!A20</f>
        <v>S22C2AIR04</v>
      </c>
      <c r="B21" s="25" t="str">
        <f>'r7.0_papi'!B20</f>
        <v>queen</v>
      </c>
      <c r="C21" s="25">
        <f>'r7.0_papi'!C20</f>
        <v>42</v>
      </c>
      <c r="D21" s="26">
        <f>'r7.0_papi'!D20</f>
        <v>32</v>
      </c>
      <c r="E21" s="27">
        <f>'r7.0_papi'!E20</f>
        <v>47188518275</v>
      </c>
      <c r="F21" s="28">
        <f>'r7.0_papi'!F20</f>
        <v>23387325193</v>
      </c>
      <c r="G21" s="28">
        <f>'r7.0_papi'!G20</f>
        <v>126372687</v>
      </c>
      <c r="H21" s="28">
        <f>'r7.0_papi'!H20</f>
        <v>51720840</v>
      </c>
      <c r="I21" s="28">
        <f>'r7.0_papi'!I20</f>
        <v>125904532</v>
      </c>
      <c r="J21" s="28">
        <f>'r7.0_papi'!J20</f>
        <v>51458464</v>
      </c>
      <c r="K21" s="29">
        <f>'r7.0_papi'!K20</f>
        <v>8318</v>
      </c>
      <c r="L21" s="27">
        <f>pbfS0_papi!E20</f>
        <v>39791786723</v>
      </c>
      <c r="M21" s="28">
        <f>pbfS0_papi!F20</f>
        <v>18067135627</v>
      </c>
      <c r="N21" s="28">
        <f>pbfS0_papi!G20</f>
        <v>96529454</v>
      </c>
      <c r="O21" s="28">
        <f>pbfS0_papi!H20</f>
        <v>35323739</v>
      </c>
      <c r="P21" s="28">
        <f>pbfS0_papi!I20</f>
        <v>95422381</v>
      </c>
      <c r="Q21" s="28">
        <f>pbfS0_papi!J20</f>
        <v>34948927</v>
      </c>
      <c r="R21" s="29">
        <f>pbfS0_papi!K20</f>
        <v>5929</v>
      </c>
      <c r="S21" s="30">
        <f t="shared" si="0"/>
        <v>-0.15674854440002015</v>
      </c>
      <c r="T21" s="31">
        <f t="shared" si="1"/>
        <v>-0.22748174586430997</v>
      </c>
      <c r="U21" s="30">
        <f t="shared" si="2"/>
        <v>-0.23615255565468826</v>
      </c>
      <c r="V21" s="30">
        <f t="shared" si="3"/>
        <v>-0.3170308332192594</v>
      </c>
      <c r="W21" s="30">
        <f t="shared" si="4"/>
        <v>-0.24210527227089809</v>
      </c>
      <c r="X21" s="30">
        <f t="shared" si="5"/>
        <v>-0.32083229301208838</v>
      </c>
      <c r="Y21" s="31">
        <f t="shared" si="6"/>
        <v>-0.28720846357297425</v>
      </c>
    </row>
    <row r="22" spans="1:25" x14ac:dyDescent="0.3">
      <c r="A22" s="32" t="str">
        <f>'r7.0_papi'!A21</f>
        <v>S22C2AIR05</v>
      </c>
      <c r="B22" s="32" t="str">
        <f>'r7.0_papi'!B21</f>
        <v>queen</v>
      </c>
      <c r="C22" s="32">
        <f>'r7.0_papi'!C21</f>
        <v>42</v>
      </c>
      <c r="D22" s="33">
        <f>'r7.0_papi'!D21</f>
        <v>32</v>
      </c>
      <c r="E22" s="34">
        <f>'r7.0_papi'!E21</f>
        <v>45220945621</v>
      </c>
      <c r="F22" s="35">
        <f>'r7.0_papi'!F21</f>
        <v>22761479225</v>
      </c>
      <c r="G22" s="35">
        <f>'r7.0_papi'!G21</f>
        <v>124980935</v>
      </c>
      <c r="H22" s="35">
        <f>'r7.0_papi'!H21</f>
        <v>51844368</v>
      </c>
      <c r="I22" s="35">
        <f>'r7.0_papi'!I21</f>
        <v>124252781</v>
      </c>
      <c r="J22" s="35">
        <f>'r7.0_papi'!J21</f>
        <v>51575240</v>
      </c>
      <c r="K22" s="36">
        <f>'r7.0_papi'!K21</f>
        <v>8098</v>
      </c>
      <c r="L22" s="34">
        <f>pbfS0_papi!E21</f>
        <v>37153641622</v>
      </c>
      <c r="M22" s="35">
        <f>pbfS0_papi!F21</f>
        <v>16807996805</v>
      </c>
      <c r="N22" s="35">
        <f>pbfS0_papi!G21</f>
        <v>94197730</v>
      </c>
      <c r="O22" s="35">
        <f>pbfS0_papi!H21</f>
        <v>36938861</v>
      </c>
      <c r="P22" s="35">
        <f>pbfS0_papi!I21</f>
        <v>93192756</v>
      </c>
      <c r="Q22" s="35">
        <f>pbfS0_papi!J21</f>
        <v>36542687</v>
      </c>
      <c r="R22" s="36">
        <f>pbfS0_papi!K21</f>
        <v>6012</v>
      </c>
      <c r="S22" s="37">
        <f t="shared" si="0"/>
        <v>-0.17839750779677752</v>
      </c>
      <c r="T22" s="38">
        <f t="shared" si="1"/>
        <v>-0.26155955687893129</v>
      </c>
      <c r="U22" s="37">
        <f t="shared" si="2"/>
        <v>-0.24630320616500428</v>
      </c>
      <c r="V22" s="37">
        <f t="shared" si="3"/>
        <v>-0.28750484527075343</v>
      </c>
      <c r="W22" s="37">
        <f t="shared" si="4"/>
        <v>-0.24997448548053022</v>
      </c>
      <c r="X22" s="37">
        <f t="shared" si="5"/>
        <v>-0.29146840615768344</v>
      </c>
      <c r="Y22" s="38">
        <f t="shared" si="6"/>
        <v>-0.2575944677698197</v>
      </c>
    </row>
    <row r="23" spans="1:25" x14ac:dyDescent="0.3">
      <c r="A23" s="18" t="str">
        <f>'r7.0_papi'!A22</f>
        <v>S26C2AIR01</v>
      </c>
      <c r="B23" s="18" t="str">
        <f>'r7.0_papi'!B22</f>
        <v>longdress</v>
      </c>
      <c r="C23" s="18">
        <f>'r7.0_papi'!C22</f>
        <v>42</v>
      </c>
      <c r="D23" s="19">
        <f>'r7.0_papi'!D22</f>
        <v>32</v>
      </c>
      <c r="E23" s="20">
        <f>'r7.0_papi'!E22</f>
        <v>37149528940</v>
      </c>
      <c r="F23" s="21">
        <f>'r7.0_papi'!F22</f>
        <v>18279924987</v>
      </c>
      <c r="G23" s="21">
        <f>'r7.0_papi'!G22</f>
        <v>109511288</v>
      </c>
      <c r="H23" s="21">
        <f>'r7.0_papi'!H22</f>
        <v>43138644</v>
      </c>
      <c r="I23" s="21">
        <f>'r7.0_papi'!I22</f>
        <v>109127666</v>
      </c>
      <c r="J23" s="21">
        <f>'r7.0_papi'!J22</f>
        <v>42922163</v>
      </c>
      <c r="K23" s="22">
        <f>'r7.0_papi'!K22</f>
        <v>5881</v>
      </c>
      <c r="L23" s="20">
        <f>pbfS0_papi!E22</f>
        <v>33414170849</v>
      </c>
      <c r="M23" s="21">
        <f>pbfS0_papi!F22</f>
        <v>15301426834</v>
      </c>
      <c r="N23" s="21">
        <f>pbfS0_papi!G22</f>
        <v>85603963</v>
      </c>
      <c r="O23" s="21">
        <f>pbfS0_papi!H22</f>
        <v>35746398</v>
      </c>
      <c r="P23" s="21">
        <f>pbfS0_papi!I22</f>
        <v>84269545</v>
      </c>
      <c r="Q23" s="21">
        <f>pbfS0_papi!J22</f>
        <v>35430575</v>
      </c>
      <c r="R23" s="22">
        <f>pbfS0_papi!K22</f>
        <v>5538</v>
      </c>
      <c r="S23" s="23">
        <f t="shared" si="0"/>
        <v>-0.10054927202530499</v>
      </c>
      <c r="T23" s="24">
        <f t="shared" si="1"/>
        <v>-0.16293820434811393</v>
      </c>
      <c r="U23" s="23">
        <f t="shared" si="2"/>
        <v>-0.21830923036901914</v>
      </c>
      <c r="V23" s="23">
        <f t="shared" si="3"/>
        <v>-0.17136018461776406</v>
      </c>
      <c r="W23" s="23">
        <f t="shared" si="4"/>
        <v>-0.22778935819996371</v>
      </c>
      <c r="X23" s="23">
        <f t="shared" si="5"/>
        <v>-0.17453892060379156</v>
      </c>
      <c r="Y23" s="24">
        <f t="shared" si="6"/>
        <v>-5.8323414385308622E-2</v>
      </c>
    </row>
    <row r="24" spans="1:25" x14ac:dyDescent="0.3">
      <c r="A24" s="25" t="str">
        <f>'r7.0_papi'!A23</f>
        <v>S26C2AIR02</v>
      </c>
      <c r="B24" s="25" t="str">
        <f>'r7.0_papi'!B23</f>
        <v>longdress</v>
      </c>
      <c r="C24" s="25">
        <f>'r7.0_papi'!C23</f>
        <v>42</v>
      </c>
      <c r="D24" s="26">
        <f>'r7.0_papi'!D23</f>
        <v>32</v>
      </c>
      <c r="E24" s="27">
        <f>'r7.0_papi'!E23</f>
        <v>38329099079</v>
      </c>
      <c r="F24" s="28">
        <f>'r7.0_papi'!F23</f>
        <v>19106837467</v>
      </c>
      <c r="G24" s="28">
        <f>'r7.0_papi'!G23</f>
        <v>112161096</v>
      </c>
      <c r="H24" s="28">
        <f>'r7.0_papi'!H23</f>
        <v>45884097</v>
      </c>
      <c r="I24" s="28">
        <f>'r7.0_papi'!I23</f>
        <v>111076016</v>
      </c>
      <c r="J24" s="28">
        <f>'r7.0_papi'!J23</f>
        <v>45653215</v>
      </c>
      <c r="K24" s="29">
        <f>'r7.0_papi'!K23</f>
        <v>6262</v>
      </c>
      <c r="L24" s="27">
        <f>pbfS0_papi!E23</f>
        <v>33797255528</v>
      </c>
      <c r="M24" s="28">
        <f>pbfS0_papi!F23</f>
        <v>15448098139</v>
      </c>
      <c r="N24" s="28">
        <f>pbfS0_papi!G23</f>
        <v>85528652</v>
      </c>
      <c r="O24" s="28">
        <f>pbfS0_papi!H23</f>
        <v>35585585</v>
      </c>
      <c r="P24" s="28">
        <f>pbfS0_papi!I23</f>
        <v>84887252</v>
      </c>
      <c r="Q24" s="28">
        <f>pbfS0_papi!J23</f>
        <v>35296843</v>
      </c>
      <c r="R24" s="29">
        <f>pbfS0_papi!K23</f>
        <v>5512</v>
      </c>
      <c r="S24" s="30">
        <f t="shared" si="0"/>
        <v>-0.11823506578277329</v>
      </c>
      <c r="T24" s="31">
        <f t="shared" si="1"/>
        <v>-0.19148848334106155</v>
      </c>
      <c r="U24" s="30">
        <f t="shared" si="2"/>
        <v>-0.23744814333839961</v>
      </c>
      <c r="V24" s="30">
        <f t="shared" si="3"/>
        <v>-0.22444621717193214</v>
      </c>
      <c r="W24" s="30">
        <f t="shared" si="4"/>
        <v>-0.23577334642610875</v>
      </c>
      <c r="X24" s="30">
        <f t="shared" si="5"/>
        <v>-0.2268486896267875</v>
      </c>
      <c r="Y24" s="31">
        <f t="shared" si="6"/>
        <v>-0.11977004152028106</v>
      </c>
    </row>
    <row r="25" spans="1:25" x14ac:dyDescent="0.3">
      <c r="A25" s="25" t="str">
        <f>'r7.0_papi'!A24</f>
        <v>S26C2AIR03</v>
      </c>
      <c r="B25" s="25" t="str">
        <f>'r7.0_papi'!B24</f>
        <v>longdress</v>
      </c>
      <c r="C25" s="25">
        <f>'r7.0_papi'!C24</f>
        <v>42</v>
      </c>
      <c r="D25" s="26">
        <f>'r7.0_papi'!D24</f>
        <v>32</v>
      </c>
      <c r="E25" s="27">
        <f>'r7.0_papi'!E24</f>
        <v>38565307937</v>
      </c>
      <c r="F25" s="28">
        <f>'r7.0_papi'!F24</f>
        <v>19274799988</v>
      </c>
      <c r="G25" s="28">
        <f>'r7.0_papi'!G24</f>
        <v>112371833</v>
      </c>
      <c r="H25" s="28">
        <f>'r7.0_papi'!H24</f>
        <v>46231954</v>
      </c>
      <c r="I25" s="28">
        <f>'r7.0_papi'!I24</f>
        <v>111295089</v>
      </c>
      <c r="J25" s="28">
        <f>'r7.0_papi'!J24</f>
        <v>46000408</v>
      </c>
      <c r="K25" s="29">
        <f>'r7.0_papi'!K24</f>
        <v>6343</v>
      </c>
      <c r="L25" s="27">
        <f>pbfS0_papi!E24</f>
        <v>33863849851</v>
      </c>
      <c r="M25" s="28">
        <f>pbfS0_papi!F24</f>
        <v>15458650925</v>
      </c>
      <c r="N25" s="28">
        <f>pbfS0_papi!G24</f>
        <v>85875742</v>
      </c>
      <c r="O25" s="28">
        <f>pbfS0_papi!H24</f>
        <v>35242140</v>
      </c>
      <c r="P25" s="28">
        <f>pbfS0_papi!I24</f>
        <v>85064573</v>
      </c>
      <c r="Q25" s="28">
        <f>pbfS0_papi!J24</f>
        <v>34927983</v>
      </c>
      <c r="R25" s="29">
        <f>pbfS0_papi!K24</f>
        <v>5516</v>
      </c>
      <c r="S25" s="30">
        <f t="shared" si="0"/>
        <v>-0.12190899898116377</v>
      </c>
      <c r="T25" s="31">
        <f t="shared" si="1"/>
        <v>-0.19798644164275828</v>
      </c>
      <c r="U25" s="30">
        <f t="shared" si="2"/>
        <v>-0.23578943488445187</v>
      </c>
      <c r="V25" s="30">
        <f t="shared" si="3"/>
        <v>-0.23771035072409011</v>
      </c>
      <c r="W25" s="30">
        <f t="shared" si="4"/>
        <v>-0.23568439753887074</v>
      </c>
      <c r="X25" s="30">
        <f t="shared" si="5"/>
        <v>-0.24070275637555213</v>
      </c>
      <c r="Y25" s="31">
        <f t="shared" si="6"/>
        <v>-0.13037994639760367</v>
      </c>
    </row>
    <row r="26" spans="1:25" x14ac:dyDescent="0.3">
      <c r="A26" s="25" t="str">
        <f>'r7.0_papi'!A25</f>
        <v>S26C2AIR04</v>
      </c>
      <c r="B26" s="25" t="str">
        <f>'r7.0_papi'!B25</f>
        <v>longdress</v>
      </c>
      <c r="C26" s="25">
        <f>'r7.0_papi'!C25</f>
        <v>42</v>
      </c>
      <c r="D26" s="26">
        <f>'r7.0_papi'!D25</f>
        <v>32</v>
      </c>
      <c r="E26" s="27">
        <f>'r7.0_papi'!E25</f>
        <v>39128827470</v>
      </c>
      <c r="F26" s="28">
        <f>'r7.0_papi'!F25</f>
        <v>19662061809</v>
      </c>
      <c r="G26" s="28">
        <f>'r7.0_papi'!G25</f>
        <v>113339457</v>
      </c>
      <c r="H26" s="28">
        <f>'r7.0_papi'!H25</f>
        <v>48535279</v>
      </c>
      <c r="I26" s="28">
        <f>'r7.0_papi'!I25</f>
        <v>111933035</v>
      </c>
      <c r="J26" s="28">
        <f>'r7.0_papi'!J25</f>
        <v>48212881</v>
      </c>
      <c r="K26" s="29">
        <f>'r7.0_papi'!K25</f>
        <v>7139</v>
      </c>
      <c r="L26" s="27">
        <f>pbfS0_papi!E25</f>
        <v>34030005198</v>
      </c>
      <c r="M26" s="28">
        <f>pbfS0_papi!F25</f>
        <v>15638473234</v>
      </c>
      <c r="N26" s="28">
        <f>pbfS0_papi!G25</f>
        <v>87743603</v>
      </c>
      <c r="O26" s="28">
        <f>pbfS0_papi!H25</f>
        <v>35796230</v>
      </c>
      <c r="P26" s="28">
        <f>pbfS0_papi!I25</f>
        <v>86143018</v>
      </c>
      <c r="Q26" s="28">
        <f>pbfS0_papi!J25</f>
        <v>35463687</v>
      </c>
      <c r="R26" s="29">
        <f>pbfS0_papi!K25</f>
        <v>5685</v>
      </c>
      <c r="S26" s="30">
        <f t="shared" si="0"/>
        <v>-0.13030858836517034</v>
      </c>
      <c r="T26" s="31">
        <f t="shared" si="1"/>
        <v>-0.20463716440756308</v>
      </c>
      <c r="U26" s="30">
        <f t="shared" si="2"/>
        <v>-0.22583356826916862</v>
      </c>
      <c r="V26" s="30">
        <f t="shared" si="3"/>
        <v>-0.26246988298964963</v>
      </c>
      <c r="W26" s="30">
        <f t="shared" si="4"/>
        <v>-0.23040576894926507</v>
      </c>
      <c r="X26" s="30">
        <f t="shared" si="5"/>
        <v>-0.26443543168474004</v>
      </c>
      <c r="Y26" s="31">
        <f t="shared" si="6"/>
        <v>-0.20366998179016668</v>
      </c>
    </row>
    <row r="27" spans="1:25" x14ac:dyDescent="0.3">
      <c r="A27" s="32" t="str">
        <f>'r7.0_papi'!A26</f>
        <v>S26C2AIR05</v>
      </c>
      <c r="B27" s="32" t="str">
        <f>'r7.0_papi'!B26</f>
        <v>longdress</v>
      </c>
      <c r="C27" s="32">
        <f>'r7.0_papi'!C26</f>
        <v>42</v>
      </c>
      <c r="D27" s="33">
        <f>'r7.0_papi'!D26</f>
        <v>32</v>
      </c>
      <c r="E27" s="34">
        <f>'r7.0_papi'!E26</f>
        <v>37808258904</v>
      </c>
      <c r="F27" s="35">
        <f>'r7.0_papi'!F26</f>
        <v>20587436552</v>
      </c>
      <c r="G27" s="35">
        <f>'r7.0_papi'!G26</f>
        <v>111600253</v>
      </c>
      <c r="H27" s="35">
        <f>'r7.0_papi'!H26</f>
        <v>47991394</v>
      </c>
      <c r="I27" s="35">
        <f>'r7.0_papi'!I26</f>
        <v>110933596</v>
      </c>
      <c r="J27" s="35">
        <f>'r7.0_papi'!J26</f>
        <v>47757020</v>
      </c>
      <c r="K27" s="36">
        <f>'r7.0_papi'!K26</f>
        <v>7244</v>
      </c>
      <c r="L27" s="34">
        <f>pbfS0_papi!E26</f>
        <v>32349002773</v>
      </c>
      <c r="M27" s="35">
        <f>pbfS0_papi!F26</f>
        <v>14641408917</v>
      </c>
      <c r="N27" s="35">
        <f>pbfS0_papi!G26</f>
        <v>84368949</v>
      </c>
      <c r="O27" s="35">
        <f>pbfS0_papi!H26</f>
        <v>34580517</v>
      </c>
      <c r="P27" s="35">
        <f>pbfS0_papi!I26</f>
        <v>83596272</v>
      </c>
      <c r="Q27" s="35">
        <f>pbfS0_papi!J26</f>
        <v>34264648</v>
      </c>
      <c r="R27" s="36">
        <f>pbfS0_papi!K26</f>
        <v>4961</v>
      </c>
      <c r="S27" s="37">
        <f t="shared" si="0"/>
        <v>-0.14439321696515434</v>
      </c>
      <c r="T27" s="38">
        <f t="shared" si="1"/>
        <v>-0.28881826156362161</v>
      </c>
      <c r="U27" s="37">
        <f t="shared" si="2"/>
        <v>-0.24400754718719142</v>
      </c>
      <c r="V27" s="37">
        <f t="shared" si="3"/>
        <v>-0.27944337270136393</v>
      </c>
      <c r="W27" s="37">
        <f t="shared" si="4"/>
        <v>-0.24642962083371028</v>
      </c>
      <c r="X27" s="37">
        <f t="shared" si="5"/>
        <v>-0.2825212293396866</v>
      </c>
      <c r="Y27" s="38">
        <f t="shared" si="6"/>
        <v>-0.31515737161789065</v>
      </c>
    </row>
    <row r="28" spans="1:25" x14ac:dyDescent="0.3">
      <c r="A28" s="18" t="str">
        <f>'r7.0_papi'!A27</f>
        <v>S27C2AIR01</v>
      </c>
      <c r="B28" s="18" t="str">
        <f>'r7.0_papi'!B27</f>
        <v>basketball</v>
      </c>
      <c r="C28" s="18">
        <f>'r7.0_papi'!C27</f>
        <v>42</v>
      </c>
      <c r="D28" s="19">
        <f>'r7.0_papi'!D27</f>
        <v>32</v>
      </c>
      <c r="E28" s="20">
        <f>'r7.0_papi'!E27</f>
        <v>136544044053</v>
      </c>
      <c r="F28" s="21">
        <f>'r7.0_papi'!F27</f>
        <v>65904171632</v>
      </c>
      <c r="G28" s="21">
        <f>'r7.0_papi'!G27</f>
        <v>497723901</v>
      </c>
      <c r="H28" s="21">
        <f>'r7.0_papi'!H27</f>
        <v>181602692</v>
      </c>
      <c r="I28" s="21">
        <f>'r7.0_papi'!I27</f>
        <v>496907886</v>
      </c>
      <c r="J28" s="21">
        <f>'r7.0_papi'!J27</f>
        <v>181071345</v>
      </c>
      <c r="K28" s="22">
        <f>'r7.0_papi'!K27</f>
        <v>20923</v>
      </c>
      <c r="L28" s="20">
        <f>pbfS0_papi!E27</f>
        <v>118515114630</v>
      </c>
      <c r="M28" s="21">
        <f>pbfS0_papi!F27</f>
        <v>53282869923</v>
      </c>
      <c r="N28" s="21">
        <f>pbfS0_papi!G27</f>
        <v>307594990</v>
      </c>
      <c r="O28" s="21">
        <f>pbfS0_papi!H27</f>
        <v>124832122</v>
      </c>
      <c r="P28" s="21">
        <f>pbfS0_papi!I27</f>
        <v>305917001</v>
      </c>
      <c r="Q28" s="21">
        <f>pbfS0_papi!J27</f>
        <v>124182389</v>
      </c>
      <c r="R28" s="22">
        <f>pbfS0_papi!K27</f>
        <v>18152</v>
      </c>
      <c r="S28" s="23">
        <f t="shared" si="0"/>
        <v>-0.13203746489302759</v>
      </c>
      <c r="T28" s="24">
        <f t="shared" si="1"/>
        <v>-0.1915099059203057</v>
      </c>
      <c r="U28" s="23">
        <f t="shared" si="2"/>
        <v>-0.38199674682691198</v>
      </c>
      <c r="V28" s="23">
        <f t="shared" si="3"/>
        <v>-0.31260863688077928</v>
      </c>
      <c r="W28" s="23">
        <f t="shared" si="4"/>
        <v>-0.38435873203268101</v>
      </c>
      <c r="X28" s="23">
        <f t="shared" si="5"/>
        <v>-0.31417978366483112</v>
      </c>
      <c r="Y28" s="24">
        <f t="shared" si="6"/>
        <v>-0.13243798690436362</v>
      </c>
    </row>
    <row r="29" spans="1:25" x14ac:dyDescent="0.3">
      <c r="A29" s="25" t="str">
        <f>'r7.0_papi'!A28</f>
        <v>S27C2AIR02</v>
      </c>
      <c r="B29" s="25" t="str">
        <f>'r7.0_papi'!B28</f>
        <v>basketball</v>
      </c>
      <c r="C29" s="25">
        <f>'r7.0_papi'!C28</f>
        <v>42</v>
      </c>
      <c r="D29" s="26">
        <f>'r7.0_papi'!D28</f>
        <v>32</v>
      </c>
      <c r="E29" s="27">
        <f>'r7.0_papi'!E28</f>
        <v>141131146903</v>
      </c>
      <c r="F29" s="28">
        <f>'r7.0_papi'!F28</f>
        <v>68400863681</v>
      </c>
      <c r="G29" s="28">
        <f>'r7.0_papi'!G28</f>
        <v>510107132</v>
      </c>
      <c r="H29" s="28">
        <f>'r7.0_papi'!H28</f>
        <v>179059046</v>
      </c>
      <c r="I29" s="28">
        <f>'r7.0_papi'!I28</f>
        <v>509283060</v>
      </c>
      <c r="J29" s="28">
        <f>'r7.0_papi'!J28</f>
        <v>178588587</v>
      </c>
      <c r="K29" s="29">
        <f>'r7.0_papi'!K28</f>
        <v>22553</v>
      </c>
      <c r="L29" s="27">
        <f>pbfS0_papi!E28</f>
        <v>120012379839</v>
      </c>
      <c r="M29" s="28">
        <f>pbfS0_papi!F28</f>
        <v>54771688373</v>
      </c>
      <c r="N29" s="28">
        <f>pbfS0_papi!G28</f>
        <v>311672368</v>
      </c>
      <c r="O29" s="28">
        <f>pbfS0_papi!H28</f>
        <v>128779658</v>
      </c>
      <c r="P29" s="28">
        <f>pbfS0_papi!I28</f>
        <v>310081504</v>
      </c>
      <c r="Q29" s="28">
        <f>pbfS0_papi!J28</f>
        <v>128038291</v>
      </c>
      <c r="R29" s="29">
        <f>pbfS0_papi!K28</f>
        <v>18945</v>
      </c>
      <c r="S29" s="30">
        <f t="shared" si="0"/>
        <v>-0.14963930732111894</v>
      </c>
      <c r="T29" s="31">
        <f t="shared" si="1"/>
        <v>-0.19925443297853904</v>
      </c>
      <c r="U29" s="30">
        <f t="shared" si="2"/>
        <v>-0.38900605686885398</v>
      </c>
      <c r="V29" s="30">
        <f t="shared" si="3"/>
        <v>-0.28079781012571686</v>
      </c>
      <c r="W29" s="30">
        <f t="shared" si="4"/>
        <v>-0.391141138682288</v>
      </c>
      <c r="X29" s="30">
        <f t="shared" si="5"/>
        <v>-0.28305445968952092</v>
      </c>
      <c r="Y29" s="31">
        <f t="shared" si="6"/>
        <v>-0.15997871680042566</v>
      </c>
    </row>
    <row r="30" spans="1:25" x14ac:dyDescent="0.3">
      <c r="A30" s="25" t="str">
        <f>'r7.0_papi'!A29</f>
        <v>S27C2AIR03</v>
      </c>
      <c r="B30" s="25" t="str">
        <f>'r7.0_papi'!B29</f>
        <v>basketball</v>
      </c>
      <c r="C30" s="25">
        <f>'r7.0_papi'!C29</f>
        <v>42</v>
      </c>
      <c r="D30" s="26">
        <f>'r7.0_papi'!D29</f>
        <v>32</v>
      </c>
      <c r="E30" s="27">
        <f>'r7.0_papi'!E29</f>
        <v>142716167519</v>
      </c>
      <c r="F30" s="28">
        <f>'r7.0_papi'!F29</f>
        <v>68947289514</v>
      </c>
      <c r="G30" s="28">
        <f>'r7.0_papi'!G29</f>
        <v>509021628</v>
      </c>
      <c r="H30" s="28">
        <f>'r7.0_papi'!H29</f>
        <v>187188358</v>
      </c>
      <c r="I30" s="28">
        <f>'r7.0_papi'!I29</f>
        <v>507353949</v>
      </c>
      <c r="J30" s="28">
        <f>'r7.0_papi'!J29</f>
        <v>186625468</v>
      </c>
      <c r="K30" s="29">
        <f>'r7.0_papi'!K29</f>
        <v>23187</v>
      </c>
      <c r="L30" s="27">
        <f>pbfS0_papi!E29</f>
        <v>120481240210</v>
      </c>
      <c r="M30" s="28">
        <f>pbfS0_papi!F29</f>
        <v>54777110470</v>
      </c>
      <c r="N30" s="28">
        <f>pbfS0_papi!G29</f>
        <v>312743059</v>
      </c>
      <c r="O30" s="28">
        <f>pbfS0_papi!H29</f>
        <v>128088781</v>
      </c>
      <c r="P30" s="28">
        <f>pbfS0_papi!I29</f>
        <v>310903790</v>
      </c>
      <c r="Q30" s="28">
        <f>pbfS0_papi!J29</f>
        <v>127317756</v>
      </c>
      <c r="R30" s="29">
        <f>pbfS0_papi!K29</f>
        <v>19251</v>
      </c>
      <c r="S30" s="30">
        <f t="shared" si="0"/>
        <v>-0.1557982371271274</v>
      </c>
      <c r="T30" s="31">
        <f t="shared" si="1"/>
        <v>-0.20552191600110245</v>
      </c>
      <c r="U30" s="30">
        <f t="shared" si="2"/>
        <v>-0.38559966453920502</v>
      </c>
      <c r="V30" s="30">
        <f t="shared" si="3"/>
        <v>-0.31572250342620134</v>
      </c>
      <c r="W30" s="30">
        <f t="shared" si="4"/>
        <v>-0.38720534133459561</v>
      </c>
      <c r="X30" s="30">
        <f t="shared" si="5"/>
        <v>-0.31779002424256481</v>
      </c>
      <c r="Y30" s="31">
        <f t="shared" si="6"/>
        <v>-0.16975029111139864</v>
      </c>
    </row>
    <row r="31" spans="1:25" x14ac:dyDescent="0.3">
      <c r="A31" s="25" t="str">
        <f>'r7.0_papi'!A30</f>
        <v>S27C2AIR04</v>
      </c>
      <c r="B31" s="25" t="str">
        <f>'r7.0_papi'!B30</f>
        <v>basketball</v>
      </c>
      <c r="C31" s="25">
        <f>'r7.0_papi'!C30</f>
        <v>42</v>
      </c>
      <c r="D31" s="26">
        <f>'r7.0_papi'!D30</f>
        <v>32</v>
      </c>
      <c r="E31" s="27">
        <f>'r7.0_papi'!E30</f>
        <v>144446501406</v>
      </c>
      <c r="F31" s="28">
        <f>'r7.0_papi'!F30</f>
        <v>69905061641</v>
      </c>
      <c r="G31" s="28">
        <f>'r7.0_papi'!G30</f>
        <v>514508186</v>
      </c>
      <c r="H31" s="28">
        <f>'r7.0_papi'!H30</f>
        <v>181197953</v>
      </c>
      <c r="I31" s="28">
        <f>'r7.0_papi'!I30</f>
        <v>513873418</v>
      </c>
      <c r="J31" s="28">
        <f>'r7.0_papi'!J30</f>
        <v>180773464</v>
      </c>
      <c r="K31" s="29">
        <f>'r7.0_papi'!K30</f>
        <v>22422</v>
      </c>
      <c r="L31" s="27">
        <f>pbfS0_papi!E30</f>
        <v>121006480545</v>
      </c>
      <c r="M31" s="28">
        <f>pbfS0_papi!F30</f>
        <v>54825441457</v>
      </c>
      <c r="N31" s="28">
        <f>pbfS0_papi!G30</f>
        <v>314307798</v>
      </c>
      <c r="O31" s="28">
        <f>pbfS0_papi!H30</f>
        <v>127790175</v>
      </c>
      <c r="P31" s="28">
        <f>pbfS0_papi!I30</f>
        <v>312810068</v>
      </c>
      <c r="Q31" s="28">
        <f>pbfS0_papi!J30</f>
        <v>127074150</v>
      </c>
      <c r="R31" s="29">
        <f>pbfS0_papi!K30</f>
        <v>19453</v>
      </c>
      <c r="S31" s="30">
        <f t="shared" si="0"/>
        <v>-0.16227475662505975</v>
      </c>
      <c r="T31" s="31">
        <f t="shared" si="1"/>
        <v>-0.21571571256802463</v>
      </c>
      <c r="U31" s="30">
        <f t="shared" si="2"/>
        <v>-0.38911020941462726</v>
      </c>
      <c r="V31" s="30">
        <f t="shared" si="3"/>
        <v>-0.29474824144398587</v>
      </c>
      <c r="W31" s="30">
        <f t="shared" si="4"/>
        <v>-0.39127019020080933</v>
      </c>
      <c r="X31" s="30">
        <f t="shared" si="5"/>
        <v>-0.29705307854254537</v>
      </c>
      <c r="Y31" s="31">
        <f t="shared" si="6"/>
        <v>-0.13241459281063242</v>
      </c>
    </row>
    <row r="32" spans="1:25" x14ac:dyDescent="0.3">
      <c r="A32" s="32" t="str">
        <f>'r7.0_papi'!A31</f>
        <v>S27C2AIR05</v>
      </c>
      <c r="B32" s="32" t="str">
        <f>'r7.0_papi'!B31</f>
        <v>basketball</v>
      </c>
      <c r="C32" s="32">
        <f>'r7.0_papi'!C31</f>
        <v>42</v>
      </c>
      <c r="D32" s="33">
        <f>'r7.0_papi'!D31</f>
        <v>32</v>
      </c>
      <c r="E32" s="34">
        <f>'r7.0_papi'!E31</f>
        <v>141711945358</v>
      </c>
      <c r="F32" s="35">
        <f>'r7.0_papi'!F31</f>
        <v>70120290671</v>
      </c>
      <c r="G32" s="35">
        <f>'r7.0_papi'!G31</f>
        <v>510394308</v>
      </c>
      <c r="H32" s="35">
        <f>'r7.0_papi'!H31</f>
        <v>184088216</v>
      </c>
      <c r="I32" s="35">
        <f>'r7.0_papi'!I31</f>
        <v>509137530</v>
      </c>
      <c r="J32" s="35">
        <f>'r7.0_papi'!J31</f>
        <v>183532686</v>
      </c>
      <c r="K32" s="36">
        <f>'r7.0_papi'!K31</f>
        <v>23018</v>
      </c>
      <c r="L32" s="34">
        <f>pbfS0_papi!E31</f>
        <v>117427847374</v>
      </c>
      <c r="M32" s="35">
        <f>pbfS0_papi!F31</f>
        <v>52858857144</v>
      </c>
      <c r="N32" s="35">
        <f>pbfS0_papi!G31</f>
        <v>309097478</v>
      </c>
      <c r="O32" s="35">
        <f>pbfS0_papi!H31</f>
        <v>127496047</v>
      </c>
      <c r="P32" s="35">
        <f>pbfS0_papi!I31</f>
        <v>307773150</v>
      </c>
      <c r="Q32" s="35">
        <f>pbfS0_papi!J31</f>
        <v>126803759</v>
      </c>
      <c r="R32" s="36">
        <f>pbfS0_papi!K31</f>
        <v>18642</v>
      </c>
      <c r="S32" s="37">
        <f t="shared" si="0"/>
        <v>-0.17136239237032747</v>
      </c>
      <c r="T32" s="38">
        <f t="shared" si="1"/>
        <v>-0.24616888152945005</v>
      </c>
      <c r="U32" s="37">
        <f t="shared" si="2"/>
        <v>-0.39439473921405876</v>
      </c>
      <c r="V32" s="37">
        <f t="shared" si="3"/>
        <v>-0.3074187486286466</v>
      </c>
      <c r="W32" s="37">
        <f t="shared" si="4"/>
        <v>-0.39550095629367571</v>
      </c>
      <c r="X32" s="37">
        <f t="shared" si="5"/>
        <v>-0.30909440839328206</v>
      </c>
      <c r="Y32" s="38">
        <f t="shared" si="6"/>
        <v>-0.19011208619341385</v>
      </c>
    </row>
    <row r="33" spans="1:25" x14ac:dyDescent="0.3">
      <c r="A33" s="18" t="str">
        <f>'r7.0_papi'!A32</f>
        <v>S28C2AIR01</v>
      </c>
      <c r="B33" s="18" t="str">
        <f>'r7.0_papi'!B32</f>
        <v>dancer</v>
      </c>
      <c r="C33" s="18">
        <f>'r7.0_papi'!C32</f>
        <v>42</v>
      </c>
      <c r="D33" s="19">
        <f>'r7.0_papi'!D32</f>
        <v>32</v>
      </c>
      <c r="E33" s="20">
        <f>'r7.0_papi'!E32</f>
        <v>124742829865</v>
      </c>
      <c r="F33" s="21">
        <f>'r7.0_papi'!F32</f>
        <v>63622803243</v>
      </c>
      <c r="G33" s="21">
        <f>'r7.0_papi'!G32</f>
        <v>470005293</v>
      </c>
      <c r="H33" s="21">
        <f>'r7.0_papi'!H32</f>
        <v>193817921</v>
      </c>
      <c r="I33" s="21">
        <f>'r7.0_papi'!I32</f>
        <v>468297672</v>
      </c>
      <c r="J33" s="21">
        <f>'r7.0_papi'!J32</f>
        <v>193263154</v>
      </c>
      <c r="K33" s="22">
        <f>'r7.0_papi'!K32</f>
        <v>20565</v>
      </c>
      <c r="L33" s="20">
        <f>pbfS0_papi!E32</f>
        <v>119810939902</v>
      </c>
      <c r="M33" s="21">
        <f>pbfS0_papi!F32</f>
        <v>54294261808</v>
      </c>
      <c r="N33" s="21">
        <f>pbfS0_papi!G32</f>
        <v>314751779</v>
      </c>
      <c r="O33" s="21">
        <f>pbfS0_papi!H32</f>
        <v>134858727</v>
      </c>
      <c r="P33" s="21">
        <f>pbfS0_papi!I32</f>
        <v>313387181</v>
      </c>
      <c r="Q33" s="21">
        <f>pbfS0_papi!J32</f>
        <v>134195983</v>
      </c>
      <c r="R33" s="22">
        <f>pbfS0_papi!K32</f>
        <v>19377</v>
      </c>
      <c r="S33" s="23">
        <f t="shared" si="0"/>
        <v>-3.9536460479030512E-2</v>
      </c>
      <c r="T33" s="24">
        <f t="shared" si="1"/>
        <v>-0.14662260949695513</v>
      </c>
      <c r="U33" s="23">
        <f t="shared" si="2"/>
        <v>-0.33032290553374682</v>
      </c>
      <c r="V33" s="23">
        <f t="shared" si="3"/>
        <v>-0.30419887746087215</v>
      </c>
      <c r="W33" s="23">
        <f t="shared" si="4"/>
        <v>-0.33079492011653649</v>
      </c>
      <c r="X33" s="23">
        <f t="shared" si="5"/>
        <v>-0.30563079292393208</v>
      </c>
      <c r="Y33" s="24">
        <f t="shared" si="6"/>
        <v>-5.7768052516411379E-2</v>
      </c>
    </row>
    <row r="34" spans="1:25" x14ac:dyDescent="0.3">
      <c r="A34" s="25" t="str">
        <f>'r7.0_papi'!A33</f>
        <v>S28C2AIR02</v>
      </c>
      <c r="B34" s="25" t="str">
        <f>'r7.0_papi'!B33</f>
        <v>dancer</v>
      </c>
      <c r="C34" s="25">
        <f>'r7.0_papi'!C33</f>
        <v>42</v>
      </c>
      <c r="D34" s="26">
        <f>'r7.0_papi'!D33</f>
        <v>32</v>
      </c>
      <c r="E34" s="27">
        <f>'r7.0_papi'!E33</f>
        <v>129064065947</v>
      </c>
      <c r="F34" s="28">
        <f>'r7.0_papi'!F33</f>
        <v>65811937437</v>
      </c>
      <c r="G34" s="28">
        <f>'r7.0_papi'!G33</f>
        <v>478146846</v>
      </c>
      <c r="H34" s="28">
        <f>'r7.0_papi'!H33</f>
        <v>187104868</v>
      </c>
      <c r="I34" s="28">
        <f>'r7.0_papi'!I33</f>
        <v>477329078</v>
      </c>
      <c r="J34" s="28">
        <f>'r7.0_papi'!J33</f>
        <v>186598140</v>
      </c>
      <c r="K34" s="29">
        <f>'r7.0_papi'!K33</f>
        <v>22137</v>
      </c>
      <c r="L34" s="27">
        <f>pbfS0_papi!E33</f>
        <v>121218955654</v>
      </c>
      <c r="M34" s="28">
        <f>pbfS0_papi!F33</f>
        <v>55701917631</v>
      </c>
      <c r="N34" s="28">
        <f>pbfS0_papi!G33</f>
        <v>318438680</v>
      </c>
      <c r="O34" s="28">
        <f>pbfS0_papi!H33</f>
        <v>135885637</v>
      </c>
      <c r="P34" s="28">
        <f>pbfS0_papi!I33</f>
        <v>316572610</v>
      </c>
      <c r="Q34" s="28">
        <f>pbfS0_papi!J33</f>
        <v>135102092</v>
      </c>
      <c r="R34" s="29">
        <f>pbfS0_papi!K33</f>
        <v>20064</v>
      </c>
      <c r="S34" s="30">
        <f t="shared" si="0"/>
        <v>-6.0784620687694628E-2</v>
      </c>
      <c r="T34" s="31">
        <f t="shared" si="1"/>
        <v>-0.15361984770130876</v>
      </c>
      <c r="U34" s="30">
        <f t="shared" si="2"/>
        <v>-0.33401488964333775</v>
      </c>
      <c r="V34" s="30">
        <f t="shared" si="3"/>
        <v>-0.27374611653610209</v>
      </c>
      <c r="W34" s="30">
        <f t="shared" si="4"/>
        <v>-0.33678331241324461</v>
      </c>
      <c r="X34" s="30">
        <f t="shared" si="5"/>
        <v>-0.27597299737285697</v>
      </c>
      <c r="Y34" s="31">
        <f t="shared" si="6"/>
        <v>-9.3644125220219546E-2</v>
      </c>
    </row>
    <row r="35" spans="1:25" x14ac:dyDescent="0.3">
      <c r="A35" s="25" t="str">
        <f>'r7.0_papi'!A34</f>
        <v>S28C2AIR03</v>
      </c>
      <c r="B35" s="25" t="str">
        <f>'r7.0_papi'!B34</f>
        <v>dancer</v>
      </c>
      <c r="C35" s="25">
        <f>'r7.0_papi'!C34</f>
        <v>42</v>
      </c>
      <c r="D35" s="26">
        <f>'r7.0_papi'!D34</f>
        <v>32</v>
      </c>
      <c r="E35" s="27">
        <f>'r7.0_papi'!E34</f>
        <v>130561575088</v>
      </c>
      <c r="F35" s="28">
        <f>'r7.0_papi'!F34</f>
        <v>67186445954</v>
      </c>
      <c r="G35" s="28">
        <f>'r7.0_papi'!G34</f>
        <v>480180644</v>
      </c>
      <c r="H35" s="28">
        <f>'r7.0_papi'!H34</f>
        <v>189431893</v>
      </c>
      <c r="I35" s="28">
        <f>'r7.0_papi'!I34</f>
        <v>479007963</v>
      </c>
      <c r="J35" s="28">
        <f>'r7.0_papi'!J34</f>
        <v>188937622</v>
      </c>
      <c r="K35" s="29">
        <f>'r7.0_papi'!K34</f>
        <v>22449</v>
      </c>
      <c r="L35" s="27">
        <f>pbfS0_papi!E34</f>
        <v>121666959078</v>
      </c>
      <c r="M35" s="28">
        <f>pbfS0_papi!F34</f>
        <v>55797322582</v>
      </c>
      <c r="N35" s="28">
        <f>pbfS0_papi!G34</f>
        <v>320602198</v>
      </c>
      <c r="O35" s="28">
        <f>pbfS0_papi!H34</f>
        <v>137494746</v>
      </c>
      <c r="P35" s="28">
        <f>pbfS0_papi!I34</f>
        <v>318109614</v>
      </c>
      <c r="Q35" s="28">
        <f>pbfS0_papi!J34</f>
        <v>136523508</v>
      </c>
      <c r="R35" s="29">
        <f>pbfS0_papi!K34</f>
        <v>19700</v>
      </c>
      <c r="S35" s="30">
        <f t="shared" ref="S35:S66" si="7">(L35-E35)/E35</f>
        <v>-6.8125832611968154E-2</v>
      </c>
      <c r="T35" s="31">
        <f t="shared" ref="T35:T66" si="8">(M35-F35)/F35</f>
        <v>-0.1695151932846351</v>
      </c>
      <c r="U35" s="30">
        <f t="shared" ref="U35:U66" si="9">(N35-G35)/G35</f>
        <v>-0.33233002619739083</v>
      </c>
      <c r="V35" s="30">
        <f t="shared" ref="V35:V66" si="10">(O35-H35)/H35</f>
        <v>-0.27417319321197936</v>
      </c>
      <c r="W35" s="30">
        <f t="shared" ref="W35:W66" si="11">(P35-I35)/I35</f>
        <v>-0.33589911113857623</v>
      </c>
      <c r="X35" s="30">
        <f t="shared" ref="X35:X66" si="12">(Q35-J35)/J35</f>
        <v>-0.27741491316112787</v>
      </c>
      <c r="Y35" s="31">
        <f t="shared" ref="Y35:Y66" si="13">(R35-K35)/K35</f>
        <v>-0.12245534322241525</v>
      </c>
    </row>
    <row r="36" spans="1:25" x14ac:dyDescent="0.3">
      <c r="A36" s="25" t="str">
        <f>'r7.0_papi'!A35</f>
        <v>S28C2AIR04</v>
      </c>
      <c r="B36" s="25" t="str">
        <f>'r7.0_papi'!B35</f>
        <v>dancer</v>
      </c>
      <c r="C36" s="25">
        <f>'r7.0_papi'!C35</f>
        <v>42</v>
      </c>
      <c r="D36" s="26">
        <f>'r7.0_papi'!D35</f>
        <v>32</v>
      </c>
      <c r="E36" s="27">
        <f>'r7.0_papi'!E35</f>
        <v>132371865490</v>
      </c>
      <c r="F36" s="28">
        <f>'r7.0_papi'!F35</f>
        <v>66897943260</v>
      </c>
      <c r="G36" s="28">
        <f>'r7.0_papi'!G35</f>
        <v>485742514</v>
      </c>
      <c r="H36" s="28">
        <f>'r7.0_papi'!H35</f>
        <v>185947340</v>
      </c>
      <c r="I36" s="28">
        <f>'r7.0_papi'!I35</f>
        <v>484235103</v>
      </c>
      <c r="J36" s="28">
        <f>'r7.0_papi'!J35</f>
        <v>185413601</v>
      </c>
      <c r="K36" s="29">
        <f>'r7.0_papi'!K35</f>
        <v>21939</v>
      </c>
      <c r="L36" s="27">
        <f>pbfS0_papi!E35</f>
        <v>122205764226</v>
      </c>
      <c r="M36" s="28">
        <f>pbfS0_papi!F35</f>
        <v>55584305024</v>
      </c>
      <c r="N36" s="28">
        <f>pbfS0_papi!G35</f>
        <v>320763120</v>
      </c>
      <c r="O36" s="28">
        <f>pbfS0_papi!H35</f>
        <v>134926827</v>
      </c>
      <c r="P36" s="28">
        <f>pbfS0_papi!I35</f>
        <v>319233912</v>
      </c>
      <c r="Q36" s="28">
        <f>pbfS0_papi!J35</f>
        <v>134193465</v>
      </c>
      <c r="R36" s="29">
        <f>pbfS0_papi!K35</f>
        <v>19889</v>
      </c>
      <c r="S36" s="30">
        <f t="shared" si="7"/>
        <v>-7.6799561797880653E-2</v>
      </c>
      <c r="T36" s="31">
        <f t="shared" si="8"/>
        <v>-0.16911787843804632</v>
      </c>
      <c r="U36" s="30">
        <f t="shared" si="9"/>
        <v>-0.33964371914128977</v>
      </c>
      <c r="V36" s="30">
        <f t="shared" si="10"/>
        <v>-0.27438151575601993</v>
      </c>
      <c r="W36" s="30">
        <f t="shared" si="11"/>
        <v>-0.34074603426674749</v>
      </c>
      <c r="X36" s="30">
        <f t="shared" si="12"/>
        <v>-0.27624799757812807</v>
      </c>
      <c r="Y36" s="31">
        <f t="shared" si="13"/>
        <v>-9.3440904325630153E-2</v>
      </c>
    </row>
    <row r="37" spans="1:25" x14ac:dyDescent="0.3">
      <c r="A37" s="32" t="str">
        <f>'r7.0_papi'!A36</f>
        <v>S28C2AIR05</v>
      </c>
      <c r="B37" s="32" t="str">
        <f>'r7.0_papi'!B36</f>
        <v>dancer</v>
      </c>
      <c r="C37" s="32">
        <f>'r7.0_papi'!C36</f>
        <v>42</v>
      </c>
      <c r="D37" s="33">
        <f>'r7.0_papi'!D36</f>
        <v>32</v>
      </c>
      <c r="E37" s="34">
        <f>'r7.0_papi'!E36</f>
        <v>129513593223</v>
      </c>
      <c r="F37" s="35">
        <f>'r7.0_papi'!F36</f>
        <v>67123845921</v>
      </c>
      <c r="G37" s="35">
        <f>'r7.0_papi'!G36</f>
        <v>477955985</v>
      </c>
      <c r="H37" s="35">
        <f>'r7.0_papi'!H36</f>
        <v>189233660</v>
      </c>
      <c r="I37" s="35">
        <f>'r7.0_papi'!I36</f>
        <v>476991377</v>
      </c>
      <c r="J37" s="35">
        <f>'r7.0_papi'!J36</f>
        <v>188739881</v>
      </c>
      <c r="K37" s="36">
        <f>'r7.0_papi'!K36</f>
        <v>22703</v>
      </c>
      <c r="L37" s="34">
        <f>pbfS0_papi!E36</f>
        <v>117789633296</v>
      </c>
      <c r="M37" s="35">
        <f>pbfS0_papi!F36</f>
        <v>53453824499</v>
      </c>
      <c r="N37" s="35">
        <f>pbfS0_papi!G36</f>
        <v>315321146</v>
      </c>
      <c r="O37" s="35">
        <f>pbfS0_papi!H36</f>
        <v>136886985</v>
      </c>
      <c r="P37" s="35">
        <f>pbfS0_papi!I36</f>
        <v>313469739</v>
      </c>
      <c r="Q37" s="35">
        <f>pbfS0_papi!J36</f>
        <v>135998688</v>
      </c>
      <c r="R37" s="36">
        <f>pbfS0_papi!K36</f>
        <v>18973</v>
      </c>
      <c r="S37" s="37">
        <f t="shared" si="7"/>
        <v>-9.0523007162756797E-2</v>
      </c>
      <c r="T37" s="38">
        <f t="shared" si="8"/>
        <v>-0.20365372744119348</v>
      </c>
      <c r="U37" s="37">
        <f t="shared" si="9"/>
        <v>-0.34027158170223559</v>
      </c>
      <c r="V37" s="37">
        <f t="shared" si="10"/>
        <v>-0.27662454449171464</v>
      </c>
      <c r="W37" s="37">
        <f t="shared" si="11"/>
        <v>-0.34281885561214243</v>
      </c>
      <c r="X37" s="37">
        <f t="shared" si="12"/>
        <v>-0.27943851993845437</v>
      </c>
      <c r="Y37" s="38">
        <f t="shared" si="13"/>
        <v>-0.1642954675593534</v>
      </c>
    </row>
    <row r="38" spans="1:25" x14ac:dyDescent="0.3">
      <c r="A38" s="18" t="str">
        <f>'r7.0_papi'!A37</f>
        <v>S23C2RAR01</v>
      </c>
      <c r="B38" s="18" t="str">
        <f>'r7.0_papi'!B37</f>
        <v>loot</v>
      </c>
      <c r="C38" s="18">
        <f>'r7.0_papi'!C37</f>
        <v>42</v>
      </c>
      <c r="D38" s="19">
        <f>'r7.0_papi'!D37</f>
        <v>32</v>
      </c>
      <c r="E38" s="20">
        <f>'r7.0_papi'!E37</f>
        <v>38521441075</v>
      </c>
      <c r="F38" s="21">
        <f>'r7.0_papi'!F37</f>
        <v>19078458817</v>
      </c>
      <c r="G38" s="21">
        <f>'r7.0_papi'!G37</f>
        <v>117326446</v>
      </c>
      <c r="H38" s="21">
        <f>'r7.0_papi'!H37</f>
        <v>47087488</v>
      </c>
      <c r="I38" s="21">
        <f>'r7.0_papi'!I37</f>
        <v>116948491</v>
      </c>
      <c r="J38" s="21">
        <f>'r7.0_papi'!J37</f>
        <v>46862663</v>
      </c>
      <c r="K38" s="22">
        <f>'r7.0_papi'!K37</f>
        <v>6051</v>
      </c>
      <c r="L38" s="20">
        <f>pbfS0_papi!E37</f>
        <v>34812403260</v>
      </c>
      <c r="M38" s="21">
        <f>pbfS0_papi!F37</f>
        <v>15919297479</v>
      </c>
      <c r="N38" s="21">
        <f>pbfS0_papi!G37</f>
        <v>86859317</v>
      </c>
      <c r="O38" s="21">
        <f>pbfS0_papi!H37</f>
        <v>37192477</v>
      </c>
      <c r="P38" s="21">
        <f>pbfS0_papi!I37</f>
        <v>86108908</v>
      </c>
      <c r="Q38" s="21">
        <f>pbfS0_papi!J37</f>
        <v>36876235</v>
      </c>
      <c r="R38" s="22">
        <f>pbfS0_papi!K37</f>
        <v>5650</v>
      </c>
      <c r="S38" s="23">
        <f t="shared" si="7"/>
        <v>-9.6285022353619201E-2</v>
      </c>
      <c r="T38" s="24">
        <f t="shared" si="8"/>
        <v>-0.16558786893126851</v>
      </c>
      <c r="U38" s="23">
        <f t="shared" si="9"/>
        <v>-0.25967827406959892</v>
      </c>
      <c r="V38" s="23">
        <f t="shared" si="10"/>
        <v>-0.21014098267463321</v>
      </c>
      <c r="W38" s="23">
        <f t="shared" si="11"/>
        <v>-0.26370227384977546</v>
      </c>
      <c r="X38" s="23">
        <f t="shared" si="12"/>
        <v>-0.21309988294946022</v>
      </c>
      <c r="Y38" s="24">
        <f t="shared" si="13"/>
        <v>-6.6270038010246238E-2</v>
      </c>
    </row>
    <row r="39" spans="1:25" x14ac:dyDescent="0.3">
      <c r="A39" s="25" t="str">
        <f>'r7.0_papi'!A38</f>
        <v>S23C2RAR02</v>
      </c>
      <c r="B39" s="25" t="str">
        <f>'r7.0_papi'!B38</f>
        <v>loot</v>
      </c>
      <c r="C39" s="25">
        <f>'r7.0_papi'!C38</f>
        <v>42</v>
      </c>
      <c r="D39" s="26">
        <f>'r7.0_papi'!D38</f>
        <v>32</v>
      </c>
      <c r="E39" s="27">
        <f>'r7.0_papi'!E38</f>
        <v>39494748416</v>
      </c>
      <c r="F39" s="28">
        <f>'r7.0_papi'!F38</f>
        <v>19587958937</v>
      </c>
      <c r="G39" s="28">
        <f>'r7.0_papi'!G38</f>
        <v>117812471</v>
      </c>
      <c r="H39" s="28">
        <f>'r7.0_papi'!H38</f>
        <v>46523811</v>
      </c>
      <c r="I39" s="28">
        <f>'r7.0_papi'!I38</f>
        <v>117464154</v>
      </c>
      <c r="J39" s="28">
        <f>'r7.0_papi'!J38</f>
        <v>46311988</v>
      </c>
      <c r="K39" s="29">
        <f>'r7.0_papi'!K38</f>
        <v>6085</v>
      </c>
      <c r="L39" s="27">
        <f>pbfS0_papi!E38</f>
        <v>35117432973</v>
      </c>
      <c r="M39" s="28">
        <f>pbfS0_papi!F38</f>
        <v>16084784004</v>
      </c>
      <c r="N39" s="28">
        <f>pbfS0_papi!G38</f>
        <v>87819880</v>
      </c>
      <c r="O39" s="28">
        <f>pbfS0_papi!H38</f>
        <v>37304592</v>
      </c>
      <c r="P39" s="28">
        <f>pbfS0_papi!I38</f>
        <v>86966208</v>
      </c>
      <c r="Q39" s="28">
        <f>pbfS0_papi!J38</f>
        <v>36931534</v>
      </c>
      <c r="R39" s="29">
        <f>pbfS0_papi!K38</f>
        <v>5708</v>
      </c>
      <c r="S39" s="30">
        <f t="shared" si="7"/>
        <v>-0.11083284787368526</v>
      </c>
      <c r="T39" s="31">
        <f t="shared" si="8"/>
        <v>-0.17884328552388368</v>
      </c>
      <c r="U39" s="30">
        <f t="shared" si="9"/>
        <v>-0.25457908441628391</v>
      </c>
      <c r="V39" s="30">
        <f t="shared" si="10"/>
        <v>-0.19816130282190339</v>
      </c>
      <c r="W39" s="30">
        <f t="shared" si="11"/>
        <v>-0.25963619505572738</v>
      </c>
      <c r="X39" s="30">
        <f t="shared" si="12"/>
        <v>-0.20254915422762676</v>
      </c>
      <c r="Y39" s="31">
        <f t="shared" si="13"/>
        <v>-6.1955628594905506E-2</v>
      </c>
    </row>
    <row r="40" spans="1:25" x14ac:dyDescent="0.3">
      <c r="A40" s="25" t="str">
        <f>'r7.0_papi'!A39</f>
        <v>S23C2RAR03</v>
      </c>
      <c r="B40" s="25" t="str">
        <f>'r7.0_papi'!B39</f>
        <v>loot</v>
      </c>
      <c r="C40" s="25">
        <f>'r7.0_papi'!C39</f>
        <v>42</v>
      </c>
      <c r="D40" s="26">
        <f>'r7.0_papi'!D39</f>
        <v>32</v>
      </c>
      <c r="E40" s="27">
        <f>'r7.0_papi'!E39</f>
        <v>39609507396</v>
      </c>
      <c r="F40" s="28">
        <f>'r7.0_papi'!F39</f>
        <v>20184162950</v>
      </c>
      <c r="G40" s="28">
        <f>'r7.0_papi'!G39</f>
        <v>119798636</v>
      </c>
      <c r="H40" s="28">
        <f>'r7.0_papi'!H39</f>
        <v>48506568</v>
      </c>
      <c r="I40" s="28">
        <f>'r7.0_papi'!I39</f>
        <v>118848543</v>
      </c>
      <c r="J40" s="28">
        <f>'r7.0_papi'!J39</f>
        <v>48259152</v>
      </c>
      <c r="K40" s="29">
        <f>'r7.0_papi'!K39</f>
        <v>6619</v>
      </c>
      <c r="L40" s="27">
        <f>pbfS0_papi!E39</f>
        <v>35129811661</v>
      </c>
      <c r="M40" s="28">
        <f>pbfS0_papi!F39</f>
        <v>16129679894</v>
      </c>
      <c r="N40" s="28">
        <f>pbfS0_papi!G39</f>
        <v>88830291</v>
      </c>
      <c r="O40" s="28">
        <f>pbfS0_papi!H39</f>
        <v>35407539</v>
      </c>
      <c r="P40" s="28">
        <f>pbfS0_papi!I39</f>
        <v>87471098</v>
      </c>
      <c r="Q40" s="28">
        <f>pbfS0_papi!J39</f>
        <v>35062270</v>
      </c>
      <c r="R40" s="29">
        <f>pbfS0_papi!K39</f>
        <v>5426</v>
      </c>
      <c r="S40" s="30">
        <f t="shared" si="7"/>
        <v>-0.11309647681840107</v>
      </c>
      <c r="T40" s="31">
        <f t="shared" si="8"/>
        <v>-0.20087447104166389</v>
      </c>
      <c r="U40" s="30">
        <f t="shared" si="9"/>
        <v>-0.2585033188524784</v>
      </c>
      <c r="V40" s="30">
        <f t="shared" si="10"/>
        <v>-0.27004650174384631</v>
      </c>
      <c r="W40" s="30">
        <f t="shared" si="11"/>
        <v>-0.2640120291588261</v>
      </c>
      <c r="X40" s="30">
        <f t="shared" si="12"/>
        <v>-0.27345863847752649</v>
      </c>
      <c r="Y40" s="31">
        <f t="shared" si="13"/>
        <v>-0.18023870675328599</v>
      </c>
    </row>
    <row r="41" spans="1:25" x14ac:dyDescent="0.3">
      <c r="A41" s="25" t="str">
        <f>'r7.0_papi'!A40</f>
        <v>S23C2RAR04</v>
      </c>
      <c r="B41" s="25" t="str">
        <f>'r7.0_papi'!B40</f>
        <v>loot</v>
      </c>
      <c r="C41" s="25">
        <f>'r7.0_papi'!C40</f>
        <v>42</v>
      </c>
      <c r="D41" s="26">
        <f>'r7.0_papi'!D40</f>
        <v>32</v>
      </c>
      <c r="E41" s="27">
        <f>'r7.0_papi'!E40</f>
        <v>40417997605</v>
      </c>
      <c r="F41" s="28">
        <f>'r7.0_papi'!F40</f>
        <v>20270319569</v>
      </c>
      <c r="G41" s="28">
        <f>'r7.0_papi'!G40</f>
        <v>118741043</v>
      </c>
      <c r="H41" s="28">
        <f>'r7.0_papi'!H40</f>
        <v>51084503</v>
      </c>
      <c r="I41" s="28">
        <f>'r7.0_papi'!I40</f>
        <v>118393319</v>
      </c>
      <c r="J41" s="28">
        <f>'r7.0_papi'!J40</f>
        <v>50873664</v>
      </c>
      <c r="K41" s="29">
        <f>'r7.0_papi'!K40</f>
        <v>7140</v>
      </c>
      <c r="L41" s="27">
        <f>pbfS0_papi!E40</f>
        <v>35365130742</v>
      </c>
      <c r="M41" s="28">
        <f>pbfS0_papi!F40</f>
        <v>16275656295</v>
      </c>
      <c r="N41" s="28">
        <f>pbfS0_papi!G40</f>
        <v>89852099</v>
      </c>
      <c r="O41" s="28">
        <f>pbfS0_papi!H40</f>
        <v>36524380</v>
      </c>
      <c r="P41" s="28">
        <f>pbfS0_papi!I40</f>
        <v>88142478</v>
      </c>
      <c r="Q41" s="28">
        <f>pbfS0_papi!J40</f>
        <v>36147342</v>
      </c>
      <c r="R41" s="29">
        <f>pbfS0_papi!K40</f>
        <v>5555</v>
      </c>
      <c r="S41" s="30">
        <f t="shared" si="7"/>
        <v>-0.12501526949407615</v>
      </c>
      <c r="T41" s="31">
        <f t="shared" si="8"/>
        <v>-0.19706957556353263</v>
      </c>
      <c r="U41" s="30">
        <f t="shared" si="9"/>
        <v>-0.24329366889593518</v>
      </c>
      <c r="V41" s="30">
        <f t="shared" si="10"/>
        <v>-0.2850203514752801</v>
      </c>
      <c r="W41" s="30">
        <f t="shared" si="11"/>
        <v>-0.25551138573959564</v>
      </c>
      <c r="X41" s="30">
        <f t="shared" si="12"/>
        <v>-0.28946847626308181</v>
      </c>
      <c r="Y41" s="31">
        <f t="shared" si="13"/>
        <v>-0.22198879551820727</v>
      </c>
    </row>
    <row r="42" spans="1:25" x14ac:dyDescent="0.3">
      <c r="A42" s="32" t="str">
        <f>'r7.0_papi'!A41</f>
        <v>S23C2RAR05</v>
      </c>
      <c r="B42" s="32" t="str">
        <f>'r7.0_papi'!B41</f>
        <v>loot</v>
      </c>
      <c r="C42" s="32">
        <f>'r7.0_papi'!C41</f>
        <v>42</v>
      </c>
      <c r="D42" s="33">
        <f>'r7.0_papi'!D41</f>
        <v>32</v>
      </c>
      <c r="E42" s="34">
        <f>'r7.0_papi'!E41</f>
        <v>39016172258</v>
      </c>
      <c r="F42" s="35">
        <f>'r7.0_papi'!F41</f>
        <v>19836760847</v>
      </c>
      <c r="G42" s="35">
        <f>'r7.0_papi'!G41</f>
        <v>118964014</v>
      </c>
      <c r="H42" s="35">
        <f>'r7.0_papi'!H41</f>
        <v>51184806</v>
      </c>
      <c r="I42" s="35">
        <f>'r7.0_papi'!I41</f>
        <v>117985529</v>
      </c>
      <c r="J42" s="35">
        <f>'r7.0_papi'!J41</f>
        <v>50929556</v>
      </c>
      <c r="K42" s="36">
        <f>'r7.0_papi'!K41</f>
        <v>7135</v>
      </c>
      <c r="L42" s="34">
        <f>pbfS0_papi!E41</f>
        <v>33703905232</v>
      </c>
      <c r="M42" s="35">
        <f>pbfS0_papi!F41</f>
        <v>15290991712</v>
      </c>
      <c r="N42" s="35">
        <f>pbfS0_papi!G41</f>
        <v>86615880</v>
      </c>
      <c r="O42" s="35">
        <f>pbfS0_papi!H41</f>
        <v>36325115</v>
      </c>
      <c r="P42" s="35">
        <f>pbfS0_papi!I41</f>
        <v>85389190</v>
      </c>
      <c r="Q42" s="35">
        <f>pbfS0_papi!J41</f>
        <v>35964846</v>
      </c>
      <c r="R42" s="36">
        <f>pbfS0_papi!K41</f>
        <v>5399</v>
      </c>
      <c r="S42" s="37">
        <f t="shared" si="7"/>
        <v>-0.13615551497137846</v>
      </c>
      <c r="T42" s="38">
        <f t="shared" si="8"/>
        <v>-0.22915884150952379</v>
      </c>
      <c r="U42" s="37">
        <f t="shared" si="9"/>
        <v>-0.2719152869202951</v>
      </c>
      <c r="V42" s="37">
        <f t="shared" si="10"/>
        <v>-0.29031449293761119</v>
      </c>
      <c r="W42" s="37">
        <f t="shared" si="11"/>
        <v>-0.27627404204798711</v>
      </c>
      <c r="X42" s="37">
        <f t="shared" si="12"/>
        <v>-0.29383154253298421</v>
      </c>
      <c r="Y42" s="38">
        <f t="shared" si="13"/>
        <v>-0.24330763840224245</v>
      </c>
    </row>
    <row r="43" spans="1:25" x14ac:dyDescent="0.3">
      <c r="A43" s="18" t="str">
        <f>'r7.0_papi'!A42</f>
        <v>S24C2RAR01</v>
      </c>
      <c r="B43" s="18" t="str">
        <f>'r7.0_papi'!B42</f>
        <v>redandblack</v>
      </c>
      <c r="C43" s="18">
        <f>'r7.0_papi'!C42</f>
        <v>42</v>
      </c>
      <c r="D43" s="19">
        <f>'r7.0_papi'!D42</f>
        <v>32</v>
      </c>
      <c r="E43" s="20">
        <f>'r7.0_papi'!E42</f>
        <v>34525430175</v>
      </c>
      <c r="F43" s="21">
        <f>'r7.0_papi'!F42</f>
        <v>17669979552</v>
      </c>
      <c r="G43" s="21">
        <f>'r7.0_papi'!G42</f>
        <v>103140659</v>
      </c>
      <c r="H43" s="21">
        <f>'r7.0_papi'!H42</f>
        <v>46702235</v>
      </c>
      <c r="I43" s="21">
        <f>'r7.0_papi'!I42</f>
        <v>102799105</v>
      </c>
      <c r="J43" s="21">
        <f>'r7.0_papi'!J42</f>
        <v>46497230</v>
      </c>
      <c r="K43" s="22">
        <f>'r7.0_papi'!K42</f>
        <v>6027</v>
      </c>
      <c r="L43" s="20">
        <f>pbfS0_papi!E42</f>
        <v>32925723085</v>
      </c>
      <c r="M43" s="21">
        <f>pbfS0_papi!F42</f>
        <v>15045115186</v>
      </c>
      <c r="N43" s="21">
        <f>pbfS0_papi!G42</f>
        <v>86340978</v>
      </c>
      <c r="O43" s="21">
        <f>pbfS0_papi!H42</f>
        <v>34863535</v>
      </c>
      <c r="P43" s="21">
        <f>pbfS0_papi!I42</f>
        <v>85427544</v>
      </c>
      <c r="Q43" s="21">
        <f>pbfS0_papi!J42</f>
        <v>34495574</v>
      </c>
      <c r="R43" s="22">
        <f>pbfS0_papi!K42</f>
        <v>5134</v>
      </c>
      <c r="S43" s="23">
        <f t="shared" si="7"/>
        <v>-4.6334168231692424E-2</v>
      </c>
      <c r="T43" s="24">
        <f t="shared" si="8"/>
        <v>-0.14854937201683979</v>
      </c>
      <c r="U43" s="23">
        <f t="shared" si="9"/>
        <v>-0.16288126489476862</v>
      </c>
      <c r="V43" s="23">
        <f t="shared" si="10"/>
        <v>-0.25349322147002173</v>
      </c>
      <c r="W43" s="23">
        <f t="shared" si="11"/>
        <v>-0.16898552764637395</v>
      </c>
      <c r="X43" s="23">
        <f t="shared" si="12"/>
        <v>-0.2581155049451333</v>
      </c>
      <c r="Y43" s="24">
        <f t="shared" si="13"/>
        <v>-0.14816658370665339</v>
      </c>
    </row>
    <row r="44" spans="1:25" x14ac:dyDescent="0.3">
      <c r="A44" s="25" t="str">
        <f>'r7.0_papi'!A43</f>
        <v>S24C2RAR02</v>
      </c>
      <c r="B44" s="25" t="str">
        <f>'r7.0_papi'!B43</f>
        <v>redandblack</v>
      </c>
      <c r="C44" s="25">
        <f>'r7.0_papi'!C43</f>
        <v>42</v>
      </c>
      <c r="D44" s="26">
        <f>'r7.0_papi'!D43</f>
        <v>32</v>
      </c>
      <c r="E44" s="27">
        <f>'r7.0_papi'!E43</f>
        <v>35607968450</v>
      </c>
      <c r="F44" s="28">
        <f>'r7.0_papi'!F43</f>
        <v>18167133542</v>
      </c>
      <c r="G44" s="28">
        <f>'r7.0_papi'!G43</f>
        <v>106487148</v>
      </c>
      <c r="H44" s="28">
        <f>'r7.0_papi'!H43</f>
        <v>48089717</v>
      </c>
      <c r="I44" s="28">
        <f>'r7.0_papi'!I43</f>
        <v>106022992</v>
      </c>
      <c r="J44" s="28">
        <f>'r7.0_papi'!J43</f>
        <v>47829704</v>
      </c>
      <c r="K44" s="29">
        <f>'r7.0_papi'!K43</f>
        <v>6413</v>
      </c>
      <c r="L44" s="27">
        <f>pbfS0_papi!E43</f>
        <v>33272365581</v>
      </c>
      <c r="M44" s="28">
        <f>pbfS0_papi!F43</f>
        <v>15299172145</v>
      </c>
      <c r="N44" s="28">
        <f>pbfS0_papi!G43</f>
        <v>88183272</v>
      </c>
      <c r="O44" s="28">
        <f>pbfS0_papi!H43</f>
        <v>34942176</v>
      </c>
      <c r="P44" s="28">
        <f>pbfS0_papi!I43</f>
        <v>86677037</v>
      </c>
      <c r="Q44" s="28">
        <f>pbfS0_papi!J43</f>
        <v>34567172</v>
      </c>
      <c r="R44" s="29">
        <f>pbfS0_papi!K43</f>
        <v>5327</v>
      </c>
      <c r="S44" s="30">
        <f t="shared" si="7"/>
        <v>-6.5592140486183795E-2</v>
      </c>
      <c r="T44" s="31">
        <f t="shared" si="8"/>
        <v>-0.15786537762656142</v>
      </c>
      <c r="U44" s="30">
        <f t="shared" si="9"/>
        <v>-0.17188812306251267</v>
      </c>
      <c r="V44" s="30">
        <f t="shared" si="10"/>
        <v>-0.27339609838003415</v>
      </c>
      <c r="W44" s="30">
        <f t="shared" si="11"/>
        <v>-0.1824694307815799</v>
      </c>
      <c r="X44" s="30">
        <f t="shared" si="12"/>
        <v>-0.27728651634557472</v>
      </c>
      <c r="Y44" s="31">
        <f t="shared" si="13"/>
        <v>-0.16934352097302355</v>
      </c>
    </row>
    <row r="45" spans="1:25" x14ac:dyDescent="0.3">
      <c r="A45" s="25" t="str">
        <f>'r7.0_papi'!A44</f>
        <v>S24C2RAR03</v>
      </c>
      <c r="B45" s="25" t="str">
        <f>'r7.0_papi'!B44</f>
        <v>redandblack</v>
      </c>
      <c r="C45" s="25">
        <f>'r7.0_papi'!C44</f>
        <v>42</v>
      </c>
      <c r="D45" s="26">
        <f>'r7.0_papi'!D44</f>
        <v>32</v>
      </c>
      <c r="E45" s="27">
        <f>'r7.0_papi'!E44</f>
        <v>35882251589</v>
      </c>
      <c r="F45" s="28">
        <f>'r7.0_papi'!F44</f>
        <v>18318421245</v>
      </c>
      <c r="G45" s="28">
        <f>'r7.0_papi'!G44</f>
        <v>107370838</v>
      </c>
      <c r="H45" s="28">
        <f>'r7.0_papi'!H44</f>
        <v>46496228</v>
      </c>
      <c r="I45" s="28">
        <f>'r7.0_papi'!I44</f>
        <v>107078818</v>
      </c>
      <c r="J45" s="28">
        <f>'r7.0_papi'!J44</f>
        <v>46295062</v>
      </c>
      <c r="K45" s="29">
        <f>'r7.0_papi'!K44</f>
        <v>6448</v>
      </c>
      <c r="L45" s="27">
        <f>pbfS0_papi!E44</f>
        <v>33339456676</v>
      </c>
      <c r="M45" s="28">
        <f>pbfS0_papi!F44</f>
        <v>15165348338</v>
      </c>
      <c r="N45" s="28">
        <f>pbfS0_papi!G44</f>
        <v>87606615</v>
      </c>
      <c r="O45" s="28">
        <f>pbfS0_papi!H44</f>
        <v>34622910</v>
      </c>
      <c r="P45" s="28">
        <f>pbfS0_papi!I44</f>
        <v>86694102</v>
      </c>
      <c r="Q45" s="28">
        <f>pbfS0_papi!J44</f>
        <v>34317122</v>
      </c>
      <c r="R45" s="29">
        <f>pbfS0_papi!K44</f>
        <v>5150</v>
      </c>
      <c r="S45" s="30">
        <f t="shared" si="7"/>
        <v>-7.0864976426939577E-2</v>
      </c>
      <c r="T45" s="31">
        <f t="shared" si="8"/>
        <v>-0.17212579975256487</v>
      </c>
      <c r="U45" s="30">
        <f t="shared" si="9"/>
        <v>-0.18407440388981597</v>
      </c>
      <c r="V45" s="30">
        <f t="shared" si="10"/>
        <v>-0.25536088647879135</v>
      </c>
      <c r="W45" s="30">
        <f t="shared" si="11"/>
        <v>-0.19037113390624091</v>
      </c>
      <c r="X45" s="30">
        <f t="shared" si="12"/>
        <v>-0.25873040195950059</v>
      </c>
      <c r="Y45" s="31">
        <f t="shared" si="13"/>
        <v>-0.20130272952853598</v>
      </c>
    </row>
    <row r="46" spans="1:25" x14ac:dyDescent="0.3">
      <c r="A46" s="25" t="str">
        <f>'r7.0_papi'!A45</f>
        <v>S24C2RAR04</v>
      </c>
      <c r="B46" s="25" t="str">
        <f>'r7.0_papi'!B45</f>
        <v>redandblack</v>
      </c>
      <c r="C46" s="25">
        <f>'r7.0_papi'!C45</f>
        <v>42</v>
      </c>
      <c r="D46" s="26">
        <f>'r7.0_papi'!D45</f>
        <v>32</v>
      </c>
      <c r="E46" s="27">
        <f>'r7.0_papi'!E45</f>
        <v>36509931084</v>
      </c>
      <c r="F46" s="28">
        <f>'r7.0_papi'!F45</f>
        <v>18544396849</v>
      </c>
      <c r="G46" s="28">
        <f>'r7.0_papi'!G45</f>
        <v>109016183</v>
      </c>
      <c r="H46" s="28">
        <f>'r7.0_papi'!H45</f>
        <v>47930669</v>
      </c>
      <c r="I46" s="28">
        <f>'r7.0_papi'!I45</f>
        <v>108157446</v>
      </c>
      <c r="J46" s="28">
        <f>'r7.0_papi'!J45</f>
        <v>47689065</v>
      </c>
      <c r="K46" s="29">
        <f>'r7.0_papi'!K45</f>
        <v>6621</v>
      </c>
      <c r="L46" s="27">
        <f>pbfS0_papi!E45</f>
        <v>33514420651</v>
      </c>
      <c r="M46" s="28">
        <f>pbfS0_papi!F45</f>
        <v>15256830299</v>
      </c>
      <c r="N46" s="28">
        <f>pbfS0_papi!G45</f>
        <v>88407191</v>
      </c>
      <c r="O46" s="28">
        <f>pbfS0_papi!H45</f>
        <v>34561300</v>
      </c>
      <c r="P46" s="28">
        <f>pbfS0_papi!I45</f>
        <v>87567648</v>
      </c>
      <c r="Q46" s="28">
        <f>pbfS0_papi!J45</f>
        <v>34222782</v>
      </c>
      <c r="R46" s="29">
        <f>pbfS0_papi!K45</f>
        <v>5312</v>
      </c>
      <c r="S46" s="30">
        <f t="shared" si="7"/>
        <v>-8.2046455418064129E-2</v>
      </c>
      <c r="T46" s="31">
        <f t="shared" si="8"/>
        <v>-0.17728085614050482</v>
      </c>
      <c r="U46" s="30">
        <f t="shared" si="9"/>
        <v>-0.18904525395096616</v>
      </c>
      <c r="V46" s="30">
        <f t="shared" si="10"/>
        <v>-0.27893140819711904</v>
      </c>
      <c r="W46" s="30">
        <f t="shared" si="11"/>
        <v>-0.19036875186568292</v>
      </c>
      <c r="X46" s="30">
        <f t="shared" si="12"/>
        <v>-0.28237674611569757</v>
      </c>
      <c r="Y46" s="31">
        <f t="shared" si="13"/>
        <v>-0.19770427427880985</v>
      </c>
    </row>
    <row r="47" spans="1:25" x14ac:dyDescent="0.3">
      <c r="A47" s="32" t="str">
        <f>'r7.0_papi'!A46</f>
        <v>S24C2RAR05</v>
      </c>
      <c r="B47" s="32" t="str">
        <f>'r7.0_papi'!B46</f>
        <v>redandblack</v>
      </c>
      <c r="C47" s="32">
        <f>'r7.0_papi'!C46</f>
        <v>42</v>
      </c>
      <c r="D47" s="33">
        <f>'r7.0_papi'!D46</f>
        <v>32</v>
      </c>
      <c r="E47" s="34">
        <f>'r7.0_papi'!E46</f>
        <v>34868626072</v>
      </c>
      <c r="F47" s="35">
        <f>'r7.0_papi'!F46</f>
        <v>17876451843</v>
      </c>
      <c r="G47" s="35">
        <f>'r7.0_papi'!G46</f>
        <v>106327297</v>
      </c>
      <c r="H47" s="35">
        <f>'r7.0_papi'!H46</f>
        <v>45816531</v>
      </c>
      <c r="I47" s="35">
        <f>'r7.0_papi'!I46</f>
        <v>106018559</v>
      </c>
      <c r="J47" s="35">
        <f>'r7.0_papi'!J46</f>
        <v>45621654</v>
      </c>
      <c r="K47" s="36">
        <f>'r7.0_papi'!K46</f>
        <v>6286</v>
      </c>
      <c r="L47" s="34">
        <f>pbfS0_papi!E46</f>
        <v>31500556201</v>
      </c>
      <c r="M47" s="35">
        <f>pbfS0_papi!F46</f>
        <v>14188107586</v>
      </c>
      <c r="N47" s="35">
        <f>pbfS0_papi!G46</f>
        <v>86019655</v>
      </c>
      <c r="O47" s="35">
        <f>pbfS0_papi!H46</f>
        <v>34402826</v>
      </c>
      <c r="P47" s="35">
        <f>pbfS0_papi!I46</f>
        <v>85230322</v>
      </c>
      <c r="Q47" s="35">
        <f>pbfS0_papi!J46</f>
        <v>34101025</v>
      </c>
      <c r="R47" s="36">
        <f>pbfS0_papi!K46</f>
        <v>4934</v>
      </c>
      <c r="S47" s="37">
        <f t="shared" si="7"/>
        <v>-9.6593134012372447E-2</v>
      </c>
      <c r="T47" s="38">
        <f t="shared" si="8"/>
        <v>-0.20632417939493231</v>
      </c>
      <c r="U47" s="37">
        <f t="shared" si="9"/>
        <v>-0.19099180147502481</v>
      </c>
      <c r="V47" s="37">
        <f t="shared" si="10"/>
        <v>-0.24911761652142542</v>
      </c>
      <c r="W47" s="37">
        <f t="shared" si="11"/>
        <v>-0.19608111255313326</v>
      </c>
      <c r="X47" s="37">
        <f t="shared" si="12"/>
        <v>-0.25252545644224123</v>
      </c>
      <c r="Y47" s="38">
        <f t="shared" si="13"/>
        <v>-0.21508113267578746</v>
      </c>
    </row>
    <row r="48" spans="1:25" x14ac:dyDescent="0.3">
      <c r="A48" s="18" t="str">
        <f>'r7.0_papi'!A47</f>
        <v>S25C2RAR01</v>
      </c>
      <c r="B48" s="18" t="str">
        <f>'r7.0_papi'!B47</f>
        <v>soldier</v>
      </c>
      <c r="C48" s="18">
        <f>'r7.0_papi'!C47</f>
        <v>42</v>
      </c>
      <c r="D48" s="19">
        <f>'r7.0_papi'!D47</f>
        <v>32</v>
      </c>
      <c r="E48" s="20">
        <f>'r7.0_papi'!E47</f>
        <v>50881850738</v>
      </c>
      <c r="F48" s="21">
        <f>'r7.0_papi'!F47</f>
        <v>24878001097</v>
      </c>
      <c r="G48" s="21">
        <f>'r7.0_papi'!G47</f>
        <v>135570358</v>
      </c>
      <c r="H48" s="21">
        <f>'r7.0_papi'!H47</f>
        <v>53436407</v>
      </c>
      <c r="I48" s="21">
        <f>'r7.0_papi'!I47</f>
        <v>135030660</v>
      </c>
      <c r="J48" s="21">
        <f>'r7.0_papi'!J47</f>
        <v>53134921</v>
      </c>
      <c r="K48" s="22">
        <f>'r7.0_papi'!K47</f>
        <v>8201</v>
      </c>
      <c r="L48" s="20">
        <f>pbfS0_papi!E47</f>
        <v>46759720252</v>
      </c>
      <c r="M48" s="21">
        <f>pbfS0_papi!F47</f>
        <v>20930977156</v>
      </c>
      <c r="N48" s="21">
        <f>pbfS0_papi!G47</f>
        <v>108092399</v>
      </c>
      <c r="O48" s="21">
        <f>pbfS0_papi!H47</f>
        <v>36942268</v>
      </c>
      <c r="P48" s="21">
        <f>pbfS0_papi!I47</f>
        <v>106122742</v>
      </c>
      <c r="Q48" s="21">
        <f>pbfS0_papi!J47</f>
        <v>36498824</v>
      </c>
      <c r="R48" s="22">
        <f>pbfS0_papi!K47</f>
        <v>7086</v>
      </c>
      <c r="S48" s="23">
        <f t="shared" si="7"/>
        <v>-8.1013768685923152E-2</v>
      </c>
      <c r="T48" s="24">
        <f t="shared" si="8"/>
        <v>-0.15865518799562903</v>
      </c>
      <c r="U48" s="23">
        <f t="shared" si="9"/>
        <v>-0.2026841221441637</v>
      </c>
      <c r="V48" s="23">
        <f t="shared" si="10"/>
        <v>-0.30866856373782764</v>
      </c>
      <c r="W48" s="23">
        <f t="shared" si="11"/>
        <v>-0.21408410504695749</v>
      </c>
      <c r="X48" s="23">
        <f t="shared" si="12"/>
        <v>-0.31309159187420266</v>
      </c>
      <c r="Y48" s="24">
        <f t="shared" si="13"/>
        <v>-0.13595902938666016</v>
      </c>
    </row>
    <row r="49" spans="1:25" x14ac:dyDescent="0.3">
      <c r="A49" s="25" t="str">
        <f>'r7.0_papi'!A48</f>
        <v>S25C2RAR02</v>
      </c>
      <c r="B49" s="25" t="str">
        <f>'r7.0_papi'!B48</f>
        <v>soldier</v>
      </c>
      <c r="C49" s="25">
        <f>'r7.0_papi'!C48</f>
        <v>42</v>
      </c>
      <c r="D49" s="26">
        <f>'r7.0_papi'!D48</f>
        <v>32</v>
      </c>
      <c r="E49" s="27">
        <f>'r7.0_papi'!E48</f>
        <v>53224645551</v>
      </c>
      <c r="F49" s="28">
        <f>'r7.0_papi'!F48</f>
        <v>27258101006</v>
      </c>
      <c r="G49" s="28">
        <f>'r7.0_papi'!G48</f>
        <v>176118090</v>
      </c>
      <c r="H49" s="28">
        <f>'r7.0_papi'!H48</f>
        <v>74210341</v>
      </c>
      <c r="I49" s="28">
        <f>'r7.0_papi'!I48</f>
        <v>175135068</v>
      </c>
      <c r="J49" s="28">
        <f>'r7.0_papi'!J48</f>
        <v>73913354</v>
      </c>
      <c r="K49" s="29">
        <f>'r7.0_papi'!K48</f>
        <v>8918</v>
      </c>
      <c r="L49" s="27">
        <f>pbfS0_papi!E48</f>
        <v>47150925266</v>
      </c>
      <c r="M49" s="28">
        <f>pbfS0_papi!F48</f>
        <v>21519784208</v>
      </c>
      <c r="N49" s="28">
        <f>pbfS0_papi!G48</f>
        <v>109158120</v>
      </c>
      <c r="O49" s="28">
        <f>pbfS0_papi!H48</f>
        <v>38677773</v>
      </c>
      <c r="P49" s="28">
        <f>pbfS0_papi!I48</f>
        <v>106798690</v>
      </c>
      <c r="Q49" s="28">
        <f>pbfS0_papi!J48</f>
        <v>38118327</v>
      </c>
      <c r="R49" s="29">
        <f>pbfS0_papi!K48</f>
        <v>7269</v>
      </c>
      <c r="S49" s="30">
        <f t="shared" si="7"/>
        <v>-0.11411480944819341</v>
      </c>
      <c r="T49" s="31">
        <f t="shared" si="8"/>
        <v>-0.21051784923450437</v>
      </c>
      <c r="U49" s="30">
        <f t="shared" si="9"/>
        <v>-0.38019927424831829</v>
      </c>
      <c r="V49" s="30">
        <f t="shared" si="10"/>
        <v>-0.47880884956451014</v>
      </c>
      <c r="W49" s="30">
        <f t="shared" si="11"/>
        <v>-0.39019243136388881</v>
      </c>
      <c r="X49" s="30">
        <f t="shared" si="12"/>
        <v>-0.4842836248507949</v>
      </c>
      <c r="Y49" s="31">
        <f t="shared" si="13"/>
        <v>-0.18490692980488899</v>
      </c>
    </row>
    <row r="50" spans="1:25" x14ac:dyDescent="0.3">
      <c r="A50" s="25" t="str">
        <f>'r7.0_papi'!A49</f>
        <v>S25C2RAR03</v>
      </c>
      <c r="B50" s="25" t="str">
        <f>'r7.0_papi'!B49</f>
        <v>soldier</v>
      </c>
      <c r="C50" s="25">
        <f>'r7.0_papi'!C49</f>
        <v>42</v>
      </c>
      <c r="D50" s="26">
        <f>'r7.0_papi'!D49</f>
        <v>32</v>
      </c>
      <c r="E50" s="27">
        <f>'r7.0_papi'!E49</f>
        <v>53121022718</v>
      </c>
      <c r="F50" s="28">
        <f>'r7.0_papi'!F49</f>
        <v>26704516706</v>
      </c>
      <c r="G50" s="28">
        <f>'r7.0_papi'!G49</f>
        <v>173025171</v>
      </c>
      <c r="H50" s="28">
        <f>'r7.0_papi'!H49</f>
        <v>75462108</v>
      </c>
      <c r="I50" s="28">
        <f>'r7.0_papi'!I49</f>
        <v>172128037</v>
      </c>
      <c r="J50" s="28">
        <f>'r7.0_papi'!J49</f>
        <v>75170671</v>
      </c>
      <c r="K50" s="29">
        <f>'r7.0_papi'!K49</f>
        <v>9140</v>
      </c>
      <c r="L50" s="27">
        <f>pbfS0_papi!E49</f>
        <v>47111834116</v>
      </c>
      <c r="M50" s="28">
        <f>pbfS0_papi!F49</f>
        <v>21392803784</v>
      </c>
      <c r="N50" s="28">
        <f>pbfS0_papi!G49</f>
        <v>109305254</v>
      </c>
      <c r="O50" s="28">
        <f>pbfS0_papi!H49</f>
        <v>38380595</v>
      </c>
      <c r="P50" s="28">
        <f>pbfS0_papi!I49</f>
        <v>107111852</v>
      </c>
      <c r="Q50" s="28">
        <f>pbfS0_papi!J49</f>
        <v>37915097</v>
      </c>
      <c r="R50" s="29">
        <f>pbfS0_papi!K49</f>
        <v>7064</v>
      </c>
      <c r="S50" s="30">
        <f t="shared" si="7"/>
        <v>-0.11312260748255122</v>
      </c>
      <c r="T50" s="31">
        <f t="shared" si="8"/>
        <v>-0.19890691078511669</v>
      </c>
      <c r="U50" s="30">
        <f t="shared" si="9"/>
        <v>-0.36826963748528818</v>
      </c>
      <c r="V50" s="30">
        <f t="shared" si="10"/>
        <v>-0.49139248800205793</v>
      </c>
      <c r="W50" s="30">
        <f t="shared" si="11"/>
        <v>-0.37771990044829246</v>
      </c>
      <c r="X50" s="30">
        <f t="shared" si="12"/>
        <v>-0.49561316274534783</v>
      </c>
      <c r="Y50" s="31">
        <f t="shared" si="13"/>
        <v>-0.22713347921225382</v>
      </c>
    </row>
    <row r="51" spans="1:25" x14ac:dyDescent="0.3">
      <c r="A51" s="25" t="str">
        <f>'r7.0_papi'!A50</f>
        <v>S25C2RAR04</v>
      </c>
      <c r="B51" s="25" t="str">
        <f>'r7.0_papi'!B50</f>
        <v>soldier</v>
      </c>
      <c r="C51" s="25">
        <f>'r7.0_papi'!C50</f>
        <v>42</v>
      </c>
      <c r="D51" s="26">
        <f>'r7.0_papi'!D50</f>
        <v>32</v>
      </c>
      <c r="E51" s="27">
        <f>'r7.0_papi'!E50</f>
        <v>54195895292</v>
      </c>
      <c r="F51" s="28">
        <f>'r7.0_papi'!F50</f>
        <v>27426025701</v>
      </c>
      <c r="G51" s="28">
        <f>'r7.0_papi'!G50</f>
        <v>177785427</v>
      </c>
      <c r="H51" s="28">
        <f>'r7.0_papi'!H50</f>
        <v>78014389</v>
      </c>
      <c r="I51" s="28">
        <f>'r7.0_papi'!I50</f>
        <v>177389036</v>
      </c>
      <c r="J51" s="28">
        <f>'r7.0_papi'!J50</f>
        <v>77752224</v>
      </c>
      <c r="K51" s="29">
        <f>'r7.0_papi'!K50</f>
        <v>9743</v>
      </c>
      <c r="L51" s="27">
        <f>pbfS0_papi!E50</f>
        <v>47548898559</v>
      </c>
      <c r="M51" s="28">
        <f>pbfS0_papi!F50</f>
        <v>21918347562</v>
      </c>
      <c r="N51" s="28">
        <f>pbfS0_papi!G50</f>
        <v>113493680</v>
      </c>
      <c r="O51" s="28">
        <f>pbfS0_papi!H50</f>
        <v>41358626</v>
      </c>
      <c r="P51" s="28">
        <f>pbfS0_papi!I50</f>
        <v>112209723</v>
      </c>
      <c r="Q51" s="28">
        <f>pbfS0_papi!J50</f>
        <v>40831115</v>
      </c>
      <c r="R51" s="29">
        <f>pbfS0_papi!K50</f>
        <v>7782</v>
      </c>
      <c r="S51" s="30">
        <f t="shared" si="7"/>
        <v>-0.12264760453142991</v>
      </c>
      <c r="T51" s="31">
        <f t="shared" si="8"/>
        <v>-0.20081940413259294</v>
      </c>
      <c r="U51" s="30">
        <f t="shared" si="9"/>
        <v>-0.3616255172590721</v>
      </c>
      <c r="V51" s="30">
        <f t="shared" si="10"/>
        <v>-0.46985900254887597</v>
      </c>
      <c r="W51" s="30">
        <f t="shared" si="11"/>
        <v>-0.36743710022754733</v>
      </c>
      <c r="X51" s="30">
        <f t="shared" si="12"/>
        <v>-0.47485598611301461</v>
      </c>
      <c r="Y51" s="31">
        <f t="shared" si="13"/>
        <v>-0.20127270861131069</v>
      </c>
    </row>
    <row r="52" spans="1:25" x14ac:dyDescent="0.3">
      <c r="A52" s="32" t="str">
        <f>'r7.0_papi'!A51</f>
        <v>S25C2RAR05</v>
      </c>
      <c r="B52" s="32" t="str">
        <f>'r7.0_papi'!B51</f>
        <v>soldier</v>
      </c>
      <c r="C52" s="32">
        <f>'r7.0_papi'!C51</f>
        <v>42</v>
      </c>
      <c r="D52" s="33">
        <f>'r7.0_papi'!D51</f>
        <v>32</v>
      </c>
      <c r="E52" s="34">
        <f>'r7.0_papi'!E51</f>
        <v>50340601912</v>
      </c>
      <c r="F52" s="35">
        <f>'r7.0_papi'!F51</f>
        <v>26009582115</v>
      </c>
      <c r="G52" s="35">
        <f>'r7.0_papi'!G51</f>
        <v>136386241</v>
      </c>
      <c r="H52" s="35">
        <f>'r7.0_papi'!H51</f>
        <v>57466089</v>
      </c>
      <c r="I52" s="35">
        <f>'r7.0_papi'!I51</f>
        <v>135827744</v>
      </c>
      <c r="J52" s="35">
        <f>'r7.0_papi'!J51</f>
        <v>57183399</v>
      </c>
      <c r="K52" s="36">
        <f>'r7.0_papi'!K51</f>
        <v>9114</v>
      </c>
      <c r="L52" s="34">
        <f>pbfS0_papi!E51</f>
        <v>44259826951</v>
      </c>
      <c r="M52" s="35">
        <f>pbfS0_papi!F51</f>
        <v>20109787783</v>
      </c>
      <c r="N52" s="35">
        <f>pbfS0_papi!G51</f>
        <v>104871704</v>
      </c>
      <c r="O52" s="35">
        <f>pbfS0_papi!H51</f>
        <v>39531828</v>
      </c>
      <c r="P52" s="35">
        <f>pbfS0_papi!I51</f>
        <v>103435330</v>
      </c>
      <c r="Q52" s="35">
        <f>pbfS0_papi!J51</f>
        <v>39074484</v>
      </c>
      <c r="R52" s="36">
        <f>pbfS0_papi!K51</f>
        <v>7185</v>
      </c>
      <c r="S52" s="37">
        <f t="shared" si="7"/>
        <v>-0.12079265503479186</v>
      </c>
      <c r="T52" s="38">
        <f t="shared" si="8"/>
        <v>-0.22683156945445604</v>
      </c>
      <c r="U52" s="37">
        <f t="shared" si="9"/>
        <v>-0.23106830109057702</v>
      </c>
      <c r="V52" s="37">
        <f t="shared" si="10"/>
        <v>-0.31208424502318227</v>
      </c>
      <c r="W52" s="37">
        <f t="shared" si="11"/>
        <v>-0.23848157266014813</v>
      </c>
      <c r="X52" s="37">
        <f t="shared" si="12"/>
        <v>-0.31668133263641779</v>
      </c>
      <c r="Y52" s="38">
        <f t="shared" si="13"/>
        <v>-0.21165240289664253</v>
      </c>
    </row>
    <row r="53" spans="1:25" x14ac:dyDescent="0.3">
      <c r="A53" s="18" t="str">
        <f>'r7.0_papi'!A52</f>
        <v>S22C2RAR01</v>
      </c>
      <c r="B53" s="18" t="str">
        <f>'r7.0_papi'!B52</f>
        <v>queen</v>
      </c>
      <c r="C53" s="18">
        <f>'r7.0_papi'!C52</f>
        <v>42</v>
      </c>
      <c r="D53" s="19">
        <f>'r7.0_papi'!D52</f>
        <v>32</v>
      </c>
      <c r="E53" s="20">
        <f>'r7.0_papi'!E52</f>
        <v>45332263522</v>
      </c>
      <c r="F53" s="21">
        <f>'r7.0_papi'!F52</f>
        <v>22073116376</v>
      </c>
      <c r="G53" s="21">
        <f>'r7.0_papi'!G52</f>
        <v>118351235</v>
      </c>
      <c r="H53" s="21">
        <f>'r7.0_papi'!H52</f>
        <v>46472568</v>
      </c>
      <c r="I53" s="21">
        <f>'r7.0_papi'!I52</f>
        <v>118012133</v>
      </c>
      <c r="J53" s="21">
        <f>'r7.0_papi'!J52</f>
        <v>46252693</v>
      </c>
      <c r="K53" s="22">
        <f>'r7.0_papi'!K52</f>
        <v>7494</v>
      </c>
      <c r="L53" s="20">
        <f>pbfS0_papi!E52</f>
        <v>40039781937</v>
      </c>
      <c r="M53" s="21">
        <f>pbfS0_papi!F52</f>
        <v>18173256236</v>
      </c>
      <c r="N53" s="21">
        <f>pbfS0_papi!G52</f>
        <v>95778354</v>
      </c>
      <c r="O53" s="21">
        <f>pbfS0_papi!H52</f>
        <v>34224531</v>
      </c>
      <c r="P53" s="21">
        <f>pbfS0_papi!I52</f>
        <v>94403276</v>
      </c>
      <c r="Q53" s="21">
        <f>pbfS0_papi!J52</f>
        <v>33832455</v>
      </c>
      <c r="R53" s="22">
        <f>pbfS0_papi!K52</f>
        <v>5962</v>
      </c>
      <c r="S53" s="23">
        <f t="shared" si="7"/>
        <v>-0.11674867244234405</v>
      </c>
      <c r="T53" s="24">
        <f t="shared" si="8"/>
        <v>-0.17667918175071556</v>
      </c>
      <c r="U53" s="23">
        <f t="shared" si="9"/>
        <v>-0.19072788720793662</v>
      </c>
      <c r="V53" s="23">
        <f t="shared" si="10"/>
        <v>-0.26355412509160242</v>
      </c>
      <c r="W53" s="23">
        <f t="shared" si="11"/>
        <v>-0.20005448931255229</v>
      </c>
      <c r="X53" s="23">
        <f t="shared" si="12"/>
        <v>-0.26853005077996217</v>
      </c>
      <c r="Y53" s="24">
        <f t="shared" si="13"/>
        <v>-0.20443021083533494</v>
      </c>
    </row>
    <row r="54" spans="1:25" x14ac:dyDescent="0.3">
      <c r="A54" s="25" t="str">
        <f>'r7.0_papi'!A53</f>
        <v>S22C2RAR02</v>
      </c>
      <c r="B54" s="25" t="str">
        <f>'r7.0_papi'!B53</f>
        <v>queen</v>
      </c>
      <c r="C54" s="25">
        <f>'r7.0_papi'!C53</f>
        <v>42</v>
      </c>
      <c r="D54" s="26">
        <f>'r7.0_papi'!D53</f>
        <v>32</v>
      </c>
      <c r="E54" s="27">
        <f>'r7.0_papi'!E53</f>
        <v>46417187376</v>
      </c>
      <c r="F54" s="28">
        <f>'r7.0_papi'!F53</f>
        <v>22670137922</v>
      </c>
      <c r="G54" s="28">
        <f>'r7.0_papi'!G53</f>
        <v>121148039</v>
      </c>
      <c r="H54" s="28">
        <f>'r7.0_papi'!H53</f>
        <v>46994881</v>
      </c>
      <c r="I54" s="28">
        <f>'r7.0_papi'!I53</f>
        <v>120570203</v>
      </c>
      <c r="J54" s="28">
        <f>'r7.0_papi'!J53</f>
        <v>46730186</v>
      </c>
      <c r="K54" s="29">
        <f>'r7.0_papi'!K53</f>
        <v>7645</v>
      </c>
      <c r="L54" s="27">
        <f>pbfS0_papi!E53</f>
        <v>40397358417</v>
      </c>
      <c r="M54" s="28">
        <f>pbfS0_papi!F53</f>
        <v>18368980855</v>
      </c>
      <c r="N54" s="28">
        <f>pbfS0_papi!G53</f>
        <v>96203428</v>
      </c>
      <c r="O54" s="28">
        <f>pbfS0_papi!H53</f>
        <v>35740183</v>
      </c>
      <c r="P54" s="28">
        <f>pbfS0_papi!I53</f>
        <v>95350228</v>
      </c>
      <c r="Q54" s="28">
        <f>pbfS0_papi!J53</f>
        <v>35360923</v>
      </c>
      <c r="R54" s="29">
        <f>pbfS0_papi!K53</f>
        <v>6442</v>
      </c>
      <c r="S54" s="30">
        <f t="shared" si="7"/>
        <v>-0.12968965375339722</v>
      </c>
      <c r="T54" s="31">
        <f t="shared" si="8"/>
        <v>-0.18972787381350631</v>
      </c>
      <c r="U54" s="30">
        <f t="shared" si="9"/>
        <v>-0.20590189660436847</v>
      </c>
      <c r="V54" s="30">
        <f t="shared" si="10"/>
        <v>-0.23948774335655834</v>
      </c>
      <c r="W54" s="30">
        <f t="shared" si="11"/>
        <v>-0.20917253494215315</v>
      </c>
      <c r="X54" s="30">
        <f t="shared" si="12"/>
        <v>-0.24329590727501063</v>
      </c>
      <c r="Y54" s="31">
        <f t="shared" si="13"/>
        <v>-0.15735775016350556</v>
      </c>
    </row>
    <row r="55" spans="1:25" x14ac:dyDescent="0.3">
      <c r="A55" s="25" t="str">
        <f>'r7.0_papi'!A54</f>
        <v>S22C2RAR03</v>
      </c>
      <c r="B55" s="25" t="str">
        <f>'r7.0_papi'!B54</f>
        <v>queen</v>
      </c>
      <c r="C55" s="25">
        <f>'r7.0_papi'!C54</f>
        <v>42</v>
      </c>
      <c r="D55" s="26">
        <f>'r7.0_papi'!D54</f>
        <v>32</v>
      </c>
      <c r="E55" s="27">
        <f>'r7.0_papi'!E54</f>
        <v>47125755895</v>
      </c>
      <c r="F55" s="28">
        <f>'r7.0_papi'!F54</f>
        <v>22942597291</v>
      </c>
      <c r="G55" s="28">
        <f>'r7.0_papi'!G54</f>
        <v>123052634</v>
      </c>
      <c r="H55" s="28">
        <f>'r7.0_papi'!H54</f>
        <v>44416205</v>
      </c>
      <c r="I55" s="28">
        <f>'r7.0_papi'!I54</f>
        <v>122739566</v>
      </c>
      <c r="J55" s="28">
        <f>'r7.0_papi'!J54</f>
        <v>44204183</v>
      </c>
      <c r="K55" s="29">
        <f>'r7.0_papi'!K54</f>
        <v>7820</v>
      </c>
      <c r="L55" s="27">
        <f>pbfS0_papi!E54</f>
        <v>40617554918</v>
      </c>
      <c r="M55" s="28">
        <f>pbfS0_papi!F54</f>
        <v>18488427187</v>
      </c>
      <c r="N55" s="28">
        <f>pbfS0_papi!G54</f>
        <v>97368120</v>
      </c>
      <c r="O55" s="28">
        <f>pbfS0_papi!H54</f>
        <v>36036695</v>
      </c>
      <c r="P55" s="28">
        <f>pbfS0_papi!I54</f>
        <v>95956944</v>
      </c>
      <c r="Q55" s="28">
        <f>pbfS0_papi!J54</f>
        <v>35598534</v>
      </c>
      <c r="R55" s="29">
        <f>pbfS0_papi!K54</f>
        <v>6445</v>
      </c>
      <c r="S55" s="30">
        <f t="shared" si="7"/>
        <v>-0.1381028453209493</v>
      </c>
      <c r="T55" s="31">
        <f t="shared" si="8"/>
        <v>-0.19414410877304189</v>
      </c>
      <c r="U55" s="30">
        <f t="shared" si="9"/>
        <v>-0.2087278684339256</v>
      </c>
      <c r="V55" s="30">
        <f t="shared" si="10"/>
        <v>-0.18865884647281325</v>
      </c>
      <c r="W55" s="30">
        <f t="shared" si="11"/>
        <v>-0.21820691463093489</v>
      </c>
      <c r="X55" s="30">
        <f t="shared" si="12"/>
        <v>-0.19467951709456999</v>
      </c>
      <c r="Y55" s="31">
        <f t="shared" si="13"/>
        <v>-0.17583120204603581</v>
      </c>
    </row>
    <row r="56" spans="1:25" x14ac:dyDescent="0.3">
      <c r="A56" s="25" t="str">
        <f>'r7.0_papi'!A55</f>
        <v>S22C2RAR04</v>
      </c>
      <c r="B56" s="25" t="str">
        <f>'r7.0_papi'!B55</f>
        <v>queen</v>
      </c>
      <c r="C56" s="25">
        <f>'r7.0_papi'!C55</f>
        <v>42</v>
      </c>
      <c r="D56" s="26">
        <f>'r7.0_papi'!D55</f>
        <v>32</v>
      </c>
      <c r="E56" s="27">
        <f>'r7.0_papi'!E55</f>
        <v>47304353088</v>
      </c>
      <c r="F56" s="28">
        <f>'r7.0_papi'!F55</f>
        <v>23025458120</v>
      </c>
      <c r="G56" s="28">
        <f>'r7.0_papi'!G55</f>
        <v>121936067</v>
      </c>
      <c r="H56" s="28">
        <f>'r7.0_papi'!H55</f>
        <v>48166913</v>
      </c>
      <c r="I56" s="28">
        <f>'r7.0_papi'!I55</f>
        <v>121128962</v>
      </c>
      <c r="J56" s="28">
        <f>'r7.0_papi'!J55</f>
        <v>47839139</v>
      </c>
      <c r="K56" s="29">
        <f>'r7.0_papi'!K55</f>
        <v>8125</v>
      </c>
      <c r="L56" s="27">
        <f>pbfS0_papi!E55</f>
        <v>40645095054</v>
      </c>
      <c r="M56" s="28">
        <f>pbfS0_papi!F55</f>
        <v>18400907911</v>
      </c>
      <c r="N56" s="28">
        <f>pbfS0_papi!G55</f>
        <v>97050227</v>
      </c>
      <c r="O56" s="28">
        <f>pbfS0_papi!H55</f>
        <v>35638845</v>
      </c>
      <c r="P56" s="28">
        <f>pbfS0_papi!I55</f>
        <v>96060404</v>
      </c>
      <c r="Q56" s="28">
        <f>pbfS0_papi!J55</f>
        <v>35249258</v>
      </c>
      <c r="R56" s="29">
        <f>pbfS0_papi!K55</f>
        <v>6319</v>
      </c>
      <c r="S56" s="30">
        <f t="shared" si="7"/>
        <v>-0.1407747405743362</v>
      </c>
      <c r="T56" s="31">
        <f t="shared" si="8"/>
        <v>-0.20084509002594386</v>
      </c>
      <c r="U56" s="30">
        <f t="shared" si="9"/>
        <v>-0.20408924621129529</v>
      </c>
      <c r="V56" s="30">
        <f t="shared" si="10"/>
        <v>-0.26009696739336396</v>
      </c>
      <c r="W56" s="30">
        <f t="shared" si="11"/>
        <v>-0.20695758954823704</v>
      </c>
      <c r="X56" s="30">
        <f t="shared" si="12"/>
        <v>-0.26317114528336305</v>
      </c>
      <c r="Y56" s="31">
        <f t="shared" si="13"/>
        <v>-0.22227692307692307</v>
      </c>
    </row>
    <row r="57" spans="1:25" x14ac:dyDescent="0.3">
      <c r="A57" s="32" t="str">
        <f>'r7.0_papi'!A56</f>
        <v>S22C2RAR05</v>
      </c>
      <c r="B57" s="32" t="str">
        <f>'r7.0_papi'!B56</f>
        <v>queen</v>
      </c>
      <c r="C57" s="32">
        <f>'r7.0_papi'!C56</f>
        <v>42</v>
      </c>
      <c r="D57" s="33">
        <f>'r7.0_papi'!D56</f>
        <v>32</v>
      </c>
      <c r="E57" s="34">
        <f>'r7.0_papi'!E56</f>
        <v>45187439392</v>
      </c>
      <c r="F57" s="35">
        <f>'r7.0_papi'!F56</f>
        <v>22362923453</v>
      </c>
      <c r="G57" s="35">
        <f>'r7.0_papi'!G56</f>
        <v>120706288</v>
      </c>
      <c r="H57" s="35">
        <f>'r7.0_papi'!H56</f>
        <v>48026038</v>
      </c>
      <c r="I57" s="35">
        <f>'r7.0_papi'!I56</f>
        <v>119609753</v>
      </c>
      <c r="J57" s="35">
        <f>'r7.0_papi'!J56</f>
        <v>47694894</v>
      </c>
      <c r="K57" s="36">
        <f>'r7.0_papi'!K56</f>
        <v>8022</v>
      </c>
      <c r="L57" s="34">
        <f>pbfS0_papi!E56</f>
        <v>38009407579</v>
      </c>
      <c r="M57" s="35">
        <f>pbfS0_papi!F56</f>
        <v>17107873808</v>
      </c>
      <c r="N57" s="35">
        <f>pbfS0_papi!G56</f>
        <v>94338004</v>
      </c>
      <c r="O57" s="35">
        <f>pbfS0_papi!H56</f>
        <v>35906490</v>
      </c>
      <c r="P57" s="35">
        <f>pbfS0_papi!I56</f>
        <v>93508887</v>
      </c>
      <c r="Q57" s="35">
        <f>pbfS0_papi!J56</f>
        <v>35548726</v>
      </c>
      <c r="R57" s="36">
        <f>pbfS0_papi!K56</f>
        <v>6033</v>
      </c>
      <c r="S57" s="37">
        <f t="shared" si="7"/>
        <v>-0.15885015636161054</v>
      </c>
      <c r="T57" s="38">
        <f t="shared" si="8"/>
        <v>-0.23498938571446176</v>
      </c>
      <c r="U57" s="37">
        <f t="shared" si="9"/>
        <v>-0.21844996177829609</v>
      </c>
      <c r="V57" s="37">
        <f t="shared" si="10"/>
        <v>-0.25235369197017665</v>
      </c>
      <c r="W57" s="37">
        <f t="shared" si="11"/>
        <v>-0.2182168706593684</v>
      </c>
      <c r="X57" s="37">
        <f t="shared" si="12"/>
        <v>-0.25466390595186145</v>
      </c>
      <c r="Y57" s="38">
        <f t="shared" si="13"/>
        <v>-0.24794315632011968</v>
      </c>
    </row>
    <row r="58" spans="1:25" x14ac:dyDescent="0.3">
      <c r="A58" s="18" t="str">
        <f>'r7.0_papi'!A57</f>
        <v>S26C2RAR01</v>
      </c>
      <c r="B58" s="18" t="str">
        <f>'r7.0_papi'!B57</f>
        <v>longdress</v>
      </c>
      <c r="C58" s="18">
        <f>'r7.0_papi'!C57</f>
        <v>42</v>
      </c>
      <c r="D58" s="19">
        <f>'r7.0_papi'!D57</f>
        <v>32</v>
      </c>
      <c r="E58" s="20">
        <f>'r7.0_papi'!E57</f>
        <v>37609187022</v>
      </c>
      <c r="F58" s="21">
        <f>'r7.0_papi'!F57</f>
        <v>19246038943</v>
      </c>
      <c r="G58" s="21">
        <f>'r7.0_papi'!G57</f>
        <v>114044906</v>
      </c>
      <c r="H58" s="21">
        <f>'r7.0_papi'!H57</f>
        <v>50036287</v>
      </c>
      <c r="I58" s="21">
        <f>'r7.0_papi'!I57</f>
        <v>113546278</v>
      </c>
      <c r="J58" s="21">
        <f>'r7.0_papi'!J57</f>
        <v>49784772</v>
      </c>
      <c r="K58" s="22">
        <f>'r7.0_papi'!K57</f>
        <v>6758</v>
      </c>
      <c r="L58" s="20">
        <f>pbfS0_papi!E57</f>
        <v>34378741670</v>
      </c>
      <c r="M58" s="21">
        <f>pbfS0_papi!F57</f>
        <v>15668732315</v>
      </c>
      <c r="N58" s="21">
        <f>pbfS0_papi!G57</f>
        <v>87336460</v>
      </c>
      <c r="O58" s="21">
        <f>pbfS0_papi!H57</f>
        <v>36607371</v>
      </c>
      <c r="P58" s="21">
        <f>pbfS0_papi!I57</f>
        <v>86416261</v>
      </c>
      <c r="Q58" s="21">
        <f>pbfS0_papi!J57</f>
        <v>36266381</v>
      </c>
      <c r="R58" s="22">
        <f>pbfS0_papi!K57</f>
        <v>5607</v>
      </c>
      <c r="S58" s="23">
        <f t="shared" si="7"/>
        <v>-8.5895112545514671E-2</v>
      </c>
      <c r="T58" s="24">
        <f t="shared" si="8"/>
        <v>-0.18587235735076316</v>
      </c>
      <c r="U58" s="23">
        <f t="shared" si="9"/>
        <v>-0.23419236278733924</v>
      </c>
      <c r="V58" s="23">
        <f t="shared" si="10"/>
        <v>-0.26838354332726566</v>
      </c>
      <c r="W58" s="23">
        <f t="shared" si="11"/>
        <v>-0.23893356504384936</v>
      </c>
      <c r="X58" s="23">
        <f t="shared" si="12"/>
        <v>-0.27153666587043923</v>
      </c>
      <c r="Y58" s="24">
        <f t="shared" si="13"/>
        <v>-0.1703166617342409</v>
      </c>
    </row>
    <row r="59" spans="1:25" x14ac:dyDescent="0.3">
      <c r="A59" s="25" t="str">
        <f>'r7.0_papi'!A58</f>
        <v>S26C2RAR02</v>
      </c>
      <c r="B59" s="25" t="str">
        <f>'r7.0_papi'!B58</f>
        <v>longdress</v>
      </c>
      <c r="C59" s="25">
        <f>'r7.0_papi'!C58</f>
        <v>42</v>
      </c>
      <c r="D59" s="26">
        <f>'r7.0_papi'!D58</f>
        <v>32</v>
      </c>
      <c r="E59" s="27">
        <f>'r7.0_papi'!E58</f>
        <v>38628768204</v>
      </c>
      <c r="F59" s="28">
        <f>'r7.0_papi'!F58</f>
        <v>19647965623</v>
      </c>
      <c r="G59" s="28">
        <f>'r7.0_papi'!G58</f>
        <v>115535062</v>
      </c>
      <c r="H59" s="28">
        <f>'r7.0_papi'!H58</f>
        <v>49495879</v>
      </c>
      <c r="I59" s="28">
        <f>'r7.0_papi'!I58</f>
        <v>115114669</v>
      </c>
      <c r="J59" s="28">
        <f>'r7.0_papi'!J58</f>
        <v>49279846</v>
      </c>
      <c r="K59" s="29">
        <f>'r7.0_papi'!K58</f>
        <v>6855</v>
      </c>
      <c r="L59" s="27">
        <f>pbfS0_papi!E58</f>
        <v>34711523573</v>
      </c>
      <c r="M59" s="28">
        <f>pbfS0_papi!F58</f>
        <v>15812619449</v>
      </c>
      <c r="N59" s="28">
        <f>pbfS0_papi!G58</f>
        <v>87792939</v>
      </c>
      <c r="O59" s="28">
        <f>pbfS0_papi!H58</f>
        <v>36659834</v>
      </c>
      <c r="P59" s="28">
        <f>pbfS0_papi!I58</f>
        <v>87015764</v>
      </c>
      <c r="Q59" s="28">
        <f>pbfS0_papi!J58</f>
        <v>36341528</v>
      </c>
      <c r="R59" s="29">
        <f>pbfS0_papi!K58</f>
        <v>5646</v>
      </c>
      <c r="S59" s="30">
        <f t="shared" si="7"/>
        <v>-0.1014074435486237</v>
      </c>
      <c r="T59" s="31">
        <f t="shared" si="8"/>
        <v>-0.19520322091312731</v>
      </c>
      <c r="U59" s="30">
        <f t="shared" si="9"/>
        <v>-0.2401186490037111</v>
      </c>
      <c r="V59" s="30">
        <f t="shared" si="10"/>
        <v>-0.25933563075018834</v>
      </c>
      <c r="W59" s="30">
        <f t="shared" si="11"/>
        <v>-0.24409491200465511</v>
      </c>
      <c r="X59" s="30">
        <f t="shared" si="12"/>
        <v>-0.26254785779971795</v>
      </c>
      <c r="Y59" s="31">
        <f t="shared" si="13"/>
        <v>-0.17636761487964989</v>
      </c>
    </row>
    <row r="60" spans="1:25" x14ac:dyDescent="0.3">
      <c r="A60" s="25" t="str">
        <f>'r7.0_papi'!A59</f>
        <v>S26C2RAR03</v>
      </c>
      <c r="B60" s="25" t="str">
        <f>'r7.0_papi'!B59</f>
        <v>longdress</v>
      </c>
      <c r="C60" s="25">
        <f>'r7.0_papi'!C59</f>
        <v>42</v>
      </c>
      <c r="D60" s="26">
        <f>'r7.0_papi'!D59</f>
        <v>32</v>
      </c>
      <c r="E60" s="27">
        <f>'r7.0_papi'!E59</f>
        <v>38820762651</v>
      </c>
      <c r="F60" s="28">
        <f>'r7.0_papi'!F59</f>
        <v>19816990295</v>
      </c>
      <c r="G60" s="28">
        <f>'r7.0_papi'!G59</f>
        <v>116401586</v>
      </c>
      <c r="H60" s="28">
        <f>'r7.0_papi'!H59</f>
        <v>48291656</v>
      </c>
      <c r="I60" s="28">
        <f>'r7.0_papi'!I59</f>
        <v>116112217</v>
      </c>
      <c r="J60" s="28">
        <f>'r7.0_papi'!J59</f>
        <v>48087342</v>
      </c>
      <c r="K60" s="29">
        <f>'r7.0_papi'!K59</f>
        <v>6989</v>
      </c>
      <c r="L60" s="27">
        <f>pbfS0_papi!E59</f>
        <v>34771230855</v>
      </c>
      <c r="M60" s="28">
        <f>pbfS0_papi!F59</f>
        <v>15788881445</v>
      </c>
      <c r="N60" s="28">
        <f>pbfS0_papi!G59</f>
        <v>87944409</v>
      </c>
      <c r="O60" s="28">
        <f>pbfS0_papi!H59</f>
        <v>36341004</v>
      </c>
      <c r="P60" s="28">
        <f>pbfS0_papi!I59</f>
        <v>87179941</v>
      </c>
      <c r="Q60" s="28">
        <f>pbfS0_papi!J59</f>
        <v>36024439</v>
      </c>
      <c r="R60" s="29">
        <f>pbfS0_papi!K59</f>
        <v>5624</v>
      </c>
      <c r="S60" s="30">
        <f t="shared" si="7"/>
        <v>-0.10431355592896077</v>
      </c>
      <c r="T60" s="31">
        <f t="shared" si="8"/>
        <v>-0.20326541972502893</v>
      </c>
      <c r="U60" s="30">
        <f t="shared" si="9"/>
        <v>-0.24447413457064066</v>
      </c>
      <c r="V60" s="30">
        <f t="shared" si="10"/>
        <v>-0.2474682582846196</v>
      </c>
      <c r="W60" s="30">
        <f t="shared" si="11"/>
        <v>-0.24917512340669543</v>
      </c>
      <c r="X60" s="30">
        <f t="shared" si="12"/>
        <v>-0.25085401892248482</v>
      </c>
      <c r="Y60" s="31">
        <f t="shared" si="13"/>
        <v>-0.19530691085992274</v>
      </c>
    </row>
    <row r="61" spans="1:25" x14ac:dyDescent="0.3">
      <c r="A61" s="25" t="str">
        <f>'r7.0_papi'!A60</f>
        <v>S26C2RAR04</v>
      </c>
      <c r="B61" s="25" t="str">
        <f>'r7.0_papi'!B60</f>
        <v>longdress</v>
      </c>
      <c r="C61" s="25">
        <f>'r7.0_papi'!C60</f>
        <v>42</v>
      </c>
      <c r="D61" s="26">
        <f>'r7.0_papi'!D60</f>
        <v>32</v>
      </c>
      <c r="E61" s="27">
        <f>'r7.0_papi'!E60</f>
        <v>39397236204</v>
      </c>
      <c r="F61" s="28">
        <f>'r7.0_papi'!F60</f>
        <v>20040620687</v>
      </c>
      <c r="G61" s="28">
        <f>'r7.0_papi'!G60</f>
        <v>115553439</v>
      </c>
      <c r="H61" s="28">
        <f>'r7.0_papi'!H60</f>
        <v>49736957</v>
      </c>
      <c r="I61" s="28">
        <f>'r7.0_papi'!I60</f>
        <v>115201202</v>
      </c>
      <c r="J61" s="28">
        <f>'r7.0_papi'!J60</f>
        <v>49506822</v>
      </c>
      <c r="K61" s="29">
        <f>'r7.0_papi'!K60</f>
        <v>7167</v>
      </c>
      <c r="L61" s="27">
        <f>pbfS0_papi!E60</f>
        <v>34940740321</v>
      </c>
      <c r="M61" s="28">
        <f>pbfS0_papi!F60</f>
        <v>15857582682</v>
      </c>
      <c r="N61" s="28">
        <f>pbfS0_papi!G60</f>
        <v>89435382</v>
      </c>
      <c r="O61" s="28">
        <f>pbfS0_papi!H60</f>
        <v>35161467</v>
      </c>
      <c r="P61" s="28">
        <f>pbfS0_papi!I60</f>
        <v>87751481</v>
      </c>
      <c r="Q61" s="28">
        <f>pbfS0_papi!J60</f>
        <v>34809167</v>
      </c>
      <c r="R61" s="29">
        <f>pbfS0_papi!K60</f>
        <v>5536</v>
      </c>
      <c r="S61" s="30">
        <f t="shared" si="7"/>
        <v>-0.11311696739142153</v>
      </c>
      <c r="T61" s="31">
        <f t="shared" si="8"/>
        <v>-0.20872796658007023</v>
      </c>
      <c r="U61" s="30">
        <f t="shared" si="9"/>
        <v>-0.22602578708194052</v>
      </c>
      <c r="V61" s="30">
        <f t="shared" si="10"/>
        <v>-0.29305150292970278</v>
      </c>
      <c r="W61" s="30">
        <f t="shared" si="11"/>
        <v>-0.23827634194302938</v>
      </c>
      <c r="X61" s="30">
        <f t="shared" si="12"/>
        <v>-0.29688140757651543</v>
      </c>
      <c r="Y61" s="31">
        <f t="shared" si="13"/>
        <v>-0.22757081065996931</v>
      </c>
    </row>
    <row r="62" spans="1:25" x14ac:dyDescent="0.3">
      <c r="A62" s="32" t="str">
        <f>'r7.0_papi'!A61</f>
        <v>S26C2RAR05</v>
      </c>
      <c r="B62" s="32" t="str">
        <f>'r7.0_papi'!B61</f>
        <v>longdress</v>
      </c>
      <c r="C62" s="32">
        <f>'r7.0_papi'!C61</f>
        <v>42</v>
      </c>
      <c r="D62" s="33">
        <f>'r7.0_papi'!D61</f>
        <v>32</v>
      </c>
      <c r="E62" s="34">
        <f>'r7.0_papi'!E61</f>
        <v>38060262767</v>
      </c>
      <c r="F62" s="35">
        <f>'r7.0_papi'!F61</f>
        <v>19576233162</v>
      </c>
      <c r="G62" s="35">
        <f>'r7.0_papi'!G61</f>
        <v>117301861</v>
      </c>
      <c r="H62" s="35">
        <f>'r7.0_papi'!H61</f>
        <v>49443743</v>
      </c>
      <c r="I62" s="35">
        <f>'r7.0_papi'!I61</f>
        <v>116636784</v>
      </c>
      <c r="J62" s="35">
        <f>'r7.0_papi'!J61</f>
        <v>49210453</v>
      </c>
      <c r="K62" s="36">
        <f>'r7.0_papi'!K61</f>
        <v>6901</v>
      </c>
      <c r="L62" s="34">
        <f>pbfS0_papi!E61</f>
        <v>33194877049</v>
      </c>
      <c r="M62" s="35">
        <f>pbfS0_papi!F61</f>
        <v>14994289078</v>
      </c>
      <c r="N62" s="35">
        <f>pbfS0_papi!G61</f>
        <v>85925653</v>
      </c>
      <c r="O62" s="35">
        <f>pbfS0_papi!H61</f>
        <v>36325285</v>
      </c>
      <c r="P62" s="35">
        <f>pbfS0_papi!I61</f>
        <v>85231897</v>
      </c>
      <c r="Q62" s="35">
        <f>pbfS0_papi!J61</f>
        <v>36016740</v>
      </c>
      <c r="R62" s="36">
        <f>pbfS0_papi!K61</f>
        <v>5362</v>
      </c>
      <c r="S62" s="37">
        <f t="shared" si="7"/>
        <v>-0.1278337395562732</v>
      </c>
      <c r="T62" s="38">
        <f t="shared" si="8"/>
        <v>-0.23405647276893626</v>
      </c>
      <c r="U62" s="37">
        <f t="shared" si="9"/>
        <v>-0.26748261052738115</v>
      </c>
      <c r="V62" s="37">
        <f t="shared" si="10"/>
        <v>-0.26532089206919468</v>
      </c>
      <c r="W62" s="37">
        <f t="shared" si="11"/>
        <v>-0.26925371159067624</v>
      </c>
      <c r="X62" s="37">
        <f t="shared" si="12"/>
        <v>-0.26810793633620889</v>
      </c>
      <c r="Y62" s="38">
        <f t="shared" si="13"/>
        <v>-0.22301115780321693</v>
      </c>
    </row>
    <row r="63" spans="1:25" x14ac:dyDescent="0.3">
      <c r="A63" s="18" t="str">
        <f>'r7.0_papi'!A62</f>
        <v>S27C2RAR01</v>
      </c>
      <c r="B63" s="18" t="str">
        <f>'r7.0_papi'!B62</f>
        <v>basketball</v>
      </c>
      <c r="C63" s="18">
        <f>'r7.0_papi'!C62</f>
        <v>42</v>
      </c>
      <c r="D63" s="19">
        <f>'r7.0_papi'!D62</f>
        <v>32</v>
      </c>
      <c r="E63" s="20">
        <f>'r7.0_papi'!E62</f>
        <v>139519707248</v>
      </c>
      <c r="F63" s="21">
        <f>'r7.0_papi'!F62</f>
        <v>71042684389</v>
      </c>
      <c r="G63" s="21">
        <f>'r7.0_papi'!G62</f>
        <v>521133242</v>
      </c>
      <c r="H63" s="21">
        <f>'r7.0_papi'!H62</f>
        <v>192282586</v>
      </c>
      <c r="I63" s="21">
        <f>'r7.0_papi'!I62</f>
        <v>520405886</v>
      </c>
      <c r="J63" s="21">
        <f>'r7.0_papi'!J62</f>
        <v>191736944</v>
      </c>
      <c r="K63" s="22">
        <f>'r7.0_papi'!K62</f>
        <v>24653</v>
      </c>
      <c r="L63" s="20">
        <f>pbfS0_papi!E62</f>
        <v>119237011505</v>
      </c>
      <c r="M63" s="21">
        <f>pbfS0_papi!F62</f>
        <v>54078932293</v>
      </c>
      <c r="N63" s="21">
        <f>pbfS0_papi!G62</f>
        <v>308927775</v>
      </c>
      <c r="O63" s="21">
        <f>pbfS0_papi!H62</f>
        <v>128868647</v>
      </c>
      <c r="P63" s="21">
        <f>pbfS0_papi!I62</f>
        <v>307425152</v>
      </c>
      <c r="Q63" s="21">
        <f>pbfS0_papi!J62</f>
        <v>128163295</v>
      </c>
      <c r="R63" s="22">
        <f>pbfS0_papi!K62</f>
        <v>18627</v>
      </c>
      <c r="S63" s="23">
        <f t="shared" si="7"/>
        <v>-0.14537513117732515</v>
      </c>
      <c r="T63" s="24">
        <f t="shared" si="8"/>
        <v>-0.23878253252810092</v>
      </c>
      <c r="U63" s="23">
        <f t="shared" si="9"/>
        <v>-0.40720002083459494</v>
      </c>
      <c r="V63" s="23">
        <f t="shared" si="10"/>
        <v>-0.3297955385309827</v>
      </c>
      <c r="W63" s="23">
        <f t="shared" si="11"/>
        <v>-0.40925888759067569</v>
      </c>
      <c r="X63" s="23">
        <f t="shared" si="12"/>
        <v>-0.33156702966956647</v>
      </c>
      <c r="Y63" s="24">
        <f t="shared" si="13"/>
        <v>-0.24443272624021417</v>
      </c>
    </row>
    <row r="64" spans="1:25" x14ac:dyDescent="0.3">
      <c r="A64" s="25" t="str">
        <f>'r7.0_papi'!A63</f>
        <v>S27C2RAR02</v>
      </c>
      <c r="B64" s="25" t="str">
        <f>'r7.0_papi'!B63</f>
        <v>basketball</v>
      </c>
      <c r="C64" s="25">
        <f>'r7.0_papi'!C63</f>
        <v>42</v>
      </c>
      <c r="D64" s="26">
        <f>'r7.0_papi'!D63</f>
        <v>32</v>
      </c>
      <c r="E64" s="27">
        <f>'r7.0_papi'!E63</f>
        <v>143041418572</v>
      </c>
      <c r="F64" s="28">
        <f>'r7.0_papi'!F63</f>
        <v>72492258690</v>
      </c>
      <c r="G64" s="28">
        <f>'r7.0_papi'!G63</f>
        <v>525983666</v>
      </c>
      <c r="H64" s="28">
        <f>'r7.0_papi'!H63</f>
        <v>199071027</v>
      </c>
      <c r="I64" s="28">
        <f>'r7.0_papi'!I63</f>
        <v>524992197</v>
      </c>
      <c r="J64" s="28">
        <f>'r7.0_papi'!J63</f>
        <v>198493076</v>
      </c>
      <c r="K64" s="29">
        <f>'r7.0_papi'!K63</f>
        <v>25150</v>
      </c>
      <c r="L64" s="27">
        <f>pbfS0_papi!E63</f>
        <v>120376472345</v>
      </c>
      <c r="M64" s="28">
        <f>pbfS0_papi!F63</f>
        <v>54704344226</v>
      </c>
      <c r="N64" s="28">
        <f>pbfS0_papi!G63</f>
        <v>311825419</v>
      </c>
      <c r="O64" s="28">
        <f>pbfS0_papi!H63</f>
        <v>127960387</v>
      </c>
      <c r="P64" s="28">
        <f>pbfS0_papi!I63</f>
        <v>310156103</v>
      </c>
      <c r="Q64" s="28">
        <f>pbfS0_papi!J63</f>
        <v>127089428</v>
      </c>
      <c r="R64" s="29">
        <f>pbfS0_papi!K63</f>
        <v>18999</v>
      </c>
      <c r="S64" s="30">
        <f t="shared" si="7"/>
        <v>-0.15845023387817972</v>
      </c>
      <c r="T64" s="31">
        <f t="shared" si="8"/>
        <v>-0.24537674484756766</v>
      </c>
      <c r="U64" s="30">
        <f t="shared" si="9"/>
        <v>-0.40715759983314764</v>
      </c>
      <c r="V64" s="30">
        <f t="shared" si="10"/>
        <v>-0.35721240339007243</v>
      </c>
      <c r="W64" s="30">
        <f t="shared" si="11"/>
        <v>-0.4092176897631109</v>
      </c>
      <c r="X64" s="30">
        <f t="shared" si="12"/>
        <v>-0.35972865874676657</v>
      </c>
      <c r="Y64" s="31">
        <f t="shared" si="13"/>
        <v>-0.24457256461232604</v>
      </c>
    </row>
    <row r="65" spans="1:25" x14ac:dyDescent="0.3">
      <c r="A65" s="25" t="str">
        <f>'r7.0_papi'!A64</f>
        <v>S27C2RAR03</v>
      </c>
      <c r="B65" s="25" t="str">
        <f>'r7.0_papi'!B64</f>
        <v>basketball</v>
      </c>
      <c r="C65" s="25">
        <f>'r7.0_papi'!C64</f>
        <v>42</v>
      </c>
      <c r="D65" s="26">
        <f>'r7.0_papi'!D64</f>
        <v>32</v>
      </c>
      <c r="E65" s="27">
        <f>'r7.0_papi'!E64</f>
        <v>144048377334</v>
      </c>
      <c r="F65" s="28">
        <f>'r7.0_papi'!F64</f>
        <v>74506120614</v>
      </c>
      <c r="G65" s="28">
        <f>'r7.0_papi'!G64</f>
        <v>527856587</v>
      </c>
      <c r="H65" s="28">
        <f>'r7.0_papi'!H64</f>
        <v>194408314</v>
      </c>
      <c r="I65" s="28">
        <f>'r7.0_papi'!I64</f>
        <v>526502888</v>
      </c>
      <c r="J65" s="28">
        <f>'r7.0_papi'!J64</f>
        <v>193830138</v>
      </c>
      <c r="K65" s="29">
        <f>'r7.0_papi'!K64</f>
        <v>25863</v>
      </c>
      <c r="L65" s="27">
        <f>pbfS0_papi!E64</f>
        <v>120651989102</v>
      </c>
      <c r="M65" s="28">
        <f>pbfS0_papi!F64</f>
        <v>54692509751</v>
      </c>
      <c r="N65" s="28">
        <f>pbfS0_papi!G64</f>
        <v>313350014</v>
      </c>
      <c r="O65" s="28">
        <f>pbfS0_papi!H64</f>
        <v>126274860</v>
      </c>
      <c r="P65" s="28">
        <f>pbfS0_papi!I64</f>
        <v>312055668</v>
      </c>
      <c r="Q65" s="28">
        <f>pbfS0_papi!J64</f>
        <v>125538318</v>
      </c>
      <c r="R65" s="29">
        <f>pbfS0_papi!K64</f>
        <v>19618</v>
      </c>
      <c r="S65" s="30">
        <f t="shared" si="7"/>
        <v>-0.16242035255802711</v>
      </c>
      <c r="T65" s="31">
        <f t="shared" si="8"/>
        <v>-0.26593266029310542</v>
      </c>
      <c r="U65" s="30">
        <f t="shared" si="9"/>
        <v>-0.40637282603428043</v>
      </c>
      <c r="V65" s="30">
        <f t="shared" si="10"/>
        <v>-0.35046574191266328</v>
      </c>
      <c r="W65" s="30">
        <f t="shared" si="11"/>
        <v>-0.40730492631219906</v>
      </c>
      <c r="X65" s="30">
        <f t="shared" si="12"/>
        <v>-0.35232818128623528</v>
      </c>
      <c r="Y65" s="31">
        <f t="shared" si="13"/>
        <v>-0.24146464060627151</v>
      </c>
    </row>
    <row r="66" spans="1:25" x14ac:dyDescent="0.3">
      <c r="A66" s="25" t="str">
        <f>'r7.0_papi'!A65</f>
        <v>S27C2RAR04</v>
      </c>
      <c r="B66" s="25" t="str">
        <f>'r7.0_papi'!B65</f>
        <v>basketball</v>
      </c>
      <c r="C66" s="25">
        <f>'r7.0_papi'!C65</f>
        <v>42</v>
      </c>
      <c r="D66" s="26">
        <f>'r7.0_papi'!D65</f>
        <v>32</v>
      </c>
      <c r="E66" s="27">
        <f>'r7.0_papi'!E65</f>
        <v>145962847843</v>
      </c>
      <c r="F66" s="28">
        <f>'r7.0_papi'!F65</f>
        <v>74641777109</v>
      </c>
      <c r="G66" s="28">
        <f>'r7.0_papi'!G65</f>
        <v>531699689</v>
      </c>
      <c r="H66" s="28">
        <f>'r7.0_papi'!H65</f>
        <v>198978539</v>
      </c>
      <c r="I66" s="28">
        <f>'r7.0_papi'!I65</f>
        <v>530733415</v>
      </c>
      <c r="J66" s="28">
        <f>'r7.0_papi'!J65</f>
        <v>198376916</v>
      </c>
      <c r="K66" s="29">
        <f>'r7.0_papi'!K65</f>
        <v>25170</v>
      </c>
      <c r="L66" s="27">
        <f>pbfS0_papi!E65</f>
        <v>121237484701</v>
      </c>
      <c r="M66" s="28">
        <f>pbfS0_papi!F65</f>
        <v>54869488084</v>
      </c>
      <c r="N66" s="28">
        <f>pbfS0_papi!G65</f>
        <v>315506767</v>
      </c>
      <c r="O66" s="28">
        <f>pbfS0_papi!H65</f>
        <v>128269858</v>
      </c>
      <c r="P66" s="28">
        <f>pbfS0_papi!I65</f>
        <v>313370307</v>
      </c>
      <c r="Q66" s="28">
        <f>pbfS0_papi!J65</f>
        <v>127383769</v>
      </c>
      <c r="R66" s="29">
        <f>pbfS0_papi!K65</f>
        <v>19403</v>
      </c>
      <c r="S66" s="30">
        <f t="shared" si="7"/>
        <v>-0.16939490772744445</v>
      </c>
      <c r="T66" s="31">
        <f t="shared" si="8"/>
        <v>-0.26489574325282161</v>
      </c>
      <c r="U66" s="30">
        <f t="shared" si="9"/>
        <v>-0.40660720040406118</v>
      </c>
      <c r="V66" s="30">
        <f t="shared" si="10"/>
        <v>-0.35535832836726178</v>
      </c>
      <c r="W66" s="30">
        <f t="shared" si="11"/>
        <v>-0.40955233240778705</v>
      </c>
      <c r="X66" s="30">
        <f t="shared" si="12"/>
        <v>-0.35787000035830779</v>
      </c>
      <c r="Y66" s="31">
        <f t="shared" si="13"/>
        <v>-0.22912197059992054</v>
      </c>
    </row>
    <row r="67" spans="1:25" x14ac:dyDescent="0.3">
      <c r="A67" s="32" t="str">
        <f>'r7.0_papi'!A66</f>
        <v>S27C2RAR05</v>
      </c>
      <c r="B67" s="32" t="str">
        <f>'r7.0_papi'!B66</f>
        <v>basketball</v>
      </c>
      <c r="C67" s="32">
        <f>'r7.0_papi'!C66</f>
        <v>42</v>
      </c>
      <c r="D67" s="33">
        <f>'r7.0_papi'!D66</f>
        <v>32</v>
      </c>
      <c r="E67" s="34">
        <f>'r7.0_papi'!E66</f>
        <v>143165474772</v>
      </c>
      <c r="F67" s="35">
        <f>'r7.0_papi'!F66</f>
        <v>73288013393</v>
      </c>
      <c r="G67" s="35">
        <f>'r7.0_papi'!G66</f>
        <v>525928818</v>
      </c>
      <c r="H67" s="35">
        <f>'r7.0_papi'!H66</f>
        <v>192605488</v>
      </c>
      <c r="I67" s="35">
        <f>'r7.0_papi'!I66</f>
        <v>525196846</v>
      </c>
      <c r="J67" s="35">
        <f>'r7.0_papi'!J66</f>
        <v>192110612</v>
      </c>
      <c r="K67" s="36">
        <f>'r7.0_papi'!K66</f>
        <v>25834</v>
      </c>
      <c r="L67" s="34">
        <f>pbfS0_papi!E66</f>
        <v>117672235286</v>
      </c>
      <c r="M67" s="35">
        <f>pbfS0_papi!F66</f>
        <v>53310000738</v>
      </c>
      <c r="N67" s="35">
        <f>pbfS0_papi!G66</f>
        <v>308415045</v>
      </c>
      <c r="O67" s="35">
        <f>pbfS0_papi!H66</f>
        <v>130068591</v>
      </c>
      <c r="P67" s="35">
        <f>pbfS0_papi!I66</f>
        <v>306849660</v>
      </c>
      <c r="Q67" s="35">
        <f>pbfS0_papi!J66</f>
        <v>129313873</v>
      </c>
      <c r="R67" s="36">
        <f>pbfS0_papi!K66</f>
        <v>19108</v>
      </c>
      <c r="S67" s="37">
        <f t="shared" ref="S67:S72" si="14">(L67-E67)/E67</f>
        <v>-0.17806834732046664</v>
      </c>
      <c r="T67" s="38">
        <f t="shared" ref="T67:T72" si="15">(M67-F67)/F67</f>
        <v>-0.27259590934563621</v>
      </c>
      <c r="U67" s="37">
        <f t="shared" ref="U67:U72" si="16">(N67-G67)/G67</f>
        <v>-0.41358025184313063</v>
      </c>
      <c r="V67" s="37">
        <f t="shared" ref="V67:V72" si="17">(O67-H67)/H67</f>
        <v>-0.32468907116499196</v>
      </c>
      <c r="W67" s="37">
        <f t="shared" ref="W67:W72" si="18">(P67-I67)/I67</f>
        <v>-0.41574352104924867</v>
      </c>
      <c r="X67" s="37">
        <f t="shared" ref="X67:X72" si="19">(Q67-J67)/J67</f>
        <v>-0.32687803316143721</v>
      </c>
      <c r="Y67" s="38">
        <f t="shared" ref="Y67:Y72" si="20">(R67-K67)/K67</f>
        <v>-0.26035457149492919</v>
      </c>
    </row>
    <row r="68" spans="1:25" x14ac:dyDescent="0.3">
      <c r="A68" s="18" t="str">
        <f>'r7.0_papi'!A67</f>
        <v>S28C2RAR01</v>
      </c>
      <c r="B68" s="18" t="str">
        <f>'r7.0_papi'!B67</f>
        <v>dancer</v>
      </c>
      <c r="C68" s="18">
        <f>'r7.0_papi'!C67</f>
        <v>42</v>
      </c>
      <c r="D68" s="19">
        <f>'r7.0_papi'!D67</f>
        <v>32</v>
      </c>
      <c r="E68" s="20">
        <f>'r7.0_papi'!E67</f>
        <v>126252394909</v>
      </c>
      <c r="F68" s="21">
        <f>'r7.0_papi'!F67</f>
        <v>65713669121</v>
      </c>
      <c r="G68" s="21">
        <f>'r7.0_papi'!G67</f>
        <v>493594834</v>
      </c>
      <c r="H68" s="21">
        <f>'r7.0_papi'!H67</f>
        <v>201108087</v>
      </c>
      <c r="I68" s="21">
        <f>'r7.0_papi'!I67</f>
        <v>492760649</v>
      </c>
      <c r="J68" s="21">
        <f>'r7.0_papi'!J67</f>
        <v>200611894</v>
      </c>
      <c r="K68" s="22">
        <f>'r7.0_papi'!K67</f>
        <v>23285</v>
      </c>
      <c r="L68" s="20">
        <f>pbfS0_papi!E67</f>
        <v>120742650633</v>
      </c>
      <c r="M68" s="21">
        <f>pbfS0_papi!F67</f>
        <v>54723517946</v>
      </c>
      <c r="N68" s="21">
        <f>pbfS0_papi!G67</f>
        <v>316451719</v>
      </c>
      <c r="O68" s="21">
        <f>pbfS0_papi!H67</f>
        <v>134786106</v>
      </c>
      <c r="P68" s="21">
        <f>pbfS0_papi!I67</f>
        <v>314885703</v>
      </c>
      <c r="Q68" s="21">
        <f>pbfS0_papi!J67</f>
        <v>134041952</v>
      </c>
      <c r="R68" s="22">
        <f>pbfS0_papi!K67</f>
        <v>18937</v>
      </c>
      <c r="S68" s="23">
        <f t="shared" si="14"/>
        <v>-4.3640710974008096E-2</v>
      </c>
      <c r="T68" s="24">
        <f t="shared" si="15"/>
        <v>-0.16724300015516705</v>
      </c>
      <c r="U68" s="23">
        <f t="shared" si="16"/>
        <v>-0.35888364868907846</v>
      </c>
      <c r="V68" s="23">
        <f t="shared" si="17"/>
        <v>-0.32978276502625176</v>
      </c>
      <c r="W68" s="23">
        <f t="shared" si="18"/>
        <v>-0.36097636116231352</v>
      </c>
      <c r="X68" s="23">
        <f t="shared" si="19"/>
        <v>-0.33183447238676683</v>
      </c>
      <c r="Y68" s="24">
        <f t="shared" si="20"/>
        <v>-0.18672965428387372</v>
      </c>
    </row>
    <row r="69" spans="1:25" x14ac:dyDescent="0.3">
      <c r="A69" s="25" t="str">
        <f>'r7.0_papi'!A68</f>
        <v>S28C2RAR02</v>
      </c>
      <c r="B69" s="25" t="str">
        <f>'r7.0_papi'!B68</f>
        <v>dancer</v>
      </c>
      <c r="C69" s="25">
        <f>'r7.0_papi'!C68</f>
        <v>42</v>
      </c>
      <c r="D69" s="26">
        <f>'r7.0_papi'!D68</f>
        <v>32</v>
      </c>
      <c r="E69" s="27">
        <f>'r7.0_papi'!E68</f>
        <v>130520125246</v>
      </c>
      <c r="F69" s="28">
        <f>'r7.0_papi'!F68</f>
        <v>68153334697</v>
      </c>
      <c r="G69" s="28">
        <f>'r7.0_papi'!G68</f>
        <v>503053017</v>
      </c>
      <c r="H69" s="28">
        <f>'r7.0_papi'!H68</f>
        <v>198623247</v>
      </c>
      <c r="I69" s="28">
        <f>'r7.0_papi'!I68</f>
        <v>501516707</v>
      </c>
      <c r="J69" s="28">
        <f>'r7.0_papi'!J68</f>
        <v>198049683</v>
      </c>
      <c r="K69" s="29">
        <f>'r7.0_papi'!K68</f>
        <v>24464</v>
      </c>
      <c r="L69" s="27">
        <f>pbfS0_papi!E68</f>
        <v>122125113643</v>
      </c>
      <c r="M69" s="28">
        <f>pbfS0_papi!F68</f>
        <v>55257268352</v>
      </c>
      <c r="N69" s="28">
        <f>pbfS0_papi!G68</f>
        <v>320201031</v>
      </c>
      <c r="O69" s="28">
        <f>pbfS0_papi!H68</f>
        <v>131521505</v>
      </c>
      <c r="P69" s="28">
        <f>pbfS0_papi!I68</f>
        <v>318185830</v>
      </c>
      <c r="Q69" s="28">
        <f>pbfS0_papi!J68</f>
        <v>130670179</v>
      </c>
      <c r="R69" s="29">
        <f>pbfS0_papi!K68</f>
        <v>18299</v>
      </c>
      <c r="S69" s="30">
        <f t="shared" si="14"/>
        <v>-6.4319671676512424E-2</v>
      </c>
      <c r="T69" s="31">
        <f t="shared" si="15"/>
        <v>-0.18922135508605809</v>
      </c>
      <c r="U69" s="30">
        <f t="shared" si="16"/>
        <v>-0.36348452314321372</v>
      </c>
      <c r="V69" s="30">
        <f t="shared" si="17"/>
        <v>-0.33783428180488861</v>
      </c>
      <c r="W69" s="30">
        <f t="shared" si="18"/>
        <v>-0.36555288077372067</v>
      </c>
      <c r="X69" s="30">
        <f t="shared" si="19"/>
        <v>-0.34021515702198829</v>
      </c>
      <c r="Y69" s="31">
        <f t="shared" si="20"/>
        <v>-0.25200294310006538</v>
      </c>
    </row>
    <row r="70" spans="1:25" x14ac:dyDescent="0.3">
      <c r="A70" s="25" t="str">
        <f>'r7.0_papi'!A69</f>
        <v>S28C2RAR03</v>
      </c>
      <c r="B70" s="25" t="str">
        <f>'r7.0_papi'!B69</f>
        <v>dancer</v>
      </c>
      <c r="C70" s="25">
        <f>'r7.0_papi'!C69</f>
        <v>42</v>
      </c>
      <c r="D70" s="26">
        <f>'r7.0_papi'!D69</f>
        <v>32</v>
      </c>
      <c r="E70" s="27">
        <f>'r7.0_papi'!E69</f>
        <v>132001596512</v>
      </c>
      <c r="F70" s="28">
        <f>'r7.0_papi'!F69</f>
        <v>68549379738</v>
      </c>
      <c r="G70" s="28">
        <f>'r7.0_papi'!G69</f>
        <v>505132291</v>
      </c>
      <c r="H70" s="28">
        <f>'r7.0_papi'!H69</f>
        <v>196067816</v>
      </c>
      <c r="I70" s="28">
        <f>'r7.0_papi'!I69</f>
        <v>504411783</v>
      </c>
      <c r="J70" s="28">
        <f>'r7.0_papi'!J69</f>
        <v>195566103</v>
      </c>
      <c r="K70" s="29">
        <f>'r7.0_papi'!K69</f>
        <v>23816</v>
      </c>
      <c r="L70" s="27">
        <f>pbfS0_papi!E69</f>
        <v>122568447660</v>
      </c>
      <c r="M70" s="28">
        <f>pbfS0_papi!F69</f>
        <v>55648751982</v>
      </c>
      <c r="N70" s="28">
        <f>pbfS0_papi!G69</f>
        <v>320617457</v>
      </c>
      <c r="O70" s="28">
        <f>pbfS0_papi!H69</f>
        <v>134714364</v>
      </c>
      <c r="P70" s="28">
        <f>pbfS0_papi!I69</f>
        <v>319033426</v>
      </c>
      <c r="Q70" s="28">
        <f>pbfS0_papi!J69</f>
        <v>133952050</v>
      </c>
      <c r="R70" s="29">
        <f>pbfS0_papi!K69</f>
        <v>19495</v>
      </c>
      <c r="S70" s="30">
        <f t="shared" si="14"/>
        <v>-7.1462384556405356E-2</v>
      </c>
      <c r="T70" s="31">
        <f t="shared" si="15"/>
        <v>-0.18819466792124165</v>
      </c>
      <c r="U70" s="30">
        <f t="shared" si="16"/>
        <v>-0.36528021923666726</v>
      </c>
      <c r="V70" s="30">
        <f t="shared" si="17"/>
        <v>-0.31291954616355805</v>
      </c>
      <c r="W70" s="30">
        <f t="shared" si="18"/>
        <v>-0.36751393057762888</v>
      </c>
      <c r="X70" s="30">
        <f t="shared" si="19"/>
        <v>-0.31505486919683623</v>
      </c>
      <c r="Y70" s="31">
        <f t="shared" si="20"/>
        <v>-0.18143265031911321</v>
      </c>
    </row>
    <row r="71" spans="1:25" x14ac:dyDescent="0.3">
      <c r="A71" s="25" t="str">
        <f>'r7.0_papi'!A70</f>
        <v>S28C2RAR04</v>
      </c>
      <c r="B71" s="25" t="str">
        <f>'r7.0_papi'!B70</f>
        <v>dancer</v>
      </c>
      <c r="C71" s="25">
        <f>'r7.0_papi'!C70</f>
        <v>42</v>
      </c>
      <c r="D71" s="26">
        <f>'r7.0_papi'!D70</f>
        <v>32</v>
      </c>
      <c r="E71" s="27">
        <f>'r7.0_papi'!E70</f>
        <v>133725877372</v>
      </c>
      <c r="F71" s="28">
        <f>'r7.0_papi'!F70</f>
        <v>69546519834</v>
      </c>
      <c r="G71" s="28">
        <f>'r7.0_papi'!G70</f>
        <v>510000326</v>
      </c>
      <c r="H71" s="28">
        <f>'r7.0_papi'!H70</f>
        <v>206267577</v>
      </c>
      <c r="I71" s="28">
        <f>'r7.0_papi'!I70</f>
        <v>508596934</v>
      </c>
      <c r="J71" s="28">
        <f>'r7.0_papi'!J70</f>
        <v>205640345</v>
      </c>
      <c r="K71" s="29">
        <f>'r7.0_papi'!K70</f>
        <v>24774</v>
      </c>
      <c r="L71" s="27">
        <f>pbfS0_papi!E70</f>
        <v>123074829753</v>
      </c>
      <c r="M71" s="28">
        <f>pbfS0_papi!F70</f>
        <v>56175394942</v>
      </c>
      <c r="N71" s="28">
        <f>pbfS0_papi!G70</f>
        <v>322229610</v>
      </c>
      <c r="O71" s="28">
        <f>pbfS0_papi!H70</f>
        <v>135224211</v>
      </c>
      <c r="P71" s="28">
        <f>pbfS0_papi!I70</f>
        <v>320555618</v>
      </c>
      <c r="Q71" s="28">
        <f>pbfS0_papi!J70</f>
        <v>134445380</v>
      </c>
      <c r="R71" s="29">
        <f>pbfS0_papi!K70</f>
        <v>20141</v>
      </c>
      <c r="S71" s="30">
        <f t="shared" si="14"/>
        <v>-7.9648365958151904E-2</v>
      </c>
      <c r="T71" s="31">
        <f t="shared" si="15"/>
        <v>-0.19226159589172004</v>
      </c>
      <c r="U71" s="30">
        <f t="shared" si="16"/>
        <v>-0.36817763916488161</v>
      </c>
      <c r="V71" s="30">
        <f t="shared" si="17"/>
        <v>-0.34442333125384994</v>
      </c>
      <c r="W71" s="30">
        <f t="shared" si="18"/>
        <v>-0.36972561851896651</v>
      </c>
      <c r="X71" s="30">
        <f t="shared" si="19"/>
        <v>-0.3462110754579798</v>
      </c>
      <c r="Y71" s="31">
        <f t="shared" si="20"/>
        <v>-0.18701057560345524</v>
      </c>
    </row>
    <row r="72" spans="1:25" x14ac:dyDescent="0.3">
      <c r="A72" s="32" t="str">
        <f>'r7.0_papi'!A71</f>
        <v>S28C2RAR05</v>
      </c>
      <c r="B72" s="32" t="str">
        <f>'r7.0_papi'!B71</f>
        <v>dancer</v>
      </c>
      <c r="C72" s="32">
        <f>'r7.0_papi'!C71</f>
        <v>42</v>
      </c>
      <c r="D72" s="33">
        <f>'r7.0_papi'!D71</f>
        <v>32</v>
      </c>
      <c r="E72" s="34">
        <f>'r7.0_papi'!E71</f>
        <v>130978189164</v>
      </c>
      <c r="F72" s="35">
        <f>'r7.0_papi'!F71</f>
        <v>68228843832</v>
      </c>
      <c r="G72" s="35">
        <f>'r7.0_papi'!G71</f>
        <v>506159607</v>
      </c>
      <c r="H72" s="35">
        <f>'r7.0_papi'!H71</f>
        <v>201171293</v>
      </c>
      <c r="I72" s="35">
        <f>'r7.0_papi'!I71</f>
        <v>505142099</v>
      </c>
      <c r="J72" s="35">
        <f>'r7.0_papi'!J71</f>
        <v>200624970</v>
      </c>
      <c r="K72" s="36">
        <f>'r7.0_papi'!K71</f>
        <v>23952</v>
      </c>
      <c r="L72" s="34">
        <f>pbfS0_papi!E71</f>
        <v>118859434655</v>
      </c>
      <c r="M72" s="35">
        <f>pbfS0_papi!F71</f>
        <v>53631961266</v>
      </c>
      <c r="N72" s="35">
        <f>pbfS0_papi!G71</f>
        <v>317794484</v>
      </c>
      <c r="O72" s="35">
        <f>pbfS0_papi!H71</f>
        <v>137007469</v>
      </c>
      <c r="P72" s="35">
        <f>pbfS0_papi!I71</f>
        <v>315435840</v>
      </c>
      <c r="Q72" s="35">
        <f>pbfS0_papi!J71</f>
        <v>136193503</v>
      </c>
      <c r="R72" s="36">
        <f>pbfS0_papi!K71</f>
        <v>19588</v>
      </c>
      <c r="S72" s="37">
        <f t="shared" si="14"/>
        <v>-9.2524981344992513E-2</v>
      </c>
      <c r="T72" s="38">
        <f t="shared" si="15"/>
        <v>-0.21394005447229811</v>
      </c>
      <c r="U72" s="37">
        <f t="shared" si="16"/>
        <v>-0.37214570344014036</v>
      </c>
      <c r="V72" s="37">
        <f t="shared" si="17"/>
        <v>-0.31895119349856743</v>
      </c>
      <c r="W72" s="37">
        <f t="shared" si="18"/>
        <v>-0.37555028451509048</v>
      </c>
      <c r="X72" s="37">
        <f t="shared" si="19"/>
        <v>-0.32115377761801034</v>
      </c>
      <c r="Y72" s="38">
        <f t="shared" si="20"/>
        <v>-0.18219772879091517</v>
      </c>
    </row>
  </sheetData>
  <mergeCells count="3">
    <mergeCell ref="E1:K1"/>
    <mergeCell ref="L1:R1"/>
    <mergeCell ref="S1:Y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4"/>
  <sheetViews>
    <sheetView zoomScaleNormal="100" workbookViewId="0"/>
  </sheetViews>
  <sheetFormatPr defaultRowHeight="14.4" x14ac:dyDescent="0.3"/>
  <cols>
    <col min="1" max="1025" width="8.6640625" customWidth="1"/>
  </cols>
  <sheetData>
    <row r="1" spans="1:11" x14ac:dyDescent="0.3">
      <c r="A1" s="39" t="s">
        <v>13</v>
      </c>
      <c r="B1" s="40" t="s">
        <v>14</v>
      </c>
      <c r="C1" s="40" t="s">
        <v>15</v>
      </c>
      <c r="D1" s="41" t="s">
        <v>16</v>
      </c>
      <c r="E1" s="41" t="s">
        <v>6</v>
      </c>
      <c r="F1" s="42" t="s">
        <v>7</v>
      </c>
      <c r="G1" s="42" t="s">
        <v>8</v>
      </c>
      <c r="H1" s="42" t="s">
        <v>9</v>
      </c>
      <c r="I1" s="42" t="s">
        <v>10</v>
      </c>
      <c r="J1" s="41" t="s">
        <v>11</v>
      </c>
      <c r="K1" s="41" t="s">
        <v>12</v>
      </c>
    </row>
    <row r="2" spans="1:11" x14ac:dyDescent="0.3">
      <c r="A2" s="43" t="s">
        <v>17</v>
      </c>
      <c r="B2" s="44" t="s">
        <v>18</v>
      </c>
      <c r="C2" s="44">
        <v>42</v>
      </c>
      <c r="D2" s="45">
        <v>32</v>
      </c>
      <c r="E2" s="46">
        <v>36914357199</v>
      </c>
      <c r="F2" s="47">
        <v>18531063959</v>
      </c>
      <c r="G2" s="47">
        <v>109934647</v>
      </c>
      <c r="H2" s="47">
        <v>48566583</v>
      </c>
      <c r="I2" s="47">
        <v>108852137</v>
      </c>
      <c r="J2" s="46">
        <v>48287251</v>
      </c>
      <c r="K2" s="46">
        <v>6362</v>
      </c>
    </row>
    <row r="3" spans="1:11" x14ac:dyDescent="0.3">
      <c r="A3" s="48" t="s">
        <v>19</v>
      </c>
      <c r="B3" s="49" t="s">
        <v>18</v>
      </c>
      <c r="C3" s="49">
        <v>42</v>
      </c>
      <c r="D3" s="15">
        <v>32</v>
      </c>
      <c r="E3" s="50">
        <v>38904615836</v>
      </c>
      <c r="F3" s="51">
        <v>19620823370</v>
      </c>
      <c r="G3" s="51">
        <v>113212606</v>
      </c>
      <c r="H3" s="51">
        <v>49334938</v>
      </c>
      <c r="I3" s="51">
        <v>112093684</v>
      </c>
      <c r="J3" s="50">
        <v>49073779</v>
      </c>
      <c r="K3" s="50">
        <v>6639</v>
      </c>
    </row>
    <row r="4" spans="1:11" x14ac:dyDescent="0.3">
      <c r="A4" s="48" t="s">
        <v>20</v>
      </c>
      <c r="B4" s="49" t="s">
        <v>18</v>
      </c>
      <c r="C4" s="49">
        <v>42</v>
      </c>
      <c r="D4" s="15">
        <v>32</v>
      </c>
      <c r="E4" s="50">
        <v>39408269000</v>
      </c>
      <c r="F4" s="51">
        <v>19433028828</v>
      </c>
      <c r="G4" s="51">
        <v>114264933</v>
      </c>
      <c r="H4" s="51">
        <v>48918488</v>
      </c>
      <c r="I4" s="51">
        <v>113763772</v>
      </c>
      <c r="J4" s="50">
        <v>48658098</v>
      </c>
      <c r="K4" s="50">
        <v>6531</v>
      </c>
    </row>
    <row r="5" spans="1:11" x14ac:dyDescent="0.3">
      <c r="A5" s="48" t="s">
        <v>21</v>
      </c>
      <c r="B5" s="49" t="s">
        <v>18</v>
      </c>
      <c r="C5" s="49">
        <v>42</v>
      </c>
      <c r="D5" s="15">
        <v>32</v>
      </c>
      <c r="E5" s="50">
        <v>40230715201</v>
      </c>
      <c r="F5" s="51">
        <v>20030264794</v>
      </c>
      <c r="G5" s="51">
        <v>116103920</v>
      </c>
      <c r="H5" s="51">
        <v>49638922</v>
      </c>
      <c r="I5" s="51">
        <v>114770542</v>
      </c>
      <c r="J5" s="50">
        <v>49364863</v>
      </c>
      <c r="K5" s="50">
        <v>6818</v>
      </c>
    </row>
    <row r="6" spans="1:11" x14ac:dyDescent="0.3">
      <c r="A6" s="52" t="s">
        <v>22</v>
      </c>
      <c r="B6" s="53" t="s">
        <v>18</v>
      </c>
      <c r="C6" s="53">
        <v>42</v>
      </c>
      <c r="D6" s="54">
        <v>32</v>
      </c>
      <c r="E6" s="55">
        <v>38886335996</v>
      </c>
      <c r="F6" s="56">
        <v>19404296651</v>
      </c>
      <c r="G6" s="56">
        <v>114249175</v>
      </c>
      <c r="H6" s="56">
        <v>48844193</v>
      </c>
      <c r="I6" s="56">
        <v>113937646</v>
      </c>
      <c r="J6" s="55">
        <v>48637959</v>
      </c>
      <c r="K6" s="55">
        <v>6775</v>
      </c>
    </row>
    <row r="7" spans="1:11" x14ac:dyDescent="0.3">
      <c r="A7" s="43" t="s">
        <v>23</v>
      </c>
      <c r="B7" s="44" t="s">
        <v>24</v>
      </c>
      <c r="C7" s="44">
        <v>42</v>
      </c>
      <c r="D7" s="45">
        <v>32</v>
      </c>
      <c r="E7" s="46">
        <v>34079465923</v>
      </c>
      <c r="F7" s="47">
        <v>16942863703</v>
      </c>
      <c r="G7" s="47">
        <v>104048247</v>
      </c>
      <c r="H7" s="47">
        <v>43102480</v>
      </c>
      <c r="I7" s="47">
        <v>103408294</v>
      </c>
      <c r="J7" s="46">
        <v>42885789</v>
      </c>
      <c r="K7" s="46">
        <v>5373</v>
      </c>
    </row>
    <row r="8" spans="1:11" x14ac:dyDescent="0.3">
      <c r="A8" s="48" t="s">
        <v>25</v>
      </c>
      <c r="B8" s="49" t="s">
        <v>24</v>
      </c>
      <c r="C8" s="49">
        <v>42</v>
      </c>
      <c r="D8" s="15">
        <v>32</v>
      </c>
      <c r="E8" s="50">
        <v>35281083872</v>
      </c>
      <c r="F8" s="51">
        <v>17684621103</v>
      </c>
      <c r="G8" s="51">
        <v>106277904</v>
      </c>
      <c r="H8" s="51">
        <v>46843389</v>
      </c>
      <c r="I8" s="51">
        <v>105967557</v>
      </c>
      <c r="J8" s="50">
        <v>46658919</v>
      </c>
      <c r="K8" s="50">
        <v>5986</v>
      </c>
    </row>
    <row r="9" spans="1:11" x14ac:dyDescent="0.3">
      <c r="A9" s="48" t="s">
        <v>26</v>
      </c>
      <c r="B9" s="49" t="s">
        <v>24</v>
      </c>
      <c r="C9" s="49">
        <v>42</v>
      </c>
      <c r="D9" s="15">
        <v>32</v>
      </c>
      <c r="E9" s="50">
        <v>35618311303</v>
      </c>
      <c r="F9" s="51">
        <v>17934164617</v>
      </c>
      <c r="G9" s="51">
        <v>107247948</v>
      </c>
      <c r="H9" s="51">
        <v>45689343</v>
      </c>
      <c r="I9" s="51">
        <v>106134510</v>
      </c>
      <c r="J9" s="50">
        <v>45439600</v>
      </c>
      <c r="K9" s="50">
        <v>6266</v>
      </c>
    </row>
    <row r="10" spans="1:11" x14ac:dyDescent="0.3">
      <c r="A10" s="48" t="s">
        <v>27</v>
      </c>
      <c r="B10" s="49" t="s">
        <v>24</v>
      </c>
      <c r="C10" s="49">
        <v>42</v>
      </c>
      <c r="D10" s="15">
        <v>32</v>
      </c>
      <c r="E10" s="50">
        <v>36280444484</v>
      </c>
      <c r="F10" s="51">
        <v>18189167905</v>
      </c>
      <c r="G10" s="51">
        <v>107237972</v>
      </c>
      <c r="H10" s="51">
        <v>46429800</v>
      </c>
      <c r="I10" s="51">
        <v>106738865</v>
      </c>
      <c r="J10" s="50">
        <v>46227913</v>
      </c>
      <c r="K10" s="50">
        <v>5998</v>
      </c>
    </row>
    <row r="11" spans="1:11" x14ac:dyDescent="0.3">
      <c r="A11" s="52" t="s">
        <v>28</v>
      </c>
      <c r="B11" s="53" t="s">
        <v>24</v>
      </c>
      <c r="C11" s="53">
        <v>42</v>
      </c>
      <c r="D11" s="54">
        <v>32</v>
      </c>
      <c r="E11" s="55">
        <v>34632399821</v>
      </c>
      <c r="F11" s="56">
        <v>17594324832</v>
      </c>
      <c r="G11" s="56">
        <v>105319886</v>
      </c>
      <c r="H11" s="56">
        <v>46061462</v>
      </c>
      <c r="I11" s="56">
        <v>104736328</v>
      </c>
      <c r="J11" s="55">
        <v>45846010</v>
      </c>
      <c r="K11" s="55">
        <v>6132</v>
      </c>
    </row>
    <row r="12" spans="1:11" x14ac:dyDescent="0.3">
      <c r="A12" s="43" t="s">
        <v>29</v>
      </c>
      <c r="B12" s="44" t="s">
        <v>30</v>
      </c>
      <c r="C12" s="44">
        <v>42</v>
      </c>
      <c r="D12" s="45">
        <v>32</v>
      </c>
      <c r="E12" s="46">
        <v>49661956258</v>
      </c>
      <c r="F12" s="47">
        <v>24304002841</v>
      </c>
      <c r="G12" s="47">
        <v>131821780</v>
      </c>
      <c r="H12" s="47">
        <v>54527246</v>
      </c>
      <c r="I12" s="47">
        <v>130410690</v>
      </c>
      <c r="J12" s="46">
        <v>54236837</v>
      </c>
      <c r="K12" s="46">
        <v>8009</v>
      </c>
    </row>
    <row r="13" spans="1:11" x14ac:dyDescent="0.3">
      <c r="A13" s="48" t="s">
        <v>31</v>
      </c>
      <c r="B13" s="49" t="s">
        <v>30</v>
      </c>
      <c r="C13" s="49">
        <v>42</v>
      </c>
      <c r="D13" s="15">
        <v>32</v>
      </c>
      <c r="E13" s="50">
        <v>51462027469</v>
      </c>
      <c r="F13" s="51">
        <v>25151413090</v>
      </c>
      <c r="G13" s="51">
        <v>136136567</v>
      </c>
      <c r="H13" s="51">
        <v>55252243</v>
      </c>
      <c r="I13" s="51">
        <v>134670957</v>
      </c>
      <c r="J13" s="50">
        <v>54945009</v>
      </c>
      <c r="K13" s="50">
        <v>8413</v>
      </c>
    </row>
    <row r="14" spans="1:11" x14ac:dyDescent="0.3">
      <c r="A14" s="48" t="s">
        <v>32</v>
      </c>
      <c r="B14" s="49" t="s">
        <v>30</v>
      </c>
      <c r="C14" s="49">
        <v>42</v>
      </c>
      <c r="D14" s="15">
        <v>32</v>
      </c>
      <c r="E14" s="50">
        <v>52543951826</v>
      </c>
      <c r="F14" s="51">
        <v>25953037960</v>
      </c>
      <c r="G14" s="51">
        <v>160076906</v>
      </c>
      <c r="H14" s="51">
        <v>68413256</v>
      </c>
      <c r="I14" s="51">
        <v>158887615</v>
      </c>
      <c r="J14" s="50">
        <v>68133475</v>
      </c>
      <c r="K14" s="50">
        <v>8510</v>
      </c>
    </row>
    <row r="15" spans="1:11" x14ac:dyDescent="0.3">
      <c r="A15" s="48" t="s">
        <v>33</v>
      </c>
      <c r="B15" s="49" t="s">
        <v>30</v>
      </c>
      <c r="C15" s="49">
        <v>42</v>
      </c>
      <c r="D15" s="15">
        <v>32</v>
      </c>
      <c r="E15" s="50">
        <v>54019645586</v>
      </c>
      <c r="F15" s="51">
        <v>26887071824</v>
      </c>
      <c r="G15" s="51">
        <v>175872087</v>
      </c>
      <c r="H15" s="51">
        <v>75791023</v>
      </c>
      <c r="I15" s="51">
        <v>175487079</v>
      </c>
      <c r="J15" s="50">
        <v>75518092</v>
      </c>
      <c r="K15" s="50">
        <v>9053</v>
      </c>
    </row>
    <row r="16" spans="1:11" x14ac:dyDescent="0.3">
      <c r="A16" s="52" t="s">
        <v>34</v>
      </c>
      <c r="B16" s="53" t="s">
        <v>30</v>
      </c>
      <c r="C16" s="53">
        <v>42</v>
      </c>
      <c r="D16" s="54">
        <v>32</v>
      </c>
      <c r="E16" s="55">
        <v>50288085114</v>
      </c>
      <c r="F16" s="56">
        <v>24792400182</v>
      </c>
      <c r="G16" s="56">
        <v>131931189</v>
      </c>
      <c r="H16" s="56">
        <v>54766688</v>
      </c>
      <c r="I16" s="56">
        <v>130843498</v>
      </c>
      <c r="J16" s="55">
        <v>54447110</v>
      </c>
      <c r="K16" s="55">
        <v>8619</v>
      </c>
    </row>
    <row r="17" spans="1:11" x14ac:dyDescent="0.3">
      <c r="A17" s="43" t="s">
        <v>35</v>
      </c>
      <c r="B17" s="44" t="s">
        <v>36</v>
      </c>
      <c r="C17" s="44">
        <v>42</v>
      </c>
      <c r="D17" s="45">
        <v>32</v>
      </c>
      <c r="E17" s="46">
        <v>45121194078</v>
      </c>
      <c r="F17" s="47">
        <v>22043534185</v>
      </c>
      <c r="G17" s="47">
        <v>123732729</v>
      </c>
      <c r="H17" s="47">
        <v>50870379</v>
      </c>
      <c r="I17" s="47">
        <v>123168279</v>
      </c>
      <c r="J17" s="46">
        <v>50633112</v>
      </c>
      <c r="K17" s="46">
        <v>7430</v>
      </c>
    </row>
    <row r="18" spans="1:11" x14ac:dyDescent="0.3">
      <c r="A18" s="48" t="s">
        <v>37</v>
      </c>
      <c r="B18" s="49" t="s">
        <v>36</v>
      </c>
      <c r="C18" s="49">
        <v>42</v>
      </c>
      <c r="D18" s="15">
        <v>32</v>
      </c>
      <c r="E18" s="50">
        <v>46149034394</v>
      </c>
      <c r="F18" s="51">
        <v>23058247437</v>
      </c>
      <c r="G18" s="51">
        <v>125745474</v>
      </c>
      <c r="H18" s="51">
        <v>51995451</v>
      </c>
      <c r="I18" s="51">
        <v>125104820</v>
      </c>
      <c r="J18" s="50">
        <v>51736327</v>
      </c>
      <c r="K18" s="50">
        <v>8226</v>
      </c>
    </row>
    <row r="19" spans="1:11" x14ac:dyDescent="0.3">
      <c r="A19" s="48" t="s">
        <v>38</v>
      </c>
      <c r="B19" s="49" t="s">
        <v>36</v>
      </c>
      <c r="C19" s="49">
        <v>42</v>
      </c>
      <c r="D19" s="15">
        <v>32</v>
      </c>
      <c r="E19" s="50">
        <v>47126301361</v>
      </c>
      <c r="F19" s="51">
        <v>23286426345</v>
      </c>
      <c r="G19" s="51">
        <v>127453658</v>
      </c>
      <c r="H19" s="51">
        <v>51103541</v>
      </c>
      <c r="I19" s="51">
        <v>127028270</v>
      </c>
      <c r="J19" s="50">
        <v>50845657</v>
      </c>
      <c r="K19" s="50">
        <v>8179</v>
      </c>
    </row>
    <row r="20" spans="1:11" x14ac:dyDescent="0.3">
      <c r="A20" s="48" t="s">
        <v>39</v>
      </c>
      <c r="B20" s="49" t="s">
        <v>36</v>
      </c>
      <c r="C20" s="49">
        <v>42</v>
      </c>
      <c r="D20" s="15">
        <v>32</v>
      </c>
      <c r="E20" s="50">
        <v>47188518275</v>
      </c>
      <c r="F20" s="51">
        <v>23387325193</v>
      </c>
      <c r="G20" s="51">
        <v>126372687</v>
      </c>
      <c r="H20" s="51">
        <v>51720840</v>
      </c>
      <c r="I20" s="51">
        <v>125904532</v>
      </c>
      <c r="J20" s="50">
        <v>51458464</v>
      </c>
      <c r="K20" s="50">
        <v>8318</v>
      </c>
    </row>
    <row r="21" spans="1:11" x14ac:dyDescent="0.3">
      <c r="A21" s="52" t="s">
        <v>40</v>
      </c>
      <c r="B21" s="53" t="s">
        <v>36</v>
      </c>
      <c r="C21" s="53">
        <v>42</v>
      </c>
      <c r="D21" s="54">
        <v>32</v>
      </c>
      <c r="E21" s="55">
        <v>45220945621</v>
      </c>
      <c r="F21" s="56">
        <v>22761479225</v>
      </c>
      <c r="G21" s="56">
        <v>124980935</v>
      </c>
      <c r="H21" s="56">
        <v>51844368</v>
      </c>
      <c r="I21" s="56">
        <v>124252781</v>
      </c>
      <c r="J21" s="55">
        <v>51575240</v>
      </c>
      <c r="K21" s="55">
        <v>8098</v>
      </c>
    </row>
    <row r="22" spans="1:11" x14ac:dyDescent="0.3">
      <c r="A22" s="43" t="s">
        <v>41</v>
      </c>
      <c r="B22" s="44" t="s">
        <v>42</v>
      </c>
      <c r="C22" s="44">
        <v>42</v>
      </c>
      <c r="D22" s="45">
        <v>32</v>
      </c>
      <c r="E22" s="46">
        <v>37149528940</v>
      </c>
      <c r="F22" s="47">
        <v>18279924987</v>
      </c>
      <c r="G22" s="47">
        <v>109511288</v>
      </c>
      <c r="H22" s="47">
        <v>43138644</v>
      </c>
      <c r="I22" s="47">
        <v>109127666</v>
      </c>
      <c r="J22" s="46">
        <v>42922163</v>
      </c>
      <c r="K22" s="46">
        <v>5881</v>
      </c>
    </row>
    <row r="23" spans="1:11" x14ac:dyDescent="0.3">
      <c r="A23" s="48" t="s">
        <v>43</v>
      </c>
      <c r="B23" s="49" t="s">
        <v>42</v>
      </c>
      <c r="C23" s="49">
        <v>42</v>
      </c>
      <c r="D23" s="15">
        <v>32</v>
      </c>
      <c r="E23" s="50">
        <v>38329099079</v>
      </c>
      <c r="F23" s="51">
        <v>19106837467</v>
      </c>
      <c r="G23" s="51">
        <v>112161096</v>
      </c>
      <c r="H23" s="51">
        <v>45884097</v>
      </c>
      <c r="I23" s="51">
        <v>111076016</v>
      </c>
      <c r="J23" s="50">
        <v>45653215</v>
      </c>
      <c r="K23" s="50">
        <v>6262</v>
      </c>
    </row>
    <row r="24" spans="1:11" x14ac:dyDescent="0.3">
      <c r="A24" s="48" t="s">
        <v>44</v>
      </c>
      <c r="B24" s="49" t="s">
        <v>42</v>
      </c>
      <c r="C24" s="49">
        <v>42</v>
      </c>
      <c r="D24" s="15">
        <v>32</v>
      </c>
      <c r="E24" s="50">
        <v>38565307937</v>
      </c>
      <c r="F24" s="51">
        <v>19274799988</v>
      </c>
      <c r="G24" s="51">
        <v>112371833</v>
      </c>
      <c r="H24" s="51">
        <v>46231954</v>
      </c>
      <c r="I24" s="51">
        <v>111295089</v>
      </c>
      <c r="J24" s="50">
        <v>46000408</v>
      </c>
      <c r="K24" s="50">
        <v>6343</v>
      </c>
    </row>
    <row r="25" spans="1:11" x14ac:dyDescent="0.3">
      <c r="A25" s="48" t="s">
        <v>45</v>
      </c>
      <c r="B25" s="49" t="s">
        <v>42</v>
      </c>
      <c r="C25" s="49">
        <v>42</v>
      </c>
      <c r="D25" s="15">
        <v>32</v>
      </c>
      <c r="E25" s="50">
        <v>39128827470</v>
      </c>
      <c r="F25" s="51">
        <v>19662061809</v>
      </c>
      <c r="G25" s="51">
        <v>113339457</v>
      </c>
      <c r="H25" s="51">
        <v>48535279</v>
      </c>
      <c r="I25" s="51">
        <v>111933035</v>
      </c>
      <c r="J25" s="50">
        <v>48212881</v>
      </c>
      <c r="K25" s="50">
        <v>7139</v>
      </c>
    </row>
    <row r="26" spans="1:11" x14ac:dyDescent="0.3">
      <c r="A26" s="52" t="s">
        <v>46</v>
      </c>
      <c r="B26" s="53" t="s">
        <v>42</v>
      </c>
      <c r="C26" s="53">
        <v>42</v>
      </c>
      <c r="D26" s="54">
        <v>32</v>
      </c>
      <c r="E26" s="55">
        <v>37808258904</v>
      </c>
      <c r="F26" s="56">
        <v>20587436552</v>
      </c>
      <c r="G26" s="56">
        <v>111600253</v>
      </c>
      <c r="H26" s="56">
        <v>47991394</v>
      </c>
      <c r="I26" s="56">
        <v>110933596</v>
      </c>
      <c r="J26" s="55">
        <v>47757020</v>
      </c>
      <c r="K26" s="55">
        <v>7244</v>
      </c>
    </row>
    <row r="27" spans="1:11" x14ac:dyDescent="0.3">
      <c r="A27" s="43" t="s">
        <v>47</v>
      </c>
      <c r="B27" s="44" t="s">
        <v>48</v>
      </c>
      <c r="C27" s="44">
        <v>42</v>
      </c>
      <c r="D27" s="45">
        <v>32</v>
      </c>
      <c r="E27" s="46">
        <v>136544044053</v>
      </c>
      <c r="F27" s="47">
        <v>65904171632</v>
      </c>
      <c r="G27" s="47">
        <v>497723901</v>
      </c>
      <c r="H27" s="47">
        <v>181602692</v>
      </c>
      <c r="I27" s="47">
        <v>496907886</v>
      </c>
      <c r="J27" s="46">
        <v>181071345</v>
      </c>
      <c r="K27" s="46">
        <v>20923</v>
      </c>
    </row>
    <row r="28" spans="1:11" x14ac:dyDescent="0.3">
      <c r="A28" s="48" t="s">
        <v>49</v>
      </c>
      <c r="B28" s="49" t="s">
        <v>48</v>
      </c>
      <c r="C28" s="49">
        <v>42</v>
      </c>
      <c r="D28" s="15">
        <v>32</v>
      </c>
      <c r="E28" s="50">
        <v>141131146903</v>
      </c>
      <c r="F28" s="51">
        <v>68400863681</v>
      </c>
      <c r="G28" s="51">
        <v>510107132</v>
      </c>
      <c r="H28" s="51">
        <v>179059046</v>
      </c>
      <c r="I28" s="51">
        <v>509283060</v>
      </c>
      <c r="J28" s="50">
        <v>178588587</v>
      </c>
      <c r="K28" s="50">
        <v>22553</v>
      </c>
    </row>
    <row r="29" spans="1:11" x14ac:dyDescent="0.3">
      <c r="A29" s="48" t="s">
        <v>50</v>
      </c>
      <c r="B29" s="49" t="s">
        <v>48</v>
      </c>
      <c r="C29" s="49">
        <v>42</v>
      </c>
      <c r="D29" s="15">
        <v>32</v>
      </c>
      <c r="E29" s="50">
        <v>142716167519</v>
      </c>
      <c r="F29" s="51">
        <v>68947289514</v>
      </c>
      <c r="G29" s="51">
        <v>509021628</v>
      </c>
      <c r="H29" s="51">
        <v>187188358</v>
      </c>
      <c r="I29" s="51">
        <v>507353949</v>
      </c>
      <c r="J29" s="50">
        <v>186625468</v>
      </c>
      <c r="K29" s="50">
        <v>23187</v>
      </c>
    </row>
    <row r="30" spans="1:11" x14ac:dyDescent="0.3">
      <c r="A30" s="48" t="s">
        <v>51</v>
      </c>
      <c r="B30" s="49" t="s">
        <v>48</v>
      </c>
      <c r="C30" s="49">
        <v>42</v>
      </c>
      <c r="D30" s="15">
        <v>32</v>
      </c>
      <c r="E30" s="50">
        <v>144446501406</v>
      </c>
      <c r="F30" s="51">
        <v>69905061641</v>
      </c>
      <c r="G30" s="51">
        <v>514508186</v>
      </c>
      <c r="H30" s="51">
        <v>181197953</v>
      </c>
      <c r="I30" s="51">
        <v>513873418</v>
      </c>
      <c r="J30" s="50">
        <v>180773464</v>
      </c>
      <c r="K30" s="50">
        <v>22422</v>
      </c>
    </row>
    <row r="31" spans="1:11" x14ac:dyDescent="0.3">
      <c r="A31" s="52" t="s">
        <v>52</v>
      </c>
      <c r="B31" s="53" t="s">
        <v>48</v>
      </c>
      <c r="C31" s="53">
        <v>42</v>
      </c>
      <c r="D31" s="54">
        <v>32</v>
      </c>
      <c r="E31" s="55">
        <v>141711945358</v>
      </c>
      <c r="F31" s="56">
        <v>70120290671</v>
      </c>
      <c r="G31" s="56">
        <v>510394308</v>
      </c>
      <c r="H31" s="56">
        <v>184088216</v>
      </c>
      <c r="I31" s="56">
        <v>509137530</v>
      </c>
      <c r="J31" s="55">
        <v>183532686</v>
      </c>
      <c r="K31" s="55">
        <v>23018</v>
      </c>
    </row>
    <row r="32" spans="1:11" x14ac:dyDescent="0.3">
      <c r="A32" s="43" t="s">
        <v>53</v>
      </c>
      <c r="B32" s="44" t="s">
        <v>54</v>
      </c>
      <c r="C32" s="44">
        <v>42</v>
      </c>
      <c r="D32" s="45">
        <v>32</v>
      </c>
      <c r="E32" s="46">
        <v>124742829865</v>
      </c>
      <c r="F32" s="47">
        <v>63622803243</v>
      </c>
      <c r="G32" s="47">
        <v>470005293</v>
      </c>
      <c r="H32" s="47">
        <v>193817921</v>
      </c>
      <c r="I32" s="47">
        <v>468297672</v>
      </c>
      <c r="J32" s="46">
        <v>193263154</v>
      </c>
      <c r="K32" s="46">
        <v>20565</v>
      </c>
    </row>
    <row r="33" spans="1:11" x14ac:dyDescent="0.3">
      <c r="A33" s="48" t="s">
        <v>55</v>
      </c>
      <c r="B33" s="49" t="s">
        <v>54</v>
      </c>
      <c r="C33" s="49">
        <v>42</v>
      </c>
      <c r="D33" s="15">
        <v>32</v>
      </c>
      <c r="E33" s="50">
        <v>129064065947</v>
      </c>
      <c r="F33" s="51">
        <v>65811937437</v>
      </c>
      <c r="G33" s="51">
        <v>478146846</v>
      </c>
      <c r="H33" s="51">
        <v>187104868</v>
      </c>
      <c r="I33" s="51">
        <v>477329078</v>
      </c>
      <c r="J33" s="50">
        <v>186598140</v>
      </c>
      <c r="K33" s="50">
        <v>22137</v>
      </c>
    </row>
    <row r="34" spans="1:11" x14ac:dyDescent="0.3">
      <c r="A34" s="48" t="s">
        <v>56</v>
      </c>
      <c r="B34" s="49" t="s">
        <v>54</v>
      </c>
      <c r="C34" s="49">
        <v>42</v>
      </c>
      <c r="D34" s="15">
        <v>32</v>
      </c>
      <c r="E34" s="50">
        <v>130561575088</v>
      </c>
      <c r="F34" s="51">
        <v>67186445954</v>
      </c>
      <c r="G34" s="51">
        <v>480180644</v>
      </c>
      <c r="H34" s="51">
        <v>189431893</v>
      </c>
      <c r="I34" s="51">
        <v>479007963</v>
      </c>
      <c r="J34" s="50">
        <v>188937622</v>
      </c>
      <c r="K34" s="50">
        <v>22449</v>
      </c>
    </row>
    <row r="35" spans="1:11" x14ac:dyDescent="0.3">
      <c r="A35" s="48" t="s">
        <v>57</v>
      </c>
      <c r="B35" s="49" t="s">
        <v>54</v>
      </c>
      <c r="C35" s="49">
        <v>42</v>
      </c>
      <c r="D35" s="15">
        <v>32</v>
      </c>
      <c r="E35" s="50">
        <v>132371865490</v>
      </c>
      <c r="F35" s="51">
        <v>66897943260</v>
      </c>
      <c r="G35" s="51">
        <v>485742514</v>
      </c>
      <c r="H35" s="51">
        <v>185947340</v>
      </c>
      <c r="I35" s="51">
        <v>484235103</v>
      </c>
      <c r="J35" s="50">
        <v>185413601</v>
      </c>
      <c r="K35" s="50">
        <v>21939</v>
      </c>
    </row>
    <row r="36" spans="1:11" x14ac:dyDescent="0.3">
      <c r="A36" s="52" t="s">
        <v>58</v>
      </c>
      <c r="B36" s="53" t="s">
        <v>54</v>
      </c>
      <c r="C36" s="53">
        <v>42</v>
      </c>
      <c r="D36" s="54">
        <v>32</v>
      </c>
      <c r="E36" s="55">
        <v>129513593223</v>
      </c>
      <c r="F36" s="56">
        <v>67123845921</v>
      </c>
      <c r="G36" s="56">
        <v>477955985</v>
      </c>
      <c r="H36" s="56">
        <v>189233660</v>
      </c>
      <c r="I36" s="56">
        <v>476991377</v>
      </c>
      <c r="J36" s="55">
        <v>188739881</v>
      </c>
      <c r="K36" s="55">
        <v>22703</v>
      </c>
    </row>
    <row r="37" spans="1:11" x14ac:dyDescent="0.3">
      <c r="A37" s="43" t="s">
        <v>59</v>
      </c>
      <c r="B37" s="44" t="s">
        <v>18</v>
      </c>
      <c r="C37" s="44">
        <v>42</v>
      </c>
      <c r="D37" s="45">
        <v>32</v>
      </c>
      <c r="E37" s="46">
        <v>38521441075</v>
      </c>
      <c r="F37" s="47">
        <v>19078458817</v>
      </c>
      <c r="G37" s="47">
        <v>117326446</v>
      </c>
      <c r="H37" s="47">
        <v>47087488</v>
      </c>
      <c r="I37" s="47">
        <v>116948491</v>
      </c>
      <c r="J37" s="46">
        <v>46862663</v>
      </c>
      <c r="K37" s="46">
        <v>6051</v>
      </c>
    </row>
    <row r="38" spans="1:11" x14ac:dyDescent="0.3">
      <c r="A38" s="48" t="s">
        <v>60</v>
      </c>
      <c r="B38" s="49" t="s">
        <v>18</v>
      </c>
      <c r="C38" s="49">
        <v>42</v>
      </c>
      <c r="D38" s="15">
        <v>32</v>
      </c>
      <c r="E38" s="50">
        <v>39494748416</v>
      </c>
      <c r="F38" s="51">
        <v>19587958937</v>
      </c>
      <c r="G38" s="51">
        <v>117812471</v>
      </c>
      <c r="H38" s="51">
        <v>46523811</v>
      </c>
      <c r="I38" s="51">
        <v>117464154</v>
      </c>
      <c r="J38" s="50">
        <v>46311988</v>
      </c>
      <c r="K38" s="50">
        <v>6085</v>
      </c>
    </row>
    <row r="39" spans="1:11" x14ac:dyDescent="0.3">
      <c r="A39" s="48" t="s">
        <v>61</v>
      </c>
      <c r="B39" s="49" t="s">
        <v>18</v>
      </c>
      <c r="C39" s="49">
        <v>42</v>
      </c>
      <c r="D39" s="15">
        <v>32</v>
      </c>
      <c r="E39" s="50">
        <v>39609507396</v>
      </c>
      <c r="F39" s="51">
        <v>20184162950</v>
      </c>
      <c r="G39" s="51">
        <v>119798636</v>
      </c>
      <c r="H39" s="51">
        <v>48506568</v>
      </c>
      <c r="I39" s="51">
        <v>118848543</v>
      </c>
      <c r="J39" s="50">
        <v>48259152</v>
      </c>
      <c r="K39" s="50">
        <v>6619</v>
      </c>
    </row>
    <row r="40" spans="1:11" x14ac:dyDescent="0.3">
      <c r="A40" s="48" t="s">
        <v>62</v>
      </c>
      <c r="B40" s="49" t="s">
        <v>18</v>
      </c>
      <c r="C40" s="49">
        <v>42</v>
      </c>
      <c r="D40" s="15">
        <v>32</v>
      </c>
      <c r="E40" s="50">
        <v>40417997605</v>
      </c>
      <c r="F40" s="51">
        <v>20270319569</v>
      </c>
      <c r="G40" s="51">
        <v>118741043</v>
      </c>
      <c r="H40" s="51">
        <v>51084503</v>
      </c>
      <c r="I40" s="51">
        <v>118393319</v>
      </c>
      <c r="J40" s="50">
        <v>50873664</v>
      </c>
      <c r="K40" s="50">
        <v>7140</v>
      </c>
    </row>
    <row r="41" spans="1:11" x14ac:dyDescent="0.3">
      <c r="A41" s="52" t="s">
        <v>63</v>
      </c>
      <c r="B41" s="53" t="s">
        <v>18</v>
      </c>
      <c r="C41" s="53">
        <v>42</v>
      </c>
      <c r="D41" s="54">
        <v>32</v>
      </c>
      <c r="E41" s="55">
        <v>39016172258</v>
      </c>
      <c r="F41" s="56">
        <v>19836760847</v>
      </c>
      <c r="G41" s="56">
        <v>118964014</v>
      </c>
      <c r="H41" s="56">
        <v>51184806</v>
      </c>
      <c r="I41" s="56">
        <v>117985529</v>
      </c>
      <c r="J41" s="55">
        <v>50929556</v>
      </c>
      <c r="K41" s="55">
        <v>7135</v>
      </c>
    </row>
    <row r="42" spans="1:11" x14ac:dyDescent="0.3">
      <c r="A42" s="43" t="s">
        <v>64</v>
      </c>
      <c r="B42" s="44" t="s">
        <v>24</v>
      </c>
      <c r="C42" s="44">
        <v>42</v>
      </c>
      <c r="D42" s="45">
        <v>32</v>
      </c>
      <c r="E42" s="46">
        <v>34525430175</v>
      </c>
      <c r="F42" s="47">
        <v>17669979552</v>
      </c>
      <c r="G42" s="47">
        <v>103140659</v>
      </c>
      <c r="H42" s="47">
        <v>46702235</v>
      </c>
      <c r="I42" s="47">
        <v>102799105</v>
      </c>
      <c r="J42" s="46">
        <v>46497230</v>
      </c>
      <c r="K42" s="46">
        <v>6027</v>
      </c>
    </row>
    <row r="43" spans="1:11" x14ac:dyDescent="0.3">
      <c r="A43" s="48" t="s">
        <v>65</v>
      </c>
      <c r="B43" s="49" t="s">
        <v>24</v>
      </c>
      <c r="C43" s="49">
        <v>42</v>
      </c>
      <c r="D43" s="15">
        <v>32</v>
      </c>
      <c r="E43" s="50">
        <v>35607968450</v>
      </c>
      <c r="F43" s="51">
        <v>18167133542</v>
      </c>
      <c r="G43" s="51">
        <v>106487148</v>
      </c>
      <c r="H43" s="51">
        <v>48089717</v>
      </c>
      <c r="I43" s="51">
        <v>106022992</v>
      </c>
      <c r="J43" s="50">
        <v>47829704</v>
      </c>
      <c r="K43" s="50">
        <v>6413</v>
      </c>
    </row>
    <row r="44" spans="1:11" x14ac:dyDescent="0.3">
      <c r="A44" s="48" t="s">
        <v>66</v>
      </c>
      <c r="B44" s="49" t="s">
        <v>24</v>
      </c>
      <c r="C44" s="49">
        <v>42</v>
      </c>
      <c r="D44" s="15">
        <v>32</v>
      </c>
      <c r="E44" s="50">
        <v>35882251589</v>
      </c>
      <c r="F44" s="51">
        <v>18318421245</v>
      </c>
      <c r="G44" s="51">
        <v>107370838</v>
      </c>
      <c r="H44" s="51">
        <v>46496228</v>
      </c>
      <c r="I44" s="51">
        <v>107078818</v>
      </c>
      <c r="J44" s="50">
        <v>46295062</v>
      </c>
      <c r="K44" s="50">
        <v>6448</v>
      </c>
    </row>
    <row r="45" spans="1:11" x14ac:dyDescent="0.3">
      <c r="A45" s="48" t="s">
        <v>67</v>
      </c>
      <c r="B45" s="49" t="s">
        <v>24</v>
      </c>
      <c r="C45" s="49">
        <v>42</v>
      </c>
      <c r="D45" s="15">
        <v>32</v>
      </c>
      <c r="E45" s="50">
        <v>36509931084</v>
      </c>
      <c r="F45" s="51">
        <v>18544396849</v>
      </c>
      <c r="G45" s="51">
        <v>109016183</v>
      </c>
      <c r="H45" s="51">
        <v>47930669</v>
      </c>
      <c r="I45" s="51">
        <v>108157446</v>
      </c>
      <c r="J45" s="50">
        <v>47689065</v>
      </c>
      <c r="K45" s="50">
        <v>6621</v>
      </c>
    </row>
    <row r="46" spans="1:11" x14ac:dyDescent="0.3">
      <c r="A46" s="52" t="s">
        <v>68</v>
      </c>
      <c r="B46" s="53" t="s">
        <v>24</v>
      </c>
      <c r="C46" s="53">
        <v>42</v>
      </c>
      <c r="D46" s="54">
        <v>32</v>
      </c>
      <c r="E46" s="55">
        <v>34868626072</v>
      </c>
      <c r="F46" s="56">
        <v>17876451843</v>
      </c>
      <c r="G46" s="56">
        <v>106327297</v>
      </c>
      <c r="H46" s="56">
        <v>45816531</v>
      </c>
      <c r="I46" s="56">
        <v>106018559</v>
      </c>
      <c r="J46" s="55">
        <v>45621654</v>
      </c>
      <c r="K46" s="55">
        <v>6286</v>
      </c>
    </row>
    <row r="47" spans="1:11" x14ac:dyDescent="0.3">
      <c r="A47" s="43" t="s">
        <v>69</v>
      </c>
      <c r="B47" s="44" t="s">
        <v>30</v>
      </c>
      <c r="C47" s="44">
        <v>42</v>
      </c>
      <c r="D47" s="45">
        <v>32</v>
      </c>
      <c r="E47" s="46">
        <v>50881850738</v>
      </c>
      <c r="F47" s="47">
        <v>24878001097</v>
      </c>
      <c r="G47" s="47">
        <v>135570358</v>
      </c>
      <c r="H47" s="47">
        <v>53436407</v>
      </c>
      <c r="I47" s="47">
        <v>135030660</v>
      </c>
      <c r="J47" s="46">
        <v>53134921</v>
      </c>
      <c r="K47" s="46">
        <v>8201</v>
      </c>
    </row>
    <row r="48" spans="1:11" x14ac:dyDescent="0.3">
      <c r="A48" s="48" t="s">
        <v>70</v>
      </c>
      <c r="B48" s="49" t="s">
        <v>30</v>
      </c>
      <c r="C48" s="49">
        <v>42</v>
      </c>
      <c r="D48" s="15">
        <v>32</v>
      </c>
      <c r="E48" s="50">
        <v>53224645551</v>
      </c>
      <c r="F48" s="51">
        <v>27258101006</v>
      </c>
      <c r="G48" s="51">
        <v>176118090</v>
      </c>
      <c r="H48" s="51">
        <v>74210341</v>
      </c>
      <c r="I48" s="51">
        <v>175135068</v>
      </c>
      <c r="J48" s="50">
        <v>73913354</v>
      </c>
      <c r="K48" s="50">
        <v>8918</v>
      </c>
    </row>
    <row r="49" spans="1:11" x14ac:dyDescent="0.3">
      <c r="A49" s="48" t="s">
        <v>71</v>
      </c>
      <c r="B49" s="49" t="s">
        <v>30</v>
      </c>
      <c r="C49" s="49">
        <v>42</v>
      </c>
      <c r="D49" s="15">
        <v>32</v>
      </c>
      <c r="E49" s="50">
        <v>53121022718</v>
      </c>
      <c r="F49" s="51">
        <v>26704516706</v>
      </c>
      <c r="G49" s="51">
        <v>173025171</v>
      </c>
      <c r="H49" s="51">
        <v>75462108</v>
      </c>
      <c r="I49" s="51">
        <v>172128037</v>
      </c>
      <c r="J49" s="50">
        <v>75170671</v>
      </c>
      <c r="K49" s="50">
        <v>9140</v>
      </c>
    </row>
    <row r="50" spans="1:11" x14ac:dyDescent="0.3">
      <c r="A50" s="48" t="s">
        <v>72</v>
      </c>
      <c r="B50" s="49" t="s">
        <v>30</v>
      </c>
      <c r="C50" s="49">
        <v>42</v>
      </c>
      <c r="D50" s="15">
        <v>32</v>
      </c>
      <c r="E50" s="50">
        <v>54195895292</v>
      </c>
      <c r="F50" s="51">
        <v>27426025701</v>
      </c>
      <c r="G50" s="51">
        <v>177785427</v>
      </c>
      <c r="H50" s="51">
        <v>78014389</v>
      </c>
      <c r="I50" s="51">
        <v>177389036</v>
      </c>
      <c r="J50" s="50">
        <v>77752224</v>
      </c>
      <c r="K50" s="50">
        <v>9743</v>
      </c>
    </row>
    <row r="51" spans="1:11" x14ac:dyDescent="0.3">
      <c r="A51" s="52" t="s">
        <v>73</v>
      </c>
      <c r="B51" s="53" t="s">
        <v>30</v>
      </c>
      <c r="C51" s="53">
        <v>42</v>
      </c>
      <c r="D51" s="54">
        <v>32</v>
      </c>
      <c r="E51" s="55">
        <v>50340601912</v>
      </c>
      <c r="F51" s="56">
        <v>26009582115</v>
      </c>
      <c r="G51" s="56">
        <v>136386241</v>
      </c>
      <c r="H51" s="56">
        <v>57466089</v>
      </c>
      <c r="I51" s="56">
        <v>135827744</v>
      </c>
      <c r="J51" s="55">
        <v>57183399</v>
      </c>
      <c r="K51" s="55">
        <v>9114</v>
      </c>
    </row>
    <row r="52" spans="1:11" x14ac:dyDescent="0.3">
      <c r="A52" s="43" t="s">
        <v>74</v>
      </c>
      <c r="B52" s="44" t="s">
        <v>36</v>
      </c>
      <c r="C52" s="44">
        <v>42</v>
      </c>
      <c r="D52" s="45">
        <v>32</v>
      </c>
      <c r="E52" s="46">
        <v>45332263522</v>
      </c>
      <c r="F52" s="47">
        <v>22073116376</v>
      </c>
      <c r="G52" s="47">
        <v>118351235</v>
      </c>
      <c r="H52" s="47">
        <v>46472568</v>
      </c>
      <c r="I52" s="47">
        <v>118012133</v>
      </c>
      <c r="J52" s="46">
        <v>46252693</v>
      </c>
      <c r="K52" s="46">
        <v>7494</v>
      </c>
    </row>
    <row r="53" spans="1:11" x14ac:dyDescent="0.3">
      <c r="A53" s="48" t="s">
        <v>75</v>
      </c>
      <c r="B53" s="49" t="s">
        <v>36</v>
      </c>
      <c r="C53" s="49">
        <v>42</v>
      </c>
      <c r="D53" s="15">
        <v>32</v>
      </c>
      <c r="E53" s="50">
        <v>46417187376</v>
      </c>
      <c r="F53" s="51">
        <v>22670137922</v>
      </c>
      <c r="G53" s="51">
        <v>121148039</v>
      </c>
      <c r="H53" s="51">
        <v>46994881</v>
      </c>
      <c r="I53" s="51">
        <v>120570203</v>
      </c>
      <c r="J53" s="50">
        <v>46730186</v>
      </c>
      <c r="K53" s="50">
        <v>7645</v>
      </c>
    </row>
    <row r="54" spans="1:11" x14ac:dyDescent="0.3">
      <c r="A54" s="48" t="s">
        <v>76</v>
      </c>
      <c r="B54" s="49" t="s">
        <v>36</v>
      </c>
      <c r="C54" s="49">
        <v>42</v>
      </c>
      <c r="D54" s="15">
        <v>32</v>
      </c>
      <c r="E54" s="50">
        <v>47125755895</v>
      </c>
      <c r="F54" s="51">
        <v>22942597291</v>
      </c>
      <c r="G54" s="51">
        <v>123052634</v>
      </c>
      <c r="H54" s="51">
        <v>44416205</v>
      </c>
      <c r="I54" s="51">
        <v>122739566</v>
      </c>
      <c r="J54" s="50">
        <v>44204183</v>
      </c>
      <c r="K54" s="50">
        <v>7820</v>
      </c>
    </row>
    <row r="55" spans="1:11" x14ac:dyDescent="0.3">
      <c r="A55" s="48" t="s">
        <v>77</v>
      </c>
      <c r="B55" s="49" t="s">
        <v>36</v>
      </c>
      <c r="C55" s="49">
        <v>42</v>
      </c>
      <c r="D55" s="15">
        <v>32</v>
      </c>
      <c r="E55" s="50">
        <v>47304353088</v>
      </c>
      <c r="F55" s="51">
        <v>23025458120</v>
      </c>
      <c r="G55" s="51">
        <v>121936067</v>
      </c>
      <c r="H55" s="51">
        <v>48166913</v>
      </c>
      <c r="I55" s="51">
        <v>121128962</v>
      </c>
      <c r="J55" s="50">
        <v>47839139</v>
      </c>
      <c r="K55" s="50">
        <v>8125</v>
      </c>
    </row>
    <row r="56" spans="1:11" x14ac:dyDescent="0.3">
      <c r="A56" s="52" t="s">
        <v>78</v>
      </c>
      <c r="B56" s="53" t="s">
        <v>36</v>
      </c>
      <c r="C56" s="53">
        <v>42</v>
      </c>
      <c r="D56" s="54">
        <v>32</v>
      </c>
      <c r="E56" s="55">
        <v>45187439392</v>
      </c>
      <c r="F56" s="56">
        <v>22362923453</v>
      </c>
      <c r="G56" s="56">
        <v>120706288</v>
      </c>
      <c r="H56" s="56">
        <v>48026038</v>
      </c>
      <c r="I56" s="56">
        <v>119609753</v>
      </c>
      <c r="J56" s="55">
        <v>47694894</v>
      </c>
      <c r="K56" s="55">
        <v>8022</v>
      </c>
    </row>
    <row r="57" spans="1:11" x14ac:dyDescent="0.3">
      <c r="A57" s="43" t="s">
        <v>79</v>
      </c>
      <c r="B57" s="44" t="s">
        <v>42</v>
      </c>
      <c r="C57" s="44">
        <v>42</v>
      </c>
      <c r="D57" s="45">
        <v>32</v>
      </c>
      <c r="E57" s="46">
        <v>37609187022</v>
      </c>
      <c r="F57" s="47">
        <v>19246038943</v>
      </c>
      <c r="G57" s="47">
        <v>114044906</v>
      </c>
      <c r="H57" s="47">
        <v>50036287</v>
      </c>
      <c r="I57" s="47">
        <v>113546278</v>
      </c>
      <c r="J57" s="46">
        <v>49784772</v>
      </c>
      <c r="K57" s="46">
        <v>6758</v>
      </c>
    </row>
    <row r="58" spans="1:11" x14ac:dyDescent="0.3">
      <c r="A58" s="48" t="s">
        <v>80</v>
      </c>
      <c r="B58" s="49" t="s">
        <v>42</v>
      </c>
      <c r="C58" s="49">
        <v>42</v>
      </c>
      <c r="D58" s="15">
        <v>32</v>
      </c>
      <c r="E58" s="50">
        <v>38628768204</v>
      </c>
      <c r="F58" s="51">
        <v>19647965623</v>
      </c>
      <c r="G58" s="51">
        <v>115535062</v>
      </c>
      <c r="H58" s="51">
        <v>49495879</v>
      </c>
      <c r="I58" s="51">
        <v>115114669</v>
      </c>
      <c r="J58" s="50">
        <v>49279846</v>
      </c>
      <c r="K58" s="50">
        <v>6855</v>
      </c>
    </row>
    <row r="59" spans="1:11" x14ac:dyDescent="0.3">
      <c r="A59" s="48" t="s">
        <v>81</v>
      </c>
      <c r="B59" s="49" t="s">
        <v>42</v>
      </c>
      <c r="C59" s="49">
        <v>42</v>
      </c>
      <c r="D59" s="15">
        <v>32</v>
      </c>
      <c r="E59" s="50">
        <v>38820762651</v>
      </c>
      <c r="F59" s="51">
        <v>19816990295</v>
      </c>
      <c r="G59" s="51">
        <v>116401586</v>
      </c>
      <c r="H59" s="51">
        <v>48291656</v>
      </c>
      <c r="I59" s="51">
        <v>116112217</v>
      </c>
      <c r="J59" s="50">
        <v>48087342</v>
      </c>
      <c r="K59" s="50">
        <v>6989</v>
      </c>
    </row>
    <row r="60" spans="1:11" x14ac:dyDescent="0.3">
      <c r="A60" s="48" t="s">
        <v>82</v>
      </c>
      <c r="B60" s="49" t="s">
        <v>42</v>
      </c>
      <c r="C60" s="49">
        <v>42</v>
      </c>
      <c r="D60" s="15">
        <v>32</v>
      </c>
      <c r="E60" s="50">
        <v>39397236204</v>
      </c>
      <c r="F60" s="51">
        <v>20040620687</v>
      </c>
      <c r="G60" s="51">
        <v>115553439</v>
      </c>
      <c r="H60" s="51">
        <v>49736957</v>
      </c>
      <c r="I60" s="51">
        <v>115201202</v>
      </c>
      <c r="J60" s="50">
        <v>49506822</v>
      </c>
      <c r="K60" s="50">
        <v>7167</v>
      </c>
    </row>
    <row r="61" spans="1:11" x14ac:dyDescent="0.3">
      <c r="A61" s="52" t="s">
        <v>83</v>
      </c>
      <c r="B61" s="53" t="s">
        <v>42</v>
      </c>
      <c r="C61" s="53">
        <v>42</v>
      </c>
      <c r="D61" s="54">
        <v>32</v>
      </c>
      <c r="E61" s="55">
        <v>38060262767</v>
      </c>
      <c r="F61" s="56">
        <v>19576233162</v>
      </c>
      <c r="G61" s="56">
        <v>117301861</v>
      </c>
      <c r="H61" s="56">
        <v>49443743</v>
      </c>
      <c r="I61" s="56">
        <v>116636784</v>
      </c>
      <c r="J61" s="55">
        <v>49210453</v>
      </c>
      <c r="K61" s="55">
        <v>6901</v>
      </c>
    </row>
    <row r="62" spans="1:11" x14ac:dyDescent="0.3">
      <c r="A62" s="43" t="s">
        <v>84</v>
      </c>
      <c r="B62" s="44" t="s">
        <v>48</v>
      </c>
      <c r="C62" s="44">
        <v>42</v>
      </c>
      <c r="D62" s="45">
        <v>32</v>
      </c>
      <c r="E62" s="46">
        <v>139519707248</v>
      </c>
      <c r="F62" s="47">
        <v>71042684389</v>
      </c>
      <c r="G62" s="47">
        <v>521133242</v>
      </c>
      <c r="H62" s="47">
        <v>192282586</v>
      </c>
      <c r="I62" s="47">
        <v>520405886</v>
      </c>
      <c r="J62" s="46">
        <v>191736944</v>
      </c>
      <c r="K62" s="46">
        <v>24653</v>
      </c>
    </row>
    <row r="63" spans="1:11" x14ac:dyDescent="0.3">
      <c r="A63" s="48" t="s">
        <v>85</v>
      </c>
      <c r="B63" s="49" t="s">
        <v>48</v>
      </c>
      <c r="C63" s="49">
        <v>42</v>
      </c>
      <c r="D63" s="15">
        <v>32</v>
      </c>
      <c r="E63" s="50">
        <v>143041418572</v>
      </c>
      <c r="F63" s="51">
        <v>72492258690</v>
      </c>
      <c r="G63" s="51">
        <v>525983666</v>
      </c>
      <c r="H63" s="51">
        <v>199071027</v>
      </c>
      <c r="I63" s="51">
        <v>524992197</v>
      </c>
      <c r="J63" s="50">
        <v>198493076</v>
      </c>
      <c r="K63" s="50">
        <v>25150</v>
      </c>
    </row>
    <row r="64" spans="1:11" x14ac:dyDescent="0.3">
      <c r="A64" s="48" t="s">
        <v>86</v>
      </c>
      <c r="B64" s="49" t="s">
        <v>48</v>
      </c>
      <c r="C64" s="49">
        <v>42</v>
      </c>
      <c r="D64" s="15">
        <v>32</v>
      </c>
      <c r="E64" s="50">
        <v>144048377334</v>
      </c>
      <c r="F64" s="51">
        <v>74506120614</v>
      </c>
      <c r="G64" s="51">
        <v>527856587</v>
      </c>
      <c r="H64" s="51">
        <v>194408314</v>
      </c>
      <c r="I64" s="51">
        <v>526502888</v>
      </c>
      <c r="J64" s="50">
        <v>193830138</v>
      </c>
      <c r="K64" s="50">
        <v>25863</v>
      </c>
    </row>
    <row r="65" spans="1:16" x14ac:dyDescent="0.3">
      <c r="A65" s="48" t="s">
        <v>87</v>
      </c>
      <c r="B65" s="49" t="s">
        <v>48</v>
      </c>
      <c r="C65" s="49">
        <v>42</v>
      </c>
      <c r="D65" s="15">
        <v>32</v>
      </c>
      <c r="E65" s="50">
        <v>145962847843</v>
      </c>
      <c r="F65" s="51">
        <v>74641777109</v>
      </c>
      <c r="G65" s="51">
        <v>531699689</v>
      </c>
      <c r="H65" s="51">
        <v>198978539</v>
      </c>
      <c r="I65" s="51">
        <v>530733415</v>
      </c>
      <c r="J65" s="50">
        <v>198376916</v>
      </c>
      <c r="K65" s="50">
        <v>25170</v>
      </c>
    </row>
    <row r="66" spans="1:16" x14ac:dyDescent="0.3">
      <c r="A66" s="52" t="s">
        <v>88</v>
      </c>
      <c r="B66" s="53" t="s">
        <v>48</v>
      </c>
      <c r="C66" s="53">
        <v>42</v>
      </c>
      <c r="D66" s="54">
        <v>32</v>
      </c>
      <c r="E66" s="55">
        <v>143165474772</v>
      </c>
      <c r="F66" s="56">
        <v>73288013393</v>
      </c>
      <c r="G66" s="56">
        <v>525928818</v>
      </c>
      <c r="H66" s="56">
        <v>192605488</v>
      </c>
      <c r="I66" s="56">
        <v>525196846</v>
      </c>
      <c r="J66" s="55">
        <v>192110612</v>
      </c>
      <c r="K66" s="55">
        <v>25834</v>
      </c>
    </row>
    <row r="67" spans="1:16" x14ac:dyDescent="0.3">
      <c r="A67" s="43" t="s">
        <v>89</v>
      </c>
      <c r="B67" s="44" t="s">
        <v>54</v>
      </c>
      <c r="C67" s="44">
        <v>42</v>
      </c>
      <c r="D67" s="45">
        <v>32</v>
      </c>
      <c r="E67" s="46">
        <v>126252394909</v>
      </c>
      <c r="F67" s="47">
        <v>65713669121</v>
      </c>
      <c r="G67" s="47">
        <v>493594834</v>
      </c>
      <c r="H67" s="47">
        <v>201108087</v>
      </c>
      <c r="I67" s="47">
        <v>492760649</v>
      </c>
      <c r="J67" s="46">
        <v>200611894</v>
      </c>
      <c r="K67" s="46">
        <v>23285</v>
      </c>
    </row>
    <row r="68" spans="1:16" x14ac:dyDescent="0.3">
      <c r="A68" s="48" t="s">
        <v>90</v>
      </c>
      <c r="B68" s="49" t="s">
        <v>54</v>
      </c>
      <c r="C68" s="49">
        <v>42</v>
      </c>
      <c r="D68" s="15">
        <v>32</v>
      </c>
      <c r="E68" s="50">
        <v>130520125246</v>
      </c>
      <c r="F68" s="51">
        <v>68153334697</v>
      </c>
      <c r="G68" s="51">
        <v>503053017</v>
      </c>
      <c r="H68" s="51">
        <v>198623247</v>
      </c>
      <c r="I68" s="51">
        <v>501516707</v>
      </c>
      <c r="J68" s="50">
        <v>198049683</v>
      </c>
      <c r="K68" s="50">
        <v>24464</v>
      </c>
    </row>
    <row r="69" spans="1:16" x14ac:dyDescent="0.3">
      <c r="A69" s="48" t="s">
        <v>91</v>
      </c>
      <c r="B69" s="49" t="s">
        <v>54</v>
      </c>
      <c r="C69" s="49">
        <v>42</v>
      </c>
      <c r="D69" s="15">
        <v>32</v>
      </c>
      <c r="E69" s="50">
        <v>132001596512</v>
      </c>
      <c r="F69" s="51">
        <v>68549379738</v>
      </c>
      <c r="G69" s="51">
        <v>505132291</v>
      </c>
      <c r="H69" s="51">
        <v>196067816</v>
      </c>
      <c r="I69" s="51">
        <v>504411783</v>
      </c>
      <c r="J69" s="50">
        <v>195566103</v>
      </c>
      <c r="K69" s="50">
        <v>23816</v>
      </c>
    </row>
    <row r="70" spans="1:16" x14ac:dyDescent="0.3">
      <c r="A70" s="48" t="s">
        <v>92</v>
      </c>
      <c r="B70" s="49" t="s">
        <v>54</v>
      </c>
      <c r="C70" s="49">
        <v>42</v>
      </c>
      <c r="D70" s="15">
        <v>32</v>
      </c>
      <c r="E70" s="50">
        <v>133725877372</v>
      </c>
      <c r="F70" s="51">
        <v>69546519834</v>
      </c>
      <c r="G70" s="51">
        <v>510000326</v>
      </c>
      <c r="H70" s="51">
        <v>206267577</v>
      </c>
      <c r="I70" s="51">
        <v>508596934</v>
      </c>
      <c r="J70" s="50">
        <v>205640345</v>
      </c>
      <c r="K70" s="50">
        <v>24774</v>
      </c>
    </row>
    <row r="71" spans="1:16" x14ac:dyDescent="0.3">
      <c r="A71" s="52" t="s">
        <v>93</v>
      </c>
      <c r="B71" s="53" t="s">
        <v>54</v>
      </c>
      <c r="C71" s="53">
        <v>42</v>
      </c>
      <c r="D71" s="54">
        <v>32</v>
      </c>
      <c r="E71" s="55">
        <v>130978189164</v>
      </c>
      <c r="F71" s="56">
        <v>68228843832</v>
      </c>
      <c r="G71" s="56">
        <v>506159607</v>
      </c>
      <c r="H71" s="56">
        <v>201171293</v>
      </c>
      <c r="I71" s="56">
        <v>505142099</v>
      </c>
      <c r="J71" s="55">
        <v>200624970</v>
      </c>
      <c r="K71" s="55">
        <v>23952</v>
      </c>
    </row>
    <row r="74" spans="1:16" ht="15" customHeight="1" x14ac:dyDescent="0.3">
      <c r="A74" s="7" t="s">
        <v>94</v>
      </c>
      <c r="B74" s="1" t="s">
        <v>95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</sheetData>
  <mergeCells count="1">
    <mergeCell ref="B74:P7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74"/>
  <sheetViews>
    <sheetView zoomScaleNormal="100" workbookViewId="0"/>
  </sheetViews>
  <sheetFormatPr defaultRowHeight="14.4" x14ac:dyDescent="0.3"/>
  <cols>
    <col min="1" max="1025" width="8.6640625" customWidth="1"/>
  </cols>
  <sheetData>
    <row r="1" spans="1:11" x14ac:dyDescent="0.3">
      <c r="A1" s="39" t="s">
        <v>13</v>
      </c>
      <c r="B1" s="40" t="s">
        <v>14</v>
      </c>
      <c r="C1" s="40" t="s">
        <v>15</v>
      </c>
      <c r="D1" s="41" t="s">
        <v>16</v>
      </c>
      <c r="E1" s="41" t="s">
        <v>6</v>
      </c>
      <c r="F1" s="42" t="s">
        <v>7</v>
      </c>
      <c r="G1" s="42" t="s">
        <v>8</v>
      </c>
      <c r="H1" s="42" t="s">
        <v>9</v>
      </c>
      <c r="I1" s="42" t="s">
        <v>10</v>
      </c>
      <c r="J1" s="41" t="s">
        <v>11</v>
      </c>
      <c r="K1" s="41" t="s">
        <v>12</v>
      </c>
    </row>
    <row r="2" spans="1:11" x14ac:dyDescent="0.3">
      <c r="A2" s="43" t="s">
        <v>17</v>
      </c>
      <c r="B2" s="44" t="s">
        <v>18</v>
      </c>
      <c r="C2" s="44">
        <v>42</v>
      </c>
      <c r="D2" s="45">
        <v>32</v>
      </c>
      <c r="E2" s="46">
        <v>33766525806</v>
      </c>
      <c r="F2" s="47">
        <v>15390924632</v>
      </c>
      <c r="G2" s="47">
        <v>84115018</v>
      </c>
      <c r="H2" s="47">
        <v>35786687</v>
      </c>
      <c r="I2" s="47">
        <v>83454133</v>
      </c>
      <c r="J2" s="46">
        <v>35473085</v>
      </c>
      <c r="K2" s="46">
        <v>5471</v>
      </c>
    </row>
    <row r="3" spans="1:11" x14ac:dyDescent="0.3">
      <c r="A3" s="48" t="s">
        <v>19</v>
      </c>
      <c r="B3" s="49" t="s">
        <v>18</v>
      </c>
      <c r="C3" s="49">
        <v>42</v>
      </c>
      <c r="D3" s="15">
        <v>32</v>
      </c>
      <c r="E3" s="50">
        <v>34390249441</v>
      </c>
      <c r="F3" s="51">
        <v>15699175470</v>
      </c>
      <c r="G3" s="51">
        <v>85936606</v>
      </c>
      <c r="H3" s="51">
        <v>35955568</v>
      </c>
      <c r="I3" s="51">
        <v>85185521</v>
      </c>
      <c r="J3" s="50">
        <v>35650896</v>
      </c>
      <c r="K3" s="50">
        <v>5597</v>
      </c>
    </row>
    <row r="4" spans="1:11" x14ac:dyDescent="0.3">
      <c r="A4" s="48" t="s">
        <v>20</v>
      </c>
      <c r="B4" s="49" t="s">
        <v>18</v>
      </c>
      <c r="C4" s="49">
        <v>42</v>
      </c>
      <c r="D4" s="15">
        <v>32</v>
      </c>
      <c r="E4" s="50">
        <v>34521687026</v>
      </c>
      <c r="F4" s="51">
        <v>15868293018</v>
      </c>
      <c r="G4" s="51">
        <v>86705536</v>
      </c>
      <c r="H4" s="51">
        <v>36334506</v>
      </c>
      <c r="I4" s="51">
        <v>85934818</v>
      </c>
      <c r="J4" s="50">
        <v>35977096</v>
      </c>
      <c r="K4" s="50">
        <v>5655</v>
      </c>
    </row>
    <row r="5" spans="1:11" x14ac:dyDescent="0.3">
      <c r="A5" s="48" t="s">
        <v>21</v>
      </c>
      <c r="B5" s="49" t="s">
        <v>18</v>
      </c>
      <c r="C5" s="49">
        <v>42</v>
      </c>
      <c r="D5" s="15">
        <v>32</v>
      </c>
      <c r="E5" s="50">
        <v>34765469131</v>
      </c>
      <c r="F5" s="51">
        <v>15900247886</v>
      </c>
      <c r="G5" s="51">
        <v>86926414</v>
      </c>
      <c r="H5" s="51">
        <v>36151115</v>
      </c>
      <c r="I5" s="51">
        <v>86231320</v>
      </c>
      <c r="J5" s="50">
        <v>35861770</v>
      </c>
      <c r="K5" s="50">
        <v>5678</v>
      </c>
    </row>
    <row r="6" spans="1:11" x14ac:dyDescent="0.3">
      <c r="A6" s="52" t="s">
        <v>22</v>
      </c>
      <c r="B6" s="53" t="s">
        <v>18</v>
      </c>
      <c r="C6" s="53">
        <v>42</v>
      </c>
      <c r="D6" s="54">
        <v>32</v>
      </c>
      <c r="E6" s="55">
        <v>33198511616</v>
      </c>
      <c r="F6" s="56">
        <v>15133053754</v>
      </c>
      <c r="G6" s="56">
        <v>84621509</v>
      </c>
      <c r="H6" s="56">
        <v>36230199</v>
      </c>
      <c r="I6" s="56">
        <v>83938450</v>
      </c>
      <c r="J6" s="55">
        <v>35918707</v>
      </c>
      <c r="K6" s="55">
        <v>5409</v>
      </c>
    </row>
    <row r="7" spans="1:11" x14ac:dyDescent="0.3">
      <c r="A7" s="43" t="s">
        <v>23</v>
      </c>
      <c r="B7" s="44" t="s">
        <v>24</v>
      </c>
      <c r="C7" s="44">
        <v>42</v>
      </c>
      <c r="D7" s="45">
        <v>32</v>
      </c>
      <c r="E7" s="46">
        <v>31776738417</v>
      </c>
      <c r="F7" s="47">
        <v>14538856140</v>
      </c>
      <c r="G7" s="47">
        <v>84402674</v>
      </c>
      <c r="H7" s="47">
        <v>34940758</v>
      </c>
      <c r="I7" s="47">
        <v>83784999</v>
      </c>
      <c r="J7" s="46">
        <v>34658888</v>
      </c>
      <c r="K7" s="46">
        <v>5184</v>
      </c>
    </row>
    <row r="8" spans="1:11" x14ac:dyDescent="0.3">
      <c r="A8" s="48" t="s">
        <v>25</v>
      </c>
      <c r="B8" s="49" t="s">
        <v>24</v>
      </c>
      <c r="C8" s="49">
        <v>42</v>
      </c>
      <c r="D8" s="15">
        <v>32</v>
      </c>
      <c r="E8" s="50">
        <v>32155534983</v>
      </c>
      <c r="F8" s="51">
        <v>14761995267</v>
      </c>
      <c r="G8" s="51">
        <v>85688206</v>
      </c>
      <c r="H8" s="51">
        <v>34068357</v>
      </c>
      <c r="I8" s="51">
        <v>84817620</v>
      </c>
      <c r="J8" s="50">
        <v>33762824</v>
      </c>
      <c r="K8" s="50">
        <v>5074</v>
      </c>
    </row>
    <row r="9" spans="1:11" x14ac:dyDescent="0.3">
      <c r="A9" s="48" t="s">
        <v>26</v>
      </c>
      <c r="B9" s="49" t="s">
        <v>24</v>
      </c>
      <c r="C9" s="49">
        <v>42</v>
      </c>
      <c r="D9" s="15">
        <v>32</v>
      </c>
      <c r="E9" s="50">
        <v>32237419681</v>
      </c>
      <c r="F9" s="51">
        <v>14716340344</v>
      </c>
      <c r="G9" s="51">
        <v>85594570</v>
      </c>
      <c r="H9" s="51">
        <v>34156575</v>
      </c>
      <c r="I9" s="51">
        <v>84946393</v>
      </c>
      <c r="J9" s="50">
        <v>33859908</v>
      </c>
      <c r="K9" s="50">
        <v>5064</v>
      </c>
    </row>
    <row r="10" spans="1:11" x14ac:dyDescent="0.3">
      <c r="A10" s="48" t="s">
        <v>27</v>
      </c>
      <c r="B10" s="49" t="s">
        <v>24</v>
      </c>
      <c r="C10" s="49">
        <v>42</v>
      </c>
      <c r="D10" s="15">
        <v>32</v>
      </c>
      <c r="E10" s="50">
        <v>32428134255</v>
      </c>
      <c r="F10" s="51">
        <v>14866276222</v>
      </c>
      <c r="G10" s="51">
        <v>86109341</v>
      </c>
      <c r="H10" s="51">
        <v>34657370</v>
      </c>
      <c r="I10" s="51">
        <v>85447101</v>
      </c>
      <c r="J10" s="50">
        <v>34358562</v>
      </c>
      <c r="K10" s="50">
        <v>5303</v>
      </c>
    </row>
    <row r="11" spans="1:11" x14ac:dyDescent="0.3">
      <c r="A11" s="52" t="s">
        <v>28</v>
      </c>
      <c r="B11" s="53" t="s">
        <v>24</v>
      </c>
      <c r="C11" s="53">
        <v>42</v>
      </c>
      <c r="D11" s="54">
        <v>32</v>
      </c>
      <c r="E11" s="55">
        <v>30421970798</v>
      </c>
      <c r="F11" s="56">
        <v>13840747144</v>
      </c>
      <c r="G11" s="56">
        <v>84297246</v>
      </c>
      <c r="H11" s="56">
        <v>35071227</v>
      </c>
      <c r="I11" s="56">
        <v>83202603</v>
      </c>
      <c r="J11" s="55">
        <v>34725755</v>
      </c>
      <c r="K11" s="55">
        <v>4993</v>
      </c>
    </row>
    <row r="12" spans="1:11" x14ac:dyDescent="0.3">
      <c r="A12" s="43" t="s">
        <v>29</v>
      </c>
      <c r="B12" s="44" t="s">
        <v>30</v>
      </c>
      <c r="C12" s="44">
        <v>42</v>
      </c>
      <c r="D12" s="45">
        <v>32</v>
      </c>
      <c r="E12" s="46">
        <v>46130279840</v>
      </c>
      <c r="F12" s="47">
        <v>20849062086</v>
      </c>
      <c r="G12" s="47">
        <v>105954049</v>
      </c>
      <c r="H12" s="47">
        <v>36203585</v>
      </c>
      <c r="I12" s="47">
        <v>104157455</v>
      </c>
      <c r="J12" s="46">
        <v>35747574</v>
      </c>
      <c r="K12" s="46">
        <v>6660</v>
      </c>
    </row>
    <row r="13" spans="1:11" x14ac:dyDescent="0.3">
      <c r="A13" s="48" t="s">
        <v>31</v>
      </c>
      <c r="B13" s="49" t="s">
        <v>30</v>
      </c>
      <c r="C13" s="49">
        <v>42</v>
      </c>
      <c r="D13" s="15">
        <v>32</v>
      </c>
      <c r="E13" s="50">
        <v>46683948403</v>
      </c>
      <c r="F13" s="51">
        <v>21178668825</v>
      </c>
      <c r="G13" s="51">
        <v>107521842</v>
      </c>
      <c r="H13" s="51">
        <v>36892118</v>
      </c>
      <c r="I13" s="51">
        <v>105334610</v>
      </c>
      <c r="J13" s="50">
        <v>36382813</v>
      </c>
      <c r="K13" s="50">
        <v>6897</v>
      </c>
    </row>
    <row r="14" spans="1:11" x14ac:dyDescent="0.3">
      <c r="A14" s="48" t="s">
        <v>32</v>
      </c>
      <c r="B14" s="49" t="s">
        <v>30</v>
      </c>
      <c r="C14" s="49">
        <v>42</v>
      </c>
      <c r="D14" s="15">
        <v>32</v>
      </c>
      <c r="E14" s="50">
        <v>46779157278</v>
      </c>
      <c r="F14" s="51">
        <v>21307747107</v>
      </c>
      <c r="G14" s="51">
        <v>106697019</v>
      </c>
      <c r="H14" s="51">
        <v>38087278</v>
      </c>
      <c r="I14" s="51">
        <v>105552214</v>
      </c>
      <c r="J14" s="50">
        <v>37663284</v>
      </c>
      <c r="K14" s="50">
        <v>7169</v>
      </c>
    </row>
    <row r="15" spans="1:11" x14ac:dyDescent="0.3">
      <c r="A15" s="48" t="s">
        <v>33</v>
      </c>
      <c r="B15" s="49" t="s">
        <v>30</v>
      </c>
      <c r="C15" s="49">
        <v>42</v>
      </c>
      <c r="D15" s="15">
        <v>32</v>
      </c>
      <c r="E15" s="50">
        <v>47152856775</v>
      </c>
      <c r="F15" s="51">
        <v>21654223599</v>
      </c>
      <c r="G15" s="51">
        <v>110393452</v>
      </c>
      <c r="H15" s="51">
        <v>38014860</v>
      </c>
      <c r="I15" s="51">
        <v>108848728</v>
      </c>
      <c r="J15" s="50">
        <v>37555420</v>
      </c>
      <c r="K15" s="50">
        <v>7374</v>
      </c>
    </row>
    <row r="16" spans="1:11" x14ac:dyDescent="0.3">
      <c r="A16" s="52" t="s">
        <v>34</v>
      </c>
      <c r="B16" s="53" t="s">
        <v>30</v>
      </c>
      <c r="C16" s="53">
        <v>42</v>
      </c>
      <c r="D16" s="54">
        <v>32</v>
      </c>
      <c r="E16" s="55">
        <v>44024280841</v>
      </c>
      <c r="F16" s="56">
        <v>19887465999</v>
      </c>
      <c r="G16" s="56">
        <v>105081307</v>
      </c>
      <c r="H16" s="56">
        <v>38415711</v>
      </c>
      <c r="I16" s="56">
        <v>103058539</v>
      </c>
      <c r="J16" s="55">
        <v>37944918</v>
      </c>
      <c r="K16" s="55">
        <v>6860</v>
      </c>
    </row>
    <row r="17" spans="1:11" x14ac:dyDescent="0.3">
      <c r="A17" s="43" t="s">
        <v>35</v>
      </c>
      <c r="B17" s="44" t="s">
        <v>36</v>
      </c>
      <c r="C17" s="44">
        <v>42</v>
      </c>
      <c r="D17" s="45">
        <v>32</v>
      </c>
      <c r="E17" s="46">
        <v>39172675329</v>
      </c>
      <c r="F17" s="47">
        <v>17660790205</v>
      </c>
      <c r="G17" s="47">
        <v>95437508</v>
      </c>
      <c r="H17" s="47">
        <v>34956016</v>
      </c>
      <c r="I17" s="47">
        <v>94103648</v>
      </c>
      <c r="J17" s="46">
        <v>34533169</v>
      </c>
      <c r="K17" s="46">
        <v>5954</v>
      </c>
    </row>
    <row r="18" spans="1:11" x14ac:dyDescent="0.3">
      <c r="A18" s="48" t="s">
        <v>37</v>
      </c>
      <c r="B18" s="49" t="s">
        <v>36</v>
      </c>
      <c r="C18" s="49">
        <v>42</v>
      </c>
      <c r="D18" s="15">
        <v>32</v>
      </c>
      <c r="E18" s="50">
        <v>39490656343</v>
      </c>
      <c r="F18" s="51">
        <v>18068082083</v>
      </c>
      <c r="G18" s="51">
        <v>95443133</v>
      </c>
      <c r="H18" s="51">
        <v>36790371</v>
      </c>
      <c r="I18" s="51">
        <v>94652789</v>
      </c>
      <c r="J18" s="50">
        <v>36421357</v>
      </c>
      <c r="K18" s="50">
        <v>6424</v>
      </c>
    </row>
    <row r="19" spans="1:11" x14ac:dyDescent="0.3">
      <c r="A19" s="48" t="s">
        <v>38</v>
      </c>
      <c r="B19" s="49" t="s">
        <v>36</v>
      </c>
      <c r="C19" s="49">
        <v>42</v>
      </c>
      <c r="D19" s="15">
        <v>32</v>
      </c>
      <c r="E19" s="50">
        <v>39806062027</v>
      </c>
      <c r="F19" s="51">
        <v>18049645489</v>
      </c>
      <c r="G19" s="51">
        <v>96209510</v>
      </c>
      <c r="H19" s="51">
        <v>36570769</v>
      </c>
      <c r="I19" s="51">
        <v>95386472</v>
      </c>
      <c r="J19" s="50">
        <v>36202915</v>
      </c>
      <c r="K19" s="50">
        <v>6421</v>
      </c>
    </row>
    <row r="20" spans="1:11" x14ac:dyDescent="0.3">
      <c r="A20" s="48" t="s">
        <v>39</v>
      </c>
      <c r="B20" s="49" t="s">
        <v>36</v>
      </c>
      <c r="C20" s="49">
        <v>42</v>
      </c>
      <c r="D20" s="15">
        <v>32</v>
      </c>
      <c r="E20" s="50">
        <v>39791786723</v>
      </c>
      <c r="F20" s="51">
        <v>18067135627</v>
      </c>
      <c r="G20" s="51">
        <v>96529454</v>
      </c>
      <c r="H20" s="51">
        <v>35323739</v>
      </c>
      <c r="I20" s="51">
        <v>95422381</v>
      </c>
      <c r="J20" s="50">
        <v>34948927</v>
      </c>
      <c r="K20" s="50">
        <v>5929</v>
      </c>
    </row>
    <row r="21" spans="1:11" x14ac:dyDescent="0.3">
      <c r="A21" s="52" t="s">
        <v>40</v>
      </c>
      <c r="B21" s="53" t="s">
        <v>36</v>
      </c>
      <c r="C21" s="53">
        <v>42</v>
      </c>
      <c r="D21" s="54">
        <v>32</v>
      </c>
      <c r="E21" s="55">
        <v>37153641622</v>
      </c>
      <c r="F21" s="56">
        <v>16807996805</v>
      </c>
      <c r="G21" s="56">
        <v>94197730</v>
      </c>
      <c r="H21" s="56">
        <v>36938861</v>
      </c>
      <c r="I21" s="56">
        <v>93192756</v>
      </c>
      <c r="J21" s="55">
        <v>36542687</v>
      </c>
      <c r="K21" s="55">
        <v>6012</v>
      </c>
    </row>
    <row r="22" spans="1:11" x14ac:dyDescent="0.3">
      <c r="A22" s="43" t="s">
        <v>41</v>
      </c>
      <c r="B22" s="44" t="s">
        <v>42</v>
      </c>
      <c r="C22" s="44">
        <v>42</v>
      </c>
      <c r="D22" s="45">
        <v>32</v>
      </c>
      <c r="E22" s="46">
        <v>33414170849</v>
      </c>
      <c r="F22" s="47">
        <v>15301426834</v>
      </c>
      <c r="G22" s="47">
        <v>85603963</v>
      </c>
      <c r="H22" s="47">
        <v>35746398</v>
      </c>
      <c r="I22" s="47">
        <v>84269545</v>
      </c>
      <c r="J22" s="46">
        <v>35430575</v>
      </c>
      <c r="K22" s="46">
        <v>5538</v>
      </c>
    </row>
    <row r="23" spans="1:11" x14ac:dyDescent="0.3">
      <c r="A23" s="48" t="s">
        <v>43</v>
      </c>
      <c r="B23" s="49" t="s">
        <v>42</v>
      </c>
      <c r="C23" s="49">
        <v>42</v>
      </c>
      <c r="D23" s="15">
        <v>32</v>
      </c>
      <c r="E23" s="50">
        <v>33797255528</v>
      </c>
      <c r="F23" s="51">
        <v>15448098139</v>
      </c>
      <c r="G23" s="51">
        <v>85528652</v>
      </c>
      <c r="H23" s="51">
        <v>35585585</v>
      </c>
      <c r="I23" s="51">
        <v>84887252</v>
      </c>
      <c r="J23" s="50">
        <v>35296843</v>
      </c>
      <c r="K23" s="50">
        <v>5512</v>
      </c>
    </row>
    <row r="24" spans="1:11" x14ac:dyDescent="0.3">
      <c r="A24" s="48" t="s">
        <v>44</v>
      </c>
      <c r="B24" s="49" t="s">
        <v>42</v>
      </c>
      <c r="C24" s="49">
        <v>42</v>
      </c>
      <c r="D24" s="15">
        <v>32</v>
      </c>
      <c r="E24" s="50">
        <v>33863849851</v>
      </c>
      <c r="F24" s="51">
        <v>15458650925</v>
      </c>
      <c r="G24" s="51">
        <v>85875742</v>
      </c>
      <c r="H24" s="51">
        <v>35242140</v>
      </c>
      <c r="I24" s="51">
        <v>85064573</v>
      </c>
      <c r="J24" s="50">
        <v>34927983</v>
      </c>
      <c r="K24" s="50">
        <v>5516</v>
      </c>
    </row>
    <row r="25" spans="1:11" x14ac:dyDescent="0.3">
      <c r="A25" s="48" t="s">
        <v>45</v>
      </c>
      <c r="B25" s="49" t="s">
        <v>42</v>
      </c>
      <c r="C25" s="49">
        <v>42</v>
      </c>
      <c r="D25" s="15">
        <v>32</v>
      </c>
      <c r="E25" s="50">
        <v>34030005198</v>
      </c>
      <c r="F25" s="51">
        <v>15638473234</v>
      </c>
      <c r="G25" s="51">
        <v>87743603</v>
      </c>
      <c r="H25" s="51">
        <v>35796230</v>
      </c>
      <c r="I25" s="51">
        <v>86143018</v>
      </c>
      <c r="J25" s="50">
        <v>35463687</v>
      </c>
      <c r="K25" s="50">
        <v>5685</v>
      </c>
    </row>
    <row r="26" spans="1:11" x14ac:dyDescent="0.3">
      <c r="A26" s="52" t="s">
        <v>46</v>
      </c>
      <c r="B26" s="53" t="s">
        <v>42</v>
      </c>
      <c r="C26" s="53">
        <v>42</v>
      </c>
      <c r="D26" s="54">
        <v>32</v>
      </c>
      <c r="E26" s="55">
        <v>32349002773</v>
      </c>
      <c r="F26" s="56">
        <v>14641408917</v>
      </c>
      <c r="G26" s="56">
        <v>84368949</v>
      </c>
      <c r="H26" s="56">
        <v>34580517</v>
      </c>
      <c r="I26" s="56">
        <v>83596272</v>
      </c>
      <c r="J26" s="55">
        <v>34264648</v>
      </c>
      <c r="K26" s="55">
        <v>4961</v>
      </c>
    </row>
    <row r="27" spans="1:11" x14ac:dyDescent="0.3">
      <c r="A27" s="43" t="s">
        <v>47</v>
      </c>
      <c r="B27" s="44" t="s">
        <v>48</v>
      </c>
      <c r="C27" s="44">
        <v>42</v>
      </c>
      <c r="D27" s="45">
        <v>32</v>
      </c>
      <c r="E27" s="46">
        <v>118515114630</v>
      </c>
      <c r="F27" s="47">
        <v>53282869923</v>
      </c>
      <c r="G27" s="47">
        <v>307594990</v>
      </c>
      <c r="H27" s="47">
        <v>124832122</v>
      </c>
      <c r="I27" s="47">
        <v>305917001</v>
      </c>
      <c r="J27" s="46">
        <v>124182389</v>
      </c>
      <c r="K27" s="46">
        <v>18152</v>
      </c>
    </row>
    <row r="28" spans="1:11" x14ac:dyDescent="0.3">
      <c r="A28" s="48" t="s">
        <v>49</v>
      </c>
      <c r="B28" s="49" t="s">
        <v>48</v>
      </c>
      <c r="C28" s="49">
        <v>42</v>
      </c>
      <c r="D28" s="15">
        <v>32</v>
      </c>
      <c r="E28" s="50">
        <v>120012379839</v>
      </c>
      <c r="F28" s="51">
        <v>54771688373</v>
      </c>
      <c r="G28" s="51">
        <v>311672368</v>
      </c>
      <c r="H28" s="51">
        <v>128779658</v>
      </c>
      <c r="I28" s="51">
        <v>310081504</v>
      </c>
      <c r="J28" s="50">
        <v>128038291</v>
      </c>
      <c r="K28" s="50">
        <v>18945</v>
      </c>
    </row>
    <row r="29" spans="1:11" x14ac:dyDescent="0.3">
      <c r="A29" s="48" t="s">
        <v>50</v>
      </c>
      <c r="B29" s="49" t="s">
        <v>48</v>
      </c>
      <c r="C29" s="49">
        <v>42</v>
      </c>
      <c r="D29" s="15">
        <v>32</v>
      </c>
      <c r="E29" s="50">
        <v>120481240210</v>
      </c>
      <c r="F29" s="51">
        <v>54777110470</v>
      </c>
      <c r="G29" s="51">
        <v>312743059</v>
      </c>
      <c r="H29" s="51">
        <v>128088781</v>
      </c>
      <c r="I29" s="51">
        <v>310903790</v>
      </c>
      <c r="J29" s="50">
        <v>127317756</v>
      </c>
      <c r="K29" s="50">
        <v>19251</v>
      </c>
    </row>
    <row r="30" spans="1:11" x14ac:dyDescent="0.3">
      <c r="A30" s="48" t="s">
        <v>51</v>
      </c>
      <c r="B30" s="49" t="s">
        <v>48</v>
      </c>
      <c r="C30" s="49">
        <v>42</v>
      </c>
      <c r="D30" s="15">
        <v>32</v>
      </c>
      <c r="E30" s="50">
        <v>121006480545</v>
      </c>
      <c r="F30" s="51">
        <v>54825441457</v>
      </c>
      <c r="G30" s="51">
        <v>314307798</v>
      </c>
      <c r="H30" s="51">
        <v>127790175</v>
      </c>
      <c r="I30" s="51">
        <v>312810068</v>
      </c>
      <c r="J30" s="50">
        <v>127074150</v>
      </c>
      <c r="K30" s="50">
        <v>19453</v>
      </c>
    </row>
    <row r="31" spans="1:11" x14ac:dyDescent="0.3">
      <c r="A31" s="52" t="s">
        <v>52</v>
      </c>
      <c r="B31" s="53" t="s">
        <v>48</v>
      </c>
      <c r="C31" s="53">
        <v>42</v>
      </c>
      <c r="D31" s="54">
        <v>32</v>
      </c>
      <c r="E31" s="55">
        <v>117427847374</v>
      </c>
      <c r="F31" s="56">
        <v>52858857144</v>
      </c>
      <c r="G31" s="56">
        <v>309097478</v>
      </c>
      <c r="H31" s="56">
        <v>127496047</v>
      </c>
      <c r="I31" s="56">
        <v>307773150</v>
      </c>
      <c r="J31" s="55">
        <v>126803759</v>
      </c>
      <c r="K31" s="55">
        <v>18642</v>
      </c>
    </row>
    <row r="32" spans="1:11" x14ac:dyDescent="0.3">
      <c r="A32" s="43" t="s">
        <v>53</v>
      </c>
      <c r="B32" s="44" t="s">
        <v>54</v>
      </c>
      <c r="C32" s="44">
        <v>42</v>
      </c>
      <c r="D32" s="45">
        <v>32</v>
      </c>
      <c r="E32" s="46">
        <v>119810939902</v>
      </c>
      <c r="F32" s="47">
        <v>54294261808</v>
      </c>
      <c r="G32" s="47">
        <v>314751779</v>
      </c>
      <c r="H32" s="47">
        <v>134858727</v>
      </c>
      <c r="I32" s="47">
        <v>313387181</v>
      </c>
      <c r="J32" s="46">
        <v>134195983</v>
      </c>
      <c r="K32" s="46">
        <v>19377</v>
      </c>
    </row>
    <row r="33" spans="1:11" x14ac:dyDescent="0.3">
      <c r="A33" s="48" t="s">
        <v>55</v>
      </c>
      <c r="B33" s="49" t="s">
        <v>54</v>
      </c>
      <c r="C33" s="49">
        <v>42</v>
      </c>
      <c r="D33" s="15">
        <v>32</v>
      </c>
      <c r="E33" s="50">
        <v>121218955654</v>
      </c>
      <c r="F33" s="51">
        <v>55701917631</v>
      </c>
      <c r="G33" s="51">
        <v>318438680</v>
      </c>
      <c r="H33" s="51">
        <v>135885637</v>
      </c>
      <c r="I33" s="51">
        <v>316572610</v>
      </c>
      <c r="J33" s="50">
        <v>135102092</v>
      </c>
      <c r="K33" s="50">
        <v>20064</v>
      </c>
    </row>
    <row r="34" spans="1:11" x14ac:dyDescent="0.3">
      <c r="A34" s="48" t="s">
        <v>56</v>
      </c>
      <c r="B34" s="49" t="s">
        <v>54</v>
      </c>
      <c r="C34" s="49">
        <v>42</v>
      </c>
      <c r="D34" s="15">
        <v>32</v>
      </c>
      <c r="E34" s="50">
        <v>121666959078</v>
      </c>
      <c r="F34" s="51">
        <v>55797322582</v>
      </c>
      <c r="G34" s="51">
        <v>320602198</v>
      </c>
      <c r="H34" s="51">
        <v>137494746</v>
      </c>
      <c r="I34" s="51">
        <v>318109614</v>
      </c>
      <c r="J34" s="50">
        <v>136523508</v>
      </c>
      <c r="K34" s="50">
        <v>19700</v>
      </c>
    </row>
    <row r="35" spans="1:11" x14ac:dyDescent="0.3">
      <c r="A35" s="48" t="s">
        <v>57</v>
      </c>
      <c r="B35" s="49" t="s">
        <v>54</v>
      </c>
      <c r="C35" s="49">
        <v>42</v>
      </c>
      <c r="D35" s="15">
        <v>32</v>
      </c>
      <c r="E35" s="50">
        <v>122205764226</v>
      </c>
      <c r="F35" s="51">
        <v>55584305024</v>
      </c>
      <c r="G35" s="51">
        <v>320763120</v>
      </c>
      <c r="H35" s="51">
        <v>134926827</v>
      </c>
      <c r="I35" s="51">
        <v>319233912</v>
      </c>
      <c r="J35" s="50">
        <v>134193465</v>
      </c>
      <c r="K35" s="50">
        <v>19889</v>
      </c>
    </row>
    <row r="36" spans="1:11" x14ac:dyDescent="0.3">
      <c r="A36" s="52" t="s">
        <v>58</v>
      </c>
      <c r="B36" s="53" t="s">
        <v>54</v>
      </c>
      <c r="C36" s="53">
        <v>42</v>
      </c>
      <c r="D36" s="54">
        <v>32</v>
      </c>
      <c r="E36" s="55">
        <v>117789633296</v>
      </c>
      <c r="F36" s="56">
        <v>53453824499</v>
      </c>
      <c r="G36" s="56">
        <v>315321146</v>
      </c>
      <c r="H36" s="56">
        <v>136886985</v>
      </c>
      <c r="I36" s="56">
        <v>313469739</v>
      </c>
      <c r="J36" s="55">
        <v>135998688</v>
      </c>
      <c r="K36" s="55">
        <v>18973</v>
      </c>
    </row>
    <row r="37" spans="1:11" x14ac:dyDescent="0.3">
      <c r="A37" s="43" t="s">
        <v>59</v>
      </c>
      <c r="B37" s="44" t="s">
        <v>18</v>
      </c>
      <c r="C37" s="44">
        <v>42</v>
      </c>
      <c r="D37" s="45">
        <v>32</v>
      </c>
      <c r="E37" s="46">
        <v>34812403260</v>
      </c>
      <c r="F37" s="47">
        <v>15919297479</v>
      </c>
      <c r="G37" s="47">
        <v>86859317</v>
      </c>
      <c r="H37" s="47">
        <v>37192477</v>
      </c>
      <c r="I37" s="47">
        <v>86108908</v>
      </c>
      <c r="J37" s="46">
        <v>36876235</v>
      </c>
      <c r="K37" s="46">
        <v>5650</v>
      </c>
    </row>
    <row r="38" spans="1:11" x14ac:dyDescent="0.3">
      <c r="A38" s="48" t="s">
        <v>60</v>
      </c>
      <c r="B38" s="49" t="s">
        <v>18</v>
      </c>
      <c r="C38" s="49">
        <v>42</v>
      </c>
      <c r="D38" s="15">
        <v>32</v>
      </c>
      <c r="E38" s="50">
        <v>35117432973</v>
      </c>
      <c r="F38" s="51">
        <v>16084784004</v>
      </c>
      <c r="G38" s="51">
        <v>87819880</v>
      </c>
      <c r="H38" s="51">
        <v>37304592</v>
      </c>
      <c r="I38" s="51">
        <v>86966208</v>
      </c>
      <c r="J38" s="50">
        <v>36931534</v>
      </c>
      <c r="K38" s="50">
        <v>5708</v>
      </c>
    </row>
    <row r="39" spans="1:11" x14ac:dyDescent="0.3">
      <c r="A39" s="48" t="s">
        <v>61</v>
      </c>
      <c r="B39" s="49" t="s">
        <v>18</v>
      </c>
      <c r="C39" s="49">
        <v>42</v>
      </c>
      <c r="D39" s="15">
        <v>32</v>
      </c>
      <c r="E39" s="50">
        <v>35129811661</v>
      </c>
      <c r="F39" s="51">
        <v>16129679894</v>
      </c>
      <c r="G39" s="51">
        <v>88830291</v>
      </c>
      <c r="H39" s="51">
        <v>35407539</v>
      </c>
      <c r="I39" s="51">
        <v>87471098</v>
      </c>
      <c r="J39" s="50">
        <v>35062270</v>
      </c>
      <c r="K39" s="50">
        <v>5426</v>
      </c>
    </row>
    <row r="40" spans="1:11" x14ac:dyDescent="0.3">
      <c r="A40" s="48" t="s">
        <v>62</v>
      </c>
      <c r="B40" s="49" t="s">
        <v>18</v>
      </c>
      <c r="C40" s="49">
        <v>42</v>
      </c>
      <c r="D40" s="15">
        <v>32</v>
      </c>
      <c r="E40" s="50">
        <v>35365130742</v>
      </c>
      <c r="F40" s="51">
        <v>16275656295</v>
      </c>
      <c r="G40" s="51">
        <v>89852099</v>
      </c>
      <c r="H40" s="51">
        <v>36524380</v>
      </c>
      <c r="I40" s="51">
        <v>88142478</v>
      </c>
      <c r="J40" s="50">
        <v>36147342</v>
      </c>
      <c r="K40" s="50">
        <v>5555</v>
      </c>
    </row>
    <row r="41" spans="1:11" x14ac:dyDescent="0.3">
      <c r="A41" s="52" t="s">
        <v>63</v>
      </c>
      <c r="B41" s="53" t="s">
        <v>18</v>
      </c>
      <c r="C41" s="53">
        <v>42</v>
      </c>
      <c r="D41" s="54">
        <v>32</v>
      </c>
      <c r="E41" s="55">
        <v>33703905232</v>
      </c>
      <c r="F41" s="56">
        <v>15290991712</v>
      </c>
      <c r="G41" s="56">
        <v>86615880</v>
      </c>
      <c r="H41" s="56">
        <v>36325115</v>
      </c>
      <c r="I41" s="56">
        <v>85389190</v>
      </c>
      <c r="J41" s="55">
        <v>35964846</v>
      </c>
      <c r="K41" s="55">
        <v>5399</v>
      </c>
    </row>
    <row r="42" spans="1:11" x14ac:dyDescent="0.3">
      <c r="A42" s="43" t="s">
        <v>64</v>
      </c>
      <c r="B42" s="44" t="s">
        <v>24</v>
      </c>
      <c r="C42" s="44">
        <v>42</v>
      </c>
      <c r="D42" s="45">
        <v>32</v>
      </c>
      <c r="E42" s="46">
        <v>32925723085</v>
      </c>
      <c r="F42" s="47">
        <v>15045115186</v>
      </c>
      <c r="G42" s="47">
        <v>86340978</v>
      </c>
      <c r="H42" s="47">
        <v>34863535</v>
      </c>
      <c r="I42" s="47">
        <v>85427544</v>
      </c>
      <c r="J42" s="46">
        <v>34495574</v>
      </c>
      <c r="K42" s="46">
        <v>5134</v>
      </c>
    </row>
    <row r="43" spans="1:11" x14ac:dyDescent="0.3">
      <c r="A43" s="48" t="s">
        <v>65</v>
      </c>
      <c r="B43" s="49" t="s">
        <v>24</v>
      </c>
      <c r="C43" s="49">
        <v>42</v>
      </c>
      <c r="D43" s="15">
        <v>32</v>
      </c>
      <c r="E43" s="50">
        <v>33272365581</v>
      </c>
      <c r="F43" s="51">
        <v>15299172145</v>
      </c>
      <c r="G43" s="51">
        <v>88183272</v>
      </c>
      <c r="H43" s="51">
        <v>34942176</v>
      </c>
      <c r="I43" s="51">
        <v>86677037</v>
      </c>
      <c r="J43" s="50">
        <v>34567172</v>
      </c>
      <c r="K43" s="50">
        <v>5327</v>
      </c>
    </row>
    <row r="44" spans="1:11" x14ac:dyDescent="0.3">
      <c r="A44" s="48" t="s">
        <v>66</v>
      </c>
      <c r="B44" s="49" t="s">
        <v>24</v>
      </c>
      <c r="C44" s="49">
        <v>42</v>
      </c>
      <c r="D44" s="15">
        <v>32</v>
      </c>
      <c r="E44" s="50">
        <v>33339456676</v>
      </c>
      <c r="F44" s="51">
        <v>15165348338</v>
      </c>
      <c r="G44" s="51">
        <v>87606615</v>
      </c>
      <c r="H44" s="51">
        <v>34622910</v>
      </c>
      <c r="I44" s="51">
        <v>86694102</v>
      </c>
      <c r="J44" s="50">
        <v>34317122</v>
      </c>
      <c r="K44" s="50">
        <v>5150</v>
      </c>
    </row>
    <row r="45" spans="1:11" x14ac:dyDescent="0.3">
      <c r="A45" s="48" t="s">
        <v>67</v>
      </c>
      <c r="B45" s="49" t="s">
        <v>24</v>
      </c>
      <c r="C45" s="49">
        <v>42</v>
      </c>
      <c r="D45" s="15">
        <v>32</v>
      </c>
      <c r="E45" s="50">
        <v>33514420651</v>
      </c>
      <c r="F45" s="51">
        <v>15256830299</v>
      </c>
      <c r="G45" s="51">
        <v>88407191</v>
      </c>
      <c r="H45" s="51">
        <v>34561300</v>
      </c>
      <c r="I45" s="51">
        <v>87567648</v>
      </c>
      <c r="J45" s="50">
        <v>34222782</v>
      </c>
      <c r="K45" s="50">
        <v>5312</v>
      </c>
    </row>
    <row r="46" spans="1:11" x14ac:dyDescent="0.3">
      <c r="A46" s="52" t="s">
        <v>68</v>
      </c>
      <c r="B46" s="53" t="s">
        <v>24</v>
      </c>
      <c r="C46" s="53">
        <v>42</v>
      </c>
      <c r="D46" s="54">
        <v>32</v>
      </c>
      <c r="E46" s="55">
        <v>31500556201</v>
      </c>
      <c r="F46" s="56">
        <v>14188107586</v>
      </c>
      <c r="G46" s="56">
        <v>86019655</v>
      </c>
      <c r="H46" s="56">
        <v>34402826</v>
      </c>
      <c r="I46" s="56">
        <v>85230322</v>
      </c>
      <c r="J46" s="55">
        <v>34101025</v>
      </c>
      <c r="K46" s="55">
        <v>4934</v>
      </c>
    </row>
    <row r="47" spans="1:11" x14ac:dyDescent="0.3">
      <c r="A47" s="43" t="s">
        <v>69</v>
      </c>
      <c r="B47" s="44" t="s">
        <v>30</v>
      </c>
      <c r="C47" s="44">
        <v>42</v>
      </c>
      <c r="D47" s="45">
        <v>32</v>
      </c>
      <c r="E47" s="46">
        <v>46759720252</v>
      </c>
      <c r="F47" s="47">
        <v>20930977156</v>
      </c>
      <c r="G47" s="47">
        <v>108092399</v>
      </c>
      <c r="H47" s="47">
        <v>36942268</v>
      </c>
      <c r="I47" s="47">
        <v>106122742</v>
      </c>
      <c r="J47" s="46">
        <v>36498824</v>
      </c>
      <c r="K47" s="46">
        <v>7086</v>
      </c>
    </row>
    <row r="48" spans="1:11" x14ac:dyDescent="0.3">
      <c r="A48" s="48" t="s">
        <v>70</v>
      </c>
      <c r="B48" s="49" t="s">
        <v>30</v>
      </c>
      <c r="C48" s="49">
        <v>42</v>
      </c>
      <c r="D48" s="15">
        <v>32</v>
      </c>
      <c r="E48" s="50">
        <v>47150925266</v>
      </c>
      <c r="F48" s="51">
        <v>21519784208</v>
      </c>
      <c r="G48" s="51">
        <v>109158120</v>
      </c>
      <c r="H48" s="51">
        <v>38677773</v>
      </c>
      <c r="I48" s="51">
        <v>106798690</v>
      </c>
      <c r="J48" s="50">
        <v>38118327</v>
      </c>
      <c r="K48" s="50">
        <v>7269</v>
      </c>
    </row>
    <row r="49" spans="1:11" x14ac:dyDescent="0.3">
      <c r="A49" s="48" t="s">
        <v>71</v>
      </c>
      <c r="B49" s="49" t="s">
        <v>30</v>
      </c>
      <c r="C49" s="49">
        <v>42</v>
      </c>
      <c r="D49" s="15">
        <v>32</v>
      </c>
      <c r="E49" s="50">
        <v>47111834116</v>
      </c>
      <c r="F49" s="51">
        <v>21392803784</v>
      </c>
      <c r="G49" s="51">
        <v>109305254</v>
      </c>
      <c r="H49" s="51">
        <v>38380595</v>
      </c>
      <c r="I49" s="51">
        <v>107111852</v>
      </c>
      <c r="J49" s="50">
        <v>37915097</v>
      </c>
      <c r="K49" s="50">
        <v>7064</v>
      </c>
    </row>
    <row r="50" spans="1:11" x14ac:dyDescent="0.3">
      <c r="A50" s="48" t="s">
        <v>72</v>
      </c>
      <c r="B50" s="49" t="s">
        <v>30</v>
      </c>
      <c r="C50" s="49">
        <v>42</v>
      </c>
      <c r="D50" s="15">
        <v>32</v>
      </c>
      <c r="E50" s="50">
        <v>47548898559</v>
      </c>
      <c r="F50" s="51">
        <v>21918347562</v>
      </c>
      <c r="G50" s="51">
        <v>113493680</v>
      </c>
      <c r="H50" s="51">
        <v>41358626</v>
      </c>
      <c r="I50" s="51">
        <v>112209723</v>
      </c>
      <c r="J50" s="50">
        <v>40831115</v>
      </c>
      <c r="K50" s="50">
        <v>7782</v>
      </c>
    </row>
    <row r="51" spans="1:11" x14ac:dyDescent="0.3">
      <c r="A51" s="52" t="s">
        <v>73</v>
      </c>
      <c r="B51" s="53" t="s">
        <v>30</v>
      </c>
      <c r="C51" s="53">
        <v>42</v>
      </c>
      <c r="D51" s="54">
        <v>32</v>
      </c>
      <c r="E51" s="55">
        <v>44259826951</v>
      </c>
      <c r="F51" s="56">
        <v>20109787783</v>
      </c>
      <c r="G51" s="56">
        <v>104871704</v>
      </c>
      <c r="H51" s="56">
        <v>39531828</v>
      </c>
      <c r="I51" s="56">
        <v>103435330</v>
      </c>
      <c r="J51" s="55">
        <v>39074484</v>
      </c>
      <c r="K51" s="55">
        <v>7185</v>
      </c>
    </row>
    <row r="52" spans="1:11" x14ac:dyDescent="0.3">
      <c r="A52" s="43" t="s">
        <v>74</v>
      </c>
      <c r="B52" s="44" t="s">
        <v>36</v>
      </c>
      <c r="C52" s="44">
        <v>42</v>
      </c>
      <c r="D52" s="45">
        <v>32</v>
      </c>
      <c r="E52" s="46">
        <v>40039781937</v>
      </c>
      <c r="F52" s="47">
        <v>18173256236</v>
      </c>
      <c r="G52" s="47">
        <v>95778354</v>
      </c>
      <c r="H52" s="47">
        <v>34224531</v>
      </c>
      <c r="I52" s="47">
        <v>94403276</v>
      </c>
      <c r="J52" s="46">
        <v>33832455</v>
      </c>
      <c r="K52" s="46">
        <v>5962</v>
      </c>
    </row>
    <row r="53" spans="1:11" x14ac:dyDescent="0.3">
      <c r="A53" s="48" t="s">
        <v>75</v>
      </c>
      <c r="B53" s="49" t="s">
        <v>36</v>
      </c>
      <c r="C53" s="49">
        <v>42</v>
      </c>
      <c r="D53" s="15">
        <v>32</v>
      </c>
      <c r="E53" s="50">
        <v>40397358417</v>
      </c>
      <c r="F53" s="51">
        <v>18368980855</v>
      </c>
      <c r="G53" s="51">
        <v>96203428</v>
      </c>
      <c r="H53" s="51">
        <v>35740183</v>
      </c>
      <c r="I53" s="51">
        <v>95350228</v>
      </c>
      <c r="J53" s="50">
        <v>35360923</v>
      </c>
      <c r="K53" s="50">
        <v>6442</v>
      </c>
    </row>
    <row r="54" spans="1:11" x14ac:dyDescent="0.3">
      <c r="A54" s="48" t="s">
        <v>76</v>
      </c>
      <c r="B54" s="49" t="s">
        <v>36</v>
      </c>
      <c r="C54" s="49">
        <v>42</v>
      </c>
      <c r="D54" s="15">
        <v>32</v>
      </c>
      <c r="E54" s="50">
        <v>40617554918</v>
      </c>
      <c r="F54" s="51">
        <v>18488427187</v>
      </c>
      <c r="G54" s="51">
        <v>97368120</v>
      </c>
      <c r="H54" s="51">
        <v>36036695</v>
      </c>
      <c r="I54" s="51">
        <v>95956944</v>
      </c>
      <c r="J54" s="50">
        <v>35598534</v>
      </c>
      <c r="K54" s="50">
        <v>6445</v>
      </c>
    </row>
    <row r="55" spans="1:11" x14ac:dyDescent="0.3">
      <c r="A55" s="48" t="s">
        <v>77</v>
      </c>
      <c r="B55" s="49" t="s">
        <v>36</v>
      </c>
      <c r="C55" s="49">
        <v>42</v>
      </c>
      <c r="D55" s="15">
        <v>32</v>
      </c>
      <c r="E55" s="50">
        <v>40645095054</v>
      </c>
      <c r="F55" s="51">
        <v>18400907911</v>
      </c>
      <c r="G55" s="51">
        <v>97050227</v>
      </c>
      <c r="H55" s="51">
        <v>35638845</v>
      </c>
      <c r="I55" s="51">
        <v>96060404</v>
      </c>
      <c r="J55" s="50">
        <v>35249258</v>
      </c>
      <c r="K55" s="50">
        <v>6319</v>
      </c>
    </row>
    <row r="56" spans="1:11" x14ac:dyDescent="0.3">
      <c r="A56" s="52" t="s">
        <v>78</v>
      </c>
      <c r="B56" s="53" t="s">
        <v>36</v>
      </c>
      <c r="C56" s="53">
        <v>42</v>
      </c>
      <c r="D56" s="54">
        <v>32</v>
      </c>
      <c r="E56" s="55">
        <v>38009407579</v>
      </c>
      <c r="F56" s="56">
        <v>17107873808</v>
      </c>
      <c r="G56" s="56">
        <v>94338004</v>
      </c>
      <c r="H56" s="56">
        <v>35906490</v>
      </c>
      <c r="I56" s="56">
        <v>93508887</v>
      </c>
      <c r="J56" s="55">
        <v>35548726</v>
      </c>
      <c r="K56" s="55">
        <v>6033</v>
      </c>
    </row>
    <row r="57" spans="1:11" x14ac:dyDescent="0.3">
      <c r="A57" s="43" t="s">
        <v>79</v>
      </c>
      <c r="B57" s="44" t="s">
        <v>42</v>
      </c>
      <c r="C57" s="44">
        <v>42</v>
      </c>
      <c r="D57" s="45">
        <v>32</v>
      </c>
      <c r="E57" s="46">
        <v>34378741670</v>
      </c>
      <c r="F57" s="47">
        <v>15668732315</v>
      </c>
      <c r="G57" s="47">
        <v>87336460</v>
      </c>
      <c r="H57" s="47">
        <v>36607371</v>
      </c>
      <c r="I57" s="47">
        <v>86416261</v>
      </c>
      <c r="J57" s="46">
        <v>36266381</v>
      </c>
      <c r="K57" s="46">
        <v>5607</v>
      </c>
    </row>
    <row r="58" spans="1:11" x14ac:dyDescent="0.3">
      <c r="A58" s="48" t="s">
        <v>80</v>
      </c>
      <c r="B58" s="49" t="s">
        <v>42</v>
      </c>
      <c r="C58" s="49">
        <v>42</v>
      </c>
      <c r="D58" s="15">
        <v>32</v>
      </c>
      <c r="E58" s="50">
        <v>34711523573</v>
      </c>
      <c r="F58" s="51">
        <v>15812619449</v>
      </c>
      <c r="G58" s="51">
        <v>87792939</v>
      </c>
      <c r="H58" s="51">
        <v>36659834</v>
      </c>
      <c r="I58" s="51">
        <v>87015764</v>
      </c>
      <c r="J58" s="50">
        <v>36341528</v>
      </c>
      <c r="K58" s="50">
        <v>5646</v>
      </c>
    </row>
    <row r="59" spans="1:11" x14ac:dyDescent="0.3">
      <c r="A59" s="48" t="s">
        <v>81</v>
      </c>
      <c r="B59" s="49" t="s">
        <v>42</v>
      </c>
      <c r="C59" s="49">
        <v>42</v>
      </c>
      <c r="D59" s="15">
        <v>32</v>
      </c>
      <c r="E59" s="50">
        <v>34771230855</v>
      </c>
      <c r="F59" s="51">
        <v>15788881445</v>
      </c>
      <c r="G59" s="51">
        <v>87944409</v>
      </c>
      <c r="H59" s="51">
        <v>36341004</v>
      </c>
      <c r="I59" s="51">
        <v>87179941</v>
      </c>
      <c r="J59" s="50">
        <v>36024439</v>
      </c>
      <c r="K59" s="50">
        <v>5624</v>
      </c>
    </row>
    <row r="60" spans="1:11" x14ac:dyDescent="0.3">
      <c r="A60" s="48" t="s">
        <v>82</v>
      </c>
      <c r="B60" s="49" t="s">
        <v>42</v>
      </c>
      <c r="C60" s="49">
        <v>42</v>
      </c>
      <c r="D60" s="15">
        <v>32</v>
      </c>
      <c r="E60" s="50">
        <v>34940740321</v>
      </c>
      <c r="F60" s="51">
        <v>15857582682</v>
      </c>
      <c r="G60" s="51">
        <v>89435382</v>
      </c>
      <c r="H60" s="51">
        <v>35161467</v>
      </c>
      <c r="I60" s="51">
        <v>87751481</v>
      </c>
      <c r="J60" s="50">
        <v>34809167</v>
      </c>
      <c r="K60" s="50">
        <v>5536</v>
      </c>
    </row>
    <row r="61" spans="1:11" x14ac:dyDescent="0.3">
      <c r="A61" s="52" t="s">
        <v>83</v>
      </c>
      <c r="B61" s="53" t="s">
        <v>42</v>
      </c>
      <c r="C61" s="53">
        <v>42</v>
      </c>
      <c r="D61" s="54">
        <v>32</v>
      </c>
      <c r="E61" s="55">
        <v>33194877049</v>
      </c>
      <c r="F61" s="56">
        <v>14994289078</v>
      </c>
      <c r="G61" s="56">
        <v>85925653</v>
      </c>
      <c r="H61" s="56">
        <v>36325285</v>
      </c>
      <c r="I61" s="56">
        <v>85231897</v>
      </c>
      <c r="J61" s="55">
        <v>36016740</v>
      </c>
      <c r="K61" s="55">
        <v>5362</v>
      </c>
    </row>
    <row r="62" spans="1:11" x14ac:dyDescent="0.3">
      <c r="A62" s="43" t="s">
        <v>84</v>
      </c>
      <c r="B62" s="44" t="s">
        <v>48</v>
      </c>
      <c r="C62" s="44">
        <v>42</v>
      </c>
      <c r="D62" s="45">
        <v>32</v>
      </c>
      <c r="E62" s="46">
        <v>119237011505</v>
      </c>
      <c r="F62" s="47">
        <v>54078932293</v>
      </c>
      <c r="G62" s="47">
        <v>308927775</v>
      </c>
      <c r="H62" s="47">
        <v>128868647</v>
      </c>
      <c r="I62" s="47">
        <v>307425152</v>
      </c>
      <c r="J62" s="46">
        <v>128163295</v>
      </c>
      <c r="K62" s="46">
        <v>18627</v>
      </c>
    </row>
    <row r="63" spans="1:11" x14ac:dyDescent="0.3">
      <c r="A63" s="48" t="s">
        <v>85</v>
      </c>
      <c r="B63" s="49" t="s">
        <v>48</v>
      </c>
      <c r="C63" s="49">
        <v>42</v>
      </c>
      <c r="D63" s="15">
        <v>32</v>
      </c>
      <c r="E63" s="50">
        <v>120376472345</v>
      </c>
      <c r="F63" s="51">
        <v>54704344226</v>
      </c>
      <c r="G63" s="51">
        <v>311825419</v>
      </c>
      <c r="H63" s="51">
        <v>127960387</v>
      </c>
      <c r="I63" s="51">
        <v>310156103</v>
      </c>
      <c r="J63" s="50">
        <v>127089428</v>
      </c>
      <c r="K63" s="50">
        <v>18999</v>
      </c>
    </row>
    <row r="64" spans="1:11" x14ac:dyDescent="0.3">
      <c r="A64" s="48" t="s">
        <v>86</v>
      </c>
      <c r="B64" s="49" t="s">
        <v>48</v>
      </c>
      <c r="C64" s="49">
        <v>42</v>
      </c>
      <c r="D64" s="15">
        <v>32</v>
      </c>
      <c r="E64" s="50">
        <v>120651989102</v>
      </c>
      <c r="F64" s="51">
        <v>54692509751</v>
      </c>
      <c r="G64" s="51">
        <v>313350014</v>
      </c>
      <c r="H64" s="51">
        <v>126274860</v>
      </c>
      <c r="I64" s="51">
        <v>312055668</v>
      </c>
      <c r="J64" s="50">
        <v>125538318</v>
      </c>
      <c r="K64" s="50">
        <v>19618</v>
      </c>
    </row>
    <row r="65" spans="1:16" x14ac:dyDescent="0.3">
      <c r="A65" s="48" t="s">
        <v>87</v>
      </c>
      <c r="B65" s="49" t="s">
        <v>48</v>
      </c>
      <c r="C65" s="49">
        <v>42</v>
      </c>
      <c r="D65" s="15">
        <v>32</v>
      </c>
      <c r="E65" s="50">
        <v>121237484701</v>
      </c>
      <c r="F65" s="51">
        <v>54869488084</v>
      </c>
      <c r="G65" s="51">
        <v>315506767</v>
      </c>
      <c r="H65" s="51">
        <v>128269858</v>
      </c>
      <c r="I65" s="51">
        <v>313370307</v>
      </c>
      <c r="J65" s="50">
        <v>127383769</v>
      </c>
      <c r="K65" s="50">
        <v>19403</v>
      </c>
    </row>
    <row r="66" spans="1:16" x14ac:dyDescent="0.3">
      <c r="A66" s="52" t="s">
        <v>88</v>
      </c>
      <c r="B66" s="53" t="s">
        <v>48</v>
      </c>
      <c r="C66" s="53">
        <v>42</v>
      </c>
      <c r="D66" s="54">
        <v>32</v>
      </c>
      <c r="E66" s="55">
        <v>117672235286</v>
      </c>
      <c r="F66" s="56">
        <v>53310000738</v>
      </c>
      <c r="G66" s="56">
        <v>308415045</v>
      </c>
      <c r="H66" s="56">
        <v>130068591</v>
      </c>
      <c r="I66" s="56">
        <v>306849660</v>
      </c>
      <c r="J66" s="55">
        <v>129313873</v>
      </c>
      <c r="K66" s="55">
        <v>19108</v>
      </c>
    </row>
    <row r="67" spans="1:16" x14ac:dyDescent="0.3">
      <c r="A67" s="43" t="s">
        <v>89</v>
      </c>
      <c r="B67" s="44" t="s">
        <v>54</v>
      </c>
      <c r="C67" s="44">
        <v>42</v>
      </c>
      <c r="D67" s="45">
        <v>32</v>
      </c>
      <c r="E67" s="46">
        <v>120742650633</v>
      </c>
      <c r="F67" s="47">
        <v>54723517946</v>
      </c>
      <c r="G67" s="47">
        <v>316451719</v>
      </c>
      <c r="H67" s="47">
        <v>134786106</v>
      </c>
      <c r="I67" s="47">
        <v>314885703</v>
      </c>
      <c r="J67" s="46">
        <v>134041952</v>
      </c>
      <c r="K67" s="46">
        <v>18937</v>
      </c>
    </row>
    <row r="68" spans="1:16" x14ac:dyDescent="0.3">
      <c r="A68" s="48" t="s">
        <v>90</v>
      </c>
      <c r="B68" s="49" t="s">
        <v>54</v>
      </c>
      <c r="C68" s="49">
        <v>42</v>
      </c>
      <c r="D68" s="15">
        <v>32</v>
      </c>
      <c r="E68" s="50">
        <v>122125113643</v>
      </c>
      <c r="F68" s="51">
        <v>55257268352</v>
      </c>
      <c r="G68" s="51">
        <v>320201031</v>
      </c>
      <c r="H68" s="51">
        <v>131521505</v>
      </c>
      <c r="I68" s="51">
        <v>318185830</v>
      </c>
      <c r="J68" s="50">
        <v>130670179</v>
      </c>
      <c r="K68" s="50">
        <v>18299</v>
      </c>
    </row>
    <row r="69" spans="1:16" x14ac:dyDescent="0.3">
      <c r="A69" s="48" t="s">
        <v>91</v>
      </c>
      <c r="B69" s="49" t="s">
        <v>54</v>
      </c>
      <c r="C69" s="49">
        <v>42</v>
      </c>
      <c r="D69" s="15">
        <v>32</v>
      </c>
      <c r="E69" s="50">
        <v>122568447660</v>
      </c>
      <c r="F69" s="51">
        <v>55648751982</v>
      </c>
      <c r="G69" s="51">
        <v>320617457</v>
      </c>
      <c r="H69" s="51">
        <v>134714364</v>
      </c>
      <c r="I69" s="51">
        <v>319033426</v>
      </c>
      <c r="J69" s="50">
        <v>133952050</v>
      </c>
      <c r="K69" s="50">
        <v>19495</v>
      </c>
    </row>
    <row r="70" spans="1:16" x14ac:dyDescent="0.3">
      <c r="A70" s="48" t="s">
        <v>92</v>
      </c>
      <c r="B70" s="49" t="s">
        <v>54</v>
      </c>
      <c r="C70" s="49">
        <v>42</v>
      </c>
      <c r="D70" s="15">
        <v>32</v>
      </c>
      <c r="E70" s="50">
        <v>123074829753</v>
      </c>
      <c r="F70" s="51">
        <v>56175394942</v>
      </c>
      <c r="G70" s="51">
        <v>322229610</v>
      </c>
      <c r="H70" s="51">
        <v>135224211</v>
      </c>
      <c r="I70" s="51">
        <v>320555618</v>
      </c>
      <c r="J70" s="50">
        <v>134445380</v>
      </c>
      <c r="K70" s="50">
        <v>20141</v>
      </c>
    </row>
    <row r="71" spans="1:16" x14ac:dyDescent="0.3">
      <c r="A71" s="52" t="s">
        <v>93</v>
      </c>
      <c r="B71" s="53" t="s">
        <v>54</v>
      </c>
      <c r="C71" s="53">
        <v>42</v>
      </c>
      <c r="D71" s="54">
        <v>32</v>
      </c>
      <c r="E71" s="55">
        <v>118859434655</v>
      </c>
      <c r="F71" s="56">
        <v>53631961266</v>
      </c>
      <c r="G71" s="56">
        <v>317794484</v>
      </c>
      <c r="H71" s="56">
        <v>137007469</v>
      </c>
      <c r="I71" s="56">
        <v>315435840</v>
      </c>
      <c r="J71" s="55">
        <v>136193503</v>
      </c>
      <c r="K71" s="55">
        <v>19588</v>
      </c>
    </row>
    <row r="74" spans="1:16" ht="15" customHeight="1" x14ac:dyDescent="0.3">
      <c r="A74" s="7" t="s">
        <v>94</v>
      </c>
      <c r="B74" s="1" t="s">
        <v>96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</sheetData>
  <mergeCells count="1">
    <mergeCell ref="B74:P7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stats</vt:lpstr>
      <vt:lpstr>Comp</vt:lpstr>
      <vt:lpstr>r7.0_papi</vt:lpstr>
      <vt:lpstr>pbfS0_papi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Ricard Julien</cp:lastModifiedBy>
  <dcterms:modified xsi:type="dcterms:W3CDTF">2019-10-02T15:39:35Z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2019-10-02T10:18:02Z</dcterms:created>
  <dc:creator/>
  <dc:description/>
  <dc:language>en-US</dc:language>
  <cp:lastModifiedBy/>
  <dcterms:modified xsi:type="dcterms:W3CDTF">2019-10-02T10:21:23Z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