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sonj-my.sharepoint.com/personal/onedrive_bpu_nj_gov/Documents/Clean Energy/3. Program Areas/Energy efficiency/EM&amp;V/Technical Reference Manual/"/>
    </mc:Choice>
  </mc:AlternateContent>
  <bookViews>
    <workbookView xWindow="0" yWindow="0" windowWidth="23040" windowHeight="9192" tabRatio="464" activeTab="2"/>
  </bookViews>
  <sheets>
    <sheet name="RES Line Card" sheetId="11" r:id="rId1"/>
    <sheet name="C&amp;I Line Card" sheetId="4" r:id="rId2"/>
    <sheet name="Lighting" sheetId="12" r:id="rId3"/>
    <sheet name="ISRs for Kits" sheetId="13" r:id="rId4"/>
  </sheets>
  <externalReferences>
    <externalReference r:id="rId5"/>
    <externalReference r:id="rId6"/>
    <externalReference r:id="rId7"/>
    <externalReference r:id="rId8"/>
    <externalReference r:id="rId9"/>
    <externalReference r:id="rId10"/>
    <externalReference r:id="rId11"/>
  </externalReferences>
  <definedNames>
    <definedName name="\p">#REF!</definedName>
    <definedName name="__IndirectBenefits__">[1]IndirectBenefits!#REF!</definedName>
    <definedName name="__MeasureInputs__">#REF!</definedName>
    <definedName name="__MeasureResults__">#REF!</definedName>
    <definedName name="__ProgramInputs__">#REF!</definedName>
    <definedName name="__ProgramResults__">#REF!</definedName>
    <definedName name="__Settings__">#REF!</definedName>
    <definedName name="__Version__">#REF!</definedName>
    <definedName name="_xlnm._FilterDatabase" localSheetId="1" hidden="1">'C&amp;I Line Card'!$A$4:$L$324</definedName>
    <definedName name="_xlnm._FilterDatabase" localSheetId="2" hidden="1">Lighting!$A$2:$J$104</definedName>
    <definedName name="_xlnm._FilterDatabase" localSheetId="0" hidden="1">'RES Line Card'!$A$3:$L$228</definedName>
    <definedName name="Base_Year">'[2]Front Page'!$D$13</definedName>
    <definedName name="Base_YearX">'[3]Front Page'!$D$13</definedName>
    <definedName name="CIVAR">#REF!</definedName>
    <definedName name="Company_Discount_Rate">'[4]Front Page'!$D$19</definedName>
    <definedName name="CQtrDtlLU">[5]InputAreas!$H$11</definedName>
    <definedName name="CQtrLU">[6]InputAreas!$F$11</definedName>
    <definedName name="CQtrSht">[6]InputAreas!$D$11</definedName>
    <definedName name="CQtrUnits">[5]InputAreas!$N$11</definedName>
    <definedName name="EV__ALLOWSTOPEXPAND__" hidden="1">1</definedName>
    <definedName name="EV__DECIMALSYMBOL__" hidden="1">"."</definedName>
    <definedName name="EV__EVCOM_OPTIONS__" hidden="1">10</definedName>
    <definedName name="EV__EXPOPTIONS__" hidden="1">1</definedName>
    <definedName name="EV__LASTREFTIME__" hidden="1">39321.3986805556</definedName>
    <definedName name="EV__LOCKEDCVW__BGE_FP" hidden="1">"IncomeStatement,ACTUAL,All_Companies,NO_ORG,TotalAdj,2002.TOTAL,PERIODIC,"</definedName>
    <definedName name="EV__LOCKEDCVW__CPA" hidden="1">"O_M,All_Activities,ACTUAL,All_Spenders,Expenditure_Resource,All_Processes,A00149,2007.TOTAL,PERIODIC,"</definedName>
    <definedName name="EV__LOCKEDCVW__METRICS" hidden="1">"BGE_KPIOwners,All_KPIs,Actual,Index_Measure,TIME_ZZZ,PERIODIC,"</definedName>
    <definedName name="EV__LOCKEDCVW__RATE" hidden="1">"ACTUAL,USD,Avg,RateInput,2002.TOTAL,PERIODIC,"</definedName>
    <definedName name="EV__LOCKEDCVW__SLR" hidden="1">"Rolling_Plan,All_ExpTypes,Statistical_Accounts,All_Companies,All_Positions,All_Spenders,2007.TOTAL,PERIODIC,"</definedName>
    <definedName name="EV__LOCKSTATUS__" hidden="1">4</definedName>
    <definedName name="EV__MAXEXPCOLS__" hidden="1">100</definedName>
    <definedName name="EV__MAXEXPROWS__" hidden="1">20000</definedName>
    <definedName name="EV__MEMORYCVW__" hidden="1">0</definedName>
    <definedName name="EV__WBEVMODE__" hidden="1">0</definedName>
    <definedName name="EV__WBREFOPTIONS__" hidden="1">134217728</definedName>
    <definedName name="EV__WBVERSION__" hidden="1">0</definedName>
    <definedName name="K2_WBEVMODE" hidden="1">1</definedName>
    <definedName name="Line_Losses_kW">[2]Assumptions!$D$22</definedName>
    <definedName name="Line_Losses_kWh">[2]Assumptions!$C$22</definedName>
    <definedName name="Line_Losses_therms">[2]Assumptions!$E$22</definedName>
    <definedName name="LINK">#REF!</definedName>
    <definedName name="P6MoDtlLU">[5]InputAreas!$H$14</definedName>
    <definedName name="P6MoSht">[5]InputAreas!$D$14</definedName>
    <definedName name="P6MoUnits">[5]InputAreas!$N$14</definedName>
    <definedName name="Participant_Discount_Rate">'[7]Front Page'!$D$20</definedName>
    <definedName name="PMoDtlLU">[5]InputAreas!$H$15</definedName>
    <definedName name="PMoSht">[5]InputAreas!$B$15</definedName>
    <definedName name="PMoUnits">[5]InputAreas!$N$15</definedName>
    <definedName name="Portfolio_Start_Year">'[2]Front Page'!$D$14</definedName>
    <definedName name="PQtrDtlLU">[5]InputAreas!$H$12</definedName>
    <definedName name="PQtrSht">[5]InputAreas!$D$12</definedName>
    <definedName name="PQtrUnits">[5]InputAreas!$N$12</definedName>
    <definedName name="_xlnm.Print_Area" localSheetId="1">'C&amp;I Line Card'!$A$2:$A$325</definedName>
    <definedName name="Print_Area_MI">#REF!</definedName>
    <definedName name="_xlnm.Print_Titles" localSheetId="1">'C&amp;I Line Card'!$2:$4</definedName>
    <definedName name="PYrLU">[6]InputAreas!$F$13</definedName>
    <definedName name="PYrSht">[6]InputAreas!$D$13</definedName>
    <definedName name="Societal_Discount_Rate">'[7]Front Page'!$D$21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9" i="11" l="1"/>
  <c r="F58" i="11"/>
  <c r="F236" i="4"/>
  <c r="E236" i="4"/>
  <c r="F233" i="4" l="1"/>
  <c r="F232" i="4"/>
  <c r="F266" i="4" l="1"/>
  <c r="F265" i="4"/>
  <c r="F264" i="4"/>
  <c r="F263" i="4"/>
  <c r="F41" i="11" l="1"/>
  <c r="F53" i="11" l="1"/>
  <c r="F52" i="11"/>
  <c r="F19" i="11"/>
  <c r="F18" i="11"/>
  <c r="F16" i="11"/>
  <c r="F15" i="11"/>
</calcChain>
</file>

<file path=xl/comments1.xml><?xml version="1.0" encoding="utf-8"?>
<comments xmlns="http://schemas.openxmlformats.org/spreadsheetml/2006/main">
  <authors>
    <author>tc={A22BC878-7EAF-47C0-89FF-DC68745B84DF}</author>
  </authors>
  <commentList>
    <comment ref="K3"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First Letter:
R = Residential
Second Letters:
A = Appliance
E = Early Retirement/Recycling
F = Fans &amp; Pumps
H = Home Performance
I = Insulation &amp; Envelop
L = Lighting
M = Moderate Income Weath.
O = Office
P = Plug Loads
Q = QHEC
S = Kits
V = HVAC
W = Waterheating</t>
        </r>
      </text>
    </comment>
  </commentList>
</comments>
</file>

<file path=xl/comments2.xml><?xml version="1.0" encoding="utf-8"?>
<comments xmlns="http://schemas.openxmlformats.org/spreadsheetml/2006/main">
  <authors>
    <author>tc={591906EC-E2AE-453B-B080-FB5A0F53B6E8}</author>
  </authors>
  <commentList>
    <comment ref="K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First Letter:
C = C&amp;I Measure
Second Letters:
A = Appliance
C = Agriculture
D = VFD / Drives
E = Early Retirement/Recyling
F = Fans &amp; Pumps
H = Home Performance
I = Insulation &amp; Envelop
K = Kithen Equipment 
L = Lighting
M = Motors
O = Office
P = Plug Loads
Q = QHEC
R = Refrigeration (Commercial)
V = HVAC
W = Waterheating</t>
        </r>
      </text>
    </comment>
  </commentList>
</comments>
</file>

<file path=xl/sharedStrings.xml><?xml version="1.0" encoding="utf-8"?>
<sst xmlns="http://schemas.openxmlformats.org/spreadsheetml/2006/main" count="3428" uniqueCount="1361">
  <si>
    <t xml:space="preserve">Efficient Products </t>
  </si>
  <si>
    <t>Measure</t>
  </si>
  <si>
    <t>Source</t>
  </si>
  <si>
    <t>Deemed or Algorithm Based</t>
  </si>
  <si>
    <t>Parameters Needed for Calculation</t>
  </si>
  <si>
    <t>kWh</t>
  </si>
  <si>
    <t>kW</t>
  </si>
  <si>
    <t>Therms</t>
  </si>
  <si>
    <t>Water (Gallons)</t>
  </si>
  <si>
    <t>Measure Lives</t>
  </si>
  <si>
    <t xml:space="preserve">PJM Consideration </t>
  </si>
  <si>
    <t>Unique ID #</t>
  </si>
  <si>
    <t>Date Modified
By EM&amp;V Team</t>
  </si>
  <si>
    <t>Lighting</t>
  </si>
  <si>
    <t xml:space="preserve">LED Lamps
</t>
  </si>
  <si>
    <t>NJ FY2020 algorithm (Pg.64) + NY Baselines for those not in the NJ Protocols table (SEE "Lighting"  TAB in this spreadsheet for additional baseline information)</t>
  </si>
  <si>
    <t>Algorithm</t>
  </si>
  <si>
    <t>VARIABLE: Wattsbase (from TRM table; lumen dependent); Wattsee; Qty; 
FIXED: Hrs (Location: Interior/Exterior); CF; HVACe; HVACd; HF (Location: Interior/Exterior); ηHeat; %FH</t>
  </si>
  <si>
    <t>Varies</t>
  </si>
  <si>
    <t>Penalty</t>
  </si>
  <si>
    <t>Yes</t>
  </si>
  <si>
    <t>RL1001</t>
  </si>
  <si>
    <t>LED Fixtures</t>
  </si>
  <si>
    <t>NJ FY2020 (Pg.64)</t>
  </si>
  <si>
    <t>VARIABLE: Wattsbase; Wattsee; Qty; 
FIXED: Hrs (Location: Interior/Exterior); CF; HVACe; HVACd; HF (Location: Interior/Exterior); ηHeat; %FH</t>
  </si>
  <si>
    <t>RL1002</t>
  </si>
  <si>
    <t>LED Table/Desk Lamps</t>
  </si>
  <si>
    <t>VARIABLE: Wattsbase; Wattsee; Qty; 
FIXED: Hrs; CF; HVACe; HVACd; HF; ηHeat; %FH</t>
  </si>
  <si>
    <t>RL1003</t>
  </si>
  <si>
    <t>LED Holiday Lights</t>
  </si>
  <si>
    <t>PA 2021 TRM (Pg. 9)
Confirmed can use either the deemed values or the algorithm based on actual product specs</t>
  </si>
  <si>
    <t>Deemed based on type C9; C7
Or algorithm based on product specs</t>
  </si>
  <si>
    <t>--</t>
  </si>
  <si>
    <t>37.5 kWh C9
41.4 kWh C7
3.0 kWh Mini</t>
  </si>
  <si>
    <t>No</t>
  </si>
  <si>
    <t>RL1004</t>
  </si>
  <si>
    <t>Ceiling Fans</t>
  </si>
  <si>
    <t>MD / MA V10 TRM (Pg. 124)</t>
  </si>
  <si>
    <t>Can Include lighting savings if integrated lamps (if lighting use the LED Lamp algorithm and parameters above, too)
VARIABLE:Days, FanHours, WattsLOWbase, WattsMEDbase, WattsHighbase, WattsLowES,   WattsMedES,  WattsHighES, 
FIXED:%Lowbase, %Medbase,%Highbase, %LowES, %MedES,,%HighES,CFanSSP, CFfanPJM</t>
  </si>
  <si>
    <t>RL1005</t>
  </si>
  <si>
    <t>Lighting Controls</t>
  </si>
  <si>
    <t xml:space="preserve">Occupancy Sensors </t>
  </si>
  <si>
    <t>MD / MA V10 TRM (Pg. 43) 
(Also aligns with NJ FY2020 Pg. 92 protocol so use NJ default values where applicable)</t>
  </si>
  <si>
    <t>VARIABLE: kWconnected (known or default from table); Hrs (from Table based on location); 
FIXED: SVGe; SVGd; ISR; WHFe &amp; WHFd &amp; CF (use NJ values where applicable or BG&amp;E value in MD TRM)</t>
  </si>
  <si>
    <t>RL1006</t>
  </si>
  <si>
    <t>Appliances</t>
  </si>
  <si>
    <t xml:space="preserve">Clothes Washer Tier 1 </t>
  </si>
  <si>
    <r>
      <t xml:space="preserve">
</t>
    </r>
    <r>
      <rPr>
        <sz val="12"/>
        <color theme="1"/>
        <rFont val="Arial"/>
        <family val="2"/>
      </rPr>
      <t>NJ FY2021 (Pg. 38)</t>
    </r>
  </si>
  <si>
    <t xml:space="preserve">
Algorithm</t>
  </si>
  <si>
    <t xml:space="preserve">Capacity, IMEFb, IMEFee, SFwasher, SFwh, SFdryer, Felecwh, Felecdryer, hrs/yr, CF, cycles/yr, configuration (front or top load)
</t>
  </si>
  <si>
    <t>RA2001</t>
  </si>
  <si>
    <t xml:space="preserve">Clothes Washer Tier 2 </t>
  </si>
  <si>
    <t xml:space="preserve">
NJ FY2021 (Pg. 38)</t>
  </si>
  <si>
    <t>RA2002</t>
  </si>
  <si>
    <t>Clothes Dryer Tier 1</t>
  </si>
  <si>
    <t>NJ FY2020 (Pg. 53)</t>
  </si>
  <si>
    <t>Deemed; electric dryer</t>
  </si>
  <si>
    <t>RA2003</t>
  </si>
  <si>
    <t>Clothes Dryer Tier 2</t>
  </si>
  <si>
    <t>RA2004</t>
  </si>
  <si>
    <t>Clothes Dryer Gas  - Tier 1</t>
  </si>
  <si>
    <t xml:space="preserve">NJ FY2020 (Pg. 54)
</t>
  </si>
  <si>
    <t>Algorithm provides Deemed values</t>
  </si>
  <si>
    <t>See Table pg 57</t>
  </si>
  <si>
    <t>RA2005</t>
  </si>
  <si>
    <t xml:space="preserve">Refrigerator Tier 1 </t>
  </si>
  <si>
    <t>NJ FY2020 (Pg. 53)
Units &gt;7.75 CF</t>
  </si>
  <si>
    <t>Deemed</t>
  </si>
  <si>
    <t>RA2006</t>
  </si>
  <si>
    <t xml:space="preserve">Refrigerator Tier 2 </t>
  </si>
  <si>
    <t>RA2007</t>
  </si>
  <si>
    <t xml:space="preserve">Refrigerator Compact
(&lt;7.75 CF) </t>
  </si>
  <si>
    <t>PA 2021 TRM 2.4.1. (Pg. 95)</t>
  </si>
  <si>
    <t>Deemed, based on category (see table pg. 99)</t>
  </si>
  <si>
    <t>Category to find Deemed value in table pg. 99</t>
  </si>
  <si>
    <t>RA2008</t>
  </si>
  <si>
    <t>Freezers</t>
  </si>
  <si>
    <t>RA2009</t>
  </si>
  <si>
    <t>Dishwasher</t>
  </si>
  <si>
    <t>MD / MA V10 TRM (Pg. 191)</t>
  </si>
  <si>
    <t>37. 0 kWh Electric DHW
29.7 kWh Unknown DHW</t>
  </si>
  <si>
    <t>0.0046  kW Electric DHW
0.0037 kW Unknown DHW</t>
  </si>
  <si>
    <t>0.90 Therms ng DHW
0.30 Therms Unknown DHW</t>
  </si>
  <si>
    <t>RA2010</t>
  </si>
  <si>
    <t>Induction Cooktop Stove</t>
  </si>
  <si>
    <t>RA2011</t>
  </si>
  <si>
    <t>Air Purifier / Cleaner</t>
  </si>
  <si>
    <t>Deemed based on CADR</t>
  </si>
  <si>
    <t>CADR (Size)</t>
  </si>
  <si>
    <t>RA2012</t>
  </si>
  <si>
    <t>Room A/C Unit</t>
  </si>
  <si>
    <t>NJ FY2020 (Pg. 60)</t>
  </si>
  <si>
    <t>VARIABLE: BTU/Hr; CEERbase;CEERee 
FIXED: EFLHc;CF</t>
  </si>
  <si>
    <t>RA2013</t>
  </si>
  <si>
    <t xml:space="preserve">Dehumidifier </t>
  </si>
  <si>
    <t>NJ FY2020 (Pg. 62)</t>
  </si>
  <si>
    <t>VARIABLE: cap; L/kWh_base; L/kWh_ee 
FIXED: Hrs; CF</t>
  </si>
  <si>
    <t>RA2014</t>
  </si>
  <si>
    <t>Smart Thermostats - Gas Heat and no CAC or muni</t>
  </si>
  <si>
    <t>MD / MA TRM V10 (Pg. 103) &amp; Gabel Assoc. Statewide Gas Value</t>
  </si>
  <si>
    <t>Deemed Values for Unknown HVAC and Replacement Types</t>
  </si>
  <si>
    <t>DEEMED</t>
  </si>
  <si>
    <t>RA2015</t>
  </si>
  <si>
    <t>Smart Thermostats - Gas Heat w/ CAC</t>
  </si>
  <si>
    <t>RA2016</t>
  </si>
  <si>
    <t>Smart Thermostats - Electric A/C and Elec Heat</t>
  </si>
  <si>
    <t>RA2017</t>
  </si>
  <si>
    <t>Smart Thermostat - Electric A/C and No Natural Gas</t>
  </si>
  <si>
    <t>RA2018</t>
  </si>
  <si>
    <t>Smart Thermostats - No Central A/C and Elec Heat</t>
  </si>
  <si>
    <t>RA2019</t>
  </si>
  <si>
    <t xml:space="preserve">Smart Thermostats </t>
  </si>
  <si>
    <t>MD / MA V10 TRM V10 (Pg. 103) &amp; Gabel Assoc. Statewide Gas Value</t>
  </si>
  <si>
    <t>DEEMED (See Lines 27-30 above by HVAC type)</t>
  </si>
  <si>
    <t>RA2020</t>
  </si>
  <si>
    <t xml:space="preserve">Pool Pump - Variable Speed </t>
  </si>
  <si>
    <t>MD / MA V10 TRM</t>
  </si>
  <si>
    <t>RA2021</t>
  </si>
  <si>
    <t>Sound Bars</t>
  </si>
  <si>
    <t>NJ FY2020 (Pg. 55)</t>
  </si>
  <si>
    <t>RA2022</t>
  </si>
  <si>
    <t>Water Cooler</t>
  </si>
  <si>
    <t>PA 2015 TRM</t>
  </si>
  <si>
    <t>Deemed for Cold and Hot/Cold Unit</t>
  </si>
  <si>
    <t>Cold or Hot/Cold unit</t>
  </si>
  <si>
    <t>47.0 / 361.0</t>
  </si>
  <si>
    <t>RA2023</t>
  </si>
  <si>
    <t>Electric Vehicle Charger</t>
  </si>
  <si>
    <t>Energy Star</t>
  </si>
  <si>
    <t>Not Sure</t>
  </si>
  <si>
    <t>RA2024</t>
  </si>
  <si>
    <t>Low flow Showerhead</t>
  </si>
  <si>
    <t>FY2021 RESIDENTIAL LF SHOWERHEAD PROTOCOL</t>
  </si>
  <si>
    <t xml:space="preserve">Algorithm (corrected for Hours not Minutes)
</t>
  </si>
  <si>
    <t xml:space="preserve">
Tshower, Tmain, UEFelec, UEFgas, Felec, Fgas, GPMbaseline, GPMee, Throttlefactor, Minutes/shower, showers/day</t>
  </si>
  <si>
    <t>RA2025</t>
  </si>
  <si>
    <t>Faucet Aerator</t>
  </si>
  <si>
    <t>NJCEP FY2020 (Pg. 182)
See NJFY2021 Pg. 84 for corrrection in the formula error in NJFY2020</t>
  </si>
  <si>
    <t xml:space="preserve">Algorithm
</t>
  </si>
  <si>
    <t>VARIABLE:N; Location (kitchen, public RR, or private RR)
FIXED:H; D; Fb; Fq; DT; EFF</t>
  </si>
  <si>
    <t>RA2026</t>
  </si>
  <si>
    <t>Pipe Insulation</t>
  </si>
  <si>
    <t xml:space="preserve">
NJCEP FY 2020 (Pg. 186) 
With the correction to the Fuel Savings formula error where you need to divide by 1,000,000 to get MMBtu/yr</t>
  </si>
  <si>
    <t>VARIABLE:L, FT, ST
FIXED: SF, Oper Hrs, EFF</t>
  </si>
  <si>
    <t>RA2027</t>
  </si>
  <si>
    <t xml:space="preserve">Water Heating/Water Heating and Cooling </t>
  </si>
  <si>
    <t xml:space="preserve">Heat Pump Water Heater 
</t>
  </si>
  <si>
    <t>NJ FY2020 (Pg. 17)</t>
  </si>
  <si>
    <t>RW3001</t>
  </si>
  <si>
    <r>
      <t>Gas Storage Tank Water Heater - Power Vented &lt;55 gallons,UEF</t>
    </r>
    <r>
      <rPr>
        <u/>
        <sz val="12"/>
        <rFont val="Arial"/>
        <family val="2"/>
      </rPr>
      <t>&gt;</t>
    </r>
    <r>
      <rPr>
        <sz val="12"/>
        <rFont val="Arial"/>
        <family val="2"/>
      </rPr>
      <t>.64 Medium Draw Pattern UEF ≥ 0.64
High Draw Pattern UEF ≥ 0.68</t>
    </r>
  </si>
  <si>
    <t>FY 20 NJ TRM pg 29</t>
  </si>
  <si>
    <t>See Table pg29</t>
  </si>
  <si>
    <t>varies</t>
  </si>
  <si>
    <t>RW3002</t>
  </si>
  <si>
    <r>
      <t xml:space="preserve">Gas Storage Tank Water Heater - Power Vented </t>
    </r>
    <r>
      <rPr>
        <u/>
        <sz val="12"/>
        <rFont val="Arial"/>
        <family val="2"/>
      </rPr>
      <t>&gt;</t>
    </r>
    <r>
      <rPr>
        <sz val="12"/>
        <rFont val="Arial"/>
        <family val="2"/>
      </rPr>
      <t>55 gallons,UEF</t>
    </r>
    <r>
      <rPr>
        <u/>
        <sz val="12"/>
        <rFont val="Arial"/>
        <family val="2"/>
      </rPr>
      <t>&gt;</t>
    </r>
    <r>
      <rPr>
        <sz val="12"/>
        <rFont val="Arial"/>
        <family val="2"/>
      </rPr>
      <t>.85 Medium Draw Pattern UEF ≥ 0.78
High Draw Pattern UEF ≥ 0.80</t>
    </r>
  </si>
  <si>
    <t>RW3003</t>
  </si>
  <si>
    <t>Tankless WH, UEF&gt;=0.87</t>
  </si>
  <si>
    <t>FY 20 NJ TRM pg 31</t>
  </si>
  <si>
    <t>See Table pg31</t>
  </si>
  <si>
    <t>RW3004</t>
  </si>
  <si>
    <t>Indirect - Fired Storage Tank Water Heater* (must be attached to Energy Star rated heating Source)</t>
  </si>
  <si>
    <t>FY 20 NJ TRM pg 37</t>
  </si>
  <si>
    <t>See table pg 37</t>
  </si>
  <si>
    <t>RW3005</t>
  </si>
  <si>
    <t>Office Equipment</t>
  </si>
  <si>
    <t>Monitors</t>
  </si>
  <si>
    <t>MD / MA V10 TRM (Pg. 204)</t>
  </si>
  <si>
    <t>RO4001</t>
  </si>
  <si>
    <t>Computers</t>
  </si>
  <si>
    <t>Deemed Desk or Laptop</t>
  </si>
  <si>
    <t>Desk or Laptop</t>
  </si>
  <si>
    <t>RO4002</t>
  </si>
  <si>
    <t>Imaging</t>
  </si>
  <si>
    <t>Deemed on Type</t>
  </si>
  <si>
    <t>Type</t>
  </si>
  <si>
    <t>RO4003</t>
  </si>
  <si>
    <t>TVs</t>
  </si>
  <si>
    <t>MD / MA V10 TRM (Pg. 209)</t>
  </si>
  <si>
    <t>Deemed based on screen size</t>
  </si>
  <si>
    <t>Screen Size</t>
  </si>
  <si>
    <t>RO4004</t>
  </si>
  <si>
    <t>Plug Load Control</t>
  </si>
  <si>
    <t xml:space="preserve">Smart Strip Plug Outlets  - Tier 1 </t>
  </si>
  <si>
    <t>RP5001</t>
  </si>
  <si>
    <t>Smart Strip Plug Outlets  - Tier 2</t>
  </si>
  <si>
    <t>RP5002</t>
  </si>
  <si>
    <t>Smart Home</t>
  </si>
  <si>
    <t>MD / MA V10 TRM  (Pg. 49)</t>
  </si>
  <si>
    <r>
      <t>VARIABLE:Wattsee; SVGe;</t>
    </r>
    <r>
      <rPr>
        <sz val="12"/>
        <color theme="1"/>
        <rFont val="Calibri"/>
        <family val="2"/>
      </rPr>
      <t>η</t>
    </r>
    <r>
      <rPr>
        <sz val="12"/>
        <color theme="1"/>
        <rFont val="Arial"/>
        <family val="2"/>
      </rPr>
      <t>Heat;  Standby kWh; 
FIXED:HRS (Res MF, Common area MF, or unknown); ISR; WHFeheat; HF (interior or exterior); % ElecHeat (heating fuel type) WHFecool; WHFd; CF</t>
    </r>
  </si>
  <si>
    <t>RP5003</t>
  </si>
  <si>
    <t>Appliance Recycling</t>
  </si>
  <si>
    <t>Refrigerator Recycling 
(between 10-30 cubic feet)</t>
  </si>
  <si>
    <t>NJ FY2020 (Pg. 68)</t>
  </si>
  <si>
    <t>RE6001</t>
  </si>
  <si>
    <t>Freezer Recycling 
(between 10-30 cubic feet)</t>
  </si>
  <si>
    <t>RE6002</t>
  </si>
  <si>
    <t xml:space="preserve">Room A/C Unit Recycling </t>
  </si>
  <si>
    <t>RE6003</t>
  </si>
  <si>
    <t>Dehumidifier Recycling</t>
  </si>
  <si>
    <t>RE6004</t>
  </si>
  <si>
    <t>EE Kits</t>
  </si>
  <si>
    <t>NJ FY2020, MD/MA, &amp; PA TRMs
&amp; Application of ISRs for Kit Components Adopted</t>
  </si>
  <si>
    <t>Varies by measure</t>
  </si>
  <si>
    <t>RS13001</t>
  </si>
  <si>
    <t xml:space="preserve">12/3/2021
</t>
  </si>
  <si>
    <t>HVAC</t>
  </si>
  <si>
    <r>
      <t xml:space="preserve">  Central Air Conditioning Tier 1
 (SEER &gt;=16, EER &gt;=</t>
    </r>
    <r>
      <rPr>
        <sz val="12"/>
        <rFont val="Arial"/>
        <family val="2"/>
      </rPr>
      <t>12.5</t>
    </r>
    <r>
      <rPr>
        <sz val="12"/>
        <color theme="1"/>
        <rFont val="Arial"/>
        <family val="2"/>
      </rPr>
      <t>)</t>
    </r>
  </si>
  <si>
    <t>NJ FY2020 (Pg. 15)</t>
  </si>
  <si>
    <t>VARIABLE: Tons; SEERee;
FIXED: SEERbase; EFLHc;CF</t>
  </si>
  <si>
    <t>RV7001</t>
  </si>
  <si>
    <r>
      <t xml:space="preserve">  Central Air Conditioning Tier 2 
(SEER &gt;=18,  EER &gt;=</t>
    </r>
    <r>
      <rPr>
        <sz val="12"/>
        <rFont val="Arial"/>
        <family val="2"/>
      </rPr>
      <t>13</t>
    </r>
    <r>
      <rPr>
        <sz val="12"/>
        <color theme="1"/>
        <rFont val="Arial"/>
        <family val="2"/>
      </rPr>
      <t>)</t>
    </r>
  </si>
  <si>
    <t>RV7002</t>
  </si>
  <si>
    <r>
      <t xml:space="preserve">Air Source Heat Pump Tier 1
 (SEER &gt;=16,  EER&gt;= </t>
    </r>
    <r>
      <rPr>
        <sz val="12"/>
        <rFont val="Arial"/>
        <family val="2"/>
      </rPr>
      <t>12.5</t>
    </r>
    <r>
      <rPr>
        <sz val="12"/>
        <color theme="1"/>
        <rFont val="Arial"/>
        <family val="2"/>
      </rPr>
      <t>, HSPF &gt;=9)</t>
    </r>
  </si>
  <si>
    <t>VARIABLE: Tons; SEERee;HSPFee;
FIXED: SEERbase; HSPFbase EFLHc;EFLHh; CF</t>
  </si>
  <si>
    <t>RV7003</t>
  </si>
  <si>
    <r>
      <t>Air Source Heat Pump Tier 2
 (SEER &gt;=18, EER &gt;=</t>
    </r>
    <r>
      <rPr>
        <sz val="12"/>
        <rFont val="Arial"/>
        <family val="2"/>
      </rPr>
      <t>13</t>
    </r>
    <r>
      <rPr>
        <sz val="12"/>
        <color theme="1"/>
        <rFont val="Arial"/>
        <family val="2"/>
      </rPr>
      <t>, HSPF &gt;=10)</t>
    </r>
  </si>
  <si>
    <t>RV7004</t>
  </si>
  <si>
    <t>Air Source Heat Pump - Cold Climate 
(SEER &gt;=18 , EER &gt;=12, HSPF &gt;=10, and COP &gt;=1.75 at 5 def F)</t>
  </si>
  <si>
    <t>RV7005</t>
  </si>
  <si>
    <t>Air to Water Heat Pump 
(COP &gt;1.75 at full load capacity and 110 deg F water temp)</t>
  </si>
  <si>
    <t>RV7006</t>
  </si>
  <si>
    <t>Geothermal Heat Pump 
Energy Star 
Closed Loop Wtr to Air  EER &gt;= 17.1
Closed Loop Wtr to Wtr  EER &gt;= 21.1
Open Loop Wtr to Air    EER &gt;= 16.1 
Open Loop Wtr to Wtr   EER &gt;= 20.1</t>
  </si>
  <si>
    <t>NJ FY2020 (Pg. 16)</t>
  </si>
  <si>
    <t>Algorithm (+ additional Desuperheater deemed kWh and kW savings if applicable)</t>
  </si>
  <si>
    <t>VARIABLE: Tons; EERg or EERgq; COPg or COPgq, desuperheater
FIXED: EERgb;GSER; EFLHc; GSPK; CF;GSOP;COPgb;EFLHh
+ DEEMED savings desuperheater if applicable</t>
  </si>
  <si>
    <t>RV7007</t>
  </si>
  <si>
    <t>Ductless Mini-Split Heat Pump
Multi   (SEER &gt;= 18, EER &gt;=12.5 or HSPF &gt;= 10)
Single (SEER &gt;= 20, EER &gt;=12.5 or HSPF &gt;= 10)</t>
  </si>
  <si>
    <t>NJ FY2020 (Pg. 15) OR 
NJ FY2020 (Pg. 78 if involves Fuel Switching)</t>
  </si>
  <si>
    <t>Algorithm (varies for displacing  or r/p electric heat, natural gas, fuel oil, or propane)</t>
  </si>
  <si>
    <t>VARIABLE:Tons; SEERq; EERq; HSPFq
FIXED:SEERb; EERb; CF; HSPFb; EFLHc; EFLHh
FUEL SWITCHING ALGORITHHM:
VARIABLE: Capc; SEERee; Caph; HSPFee; EERee; AFUE; Fuel BTU
FIXED: SEERb; DuctSF; EFLHs; HSPFbase; DLh; DLc; EERbase; CF; Econ</t>
  </si>
  <si>
    <t>RV7008</t>
  </si>
  <si>
    <t>Ductless Mini Split A/C
(SEER &gt;= 20, EER &gt;=12.5)</t>
  </si>
  <si>
    <t>VARIABLE:Tons; SEERq; EERq FIXED:SEERb; EERb; CF; EFLHc;</t>
  </si>
  <si>
    <t>RV7009</t>
  </si>
  <si>
    <t>Furnace Fans 
(ECM motor install)</t>
  </si>
  <si>
    <t>PA TRM (pg. 25) algorithm; with HOU EFLC 600 and EFLH 965 from NJ and the CF 0.69 from NJ</t>
  </si>
  <si>
    <r>
      <t xml:space="preserve">
</t>
    </r>
    <r>
      <rPr>
        <sz val="12"/>
        <color theme="1"/>
        <rFont val="Arial"/>
        <family val="2"/>
      </rPr>
      <t>FIXED: 
ECM kW = 0.116
EFLH = 965 (NJ)
EFLC = 600 (NJ)
CF = 0.69</t>
    </r>
  </si>
  <si>
    <t>RV7010</t>
  </si>
  <si>
    <t>PTAC - CEE Tier 2 - Multi Family</t>
  </si>
  <si>
    <t xml:space="preserve">NJ FY2020 Pg. 99 </t>
  </si>
  <si>
    <t>VARIABLE: Tons; EERee
FIXED: EFLHc; EERb , CF</t>
  </si>
  <si>
    <t>RV7011</t>
  </si>
  <si>
    <t>PTHP - CEE Tier 2- Multi Family</t>
  </si>
  <si>
    <t>VARIABLE: Tons; EERee; COPq,
FIXED: EFLHc; EFLHh; COPb; EERb , CF
use HSPF value as a substitute for (COP x 3.412)</t>
  </si>
  <si>
    <t>RV7012</t>
  </si>
  <si>
    <t>Reset controls for boiler</t>
  </si>
  <si>
    <t>FY 20 NJ TRM pg 28</t>
  </si>
  <si>
    <t>See Table pg 28</t>
  </si>
  <si>
    <t>RV7013</t>
  </si>
  <si>
    <t>Gas Boiler (90-95% AFUE)5</t>
  </si>
  <si>
    <t>FY 20 NJ TRM pg 24</t>
  </si>
  <si>
    <t>Cap/ AFUEb/AFUEQ/EFLH=965</t>
  </si>
  <si>
    <t>RV7014</t>
  </si>
  <si>
    <t>Gas Boiler (&gt;95% AFUE)5</t>
  </si>
  <si>
    <t>RV7015</t>
  </si>
  <si>
    <t>Gas Furnace - Tier 1 (&gt;95%)5</t>
  </si>
  <si>
    <t>FY 20 NJ TRM pg 23</t>
  </si>
  <si>
    <t>RV7016</t>
  </si>
  <si>
    <t>Gas Furnace - Tier 2 (&gt;97%)5</t>
  </si>
  <si>
    <t>RV7017</t>
  </si>
  <si>
    <r>
      <t xml:space="preserve">Gas Combi Heat Tier 1(AFUE </t>
    </r>
    <r>
      <rPr>
        <u/>
        <sz val="12"/>
        <rFont val="Arial"/>
        <family val="2"/>
      </rPr>
      <t>&gt;</t>
    </r>
    <r>
      <rPr>
        <sz val="12"/>
        <rFont val="Arial"/>
        <family val="2"/>
      </rPr>
      <t>95%)</t>
    </r>
  </si>
  <si>
    <t>FY 20 NJ TRM pg 26</t>
  </si>
  <si>
    <t>See table pg 27</t>
  </si>
  <si>
    <t>RV7018</t>
  </si>
  <si>
    <r>
      <t xml:space="preserve">Gas Combi Heat Tier 2(AFUE </t>
    </r>
    <r>
      <rPr>
        <u/>
        <sz val="12"/>
        <rFont val="Arial"/>
        <family val="2"/>
      </rPr>
      <t>&gt;</t>
    </r>
    <r>
      <rPr>
        <sz val="12"/>
        <rFont val="Arial"/>
        <family val="2"/>
      </rPr>
      <t>97%)</t>
    </r>
  </si>
  <si>
    <t>RV7019</t>
  </si>
  <si>
    <r>
      <t>Qualifying Gas Heat with qualifying Gas Water Heat &lt;55gallons,UEF</t>
    </r>
    <r>
      <rPr>
        <u/>
        <sz val="12"/>
        <rFont val="Arial"/>
        <family val="2"/>
      </rPr>
      <t>&gt;</t>
    </r>
    <r>
      <rPr>
        <sz val="12"/>
        <rFont val="Arial"/>
        <family val="2"/>
      </rPr>
      <t>.64</t>
    </r>
  </si>
  <si>
    <t xml:space="preserve">FY 20 NJ TRM </t>
  </si>
  <si>
    <t>Need to use individual algorithms that make up system</t>
  </si>
  <si>
    <t>RV7020</t>
  </si>
  <si>
    <r>
      <t xml:space="preserve">Qualifying Gas Heat with qualifying Gas Water Heat </t>
    </r>
    <r>
      <rPr>
        <u/>
        <sz val="12"/>
        <rFont val="Arial"/>
        <family val="2"/>
      </rPr>
      <t>&gt;</t>
    </r>
    <r>
      <rPr>
        <sz val="12"/>
        <rFont val="Arial"/>
        <family val="2"/>
      </rPr>
      <t>55gallons,UEF</t>
    </r>
    <r>
      <rPr>
        <u/>
        <sz val="12"/>
        <rFont val="Arial"/>
        <family val="2"/>
      </rPr>
      <t>&gt;</t>
    </r>
    <r>
      <rPr>
        <sz val="12"/>
        <rFont val="Arial"/>
        <family val="2"/>
      </rPr>
      <t>.64</t>
    </r>
  </si>
  <si>
    <t>RV7021</t>
  </si>
  <si>
    <t>RV7022</t>
  </si>
  <si>
    <t>RV7023</t>
  </si>
  <si>
    <t>RV7024</t>
  </si>
  <si>
    <t>RV7025</t>
  </si>
  <si>
    <t>RV7026</t>
  </si>
  <si>
    <t>HVAC Other</t>
  </si>
  <si>
    <t>HVAC Maintenance</t>
  </si>
  <si>
    <t xml:space="preserve">VARIABLE: Tons;
FIXED: SEERm; EERm; EFLHc; MF; CF </t>
  </si>
  <si>
    <t>RV7027</t>
  </si>
  <si>
    <t>HVAC Quality Install</t>
  </si>
  <si>
    <t>Needs further analysis
under consideration include:
NJ FY2020 (Pg. 15) (only addresses electric savings)
Need to consider IL TRM for possible natural gas savings from QI
NY TRM</t>
  </si>
  <si>
    <t>VARIABLE: kWhq; kWq;
FIXED: ESF; DSF;</t>
  </si>
  <si>
    <t>RV7028</t>
  </si>
  <si>
    <t>Properly Maintained Boiler (note:  discuss timing.  Previously assumed these would kick off later)</t>
  </si>
  <si>
    <t>FY 20 NJ TRM pg 41</t>
  </si>
  <si>
    <t>See Table pg41</t>
  </si>
  <si>
    <t>RV7029</t>
  </si>
  <si>
    <t>Properly Maintained Furnace  (note:  discuss timing.  Previously assumed these would kick off later)</t>
  </si>
  <si>
    <t>RV7030</t>
  </si>
  <si>
    <t>Quality Install</t>
  </si>
  <si>
    <t>RV7031</t>
  </si>
  <si>
    <t>Fans &amp; Pumps</t>
  </si>
  <si>
    <t>Circulating Pump</t>
  </si>
  <si>
    <t>MN TRM 2018 V2.1 Pg 29</t>
  </si>
  <si>
    <t>VARIABLE:KWee
FIXED: Tbase; Tee; CF; KWbase</t>
  </si>
  <si>
    <t>RF8001</t>
  </si>
  <si>
    <t>Circulating Pump (Gas)</t>
  </si>
  <si>
    <t>NY TRM ?</t>
  </si>
  <si>
    <t>RF8002</t>
  </si>
  <si>
    <t>Bathroom Fan</t>
  </si>
  <si>
    <r>
      <t xml:space="preserve">VARIABLE: CFM;
FIXED: </t>
    </r>
    <r>
      <rPr>
        <sz val="12"/>
        <color theme="1"/>
        <rFont val="Calibri"/>
        <family val="2"/>
      </rPr>
      <t>η</t>
    </r>
    <r>
      <rPr>
        <sz val="8.4"/>
        <color theme="1"/>
        <rFont val="Arial"/>
        <family val="2"/>
      </rPr>
      <t>Baseline, ηEfficient</t>
    </r>
    <r>
      <rPr>
        <sz val="12"/>
        <color theme="1"/>
        <rFont val="Arial"/>
        <family val="2"/>
      </rPr>
      <t>, H, CF</t>
    </r>
  </si>
  <si>
    <t>RF8003</t>
  </si>
  <si>
    <t xml:space="preserve">Existing Homes </t>
  </si>
  <si>
    <t xml:space="preserve">Home Performance with Energy Star </t>
  </si>
  <si>
    <t>SnuggPro (based on NJ FY2020) - ALL UTILITIES AGREED</t>
  </si>
  <si>
    <t>Actual output from software tool with the exception of the Smart T-stats (use deemed values)</t>
  </si>
  <si>
    <t>File that needs transferred as part of the process; Review Jerry's document on SnuggPro parameters needing collected; Smart Thermostat falls out as separate measure from all the remaining measures that get lumped together for energy savings and rebate.</t>
  </si>
  <si>
    <t>RH9000</t>
  </si>
  <si>
    <t>Contractor Incentive</t>
  </si>
  <si>
    <t>Snugg Pro</t>
  </si>
  <si>
    <t>Software Values</t>
  </si>
  <si>
    <t>RH9001</t>
  </si>
  <si>
    <t>Attic/Roof/Ceiling Insulation</t>
  </si>
  <si>
    <t>RH9002</t>
  </si>
  <si>
    <t>Wall Insulation</t>
  </si>
  <si>
    <t>RH9003</t>
  </si>
  <si>
    <t>Floor Insulation</t>
  </si>
  <si>
    <t>RH9004</t>
  </si>
  <si>
    <t>Air Sealing</t>
  </si>
  <si>
    <t>RH9005</t>
  </si>
  <si>
    <t>Duct Sealing</t>
  </si>
  <si>
    <t>RH9006</t>
  </si>
  <si>
    <t>Ductwork / Duct Insulation</t>
  </si>
  <si>
    <t>RH9007</t>
  </si>
  <si>
    <t>Smart Thermostat</t>
  </si>
  <si>
    <t>MD / MA V10 TRM V10 (Pg. 103) &amp; Gabel Asoc. Statewide Gas Value</t>
  </si>
  <si>
    <t>DEEMED (See Lines 140-143 below by HVAC type)</t>
  </si>
  <si>
    <t>RH9008</t>
  </si>
  <si>
    <t>Attic Floor Insulation</t>
  </si>
  <si>
    <t>RH9009</t>
  </si>
  <si>
    <t>Exhaust Ventilation Fans</t>
  </si>
  <si>
    <t>RH9010</t>
  </si>
  <si>
    <t>Heat/Energy Recovery Ventilator</t>
  </si>
  <si>
    <t>RH9011</t>
  </si>
  <si>
    <t xml:space="preserve">  Central Air Conditioning Tier 1
 (SEER &gt;=16, EER &gt;=12.5)</t>
  </si>
  <si>
    <t>RH9012</t>
  </si>
  <si>
    <t xml:space="preserve">  Central Air Conditioning Tier 2 
(SEER &gt;=18,  EER &gt;=13)</t>
  </si>
  <si>
    <t>RH9013</t>
  </si>
  <si>
    <t>Air Source Heat Pump Tier 1
 (SEER &gt;=16,  EER&gt;= 12.5 HSPF &gt;=9)</t>
  </si>
  <si>
    <t>RH9014</t>
  </si>
  <si>
    <t>Air Source Heat Pump Tier 2
 (SEER &gt;=18, EER &gt;=13, HSPF &gt;=10)</t>
  </si>
  <si>
    <t>RH9015</t>
  </si>
  <si>
    <t>RH9016</t>
  </si>
  <si>
    <t>RH9017</t>
  </si>
  <si>
    <t>RH9018</t>
  </si>
  <si>
    <t>RH9019</t>
  </si>
  <si>
    <t>Ductless Mini Split A/C
(SEER &gt;= 20, EER &gt;=12)</t>
  </si>
  <si>
    <t>RH9020</t>
  </si>
  <si>
    <t>RH9021</t>
  </si>
  <si>
    <t>RH9022</t>
  </si>
  <si>
    <t>RH9023</t>
  </si>
  <si>
    <t>RH9024</t>
  </si>
  <si>
    <t>RH9025</t>
  </si>
  <si>
    <t>RH9026</t>
  </si>
  <si>
    <t>RH9027</t>
  </si>
  <si>
    <t>RH9028</t>
  </si>
  <si>
    <t>RH9029</t>
  </si>
  <si>
    <t>Gas Combi Heat Tier 1(AFUE &gt;95%)</t>
  </si>
  <si>
    <t>RH9030</t>
  </si>
  <si>
    <t>Gas Combi Heat Tier 2(AFUE &gt;97%)</t>
  </si>
  <si>
    <t>RH9031</t>
  </si>
  <si>
    <t>Qualifying Gas Heat with qualifying Gas Water Heat &lt;55gallons,UEF&gt;.64</t>
  </si>
  <si>
    <t>RH9032</t>
  </si>
  <si>
    <t>RH9033</t>
  </si>
  <si>
    <t>RH9034</t>
  </si>
  <si>
    <t>Heat Pump Water Heater</t>
  </si>
  <si>
    <t>RH9047</t>
  </si>
  <si>
    <t>Gas Storage Tank Water Heater - Power Vented &lt;55 gallons,UEF&gt;.64</t>
  </si>
  <si>
    <t>RH9035</t>
  </si>
  <si>
    <t>Gas Storage Tank Water Heater - Power Vented &gt;55 gallons,UEF&gt;.85</t>
  </si>
  <si>
    <t>RH9036</t>
  </si>
  <si>
    <t>RH9037</t>
  </si>
  <si>
    <t xml:space="preserve">Indirect - Fired Storage Tank Water Heater* </t>
  </si>
  <si>
    <t>RH9038</t>
  </si>
  <si>
    <t>RH9039</t>
  </si>
  <si>
    <t>RH9040</t>
  </si>
  <si>
    <t>HVAC Tune-up for AC</t>
  </si>
  <si>
    <t>RH9041</t>
  </si>
  <si>
    <t>TSTATS ARE NOT from Snugg Pro
MD / MA TRM V10 (Pg. 103) &amp; Gabel Assoc. Statewide Gas Value</t>
  </si>
  <si>
    <t>RH9042</t>
  </si>
  <si>
    <t>RH9043</t>
  </si>
  <si>
    <t>RH9044</t>
  </si>
  <si>
    <t>RH9045</t>
  </si>
  <si>
    <t>RH9046</t>
  </si>
  <si>
    <t>Quick Home Energy Checkup (QHEC)</t>
  </si>
  <si>
    <t>Software up to Implementer/Utility (based on NJ FY2020)
Agree to use the NJ FY2020 protocols and have SnuggPro or the software tool use the deemed values that would override or not use the Snugg Pro calculations; any software tool would need to be able to use the NJ TRM deemed value; simple DI</t>
  </si>
  <si>
    <t>Output from software tool overridden and using NJCEP FY2020 (or appropriate) Protocols</t>
  </si>
  <si>
    <t>Smart Thermostats fall in this need addressed; measure level details shared sent to SWC;</t>
  </si>
  <si>
    <t>RQ10000</t>
  </si>
  <si>
    <t>QHEC - LED Specialty</t>
  </si>
  <si>
    <t>NJ FY2020 algorithm (Pg.64) + NY Baselines for those not in the NJ Protocols table (SEE "Lighting"  TAB in this spreadsheet for additional baseline information)
If you are collecting the in situ wattage that should be used in lieu of baselines.</t>
  </si>
  <si>
    <t>RQ10001</t>
  </si>
  <si>
    <t>QHEC - LED Standard</t>
  </si>
  <si>
    <t>RQ10002</t>
  </si>
  <si>
    <t>QHEC- Faucet Aerator</t>
  </si>
  <si>
    <t xml:space="preserve">Allgorithm
</t>
  </si>
  <si>
    <t>RQ10003</t>
  </si>
  <si>
    <t>QHEC- Efficient Flow Showerhead</t>
  </si>
  <si>
    <t>Algorithm (corrected for Hours not Minutes)</t>
  </si>
  <si>
    <r>
      <t xml:space="preserve">
</t>
    </r>
    <r>
      <rPr>
        <sz val="12"/>
        <color theme="1"/>
        <rFont val="Arial"/>
        <family val="2"/>
      </rPr>
      <t>Tshower, Tmain, UEFelec, UEFgas, Felec, Fgas, GPMbaseline, GPMee, Throttlefactor, Minutes/shower, showers/day</t>
    </r>
  </si>
  <si>
    <t>RQ10004</t>
  </si>
  <si>
    <t>QHEC- Kitchen Faucet Aerator</t>
  </si>
  <si>
    <t>RQ10005</t>
  </si>
  <si>
    <t>QHEC- SMART STRIP</t>
  </si>
  <si>
    <t>Tier 1 or Tier 2</t>
  </si>
  <si>
    <t>102.8 / 346.0</t>
  </si>
  <si>
    <t>0.012 / 0.039</t>
  </si>
  <si>
    <t>RQ10006</t>
  </si>
  <si>
    <t>QHEC- PIPE INSULATION</t>
  </si>
  <si>
    <t>NJCEP FY 2020 (Pg. 186)
With the correction to the Fuel Savings formula error where you need to divide by 1,000,000 to get MMBtu/yr</t>
  </si>
  <si>
    <t>RQ10007</t>
  </si>
  <si>
    <t>TSTATS ARE NOT from Snugg Pro or software
MD / MA TRM V10 (Pg. 103) &amp; Gabel Assoc. Statewide Gas Value</t>
  </si>
  <si>
    <t>RQ10008</t>
  </si>
  <si>
    <t>RQ10009</t>
  </si>
  <si>
    <t>RQ10010</t>
  </si>
  <si>
    <t>RQ10011</t>
  </si>
  <si>
    <t>RQ10012</t>
  </si>
  <si>
    <t>Moderate Income Weatherization</t>
  </si>
  <si>
    <t xml:space="preserve">Utilities have option to select software tool
</t>
  </si>
  <si>
    <t>RM11000</t>
  </si>
  <si>
    <t>Refrigerator Replacement for MIW</t>
  </si>
  <si>
    <t>CEE Tier 1 /  Tier 2</t>
  </si>
  <si>
    <t>59.0 / 89.0</t>
  </si>
  <si>
    <t>0.0070 / 0.0100</t>
  </si>
  <si>
    <t>RM11065</t>
  </si>
  <si>
    <t xml:space="preserve">NJFY2020 Existing Home Protocol (Pg. 75)
(not software tool values) </t>
  </si>
  <si>
    <t>VARIABLE:Rb, Rq, CDD, HDD, area, AFUE, Fuel BTU
FIXED: DUA, SEER, HSPF, CF</t>
  </si>
  <si>
    <t>RM11001</t>
  </si>
  <si>
    <t>RM11002</t>
  </si>
  <si>
    <t>RM11003</t>
  </si>
  <si>
    <t xml:space="preserve">NJFY2020 Existing Home Protocol (Pg. 70)
(not software tool values) </t>
  </si>
  <si>
    <r>
      <t xml:space="preserve">VARIABLE:sq ft, </t>
    </r>
    <r>
      <rPr>
        <sz val="12"/>
        <color theme="1"/>
        <rFont val="Calibri"/>
        <family val="2"/>
      </rPr>
      <t>Δ</t>
    </r>
    <r>
      <rPr>
        <sz val="12"/>
        <color theme="1"/>
        <rFont val="Arial"/>
        <family val="2"/>
      </rPr>
      <t xml:space="preserve">kWh/1,000 sq ft; </t>
    </r>
    <r>
      <rPr>
        <sz val="12"/>
        <color theme="1"/>
        <rFont val="Calibri"/>
        <family val="2"/>
      </rPr>
      <t>Δtherm /1,000 sq ft</t>
    </r>
  </si>
  <si>
    <t>RM11004</t>
  </si>
  <si>
    <t xml:space="preserve">NJFY2020 Existing Home Protocol (Pg. 71)
(not software tool values) </t>
  </si>
  <si>
    <t>VARIABLE:AFUE, Capc, Caph, Deafter, Debefore, EFLH c, EFLH h
FIXED: HSPF, SEER, CF</t>
  </si>
  <si>
    <t>RM11005</t>
  </si>
  <si>
    <t>BPI guidance or RESNET test</t>
  </si>
  <si>
    <t>RM11006</t>
  </si>
  <si>
    <t>DEEMED (See Lines 204-207 below by HVAC type)</t>
  </si>
  <si>
    <t>RM11007</t>
  </si>
  <si>
    <t>RM11008</t>
  </si>
  <si>
    <t>? Source for Residential Protocol</t>
  </si>
  <si>
    <t>RM11009</t>
  </si>
  <si>
    <t>? C&amp;I protocols but not in NJ, MA, or PA</t>
  </si>
  <si>
    <t>RM11010</t>
  </si>
  <si>
    <t>RM11011</t>
  </si>
  <si>
    <t>RM11012</t>
  </si>
  <si>
    <t>Air Source Heat Pump Tier 1
 (SEER &gt;=16,  EER&gt;= 12.5, HSPF &gt;=9)</t>
  </si>
  <si>
    <t>RM11013</t>
  </si>
  <si>
    <t>RM11014</t>
  </si>
  <si>
    <t>RM11015</t>
  </si>
  <si>
    <t>RM11016</t>
  </si>
  <si>
    <t>RM11017</t>
  </si>
  <si>
    <t>RM11018</t>
  </si>
  <si>
    <t>RM11019</t>
  </si>
  <si>
    <t>PA TRM Pg. 25</t>
  </si>
  <si>
    <t>RM11020</t>
  </si>
  <si>
    <t>MD / MA V10 TRM (Same as the NJ FY2020 Pg. 99 protocol so use with NJ fixed values)</t>
  </si>
  <si>
    <t>RM11021</t>
  </si>
  <si>
    <t>RM11022</t>
  </si>
  <si>
    <t>RM11023</t>
  </si>
  <si>
    <t>RM11024</t>
  </si>
  <si>
    <t>RM11025</t>
  </si>
  <si>
    <t>RM11026</t>
  </si>
  <si>
    <t>RM11027</t>
  </si>
  <si>
    <t>RM11028</t>
  </si>
  <si>
    <t>RM11029</t>
  </si>
  <si>
    <t>RM11030</t>
  </si>
  <si>
    <t>RM11031</t>
  </si>
  <si>
    <t>RM11032</t>
  </si>
  <si>
    <t>Copy from cells above; using NJCEP FY2020 protocols</t>
  </si>
  <si>
    <t>RM11033</t>
  </si>
  <si>
    <t>RM11060</t>
  </si>
  <si>
    <t>RM11034</t>
  </si>
  <si>
    <t>RM11035</t>
  </si>
  <si>
    <t>RM11036</t>
  </si>
  <si>
    <t>RM11037</t>
  </si>
  <si>
    <t>RM11038</t>
  </si>
  <si>
    <t>RM11039</t>
  </si>
  <si>
    <t>Copy from cells above; using NJCEP FY2020 protocols; 
only place listed above is in HPwES using SnuggPro Software</t>
  </si>
  <si>
    <t>RM11040</t>
  </si>
  <si>
    <t>LED Specialty</t>
  </si>
  <si>
    <t>RM11041</t>
  </si>
  <si>
    <t>LED Standard</t>
  </si>
  <si>
    <t>RM11042</t>
  </si>
  <si>
    <t xml:space="preserve"> Faucet Aerator</t>
  </si>
  <si>
    <t>NJ FY2020 (Pg. 182)
See NJFY2021 Pg. 84 for correction in the formula error in NJFY2020</t>
  </si>
  <si>
    <t>RM11043</t>
  </si>
  <si>
    <t>Efficient Flow Showerhead</t>
  </si>
  <si>
    <t xml:space="preserve">
FY2021 RESIDENTIAL LF SHOWERHEAD PROTOCOL</t>
  </si>
  <si>
    <r>
      <t xml:space="preserve">
</t>
    </r>
    <r>
      <rPr>
        <sz val="12"/>
        <color theme="1"/>
        <rFont val="Calibri Light"/>
        <family val="2"/>
      </rPr>
      <t>Tshower, Tmain, UEFelec, UEFgas, Felec, Fgas, GPMbaseline, GPMee, Throttlefactor, Minutes/shower, showers/day</t>
    </r>
  </si>
  <si>
    <t>RM11044</t>
  </si>
  <si>
    <t>Kitchen Faucet Aerator</t>
  </si>
  <si>
    <t>RM11045</t>
  </si>
  <si>
    <t>SMART STRIP</t>
  </si>
  <si>
    <t>RM11046</t>
  </si>
  <si>
    <t>PIPE INSULATION</t>
  </si>
  <si>
    <t>RM11047</t>
  </si>
  <si>
    <t>TSTATS ARE NOT from Snugg Pro or Software
MD / MA TRM V10 (Pg. 103) &amp; Gabel Assoc. Statewide Gas Value</t>
  </si>
  <si>
    <t>RM11048</t>
  </si>
  <si>
    <t>RM11049</t>
  </si>
  <si>
    <t>RM11050</t>
  </si>
  <si>
    <t>RM11051</t>
  </si>
  <si>
    <t>RM11052</t>
  </si>
  <si>
    <t>Miscellaneous Other Measures</t>
  </si>
  <si>
    <t>LED Nightlight</t>
  </si>
  <si>
    <t>NJ TRM Protocol Pg. 33 with adopted ISRs</t>
  </si>
  <si>
    <t xml:space="preserve">VARIABLE: Wee; ISR; 
FIXED:Wbase; HOUbase; HOUee; </t>
  </si>
  <si>
    <t>8 Years PA TRM</t>
  </si>
  <si>
    <t>RL1008</t>
  </si>
  <si>
    <t>Waterheater setback</t>
  </si>
  <si>
    <t>MD / MA V10 TRM (Pg. 160)</t>
  </si>
  <si>
    <t>RW3006</t>
  </si>
  <si>
    <t xml:space="preserve">Weatherstripping  17-Foot Roll Foam  </t>
  </si>
  <si>
    <t>PA 2021 TRM (Pg. 151) 2.6.2 
But doesn't have NG savings
With Cadmus' methodology for caclculating gas savings</t>
  </si>
  <si>
    <t>VARIABLE:  
FIXED:</t>
  </si>
  <si>
    <t>Yes*</t>
  </si>
  <si>
    <t>RI12001</t>
  </si>
  <si>
    <t>gaskets-10 pack</t>
  </si>
  <si>
    <t>RI12002</t>
  </si>
  <si>
    <t>Furnace/Air Handler Filter Whistle</t>
  </si>
  <si>
    <t>PA 2021 TRM (Pg. 45) with NJ EFLH, NJ CF, and Adopted Kit ISRs</t>
  </si>
  <si>
    <t>RS13002</t>
  </si>
  <si>
    <t>Thermostatic Restrictor Shower Valve</t>
  </si>
  <si>
    <t>MD / MA V10 TRM (Pg. 155)</t>
  </si>
  <si>
    <t>RM11055</t>
  </si>
  <si>
    <t>Behavioral Programs</t>
  </si>
  <si>
    <t>C&amp;I Measure List</t>
  </si>
  <si>
    <t>Commercial and Industrial Incentives</t>
  </si>
  <si>
    <t xml:space="preserve">Lighting (Retrofit &amp; New Construction) </t>
  </si>
  <si>
    <t xml:space="preserve">LED TROFFER LUMINAIRES </t>
  </si>
  <si>
    <t>New LED linear recessed troffer/panel for 2x2, 1x4 and 2x4 luminaires</t>
  </si>
  <si>
    <t>New Construction: NJ FY2020 (Pg. 82)
Retrofit: NJ FY2020 (Pg. 86)</t>
  </si>
  <si>
    <t>Retrofit: VARIABLE: delta kW (existing wattage, existing quantity, new wattage, new quantity)
FIXED: CF, Hrs, HVACd, HVACe, HVACg
New Construction: VARIABLE: space type, SF, new wattage, new quantity, LPDb, LPDq
Fixed: CF, Hrs, HVACd, HVACe, HVACg</t>
  </si>
  <si>
    <t>CL1001</t>
  </si>
  <si>
    <t>LED FLAT PANEL LUMINAIRES</t>
  </si>
  <si>
    <t>New LED flat panel for 2x2,  1x4 and 2x4 luminaires</t>
  </si>
  <si>
    <t>CL1002</t>
  </si>
  <si>
    <t>LED LINEAR AMBIENT/STAIRWELL LUMINAIRES</t>
  </si>
  <si>
    <t xml:space="preserve">New LED linear ambient luminaire </t>
  </si>
  <si>
    <t>CL1003</t>
  </si>
  <si>
    <t>New LED stairwell luminaire</t>
  </si>
  <si>
    <t>CL1004</t>
  </si>
  <si>
    <t>LED INTERIOR DIRECTIONAL LUMINAIRES</t>
  </si>
  <si>
    <t>New LED wall wash luminaire</t>
  </si>
  <si>
    <t>NJ FY2020 (pg. 89) Specialty LED Fixtures</t>
  </si>
  <si>
    <t>Variable: Linear feet, baseline wattage per foot, baseline quantity, linear feet installed, wattage of new per foot, Hrs
Fixed: HVACd, HVACe, HVACg</t>
  </si>
  <si>
    <t>CL1005</t>
  </si>
  <si>
    <t>New LED track/mono-point luminaire</t>
  </si>
  <si>
    <t>CL1006</t>
  </si>
  <si>
    <t xml:space="preserve">LED DISPLAY CASE LUMINAIRES </t>
  </si>
  <si>
    <t xml:space="preserve">New LED display case luminaire, including refrigerator/freezer display </t>
  </si>
  <si>
    <t>NJ FY2020 (pg. 87) Refrigerated Case LED Lights</t>
  </si>
  <si>
    <t>Variable: baseline wattage, baseline quantity, new wattage, new quantity, Hrs
Fixed: Compeff, Compfactor, CF</t>
  </si>
  <si>
    <t>-</t>
  </si>
  <si>
    <t>CL1007</t>
  </si>
  <si>
    <t>LED HIGH/LOW BAY LUMINAIRES</t>
  </si>
  <si>
    <t>New LED high/low bay luminaire</t>
  </si>
  <si>
    <t>CL1008</t>
  </si>
  <si>
    <t>LED EXTERIOR LUMINAIRES</t>
  </si>
  <si>
    <t>New LED luminaire - wall packs, flood lights, canopy, landscape</t>
  </si>
  <si>
    <t>New Construction: NJ FY2020 (Pg. 82)
Retrofit: NJ FY2020 (Pg. 86)
Revise to exclude HVACe, HVACd, CF
Use of Exterior HOUs from NY TRM V9 Pg. 824
Default: 4,380
Parking Lots: 4,100
Parking Garages: 4,368</t>
  </si>
  <si>
    <t>CL1009</t>
  </si>
  <si>
    <t xml:space="preserve"> 4/1/2022</t>
  </si>
  <si>
    <t>LED RETROFIT KITS</t>
  </si>
  <si>
    <t xml:space="preserve">LED linear retrofit kit for 2x2, 1x4 and 2x4 fixtures </t>
  </si>
  <si>
    <t>CL1010</t>
  </si>
  <si>
    <t>LED integrated retrofit kit for 2x2, 1x4 and 2x4 fixtures</t>
  </si>
  <si>
    <t>CL1011</t>
  </si>
  <si>
    <t xml:space="preserve">LED retrofit kit for linear ambient luminaire </t>
  </si>
  <si>
    <t>CL1012</t>
  </si>
  <si>
    <t>LED retrofit kit for high/low bay luminaires</t>
  </si>
  <si>
    <t>CL1013</t>
  </si>
  <si>
    <t>LED retrofit kit for exterior luminaire</t>
  </si>
  <si>
    <t>CL1014</t>
  </si>
  <si>
    <t>LED retrofit kit for recessed downlight</t>
  </si>
  <si>
    <t>CL1015</t>
  </si>
  <si>
    <t xml:space="preserve">LED ENERGY STAR FIXTURES </t>
  </si>
  <si>
    <t xml:space="preserve">New LED ENERGY STAR LED fixture - recessed downlight, specialty,  cove, under cabinet, vent fan, ceiling mount, etc. </t>
  </si>
  <si>
    <t>CL1016</t>
  </si>
  <si>
    <t>LED REPLACEMENT LAMPS</t>
  </si>
  <si>
    <t>LED linear replacement lamp with new LED driver for wall pack, flood light, canopy, recessed fixture.</t>
  </si>
  <si>
    <t>Retrofit: NJ FY2020 (Pg. 86)</t>
  </si>
  <si>
    <t>Retrofit: VARIABLE: delta kW (existing wattage, existing quantity, new wattage, new quantity)
FIXED: CF, Hrs, HVACd, HVACe, HVACg</t>
  </si>
  <si>
    <t>CL1017</t>
  </si>
  <si>
    <t>LED mogul-screw base replacement for HID lamps and new external driver</t>
  </si>
  <si>
    <t>CL1018</t>
  </si>
  <si>
    <t xml:space="preserve">LED lamps - A-Line, PAR, R, G, MR, and other specialty type lamps </t>
  </si>
  <si>
    <t>CL1019</t>
  </si>
  <si>
    <t xml:space="preserve">LED Replacement Lamps 2' - 8'  (Type A, B 7 AB) </t>
  </si>
  <si>
    <t>CL1020</t>
  </si>
  <si>
    <t>LED SIGN LIGHTING</t>
  </si>
  <si>
    <t>Exterior/Dusk-to-Dawn, Interior and 24 hour  application</t>
  </si>
  <si>
    <t>CL1021</t>
  </si>
  <si>
    <t xml:space="preserve">OTHER LIGHTING </t>
  </si>
  <si>
    <t xml:space="preserve">Exit Signs </t>
  </si>
  <si>
    <t>MD / MA V10 TRM (Pg 215)</t>
  </si>
  <si>
    <t>VARIABLE: WattsBASE, WattsEE 
FIXED: Hours, CF, ISR, WHFe/d</t>
  </si>
  <si>
    <t>CL1022</t>
  </si>
  <si>
    <t xml:space="preserve">Linear Fluorescent HE T8 </t>
  </si>
  <si>
    <t>CL1023</t>
  </si>
  <si>
    <t xml:space="preserve">Street/Roadway and Area Lighting </t>
  </si>
  <si>
    <t>New Construction: NJ FY2020 (Pg. 82)
Retrofit: NJ FY2020 (Pg. 86)
MD / MA V10 TRM (Pg 241)</t>
  </si>
  <si>
    <t>VARIABLE: WattsBASE, WattsEE (deemed values are provided is actual is unavailable)
FIXED: Hours, CF</t>
  </si>
  <si>
    <t>CL1024</t>
  </si>
  <si>
    <t xml:space="preserve">Horticultural Lighting  (Controlled Environment Agriculture) </t>
  </si>
  <si>
    <t>Custom
Protocols in MA, IL, and NJCEP FY2021 (Pg. 68) TRMs</t>
  </si>
  <si>
    <t>Algorithm / Custom</t>
  </si>
  <si>
    <t>CL1025</t>
  </si>
  <si>
    <t>Delamping</t>
  </si>
  <si>
    <t xml:space="preserve">No delamping protocol in NJ
</t>
  </si>
  <si>
    <t>CL1032</t>
  </si>
  <si>
    <t>Lighting - Midstream</t>
  </si>
  <si>
    <t>PA TRM 3.1.7 Midstream Lighting Protocol &amp; Baselines (Pg. 36) with the NJ HOUs, CF, on Pg. 83
NOTE: that PA SWE Issued a correction to the formula on 1/27/22
For heating penalty use NJ Fuel Penalty (MMBtu/yr) = (ΔkW) x (Hrs.) x (HVACg)
and
HVACg = (-0.001075*.89)+(-0.000120*.11) = -0.00096995 MMBtu/kwh
weighted average of the Small Retrofit Project Types</t>
  </si>
  <si>
    <t>CL1033</t>
  </si>
  <si>
    <t xml:space="preserve"> 6/17/22</t>
  </si>
  <si>
    <t xml:space="preserve">Lighting Controls </t>
  </si>
  <si>
    <t>NETWORKED LIGHTING CONTROLS</t>
  </si>
  <si>
    <t xml:space="preserve">Networked lighting control system controlling efficient luminaires </t>
  </si>
  <si>
    <t>MD / MA V10 TRM (Pg 280) 
with NJ Waste Heat Factors
Should also use the NJ HOU</t>
  </si>
  <si>
    <t xml:space="preserve">VARIABLE: kWconnected
FIXED: Hours (by building type), SVG(by building type), BLC (by installation type), ISR, WHFe/d
Should use the waste heat factor from NJ Protocols with the MD algorithm; to align with the NJ lighting algorithms
Should also use NJ HOU
</t>
  </si>
  <si>
    <t>CL1026</t>
  </si>
  <si>
    <t>Networked lighting control - fixture level control</t>
  </si>
  <si>
    <t>? 
Fixture Level Controls not Addressed in NJ, MD, or PA TRM</t>
  </si>
  <si>
    <t>CL1027</t>
  </si>
  <si>
    <t>DUAL DAYLIGHT/OCCUPANCY CONTROLS</t>
  </si>
  <si>
    <t xml:space="preserve">Dual daylight &amp; occupancy sensor (DOS)  </t>
  </si>
  <si>
    <t>NJ FY2020 (Pg. 92)</t>
  </si>
  <si>
    <t>VARIABLE: kWc
FIXED: SVG, CF, Hrs, HVACd/e/g</t>
  </si>
  <si>
    <t>CL1028</t>
  </si>
  <si>
    <t>DAYLIGHT CONTROLS</t>
  </si>
  <si>
    <t xml:space="preserve">Daylight continuous dimming control </t>
  </si>
  <si>
    <t>CL1029</t>
  </si>
  <si>
    <t>OCCUPANCY/VACANCY CONTROLS</t>
  </si>
  <si>
    <t>Vacancy or Occupancy control (Switch/Wall/External Mount)</t>
  </si>
  <si>
    <t>CL1030</t>
  </si>
  <si>
    <t>Vacancy or Occupancy control (Integrated)</t>
  </si>
  <si>
    <t>CL1031</t>
  </si>
  <si>
    <t xml:space="preserve">HVAC </t>
  </si>
  <si>
    <t>HVAC - Midstream</t>
  </si>
  <si>
    <t>NJ FY2020 Protocols
Be sure ASHRAE 90.1 Sizing is followed</t>
  </si>
  <si>
    <t>CV7063</t>
  </si>
  <si>
    <t>UNITARY - AIR CONDITIONERS &amp; HEAT PUMPS</t>
  </si>
  <si>
    <t xml:space="preserve">     &lt; 5.4 tons (65,000 BTU/hr)</t>
  </si>
  <si>
    <t xml:space="preserve">     Air Conditioning (AC) only - Split or Packaged </t>
  </si>
  <si>
    <t xml:space="preserve">         Tier 1   SEER 16 </t>
  </si>
  <si>
    <t>NJ FY2020 (Pg. 99)
 with corrected energy formula utilizing IEER not EER
Be sure ASHRAE 90.1 Sizing is followed</t>
  </si>
  <si>
    <t>VARIABLE: N, Tons, SEERq, EFLHc
FIXED: SEERb, CF:</t>
  </si>
  <si>
    <t>CV7001</t>
  </si>
  <si>
    <t xml:space="preserve">         Tier 2    SEER 18 </t>
  </si>
  <si>
    <t>CV7002</t>
  </si>
  <si>
    <t xml:space="preserve">     Heat Pumps - Split or Packaged </t>
  </si>
  <si>
    <t xml:space="preserve">         Tier 1   SEER 16   EER 13  HSPF 10</t>
  </si>
  <si>
    <t>NJ FY2020 (Pg. 99)
Include kW demand savings algorithm for heat pumps
 with corrected energy formula utilizing IEER not EER
Be sure ASHRAE 90.1 Sizing is followed</t>
  </si>
  <si>
    <t>VARIABLE: N, Tons, SEERq, HSPFq, EFLHh, EFLHc
FIXED: SEERb, HSPFb, CF:
Use HSPF values as a substitute for (COP x 3.412) where appropriate</t>
  </si>
  <si>
    <t>CV7003</t>
  </si>
  <si>
    <t xml:space="preserve">         Tier 2    SEER 18   EER 13  HSPF 10</t>
  </si>
  <si>
    <t>CV7004</t>
  </si>
  <si>
    <t xml:space="preserve">    &gt;= 5.4 tons (65,000 BTU/hr)</t>
  </si>
  <si>
    <t xml:space="preserve">       Air Conditioning (AC) only - Split or Packaged </t>
  </si>
  <si>
    <t>VARIABLE: N, Tons, EERq, IEERq, EFLHc
FIXED: EERb, IEERb, CF:</t>
  </si>
  <si>
    <t>CV7005</t>
  </si>
  <si>
    <t xml:space="preserve">       Heat Pumps - Air Source  - Split or Packaged </t>
  </si>
  <si>
    <t>NJ FY2020 (Pg. 99)
 with corrected energy formula utilizing IEER not EER
Include kW demand savings algorithm for heat pumps
Be sure ASHRAE 90.1 Sizing is followed</t>
  </si>
  <si>
    <t>VARIABLE: N, Tons, EERq, IEERq, COPq, EFLHh, EFLHc
FIXED: EERb, IEERb, COPb, CF:
Use HSPF values as a substitute for (COP x 3.412) where appropriate</t>
  </si>
  <si>
    <t>CV7006</t>
  </si>
  <si>
    <t xml:space="preserve">SINGLE PACKAGE VERTICAL </t>
  </si>
  <si>
    <t xml:space="preserve">       Single Package Vertical Air Conditioner - ALL SIZES </t>
  </si>
  <si>
    <t>VARIABLE: N, Tons, SEERq, EERq, IEERq, EFLHc
FIXED: SEERb, EERb, IEERb, CF:</t>
  </si>
  <si>
    <t>CV7007</t>
  </si>
  <si>
    <t xml:space="preserve">      Single Package Vertical Heat Pump - ALL SIZES </t>
  </si>
  <si>
    <t>VARIABLE: N, Tons, SEERq, EERq, IEERq, COPq, HSPFq, EFLHh, EFLHc
FIXED: SEERb, EERb, IEERb, COPb, HSPFb CF:
Use HSPF values as a substitute for (COP x 3.412) where appropriate</t>
  </si>
  <si>
    <t>CV7008</t>
  </si>
  <si>
    <t xml:space="preserve">CENTRAL DX AIR CONDITIONERS - ALL SIZES </t>
  </si>
  <si>
    <t>CV7009</t>
  </si>
  <si>
    <t xml:space="preserve">WATER-COOLED &amp; EVAPORATIVE COOLING AIR CONDITIONERS - ALL SIZES </t>
  </si>
  <si>
    <t xml:space="preserve">GEOTHERMAL HEAT PUMPS - ALL SIZES </t>
  </si>
  <si>
    <t xml:space="preserve">Geothermal Heat Pumps – (Ground Source/Ground Water Source)  </t>
  </si>
  <si>
    <t>NJ FY2020 (Pg. 99) + will need to address desuperheater via custom calc
Include kW demand savings algorithm for heat pumps
 with corrected energy formula utilizing IEER not EER
Be sure ASHRAE 90.1 Sizing is followed</t>
  </si>
  <si>
    <t>Algorithm
Need a desuper heater algorithm if available (not in NJCEP)</t>
  </si>
  <si>
    <t>VARIABLE: N, Tons, SEERq, EERq, IEERq, COPq, HSPFq, EFLHh, EFLHc
FIXED: SEERq, EERb, EERb, COPb, HSPFb CF
Use HSPF values as a substitute for (COP x 3.412) where appropriate:</t>
  </si>
  <si>
    <t>CV7010</t>
  </si>
  <si>
    <t>DUCTLESS, MINI SPLIT AIR CONDITIONERS OR HEAT PUMPS - ALL SIZES</t>
  </si>
  <si>
    <t>VARIABLE: N, Tons, SEERq, EERq, IEERq, COPq, HSPFq, EFLHh, EFLHc
FIXED: SEERq, EERb, IEERb, COPb, HSPFb CF
Use HSPF values as a substitute for (COP x 3.412) where appropriate:</t>
  </si>
  <si>
    <t>CV7011</t>
  </si>
  <si>
    <t xml:space="preserve">PACKAGED TERMINAL AIR CONDITIONERS OR HEAT PUMPS - ALL SIZES </t>
  </si>
  <si>
    <t>VARIABLE: N, Tons, SEERq, EERq, IEERq, COPq, HSPFq, EFLHh, EFLHc
FIXED: SEERq, EERb, IEERb, COPb, HSPFb CF:
Use HSPF values as a substitute for (COP x 3.412) where appropriate</t>
  </si>
  <si>
    <t>CV7012</t>
  </si>
  <si>
    <t>90% TE Make-up Air Unit</t>
  </si>
  <si>
    <t>Illinois T+D89:D109RM V9.0 pg 369</t>
  </si>
  <si>
    <t>Following pages</t>
  </si>
  <si>
    <t>CV7013</t>
  </si>
  <si>
    <r>
      <t xml:space="preserve">Gas Furnace </t>
    </r>
    <r>
      <rPr>
        <u/>
        <sz val="12"/>
        <rFont val="Arial"/>
        <family val="2"/>
      </rPr>
      <t>&gt;</t>
    </r>
    <r>
      <rPr>
        <sz val="12"/>
        <rFont val="Arial"/>
        <family val="2"/>
      </rPr>
      <t xml:space="preserve"> 95% AFUE</t>
    </r>
  </si>
  <si>
    <t>FY 20 NJ TRM, Pg161</t>
  </si>
  <si>
    <t>Cap/EFLH/EFFb/EFFq</t>
  </si>
  <si>
    <t>CV7014</t>
  </si>
  <si>
    <r>
      <t xml:space="preserve">Gas Furnace </t>
    </r>
    <r>
      <rPr>
        <u/>
        <sz val="12"/>
        <rFont val="Arial"/>
        <family val="2"/>
      </rPr>
      <t>&gt;</t>
    </r>
    <r>
      <rPr>
        <sz val="12"/>
        <rFont val="Arial"/>
        <family val="2"/>
      </rPr>
      <t xml:space="preserve"> 97% AFUE</t>
    </r>
  </si>
  <si>
    <t>CV7015</t>
  </si>
  <si>
    <t>Boiler HW Non-condensing, &lt; 300 MBh (85% AFUE)</t>
  </si>
  <si>
    <t>FY 20 NJ TRM pg 158</t>
  </si>
  <si>
    <t>CV7016</t>
  </si>
  <si>
    <t>Boiler HW Non-condensing, 300 to 2,500 MBh (85% TE)</t>
  </si>
  <si>
    <t>CV7017</t>
  </si>
  <si>
    <t>Boiler HW Non-condensing, &gt; 2,500 MBh (85% TE)</t>
  </si>
  <si>
    <t>CV7018</t>
  </si>
  <si>
    <t>Boiler Tune-up</t>
  </si>
  <si>
    <t>Gas: Illinois (IL) TRM V9, Pg. 190 C&amp;I</t>
  </si>
  <si>
    <t>CV7019</t>
  </si>
  <si>
    <t>Boiler w/Reset Controls</t>
  </si>
  <si>
    <t>FY 20 NJ TRM pg 178</t>
  </si>
  <si>
    <t>Cap/ EFLH(Table)/5% fixed</t>
  </si>
  <si>
    <t>CV7020</t>
  </si>
  <si>
    <r>
      <t>Boiler, HW Condensing - Tier 1, &lt; 300 MBh (</t>
    </r>
    <r>
      <rPr>
        <u/>
        <sz val="12"/>
        <rFont val="Arial"/>
        <family val="2"/>
      </rPr>
      <t>&gt;90</t>
    </r>
    <r>
      <rPr>
        <sz val="12"/>
        <rFont val="Arial"/>
        <family val="2"/>
      </rPr>
      <t>% AFUE)</t>
    </r>
  </si>
  <si>
    <t>CV7021</t>
  </si>
  <si>
    <t>Boiler, HW Condensing - Tier 1, 300 to 2,500 MBh (88%TE)</t>
  </si>
  <si>
    <t>FY20 NJ TRM pg 158</t>
  </si>
  <si>
    <t>CV7022</t>
  </si>
  <si>
    <t>Boiler, HW Condensing - Tier 1, &gt; 2,500 MBh (88% TE)</t>
  </si>
  <si>
    <t>CV7023</t>
  </si>
  <si>
    <r>
      <t>Boiler, HW Condensing - Tier 2, &lt; 300 MBh (</t>
    </r>
    <r>
      <rPr>
        <u/>
        <sz val="12"/>
        <rFont val="Arial"/>
        <family val="2"/>
      </rPr>
      <t>&gt;95% AFUE)</t>
    </r>
  </si>
  <si>
    <t>CV7024</t>
  </si>
  <si>
    <r>
      <t>Boiler, HW Condensing - Tier 2, 300 to 2,500 MBh (</t>
    </r>
    <r>
      <rPr>
        <u/>
        <sz val="12"/>
        <rFont val="Arial"/>
        <family val="2"/>
      </rPr>
      <t>&gt;94% TE)</t>
    </r>
  </si>
  <si>
    <t>CV7025</t>
  </si>
  <si>
    <r>
      <t>Boiler, HW Condensing - Tier 2, &gt; 2,500 MBh (</t>
    </r>
    <r>
      <rPr>
        <u/>
        <sz val="12"/>
        <rFont val="Arial"/>
        <family val="2"/>
      </rPr>
      <t>&gt;81%TE)</t>
    </r>
  </si>
  <si>
    <t>CV7026</t>
  </si>
  <si>
    <t>Boiler, Steam &lt; 300 MBH Input (82% AFUE)</t>
  </si>
  <si>
    <t>CV7027</t>
  </si>
  <si>
    <t>Boiler, Steam All Except Natural Draft, &gt; 2,500 MBh (81% TE)</t>
  </si>
  <si>
    <t>CV7028</t>
  </si>
  <si>
    <t>Boiler, Steam All Except Natural Draft, 300 to 2,500 MBh (81% TE)</t>
  </si>
  <si>
    <t>CV7029</t>
  </si>
  <si>
    <r>
      <t xml:space="preserve">Boiler, Steam Natural Draft, </t>
    </r>
    <r>
      <rPr>
        <u/>
        <sz val="12"/>
        <rFont val="Arial"/>
        <family val="2"/>
      </rPr>
      <t>&lt;</t>
    </r>
    <r>
      <rPr>
        <sz val="12"/>
        <rFont val="Arial"/>
        <family val="2"/>
      </rPr>
      <t xml:space="preserve"> 300 to 2,500 MBh (81% TE)</t>
    </r>
  </si>
  <si>
    <t>CV7030</t>
  </si>
  <si>
    <t>Boiler, Steam Natural Draft, &gt; 2,500 MBh (81% TE)</t>
  </si>
  <si>
    <t>CV7031</t>
  </si>
  <si>
    <t xml:space="preserve">Condensing Integrated Boiler and Water Heater  (&lt;300MBH,90 AFUE) </t>
  </si>
  <si>
    <t>FY20 NJ TRM pg 26</t>
  </si>
  <si>
    <t>CV7032</t>
  </si>
  <si>
    <r>
      <t>Condensing Integrated Boiler and Water Heater   (</t>
    </r>
    <r>
      <rPr>
        <u/>
        <sz val="12"/>
        <rFont val="Arial"/>
        <family val="2"/>
      </rPr>
      <t>&gt;</t>
    </r>
    <r>
      <rPr>
        <sz val="12"/>
        <rFont val="Arial"/>
        <family val="2"/>
      </rPr>
      <t>300MBH, 94TE)</t>
    </r>
  </si>
  <si>
    <t>CV7033</t>
  </si>
  <si>
    <t>Condensing Unit Heater 90% AFUE</t>
  </si>
  <si>
    <t>Illinois TRM V9.0 pg 197</t>
  </si>
  <si>
    <t>See notes</t>
  </si>
  <si>
    <t>CV7034</t>
  </si>
  <si>
    <t xml:space="preserve">OTHER HVAC EQUIPMENT </t>
  </si>
  <si>
    <t xml:space="preserve"> Thermostat - Smart </t>
  </si>
  <si>
    <t>MD / MA V10 TRM (Pg. 315)
Use NJ EFLHs from (Pg. 101 &amp; 102)</t>
  </si>
  <si>
    <t>VARIABLE: CCAP, HCAPelec, HCAPfuel, EFHLc (from NJ), EFLHh (from NJ), SEER, HSPF, AFUE,  
FIXED: Defaults for ElecCool_Savings %, ElecHeat_Savings %, FuelHeat)_Savings %; or if existing Thermostat known see table for value</t>
  </si>
  <si>
    <t>CV7035</t>
  </si>
  <si>
    <t>Dual Enthalpy Economizer Controls</t>
  </si>
  <si>
    <t>NJCEP FY2020 (Pg. 104) Dual Enthalpy Economizers</t>
  </si>
  <si>
    <t>VARIABLE: quantity, tons per unit
FIXED: delta kWh/ton (based on facility type)</t>
  </si>
  <si>
    <t>CV7036</t>
  </si>
  <si>
    <t xml:space="preserve">      &lt; 5 tons </t>
  </si>
  <si>
    <t>NJCEP FY2020 (Pg. 104)</t>
  </si>
  <si>
    <r>
      <t xml:space="preserve">VARIABLE: N, Tons
FIXED: </t>
    </r>
    <r>
      <rPr>
        <sz val="12"/>
        <color theme="1"/>
        <rFont val="Calibri"/>
        <family val="2"/>
      </rPr>
      <t>Δ</t>
    </r>
    <r>
      <rPr>
        <sz val="10.199999999999999"/>
        <color theme="1"/>
        <rFont val="Arial"/>
        <family val="2"/>
      </rPr>
      <t>kWh/ton from Table by Building Type</t>
    </r>
  </si>
  <si>
    <t>CV7037</t>
  </si>
  <si>
    <t xml:space="preserve">      &gt; 5 tons </t>
  </si>
  <si>
    <t>CV7038</t>
  </si>
  <si>
    <t>Demand Control Ventilation</t>
  </si>
  <si>
    <t>NJ FY2020 (Pg. 180)</t>
  </si>
  <si>
    <t>VARIABLE: CFM
FIXED: CESF: CDSF; HSF (all based on Building use in table pg. 181)</t>
  </si>
  <si>
    <t>CV7039</t>
  </si>
  <si>
    <t xml:space="preserve">ECM motors for HVAC Applications (fans/pumps) - refer to ECM motors table below </t>
  </si>
  <si>
    <t>Boiler Economizer Controls, &lt; 800,000 Btu</t>
  </si>
  <si>
    <t>FY 20 NJ TRM, Pg164</t>
  </si>
  <si>
    <t>Cap, Run Time, .13 fixed</t>
  </si>
  <si>
    <t>CV7040</t>
  </si>
  <si>
    <t>Boiler Economizer Controls, &gt; 4 MMBtu</t>
  </si>
  <si>
    <t>CV7041</t>
  </si>
  <si>
    <t>Boiler Economizer Controls, 0.8 to 1.6 MMBtu</t>
  </si>
  <si>
    <t>CV7042</t>
  </si>
  <si>
    <t>Boiler Economizer Controls, 1.6 to 3 MMBtu</t>
  </si>
  <si>
    <t>CV7043</t>
  </si>
  <si>
    <t>Boiler Economizer Controls, 3 to 3.5 MMBtu</t>
  </si>
  <si>
    <t>CV7044</t>
  </si>
  <si>
    <t>Boiler Economizer Controls, 3.5 to 4 MMBtu</t>
  </si>
  <si>
    <t>CV7045</t>
  </si>
  <si>
    <t>HW Recirculating System with demand control</t>
  </si>
  <si>
    <t>NY TRM (with NYC Ground Water Temp.)</t>
  </si>
  <si>
    <t>CV7046</t>
  </si>
  <si>
    <t>Ventilation with Heat Recovery Gas HRV</t>
  </si>
  <si>
    <t>FY 20 NJ TRM pg. 181</t>
  </si>
  <si>
    <t>See table pg 181</t>
  </si>
  <si>
    <t>CV7047</t>
  </si>
  <si>
    <t>Ventilation with Heat Recovery Gas ERV</t>
  </si>
  <si>
    <t>CV7048</t>
  </si>
  <si>
    <t>CV7049</t>
  </si>
  <si>
    <t>Furnace Tune-up</t>
  </si>
  <si>
    <t>CV7050</t>
  </si>
  <si>
    <t>Chillers</t>
  </si>
  <si>
    <t>Air-Cooled Chiller with Condenser</t>
  </si>
  <si>
    <t>NJ FY2020 (Pg. 109) 
or 
Custom M&amp;V where applicable</t>
  </si>
  <si>
    <t>Algorithm 
or 
Custom M&amp;V where applicable</t>
  </si>
  <si>
    <t>VARIABLE: N, Tons, IPLVq, FLVq, EFLH (Table Pg. 110)
FIXED:IPLVb, FLVb, PDC, EFLH</t>
  </si>
  <si>
    <t>CV7051</t>
  </si>
  <si>
    <t xml:space="preserve">Water-Cooled Screw Chiller &amp; Reciprocating Chillers  </t>
  </si>
  <si>
    <t>CV7052</t>
  </si>
  <si>
    <t>Water-Cooled Centrifugal Chillers</t>
  </si>
  <si>
    <t>CV7053</t>
  </si>
  <si>
    <t>Chillers with a VFD</t>
  </si>
  <si>
    <t>Custom M&amp;V</t>
  </si>
  <si>
    <t>IPMVP Option Specific</t>
  </si>
  <si>
    <t>CV7054</t>
  </si>
  <si>
    <t>Water-Cooled Screw and Reciprocating Chillers</t>
  </si>
  <si>
    <t>CV7055</t>
  </si>
  <si>
    <t>CV7056</t>
  </si>
  <si>
    <t>Gas Absorption Chillers, &lt; 100 tons</t>
  </si>
  <si>
    <t>FY20 NJ TRM pg. 146</t>
  </si>
  <si>
    <t>see table pg.147</t>
  </si>
  <si>
    <t>CV7057</t>
  </si>
  <si>
    <t>Gas Absorption Chillers, &gt; 400 tons</t>
  </si>
  <si>
    <t>CV7058</t>
  </si>
  <si>
    <t>Gas Absorption Chillers, 100 to 400 tons</t>
  </si>
  <si>
    <t>CV7059</t>
  </si>
  <si>
    <t>Gas Engine Driven Chillers</t>
  </si>
  <si>
    <t>CV7060</t>
  </si>
  <si>
    <t>Gas Fired Low Intensity Infrared Heating &lt;100MBH</t>
  </si>
  <si>
    <t>FY20 NJ TRM pg. 164</t>
  </si>
  <si>
    <t>Annual Fuel Usage, Fixed  Energy Savings factor at 0.13</t>
  </si>
  <si>
    <t>CV7061</t>
  </si>
  <si>
    <t>Gas Fired Low Intensity Infrared Heating &gt;100MBH</t>
  </si>
  <si>
    <t>CV7062</t>
  </si>
  <si>
    <t xml:space="preserve">Refrigeration </t>
  </si>
  <si>
    <t>Anti-Fog Film</t>
  </si>
  <si>
    <t>Rauss, D. et. al., Southern California Edison. Cool Retrofit Solutions in Refrigerated Display Cases. 2008 ACEEE Summer Study. Benchmarked with Engineering Calculations using NEEP Mid-Atlantic TRM v10</t>
  </si>
  <si>
    <t>CR14001</t>
  </si>
  <si>
    <t>Anti-Sweat Heat Control</t>
  </si>
  <si>
    <t>NJ FY2020 (Pg. 126)</t>
  </si>
  <si>
    <r>
      <t>VARIABLE:kW</t>
    </r>
    <r>
      <rPr>
        <vertAlign val="subscript"/>
        <sz val="12"/>
        <color theme="1"/>
        <rFont val="Arial"/>
        <family val="2"/>
      </rPr>
      <t>DH</t>
    </r>
    <r>
      <rPr>
        <sz val="12"/>
        <color theme="1"/>
        <rFont val="Arial"/>
        <family val="2"/>
      </rPr>
      <t xml:space="preserve">
FIXED:: per NJCEP Protocols</t>
    </r>
  </si>
  <si>
    <t>CR14002</t>
  </si>
  <si>
    <t xml:space="preserve">ECM Evaporator Fan Motor,  &lt;1 hp </t>
  </si>
  <si>
    <t>NJ FY2020 Protocol (Pg. 96)</t>
  </si>
  <si>
    <t>VARIABLE: kWhp, HP, %∆P, %ONUC, WHFd    FIXED: HOURS, CF</t>
  </si>
  <si>
    <t>CR14003</t>
  </si>
  <si>
    <t>Evaporator/Compressor Controller</t>
  </si>
  <si>
    <t>NJ FY2020 (Pg. 123)</t>
  </si>
  <si>
    <t>VARIABLE:AmpsEF, VoltsEF, PhaseEF, AmpsCP, VoltsCP, PhaseCP, WH, NWH, D</t>
  </si>
  <si>
    <t>CR14004</t>
  </si>
  <si>
    <t>Evaporator Fan Controller on Existing Shaded-Pole Motor</t>
  </si>
  <si>
    <t>VARIABLE: AmpsEF, VoltsEF, PhaseEF, AmpsCP, VoltsCP, PhaseCP
FIXED:: WH, NWH, D</t>
  </si>
  <si>
    <t>CR14005</t>
  </si>
  <si>
    <t>Night Covers - Open Reach-In Coolers</t>
  </si>
  <si>
    <t>NJ FY2020 (Pg. 122)</t>
  </si>
  <si>
    <t xml:space="preserve">VARIABLE: W, H, F
</t>
  </si>
  <si>
    <t>CR14006</t>
  </si>
  <si>
    <t>Reach-In Door Closer</t>
  </si>
  <si>
    <t>PA TRM (Pg. 171)</t>
  </si>
  <si>
    <t>Cooler: 737
Freezer: 1,997</t>
  </si>
  <si>
    <t>Cooler: 0.463
Freezer: 0.488</t>
  </si>
  <si>
    <t>CR14007</t>
  </si>
  <si>
    <t>Refrigeration Display Case Doors on Open Display Case</t>
  </si>
  <si>
    <t>NJ FY2020 (Pg. 120)</t>
  </si>
  <si>
    <t>VARIABLE: CL
FIXED: ESF, HSF, Hours</t>
  </si>
  <si>
    <t>CR14008</t>
  </si>
  <si>
    <t xml:space="preserve">Gaskets </t>
  </si>
  <si>
    <t>MidAtlantic TRM V10 TRM (Pg. 350)</t>
  </si>
  <si>
    <t>VARIABLE: SPFe, L, SPFd</t>
  </si>
  <si>
    <t>CR14009</t>
  </si>
  <si>
    <t>Strip Curtains for Walk-In Coolers and Freezers</t>
  </si>
  <si>
    <t>PA TRM (Pg. 166)</t>
  </si>
  <si>
    <t>VARIABLE: ∆kWh/ft^2, ft^2</t>
  </si>
  <si>
    <t>CR14010</t>
  </si>
  <si>
    <t xml:space="preserve">Refrigerator Case Light Sensor </t>
  </si>
  <si>
    <t>PA TRM (Pg. 185)</t>
  </si>
  <si>
    <t>VARIABLE: WATTS, HOURS, Ife, RRF</t>
  </si>
  <si>
    <t>CR14011</t>
  </si>
  <si>
    <t>Floating Head Pressure Controls</t>
  </si>
  <si>
    <t>NJFY2021 (Pg.83)</t>
  </si>
  <si>
    <r>
      <t xml:space="preserve">VARIABLE:Tons, </t>
    </r>
    <r>
      <rPr>
        <sz val="12"/>
        <color theme="1"/>
        <rFont val="Calibri"/>
        <family val="2"/>
      </rPr>
      <t>Δ</t>
    </r>
    <r>
      <rPr>
        <sz val="10.199999999999999"/>
        <color theme="1"/>
        <rFont val="Arial"/>
        <family val="2"/>
      </rPr>
      <t>kWh/ton</t>
    </r>
    <r>
      <rPr>
        <sz val="12"/>
        <color theme="1"/>
        <rFont val="Arial"/>
        <family val="2"/>
      </rPr>
      <t xml:space="preserve">
FIXED:</t>
    </r>
  </si>
  <si>
    <t>?</t>
  </si>
  <si>
    <t>CR14012</t>
  </si>
  <si>
    <t>Variable Speed Refrigeration Compressor</t>
  </si>
  <si>
    <t>PA TRM (Pg. 163)</t>
  </si>
  <si>
    <t xml:space="preserve">VARIABLE: Tons; HP; COP (table by case type):
FIXED: ESvalue; DSvalue; </t>
  </si>
  <si>
    <t>CR14013</t>
  </si>
  <si>
    <t>VFD  - Variable Frequency Drives</t>
  </si>
  <si>
    <t>Horse Power</t>
  </si>
  <si>
    <t xml:space="preserve">&lt; 100 hp </t>
  </si>
  <si>
    <t>NJ FY2020 (Pg. 112)</t>
  </si>
  <si>
    <t>VARIABLE: N, HP, ESF (table), DSF(table); table values are based on the type of fan or pump application</t>
  </si>
  <si>
    <t>CD15001</t>
  </si>
  <si>
    <r>
      <rPr>
        <u val="double"/>
        <sz val="12"/>
        <color theme="1"/>
        <rFont val="Arial"/>
        <family val="2"/>
      </rPr>
      <t>&gt;</t>
    </r>
    <r>
      <rPr>
        <sz val="12"/>
        <color theme="1"/>
        <rFont val="Arial"/>
        <family val="2"/>
      </rPr>
      <t xml:space="preserve">100 to </t>
    </r>
    <r>
      <rPr>
        <u/>
        <sz val="12"/>
        <color theme="1"/>
        <rFont val="Arial"/>
        <family val="2"/>
      </rPr>
      <t>&lt;</t>
    </r>
    <r>
      <rPr>
        <sz val="12"/>
        <color theme="1"/>
        <rFont val="Arial"/>
        <family val="2"/>
      </rPr>
      <t>200</t>
    </r>
  </si>
  <si>
    <t>CD15002</t>
  </si>
  <si>
    <t xml:space="preserve">ECM Motors </t>
  </si>
  <si>
    <t>&lt;1 HP</t>
  </si>
  <si>
    <t>NJ FY2020 (Pg. 94)</t>
  </si>
  <si>
    <r>
      <t xml:space="preserve">VARIABLE: HP; </t>
    </r>
    <r>
      <rPr>
        <sz val="12"/>
        <color theme="1"/>
        <rFont val="Calibri"/>
        <family val="2"/>
      </rPr>
      <t>ηprem; Efficiency - ηee;</t>
    </r>
    <r>
      <rPr>
        <sz val="12"/>
        <color theme="1"/>
        <rFont val="Arial"/>
        <family val="2"/>
      </rPr>
      <t xml:space="preserve">
FIXED: ηbase; LF; IFvfd; CF; HRS;</t>
    </r>
  </si>
  <si>
    <t>CM16001</t>
  </si>
  <si>
    <t>1 HP</t>
  </si>
  <si>
    <t>CM16002</t>
  </si>
  <si>
    <t>2 HP</t>
  </si>
  <si>
    <t>CM16003</t>
  </si>
  <si>
    <t>3-5 HP</t>
  </si>
  <si>
    <t>CM16004</t>
  </si>
  <si>
    <t>6-10 HP</t>
  </si>
  <si>
    <t>CM16005</t>
  </si>
  <si>
    <t>11+ HP</t>
  </si>
  <si>
    <t>CM16006</t>
  </si>
  <si>
    <t xml:space="preserve">Commercial Kitchen Equipment </t>
  </si>
  <si>
    <t>Food Service - Midstream</t>
  </si>
  <si>
    <t>NJ FY2020 Food Service Measure Protocols</t>
  </si>
  <si>
    <t>CK17035</t>
  </si>
  <si>
    <t>COMMERCIAL DISHWASHERS</t>
  </si>
  <si>
    <t xml:space="preserve">   Under Counter</t>
  </si>
  <si>
    <t>NJ FY2020 (Pg. 142)</t>
  </si>
  <si>
    <t>Deemed Savings Values in Table Based on configuration and DHW fuel type</t>
  </si>
  <si>
    <t>Hi or Low Temp; Type; Building DHW Fuel Type; Booster Fuel Type; Idle</t>
  </si>
  <si>
    <t>CK17001</t>
  </si>
  <si>
    <t xml:space="preserve">   Door Type</t>
  </si>
  <si>
    <t>CK17002</t>
  </si>
  <si>
    <t xml:space="preserve">   Single Tank Conveyor</t>
  </si>
  <si>
    <t>CK17003</t>
  </si>
  <si>
    <t xml:space="preserve">   Multi Tank Conveyor</t>
  </si>
  <si>
    <t>CK17004</t>
  </si>
  <si>
    <t>Commercial Dishwashers, Door Type High Temp</t>
  </si>
  <si>
    <t>FY20 NJ TRM pg 142</t>
  </si>
  <si>
    <t>Charts pg 143+</t>
  </si>
  <si>
    <t>CK17005</t>
  </si>
  <si>
    <t>Commercial Dishwashers, Door Type Low Temp</t>
  </si>
  <si>
    <t>CK17006</t>
  </si>
  <si>
    <t>Commercial Dishwashers, Multiple Tank Conveyor, High Temp</t>
  </si>
  <si>
    <t>CK17007</t>
  </si>
  <si>
    <t>Commercial Dishwashers, Multiple Tank Conveyor, Low Temp</t>
  </si>
  <si>
    <t>CK17008</t>
  </si>
  <si>
    <t>Commercial Dishwashers, Single Tank Conveyor, High Temp</t>
  </si>
  <si>
    <t>CK17009</t>
  </si>
  <si>
    <t>Commercial Dishwashers, Single Tank Conveyor, Low Temp</t>
  </si>
  <si>
    <t>CK17010</t>
  </si>
  <si>
    <t>Commercial Dishwashers, Under Counter High Temp</t>
  </si>
  <si>
    <t>CK17011</t>
  </si>
  <si>
    <t>Commercial Dishwashers, Under Counter Low Temp</t>
  </si>
  <si>
    <t>CK17012</t>
  </si>
  <si>
    <t xml:space="preserve">COOKING EQUIPMENT </t>
  </si>
  <si>
    <t>Fat Fryers (Electric)</t>
  </si>
  <si>
    <t>NJ FY2020 (Pg. 135) 
with Idle formula math error correction</t>
  </si>
  <si>
    <t>See Pg 135 - 139</t>
  </si>
  <si>
    <t>CK17013</t>
  </si>
  <si>
    <t xml:space="preserve">
3/25/2022</t>
  </si>
  <si>
    <t>Griddles (Electric)</t>
  </si>
  <si>
    <t>CK17014</t>
  </si>
  <si>
    <t>Insulated Holding Cabinets</t>
  </si>
  <si>
    <t>NJ FY2020 (Pg. 140)</t>
  </si>
  <si>
    <t>VARIABLE: D, Iq, H (from Table 2)
FIXED: Ib</t>
  </si>
  <si>
    <t>CK17015</t>
  </si>
  <si>
    <t>Commercial Fryer (Gas)</t>
  </si>
  <si>
    <t>See Pg 135</t>
  </si>
  <si>
    <t>CK17016</t>
  </si>
  <si>
    <t>Commercial Griddle (Gas)</t>
  </si>
  <si>
    <t>CK17017</t>
  </si>
  <si>
    <t>Commercial Rack Oven (Gas)</t>
  </si>
  <si>
    <t>CK17018</t>
  </si>
  <si>
    <t xml:space="preserve">COMBINATION and CONVECTION OVENS </t>
  </si>
  <si>
    <t>Convection Ovens</t>
  </si>
  <si>
    <t>CK17019</t>
  </si>
  <si>
    <t>Combination Ovens</t>
  </si>
  <si>
    <t>NJ FY2020 (Pg. 131)
with Idle formula math error correction</t>
  </si>
  <si>
    <t>See algorithm and tables page 133</t>
  </si>
  <si>
    <t>CK17020</t>
  </si>
  <si>
    <t>Commercial Combination Oven/Steamer</t>
  </si>
  <si>
    <t>FY20 NJ TRM pg 135</t>
  </si>
  <si>
    <t>CK17021</t>
  </si>
  <si>
    <t>Commercial Conveyor Oven</t>
  </si>
  <si>
    <t>CK17022</t>
  </si>
  <si>
    <t xml:space="preserve">STEAM COOKERS </t>
  </si>
  <si>
    <t>CK17023</t>
  </si>
  <si>
    <t>Commercial Steam Cooker</t>
  </si>
  <si>
    <t>CK17024</t>
  </si>
  <si>
    <t>OTHER FOOD SERVICE</t>
  </si>
  <si>
    <t>Energy Star Beverage Vending Machine</t>
  </si>
  <si>
    <t>PA TRM, 2016, V7, Pg. 442</t>
  </si>
  <si>
    <t>VARIABLE:Class; kWhbase;kWhee; Volume
FIXED:</t>
  </si>
  <si>
    <t>CK17025</t>
  </si>
  <si>
    <t xml:space="preserve">Food Warmers/Rethermalizer Well/Coffee Pots </t>
  </si>
  <si>
    <t>Energy Star 
Note: no available protocol (this is not an insulated hot food holding cabinet that there is a NJ protocol for)</t>
  </si>
  <si>
    <t>CK17026</t>
  </si>
  <si>
    <t xml:space="preserve">Pre-Rinse Spray Valve  </t>
  </si>
  <si>
    <t>NJ FY2020 (pg. 184) for kWh, kW, Measure life
Correction from Hours to Minutes in formula
MidAtlantic V10 for water savings algorithm</t>
  </si>
  <si>
    <t>VARIABLE: N,Fq,EFF, facility type
FIXED: H,D,Fb, DT
Need Minutes not Hours in Formula</t>
  </si>
  <si>
    <t>CK17027</t>
  </si>
  <si>
    <t>ICE MACHINES</t>
  </si>
  <si>
    <t xml:space="preserve">    Tier 1 </t>
  </si>
  <si>
    <t>NJ FY2020 (Pg. 144)</t>
  </si>
  <si>
    <t>VARIABLE: Eq, IHR
FIXED:D, DC, Eb</t>
  </si>
  <si>
    <t>CK17028</t>
  </si>
  <si>
    <t xml:space="preserve">    Tier 2 </t>
  </si>
  <si>
    <t>CK17029</t>
  </si>
  <si>
    <t>SOLID DOOR REACH-IN REFRIGERATORS</t>
  </si>
  <si>
    <t>VARIABLE:Eq (Volume, Temp, Glass or Solid Door)
FIXED:D, H, Eb</t>
  </si>
  <si>
    <t>CK17030</t>
  </si>
  <si>
    <t>SOLID DOOR REACH-IN FREEZERS</t>
  </si>
  <si>
    <t>CK17031</t>
  </si>
  <si>
    <t>GLASS DOOR REACH-IN REFRIGERATORS</t>
  </si>
  <si>
    <t>CK17032</t>
  </si>
  <si>
    <t>GLASS DOOR REACH-IN Freezers</t>
  </si>
  <si>
    <t>CK17033</t>
  </si>
  <si>
    <t>Demand Controlled Kitchen Ventilation (DCKV)</t>
  </si>
  <si>
    <t>NJ FY2020 pg 116</t>
  </si>
  <si>
    <t>VARIABLE: N, HP, Feff, RH, PR, SF, FR, HDDmod, CDDmod
FIXED:LF, CFM / SF, OF, Heff, Ceff</t>
  </si>
  <si>
    <t>CK17034</t>
  </si>
  <si>
    <t xml:space="preserve">COMMERICAL APPLIANCES </t>
  </si>
  <si>
    <t xml:space="preserve">CLOTHES WASHER </t>
  </si>
  <si>
    <t>CEE Tier 1</t>
  </si>
  <si>
    <t>MidAtlantic TRM V10 TRM (Pg. 363)</t>
  </si>
  <si>
    <t>i, ∆kWhCW, ∆kWhDHW, ∆kWhDRYER, kWhUNIT BASE, kWhUNIT EE, kWhTOTAL BASE, kWhTOTAL EE, kWhUNIT_RATED BASE, kWhUNIT_RATED EE, %CW, %DHW, DHWELEC, MEFBASE, MEFEE, Capacity</t>
  </si>
  <si>
    <t>CA2001</t>
  </si>
  <si>
    <t>CEE Tier 2</t>
  </si>
  <si>
    <t>CA2002</t>
  </si>
  <si>
    <t xml:space="preserve">WATER HEATING </t>
  </si>
  <si>
    <t xml:space="preserve">Heat Pump Water Heater - C&amp;I </t>
  </si>
  <si>
    <t>MA/MD V10 TRM Pg. 352  HPWH</t>
  </si>
  <si>
    <t>CW3001</t>
  </si>
  <si>
    <t>DHW Storage, Gas-Fired, &lt; 75,000 Btuh, (&lt;55gallons), 
(75 MBH) &gt; 0.67 EF or 0.64 UEF</t>
  </si>
  <si>
    <t>NJ FY2021 Pg. 98 + IL TRM V9 Section 4.3.1
if offered in Midstream: IL TRM V9 Section 4.3.1</t>
  </si>
  <si>
    <r>
      <t>EFF</t>
    </r>
    <r>
      <rPr>
        <sz val="8"/>
        <rFont val="Times New Roman"/>
        <family val="1"/>
      </rPr>
      <t xml:space="preserve">b/ </t>
    </r>
    <r>
      <rPr>
        <sz val="11"/>
        <rFont val="Times New Roman"/>
        <family val="1"/>
      </rPr>
      <t>EFF</t>
    </r>
    <r>
      <rPr>
        <sz val="8"/>
        <rFont val="Times New Roman"/>
        <family val="1"/>
      </rPr>
      <t>q /</t>
    </r>
    <r>
      <rPr>
        <sz val="11"/>
        <rFont val="Times New Roman"/>
        <family val="1"/>
      </rPr>
      <t xml:space="preserve">SLF/UEFq/UEFb/EFb/Cap/EUD/Area/SLb/SLq/GPD/deltaTmain
IL TRM V9 for Midstream: 
Tout, Tin, HotWaterUsegallon, γWater, UEFgasbase, UEFeff
</t>
    </r>
  </si>
  <si>
    <t>CW3002</t>
  </si>
  <si>
    <t>DHW Storage, Gas-Fired, &lt; 75,000 Btuh, (&gt;55gallons)
(75 MBH) &gt;  0.81 UEF</t>
  </si>
  <si>
    <t>NJ FY2021 Pg. 98 + IL TRM V9 Section 4.3.1
if offered in Midstream: IL TRM V9</t>
  </si>
  <si>
    <t>CW3003</t>
  </si>
  <si>
    <t>DHW Storage, Gas-Fired, 75,000 to 105,000 Btuh,
&gt; 82% TE (Should be TE Thermal Efficiency)</t>
  </si>
  <si>
    <t>CW3004</t>
  </si>
  <si>
    <t>DHW Storage, Gas-Fired, 75,000 to 105,000 Btuh,
&gt; 94% TE (Should be TE Thermal Efficiency)</t>
  </si>
  <si>
    <t>CW3005</t>
  </si>
  <si>
    <t>DHW Storage, Gas-Fired, &gt; 105,000 Btuh
(105 MBH), &gt; 82% TE (Should be TE Thermal Efficiency)</t>
  </si>
  <si>
    <t>CW3006</t>
  </si>
  <si>
    <t>DHW Storage, Gas-Fired, &gt; 105,000 Btuh
(105 MBH), &gt; 94% TE (Should be TE Thermal Efficiency)</t>
  </si>
  <si>
    <t>CW3007</t>
  </si>
  <si>
    <t>DHW, Instant, Gas-Fired, &lt; 200,000 Btuh,
&gt; 90% TE  (Should be TE Thermal Efficiency)</t>
  </si>
  <si>
    <t>FY20 NJTRM pg155
If offered in Midstream: IL TRM V9</t>
  </si>
  <si>
    <r>
      <t>EFF</t>
    </r>
    <r>
      <rPr>
        <sz val="8"/>
        <rFont val="Times New Roman"/>
        <family val="1"/>
      </rPr>
      <t>b/</t>
    </r>
    <r>
      <rPr>
        <sz val="11"/>
        <rFont val="Times New Roman"/>
        <family val="1"/>
      </rPr>
      <t>EFF</t>
    </r>
    <r>
      <rPr>
        <sz val="8"/>
        <rFont val="Times New Roman"/>
        <family val="1"/>
      </rPr>
      <t>q/</t>
    </r>
    <r>
      <rPr>
        <sz val="11"/>
        <rFont val="Times New Roman"/>
        <family val="1"/>
      </rPr>
      <t>SLF/Cap/EUD
Midstream:
IL TRM V9 for Midstream: 
Tout, Tin, HotWaterUsegallon, γWater, UEFgasbase, UEFeff</t>
    </r>
  </si>
  <si>
    <t>CW3008</t>
  </si>
  <si>
    <t>DHW, Instant, Gas-Fired, &gt; 200,000 Btuh,
&gt; 90% TE  (Should be TE Thermal Efficiency)</t>
  </si>
  <si>
    <t>CW3009</t>
  </si>
  <si>
    <t>PLUG LOAD CONTROLS</t>
  </si>
  <si>
    <t>Personal Occupancy Sensor</t>
  </si>
  <si>
    <t>Technology not clearly defined and defer selection of protocol until it is</t>
  </si>
  <si>
    <t>CP5001</t>
  </si>
  <si>
    <t>Hotel Room HVAC Controls</t>
  </si>
  <si>
    <t>NJ Protocols  Pg. 106</t>
  </si>
  <si>
    <t>VARIABLE: CAPY; Hotel or Motel; HVAC Type (from Table); Baseline (from Table) 
FIXED:ESF; DSF</t>
  </si>
  <si>
    <t>Variable</t>
  </si>
  <si>
    <t>CP5002</t>
  </si>
  <si>
    <t xml:space="preserve">
9/17/2021</t>
  </si>
  <si>
    <t>Hotel Room HVAC/Receptacle Control</t>
  </si>
  <si>
    <t>CP5003</t>
  </si>
  <si>
    <t xml:space="preserve">Smart Power Strip - Tier 1 </t>
  </si>
  <si>
    <t>NJ FY2020</t>
  </si>
  <si>
    <t>CP5004</t>
  </si>
  <si>
    <t xml:space="preserve">Smart Power Strip - Tier 2 </t>
  </si>
  <si>
    <t>CP5005</t>
  </si>
  <si>
    <t xml:space="preserve">Electric Vehicle Charger </t>
  </si>
  <si>
    <t>Energy Star
No current protocols available</t>
  </si>
  <si>
    <t>Maybe</t>
  </si>
  <si>
    <t>CP5006</t>
  </si>
  <si>
    <t>Vending Machine Controls</t>
  </si>
  <si>
    <t>Non-Refrigerated</t>
  </si>
  <si>
    <t>NJ FY2020 pg 174</t>
  </si>
  <si>
    <t>CP5007</t>
  </si>
  <si>
    <t>Refrigerated</t>
  </si>
  <si>
    <t>NJ FY2020 pg. 174</t>
  </si>
  <si>
    <t>VARIABLE: Type (ie.g.) Glass front; kWv; Hrs
FIXED: SF(based on Type)</t>
  </si>
  <si>
    <t>CP5008</t>
  </si>
  <si>
    <t xml:space="preserve">OFFICE EQUIPMENT </t>
  </si>
  <si>
    <t>Monitors - C&amp;I</t>
  </si>
  <si>
    <t>CO4001</t>
  </si>
  <si>
    <t>Computers - C&amp;I</t>
  </si>
  <si>
    <t>Varies based on laptop or desktop pc</t>
  </si>
  <si>
    <t>CO4002</t>
  </si>
  <si>
    <t>Uninterruptible Power Supply (UPS)</t>
  </si>
  <si>
    <t>CMUA TRM</t>
  </si>
  <si>
    <t>CO4003</t>
  </si>
  <si>
    <t>Imaging - C&amp;I</t>
  </si>
  <si>
    <t>PA TRM (3.9.1 Pg. 237)</t>
  </si>
  <si>
    <t>Varies based on equipment types and speeds</t>
  </si>
  <si>
    <t>CO4004</t>
  </si>
  <si>
    <t>Small Network PC Controller</t>
  </si>
  <si>
    <t>PA TRM 3.9.2 (Pg. 243)</t>
  </si>
  <si>
    <t>Desktop or Laptop with Monitors</t>
  </si>
  <si>
    <t>392 / 237</t>
  </si>
  <si>
    <t>0.0527 / 0.0319</t>
  </si>
  <si>
    <t>CO4005</t>
  </si>
  <si>
    <t xml:space="preserve">AGRICULTURE </t>
  </si>
  <si>
    <t>Auto Milker Takeoff</t>
  </si>
  <si>
    <t>PA TRM (4.1.1 Pg. 297)</t>
  </si>
  <si>
    <t>VARIABLE:COWS
FIXED:ESC, ETDF</t>
  </si>
  <si>
    <t>CC18001</t>
  </si>
  <si>
    <t>Dairy Scroll Compressor</t>
  </si>
  <si>
    <t>PA TRM (4.1.2 Pg. 299)</t>
  </si>
  <si>
    <t>VARIABLE:EERbase, EERee, CBTU (w or w/o precooler), DAYS, COWS
FIXED:ETDF</t>
  </si>
  <si>
    <t>CC18002</t>
  </si>
  <si>
    <t>HE Ventilation Fans</t>
  </si>
  <si>
    <t>PA TRM (4.1.3 Pg. 302)</t>
  </si>
  <si>
    <t>VARIABLE:Efffstd, Effhigh, HOURS, CFM
FIXED:ETDF</t>
  </si>
  <si>
    <t>CC18003</t>
  </si>
  <si>
    <t>Heat Reclaimers</t>
  </si>
  <si>
    <t>PA TRM (4.1.4 Pg. 306)</t>
  </si>
  <si>
    <t>VARIABLE: ES (w or w/o precooler), DAYS, COWS, HEF (back up or none), ηwater heater (electric or HPWH), 
FIXED:ETDF</t>
  </si>
  <si>
    <t>CC18004</t>
  </si>
  <si>
    <t xml:space="preserve">High Volume Low Speed Fans (Destratification) </t>
  </si>
  <si>
    <t>PA TRM (4.1.5 Pg. 310)</t>
  </si>
  <si>
    <t>VARIABLE: Wconventional, Whvls, Hours
FIXED:CF</t>
  </si>
  <si>
    <t>CC18005</t>
  </si>
  <si>
    <t>Livestock Waterer</t>
  </si>
  <si>
    <t>PA TRM (4.1.6 Pg. 311)</t>
  </si>
  <si>
    <t>VARIABLE: OPRHS (Based on city)
FIXED:ESW, HRT</t>
  </si>
  <si>
    <t>CC18006</t>
  </si>
  <si>
    <t>Dairy Vac Pump VSD Controls</t>
  </si>
  <si>
    <t>PA TRM (4.1.7 Pg. 313)</t>
  </si>
  <si>
    <t>VARIABLE: HP, LF, DHRS ADAYS, ηmotor
FIXED:ESF, ETDF</t>
  </si>
  <si>
    <t>CC18007</t>
  </si>
  <si>
    <t>Low Pressure Irrigation</t>
  </si>
  <si>
    <t>PA TRM (4.1.8 Pg. 317)</t>
  </si>
  <si>
    <r>
      <t xml:space="preserve">VARIABLE: ACRES, PSIbase, PSIeff, GPM1, GPM2, OPHRS, DHRS, ADAYS, </t>
    </r>
    <r>
      <rPr>
        <sz val="12"/>
        <color theme="1"/>
        <rFont val="Calibri"/>
        <family val="2"/>
      </rPr>
      <t>η</t>
    </r>
    <r>
      <rPr>
        <sz val="8.4"/>
        <color theme="1"/>
        <rFont val="Arial"/>
        <family val="2"/>
      </rPr>
      <t>motor</t>
    </r>
    <r>
      <rPr>
        <sz val="12"/>
        <color theme="1"/>
        <rFont val="Arial"/>
        <family val="2"/>
      </rPr>
      <t xml:space="preserve">
FIXED:ETDF</t>
    </r>
  </si>
  <si>
    <t>CC18008</t>
  </si>
  <si>
    <t>Dairy Refrigeration Tune-Up</t>
  </si>
  <si>
    <t>WI TRM</t>
  </si>
  <si>
    <t>CC18009</t>
  </si>
  <si>
    <t>Engine Block Heater Timer</t>
  </si>
  <si>
    <t>PA TRM (3.11.2 Pg. 288)</t>
  </si>
  <si>
    <t>Deemed or Algorithm</t>
  </si>
  <si>
    <t>VARIABLE: P, HOURS, DAYS, UF</t>
  </si>
  <si>
    <t>CC18010</t>
  </si>
  <si>
    <t>RECYCLING</t>
  </si>
  <si>
    <t>CE6004</t>
  </si>
  <si>
    <t xml:space="preserve">Refrigerator Recycling </t>
  </si>
  <si>
    <t>CE6001</t>
  </si>
  <si>
    <t xml:space="preserve">Freezer Recycling </t>
  </si>
  <si>
    <t>CE6002</t>
  </si>
  <si>
    <t>CE6003</t>
  </si>
  <si>
    <t>RESIDENITAL APPLIANCES in C&amp;I BUILDING  - Non Commercial Duty</t>
  </si>
  <si>
    <r>
      <t xml:space="preserve">
</t>
    </r>
    <r>
      <rPr>
        <sz val="12"/>
        <color theme="1"/>
        <rFont val="Arial"/>
        <family val="2"/>
      </rPr>
      <t>NJ FY2021 (Pg. 38)</t>
    </r>
  </si>
  <si>
    <t>CA2003</t>
  </si>
  <si>
    <r>
      <rPr>
        <sz val="12"/>
        <color theme="1"/>
        <rFont val="Arial"/>
        <family val="2"/>
      </rPr>
      <t xml:space="preserve">
</t>
    </r>
    <r>
      <rPr>
        <strike/>
        <sz val="12"/>
        <color theme="1"/>
        <rFont val="Arial"/>
        <family val="2"/>
      </rPr>
      <t xml:space="preserve">
</t>
    </r>
    <r>
      <rPr>
        <sz val="12"/>
        <color theme="1"/>
        <rFont val="Arial"/>
        <family val="2"/>
      </rPr>
      <t>NJ FY2021 (Pg. 38)</t>
    </r>
  </si>
  <si>
    <t>CA2004</t>
  </si>
  <si>
    <t xml:space="preserve">Clothes Dryer -  Tier 1 </t>
  </si>
  <si>
    <t>CA2005</t>
  </si>
  <si>
    <t xml:space="preserve"> Clothes Dryer - Tier 2 </t>
  </si>
  <si>
    <t>CA2006</t>
  </si>
  <si>
    <t xml:space="preserve">Refrigerators Tier 1 </t>
  </si>
  <si>
    <t>CA2007</t>
  </si>
  <si>
    <t xml:space="preserve">Refrigerators Tier 2 </t>
  </si>
  <si>
    <t>CA2008</t>
  </si>
  <si>
    <t xml:space="preserve">Freezer </t>
  </si>
  <si>
    <t>CA2009</t>
  </si>
  <si>
    <t>CA2010</t>
  </si>
  <si>
    <t xml:space="preserve">Room Air Conditioner </t>
  </si>
  <si>
    <t>CA2011</t>
  </si>
  <si>
    <t xml:space="preserve">Water Cooler </t>
  </si>
  <si>
    <t>CA2012</t>
  </si>
  <si>
    <t xml:space="preserve">CUSTOM PROJECTS </t>
  </si>
  <si>
    <t>Compressed Air,  Refrigeration,  Data Center Equipment/Servers,  HVAC/Chillers,  HVAC Controls,   Motors/VFD - Large,  Building Improvements, Process Improvements,  Agricultural Lighting/Process, Custom Lighting</t>
  </si>
  <si>
    <t>Various</t>
  </si>
  <si>
    <t>Various - Custom M&amp;V</t>
  </si>
  <si>
    <t>C20001</t>
  </si>
  <si>
    <t xml:space="preserve">ENERGY MANAGEMENT </t>
  </si>
  <si>
    <t xml:space="preserve">RETROCOMMISSIONING  (including Virtual and Meter Data Commissioning) </t>
  </si>
  <si>
    <t>Com Ed &amp; BGE Actuals</t>
  </si>
  <si>
    <t>Custom</t>
  </si>
  <si>
    <t>C30001</t>
  </si>
  <si>
    <t xml:space="preserve">HVAC TUNE UP </t>
  </si>
  <si>
    <r>
      <t xml:space="preserve">Electric: PA C&amp;I HVAC Tune Up IMP
Gas: Illinois (IL) TRM  V9, Pg. 190 C&amp;I
</t>
    </r>
    <r>
      <rPr>
        <sz val="12"/>
        <rFont val="Arial"/>
        <family val="2"/>
      </rPr>
      <t>with the use of NJ Parameters for CF, EFLH, etc.</t>
    </r>
  </si>
  <si>
    <t>BTUcool/hr, BTUheat/hr, IEERbase, EERbase, SEERbase, COPbase,HSPFbase, CF, EFLHcool, EFLHheat, ESF</t>
  </si>
  <si>
    <t>C40004</t>
  </si>
  <si>
    <t xml:space="preserve">       Single compressor units</t>
  </si>
  <si>
    <r>
      <t xml:space="preserve">Electric: PA C&amp;I HVAC Tune Up IMP
Gas: Illinois (IL) TRM  V9, Pg. 190 C&amp;I
</t>
    </r>
    <r>
      <rPr>
        <sz val="12"/>
        <rFont val="Arial"/>
        <family val="2"/>
      </rPr>
      <t>with the use of NJ Parameters for CF, EFLH, etc.</t>
    </r>
  </si>
  <si>
    <t>C40001</t>
  </si>
  <si>
    <t xml:space="preserve">       Multiple compressor units</t>
  </si>
  <si>
    <t>C40002</t>
  </si>
  <si>
    <t xml:space="preserve">        PTAC, PTHP, MiniSplits </t>
  </si>
  <si>
    <t>C40003</t>
  </si>
  <si>
    <t xml:space="preserve">BUILDING TUNE UP </t>
  </si>
  <si>
    <t>BGE Actuals / Custom EM&amp;V</t>
  </si>
  <si>
    <t>Some Deemed and Algorithms from Prescriptive measures but also include Custom EM&amp;V</t>
  </si>
  <si>
    <t>C50001</t>
  </si>
  <si>
    <t>BUILDING OPERATIONS TRAINING</t>
  </si>
  <si>
    <t xml:space="preserve">ACE Building Operator Certification (BOC) Workpaper 
Developed by EMC Energy Insights and TRC </t>
  </si>
  <si>
    <t>C60001</t>
  </si>
  <si>
    <t xml:space="preserve">ENGINEERED SOLUTIONS </t>
  </si>
  <si>
    <t>C70001</t>
  </si>
  <si>
    <t>COMPRESSED AIR</t>
  </si>
  <si>
    <t xml:space="preserve">Prescriptive Compressed Air Measures </t>
  </si>
  <si>
    <t>MD / MA V10 TRM (Pg. 407)</t>
  </si>
  <si>
    <t>Algorithm for below 100 HP compressor</t>
  </si>
  <si>
    <t>VARIABLE: HP; HRS; COMPFee;
FIXED:COMPFbase (table); CF (table)</t>
  </si>
  <si>
    <t>C80001</t>
  </si>
  <si>
    <t>SBDI Measures</t>
  </si>
  <si>
    <t>CSBDIxxxx</t>
  </si>
  <si>
    <t>SBDI - Unitary HVAC/Split Systems and Single Package, Air Cooled</t>
  </si>
  <si>
    <t>NJ FY2020 Protocols Pg. 172 with IEER used for energy savings algorithm and EER used for demand savings
Be sure ASHRAE 90.1 Sizing is followed</t>
  </si>
  <si>
    <t>CSBDI1001</t>
  </si>
  <si>
    <t xml:space="preserve">
7/22/2022</t>
  </si>
  <si>
    <t>SBDI - Air-Air Cooled Heat Pump Systems, Split System and Single Package</t>
  </si>
  <si>
    <t>CSBDI1002</t>
  </si>
  <si>
    <t>SBDI - Water Source Heat Pumps</t>
  </si>
  <si>
    <t>NJ FY2020 Pg. 172
Be sure ASHRAE 90.1 Sizing is followed</t>
  </si>
  <si>
    <t>CSBDI1003</t>
  </si>
  <si>
    <t>SBDI - Furnace High Efficiency Fan</t>
  </si>
  <si>
    <t>CSBDI1004</t>
  </si>
  <si>
    <t>SBDI - Solar Domestic Hot Water (augmenting electric resistance DHW)</t>
  </si>
  <si>
    <t>NJ FY2020 Protocols only have Res measure; not applicable to C&amp;I; if offered in C&amp;I will need further analysis</t>
  </si>
  <si>
    <t>CSBDI1005</t>
  </si>
  <si>
    <t>SBDI - Heat Pump Hot Water (HPHW)</t>
  </si>
  <si>
    <t>CSBDI1006</t>
  </si>
  <si>
    <t>SBDI - Drain Water Heat Recovery (DWHR)</t>
  </si>
  <si>
    <t>CSBDI1007</t>
  </si>
  <si>
    <t>SBDI - Motors</t>
  </si>
  <si>
    <t>NJ FY2020 (Pg. 172)</t>
  </si>
  <si>
    <t>CSBDI1008</t>
  </si>
  <si>
    <t>SBDI - Variable Frequency Drives</t>
  </si>
  <si>
    <t>CSBDI1009</t>
  </si>
  <si>
    <t>SBDI - Walk-in Cooler/Freezer Evaporator Fan Control</t>
  </si>
  <si>
    <t>CSBDI1010</t>
  </si>
  <si>
    <t>SBDI - Cooler and Freezer Door Heater Control</t>
  </si>
  <si>
    <t>CSBDI1011</t>
  </si>
  <si>
    <t>SBDI - Electric Defrost Control</t>
  </si>
  <si>
    <t>NJ FY2020 (Pg. 128)</t>
  </si>
  <si>
    <t>CSBDI1012</t>
  </si>
  <si>
    <t>SBDI - Aluminum Night Covers</t>
  </si>
  <si>
    <t>CSBDI1013</t>
  </si>
  <si>
    <t>SBDI - Novelty Cooler Shutoff</t>
  </si>
  <si>
    <t>NJ FY2020 (Pg. 129)</t>
  </si>
  <si>
    <t>CSBDI1014</t>
  </si>
  <si>
    <t>SBDI - Energy Efficient Glass Doors on Open Refrigerated Cases</t>
  </si>
  <si>
    <t>CSBDI1015</t>
  </si>
  <si>
    <t>SBDI - ECM on Evaporator Fans</t>
  </si>
  <si>
    <t>CSBDI1016</t>
  </si>
  <si>
    <t>SBDI - Refrigerated Vending Machine Control</t>
  </si>
  <si>
    <t>NJ FY2020 (Pg. 174)</t>
  </si>
  <si>
    <t>CSBDI1017</t>
  </si>
  <si>
    <t>SBDI - Refrigerated Case LED Lighting (Prescriptive Lighting)</t>
  </si>
  <si>
    <t>NJ FY2020 (Pg. 87)</t>
  </si>
  <si>
    <t>CSBDI1018</t>
  </si>
  <si>
    <t>SBDI - Vending Machine Controls</t>
  </si>
  <si>
    <t>NJ FY2020 Pg. 174</t>
  </si>
  <si>
    <t>CSBDI1019</t>
  </si>
  <si>
    <t>SBDI - Stand Alone Storage Water Heaters</t>
  </si>
  <si>
    <t>CSBDI1020</t>
  </si>
  <si>
    <t>SBDI - Instantaneous Water Heaters</t>
  </si>
  <si>
    <t>CSBDI1021</t>
  </si>
  <si>
    <t>SBDI - Boilers</t>
  </si>
  <si>
    <t>NJ FY2020 Pg. 175</t>
  </si>
  <si>
    <t>CSBDI1022</t>
  </si>
  <si>
    <t>SBDI - Small Commercial Boilers</t>
  </si>
  <si>
    <t>CSBDI1023</t>
  </si>
  <si>
    <t>SBDI - Gas Furnaces</t>
  </si>
  <si>
    <t>NJ FY2020 Pg. 176</t>
  </si>
  <si>
    <t>CSBDI1024</t>
  </si>
  <si>
    <t>SBDI - Infrared Heating</t>
  </si>
  <si>
    <t>CSBDI1025</t>
  </si>
  <si>
    <t>SBDI - Programmable Thermostats</t>
  </si>
  <si>
    <t>NJ FY2020 (Pg. 176)</t>
  </si>
  <si>
    <t>CSBDI1026</t>
  </si>
  <si>
    <t>SBDI - Smart Thermostat</t>
  </si>
  <si>
    <t>MD/MA V10  TRM (Pg. 315)
Use NJ EFLHs from (Pg. 101 &amp; 102)</t>
  </si>
  <si>
    <t>CSBDI1036</t>
  </si>
  <si>
    <t>SBDI - Boiler Reset Controls</t>
  </si>
  <si>
    <t>NJ FY2020 Pg. 178</t>
  </si>
  <si>
    <t>CSBDI1027</t>
  </si>
  <si>
    <t>SBDI - Dual Enthalpy Economizers</t>
  </si>
  <si>
    <t>NJ FY2020 Pg. 179</t>
  </si>
  <si>
    <t>CSBDI1028</t>
  </si>
  <si>
    <t>SBDI - Electronic Fuel-Use Economizers (Boilers, Furnaces, AC)</t>
  </si>
  <si>
    <t>CSBDI1029</t>
  </si>
  <si>
    <t>SBDI - Demand-Controlled Ventilation Using CO2 Sensors</t>
  </si>
  <si>
    <t>NJ FY2020 Pg. 180</t>
  </si>
  <si>
    <t>CSBDI1030</t>
  </si>
  <si>
    <t>SBDI - Low Flow Faucet Aerators and Showerheads</t>
  </si>
  <si>
    <t>NJ FY2021 Pg. 32</t>
  </si>
  <si>
    <t>CSBDI1031</t>
  </si>
  <si>
    <t>SBDI - Low Flow Pre-rinse Spray Valves</t>
  </si>
  <si>
    <t>NJ FY2020 Pg. 184</t>
  </si>
  <si>
    <t>CSBDI1032</t>
  </si>
  <si>
    <t>SBDI - Pipe Insulation</t>
  </si>
  <si>
    <t>NJ FY2020 Pg. 186
With the correction to the Fuel Savings formula error where you need to divide by 1,000,000 to get MMBtu/yr</t>
  </si>
  <si>
    <t>CSBDI1033</t>
  </si>
  <si>
    <t>SBDI - Prescriptive Lighting (T8, T5, CFL Screw-In, LED Screw-In, LED Linear Tubes, LED Hard-Wired Fixtures)</t>
  </si>
  <si>
    <t>NJ FY2020 Pg. 189</t>
  </si>
  <si>
    <t>CSBDI1034</t>
  </si>
  <si>
    <t>SBDI - Lighting Controls (Occupancy Sensors, High-Bay Occupancy Sensors, Photocell with Dimmable Ballast)</t>
  </si>
  <si>
    <t>CSBDI1035</t>
  </si>
  <si>
    <t>Additional New C&amp;I Measures</t>
  </si>
  <si>
    <t>Commercial Modulating Gas Dryer Valve</t>
  </si>
  <si>
    <t>IL TRM V9 Pg. 665</t>
  </si>
  <si>
    <t>Stack Economizer for Boilers</t>
  </si>
  <si>
    <t>IL TRM V9 TRM Pg. 317 &amp; 320</t>
  </si>
  <si>
    <t>CSBDI11037, CV7063</t>
  </si>
  <si>
    <t>ballast_type_sel</t>
  </si>
  <si>
    <t>lamp_type</t>
  </si>
  <si>
    <t>Min(Lumens)</t>
  </si>
  <si>
    <t>Max(Lumens)</t>
  </si>
  <si>
    <r>
      <t xml:space="preserve">BASECASE_CAPACITY_OR_SIZE
</t>
    </r>
    <r>
      <rPr>
        <i/>
        <sz val="11"/>
        <color theme="1"/>
        <rFont val="Calibri"/>
        <family val="2"/>
        <scheme val="minor"/>
      </rPr>
      <t>This is the baseline wattage to use</t>
    </r>
  </si>
  <si>
    <t>Data Source</t>
  </si>
  <si>
    <t>LED- Standard</t>
  </si>
  <si>
    <t>A-line</t>
  </si>
  <si>
    <t>&gt;6000</t>
  </si>
  <si>
    <t>ADM</t>
  </si>
  <si>
    <t>NJ Clean Energy Program Protocols V20</t>
  </si>
  <si>
    <t>LED - Standard</t>
  </si>
  <si>
    <t>&lt;250</t>
  </si>
  <si>
    <t>LED - Specialty</t>
  </si>
  <si>
    <t>3-Way</t>
  </si>
  <si>
    <t>&lt;310</t>
  </si>
  <si>
    <t>NY TRM V8</t>
  </si>
  <si>
    <t>These 9 bulbs were incorporated into the table to the left; included here for quick reference.</t>
  </si>
  <si>
    <t>BASECASE_CAPACITY_OR_SIZE</t>
  </si>
  <si>
    <t>BR30</t>
  </si>
  <si>
    <t>Cadmus</t>
  </si>
  <si>
    <t>&gt;1400</t>
  </si>
  <si>
    <t>BR40</t>
  </si>
  <si>
    <t>&gt;2600</t>
  </si>
  <si>
    <t>Candle/Flame Tip</t>
  </si>
  <si>
    <t>&lt;70</t>
  </si>
  <si>
    <t xml:space="preserve">Cadmus </t>
  </si>
  <si>
    <t>&gt;2175</t>
  </si>
  <si>
    <t>PAR</t>
  </si>
  <si>
    <t>&gt;699</t>
  </si>
  <si>
    <t>Torpedo</t>
  </si>
  <si>
    <t>Other Decorative</t>
  </si>
  <si>
    <t>Globe</t>
  </si>
  <si>
    <t>&lt;500</t>
  </si>
  <si>
    <t>&gt;1300</t>
  </si>
  <si>
    <t>BR</t>
  </si>
  <si>
    <t>NY TRM V8 &amp; Cadmus</t>
  </si>
  <si>
    <t>ER30</t>
  </si>
  <si>
    <t>&gt;1419</t>
  </si>
  <si>
    <t>ER40</t>
  </si>
  <si>
    <t xml:space="preserve">ADM </t>
  </si>
  <si>
    <t>R20</t>
  </si>
  <si>
    <t>&gt;715</t>
  </si>
  <si>
    <t>See R  bulb baselines below</t>
  </si>
  <si>
    <t>System Configuration for anything out of range</t>
  </si>
  <si>
    <t>R bulb is a catch all category; NY utilities are using the R baseline for R20 with lumens greater than 715 Lumens
ADOPTED 8/27/21</t>
  </si>
  <si>
    <t>R</t>
  </si>
  <si>
    <t xml:space="preserve">NJ EE  Kits - ISRs </t>
  </si>
  <si>
    <t>Kit Components</t>
  </si>
  <si>
    <t>Watts</t>
  </si>
  <si>
    <t>Eq Watts</t>
  </si>
  <si>
    <t>Units Per Kit</t>
  </si>
  <si>
    <t>Requested ISR</t>
  </si>
  <si>
    <t>Provided without request</t>
  </si>
  <si>
    <t xml:space="preserve">ISR Source </t>
  </si>
  <si>
    <t>3-way LED (6/11/15 watt)</t>
  </si>
  <si>
    <t>IL TRM V10 Page 281</t>
  </si>
  <si>
    <t>LED (A19 or equivalent)</t>
  </si>
  <si>
    <t>IL TRM V10 Page 296</t>
  </si>
  <si>
    <t>Tier 1 Smart Strip</t>
  </si>
  <si>
    <t>IL TRM V10 Page 64</t>
  </si>
  <si>
    <t>LED Night Lite</t>
  </si>
  <si>
    <t>PA TRM Vol. 2 Page 8</t>
  </si>
  <si>
    <t>Furnace Whistle</t>
  </si>
  <si>
    <t>PA TRM Vol. 2 Page 9</t>
  </si>
  <si>
    <t>LF Showerhead</t>
  </si>
  <si>
    <t>IL TRM V10 page 242</t>
  </si>
  <si>
    <t>Bathroom Aerator</t>
  </si>
  <si>
    <t>IL TRM V10 Page 233</t>
  </si>
  <si>
    <t>Kitchen Swivel Aerator</t>
  </si>
  <si>
    <t>Total</t>
  </si>
  <si>
    <t xml:space="preserve">These values highlighted in yellow were provided by JCP&amp;L's evaluator on 2/14/22; our ICSP had a few bulbs that fell in ranges that previously have 0 W for the baseline. 
</t>
  </si>
  <si>
    <t xml:space="preserve">Cadmus' values highlighted in orange are based on ES table for 9 of the bulbs will replace a few of ADM's values previously provided. Cadmus broke out the high lumen lamps into more buckets.
ADOPTED 4/1/22; all utilties voted in favor of using Cadmus' 9 baseline values and the rest of the baselines from ADM.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</si>
</sst>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quot;$&quot;#,##0"/>
    <numFmt numFmtId="165" formatCode="_(* #,##0.0_);_(* \(#,##0.0\);_(* &quot;-&quot;??_);_(@_)"/>
    <numFmt numFmtId="166" formatCode="_(* #,##0.000_);_(* \(#,##0.000\);_(* &quot;-&quot;??_);_(@_)"/>
    <numFmt numFmtId="167" formatCode="_(* #,##0.0000_);_(* \(#,##0.0000\);_(* &quot;-&quot;??_);_(@_)"/>
    <numFmt numFmtId="168" formatCode="_(* #,##0_);_(* \(#,##0\);_(* &quot;-&quot;??_);_(@_)"/>
    <numFmt numFmtId="169" formatCode="_(* #,##0.00000_);_(* \(#,##0.00000\);_(* &quot;-&quot;??_);_(@_)"/>
  </numFmts>
  <fonts count="38">
    <font>
      <sz val="11"/>
      <color theme="1"/>
      <name val="Calibri"/>
      <family val="2"/>
      <scheme val="minor"/>
    </font>
    <font>
      <sz val="11"/>
      <color theme="1"/>
      <name val="Calibri"/>
      <family val="2"/>
      <scheme val="minor"/>
    </font>
    <font>
      <sz val="10"/>
      <name val="Arial"/>
      <family val="2"/>
    </font>
    <font>
      <b/>
      <sz val="14"/>
      <color indexed="9"/>
      <name val="Arial"/>
      <family val="2"/>
    </font>
    <font>
      <b/>
      <sz val="12"/>
      <color theme="1"/>
      <name val="Arial"/>
      <family val="2"/>
    </font>
    <font>
      <b/>
      <sz val="12"/>
      <name val="Arial"/>
      <family val="2"/>
    </font>
    <font>
      <sz val="12"/>
      <name val="Arial"/>
      <family val="2"/>
    </font>
    <font>
      <sz val="12"/>
      <color theme="1"/>
      <name val="Arial"/>
      <family val="2"/>
    </font>
    <font>
      <sz val="12"/>
      <color rgb="FF000000"/>
      <name val="Arial"/>
      <family val="2"/>
    </font>
    <font>
      <sz val="12"/>
      <color rgb="FFFF0000"/>
      <name val="Arial"/>
      <family val="2"/>
    </font>
    <font>
      <sz val="12"/>
      <name val="Times New Roman"/>
      <family val="1"/>
    </font>
    <font>
      <b/>
      <sz val="14"/>
      <color theme="1"/>
      <name val="Arial"/>
      <family val="2"/>
    </font>
    <font>
      <sz val="10"/>
      <color theme="1"/>
      <name val="Arial"/>
      <family val="2"/>
    </font>
    <font>
      <u val="double"/>
      <sz val="12"/>
      <color theme="1"/>
      <name val="Arial"/>
      <family val="2"/>
    </font>
    <font>
      <u/>
      <sz val="12"/>
      <color theme="1"/>
      <name val="Arial"/>
      <family val="2"/>
    </font>
    <font>
      <sz val="14"/>
      <color theme="1"/>
      <name val="Calibri"/>
      <family val="2"/>
      <scheme val="minor"/>
    </font>
    <font>
      <sz val="12"/>
      <color theme="1"/>
      <name val="Calibri"/>
      <family val="2"/>
    </font>
    <font>
      <sz val="11"/>
      <color rgb="FF00B050"/>
      <name val="Calibri"/>
      <family val="2"/>
      <scheme val="minor"/>
    </font>
    <font>
      <sz val="10.199999999999999"/>
      <color theme="1"/>
      <name val="Arial"/>
      <family val="2"/>
    </font>
    <font>
      <vertAlign val="subscript"/>
      <sz val="12"/>
      <color theme="1"/>
      <name val="Arial"/>
      <family val="2"/>
    </font>
    <font>
      <sz val="8.4"/>
      <color theme="1"/>
      <name val="Arial"/>
      <family val="2"/>
    </font>
    <font>
      <sz val="8"/>
      <name val="Calibri"/>
      <family val="2"/>
      <scheme val="minor"/>
    </font>
    <font>
      <sz val="11"/>
      <name val="Calibri"/>
      <family val="2"/>
      <scheme val="minor"/>
    </font>
    <font>
      <u/>
      <sz val="12"/>
      <name val="Arial"/>
      <family val="2"/>
    </font>
    <font>
      <sz val="11"/>
      <name val="Times New Roman"/>
      <family val="1"/>
    </font>
    <font>
      <sz val="14"/>
      <name val="Calibri"/>
      <family val="2"/>
      <scheme val="minor"/>
    </font>
    <font>
      <sz val="8"/>
      <name val="Times New Roman"/>
      <family val="1"/>
    </font>
    <font>
      <strike/>
      <sz val="12"/>
      <color theme="1"/>
      <name val="Arial"/>
      <family val="2"/>
    </font>
    <font>
      <b/>
      <sz val="11"/>
      <color theme="1"/>
      <name val="Calibri"/>
      <family val="2"/>
      <scheme val="minor"/>
    </font>
    <font>
      <b/>
      <sz val="11"/>
      <color theme="0"/>
      <name val="Calibri"/>
      <family val="2"/>
      <scheme val="minor"/>
    </font>
    <font>
      <i/>
      <sz val="11"/>
      <color theme="1"/>
      <name val="Calibri"/>
      <family val="2"/>
      <scheme val="minor"/>
    </font>
    <font>
      <sz val="11"/>
      <name val="Source Sans Pro Black"/>
      <family val="2"/>
    </font>
    <font>
      <strike/>
      <sz val="12"/>
      <color theme="1"/>
      <name val="Calibri Light"/>
      <family val="2"/>
    </font>
    <font>
      <sz val="12"/>
      <color theme="1"/>
      <name val="Calibri Light"/>
      <family val="2"/>
    </font>
    <font>
      <strike/>
      <sz val="11"/>
      <color theme="1"/>
      <name val="Calibri"/>
      <family val="2"/>
      <scheme val="minor"/>
    </font>
    <font>
      <sz val="12"/>
      <color rgb="FF1F497D"/>
      <name val="Arial"/>
      <family val="2"/>
    </font>
    <font>
      <sz val="11"/>
      <color rgb="FF000000"/>
      <name val="Calibri"/>
      <family val="2"/>
    </font>
    <font>
      <sz val="12"/>
      <color rgb="FF000000"/>
      <name val="Arial"/>
      <family val="2"/>
    </font>
  </fonts>
  <fills count="14">
    <fill>
      <patternFill patternType="none"/>
    </fill>
    <fill>
      <patternFill patternType="gray125"/>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0070C0"/>
        <bgColor indexed="64"/>
      </patternFill>
    </fill>
    <fill>
      <patternFill patternType="lightUp">
        <bgColor theme="0" tint="-0.249977111117893"/>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4B084"/>
        <bgColor indexed="64"/>
      </patternFill>
    </fill>
  </fills>
  <borders count="4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s>
  <cellStyleXfs count="7">
    <xf numFmtId="0" fontId="0" fillId="0" borderId="0"/>
    <xf numFmtId="0" fontId="2" fillId="0" borderId="0"/>
    <xf numFmtId="0" fontId="2" fillId="0" borderId="0"/>
    <xf numFmtId="0" fontId="2" fillId="0" borderId="0"/>
    <xf numFmtId="0" fontId="1" fillId="0" borderId="0"/>
    <xf numFmtId="0" fontId="1" fillId="0" borderId="0"/>
    <xf numFmtId="43" fontId="1" fillId="0" borderId="0" applyFont="0" applyFill="0" applyBorder="0" applyAlignment="0" applyProtection="0"/>
  </cellStyleXfs>
  <cellXfs count="271">
    <xf numFmtId="0" fontId="0" fillId="0" borderId="0" xfId="0"/>
    <xf numFmtId="0" fontId="2" fillId="0" borderId="0" xfId="2"/>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3" xfId="0" applyFont="1" applyFill="1" applyBorder="1" applyAlignment="1">
      <alignment horizontal="center" wrapText="1"/>
    </xf>
    <xf numFmtId="0" fontId="7" fillId="0" borderId="8" xfId="0" applyFont="1" applyBorder="1" applyAlignment="1">
      <alignment horizontal="left" wrapText="1" indent="1"/>
    </xf>
    <xf numFmtId="0" fontId="7" fillId="0" borderId="10" xfId="4" applyFont="1" applyBorder="1" applyAlignment="1">
      <alignment horizontal="center" vertical="center" wrapText="1"/>
    </xf>
    <xf numFmtId="0" fontId="0" fillId="0" borderId="0" xfId="0" applyAlignment="1">
      <alignment horizontal="center"/>
    </xf>
    <xf numFmtId="0" fontId="7" fillId="0" borderId="2" xfId="0" applyFont="1" applyBorder="1" applyAlignment="1">
      <alignment horizontal="center" wrapText="1"/>
    </xf>
    <xf numFmtId="0" fontId="4" fillId="6" borderId="2" xfId="0" applyFont="1" applyFill="1" applyBorder="1" applyAlignment="1">
      <alignment horizontal="center" vertical="center"/>
    </xf>
    <xf numFmtId="0" fontId="4" fillId="0" borderId="8" xfId="0" applyFont="1" applyBorder="1" applyAlignment="1">
      <alignment wrapText="1"/>
    </xf>
    <xf numFmtId="0" fontId="7" fillId="0" borderId="8" xfId="0" applyFont="1" applyBorder="1" applyAlignment="1">
      <alignment horizontal="left" vertical="center" wrapText="1" indent="1"/>
    </xf>
    <xf numFmtId="0" fontId="7" fillId="0" borderId="8" xfId="0" applyFont="1" applyBorder="1" applyAlignment="1">
      <alignment horizontal="left" vertical="center" wrapText="1"/>
    </xf>
    <xf numFmtId="0" fontId="7" fillId="5" borderId="8" xfId="0" applyFont="1" applyFill="1" applyBorder="1" applyAlignment="1">
      <alignment horizontal="center" vertical="center"/>
    </xf>
    <xf numFmtId="0" fontId="4" fillId="0" borderId="8" xfId="0" applyFont="1" applyBorder="1" applyAlignment="1">
      <alignment horizontal="left"/>
    </xf>
    <xf numFmtId="0" fontId="7" fillId="0" borderId="8" xfId="0" applyFont="1" applyBorder="1" applyAlignment="1">
      <alignment horizontal="left" wrapText="1"/>
    </xf>
    <xf numFmtId="0" fontId="4" fillId="0" borderId="8" xfId="0" applyFont="1" applyBorder="1"/>
    <xf numFmtId="0" fontId="7" fillId="0" borderId="8" xfId="0" applyFont="1" applyBorder="1" applyAlignment="1">
      <alignment horizontal="left" indent="1"/>
    </xf>
    <xf numFmtId="0" fontId="7" fillId="0" borderId="8" xfId="0" applyFont="1" applyBorder="1"/>
    <xf numFmtId="0" fontId="7" fillId="5" borderId="8" xfId="0" applyFont="1" applyFill="1" applyBorder="1" applyAlignment="1">
      <alignment horizontal="left" indent="1"/>
    </xf>
    <xf numFmtId="0" fontId="4" fillId="0" borderId="8" xfId="0" applyFont="1" applyBorder="1" applyAlignment="1">
      <alignment horizontal="left" wrapText="1" indent="1"/>
    </xf>
    <xf numFmtId="0" fontId="4" fillId="0" borderId="8" xfId="0" applyFont="1" applyBorder="1" applyAlignment="1">
      <alignment horizontal="left" wrapText="1"/>
    </xf>
    <xf numFmtId="0" fontId="7" fillId="0" borderId="3" xfId="0" applyFont="1" applyBorder="1" applyAlignment="1">
      <alignment horizontal="center" vertical="center"/>
    </xf>
    <xf numFmtId="0" fontId="4" fillId="6" borderId="3" xfId="0" applyFont="1" applyFill="1" applyBorder="1" applyAlignment="1">
      <alignment horizontal="center" vertical="center"/>
    </xf>
    <xf numFmtId="0" fontId="7" fillId="5" borderId="8" xfId="0" applyFont="1" applyFill="1" applyBorder="1" applyAlignment="1">
      <alignment horizontal="left" wrapText="1" indent="1"/>
    </xf>
    <xf numFmtId="164" fontId="4" fillId="0" borderId="8" xfId="0" applyNumberFormat="1" applyFont="1" applyBorder="1" applyAlignment="1">
      <alignment horizontal="left" vertical="center" wrapText="1"/>
    </xf>
    <xf numFmtId="0" fontId="7" fillId="0" borderId="8" xfId="0" applyFont="1" applyBorder="1" applyAlignment="1">
      <alignment horizontal="left" vertical="center" indent="1"/>
    </xf>
    <xf numFmtId="0" fontId="7" fillId="0" borderId="8" xfId="0" applyFont="1" applyBorder="1" applyAlignment="1">
      <alignment horizontal="left" wrapText="1" indent="3"/>
    </xf>
    <xf numFmtId="0" fontId="7" fillId="0" borderId="3" xfId="0" applyFont="1" applyBorder="1" applyAlignment="1">
      <alignment horizontal="center" wrapText="1"/>
    </xf>
    <xf numFmtId="0" fontId="4" fillId="6" borderId="8"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left" indent="1"/>
    </xf>
    <xf numFmtId="0" fontId="7" fillId="5" borderId="9" xfId="0" applyFont="1" applyFill="1" applyBorder="1"/>
    <xf numFmtId="0" fontId="7" fillId="0" borderId="3" xfId="4" quotePrefix="1" applyFont="1" applyBorder="1" applyAlignment="1">
      <alignment horizontal="center" vertical="center" wrapText="1"/>
    </xf>
    <xf numFmtId="165" fontId="7" fillId="0" borderId="3" xfId="6" applyNumberFormat="1" applyFont="1" applyBorder="1"/>
    <xf numFmtId="167" fontId="7" fillId="0" borderId="3" xfId="6" applyNumberFormat="1" applyFont="1" applyBorder="1"/>
    <xf numFmtId="167" fontId="7" fillId="0" borderId="3" xfId="6" applyNumberFormat="1" applyFont="1" applyFill="1" applyBorder="1"/>
    <xf numFmtId="166" fontId="7" fillId="0" borderId="3" xfId="6" applyNumberFormat="1" applyFont="1" applyBorder="1"/>
    <xf numFmtId="0" fontId="7" fillId="0" borderId="0" xfId="0" applyFont="1"/>
    <xf numFmtId="0" fontId="15" fillId="0" borderId="8" xfId="0" applyFont="1" applyBorder="1" applyAlignment="1">
      <alignment horizontal="left" wrapText="1" indent="1"/>
    </xf>
    <xf numFmtId="0" fontId="7" fillId="0" borderId="18" xfId="0" applyFont="1" applyBorder="1"/>
    <xf numFmtId="0" fontId="7" fillId="0" borderId="18" xfId="0" applyFont="1" applyBorder="1" applyAlignment="1">
      <alignment horizontal="center"/>
    </xf>
    <xf numFmtId="0" fontId="7" fillId="0" borderId="0" xfId="0" applyFont="1" applyAlignment="1">
      <alignment horizontal="center"/>
    </xf>
    <xf numFmtId="43" fontId="7" fillId="0" borderId="3" xfId="6" applyFont="1" applyBorder="1" applyAlignment="1">
      <alignment wrapText="1"/>
    </xf>
    <xf numFmtId="0" fontId="7" fillId="0" borderId="3" xfId="0" quotePrefix="1" applyFont="1" applyBorder="1" applyAlignment="1">
      <alignment horizontal="center" vertical="center"/>
    </xf>
    <xf numFmtId="0" fontId="7" fillId="0" borderId="8" xfId="4" applyFont="1" applyBorder="1" applyAlignment="1">
      <alignment horizontal="center" vertical="center" wrapText="1"/>
    </xf>
    <xf numFmtId="0" fontId="7" fillId="0" borderId="10" xfId="0" applyFont="1" applyBorder="1"/>
    <xf numFmtId="0" fontId="0" fillId="0" borderId="3" xfId="0" applyBorder="1"/>
    <xf numFmtId="0" fontId="3" fillId="2" borderId="14" xfId="3" applyFont="1" applyFill="1" applyBorder="1" applyAlignment="1">
      <alignment vertical="center" wrapText="1"/>
    </xf>
    <xf numFmtId="0" fontId="3" fillId="2" borderId="15" xfId="3" applyFont="1" applyFill="1" applyBorder="1" applyAlignment="1">
      <alignment vertical="center" wrapText="1"/>
    </xf>
    <xf numFmtId="0" fontId="3" fillId="2" borderId="16" xfId="3" applyFont="1" applyFill="1" applyBorder="1" applyAlignment="1">
      <alignment vertical="center" wrapText="1"/>
    </xf>
    <xf numFmtId="0" fontId="0" fillId="0" borderId="5" xfId="0" applyBorder="1"/>
    <xf numFmtId="0" fontId="4" fillId="6" borderId="13" xfId="0" applyFont="1" applyFill="1" applyBorder="1" applyAlignment="1">
      <alignment vertical="center"/>
    </xf>
    <xf numFmtId="0" fontId="7" fillId="0" borderId="1" xfId="0" applyFont="1" applyBorder="1"/>
    <xf numFmtId="0" fontId="4" fillId="6" borderId="1" xfId="0" applyFont="1" applyFill="1" applyBorder="1" applyAlignment="1">
      <alignment horizontal="center" vertical="center" wrapText="1"/>
    </xf>
    <xf numFmtId="0" fontId="4" fillId="6" borderId="1" xfId="0" applyFont="1" applyFill="1" applyBorder="1" applyAlignment="1">
      <alignment horizontal="center" wrapText="1"/>
    </xf>
    <xf numFmtId="0" fontId="7" fillId="0" borderId="1" xfId="0" quotePrefix="1" applyFont="1" applyBorder="1" applyAlignment="1">
      <alignment horizontal="center" vertical="center"/>
    </xf>
    <xf numFmtId="0" fontId="4" fillId="6" borderId="11" xfId="0" applyFont="1" applyFill="1" applyBorder="1" applyAlignment="1">
      <alignment horizontal="center" vertical="center"/>
    </xf>
    <xf numFmtId="0" fontId="7" fillId="0" borderId="1" xfId="0" applyFont="1" applyBorder="1" applyAlignment="1">
      <alignment horizontal="center" vertical="center"/>
    </xf>
    <xf numFmtId="0" fontId="4" fillId="6" borderId="11" xfId="0" applyFont="1" applyFill="1" applyBorder="1" applyAlignment="1">
      <alignment horizontal="center" vertical="center" wrapText="1"/>
    </xf>
    <xf numFmtId="0" fontId="4" fillId="6" borderId="1" xfId="0" applyFont="1" applyFill="1" applyBorder="1" applyAlignment="1">
      <alignment horizontal="center" vertical="center"/>
    </xf>
    <xf numFmtId="43" fontId="7" fillId="0" borderId="1" xfId="6" applyFont="1" applyBorder="1"/>
    <xf numFmtId="0" fontId="4" fillId="6" borderId="20" xfId="0" applyFont="1" applyFill="1" applyBorder="1" applyAlignment="1">
      <alignment vertical="center"/>
    </xf>
    <xf numFmtId="0" fontId="4" fillId="6" borderId="11" xfId="0" applyFont="1" applyFill="1" applyBorder="1" applyAlignment="1">
      <alignment vertical="center"/>
    </xf>
    <xf numFmtId="0" fontId="6" fillId="0" borderId="1" xfId="0" quotePrefix="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xf numFmtId="0" fontId="6" fillId="0" borderId="3" xfId="0" applyFont="1" applyBorder="1" applyAlignment="1">
      <alignment horizontal="center"/>
    </xf>
    <xf numFmtId="0" fontId="1" fillId="0" borderId="3" xfId="0" quotePrefix="1" applyFont="1" applyBorder="1" applyAlignment="1">
      <alignment horizontal="center"/>
    </xf>
    <xf numFmtId="0" fontId="7" fillId="7" borderId="8" xfId="4" applyFont="1" applyFill="1" applyBorder="1" applyAlignment="1">
      <alignment horizontal="center" vertical="center" wrapText="1"/>
    </xf>
    <xf numFmtId="0" fontId="7" fillId="7" borderId="27" xfId="4" applyFont="1" applyFill="1" applyBorder="1" applyAlignment="1">
      <alignment horizontal="center" vertical="center" wrapText="1"/>
    </xf>
    <xf numFmtId="0" fontId="7" fillId="0" borderId="27" xfId="4" applyFont="1" applyBorder="1" applyAlignment="1">
      <alignment horizontal="center" vertical="center" wrapText="1"/>
    </xf>
    <xf numFmtId="0" fontId="17" fillId="0" borderId="0" xfId="0" applyFont="1"/>
    <xf numFmtId="0" fontId="9" fillId="0" borderId="3" xfId="0" applyFont="1" applyBorder="1" applyAlignment="1">
      <alignment horizontal="center"/>
    </xf>
    <xf numFmtId="0" fontId="4" fillId="0" borderId="27" xfId="0" applyFont="1" applyBorder="1" applyAlignment="1">
      <alignment horizontal="left" wrapText="1"/>
    </xf>
    <xf numFmtId="0" fontId="7" fillId="0" borderId="12" xfId="0" applyFont="1" applyBorder="1" applyAlignment="1">
      <alignment horizontal="center"/>
    </xf>
    <xf numFmtId="3" fontId="12" fillId="0" borderId="8" xfId="0" applyNumberFormat="1" applyFont="1" applyBorder="1"/>
    <xf numFmtId="0" fontId="9" fillId="0" borderId="8" xfId="0" applyFont="1" applyBorder="1" applyAlignment="1">
      <alignment horizontal="left" vertical="top" wrapText="1"/>
    </xf>
    <xf numFmtId="166" fontId="7" fillId="0" borderId="3" xfId="6" applyNumberFormat="1" applyFont="1" applyFill="1" applyBorder="1"/>
    <xf numFmtId="0" fontId="7" fillId="0" borderId="8" xfId="0" applyFont="1" applyBorder="1" applyAlignment="1">
      <alignment horizontal="left" vertical="top" wrapText="1" indent="1"/>
    </xf>
    <xf numFmtId="0" fontId="7" fillId="0" borderId="28" xfId="0" applyFont="1" applyBorder="1" applyAlignment="1">
      <alignment horizontal="center"/>
    </xf>
    <xf numFmtId="0" fontId="7" fillId="0" borderId="3" xfId="4" applyFont="1" applyBorder="1" applyAlignment="1">
      <alignment horizontal="center" vertical="center" wrapText="1"/>
    </xf>
    <xf numFmtId="0" fontId="7" fillId="0" borderId="3" xfId="0" applyFont="1" applyBorder="1" applyAlignment="1">
      <alignment horizontal="center"/>
    </xf>
    <xf numFmtId="0" fontId="7" fillId="0" borderId="3" xfId="0" applyFont="1" applyBorder="1"/>
    <xf numFmtId="0" fontId="7" fillId="0" borderId="12" xfId="0" applyFont="1" applyBorder="1"/>
    <xf numFmtId="43" fontId="7" fillId="0" borderId="12" xfId="6" applyFont="1" applyBorder="1"/>
    <xf numFmtId="0" fontId="4" fillId="6" borderId="22" xfId="0" applyFont="1" applyFill="1" applyBorder="1" applyAlignment="1">
      <alignment vertical="center"/>
    </xf>
    <xf numFmtId="0" fontId="7" fillId="0" borderId="2" xfId="0" applyFont="1" applyBorder="1" applyAlignment="1">
      <alignment horizontal="center"/>
    </xf>
    <xf numFmtId="0" fontId="0" fillId="0" borderId="4" xfId="0" applyBorder="1"/>
    <xf numFmtId="43" fontId="7" fillId="0" borderId="3" xfId="6" applyFont="1" applyBorder="1"/>
    <xf numFmtId="0" fontId="6" fillId="0" borderId="3" xfId="4" applyFont="1" applyBorder="1" applyAlignment="1">
      <alignment horizontal="center" vertical="center" wrapText="1"/>
    </xf>
    <xf numFmtId="43" fontId="6" fillId="0" borderId="3" xfId="6" applyFont="1" applyBorder="1"/>
    <xf numFmtId="167" fontId="6" fillId="0" borderId="3" xfId="6" applyNumberFormat="1" applyFont="1" applyBorder="1"/>
    <xf numFmtId="167" fontId="6" fillId="0" borderId="3" xfId="6" applyNumberFormat="1" applyFont="1" applyFill="1" applyBorder="1" applyAlignment="1">
      <alignment horizontal="center" vertical="center" wrapText="1"/>
    </xf>
    <xf numFmtId="0" fontId="0" fillId="0" borderId="3" xfId="0" applyBorder="1" applyAlignment="1">
      <alignment wrapText="1"/>
    </xf>
    <xf numFmtId="43" fontId="7" fillId="0" borderId="3" xfId="6" applyFont="1" applyFill="1" applyBorder="1"/>
    <xf numFmtId="0" fontId="6" fillId="0" borderId="3" xfId="0" applyFont="1" applyBorder="1"/>
    <xf numFmtId="0" fontId="6" fillId="0" borderId="3" xfId="0" applyFont="1" applyBorder="1" applyAlignment="1">
      <alignment horizontal="center" wrapText="1"/>
    </xf>
    <xf numFmtId="0" fontId="6" fillId="0" borderId="8" xfId="0" applyFont="1" applyBorder="1" applyAlignment="1">
      <alignment horizontal="left" vertical="top" wrapText="1"/>
    </xf>
    <xf numFmtId="0" fontId="24" fillId="0" borderId="3" xfId="0" applyFont="1" applyBorder="1" applyAlignment="1">
      <alignment horizontal="center" vertical="top" wrapText="1"/>
    </xf>
    <xf numFmtId="0" fontId="6" fillId="0" borderId="8" xfId="0" applyFont="1" applyBorder="1" applyAlignment="1">
      <alignment horizontal="left" indent="1"/>
    </xf>
    <xf numFmtId="0" fontId="25" fillId="0" borderId="8" xfId="0" applyFont="1" applyBorder="1" applyAlignment="1">
      <alignment horizontal="left" wrapText="1" indent="1"/>
    </xf>
    <xf numFmtId="0" fontId="6" fillId="0" borderId="3" xfId="0" applyFont="1" applyBorder="1" applyAlignment="1">
      <alignment horizontal="center" vertical="top" wrapText="1"/>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7" fillId="0" borderId="31" xfId="0" applyFont="1" applyBorder="1" applyAlignment="1">
      <alignment horizontal="left" indent="1"/>
    </xf>
    <xf numFmtId="0" fontId="7" fillId="0" borderId="22" xfId="0" applyFont="1" applyBorder="1" applyAlignment="1">
      <alignment horizontal="center"/>
    </xf>
    <xf numFmtId="3" fontId="6" fillId="0" borderId="3" xfId="0" applyNumberFormat="1" applyFont="1" applyBorder="1" applyAlignment="1">
      <alignment horizontal="center" wrapText="1"/>
    </xf>
    <xf numFmtId="0" fontId="7" fillId="0" borderId="27" xfId="0" applyFont="1" applyBorder="1" applyAlignment="1">
      <alignment horizontal="left" indent="1"/>
    </xf>
    <xf numFmtId="0" fontId="6" fillId="0" borderId="31" xfId="0" applyFont="1" applyBorder="1" applyAlignment="1">
      <alignment horizontal="left" vertical="top" wrapText="1"/>
    </xf>
    <xf numFmtId="0" fontId="7" fillId="0" borderId="3" xfId="0" applyFont="1" applyBorder="1" applyAlignment="1">
      <alignment wrapText="1"/>
    </xf>
    <xf numFmtId="0" fontId="5" fillId="0" borderId="8" xfId="0" applyFont="1" applyBorder="1"/>
    <xf numFmtId="0" fontId="6" fillId="0" borderId="8" xfId="4" applyFont="1" applyBorder="1" applyAlignment="1">
      <alignment horizontal="center" vertical="center" wrapText="1"/>
    </xf>
    <xf numFmtId="0" fontId="7" fillId="0" borderId="9" xfId="4" applyFont="1" applyBorder="1" applyAlignment="1">
      <alignment horizontal="center" vertical="center" wrapText="1"/>
    </xf>
    <xf numFmtId="168" fontId="7" fillId="0" borderId="3" xfId="6" applyNumberFormat="1" applyFont="1" applyFill="1" applyBorder="1"/>
    <xf numFmtId="0" fontId="0" fillId="0" borderId="1" xfId="0" applyBorder="1"/>
    <xf numFmtId="0" fontId="22" fillId="0" borderId="1" xfId="0" applyFont="1" applyBorder="1"/>
    <xf numFmtId="0" fontId="0" fillId="0" borderId="1" xfId="0" applyBorder="1" applyAlignment="1">
      <alignment vertical="top" wrapText="1"/>
    </xf>
    <xf numFmtId="0" fontId="0" fillId="0" borderId="26" xfId="0" applyBorder="1"/>
    <xf numFmtId="0" fontId="0" fillId="0" borderId="19" xfId="0" applyBorder="1"/>
    <xf numFmtId="0" fontId="22" fillId="0" borderId="3" xfId="0" applyFont="1" applyBorder="1"/>
    <xf numFmtId="0" fontId="10" fillId="0" borderId="3" xfId="0" applyFont="1" applyBorder="1" applyAlignment="1">
      <alignment vertical="top" wrapText="1"/>
    </xf>
    <xf numFmtId="0" fontId="9" fillId="0" borderId="1" xfId="0" applyFont="1" applyBorder="1"/>
    <xf numFmtId="0" fontId="5" fillId="3" borderId="24"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wrapText="1"/>
    </xf>
    <xf numFmtId="164" fontId="5" fillId="3" borderId="23" xfId="0" applyNumberFormat="1" applyFont="1" applyFill="1" applyBorder="1" applyAlignment="1">
      <alignment horizontal="center" vertical="center" wrapText="1"/>
    </xf>
    <xf numFmtId="164" fontId="5" fillId="3" borderId="15" xfId="0" applyNumberFormat="1" applyFont="1" applyFill="1" applyBorder="1" applyAlignment="1">
      <alignment horizontal="center" vertical="center" wrapText="1"/>
    </xf>
    <xf numFmtId="0" fontId="0" fillId="0" borderId="10" xfId="0" applyBorder="1"/>
    <xf numFmtId="164" fontId="5" fillId="3" borderId="24" xfId="0" applyNumberFormat="1" applyFont="1" applyFill="1" applyBorder="1" applyAlignment="1">
      <alignment horizontal="center" vertical="center" wrapText="1"/>
    </xf>
    <xf numFmtId="0" fontId="17" fillId="0" borderId="4" xfId="0" applyFont="1" applyBorder="1"/>
    <xf numFmtId="0" fontId="7" fillId="0" borderId="29" xfId="0" applyFont="1" applyBorder="1" applyAlignment="1">
      <alignment horizontal="center" vertical="center" wrapText="1"/>
    </xf>
    <xf numFmtId="0" fontId="0" fillId="0" borderId="12" xfId="0" applyBorder="1"/>
    <xf numFmtId="0" fontId="4" fillId="6" borderId="30" xfId="0" applyFont="1" applyFill="1" applyBorder="1" applyAlignment="1">
      <alignment vertical="center"/>
    </xf>
    <xf numFmtId="0" fontId="0" fillId="0" borderId="22" xfId="0" applyBorder="1"/>
    <xf numFmtId="0" fontId="0" fillId="8" borderId="0" xfId="0" applyFill="1"/>
    <xf numFmtId="0" fontId="7" fillId="0" borderId="0" xfId="0" applyFont="1" applyAlignment="1">
      <alignment horizontal="left" indent="1"/>
    </xf>
    <xf numFmtId="0" fontId="7" fillId="0" borderId="0" xfId="0" applyFont="1" applyAlignment="1">
      <alignment horizontal="center" vertical="center" wrapText="1"/>
    </xf>
    <xf numFmtId="0" fontId="7" fillId="0" borderId="0" xfId="0" applyFont="1" applyAlignment="1">
      <alignment horizontal="center" vertical="center"/>
    </xf>
    <xf numFmtId="43" fontId="7" fillId="0" borderId="0" xfId="6" applyFont="1" applyBorder="1"/>
    <xf numFmtId="0" fontId="0" fillId="0" borderId="15" xfId="0" applyBorder="1"/>
    <xf numFmtId="0" fontId="0" fillId="0" borderId="15" xfId="0" applyBorder="1" applyAlignment="1">
      <alignment horizontal="center"/>
    </xf>
    <xf numFmtId="0" fontId="4" fillId="6" borderId="9" xfId="0" applyFont="1" applyFill="1" applyBorder="1" applyAlignment="1">
      <alignment horizontal="center" vertical="center"/>
    </xf>
    <xf numFmtId="0" fontId="0" fillId="3" borderId="10" xfId="0" applyFill="1" applyBorder="1"/>
    <xf numFmtId="0" fontId="1" fillId="0" borderId="14" xfId="0" applyFont="1" applyBorder="1"/>
    <xf numFmtId="0" fontId="1" fillId="0" borderId="15" xfId="0" applyFont="1" applyBorder="1"/>
    <xf numFmtId="0" fontId="1" fillId="0" borderId="0" xfId="0" applyFont="1"/>
    <xf numFmtId="0" fontId="29" fillId="9" borderId="8" xfId="0" applyFont="1" applyFill="1" applyBorder="1"/>
    <xf numFmtId="0" fontId="29" fillId="9" borderId="3" xfId="0" applyFont="1" applyFill="1" applyBorder="1" applyAlignment="1">
      <alignment horizontal="center"/>
    </xf>
    <xf numFmtId="0" fontId="29" fillId="9" borderId="0" xfId="0" applyFont="1" applyFill="1" applyAlignment="1">
      <alignment horizontal="center"/>
    </xf>
    <xf numFmtId="0" fontId="29" fillId="9" borderId="0" xfId="0" applyFont="1" applyFill="1" applyAlignment="1">
      <alignment horizontal="center" vertical="center" wrapText="1"/>
    </xf>
    <xf numFmtId="0" fontId="1" fillId="0" borderId="8" xfId="0" applyFont="1" applyBorder="1" applyAlignment="1">
      <alignment horizontal="right" indent="1"/>
    </xf>
    <xf numFmtId="0" fontId="1" fillId="0" borderId="3" xfId="0" applyFont="1" applyBorder="1" applyAlignment="1">
      <alignment horizontal="center"/>
    </xf>
    <xf numFmtId="43" fontId="1" fillId="0" borderId="3" xfId="6" applyFont="1" applyBorder="1"/>
    <xf numFmtId="0" fontId="1" fillId="0" borderId="3" xfId="0" applyFont="1" applyBorder="1"/>
    <xf numFmtId="0" fontId="1" fillId="10" borderId="3" xfId="0" applyFont="1" applyFill="1" applyBorder="1" applyAlignment="1">
      <alignment horizontal="center"/>
    </xf>
    <xf numFmtId="43" fontId="0" fillId="0" borderId="3" xfId="6" applyFont="1" applyFill="1" applyBorder="1"/>
    <xf numFmtId="43" fontId="0" fillId="0" borderId="3" xfId="6" applyFont="1" applyBorder="1"/>
    <xf numFmtId="0" fontId="28" fillId="3" borderId="9" xfId="0" applyFont="1" applyFill="1" applyBorder="1"/>
    <xf numFmtId="0" fontId="1" fillId="10" borderId="10" xfId="0" applyFont="1" applyFill="1" applyBorder="1" applyAlignment="1">
      <alignment horizontal="center"/>
    </xf>
    <xf numFmtId="0" fontId="30" fillId="0" borderId="0" xfId="0" applyFont="1"/>
    <xf numFmtId="0" fontId="0" fillId="0" borderId="1" xfId="0" applyBorder="1" applyAlignment="1">
      <alignment vertical="center" wrapText="1"/>
    </xf>
    <xf numFmtId="0" fontId="3" fillId="2" borderId="25" xfId="3" applyFont="1" applyFill="1" applyBorder="1" applyAlignment="1">
      <alignment vertical="center" wrapText="1"/>
    </xf>
    <xf numFmtId="0" fontId="6" fillId="0" borderId="8" xfId="0" applyFont="1" applyBorder="1" applyAlignment="1">
      <alignment horizontal="left" wrapText="1" indent="1"/>
    </xf>
    <xf numFmtId="0" fontId="0" fillId="0" borderId="4" xfId="0" applyBorder="1" applyAlignment="1">
      <alignment horizontal="center" wrapText="1"/>
    </xf>
    <xf numFmtId="0" fontId="7" fillId="0" borderId="35" xfId="4" applyFont="1" applyBorder="1" applyAlignment="1">
      <alignment horizontal="center" vertical="center" wrapText="1"/>
    </xf>
    <xf numFmtId="0" fontId="7" fillId="0" borderId="6" xfId="4" applyFont="1" applyBorder="1" applyAlignment="1">
      <alignment horizontal="center" vertical="center" wrapText="1"/>
    </xf>
    <xf numFmtId="0" fontId="0" fillId="0" borderId="6" xfId="0" applyBorder="1"/>
    <xf numFmtId="0" fontId="7" fillId="0" borderId="6" xfId="0" applyFont="1" applyBorder="1"/>
    <xf numFmtId="43" fontId="6" fillId="0" borderId="6" xfId="6" applyFont="1" applyBorder="1"/>
    <xf numFmtId="43" fontId="6" fillId="0" borderId="3" xfId="6" applyFont="1" applyFill="1" applyBorder="1"/>
    <xf numFmtId="167" fontId="6" fillId="0" borderId="3" xfId="6" applyNumberFormat="1" applyFont="1" applyFill="1" applyBorder="1"/>
    <xf numFmtId="169" fontId="7" fillId="0" borderId="3" xfId="6" applyNumberFormat="1" applyFont="1" applyFill="1" applyBorder="1"/>
    <xf numFmtId="0" fontId="27" fillId="0" borderId="3" xfId="4" applyFont="1" applyBorder="1" applyAlignment="1">
      <alignment horizontal="center" vertical="center" wrapText="1"/>
    </xf>
    <xf numFmtId="0" fontId="0" fillId="0" borderId="32" xfId="0" applyBorder="1" applyAlignment="1">
      <alignment horizontal="center" wrapText="1"/>
    </xf>
    <xf numFmtId="0" fontId="7" fillId="0" borderId="3" xfId="4" applyFont="1" applyBorder="1" applyAlignment="1">
      <alignment horizontal="center" wrapText="1"/>
    </xf>
    <xf numFmtId="0" fontId="4" fillId="0" borderId="8" xfId="0" applyFont="1" applyBorder="1" applyAlignment="1">
      <alignment vertical="center"/>
    </xf>
    <xf numFmtId="0" fontId="7" fillId="0" borderId="22" xfId="0" applyFont="1" applyBorder="1" applyAlignment="1">
      <alignment horizontal="center" wrapText="1"/>
    </xf>
    <xf numFmtId="0" fontId="6" fillId="0" borderId="33" xfId="0" applyFont="1" applyBorder="1" applyAlignment="1">
      <alignment horizontal="center"/>
    </xf>
    <xf numFmtId="0" fontId="6" fillId="0" borderId="34" xfId="0" applyFont="1" applyBorder="1" applyAlignment="1">
      <alignment horizontal="center" wrapText="1"/>
    </xf>
    <xf numFmtId="0" fontId="6" fillId="0" borderId="3" xfId="0" applyFont="1" applyBorder="1" applyAlignment="1">
      <alignment horizontal="center" vertical="center" wrapText="1"/>
    </xf>
    <xf numFmtId="0" fontId="6" fillId="0" borderId="3" xfId="4" quotePrefix="1" applyFont="1" applyBorder="1" applyAlignment="1">
      <alignment horizontal="center" vertical="center" wrapText="1"/>
    </xf>
    <xf numFmtId="0" fontId="6" fillId="0" borderId="8" xfId="0" applyFont="1" applyBorder="1" applyAlignment="1">
      <alignment horizontal="center" vertical="center" wrapText="1"/>
    </xf>
    <xf numFmtId="0" fontId="31" fillId="0" borderId="3" xfId="0" applyFont="1" applyBorder="1" applyAlignment="1">
      <alignment horizontal="center" vertical="top" wrapText="1"/>
    </xf>
    <xf numFmtId="0" fontId="6" fillId="0" borderId="8" xfId="0" applyFont="1" applyBorder="1" applyAlignment="1">
      <alignment horizontal="center" vertical="top" wrapText="1"/>
    </xf>
    <xf numFmtId="0" fontId="6" fillId="0" borderId="11" xfId="0" applyFont="1" applyBorder="1" applyAlignment="1">
      <alignment horizontal="center" wrapText="1"/>
    </xf>
    <xf numFmtId="0" fontId="6" fillId="0" borderId="11" xfId="4" applyFont="1" applyBorder="1" applyAlignment="1">
      <alignment horizontal="center" vertical="center" wrapText="1"/>
    </xf>
    <xf numFmtId="0" fontId="6" fillId="0" borderId="11" xfId="0" applyFont="1" applyBorder="1" applyAlignment="1">
      <alignment horizontal="center"/>
    </xf>
    <xf numFmtId="0" fontId="10" fillId="0" borderId="8" xfId="0" applyFont="1" applyBorder="1" applyAlignment="1">
      <alignment horizontal="center" vertical="top" wrapText="1"/>
    </xf>
    <xf numFmtId="0" fontId="32" fillId="0" borderId="3" xfId="4" applyFont="1" applyBorder="1" applyAlignment="1">
      <alignment horizontal="center" vertical="center" wrapText="1"/>
    </xf>
    <xf numFmtId="0" fontId="7" fillId="5" borderId="9" xfId="4" applyFont="1" applyFill="1" applyBorder="1" applyAlignment="1">
      <alignment horizontal="center" vertical="center" wrapText="1"/>
    </xf>
    <xf numFmtId="43" fontId="6" fillId="5" borderId="3" xfId="6" applyFont="1" applyFill="1" applyBorder="1"/>
    <xf numFmtId="0" fontId="3" fillId="2" borderId="25" xfId="3" applyFont="1" applyFill="1" applyBorder="1" applyAlignment="1">
      <alignment horizontal="center" vertical="center" wrapText="1"/>
    </xf>
    <xf numFmtId="164" fontId="5" fillId="4" borderId="20" xfId="0" applyNumberFormat="1" applyFont="1" applyFill="1" applyBorder="1" applyAlignment="1">
      <alignment horizontal="center" vertical="center" wrapText="1"/>
    </xf>
    <xf numFmtId="0" fontId="0" fillId="11" borderId="0" xfId="0" applyFill="1"/>
    <xf numFmtId="43" fontId="6" fillId="0" borderId="12" xfId="6" applyFont="1" applyBorder="1"/>
    <xf numFmtId="0" fontId="0" fillId="0" borderId="13" xfId="0" applyBorder="1"/>
    <xf numFmtId="0" fontId="0" fillId="0" borderId="17" xfId="0" applyBorder="1"/>
    <xf numFmtId="0" fontId="0" fillId="12" borderId="0" xfId="0" applyFill="1"/>
    <xf numFmtId="0" fontId="34" fillId="0" borderId="0" xfId="0" applyFont="1"/>
    <xf numFmtId="0" fontId="35" fillId="0" borderId="0" xfId="0" applyFont="1" applyAlignment="1">
      <alignment vertical="center"/>
    </xf>
    <xf numFmtId="0" fontId="36" fillId="0" borderId="0" xfId="0" applyFont="1" applyAlignment="1">
      <alignment vertical="center"/>
    </xf>
    <xf numFmtId="0" fontId="36" fillId="13" borderId="0" xfId="0" applyFont="1" applyFill="1" applyAlignment="1">
      <alignment vertical="center"/>
    </xf>
    <xf numFmtId="0" fontId="36" fillId="13" borderId="0" xfId="0" applyFont="1" applyFill="1" applyAlignment="1">
      <alignment horizontal="right" vertical="center"/>
    </xf>
    <xf numFmtId="0" fontId="0" fillId="0" borderId="0" xfId="0" applyAlignment="1">
      <alignment horizontal="center" wrapText="1"/>
    </xf>
    <xf numFmtId="43" fontId="7" fillId="0" borderId="3" xfId="6" quotePrefix="1" applyFont="1" applyBorder="1"/>
    <xf numFmtId="0" fontId="28" fillId="0" borderId="0" xfId="0" applyFont="1"/>
    <xf numFmtId="43" fontId="6" fillId="0" borderId="3" xfId="6" applyFont="1" applyBorder="1" applyAlignment="1">
      <alignment horizontal="center"/>
    </xf>
    <xf numFmtId="0" fontId="7" fillId="0" borderId="25" xfId="0" applyFont="1" applyBorder="1" applyAlignment="1">
      <alignment horizontal="left" indent="1"/>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43" fontId="7" fillId="0" borderId="38" xfId="6" applyFont="1" applyBorder="1"/>
    <xf numFmtId="0" fontId="0" fillId="0" borderId="37" xfId="0" applyBorder="1"/>
    <xf numFmtId="0" fontId="0" fillId="0" borderId="38" xfId="0" applyBorder="1"/>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12" xfId="0" applyFont="1" applyBorder="1" applyAlignment="1">
      <alignment horizontal="center" vertical="center" wrapText="1"/>
    </xf>
    <xf numFmtId="0" fontId="7" fillId="0" borderId="12" xfId="4" applyFont="1" applyBorder="1" applyAlignment="1">
      <alignment horizontal="center" vertical="center" wrapText="1"/>
    </xf>
    <xf numFmtId="0" fontId="7" fillId="0" borderId="22" xfId="4"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37" fillId="0" borderId="8" xfId="0" applyFont="1" applyBorder="1" applyAlignment="1">
      <alignment wrapText="1"/>
    </xf>
    <xf numFmtId="0" fontId="4" fillId="6" borderId="0" xfId="0" applyFont="1" applyFill="1" applyAlignment="1">
      <alignment vertical="center"/>
    </xf>
    <xf numFmtId="0" fontId="0" fillId="0" borderId="0" xfId="0" applyAlignment="1">
      <alignment wrapText="1"/>
    </xf>
    <xf numFmtId="3" fontId="6" fillId="0" borderId="0" xfId="0" applyNumberFormat="1" applyFont="1" applyAlignment="1">
      <alignment horizontal="center" wrapText="1"/>
    </xf>
    <xf numFmtId="0" fontId="8" fillId="0" borderId="0" xfId="0" applyFont="1" applyAlignment="1">
      <alignment horizontal="center" wrapText="1"/>
    </xf>
    <xf numFmtId="0" fontId="7" fillId="0" borderId="9" xfId="0" applyFont="1" applyBorder="1" applyAlignment="1">
      <alignment horizontal="left" indent="1"/>
    </xf>
    <xf numFmtId="0" fontId="7" fillId="0" borderId="10" xfId="0" applyFont="1" applyBorder="1" applyAlignment="1">
      <alignment horizontal="center" vertical="center"/>
    </xf>
    <xf numFmtId="43" fontId="7" fillId="0" borderId="10" xfId="6" applyFont="1" applyBorder="1"/>
    <xf numFmtId="0" fontId="22" fillId="0" borderId="1" xfId="0" applyFont="1" applyBorder="1" applyAlignment="1">
      <alignment vertical="top" wrapText="1"/>
    </xf>
    <xf numFmtId="14" fontId="0" fillId="0" borderId="4" xfId="0" applyNumberFormat="1" applyBorder="1" applyAlignment="1">
      <alignment horizontal="center" wrapText="1"/>
    </xf>
    <xf numFmtId="14" fontId="22" fillId="0" borderId="4" xfId="0" applyNumberFormat="1" applyFont="1" applyBorder="1" applyAlignment="1">
      <alignment horizontal="center"/>
    </xf>
    <xf numFmtId="14" fontId="0" fillId="0" borderId="4" xfId="0" applyNumberFormat="1" applyBorder="1"/>
    <xf numFmtId="14" fontId="0" fillId="0" borderId="4" xfId="0" applyNumberFormat="1" applyBorder="1" applyAlignment="1">
      <alignment horizontal="center"/>
    </xf>
    <xf numFmtId="14" fontId="0" fillId="0" borderId="7" xfId="0" applyNumberFormat="1" applyBorder="1" applyAlignment="1">
      <alignment horizontal="center" wrapText="1"/>
    </xf>
    <xf numFmtId="14" fontId="0" fillId="0" borderId="36" xfId="0" applyNumberFormat="1" applyBorder="1" applyAlignment="1">
      <alignment horizontal="center"/>
    </xf>
    <xf numFmtId="14" fontId="0" fillId="0" borderId="36" xfId="0" applyNumberFormat="1" applyBorder="1" applyAlignment="1">
      <alignment horizontal="center" wrapText="1"/>
    </xf>
    <xf numFmtId="14" fontId="0" fillId="0" borderId="23" xfId="0" applyNumberFormat="1" applyBorder="1" applyAlignment="1">
      <alignment horizontal="center"/>
    </xf>
    <xf numFmtId="14" fontId="0" fillId="0" borderId="5" xfId="0" applyNumberFormat="1" applyBorder="1" applyAlignment="1">
      <alignment horizontal="center"/>
    </xf>
    <xf numFmtId="14" fontId="0" fillId="0" borderId="39" xfId="0" applyNumberFormat="1" applyBorder="1" applyAlignment="1">
      <alignment horizontal="center"/>
    </xf>
    <xf numFmtId="14" fontId="0" fillId="3" borderId="5" xfId="0" applyNumberFormat="1" applyFill="1" applyBorder="1" applyAlignment="1">
      <alignment horizontal="center"/>
    </xf>
    <xf numFmtId="14" fontId="0" fillId="0" borderId="0" xfId="0" applyNumberFormat="1" applyAlignment="1">
      <alignment horizontal="center"/>
    </xf>
    <xf numFmtId="0" fontId="6" fillId="0" borderId="12" xfId="4" applyFont="1" applyBorder="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164" fontId="4" fillId="4" borderId="20" xfId="0" applyNumberFormat="1" applyFont="1" applyFill="1" applyBorder="1" applyAlignment="1">
      <alignment horizontal="center" vertical="center" wrapText="1"/>
    </xf>
    <xf numFmtId="164" fontId="4" fillId="4" borderId="11" xfId="0" applyNumberFormat="1" applyFont="1" applyFill="1" applyBorder="1" applyAlignment="1">
      <alignment horizontal="center" vertical="center" wrapText="1"/>
    </xf>
    <xf numFmtId="164" fontId="4" fillId="4" borderId="0" xfId="0" applyNumberFormat="1" applyFont="1" applyFill="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164" fontId="4" fillId="4" borderId="13" xfId="0" applyNumberFormat="1" applyFont="1" applyFill="1" applyBorder="1" applyAlignment="1">
      <alignment horizontal="center" vertical="center" wrapText="1"/>
    </xf>
    <xf numFmtId="0" fontId="6" fillId="8" borderId="22" xfId="4"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20" xfId="4" applyFont="1" applyFill="1" applyBorder="1" applyAlignment="1">
      <alignment horizontal="center" vertical="center" wrapText="1"/>
    </xf>
    <xf numFmtId="0" fontId="4" fillId="4" borderId="11" xfId="4" applyFont="1" applyFill="1" applyBorder="1" applyAlignment="1">
      <alignment horizontal="center" vertical="center" wrapText="1"/>
    </xf>
    <xf numFmtId="0" fontId="11" fillId="2" borderId="20"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3" fillId="2" borderId="14"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0" xfId="3" applyFont="1" applyFill="1" applyAlignment="1">
      <alignment horizontal="center" vertical="center" wrapText="1"/>
    </xf>
    <xf numFmtId="0" fontId="3" fillId="2" borderId="17" xfId="3" applyFont="1" applyFill="1" applyBorder="1" applyAlignment="1">
      <alignment horizontal="center" vertical="center" wrapText="1"/>
    </xf>
    <xf numFmtId="0" fontId="0" fillId="8" borderId="0" xfId="0" applyFill="1" applyAlignment="1">
      <alignment horizontal="center" wrapText="1"/>
    </xf>
    <xf numFmtId="0" fontId="0" fillId="11" borderId="0" xfId="0" applyFill="1" applyAlignment="1">
      <alignment horizontal="left" vertical="top" wrapText="1"/>
    </xf>
    <xf numFmtId="0" fontId="0" fillId="12" borderId="0" xfId="0" applyFill="1" applyAlignment="1">
      <alignment horizontal="left" vertical="top" wrapText="1"/>
    </xf>
  </cellXfs>
  <cellStyles count="7">
    <cellStyle name="Comma" xfId="6" builtinId="3"/>
    <cellStyle name="Normal" xfId="0" builtinId="0"/>
    <cellStyle name="Normal 10" xfId="3"/>
    <cellStyle name="Normal 14" xfId="5"/>
    <cellStyle name="Normal 2" xfId="1"/>
    <cellStyle name="Normal 2 2" xfId="2"/>
    <cellStyle name="Normal 22" xfId="4"/>
  </cellStyles>
  <dxfs count="0"/>
  <tableStyles count="0" defaultTableStyle="TableStyleMedium2" defaultPivotStyle="PivotStyleLight16"/>
  <colors>
    <mruColors>
      <color rgb="FFE40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767\Desktop\Copy%20of%20PProPlus_Input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ICF\Durkee\BGE\BGE%20Filing\Modeling\ICF_BGE%202015_Planning%20Tool_2011.7.06_revised%20NT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CF\Durkee\SMECO\SMECO%20Filing\Modeling\ICF_BGE%202015_Planning%20Tool_2011.7.06_revised%20NT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ICF\Durkee\BGE\BGE%20Filing\Modeling\ICF_BGE%202015_Planning%20Tool_2011.7.21_Price%20Mitigat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dmassociates.sharepoint.com/Grp/Energy%20Efficiency/MD/REPORTING/2013/Q1/FINAL/Potomac%20Edison%202013Q1%20EmPower%20Maryland%20Templates%20FINAL(with%20detai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enetwork.com\Data\Grp\Energy%20Efficiency\MD\REPORTING\2014\Q4%20Semi-Annual\Potomac%20Edison%202014Q4%20EmPower%20Maryland%20Templates%20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F\Durkee\SMECO\SMECO%20Filing\Modeling\ICF_SMECO_Planning%20Model_2011.07.20_Avd%20Cost%204%20Bins_DY5_D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rectBenefits"/>
      <sheetName val="Input Dict."/>
      <sheetName val="Output Dict."/>
      <sheetName val="Validation Dic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Assumptions"/>
      <sheetName val="Utility Territory Data"/>
      <sheetName val="Program Inputs"/>
      <sheetName val="Measures"/>
      <sheetName val="Program Outputs"/>
      <sheetName val="Program Tables"/>
      <sheetName val="Program Tests"/>
      <sheetName val="Pivot"/>
      <sheetName val="Quarterly"/>
      <sheetName val="DD Tables"/>
      <sheetName val="Eligible Market"/>
      <sheetName val="Participation"/>
      <sheetName val="Annual Installations"/>
      <sheetName val="Cumulative Installations"/>
      <sheetName val="kWh Savings"/>
      <sheetName val="kW Savings"/>
      <sheetName val="therm Savings"/>
      <sheetName val="Benefits"/>
      <sheetName val="Societal"/>
      <sheetName val="Incremental Costs"/>
      <sheetName val="Incentive Costs"/>
      <sheetName val="Admin Costs"/>
      <sheetName val="Lost Revenues"/>
      <sheetName val="Docum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Assumptions"/>
      <sheetName val="Utility Territory Data"/>
      <sheetName val="Program Inputs"/>
      <sheetName val="Measures"/>
      <sheetName val="Program Outputs"/>
      <sheetName val="Program Tables"/>
      <sheetName val="Program Tests"/>
      <sheetName val="Pivot"/>
      <sheetName val="Quarterly"/>
      <sheetName val="DD Tables"/>
      <sheetName val="Eligible Market"/>
      <sheetName val="Participation"/>
      <sheetName val="Annual Installations"/>
      <sheetName val="Cumulative Installations"/>
      <sheetName val="kWh Savings"/>
      <sheetName val="kW Savings"/>
      <sheetName val="therm Savings"/>
      <sheetName val="Benefits"/>
      <sheetName val="Societal"/>
      <sheetName val="Incremental Costs"/>
      <sheetName val="Incentive Costs"/>
      <sheetName val="Admin Costs"/>
      <sheetName val="Lost Revenues"/>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Assumptions"/>
      <sheetName val="Utility Territory Data"/>
      <sheetName val="Program Inputs"/>
      <sheetName val="Measures"/>
      <sheetName val="Program Outputs"/>
      <sheetName val="Program Tables"/>
      <sheetName val="Program Tests"/>
      <sheetName val="Pivot"/>
      <sheetName val="Quarterly"/>
      <sheetName val="DD Tables"/>
      <sheetName val="Eligible Market"/>
      <sheetName val="Participation"/>
      <sheetName val="Annual Installations"/>
      <sheetName val="Cumulative Installations"/>
      <sheetName val="kWh Savings"/>
      <sheetName val="kW Savings"/>
      <sheetName val="therm Savings"/>
      <sheetName val="Benefits"/>
      <sheetName val="Societal"/>
      <sheetName val="Incremental Costs"/>
      <sheetName val="Incentive Costs"/>
      <sheetName val="Admin Costs"/>
      <sheetName val="Lost Revenues"/>
      <sheetName val="Docum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Gross Wholesale"/>
      <sheetName val="Lighting"/>
      <sheetName val="Appliances and Electronics"/>
      <sheetName val="Energy Efficiency Kits"/>
      <sheetName val="QHEC"/>
      <sheetName val="ES Home Performance"/>
      <sheetName val="R New Construction"/>
      <sheetName val="HVAC"/>
      <sheetName val="MMA-MF Apps"/>
      <sheetName val="MMA-MF HVAC"/>
      <sheetName val="MMA QHEC"/>
      <sheetName val="Small Business"/>
      <sheetName val="Prescriptive"/>
      <sheetName val="C&amp;I New Construction"/>
      <sheetName val="Retrocommissioning"/>
      <sheetName val="DR Call Log"/>
      <sheetName val="DR Program Detail"/>
      <sheetName val="Entities Detail"/>
      <sheetName val="EE&amp;C- Cost Program Detail"/>
      <sheetName val="E-EE&amp;C Costs by Category"/>
      <sheetName val="DR-Cost Program Detail"/>
      <sheetName val="Program Summary- Net Wholesale"/>
      <sheetName val="Program Summary-Gross Wholesale"/>
      <sheetName val="Program Summary- Premise"/>
      <sheetName val="Program Summary- Premise Adj."/>
      <sheetName val="addl report tables"/>
      <sheetName val="ESC 2013 MAR"/>
      <sheetName val="ESC Post 2011 DEC"/>
      <sheetName val="ESC Post 2011 SEPT"/>
      <sheetName val="ESC Post 2011 JUNE"/>
      <sheetName val="ESC Post 2011 May Pre"/>
      <sheetName val="ESC Post 2011 Apr Pre"/>
      <sheetName val="ESC Q1Y2012-Fnl"/>
      <sheetName val="ESC PTD 2011-RR"/>
      <sheetName val="oldESC PTD 4Q 2011"/>
      <sheetName val="WorkList"/>
      <sheetName val="Decisions and Reasons"/>
      <sheetName val="Potomac Program Mapping"/>
      <sheetName val="ESC BegOf2012cycle"/>
      <sheetName val="Exec Report template GROSS"/>
      <sheetName val="InputAreas"/>
      <sheetName val="Fcst Summary"/>
      <sheetName val="ESC PTD 2011-R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Gross Wholesale"/>
      <sheetName val="Lighting"/>
      <sheetName val="Appliances and Electronics"/>
      <sheetName val="Energy Efficiency Kits"/>
      <sheetName val="QHEC"/>
      <sheetName val="ES Home Performance"/>
      <sheetName val="R New Construction"/>
      <sheetName val="HVAC"/>
      <sheetName val="MMA-MF Apps"/>
      <sheetName val="MMA-MF HVAC"/>
      <sheetName val="MMA QHEC"/>
      <sheetName val="Small Business"/>
      <sheetName val="Prescriptive"/>
      <sheetName val="C&amp;I New Construction"/>
      <sheetName val="Retrocommissioning"/>
      <sheetName val="DR Call Log"/>
      <sheetName val="DR Program Detail"/>
      <sheetName val="Entities Detail"/>
      <sheetName val="EE&amp;C- Cost Program Detail"/>
      <sheetName val="E-EE&amp;C Costs by Category"/>
      <sheetName val="DR-Cost Program Detail"/>
      <sheetName val="Program Summary- Net Wholesale"/>
      <sheetName val="AEG Net Wh"/>
      <sheetName val="AEG Net Wh PCTD"/>
      <sheetName val="AEG Net Wh second half"/>
      <sheetName val="Program Summary-Gross Wholesale"/>
      <sheetName val="AEG Gross Wh"/>
      <sheetName val="AEG Gross Wh PCTD"/>
      <sheetName val="AEG Gross Wh second half"/>
      <sheetName val="Program Summary- Premise"/>
      <sheetName val="AEG Premise"/>
      <sheetName val="AEG Premise PCTD"/>
      <sheetName val="AEG Premise second half"/>
      <sheetName val="Program Summary- Premise Adj."/>
      <sheetName val="AEG Prem Adj"/>
      <sheetName val="AEG Prem Adj PCTD"/>
      <sheetName val="AEG Prem Adj second half"/>
      <sheetName val="Avoided Costs"/>
      <sheetName val="addl report tables"/>
      <sheetName val="ESC 2014 DEC"/>
      <sheetName val="ESC 2014 SEPT"/>
      <sheetName val="ESC 2014 JUN"/>
      <sheetName val="ESC 2014 MAR"/>
      <sheetName val="ESC 2013 DEC"/>
      <sheetName val="ESC 2013 SEPT"/>
      <sheetName val="ESC 2013 JUNE"/>
      <sheetName val="ESC 2013 MAR"/>
      <sheetName val="ESC Post 2011 DEC"/>
      <sheetName val="ESC Post 2011 SEPT"/>
      <sheetName val="ESC Post 2011 JUNE"/>
      <sheetName val="ESC Post 2011 May Pre"/>
      <sheetName val="ESC Post 2011 Apr Pre"/>
      <sheetName val="ESC Q1Y2012-Fnl"/>
      <sheetName val="ESC PTD 2011-RR"/>
      <sheetName val="oldESC PTD 4Q 2011"/>
      <sheetName val="WorkList"/>
      <sheetName val="Decisions and Reasons"/>
      <sheetName val="Potomac Program Mapping"/>
      <sheetName val="ESC BegOf2012cycle"/>
      <sheetName val="Exec Report template GROSS"/>
      <sheetName val="InputAreas"/>
      <sheetName val="Fcst Summary"/>
      <sheetName val="ESC PTD 2011-RR (2)"/>
      <sheetName val="Catalog of Measures"/>
      <sheetName val="Msr Detail Sum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Assumptions"/>
      <sheetName val="Utility Territory Data"/>
      <sheetName val="Program Inputs"/>
      <sheetName val="Measures"/>
      <sheetName val="DOE-2"/>
      <sheetName val="Program Outputs"/>
      <sheetName val="Program Tables"/>
      <sheetName val="Program Tests"/>
      <sheetName val="Pivot"/>
      <sheetName val="Quarterly"/>
      <sheetName val="DD Tables"/>
      <sheetName val="Eligible Market"/>
      <sheetName val="Participation"/>
      <sheetName val="Annual Installations"/>
      <sheetName val="Cumulative Installations"/>
      <sheetName val="kWh Savings"/>
      <sheetName val="kW Savings"/>
      <sheetName val="therm Savings"/>
      <sheetName val="Mitigation Benefits"/>
      <sheetName val="Total Benefits with Mitigation"/>
      <sheetName val="AvoidedCosts_Msr"/>
      <sheetName val="Societal Benefits"/>
      <sheetName val="Incremental Costs"/>
      <sheetName val="Incentive Costs"/>
      <sheetName val="Admin Costs"/>
      <sheetName val="Lost Revenues"/>
      <sheetName val="Docum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Cristy" id="{B1E9D043-07BB-4119-A3FF-81636D0DF84E}" userId="Crist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1-07-16T17:14:32.58" personId="{B1E9D043-07BB-4119-A3FF-81636D0DF84E}" id="{A22BC878-7EAF-47C0-89FF-DC68745B84DF}">
    <text>First Letter:
R = Residential
Second Letters:
A = Appliance
E = Early Retirement/Recycling
F = Fans &amp; Pumps
H = Home Performance
I = Insulation &amp; Envelop
L = Lighting
M = Moderate Income Weath.
O = Office
P = Plug Loads
Q = QHEC
S = Kits
V = HVAC
W = Waterheating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K4" dT="2021-07-16T17:14:32.58" personId="{B1E9D043-07BB-4119-A3FF-81636D0DF84E}" id="{591906EC-E2AE-453B-B080-FB5A0F53B6E8}">
    <text>First Letter:
C = C&amp;I Measure
Second Letters:
A = Appliance
C = Agriculture
D = VFD / Drives
E = Early Retirement/Recyling
F = Fans &amp; Pumps
H = Home Performance
I = Insulation &amp; Envelop
K = Kithen Equipment 
L = Lighting
M = Motors
O = Office
P = Plug Loads
Q = QHEC
R = Refrigeration (Commercial)
V = HVAC
W = Waterheating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L228"/>
  <sheetViews>
    <sheetView zoomScale="70" zoomScaleNormal="70" workbookViewId="0">
      <pane xSplit="1" ySplit="3" topLeftCell="B6" activePane="bottomRight" state="frozen"/>
      <selection pane="topRight" activeCell="B1" sqref="B1"/>
      <selection pane="bottomLeft" activeCell="A4" sqref="A4"/>
      <selection pane="bottomRight" activeCell="B4" sqref="B4:I4"/>
    </sheetView>
  </sheetViews>
  <sheetFormatPr defaultRowHeight="14.4"/>
  <cols>
    <col min="1" max="1" width="65.44140625" customWidth="1"/>
    <col min="2" max="2" width="48.109375" customWidth="1"/>
    <col min="3" max="3" width="29.44140625" customWidth="1"/>
    <col min="4" max="4" width="40.88671875" customWidth="1"/>
    <col min="5" max="5" width="27.88671875" customWidth="1"/>
    <col min="6" max="6" width="28.88671875" customWidth="1"/>
    <col min="7" max="7" width="28.44140625" customWidth="1"/>
    <col min="8" max="8" width="13.109375" customWidth="1"/>
    <col min="9" max="9" width="13.5546875" customWidth="1"/>
    <col min="10" max="10" width="20" customWidth="1"/>
    <col min="11" max="11" width="17.5546875" bestFit="1" customWidth="1"/>
    <col min="12" max="12" width="18" customWidth="1"/>
  </cols>
  <sheetData>
    <row r="1" spans="1:12" ht="18" thickBot="1">
      <c r="A1" s="163"/>
      <c r="B1" s="49"/>
      <c r="C1" s="50"/>
      <c r="D1" s="50"/>
      <c r="E1" s="50"/>
      <c r="F1" s="50"/>
      <c r="G1" s="50"/>
      <c r="H1" s="50"/>
      <c r="I1" s="51"/>
    </row>
    <row r="2" spans="1:12" ht="18" thickBot="1">
      <c r="A2" s="193" t="s">
        <v>0</v>
      </c>
      <c r="B2" s="249"/>
      <c r="C2" s="249"/>
      <c r="D2" s="249"/>
      <c r="E2" s="249"/>
      <c r="F2" s="249"/>
      <c r="G2" s="249"/>
      <c r="H2" s="249"/>
      <c r="I2" s="250"/>
    </row>
    <row r="3" spans="1:12" ht="31.2">
      <c r="A3" s="130" t="s">
        <v>1</v>
      </c>
      <c r="B3" s="125" t="s">
        <v>2</v>
      </c>
      <c r="C3" s="125" t="s">
        <v>3</v>
      </c>
      <c r="D3" s="125" t="s">
        <v>4</v>
      </c>
      <c r="E3" s="125" t="s">
        <v>5</v>
      </c>
      <c r="F3" s="125" t="s">
        <v>6</v>
      </c>
      <c r="G3" s="125" t="s">
        <v>7</v>
      </c>
      <c r="H3" s="125" t="s">
        <v>8</v>
      </c>
      <c r="I3" s="127" t="s">
        <v>9</v>
      </c>
      <c r="J3" s="128" t="s">
        <v>10</v>
      </c>
      <c r="K3" s="125" t="s">
        <v>11</v>
      </c>
      <c r="L3" s="126" t="s">
        <v>12</v>
      </c>
    </row>
    <row r="4" spans="1:12" ht="15.6">
      <c r="A4" s="194" t="s">
        <v>13</v>
      </c>
      <c r="B4" s="248"/>
      <c r="C4" s="248"/>
      <c r="D4" s="248"/>
      <c r="E4" s="248"/>
      <c r="F4" s="248"/>
      <c r="G4" s="248"/>
      <c r="H4" s="248"/>
      <c r="I4" s="248"/>
      <c r="J4" s="48"/>
      <c r="K4" s="48"/>
      <c r="L4" s="89"/>
    </row>
    <row r="5" spans="1:12" ht="75">
      <c r="A5" s="46" t="s">
        <v>14</v>
      </c>
      <c r="B5" s="82" t="s">
        <v>15</v>
      </c>
      <c r="C5" s="82" t="s">
        <v>16</v>
      </c>
      <c r="D5" s="82" t="s">
        <v>17</v>
      </c>
      <c r="E5" s="82" t="s">
        <v>18</v>
      </c>
      <c r="F5" s="82" t="s">
        <v>18</v>
      </c>
      <c r="G5" s="84" t="s">
        <v>19</v>
      </c>
      <c r="H5" s="90">
        <v>0</v>
      </c>
      <c r="I5" s="116">
        <v>15</v>
      </c>
      <c r="J5" s="48" t="s">
        <v>20</v>
      </c>
      <c r="K5" s="48" t="s">
        <v>21</v>
      </c>
      <c r="L5" s="231">
        <v>44407</v>
      </c>
    </row>
    <row r="6" spans="1:12" ht="60">
      <c r="A6" s="46" t="s">
        <v>22</v>
      </c>
      <c r="B6" s="82" t="s">
        <v>23</v>
      </c>
      <c r="C6" s="82" t="s">
        <v>16</v>
      </c>
      <c r="D6" s="82" t="s">
        <v>24</v>
      </c>
      <c r="E6" s="82" t="s">
        <v>18</v>
      </c>
      <c r="F6" s="82" t="s">
        <v>18</v>
      </c>
      <c r="G6" s="84" t="s">
        <v>19</v>
      </c>
      <c r="H6" s="90">
        <v>0</v>
      </c>
      <c r="I6" s="116">
        <v>15</v>
      </c>
      <c r="J6" s="48" t="s">
        <v>20</v>
      </c>
      <c r="K6" s="48" t="s">
        <v>25</v>
      </c>
      <c r="L6" s="231">
        <v>44407</v>
      </c>
    </row>
    <row r="7" spans="1:12" ht="45">
      <c r="A7" s="46" t="s">
        <v>26</v>
      </c>
      <c r="B7" s="82" t="s">
        <v>23</v>
      </c>
      <c r="C7" s="82" t="s">
        <v>16</v>
      </c>
      <c r="D7" s="82" t="s">
        <v>27</v>
      </c>
      <c r="E7" s="82" t="s">
        <v>18</v>
      </c>
      <c r="F7" s="82" t="s">
        <v>18</v>
      </c>
      <c r="G7" s="84" t="s">
        <v>19</v>
      </c>
      <c r="H7" s="90">
        <v>0</v>
      </c>
      <c r="I7" s="116">
        <v>15</v>
      </c>
      <c r="J7" s="48" t="s">
        <v>20</v>
      </c>
      <c r="K7" s="48" t="s">
        <v>28</v>
      </c>
      <c r="L7" s="231">
        <v>44407</v>
      </c>
    </row>
    <row r="8" spans="1:12" ht="75.599999999999994">
      <c r="A8" s="46" t="s">
        <v>29</v>
      </c>
      <c r="B8" s="82" t="s">
        <v>30</v>
      </c>
      <c r="C8" s="28" t="s">
        <v>31</v>
      </c>
      <c r="D8" s="34" t="s">
        <v>32</v>
      </c>
      <c r="E8" s="28" t="s">
        <v>33</v>
      </c>
      <c r="F8" s="90">
        <v>0</v>
      </c>
      <c r="G8" s="84" t="s">
        <v>19</v>
      </c>
      <c r="H8" s="90">
        <v>0</v>
      </c>
      <c r="I8" s="116">
        <v>10</v>
      </c>
      <c r="J8" s="48" t="s">
        <v>34</v>
      </c>
      <c r="K8" s="48" t="s">
        <v>35</v>
      </c>
      <c r="L8" s="231">
        <v>44463</v>
      </c>
    </row>
    <row r="9" spans="1:12" ht="165">
      <c r="A9" s="46" t="s">
        <v>36</v>
      </c>
      <c r="B9" s="82" t="s">
        <v>37</v>
      </c>
      <c r="C9" s="82" t="s">
        <v>16</v>
      </c>
      <c r="D9" s="82" t="s">
        <v>38</v>
      </c>
      <c r="E9" s="82" t="s">
        <v>18</v>
      </c>
      <c r="F9" s="82" t="s">
        <v>18</v>
      </c>
      <c r="G9" s="84" t="s">
        <v>19</v>
      </c>
      <c r="H9" s="90">
        <v>0</v>
      </c>
      <c r="I9" s="116">
        <v>15</v>
      </c>
      <c r="J9" s="48" t="s">
        <v>20</v>
      </c>
      <c r="K9" s="48" t="s">
        <v>39</v>
      </c>
      <c r="L9" s="89"/>
    </row>
    <row r="10" spans="1:12" ht="15.6">
      <c r="A10" s="251" t="s">
        <v>40</v>
      </c>
      <c r="B10" s="248"/>
      <c r="C10" s="248"/>
      <c r="D10" s="248"/>
      <c r="E10" s="248"/>
      <c r="F10" s="248"/>
      <c r="G10" s="248"/>
      <c r="H10" s="248"/>
      <c r="I10" s="248"/>
      <c r="J10" s="48"/>
      <c r="K10" s="48"/>
      <c r="L10" s="89"/>
    </row>
    <row r="11" spans="1:12" ht="90">
      <c r="A11" s="46" t="s">
        <v>41</v>
      </c>
      <c r="B11" s="82" t="s">
        <v>42</v>
      </c>
      <c r="C11" s="82" t="s">
        <v>16</v>
      </c>
      <c r="D11" s="82" t="s">
        <v>43</v>
      </c>
      <c r="E11" s="82" t="s">
        <v>18</v>
      </c>
      <c r="F11" s="82" t="s">
        <v>18</v>
      </c>
      <c r="G11" s="84" t="s">
        <v>19</v>
      </c>
      <c r="H11" s="90">
        <v>0</v>
      </c>
      <c r="I11" s="116">
        <v>10</v>
      </c>
      <c r="J11" s="48"/>
      <c r="K11" s="48" t="s">
        <v>44</v>
      </c>
      <c r="L11" s="89"/>
    </row>
    <row r="12" spans="1:12" ht="15.6">
      <c r="A12" s="246" t="s">
        <v>45</v>
      </c>
      <c r="B12" s="247"/>
      <c r="C12" s="247"/>
      <c r="D12" s="247"/>
      <c r="E12" s="247"/>
      <c r="F12" s="247"/>
      <c r="G12" s="247"/>
      <c r="H12" s="247"/>
      <c r="I12" s="253"/>
      <c r="J12" s="48"/>
      <c r="K12" s="48"/>
      <c r="L12" s="89"/>
    </row>
    <row r="13" spans="1:12" ht="75">
      <c r="A13" s="46" t="s">
        <v>46</v>
      </c>
      <c r="B13" s="174" t="s">
        <v>47</v>
      </c>
      <c r="C13" s="82" t="s">
        <v>48</v>
      </c>
      <c r="D13" s="34" t="s">
        <v>49</v>
      </c>
      <c r="E13" s="82" t="s">
        <v>18</v>
      </c>
      <c r="F13" s="82" t="s">
        <v>18</v>
      </c>
      <c r="G13" s="82" t="s">
        <v>18</v>
      </c>
      <c r="H13" s="82" t="s">
        <v>18</v>
      </c>
      <c r="I13" s="116">
        <v>11</v>
      </c>
      <c r="J13" s="48" t="s">
        <v>20</v>
      </c>
      <c r="K13" s="48" t="s">
        <v>50</v>
      </c>
      <c r="L13" s="231">
        <v>44596</v>
      </c>
    </row>
    <row r="14" spans="1:12" ht="75">
      <c r="A14" s="46" t="s">
        <v>51</v>
      </c>
      <c r="B14" s="82" t="s">
        <v>52</v>
      </c>
      <c r="C14" s="82" t="s">
        <v>48</v>
      </c>
      <c r="D14" s="34" t="s">
        <v>49</v>
      </c>
      <c r="E14" s="82" t="s">
        <v>18</v>
      </c>
      <c r="F14" s="82" t="s">
        <v>18</v>
      </c>
      <c r="G14" s="82" t="s">
        <v>18</v>
      </c>
      <c r="H14" s="82" t="s">
        <v>18</v>
      </c>
      <c r="I14" s="116">
        <v>11</v>
      </c>
      <c r="J14" s="48" t="s">
        <v>20</v>
      </c>
      <c r="K14" s="48" t="s">
        <v>53</v>
      </c>
      <c r="L14" s="231">
        <v>44596</v>
      </c>
    </row>
    <row r="15" spans="1:12" ht="15.6">
      <c r="A15" s="46" t="s">
        <v>54</v>
      </c>
      <c r="B15" s="82" t="s">
        <v>55</v>
      </c>
      <c r="C15" s="82" t="s">
        <v>56</v>
      </c>
      <c r="D15" s="34" t="s">
        <v>32</v>
      </c>
      <c r="E15" s="35">
        <v>186</v>
      </c>
      <c r="F15" s="36">
        <f>0.016</f>
        <v>1.6E-2</v>
      </c>
      <c r="G15" s="90">
        <v>0</v>
      </c>
      <c r="H15" s="90">
        <v>0</v>
      </c>
      <c r="I15" s="116">
        <v>12</v>
      </c>
      <c r="J15" s="48" t="s">
        <v>20</v>
      </c>
      <c r="K15" s="48" t="s">
        <v>57</v>
      </c>
      <c r="L15" s="89"/>
    </row>
    <row r="16" spans="1:12" ht="15.6">
      <c r="A16" s="46" t="s">
        <v>58</v>
      </c>
      <c r="B16" s="82" t="s">
        <v>55</v>
      </c>
      <c r="C16" s="82" t="s">
        <v>56</v>
      </c>
      <c r="D16" s="34" t="s">
        <v>32</v>
      </c>
      <c r="E16" s="35">
        <v>388</v>
      </c>
      <c r="F16" s="36">
        <f>0.029</f>
        <v>2.9000000000000001E-2</v>
      </c>
      <c r="G16" s="90">
        <v>0</v>
      </c>
      <c r="H16" s="90">
        <v>0</v>
      </c>
      <c r="I16" s="116">
        <v>12</v>
      </c>
      <c r="J16" s="48" t="s">
        <v>20</v>
      </c>
      <c r="K16" s="48" t="s">
        <v>59</v>
      </c>
      <c r="L16" s="89"/>
    </row>
    <row r="17" spans="1:12" ht="30">
      <c r="A17" s="113" t="s">
        <v>60</v>
      </c>
      <c r="B17" s="91" t="s">
        <v>61</v>
      </c>
      <c r="C17" s="91" t="s">
        <v>62</v>
      </c>
      <c r="D17" s="182" t="s">
        <v>63</v>
      </c>
      <c r="E17" s="35">
        <v>42.94</v>
      </c>
      <c r="F17" s="36">
        <v>3.0000000000000001E-3</v>
      </c>
      <c r="G17" s="90">
        <v>7.69</v>
      </c>
      <c r="H17" s="90">
        <v>0</v>
      </c>
      <c r="I17" s="116">
        <v>12</v>
      </c>
      <c r="J17" s="48" t="s">
        <v>20</v>
      </c>
      <c r="K17" s="48" t="s">
        <v>64</v>
      </c>
      <c r="L17" s="89"/>
    </row>
    <row r="18" spans="1:12" ht="45">
      <c r="A18" s="46" t="s">
        <v>65</v>
      </c>
      <c r="B18" s="82" t="s">
        <v>66</v>
      </c>
      <c r="C18" s="82" t="s">
        <v>67</v>
      </c>
      <c r="D18" s="34" t="s">
        <v>32</v>
      </c>
      <c r="E18" s="35">
        <v>59</v>
      </c>
      <c r="F18" s="36">
        <f>0.007</f>
        <v>7.0000000000000001E-3</v>
      </c>
      <c r="G18" s="90">
        <v>0</v>
      </c>
      <c r="H18" s="90">
        <v>0</v>
      </c>
      <c r="I18" s="116">
        <v>14</v>
      </c>
      <c r="J18" s="48" t="s">
        <v>20</v>
      </c>
      <c r="K18" s="48" t="s">
        <v>68</v>
      </c>
      <c r="L18" s="231">
        <v>44428</v>
      </c>
    </row>
    <row r="19" spans="1:12" ht="45">
      <c r="A19" s="46" t="s">
        <v>69</v>
      </c>
      <c r="B19" s="82" t="s">
        <v>66</v>
      </c>
      <c r="C19" s="82" t="s">
        <v>67</v>
      </c>
      <c r="D19" s="34" t="s">
        <v>32</v>
      </c>
      <c r="E19" s="35">
        <v>89</v>
      </c>
      <c r="F19" s="36">
        <f>0.01</f>
        <v>0.01</v>
      </c>
      <c r="G19" s="90">
        <v>0</v>
      </c>
      <c r="H19" s="90">
        <v>0</v>
      </c>
      <c r="I19" s="116">
        <v>14</v>
      </c>
      <c r="J19" s="48" t="s">
        <v>20</v>
      </c>
      <c r="K19" s="48" t="s">
        <v>70</v>
      </c>
      <c r="L19" s="231">
        <v>44428</v>
      </c>
    </row>
    <row r="20" spans="1:12" ht="30">
      <c r="A20" s="46" t="s">
        <v>71</v>
      </c>
      <c r="B20" s="82" t="s">
        <v>72</v>
      </c>
      <c r="C20" s="82" t="s">
        <v>73</v>
      </c>
      <c r="D20" s="34" t="s">
        <v>74</v>
      </c>
      <c r="E20" s="82" t="s">
        <v>18</v>
      </c>
      <c r="F20" s="82" t="s">
        <v>18</v>
      </c>
      <c r="G20" s="90">
        <v>0</v>
      </c>
      <c r="H20" s="90">
        <v>0</v>
      </c>
      <c r="I20" s="116">
        <v>14</v>
      </c>
      <c r="J20" s="48" t="s">
        <v>20</v>
      </c>
      <c r="K20" s="48" t="s">
        <v>75</v>
      </c>
      <c r="L20" s="89"/>
    </row>
    <row r="21" spans="1:12" ht="15.6">
      <c r="A21" s="46" t="s">
        <v>76</v>
      </c>
      <c r="B21" s="82" t="s">
        <v>55</v>
      </c>
      <c r="C21" s="82" t="s">
        <v>67</v>
      </c>
      <c r="D21" s="34" t="s">
        <v>32</v>
      </c>
      <c r="E21" s="35">
        <v>41.2</v>
      </c>
      <c r="F21" s="36">
        <v>6.7000000000000002E-3</v>
      </c>
      <c r="G21" s="90">
        <v>0</v>
      </c>
      <c r="H21" s="90">
        <v>0</v>
      </c>
      <c r="I21" s="116">
        <v>11</v>
      </c>
      <c r="J21" s="48" t="s">
        <v>20</v>
      </c>
      <c r="K21" s="48" t="s">
        <v>77</v>
      </c>
      <c r="L21" s="89"/>
    </row>
    <row r="22" spans="1:12" ht="45.6">
      <c r="A22" s="46" t="s">
        <v>78</v>
      </c>
      <c r="B22" s="82" t="s">
        <v>79</v>
      </c>
      <c r="C22" s="82" t="s">
        <v>67</v>
      </c>
      <c r="D22" s="84"/>
      <c r="E22" s="44" t="s">
        <v>80</v>
      </c>
      <c r="F22" s="44" t="s">
        <v>81</v>
      </c>
      <c r="G22" s="44" t="s">
        <v>82</v>
      </c>
      <c r="H22" s="84">
        <v>210</v>
      </c>
      <c r="I22" s="116">
        <v>10</v>
      </c>
      <c r="J22" s="48" t="s">
        <v>20</v>
      </c>
      <c r="K22" s="48" t="s">
        <v>83</v>
      </c>
      <c r="L22" s="89"/>
    </row>
    <row r="23" spans="1:12" ht="15.6">
      <c r="A23" s="46" t="s">
        <v>84</v>
      </c>
      <c r="B23" s="83"/>
      <c r="C23" s="84"/>
      <c r="D23" s="84"/>
      <c r="E23" s="35"/>
      <c r="F23" s="36"/>
      <c r="G23" s="90">
        <v>0</v>
      </c>
      <c r="H23" s="90">
        <v>0</v>
      </c>
      <c r="I23" s="116"/>
      <c r="J23" s="48" t="s">
        <v>20</v>
      </c>
      <c r="K23" s="48" t="s">
        <v>85</v>
      </c>
      <c r="L23" s="89"/>
    </row>
    <row r="24" spans="1:12" ht="15.6">
      <c r="A24" s="46" t="s">
        <v>86</v>
      </c>
      <c r="B24" s="82" t="s">
        <v>55</v>
      </c>
      <c r="C24" s="82" t="s">
        <v>87</v>
      </c>
      <c r="D24" s="34" t="s">
        <v>88</v>
      </c>
      <c r="E24" s="82" t="s">
        <v>18</v>
      </c>
      <c r="F24" s="82" t="s">
        <v>18</v>
      </c>
      <c r="G24" s="90">
        <v>0</v>
      </c>
      <c r="H24" s="90">
        <v>0</v>
      </c>
      <c r="I24" s="116">
        <v>9</v>
      </c>
      <c r="J24" s="48" t="s">
        <v>20</v>
      </c>
      <c r="K24" s="48" t="s">
        <v>89</v>
      </c>
      <c r="L24" s="89"/>
    </row>
    <row r="25" spans="1:12" ht="45">
      <c r="A25" s="46" t="s">
        <v>90</v>
      </c>
      <c r="B25" s="82" t="s">
        <v>91</v>
      </c>
      <c r="C25" s="82" t="s">
        <v>16</v>
      </c>
      <c r="D25" s="82" t="s">
        <v>92</v>
      </c>
      <c r="E25" s="82" t="s">
        <v>18</v>
      </c>
      <c r="F25" s="82" t="s">
        <v>18</v>
      </c>
      <c r="G25" s="90">
        <v>0</v>
      </c>
      <c r="H25" s="90">
        <v>0</v>
      </c>
      <c r="I25" s="116">
        <v>9</v>
      </c>
      <c r="J25" s="48" t="s">
        <v>20</v>
      </c>
      <c r="K25" s="48" t="s">
        <v>93</v>
      </c>
      <c r="L25" s="89"/>
    </row>
    <row r="26" spans="1:12" ht="45">
      <c r="A26" s="46" t="s">
        <v>94</v>
      </c>
      <c r="B26" s="82" t="s">
        <v>95</v>
      </c>
      <c r="C26" s="82" t="s">
        <v>16</v>
      </c>
      <c r="D26" s="82" t="s">
        <v>96</v>
      </c>
      <c r="E26" s="82" t="s">
        <v>18</v>
      </c>
      <c r="F26" s="82" t="s">
        <v>18</v>
      </c>
      <c r="G26" s="90">
        <v>0</v>
      </c>
      <c r="H26" s="90">
        <v>0</v>
      </c>
      <c r="I26" s="116">
        <v>12</v>
      </c>
      <c r="J26" s="48" t="s">
        <v>20</v>
      </c>
      <c r="K26" s="48" t="s">
        <v>97</v>
      </c>
      <c r="L26" s="89"/>
    </row>
    <row r="27" spans="1:12" s="73" customFormat="1" ht="15.6">
      <c r="A27" s="113" t="s">
        <v>98</v>
      </c>
      <c r="B27" s="243" t="s">
        <v>99</v>
      </c>
      <c r="C27" s="243" t="s">
        <v>100</v>
      </c>
      <c r="D27" s="243" t="s">
        <v>101</v>
      </c>
      <c r="E27" s="92">
        <v>0</v>
      </c>
      <c r="F27" s="92">
        <v>0</v>
      </c>
      <c r="G27" s="94">
        <v>40.369999999999997</v>
      </c>
      <c r="H27" s="92"/>
      <c r="I27" s="117">
        <v>7.5</v>
      </c>
      <c r="J27" s="121" t="s">
        <v>20</v>
      </c>
      <c r="K27" s="48" t="s">
        <v>102</v>
      </c>
      <c r="L27" s="131"/>
    </row>
    <row r="28" spans="1:12" s="73" customFormat="1" ht="15.6">
      <c r="A28" s="113" t="s">
        <v>103</v>
      </c>
      <c r="B28" s="244"/>
      <c r="C28" s="244"/>
      <c r="D28" s="244"/>
      <c r="E28" s="92">
        <v>142.44999999999999</v>
      </c>
      <c r="F28" s="92">
        <v>0</v>
      </c>
      <c r="G28" s="94">
        <v>40.369999999999997</v>
      </c>
      <c r="H28" s="92">
        <v>0</v>
      </c>
      <c r="I28" s="117">
        <v>7.5</v>
      </c>
      <c r="J28" s="121" t="s">
        <v>20</v>
      </c>
      <c r="K28" s="48" t="s">
        <v>104</v>
      </c>
      <c r="L28" s="131"/>
    </row>
    <row r="29" spans="1:12" s="73" customFormat="1" ht="15.6">
      <c r="A29" s="113" t="s">
        <v>105</v>
      </c>
      <c r="B29" s="244"/>
      <c r="C29" s="244"/>
      <c r="D29" s="244"/>
      <c r="E29" s="92">
        <v>291.19</v>
      </c>
      <c r="F29" s="92">
        <v>0</v>
      </c>
      <c r="G29" s="92">
        <v>0</v>
      </c>
      <c r="H29" s="92">
        <v>0</v>
      </c>
      <c r="I29" s="117">
        <v>7.5</v>
      </c>
      <c r="J29" s="121" t="s">
        <v>20</v>
      </c>
      <c r="K29" s="48" t="s">
        <v>106</v>
      </c>
      <c r="L29" s="131"/>
    </row>
    <row r="30" spans="1:12" s="73" customFormat="1" ht="15.6">
      <c r="A30" s="113" t="s">
        <v>107</v>
      </c>
      <c r="B30" s="244"/>
      <c r="C30" s="244"/>
      <c r="D30" s="244"/>
      <c r="E30" s="92">
        <v>142.44999999999999</v>
      </c>
      <c r="F30" s="93">
        <v>0</v>
      </c>
      <c r="G30" s="92">
        <v>0</v>
      </c>
      <c r="H30" s="92">
        <v>0</v>
      </c>
      <c r="I30" s="117">
        <v>7.5</v>
      </c>
      <c r="J30" s="121" t="s">
        <v>20</v>
      </c>
      <c r="K30" s="48" t="s">
        <v>108</v>
      </c>
      <c r="L30" s="131"/>
    </row>
    <row r="31" spans="1:12" s="73" customFormat="1" ht="15.6">
      <c r="A31" s="113" t="s">
        <v>109</v>
      </c>
      <c r="B31" s="252"/>
      <c r="C31" s="252"/>
      <c r="D31" s="252"/>
      <c r="E31" s="171">
        <v>148.74</v>
      </c>
      <c r="F31" s="172">
        <v>0</v>
      </c>
      <c r="G31" s="171">
        <v>0</v>
      </c>
      <c r="H31" s="171">
        <v>0</v>
      </c>
      <c r="I31" s="117">
        <v>7.5</v>
      </c>
      <c r="J31" s="121" t="s">
        <v>20</v>
      </c>
      <c r="K31" s="121" t="s">
        <v>110</v>
      </c>
      <c r="L31" s="232">
        <v>44372</v>
      </c>
    </row>
    <row r="32" spans="1:12" ht="45">
      <c r="A32" s="46" t="s">
        <v>111</v>
      </c>
      <c r="B32" s="82" t="s">
        <v>112</v>
      </c>
      <c r="C32" s="82" t="s">
        <v>100</v>
      </c>
      <c r="D32" s="82" t="s">
        <v>113</v>
      </c>
      <c r="E32" s="82" t="s">
        <v>18</v>
      </c>
      <c r="F32" s="82" t="s">
        <v>18</v>
      </c>
      <c r="G32" s="82" t="s">
        <v>18</v>
      </c>
      <c r="H32" s="90">
        <v>0</v>
      </c>
      <c r="I32" s="116">
        <v>7.5</v>
      </c>
      <c r="J32" s="48" t="s">
        <v>20</v>
      </c>
      <c r="K32" s="48" t="s">
        <v>114</v>
      </c>
      <c r="L32" s="89"/>
    </row>
    <row r="33" spans="1:12" ht="15.6">
      <c r="A33" s="46" t="s">
        <v>115</v>
      </c>
      <c r="B33" s="82" t="s">
        <v>116</v>
      </c>
      <c r="C33" s="82" t="s">
        <v>67</v>
      </c>
      <c r="D33" s="34" t="s">
        <v>32</v>
      </c>
      <c r="E33" s="35">
        <v>594</v>
      </c>
      <c r="F33" s="37">
        <v>0.25</v>
      </c>
      <c r="G33" s="90">
        <v>0</v>
      </c>
      <c r="H33" s="90">
        <v>0</v>
      </c>
      <c r="I33" s="116">
        <v>10</v>
      </c>
      <c r="J33" s="48" t="s">
        <v>20</v>
      </c>
      <c r="K33" s="48" t="s">
        <v>117</v>
      </c>
      <c r="L33" s="89"/>
    </row>
    <row r="34" spans="1:12" ht="15.6">
      <c r="A34" s="46" t="s">
        <v>118</v>
      </c>
      <c r="B34" s="82" t="s">
        <v>119</v>
      </c>
      <c r="C34" s="82" t="s">
        <v>67</v>
      </c>
      <c r="D34" s="34" t="s">
        <v>32</v>
      </c>
      <c r="E34" s="35">
        <v>44</v>
      </c>
      <c r="F34" s="36">
        <v>5.0000000000000001E-4</v>
      </c>
      <c r="G34" s="90">
        <v>0</v>
      </c>
      <c r="H34" s="90">
        <v>0</v>
      </c>
      <c r="I34" s="116">
        <v>10</v>
      </c>
      <c r="J34" s="48" t="s">
        <v>20</v>
      </c>
      <c r="K34" s="48" t="s">
        <v>120</v>
      </c>
      <c r="L34" s="89"/>
    </row>
    <row r="35" spans="1:12" ht="30">
      <c r="A35" s="46" t="s">
        <v>121</v>
      </c>
      <c r="B35" s="82" t="s">
        <v>122</v>
      </c>
      <c r="C35" s="82" t="s">
        <v>123</v>
      </c>
      <c r="D35" s="82" t="s">
        <v>124</v>
      </c>
      <c r="E35" s="35" t="s">
        <v>125</v>
      </c>
      <c r="F35" s="37">
        <v>2.3199999999999998E-2</v>
      </c>
      <c r="G35" s="90">
        <v>0</v>
      </c>
      <c r="H35" s="90">
        <v>0</v>
      </c>
      <c r="I35" s="116">
        <v>10</v>
      </c>
      <c r="J35" s="48" t="s">
        <v>20</v>
      </c>
      <c r="K35" s="48" t="s">
        <v>126</v>
      </c>
      <c r="L35" s="89"/>
    </row>
    <row r="36" spans="1:12" ht="15.6">
      <c r="A36" s="46" t="s">
        <v>127</v>
      </c>
      <c r="B36" s="82" t="s">
        <v>128</v>
      </c>
      <c r="C36" s="82"/>
      <c r="D36" s="82"/>
      <c r="E36" s="35"/>
      <c r="F36" s="37"/>
      <c r="G36" s="90">
        <v>0</v>
      </c>
      <c r="H36" s="90">
        <v>0</v>
      </c>
      <c r="I36" s="116">
        <v>10</v>
      </c>
      <c r="J36" s="48" t="s">
        <v>129</v>
      </c>
      <c r="K36" s="48" t="s">
        <v>130</v>
      </c>
      <c r="L36" s="89"/>
    </row>
    <row r="37" spans="1:12" ht="75">
      <c r="A37" s="46" t="s">
        <v>131</v>
      </c>
      <c r="B37" s="82" t="s">
        <v>132</v>
      </c>
      <c r="C37" s="82" t="s">
        <v>133</v>
      </c>
      <c r="D37" s="174" t="s">
        <v>134</v>
      </c>
      <c r="E37" s="82" t="s">
        <v>18</v>
      </c>
      <c r="F37" s="82" t="s">
        <v>18</v>
      </c>
      <c r="G37" s="82" t="s">
        <v>18</v>
      </c>
      <c r="H37" s="90">
        <v>0</v>
      </c>
      <c r="I37" s="116">
        <v>10</v>
      </c>
      <c r="J37" s="48" t="s">
        <v>20</v>
      </c>
      <c r="K37" s="48" t="s">
        <v>135</v>
      </c>
      <c r="L37" s="231">
        <v>44469</v>
      </c>
    </row>
    <row r="38" spans="1:12" ht="45">
      <c r="A38" s="46" t="s">
        <v>136</v>
      </c>
      <c r="B38" s="82" t="s">
        <v>137</v>
      </c>
      <c r="C38" s="82" t="s">
        <v>138</v>
      </c>
      <c r="D38" s="82" t="s">
        <v>139</v>
      </c>
      <c r="E38" s="82" t="s">
        <v>18</v>
      </c>
      <c r="F38" s="82" t="s">
        <v>18</v>
      </c>
      <c r="G38" s="82" t="s">
        <v>18</v>
      </c>
      <c r="H38" s="90">
        <v>0</v>
      </c>
      <c r="I38" s="116">
        <v>10</v>
      </c>
      <c r="J38" s="48" t="s">
        <v>20</v>
      </c>
      <c r="K38" s="48" t="s">
        <v>140</v>
      </c>
      <c r="L38" s="231">
        <v>44407</v>
      </c>
    </row>
    <row r="39" spans="1:12" ht="90">
      <c r="A39" s="46" t="s">
        <v>141</v>
      </c>
      <c r="B39" s="82" t="s">
        <v>142</v>
      </c>
      <c r="C39" s="82" t="s">
        <v>16</v>
      </c>
      <c r="D39" s="82" t="s">
        <v>143</v>
      </c>
      <c r="E39" s="82" t="s">
        <v>18</v>
      </c>
      <c r="F39" s="82" t="s">
        <v>18</v>
      </c>
      <c r="G39" s="82" t="s">
        <v>18</v>
      </c>
      <c r="H39" s="90">
        <v>0</v>
      </c>
      <c r="I39" s="162">
        <v>11</v>
      </c>
      <c r="J39" s="48" t="s">
        <v>20</v>
      </c>
      <c r="K39" s="48" t="s">
        <v>144</v>
      </c>
      <c r="L39" s="231">
        <v>44407</v>
      </c>
    </row>
    <row r="40" spans="1:12" ht="15.6">
      <c r="A40" s="246" t="s">
        <v>145</v>
      </c>
      <c r="B40" s="247"/>
      <c r="C40" s="247"/>
      <c r="D40" s="247"/>
      <c r="E40" s="247"/>
      <c r="F40" s="247"/>
      <c r="G40" s="247"/>
      <c r="H40" s="247"/>
      <c r="I40" s="247"/>
      <c r="J40" s="122"/>
      <c r="K40" s="48"/>
      <c r="L40" s="89"/>
    </row>
    <row r="41" spans="1:12" ht="30">
      <c r="A41" s="46" t="s">
        <v>146</v>
      </c>
      <c r="B41" s="82" t="s">
        <v>147</v>
      </c>
      <c r="C41" s="82" t="s">
        <v>67</v>
      </c>
      <c r="D41" s="34" t="s">
        <v>32</v>
      </c>
      <c r="E41" s="35">
        <v>1687</v>
      </c>
      <c r="F41" s="36">
        <f>0.37*0.7</f>
        <v>0.25900000000000001</v>
      </c>
      <c r="G41" s="90">
        <v>0</v>
      </c>
      <c r="H41" s="90">
        <v>0</v>
      </c>
      <c r="I41" s="230">
        <v>10</v>
      </c>
      <c r="J41" s="48" t="s">
        <v>20</v>
      </c>
      <c r="K41" s="48" t="s">
        <v>148</v>
      </c>
      <c r="L41" s="89"/>
    </row>
    <row r="42" spans="1:12" ht="45">
      <c r="A42" s="183" t="s">
        <v>149</v>
      </c>
      <c r="B42" s="82" t="s">
        <v>150</v>
      </c>
      <c r="C42" s="91" t="s">
        <v>16</v>
      </c>
      <c r="D42" s="184" t="s">
        <v>151</v>
      </c>
      <c r="E42" s="35"/>
      <c r="F42" s="36"/>
      <c r="G42" s="208" t="s">
        <v>152</v>
      </c>
      <c r="H42" s="90"/>
      <c r="I42" s="230">
        <v>11</v>
      </c>
      <c r="J42" s="48" t="s">
        <v>20</v>
      </c>
      <c r="K42" s="48" t="s">
        <v>153</v>
      </c>
      <c r="L42" s="89"/>
    </row>
    <row r="43" spans="1:12" ht="45">
      <c r="A43" s="183" t="s">
        <v>154</v>
      </c>
      <c r="B43" s="82" t="s">
        <v>150</v>
      </c>
      <c r="C43" s="91" t="s">
        <v>16</v>
      </c>
      <c r="D43" s="184" t="s">
        <v>151</v>
      </c>
      <c r="E43" s="35"/>
      <c r="F43" s="36"/>
      <c r="G43" s="208" t="s">
        <v>152</v>
      </c>
      <c r="H43" s="90"/>
      <c r="I43" s="230">
        <v>11</v>
      </c>
      <c r="J43" s="48" t="s">
        <v>20</v>
      </c>
      <c r="K43" s="48" t="s">
        <v>155</v>
      </c>
      <c r="L43" s="89"/>
    </row>
    <row r="44" spans="1:12" ht="15.6">
      <c r="A44" s="183" t="s">
        <v>156</v>
      </c>
      <c r="B44" s="82" t="s">
        <v>157</v>
      </c>
      <c r="C44" s="91" t="s">
        <v>16</v>
      </c>
      <c r="D44" s="184" t="s">
        <v>158</v>
      </c>
      <c r="E44" s="35"/>
      <c r="F44" s="36"/>
      <c r="G44" s="208" t="s">
        <v>152</v>
      </c>
      <c r="H44" s="90"/>
      <c r="I44" s="230">
        <v>20</v>
      </c>
      <c r="J44" s="48" t="s">
        <v>20</v>
      </c>
      <c r="K44" s="48" t="s">
        <v>159</v>
      </c>
      <c r="L44" s="89"/>
    </row>
    <row r="45" spans="1:12" ht="30">
      <c r="A45" s="183" t="s">
        <v>160</v>
      </c>
      <c r="B45" s="82" t="s">
        <v>161</v>
      </c>
      <c r="C45" s="91" t="s">
        <v>16</v>
      </c>
      <c r="D45" s="184" t="s">
        <v>162</v>
      </c>
      <c r="E45" s="35"/>
      <c r="F45" s="36"/>
      <c r="G45" s="208" t="s">
        <v>152</v>
      </c>
      <c r="H45" s="90"/>
      <c r="I45" s="230">
        <v>11</v>
      </c>
      <c r="J45" s="48" t="s">
        <v>20</v>
      </c>
      <c r="K45" s="48" t="s">
        <v>163</v>
      </c>
      <c r="L45" s="89"/>
    </row>
    <row r="46" spans="1:12" ht="15.6">
      <c r="A46" s="246" t="s">
        <v>164</v>
      </c>
      <c r="B46" s="247"/>
      <c r="C46" s="247"/>
      <c r="D46" s="247"/>
      <c r="E46" s="247"/>
      <c r="F46" s="247"/>
      <c r="G46" s="247"/>
      <c r="H46" s="247"/>
      <c r="I46" s="247"/>
      <c r="J46" s="48"/>
      <c r="K46" s="48"/>
      <c r="L46" s="89"/>
    </row>
    <row r="47" spans="1:12" ht="15.6">
      <c r="A47" s="46" t="s">
        <v>165</v>
      </c>
      <c r="B47" s="82" t="s">
        <v>166</v>
      </c>
      <c r="C47" s="82" t="s">
        <v>67</v>
      </c>
      <c r="D47" s="82"/>
      <c r="E47" s="35">
        <v>24</v>
      </c>
      <c r="F47" s="36">
        <v>3.2000000000000002E-3</v>
      </c>
      <c r="G47" s="90">
        <v>0</v>
      </c>
      <c r="H47" s="90">
        <v>0</v>
      </c>
      <c r="I47" s="116">
        <v>4</v>
      </c>
      <c r="J47" s="48" t="s">
        <v>20</v>
      </c>
      <c r="K47" s="48" t="s">
        <v>167</v>
      </c>
      <c r="L47" s="89"/>
    </row>
    <row r="48" spans="1:12" ht="15.6">
      <c r="A48" s="46" t="s">
        <v>168</v>
      </c>
      <c r="B48" s="82" t="s">
        <v>166</v>
      </c>
      <c r="C48" s="82" t="s">
        <v>169</v>
      </c>
      <c r="D48" s="82" t="s">
        <v>170</v>
      </c>
      <c r="E48" s="82" t="s">
        <v>18</v>
      </c>
      <c r="F48" s="82" t="s">
        <v>18</v>
      </c>
      <c r="G48" s="90">
        <v>0</v>
      </c>
      <c r="H48" s="90">
        <v>0</v>
      </c>
      <c r="I48" s="116">
        <v>4</v>
      </c>
      <c r="J48" s="48" t="s">
        <v>20</v>
      </c>
      <c r="K48" s="48" t="s">
        <v>171</v>
      </c>
      <c r="L48" s="89"/>
    </row>
    <row r="49" spans="1:12" ht="15.6">
      <c r="A49" s="46" t="s">
        <v>172</v>
      </c>
      <c r="B49" s="82" t="s">
        <v>116</v>
      </c>
      <c r="C49" s="82" t="s">
        <v>173</v>
      </c>
      <c r="D49" s="82" t="s">
        <v>174</v>
      </c>
      <c r="E49" s="82" t="s">
        <v>18</v>
      </c>
      <c r="F49" s="82" t="s">
        <v>18</v>
      </c>
      <c r="G49" s="90">
        <v>0</v>
      </c>
      <c r="H49" s="90">
        <v>0</v>
      </c>
      <c r="I49" s="116">
        <v>6</v>
      </c>
      <c r="J49" s="48" t="s">
        <v>20</v>
      </c>
      <c r="K49" s="48" t="s">
        <v>175</v>
      </c>
      <c r="L49" s="89"/>
    </row>
    <row r="50" spans="1:12" ht="30">
      <c r="A50" s="46" t="s">
        <v>176</v>
      </c>
      <c r="B50" s="82" t="s">
        <v>177</v>
      </c>
      <c r="C50" s="220" t="s">
        <v>178</v>
      </c>
      <c r="D50" s="82" t="s">
        <v>179</v>
      </c>
      <c r="E50" s="82" t="s">
        <v>18</v>
      </c>
      <c r="F50" s="82" t="s">
        <v>18</v>
      </c>
      <c r="G50" s="90">
        <v>0</v>
      </c>
      <c r="H50" s="90">
        <v>0</v>
      </c>
      <c r="I50" s="116">
        <v>6</v>
      </c>
      <c r="J50" s="48" t="s">
        <v>20</v>
      </c>
      <c r="K50" s="48" t="s">
        <v>180</v>
      </c>
      <c r="L50" s="89"/>
    </row>
    <row r="51" spans="1:12" ht="15.6">
      <c r="A51" s="246" t="s">
        <v>181</v>
      </c>
      <c r="B51" s="247"/>
      <c r="C51" s="247"/>
      <c r="D51" s="247"/>
      <c r="E51" s="247"/>
      <c r="F51" s="247"/>
      <c r="G51" s="247"/>
      <c r="H51" s="247"/>
      <c r="I51" s="247"/>
      <c r="J51" s="48"/>
      <c r="K51" s="48"/>
      <c r="L51" s="89"/>
    </row>
    <row r="52" spans="1:12" ht="15.6">
      <c r="A52" s="46" t="s">
        <v>182</v>
      </c>
      <c r="B52" s="82" t="s">
        <v>55</v>
      </c>
      <c r="C52" s="82" t="s">
        <v>67</v>
      </c>
      <c r="D52" s="34" t="s">
        <v>32</v>
      </c>
      <c r="E52" s="35">
        <v>102.8</v>
      </c>
      <c r="F52" s="38">
        <f>0.012</f>
        <v>1.2E-2</v>
      </c>
      <c r="G52" s="90">
        <v>0</v>
      </c>
      <c r="H52" s="90">
        <v>0</v>
      </c>
      <c r="I52" s="116">
        <v>8</v>
      </c>
      <c r="J52" s="48" t="s">
        <v>20</v>
      </c>
      <c r="K52" s="48" t="s">
        <v>183</v>
      </c>
      <c r="L52" s="89"/>
    </row>
    <row r="53" spans="1:12" ht="15.6">
      <c r="A53" s="46" t="s">
        <v>184</v>
      </c>
      <c r="B53" s="82" t="s">
        <v>55</v>
      </c>
      <c r="C53" s="82" t="s">
        <v>67</v>
      </c>
      <c r="D53" s="34" t="s">
        <v>32</v>
      </c>
      <c r="E53" s="35">
        <v>346</v>
      </c>
      <c r="F53" s="38">
        <f>0.039</f>
        <v>3.9E-2</v>
      </c>
      <c r="G53" s="90">
        <v>0</v>
      </c>
      <c r="H53" s="90">
        <v>0</v>
      </c>
      <c r="I53" s="116">
        <v>8</v>
      </c>
      <c r="J53" s="48" t="s">
        <v>20</v>
      </c>
      <c r="K53" s="48" t="s">
        <v>185</v>
      </c>
      <c r="L53" s="89"/>
    </row>
    <row r="54" spans="1:12" ht="105.6">
      <c r="A54" s="46" t="s">
        <v>186</v>
      </c>
      <c r="B54" s="82" t="s">
        <v>187</v>
      </c>
      <c r="C54" s="82" t="s">
        <v>16</v>
      </c>
      <c r="D54" s="220" t="s">
        <v>188</v>
      </c>
      <c r="E54" s="82" t="s">
        <v>18</v>
      </c>
      <c r="F54" s="82" t="s">
        <v>18</v>
      </c>
      <c r="G54" s="84" t="s">
        <v>19</v>
      </c>
      <c r="H54" s="90">
        <v>0</v>
      </c>
      <c r="I54" s="116">
        <v>15</v>
      </c>
      <c r="J54" s="48"/>
      <c r="K54" s="48" t="s">
        <v>189</v>
      </c>
      <c r="L54" s="89"/>
    </row>
    <row r="55" spans="1:12" ht="15.6">
      <c r="A55" s="246" t="s">
        <v>190</v>
      </c>
      <c r="B55" s="247"/>
      <c r="C55" s="247"/>
      <c r="D55" s="247"/>
      <c r="E55" s="247"/>
      <c r="F55" s="247"/>
      <c r="G55" s="247"/>
      <c r="H55" s="247"/>
      <c r="I55" s="247"/>
      <c r="J55" s="48"/>
      <c r="K55" s="48"/>
      <c r="L55" s="89"/>
    </row>
    <row r="56" spans="1:12" ht="30">
      <c r="A56" s="46" t="s">
        <v>191</v>
      </c>
      <c r="B56" s="82" t="s">
        <v>192</v>
      </c>
      <c r="C56" s="82" t="s">
        <v>67</v>
      </c>
      <c r="D56" s="34" t="s">
        <v>32</v>
      </c>
      <c r="E56" s="35">
        <v>1098</v>
      </c>
      <c r="F56" s="38">
        <v>0.16400000000000001</v>
      </c>
      <c r="G56" s="90">
        <v>0</v>
      </c>
      <c r="H56" s="90">
        <v>0</v>
      </c>
      <c r="I56" s="116">
        <v>5</v>
      </c>
      <c r="J56" s="48" t="s">
        <v>20</v>
      </c>
      <c r="K56" s="48" t="s">
        <v>193</v>
      </c>
      <c r="L56" s="89"/>
    </row>
    <row r="57" spans="1:12" ht="30">
      <c r="A57" s="46" t="s">
        <v>194</v>
      </c>
      <c r="B57" s="82" t="s">
        <v>192</v>
      </c>
      <c r="C57" s="82" t="s">
        <v>67</v>
      </c>
      <c r="D57" s="34" t="s">
        <v>32</v>
      </c>
      <c r="E57" s="35">
        <v>715</v>
      </c>
      <c r="F57" s="38">
        <v>0.107</v>
      </c>
      <c r="G57" s="90">
        <v>0</v>
      </c>
      <c r="H57" s="90">
        <v>0</v>
      </c>
      <c r="I57" s="116">
        <v>4</v>
      </c>
      <c r="J57" s="48" t="s">
        <v>20</v>
      </c>
      <c r="K57" s="48" t="s">
        <v>195</v>
      </c>
      <c r="L57" s="89"/>
    </row>
    <row r="58" spans="1:12" ht="15.6">
      <c r="A58" s="46" t="s">
        <v>196</v>
      </c>
      <c r="B58" s="82" t="s">
        <v>192</v>
      </c>
      <c r="C58" s="82" t="s">
        <v>67</v>
      </c>
      <c r="D58" s="34" t="s">
        <v>32</v>
      </c>
      <c r="E58" s="35">
        <v>89</v>
      </c>
      <c r="F58" s="173">
        <f>0.09*0.31</f>
        <v>2.7899999999999998E-2</v>
      </c>
      <c r="G58" s="90">
        <v>0</v>
      </c>
      <c r="H58" s="90">
        <v>0</v>
      </c>
      <c r="I58" s="116">
        <v>3</v>
      </c>
      <c r="J58" s="48" t="s">
        <v>20</v>
      </c>
      <c r="K58" s="48" t="s">
        <v>197</v>
      </c>
      <c r="L58" s="231">
        <v>44407</v>
      </c>
    </row>
    <row r="59" spans="1:12" ht="15.6">
      <c r="A59" s="46" t="s">
        <v>198</v>
      </c>
      <c r="B59" s="82" t="s">
        <v>192</v>
      </c>
      <c r="C59" s="82" t="s">
        <v>67</v>
      </c>
      <c r="D59" s="34" t="s">
        <v>32</v>
      </c>
      <c r="E59" s="35">
        <v>196</v>
      </c>
      <c r="F59" s="38">
        <v>0.114</v>
      </c>
      <c r="G59" s="90">
        <v>0</v>
      </c>
      <c r="H59" s="90">
        <v>0</v>
      </c>
      <c r="I59" s="116">
        <v>3</v>
      </c>
      <c r="J59" s="48" t="s">
        <v>20</v>
      </c>
      <c r="K59" s="48" t="s">
        <v>199</v>
      </c>
      <c r="L59" s="89"/>
    </row>
    <row r="60" spans="1:12" ht="60">
      <c r="A60" s="46" t="s">
        <v>200</v>
      </c>
      <c r="B60" s="82" t="s">
        <v>201</v>
      </c>
      <c r="C60" s="82" t="s">
        <v>202</v>
      </c>
      <c r="D60" s="82" t="s">
        <v>202</v>
      </c>
      <c r="E60" s="82" t="s">
        <v>18</v>
      </c>
      <c r="F60" s="82" t="s">
        <v>18</v>
      </c>
      <c r="G60" s="90"/>
      <c r="H60" s="84"/>
      <c r="I60" s="116">
        <v>15</v>
      </c>
      <c r="J60" s="48" t="s">
        <v>20</v>
      </c>
      <c r="K60" s="48" t="s">
        <v>203</v>
      </c>
      <c r="L60" s="231" t="s">
        <v>204</v>
      </c>
    </row>
    <row r="61" spans="1:12" ht="15.6">
      <c r="A61" s="246" t="s">
        <v>205</v>
      </c>
      <c r="B61" s="247"/>
      <c r="C61" s="247"/>
      <c r="D61" s="247"/>
      <c r="E61" s="247"/>
      <c r="F61" s="247"/>
      <c r="G61" s="247"/>
      <c r="H61" s="247"/>
      <c r="I61" s="247"/>
      <c r="J61" s="48"/>
      <c r="K61" s="48"/>
      <c r="L61" s="89"/>
    </row>
    <row r="62" spans="1:12" ht="30">
      <c r="A62" s="46" t="s">
        <v>206</v>
      </c>
      <c r="B62" s="82" t="s">
        <v>207</v>
      </c>
      <c r="C62" s="82" t="s">
        <v>16</v>
      </c>
      <c r="D62" s="82" t="s">
        <v>208</v>
      </c>
      <c r="E62" s="82" t="s">
        <v>18</v>
      </c>
      <c r="F62" s="82" t="s">
        <v>18</v>
      </c>
      <c r="G62" s="90">
        <v>0</v>
      </c>
      <c r="H62" s="90">
        <v>0</v>
      </c>
      <c r="I62" s="116">
        <v>15</v>
      </c>
      <c r="J62" s="48" t="s">
        <v>20</v>
      </c>
      <c r="K62" s="48" t="s">
        <v>209</v>
      </c>
      <c r="L62" s="89"/>
    </row>
    <row r="63" spans="1:12" ht="30">
      <c r="A63" s="46" t="s">
        <v>210</v>
      </c>
      <c r="B63" s="82" t="s">
        <v>207</v>
      </c>
      <c r="C63" s="82" t="s">
        <v>16</v>
      </c>
      <c r="D63" s="82" t="s">
        <v>208</v>
      </c>
      <c r="E63" s="82" t="s">
        <v>18</v>
      </c>
      <c r="F63" s="82" t="s">
        <v>18</v>
      </c>
      <c r="G63" s="90">
        <v>0</v>
      </c>
      <c r="H63" s="90">
        <v>0</v>
      </c>
      <c r="I63" s="116">
        <v>15</v>
      </c>
      <c r="J63" s="48" t="s">
        <v>20</v>
      </c>
      <c r="K63" s="48" t="s">
        <v>211</v>
      </c>
      <c r="L63" s="89"/>
    </row>
    <row r="64" spans="1:12" ht="45">
      <c r="A64" s="46" t="s">
        <v>212</v>
      </c>
      <c r="B64" s="82" t="s">
        <v>207</v>
      </c>
      <c r="C64" s="82" t="s">
        <v>16</v>
      </c>
      <c r="D64" s="82" t="s">
        <v>213</v>
      </c>
      <c r="E64" s="82" t="s">
        <v>18</v>
      </c>
      <c r="F64" s="82" t="s">
        <v>18</v>
      </c>
      <c r="G64" s="84"/>
      <c r="H64" s="90">
        <v>0</v>
      </c>
      <c r="I64" s="116">
        <v>15</v>
      </c>
      <c r="J64" s="48" t="s">
        <v>20</v>
      </c>
      <c r="K64" s="48" t="s">
        <v>214</v>
      </c>
      <c r="L64" s="89"/>
    </row>
    <row r="65" spans="1:12" ht="45">
      <c r="A65" s="46" t="s">
        <v>215</v>
      </c>
      <c r="B65" s="82" t="s">
        <v>207</v>
      </c>
      <c r="C65" s="82" t="s">
        <v>16</v>
      </c>
      <c r="D65" s="82" t="s">
        <v>213</v>
      </c>
      <c r="E65" s="82" t="s">
        <v>18</v>
      </c>
      <c r="F65" s="82" t="s">
        <v>18</v>
      </c>
      <c r="G65" s="84"/>
      <c r="H65" s="90">
        <v>0</v>
      </c>
      <c r="I65" s="116">
        <v>15</v>
      </c>
      <c r="J65" s="48" t="s">
        <v>20</v>
      </c>
      <c r="K65" s="48" t="s">
        <v>216</v>
      </c>
      <c r="L65" s="89"/>
    </row>
    <row r="66" spans="1:12" ht="45">
      <c r="A66" s="46" t="s">
        <v>217</v>
      </c>
      <c r="B66" s="82" t="s">
        <v>207</v>
      </c>
      <c r="C66" s="82" t="s">
        <v>16</v>
      </c>
      <c r="D66" s="82" t="s">
        <v>213</v>
      </c>
      <c r="E66" s="82" t="s">
        <v>18</v>
      </c>
      <c r="F66" s="82" t="s">
        <v>18</v>
      </c>
      <c r="G66" s="84"/>
      <c r="H66" s="90">
        <v>0</v>
      </c>
      <c r="I66" s="116">
        <v>15</v>
      </c>
      <c r="J66" s="48" t="s">
        <v>20</v>
      </c>
      <c r="K66" s="48" t="s">
        <v>218</v>
      </c>
      <c r="L66" s="89"/>
    </row>
    <row r="67" spans="1:12" ht="30">
      <c r="A67" s="46" t="s">
        <v>219</v>
      </c>
      <c r="B67" s="82"/>
      <c r="C67" s="82" t="s">
        <v>16</v>
      </c>
      <c r="D67" s="84"/>
      <c r="E67" s="82" t="s">
        <v>18</v>
      </c>
      <c r="F67" s="82" t="s">
        <v>18</v>
      </c>
      <c r="G67" s="84"/>
      <c r="H67" s="90">
        <v>0</v>
      </c>
      <c r="I67" s="116">
        <v>15</v>
      </c>
      <c r="J67" s="48" t="s">
        <v>20</v>
      </c>
      <c r="K67" s="48" t="s">
        <v>220</v>
      </c>
      <c r="L67" s="89"/>
    </row>
    <row r="68" spans="1:12" ht="90">
      <c r="A68" s="46" t="s">
        <v>221</v>
      </c>
      <c r="B68" s="82" t="s">
        <v>222</v>
      </c>
      <c r="C68" s="82" t="s">
        <v>223</v>
      </c>
      <c r="D68" s="82" t="s">
        <v>224</v>
      </c>
      <c r="E68" s="82" t="s">
        <v>18</v>
      </c>
      <c r="F68" s="82" t="s">
        <v>18</v>
      </c>
      <c r="G68" s="84"/>
      <c r="H68" s="90">
        <v>0</v>
      </c>
      <c r="I68" s="116">
        <v>25</v>
      </c>
      <c r="J68" s="48" t="s">
        <v>20</v>
      </c>
      <c r="K68" s="48" t="s">
        <v>225</v>
      </c>
      <c r="L68" s="89"/>
    </row>
    <row r="69" spans="1:12" ht="165">
      <c r="A69" s="46" t="s">
        <v>226</v>
      </c>
      <c r="B69" s="82" t="s">
        <v>227</v>
      </c>
      <c r="C69" s="82" t="s">
        <v>228</v>
      </c>
      <c r="D69" s="82" t="s">
        <v>229</v>
      </c>
      <c r="E69" s="82" t="s">
        <v>18</v>
      </c>
      <c r="F69" s="82" t="s">
        <v>18</v>
      </c>
      <c r="G69" s="84"/>
      <c r="H69" s="90">
        <v>0</v>
      </c>
      <c r="I69" s="116">
        <v>17</v>
      </c>
      <c r="J69" s="48" t="s">
        <v>20</v>
      </c>
      <c r="K69" s="48" t="s">
        <v>230</v>
      </c>
      <c r="L69" s="89"/>
    </row>
    <row r="70" spans="1:12" ht="30">
      <c r="A70" s="46" t="s">
        <v>231</v>
      </c>
      <c r="B70" s="82" t="s">
        <v>207</v>
      </c>
      <c r="C70" s="82" t="s">
        <v>16</v>
      </c>
      <c r="D70" s="82" t="s">
        <v>232</v>
      </c>
      <c r="E70" s="82" t="s">
        <v>18</v>
      </c>
      <c r="F70" s="82" t="s">
        <v>18</v>
      </c>
      <c r="G70" s="90">
        <v>0</v>
      </c>
      <c r="H70" s="90">
        <v>0</v>
      </c>
      <c r="I70" s="116">
        <v>17</v>
      </c>
      <c r="J70" s="48" t="s">
        <v>20</v>
      </c>
      <c r="K70" s="48" t="s">
        <v>233</v>
      </c>
      <c r="L70" s="89"/>
    </row>
    <row r="71" spans="1:12" ht="90">
      <c r="A71" s="46" t="s">
        <v>234</v>
      </c>
      <c r="B71" s="82" t="s">
        <v>235</v>
      </c>
      <c r="C71" s="82" t="s">
        <v>16</v>
      </c>
      <c r="D71" s="174" t="s">
        <v>236</v>
      </c>
      <c r="E71" s="82" t="s">
        <v>18</v>
      </c>
      <c r="F71" s="82" t="s">
        <v>18</v>
      </c>
      <c r="G71" s="90">
        <v>0</v>
      </c>
      <c r="H71" s="90">
        <v>0</v>
      </c>
      <c r="I71" s="116">
        <v>15</v>
      </c>
      <c r="J71" s="48" t="s">
        <v>20</v>
      </c>
      <c r="K71" s="48" t="s">
        <v>237</v>
      </c>
      <c r="L71" s="231">
        <v>44407</v>
      </c>
    </row>
    <row r="72" spans="1:12" ht="30">
      <c r="A72" s="46" t="s">
        <v>238</v>
      </c>
      <c r="B72" s="82" t="s">
        <v>239</v>
      </c>
      <c r="C72" s="82" t="s">
        <v>16</v>
      </c>
      <c r="D72" s="82" t="s">
        <v>240</v>
      </c>
      <c r="E72" s="82" t="s">
        <v>18</v>
      </c>
      <c r="F72" s="82" t="s">
        <v>18</v>
      </c>
      <c r="G72" s="90">
        <v>0</v>
      </c>
      <c r="H72" s="90">
        <v>0</v>
      </c>
      <c r="I72" s="116">
        <v>15</v>
      </c>
      <c r="J72" s="48" t="s">
        <v>20</v>
      </c>
      <c r="K72" s="48" t="s">
        <v>241</v>
      </c>
      <c r="L72" s="231"/>
    </row>
    <row r="73" spans="1:12" ht="90">
      <c r="A73" s="46" t="s">
        <v>242</v>
      </c>
      <c r="B73" s="82" t="s">
        <v>239</v>
      </c>
      <c r="C73" s="82" t="s">
        <v>16</v>
      </c>
      <c r="D73" s="82" t="s">
        <v>243</v>
      </c>
      <c r="E73" s="82" t="s">
        <v>18</v>
      </c>
      <c r="F73" s="82" t="s">
        <v>18</v>
      </c>
      <c r="G73" s="90">
        <v>0</v>
      </c>
      <c r="H73" s="90">
        <v>0</v>
      </c>
      <c r="I73" s="116">
        <v>15</v>
      </c>
      <c r="J73" s="48" t="s">
        <v>20</v>
      </c>
      <c r="K73" s="48" t="s">
        <v>244</v>
      </c>
      <c r="L73" s="231">
        <v>44407</v>
      </c>
    </row>
    <row r="74" spans="1:12" ht="15.6">
      <c r="A74" s="185" t="s">
        <v>245</v>
      </c>
      <c r="B74" s="187" t="s">
        <v>246</v>
      </c>
      <c r="C74" s="91" t="s">
        <v>16</v>
      </c>
      <c r="D74" s="188" t="s">
        <v>247</v>
      </c>
      <c r="E74" s="84"/>
      <c r="F74" s="84"/>
      <c r="G74" s="84"/>
      <c r="H74" s="90"/>
      <c r="I74" s="116">
        <v>10</v>
      </c>
      <c r="J74" s="48"/>
      <c r="K74" s="48" t="s">
        <v>248</v>
      </c>
      <c r="L74" s="89"/>
    </row>
    <row r="75" spans="1:12" ht="15.6">
      <c r="A75" s="185" t="s">
        <v>249</v>
      </c>
      <c r="B75" s="187" t="s">
        <v>250</v>
      </c>
      <c r="C75" s="91" t="s">
        <v>16</v>
      </c>
      <c r="D75" s="188" t="s">
        <v>251</v>
      </c>
      <c r="E75" s="84"/>
      <c r="F75" s="84"/>
      <c r="G75" s="84"/>
      <c r="H75" s="90"/>
      <c r="I75" s="116">
        <v>20</v>
      </c>
      <c r="J75" s="48" t="s">
        <v>20</v>
      </c>
      <c r="K75" s="48" t="s">
        <v>252</v>
      </c>
      <c r="L75" s="89"/>
    </row>
    <row r="76" spans="1:12" ht="15.6">
      <c r="A76" s="185" t="s">
        <v>253</v>
      </c>
      <c r="B76" s="187" t="s">
        <v>250</v>
      </c>
      <c r="C76" s="91" t="s">
        <v>16</v>
      </c>
      <c r="D76" s="188" t="s">
        <v>251</v>
      </c>
      <c r="E76" s="84"/>
      <c r="F76" s="84"/>
      <c r="G76" s="84"/>
      <c r="H76" s="90"/>
      <c r="I76" s="116">
        <v>20</v>
      </c>
      <c r="J76" s="48" t="s">
        <v>20</v>
      </c>
      <c r="K76" s="48" t="s">
        <v>254</v>
      </c>
      <c r="L76" s="89"/>
    </row>
    <row r="77" spans="1:12" ht="15.6">
      <c r="A77" s="185" t="s">
        <v>255</v>
      </c>
      <c r="B77" s="187" t="s">
        <v>256</v>
      </c>
      <c r="C77" s="91" t="s">
        <v>16</v>
      </c>
      <c r="D77" s="188" t="s">
        <v>251</v>
      </c>
      <c r="E77" s="84"/>
      <c r="F77" s="84"/>
      <c r="G77" s="84"/>
      <c r="H77" s="90"/>
      <c r="I77" s="116">
        <v>20</v>
      </c>
      <c r="J77" s="48" t="s">
        <v>20</v>
      </c>
      <c r="K77" s="48" t="s">
        <v>257</v>
      </c>
      <c r="L77" s="233"/>
    </row>
    <row r="78" spans="1:12" ht="15.6">
      <c r="A78" s="185" t="s">
        <v>258</v>
      </c>
      <c r="B78" s="187" t="s">
        <v>256</v>
      </c>
      <c r="C78" s="91" t="s">
        <v>16</v>
      </c>
      <c r="D78" s="188" t="s">
        <v>251</v>
      </c>
      <c r="E78" s="84"/>
      <c r="F78" s="84"/>
      <c r="G78" s="84"/>
      <c r="H78" s="90"/>
      <c r="I78" s="116">
        <v>20</v>
      </c>
      <c r="J78" s="48" t="s">
        <v>20</v>
      </c>
      <c r="K78" s="48" t="s">
        <v>259</v>
      </c>
      <c r="L78" s="233"/>
    </row>
    <row r="79" spans="1:12" ht="15.6">
      <c r="A79" s="185" t="s">
        <v>260</v>
      </c>
      <c r="B79" s="187" t="s">
        <v>261</v>
      </c>
      <c r="C79" s="91" t="s">
        <v>16</v>
      </c>
      <c r="D79" s="188" t="s">
        <v>262</v>
      </c>
      <c r="E79" s="84"/>
      <c r="F79" s="84"/>
      <c r="G79" s="84"/>
      <c r="H79" s="90"/>
      <c r="I79" s="116">
        <v>20</v>
      </c>
      <c r="J79" s="48" t="s">
        <v>20</v>
      </c>
      <c r="K79" s="48" t="s">
        <v>263</v>
      </c>
      <c r="L79" s="89"/>
    </row>
    <row r="80" spans="1:12" ht="15.6">
      <c r="A80" s="185" t="s">
        <v>264</v>
      </c>
      <c r="B80" s="187" t="s">
        <v>261</v>
      </c>
      <c r="C80" s="91" t="s">
        <v>16</v>
      </c>
      <c r="D80" s="188" t="s">
        <v>262</v>
      </c>
      <c r="E80" s="84"/>
      <c r="F80" s="84"/>
      <c r="G80" s="84"/>
      <c r="H80" s="90"/>
      <c r="I80" s="116">
        <v>20</v>
      </c>
      <c r="J80" s="48" t="s">
        <v>20</v>
      </c>
      <c r="K80" s="48" t="s">
        <v>265</v>
      </c>
      <c r="L80" s="89"/>
    </row>
    <row r="81" spans="1:12" ht="30.6">
      <c r="A81" s="185" t="s">
        <v>266</v>
      </c>
      <c r="B81" s="187" t="s">
        <v>267</v>
      </c>
      <c r="C81" s="91" t="s">
        <v>16</v>
      </c>
      <c r="D81" s="186" t="s">
        <v>268</v>
      </c>
      <c r="E81" s="84"/>
      <c r="F81" s="84"/>
      <c r="G81" s="84"/>
      <c r="H81" s="90"/>
      <c r="I81" s="116">
        <v>11</v>
      </c>
      <c r="J81" s="48" t="s">
        <v>20</v>
      </c>
      <c r="K81" s="48" t="s">
        <v>269</v>
      </c>
      <c r="L81" s="89"/>
    </row>
    <row r="82" spans="1:12" ht="30.6">
      <c r="A82" s="185" t="s">
        <v>270</v>
      </c>
      <c r="B82" s="187" t="s">
        <v>267</v>
      </c>
      <c r="C82" s="91" t="s">
        <v>16</v>
      </c>
      <c r="D82" s="186" t="s">
        <v>268</v>
      </c>
      <c r="E82" s="84"/>
      <c r="F82" s="84"/>
      <c r="G82" s="84"/>
      <c r="H82" s="90"/>
      <c r="I82" s="116">
        <v>11</v>
      </c>
      <c r="J82" s="48" t="s">
        <v>20</v>
      </c>
      <c r="K82" s="48" t="s">
        <v>271</v>
      </c>
      <c r="L82" s="89"/>
    </row>
    <row r="83" spans="1:12" ht="15.6">
      <c r="A83" s="46" t="s">
        <v>98</v>
      </c>
      <c r="B83" s="243" t="s">
        <v>99</v>
      </c>
      <c r="C83" s="243" t="s">
        <v>100</v>
      </c>
      <c r="D83" s="243" t="s">
        <v>101</v>
      </c>
      <c r="E83" s="92">
        <v>0</v>
      </c>
      <c r="F83" s="92">
        <v>0</v>
      </c>
      <c r="G83" s="94">
        <v>40.369999999999997</v>
      </c>
      <c r="H83" s="92"/>
      <c r="I83" s="117">
        <v>7.5</v>
      </c>
      <c r="J83" s="48" t="s">
        <v>34</v>
      </c>
      <c r="K83" s="48" t="s">
        <v>272</v>
      </c>
      <c r="L83" s="89"/>
    </row>
    <row r="84" spans="1:12" ht="15.6">
      <c r="A84" s="46" t="s">
        <v>103</v>
      </c>
      <c r="B84" s="244"/>
      <c r="C84" s="244"/>
      <c r="D84" s="244"/>
      <c r="E84" s="92">
        <v>142.44999999999999</v>
      </c>
      <c r="F84" s="92">
        <v>0</v>
      </c>
      <c r="G84" s="94">
        <v>40.369999999999997</v>
      </c>
      <c r="H84" s="92">
        <v>0</v>
      </c>
      <c r="I84" s="117">
        <v>7.5</v>
      </c>
      <c r="J84" s="48" t="s">
        <v>20</v>
      </c>
      <c r="K84" s="48" t="s">
        <v>273</v>
      </c>
      <c r="L84" s="89"/>
    </row>
    <row r="85" spans="1:12" ht="15.6">
      <c r="A85" s="46" t="s">
        <v>105</v>
      </c>
      <c r="B85" s="244"/>
      <c r="C85" s="244"/>
      <c r="D85" s="244"/>
      <c r="E85" s="92">
        <v>291.19</v>
      </c>
      <c r="F85" s="92">
        <v>0</v>
      </c>
      <c r="G85" s="92">
        <v>0</v>
      </c>
      <c r="H85" s="92">
        <v>0</v>
      </c>
      <c r="I85" s="117">
        <v>7.5</v>
      </c>
      <c r="J85" s="48" t="s">
        <v>20</v>
      </c>
      <c r="K85" s="48" t="s">
        <v>274</v>
      </c>
      <c r="L85" s="89"/>
    </row>
    <row r="86" spans="1:12" ht="15.6">
      <c r="A86" s="46" t="s">
        <v>107</v>
      </c>
      <c r="B86" s="244"/>
      <c r="C86" s="244"/>
      <c r="D86" s="244"/>
      <c r="E86" s="92">
        <v>142.44999999999999</v>
      </c>
      <c r="F86" s="93">
        <v>0</v>
      </c>
      <c r="G86" s="92">
        <v>0</v>
      </c>
      <c r="H86" s="92">
        <v>0</v>
      </c>
      <c r="I86" s="117">
        <v>7.5</v>
      </c>
      <c r="J86" s="48" t="s">
        <v>20</v>
      </c>
      <c r="K86" s="48" t="s">
        <v>275</v>
      </c>
      <c r="L86" s="89"/>
    </row>
    <row r="87" spans="1:12" ht="15.6">
      <c r="A87" s="113" t="s">
        <v>109</v>
      </c>
      <c r="B87" s="245"/>
      <c r="C87" s="245"/>
      <c r="D87" s="245"/>
      <c r="E87" s="171">
        <v>148.74</v>
      </c>
      <c r="F87" s="172">
        <v>0</v>
      </c>
      <c r="G87" s="171">
        <v>0</v>
      </c>
      <c r="H87" s="171">
        <v>0</v>
      </c>
      <c r="I87" s="117">
        <v>7.5</v>
      </c>
      <c r="J87" s="121" t="s">
        <v>20</v>
      </c>
      <c r="K87" s="48" t="s">
        <v>276</v>
      </c>
      <c r="L87" s="232">
        <v>44372</v>
      </c>
    </row>
    <row r="88" spans="1:12" ht="15.6">
      <c r="A88" s="46"/>
      <c r="B88" s="82"/>
      <c r="C88" s="82"/>
      <c r="D88" s="84"/>
      <c r="E88" s="84"/>
      <c r="F88" s="84"/>
      <c r="G88" s="84"/>
      <c r="H88" s="90"/>
      <c r="I88" s="116"/>
      <c r="J88" s="48" t="s">
        <v>20</v>
      </c>
      <c r="K88" s="48"/>
      <c r="L88" s="89"/>
    </row>
    <row r="89" spans="1:12" ht="15.6">
      <c r="A89" s="246" t="s">
        <v>277</v>
      </c>
      <c r="B89" s="247"/>
      <c r="C89" s="247"/>
      <c r="D89" s="247"/>
      <c r="E89" s="247"/>
      <c r="F89" s="247"/>
      <c r="G89" s="247"/>
      <c r="H89" s="247"/>
      <c r="I89" s="247"/>
      <c r="J89" s="48"/>
      <c r="K89" s="48"/>
      <c r="L89" s="89"/>
    </row>
    <row r="90" spans="1:12" ht="45">
      <c r="A90" s="46" t="s">
        <v>278</v>
      </c>
      <c r="B90" s="82" t="s">
        <v>222</v>
      </c>
      <c r="C90" s="82" t="s">
        <v>16</v>
      </c>
      <c r="D90" s="82" t="s">
        <v>279</v>
      </c>
      <c r="E90" s="82" t="s">
        <v>18</v>
      </c>
      <c r="F90" s="82" t="s">
        <v>18</v>
      </c>
      <c r="G90" s="90">
        <v>0</v>
      </c>
      <c r="H90" s="90">
        <v>0</v>
      </c>
      <c r="I90" s="116"/>
      <c r="J90" s="48"/>
      <c r="K90" s="48" t="s">
        <v>280</v>
      </c>
      <c r="L90" s="89"/>
    </row>
    <row r="91" spans="1:12" ht="150">
      <c r="A91" s="46" t="s">
        <v>281</v>
      </c>
      <c r="B91" s="82" t="s">
        <v>282</v>
      </c>
      <c r="C91" s="82" t="s">
        <v>16</v>
      </c>
      <c r="D91" s="82" t="s">
        <v>283</v>
      </c>
      <c r="E91" s="82" t="s">
        <v>18</v>
      </c>
      <c r="F91" s="82" t="s">
        <v>18</v>
      </c>
      <c r="G91" s="90">
        <v>0</v>
      </c>
      <c r="H91" s="90">
        <v>0</v>
      </c>
      <c r="I91" s="116">
        <v>15</v>
      </c>
      <c r="J91" s="48"/>
      <c r="K91" s="48" t="s">
        <v>284</v>
      </c>
      <c r="L91" s="89"/>
    </row>
    <row r="92" spans="1:12" ht="31.2">
      <c r="A92" s="189" t="s">
        <v>285</v>
      </c>
      <c r="B92" s="100" t="s">
        <v>286</v>
      </c>
      <c r="C92" s="91" t="s">
        <v>16</v>
      </c>
      <c r="D92" s="188" t="s">
        <v>287</v>
      </c>
      <c r="E92" s="84"/>
      <c r="F92" s="84"/>
      <c r="G92" s="84"/>
      <c r="H92" s="96"/>
      <c r="I92" s="116"/>
      <c r="J92" s="48"/>
      <c r="K92" s="48" t="s">
        <v>288</v>
      </c>
      <c r="L92" s="89"/>
    </row>
    <row r="93" spans="1:12" ht="31.2">
      <c r="A93" s="189" t="s">
        <v>289</v>
      </c>
      <c r="B93" s="100" t="s">
        <v>286</v>
      </c>
      <c r="C93" s="91" t="s">
        <v>16</v>
      </c>
      <c r="D93" s="188" t="s">
        <v>287</v>
      </c>
      <c r="E93" s="84"/>
      <c r="F93" s="84"/>
      <c r="G93" s="84"/>
      <c r="H93" s="96"/>
      <c r="I93" s="116"/>
      <c r="J93" s="48"/>
      <c r="K93" s="48" t="s">
        <v>290</v>
      </c>
      <c r="L93" s="233"/>
    </row>
    <row r="94" spans="1:12" ht="150">
      <c r="A94" s="185" t="s">
        <v>291</v>
      </c>
      <c r="B94" s="82" t="s">
        <v>282</v>
      </c>
      <c r="C94" s="91"/>
      <c r="D94" s="91"/>
      <c r="E94" s="84"/>
      <c r="F94" s="84"/>
      <c r="G94" s="90"/>
      <c r="H94" s="90"/>
      <c r="I94" s="116">
        <v>15</v>
      </c>
      <c r="J94" s="48"/>
      <c r="K94" s="48" t="s">
        <v>292</v>
      </c>
      <c r="L94" s="89"/>
    </row>
    <row r="95" spans="1:12" ht="15.6">
      <c r="A95" s="46"/>
      <c r="B95" s="82"/>
      <c r="C95" s="82"/>
      <c r="D95" s="82"/>
      <c r="E95" s="84"/>
      <c r="F95" s="84"/>
      <c r="G95" s="90"/>
      <c r="H95" s="90"/>
      <c r="I95" s="116"/>
      <c r="J95" s="48"/>
      <c r="K95" s="48"/>
      <c r="L95" s="89"/>
    </row>
    <row r="96" spans="1:12" ht="15.6">
      <c r="A96" s="46"/>
      <c r="B96" s="82"/>
      <c r="C96" s="82"/>
      <c r="D96" s="82"/>
      <c r="E96" s="84"/>
      <c r="F96" s="84"/>
      <c r="G96" s="90"/>
      <c r="H96" s="90"/>
      <c r="I96" s="116"/>
      <c r="J96" s="48"/>
      <c r="K96" s="48"/>
      <c r="L96" s="89"/>
    </row>
    <row r="97" spans="1:12" ht="15.6">
      <c r="A97" s="254" t="s">
        <v>293</v>
      </c>
      <c r="B97" s="255"/>
      <c r="C97" s="255"/>
      <c r="D97" s="255"/>
      <c r="E97" s="255"/>
      <c r="F97" s="255"/>
      <c r="G97" s="255"/>
      <c r="H97" s="255"/>
      <c r="I97" s="255"/>
      <c r="J97" s="48"/>
      <c r="K97" s="48"/>
      <c r="L97" s="89"/>
    </row>
    <row r="98" spans="1:12" ht="30">
      <c r="A98" s="46" t="s">
        <v>294</v>
      </c>
      <c r="B98" s="82" t="s">
        <v>295</v>
      </c>
      <c r="C98" s="82" t="s">
        <v>16</v>
      </c>
      <c r="D98" s="82" t="s">
        <v>296</v>
      </c>
      <c r="E98" s="82" t="s">
        <v>18</v>
      </c>
      <c r="F98" s="82" t="s">
        <v>18</v>
      </c>
      <c r="G98" s="90">
        <v>0</v>
      </c>
      <c r="H98" s="90">
        <v>0</v>
      </c>
      <c r="I98" s="116">
        <v>15</v>
      </c>
      <c r="J98" s="48" t="s">
        <v>20</v>
      </c>
      <c r="K98" s="48" t="s">
        <v>297</v>
      </c>
      <c r="L98" s="89"/>
    </row>
    <row r="99" spans="1:12" ht="15.6">
      <c r="A99" s="113" t="s">
        <v>298</v>
      </c>
      <c r="B99" s="187" t="s">
        <v>299</v>
      </c>
      <c r="C99" s="82"/>
      <c r="D99" s="84"/>
      <c r="E99" s="84"/>
      <c r="F99" s="84"/>
      <c r="G99" s="84"/>
      <c r="H99" s="90"/>
      <c r="I99" s="116">
        <v>15</v>
      </c>
      <c r="J99" s="48" t="s">
        <v>20</v>
      </c>
      <c r="K99" s="48" t="s">
        <v>300</v>
      </c>
      <c r="L99" s="89"/>
    </row>
    <row r="100" spans="1:12" ht="30.6">
      <c r="A100" s="46" t="s">
        <v>301</v>
      </c>
      <c r="B100" s="82" t="s">
        <v>116</v>
      </c>
      <c r="C100" s="82" t="s">
        <v>16</v>
      </c>
      <c r="D100" s="82" t="s">
        <v>302</v>
      </c>
      <c r="E100" s="82" t="s">
        <v>18</v>
      </c>
      <c r="F100" s="82" t="s">
        <v>18</v>
      </c>
      <c r="G100" s="90">
        <v>0</v>
      </c>
      <c r="H100" s="90">
        <v>0</v>
      </c>
      <c r="I100" s="116">
        <v>19</v>
      </c>
      <c r="J100" s="48" t="s">
        <v>20</v>
      </c>
      <c r="K100" s="48" t="s">
        <v>303</v>
      </c>
      <c r="L100" s="89"/>
    </row>
    <row r="101" spans="1:12" ht="17.399999999999999">
      <c r="A101" s="256" t="s">
        <v>304</v>
      </c>
      <c r="B101" s="257"/>
      <c r="C101" s="257"/>
      <c r="D101" s="257"/>
      <c r="E101" s="257"/>
      <c r="F101" s="257"/>
      <c r="G101" s="257"/>
      <c r="H101" s="257"/>
      <c r="I101" s="257"/>
      <c r="J101" s="48"/>
      <c r="K101" s="48"/>
      <c r="L101" s="89"/>
    </row>
    <row r="102" spans="1:12" ht="15.6">
      <c r="A102" s="254"/>
      <c r="B102" s="255"/>
      <c r="C102" s="255"/>
      <c r="D102" s="255"/>
      <c r="E102" s="255"/>
      <c r="F102" s="255"/>
      <c r="G102" s="255"/>
      <c r="H102" s="255"/>
      <c r="I102" s="255"/>
      <c r="J102" s="48"/>
      <c r="K102" s="48"/>
      <c r="L102" s="89"/>
    </row>
    <row r="103" spans="1:12" ht="105">
      <c r="A103" s="70" t="s">
        <v>305</v>
      </c>
      <c r="B103" s="82" t="s">
        <v>306</v>
      </c>
      <c r="C103" s="82" t="s">
        <v>307</v>
      </c>
      <c r="D103" s="82" t="s">
        <v>308</v>
      </c>
      <c r="E103" s="84"/>
      <c r="F103" s="84"/>
      <c r="G103" s="84"/>
      <c r="H103" s="84"/>
      <c r="I103" s="116">
        <v>15</v>
      </c>
      <c r="J103" s="48"/>
      <c r="K103" s="48" t="s">
        <v>309</v>
      </c>
      <c r="L103" s="234">
        <v>44379</v>
      </c>
    </row>
    <row r="104" spans="1:12" ht="15.6">
      <c r="A104" s="46" t="s">
        <v>310</v>
      </c>
      <c r="B104" s="82" t="s">
        <v>311</v>
      </c>
      <c r="C104" s="82" t="s">
        <v>312</v>
      </c>
      <c r="D104" s="82"/>
      <c r="E104" s="84"/>
      <c r="F104" s="84"/>
      <c r="G104" s="84"/>
      <c r="H104" s="84"/>
      <c r="I104" s="116"/>
      <c r="J104" s="48"/>
      <c r="K104" s="48" t="s">
        <v>313</v>
      </c>
      <c r="L104" s="89"/>
    </row>
    <row r="105" spans="1:12" ht="15">
      <c r="A105" s="46" t="s">
        <v>314</v>
      </c>
      <c r="B105" s="82" t="s">
        <v>311</v>
      </c>
      <c r="C105" s="82" t="s">
        <v>312</v>
      </c>
      <c r="D105" s="82"/>
      <c r="E105" s="82"/>
      <c r="F105" s="82"/>
      <c r="G105" s="82"/>
      <c r="H105" s="82"/>
      <c r="I105" s="116">
        <v>30</v>
      </c>
      <c r="J105" s="48" t="s">
        <v>20</v>
      </c>
      <c r="K105" s="48" t="s">
        <v>315</v>
      </c>
      <c r="L105" s="89"/>
    </row>
    <row r="106" spans="1:12" ht="15">
      <c r="A106" s="46" t="s">
        <v>316</v>
      </c>
      <c r="B106" s="82" t="s">
        <v>311</v>
      </c>
      <c r="C106" s="82" t="s">
        <v>312</v>
      </c>
      <c r="D106" s="82"/>
      <c r="E106" s="82"/>
      <c r="F106" s="82"/>
      <c r="G106" s="82"/>
      <c r="H106" s="82"/>
      <c r="I106" s="116">
        <v>30</v>
      </c>
      <c r="J106" s="48" t="s">
        <v>20</v>
      </c>
      <c r="K106" s="48" t="s">
        <v>317</v>
      </c>
      <c r="L106" s="89"/>
    </row>
    <row r="107" spans="1:12" ht="15">
      <c r="A107" s="46" t="s">
        <v>318</v>
      </c>
      <c r="B107" s="82" t="s">
        <v>311</v>
      </c>
      <c r="C107" s="82" t="s">
        <v>312</v>
      </c>
      <c r="D107" s="82"/>
      <c r="E107" s="82"/>
      <c r="F107" s="82"/>
      <c r="G107" s="82"/>
      <c r="H107" s="82"/>
      <c r="I107" s="116">
        <v>30</v>
      </c>
      <c r="J107" s="48" t="s">
        <v>20</v>
      </c>
      <c r="K107" s="48" t="s">
        <v>319</v>
      </c>
      <c r="L107" s="89"/>
    </row>
    <row r="108" spans="1:12" ht="15">
      <c r="A108" s="46" t="s">
        <v>320</v>
      </c>
      <c r="B108" s="82" t="s">
        <v>311</v>
      </c>
      <c r="C108" s="82" t="s">
        <v>312</v>
      </c>
      <c r="D108" s="82"/>
      <c r="E108" s="82"/>
      <c r="F108" s="82"/>
      <c r="G108" s="82"/>
      <c r="H108" s="82"/>
      <c r="I108" s="116">
        <v>15</v>
      </c>
      <c r="J108" s="48" t="s">
        <v>20</v>
      </c>
      <c r="K108" s="48" t="s">
        <v>321</v>
      </c>
      <c r="L108" s="89"/>
    </row>
    <row r="109" spans="1:12" ht="15">
      <c r="A109" s="46" t="s">
        <v>322</v>
      </c>
      <c r="B109" s="82" t="s">
        <v>311</v>
      </c>
      <c r="C109" s="82" t="s">
        <v>312</v>
      </c>
      <c r="D109" s="82"/>
      <c r="E109" s="82"/>
      <c r="F109" s="82"/>
      <c r="G109" s="82"/>
      <c r="H109" s="82"/>
      <c r="I109" s="116">
        <v>18</v>
      </c>
      <c r="J109" s="48" t="s">
        <v>20</v>
      </c>
      <c r="K109" s="48" t="s">
        <v>323</v>
      </c>
      <c r="L109" s="89"/>
    </row>
    <row r="110" spans="1:12" ht="15">
      <c r="A110" s="46" t="s">
        <v>324</v>
      </c>
      <c r="B110" s="82" t="s">
        <v>311</v>
      </c>
      <c r="C110" s="82" t="s">
        <v>312</v>
      </c>
      <c r="D110" s="82"/>
      <c r="E110" s="82"/>
      <c r="F110" s="82"/>
      <c r="G110" s="82"/>
      <c r="H110" s="82"/>
      <c r="I110" s="116"/>
      <c r="J110" s="48" t="s">
        <v>20</v>
      </c>
      <c r="K110" s="48" t="s">
        <v>325</v>
      </c>
      <c r="L110" s="89"/>
    </row>
    <row r="111" spans="1:12" ht="45">
      <c r="A111" s="46" t="s">
        <v>326</v>
      </c>
      <c r="B111" s="82" t="s">
        <v>327</v>
      </c>
      <c r="C111" s="82" t="s">
        <v>100</v>
      </c>
      <c r="D111" s="82" t="s">
        <v>328</v>
      </c>
      <c r="E111" s="82"/>
      <c r="F111" s="82"/>
      <c r="G111" s="82"/>
      <c r="H111" s="82"/>
      <c r="I111" s="116">
        <v>7.5</v>
      </c>
      <c r="J111" s="48" t="s">
        <v>20</v>
      </c>
      <c r="K111" s="48" t="s">
        <v>329</v>
      </c>
      <c r="L111" s="89"/>
    </row>
    <row r="112" spans="1:12" ht="15">
      <c r="A112" s="46" t="s">
        <v>330</v>
      </c>
      <c r="B112" s="82" t="s">
        <v>311</v>
      </c>
      <c r="C112" s="82" t="s">
        <v>312</v>
      </c>
      <c r="D112" s="82"/>
      <c r="E112" s="82"/>
      <c r="F112" s="82"/>
      <c r="G112" s="82"/>
      <c r="H112" s="82"/>
      <c r="I112" s="116">
        <v>30</v>
      </c>
      <c r="J112" s="48" t="s">
        <v>20</v>
      </c>
      <c r="K112" s="48" t="s">
        <v>331</v>
      </c>
      <c r="L112" s="89"/>
    </row>
    <row r="113" spans="1:12" ht="15.6">
      <c r="A113" s="46" t="s">
        <v>332</v>
      </c>
      <c r="B113" s="82" t="s">
        <v>311</v>
      </c>
      <c r="C113" s="82" t="s">
        <v>312</v>
      </c>
      <c r="D113" s="82"/>
      <c r="E113" s="84"/>
      <c r="F113" s="84"/>
      <c r="G113" s="84"/>
      <c r="H113" s="84"/>
      <c r="I113" s="116"/>
      <c r="J113" s="48" t="s">
        <v>20</v>
      </c>
      <c r="K113" s="48" t="s">
        <v>333</v>
      </c>
      <c r="L113" s="89"/>
    </row>
    <row r="114" spans="1:12" ht="15.6">
      <c r="A114" s="46" t="s">
        <v>334</v>
      </c>
      <c r="B114" s="82" t="s">
        <v>311</v>
      </c>
      <c r="C114" s="82" t="s">
        <v>312</v>
      </c>
      <c r="D114" s="82"/>
      <c r="E114" s="84"/>
      <c r="F114" s="84"/>
      <c r="G114" s="84"/>
      <c r="H114" s="84"/>
      <c r="I114" s="116"/>
      <c r="J114" s="48" t="s">
        <v>20</v>
      </c>
      <c r="K114" s="48" t="s">
        <v>335</v>
      </c>
      <c r="L114" s="89"/>
    </row>
    <row r="115" spans="1:12" ht="30">
      <c r="A115" s="46" t="s">
        <v>336</v>
      </c>
      <c r="B115" s="82" t="s">
        <v>311</v>
      </c>
      <c r="C115" s="82" t="s">
        <v>312</v>
      </c>
      <c r="D115" s="82"/>
      <c r="E115" s="84"/>
      <c r="F115" s="84"/>
      <c r="G115" s="84"/>
      <c r="H115" s="84"/>
      <c r="I115" s="116">
        <v>15</v>
      </c>
      <c r="J115" s="48" t="s">
        <v>20</v>
      </c>
      <c r="K115" s="48" t="s">
        <v>337</v>
      </c>
      <c r="L115" s="89"/>
    </row>
    <row r="116" spans="1:12" ht="30">
      <c r="A116" s="46" t="s">
        <v>338</v>
      </c>
      <c r="B116" s="82" t="s">
        <v>311</v>
      </c>
      <c r="C116" s="82" t="s">
        <v>312</v>
      </c>
      <c r="D116" s="82"/>
      <c r="E116" s="84"/>
      <c r="F116" s="84"/>
      <c r="G116" s="84"/>
      <c r="H116" s="84"/>
      <c r="I116" s="116">
        <v>15</v>
      </c>
      <c r="J116" s="48" t="s">
        <v>20</v>
      </c>
      <c r="K116" s="48" t="s">
        <v>339</v>
      </c>
      <c r="L116" s="89"/>
    </row>
    <row r="117" spans="1:12" ht="30">
      <c r="A117" s="46" t="s">
        <v>340</v>
      </c>
      <c r="B117" s="82" t="s">
        <v>311</v>
      </c>
      <c r="C117" s="82" t="s">
        <v>312</v>
      </c>
      <c r="D117" s="82"/>
      <c r="E117" s="84"/>
      <c r="F117" s="84"/>
      <c r="G117" s="84"/>
      <c r="H117" s="84"/>
      <c r="I117" s="116">
        <v>15</v>
      </c>
      <c r="J117" s="48" t="s">
        <v>20</v>
      </c>
      <c r="K117" s="48" t="s">
        <v>341</v>
      </c>
      <c r="L117" s="89"/>
    </row>
    <row r="118" spans="1:12" ht="30">
      <c r="A118" s="46" t="s">
        <v>342</v>
      </c>
      <c r="B118" s="82" t="s">
        <v>311</v>
      </c>
      <c r="C118" s="82" t="s">
        <v>312</v>
      </c>
      <c r="D118" s="82"/>
      <c r="E118" s="84"/>
      <c r="F118" s="84"/>
      <c r="G118" s="84"/>
      <c r="H118" s="84"/>
      <c r="I118" s="116">
        <v>15</v>
      </c>
      <c r="J118" s="48" t="s">
        <v>20</v>
      </c>
      <c r="K118" s="48" t="s">
        <v>343</v>
      </c>
      <c r="L118" s="89"/>
    </row>
    <row r="119" spans="1:12" ht="45">
      <c r="A119" s="46" t="s">
        <v>217</v>
      </c>
      <c r="B119" s="82" t="s">
        <v>311</v>
      </c>
      <c r="C119" s="82" t="s">
        <v>312</v>
      </c>
      <c r="D119" s="82"/>
      <c r="E119" s="84"/>
      <c r="F119" s="84"/>
      <c r="G119" s="84"/>
      <c r="H119" s="84"/>
      <c r="I119" s="116">
        <v>15</v>
      </c>
      <c r="J119" s="48" t="s">
        <v>20</v>
      </c>
      <c r="K119" s="48" t="s">
        <v>344</v>
      </c>
      <c r="L119" s="89"/>
    </row>
    <row r="120" spans="1:12" ht="30">
      <c r="A120" s="46" t="s">
        <v>219</v>
      </c>
      <c r="B120" s="82" t="s">
        <v>311</v>
      </c>
      <c r="C120" s="82" t="s">
        <v>312</v>
      </c>
      <c r="D120" s="82"/>
      <c r="E120" s="84"/>
      <c r="F120" s="84"/>
      <c r="G120" s="84"/>
      <c r="H120" s="84"/>
      <c r="I120" s="116">
        <v>15</v>
      </c>
      <c r="J120" s="48" t="s">
        <v>20</v>
      </c>
      <c r="K120" s="48" t="s">
        <v>345</v>
      </c>
      <c r="L120" s="89"/>
    </row>
    <row r="121" spans="1:12" ht="90">
      <c r="A121" s="46" t="s">
        <v>221</v>
      </c>
      <c r="B121" s="82" t="s">
        <v>311</v>
      </c>
      <c r="C121" s="82" t="s">
        <v>312</v>
      </c>
      <c r="D121" s="82"/>
      <c r="E121" s="84"/>
      <c r="F121" s="84"/>
      <c r="G121" s="84"/>
      <c r="H121" s="84"/>
      <c r="I121" s="116">
        <v>25</v>
      </c>
      <c r="J121" s="48" t="s">
        <v>20</v>
      </c>
      <c r="K121" s="48" t="s">
        <v>346</v>
      </c>
      <c r="L121" s="89"/>
    </row>
    <row r="122" spans="1:12" ht="45">
      <c r="A122" s="46" t="s">
        <v>226</v>
      </c>
      <c r="B122" s="82" t="s">
        <v>311</v>
      </c>
      <c r="C122" s="82" t="s">
        <v>312</v>
      </c>
      <c r="D122" s="82"/>
      <c r="E122" s="84"/>
      <c r="F122" s="84"/>
      <c r="G122" s="84"/>
      <c r="H122" s="84"/>
      <c r="I122" s="116">
        <v>17</v>
      </c>
      <c r="J122" s="48" t="s">
        <v>20</v>
      </c>
      <c r="K122" s="48" t="s">
        <v>347</v>
      </c>
      <c r="L122" s="89"/>
    </row>
    <row r="123" spans="1:12" ht="30">
      <c r="A123" s="46" t="s">
        <v>348</v>
      </c>
      <c r="B123" s="82" t="s">
        <v>311</v>
      </c>
      <c r="C123" s="82" t="s">
        <v>312</v>
      </c>
      <c r="D123" s="82"/>
      <c r="E123" s="84"/>
      <c r="F123" s="84"/>
      <c r="G123" s="84"/>
      <c r="H123" s="84"/>
      <c r="I123" s="116">
        <v>17</v>
      </c>
      <c r="J123" s="48" t="s">
        <v>20</v>
      </c>
      <c r="K123" s="48" t="s">
        <v>349</v>
      </c>
      <c r="L123" s="89"/>
    </row>
    <row r="124" spans="1:12" ht="30">
      <c r="A124" s="46" t="s">
        <v>234</v>
      </c>
      <c r="B124" s="82" t="s">
        <v>311</v>
      </c>
      <c r="C124" s="82" t="s">
        <v>312</v>
      </c>
      <c r="D124" s="82"/>
      <c r="E124" s="84"/>
      <c r="F124" s="84"/>
      <c r="G124" s="84"/>
      <c r="H124" s="84"/>
      <c r="I124" s="116">
        <v>15</v>
      </c>
      <c r="J124" s="48" t="s">
        <v>20</v>
      </c>
      <c r="K124" s="48" t="s">
        <v>350</v>
      </c>
      <c r="L124" s="233"/>
    </row>
    <row r="125" spans="1:12" ht="15.6">
      <c r="A125" s="46" t="s">
        <v>238</v>
      </c>
      <c r="B125" s="82" t="s">
        <v>311</v>
      </c>
      <c r="C125" s="82" t="s">
        <v>312</v>
      </c>
      <c r="D125" s="82"/>
      <c r="E125" s="84"/>
      <c r="F125" s="84"/>
      <c r="G125" s="84"/>
      <c r="H125" s="84"/>
      <c r="I125" s="116">
        <v>15</v>
      </c>
      <c r="J125" s="48" t="s">
        <v>20</v>
      </c>
      <c r="K125" s="48" t="s">
        <v>351</v>
      </c>
      <c r="L125" s="89"/>
    </row>
    <row r="126" spans="1:12" ht="15.6">
      <c r="A126" s="46" t="s">
        <v>242</v>
      </c>
      <c r="B126" s="82" t="s">
        <v>311</v>
      </c>
      <c r="C126" s="82" t="s">
        <v>312</v>
      </c>
      <c r="D126" s="82"/>
      <c r="E126" s="84"/>
      <c r="F126" s="84"/>
      <c r="G126" s="84"/>
      <c r="H126" s="84"/>
      <c r="I126" s="116">
        <v>15</v>
      </c>
      <c r="J126" s="48" t="s">
        <v>20</v>
      </c>
      <c r="K126" s="48" t="s">
        <v>352</v>
      </c>
      <c r="L126" s="89"/>
    </row>
    <row r="127" spans="1:12" ht="15.6">
      <c r="A127" s="46" t="s">
        <v>294</v>
      </c>
      <c r="B127" s="82" t="s">
        <v>311</v>
      </c>
      <c r="C127" s="82" t="s">
        <v>312</v>
      </c>
      <c r="D127" s="82"/>
      <c r="E127" s="84"/>
      <c r="F127" s="84"/>
      <c r="G127" s="84"/>
      <c r="H127" s="84"/>
      <c r="I127" s="116">
        <v>15</v>
      </c>
      <c r="J127" s="48" t="s">
        <v>20</v>
      </c>
      <c r="K127" s="48" t="s">
        <v>353</v>
      </c>
      <c r="L127" s="89"/>
    </row>
    <row r="128" spans="1:12" ht="15.6">
      <c r="A128" s="46" t="s">
        <v>245</v>
      </c>
      <c r="B128" s="82" t="s">
        <v>311</v>
      </c>
      <c r="C128" s="82" t="s">
        <v>312</v>
      </c>
      <c r="D128" s="82"/>
      <c r="E128" s="84"/>
      <c r="F128" s="84"/>
      <c r="G128" s="84"/>
      <c r="H128" s="84"/>
      <c r="I128" s="116">
        <v>10</v>
      </c>
      <c r="J128" s="48" t="s">
        <v>34</v>
      </c>
      <c r="K128" s="48" t="s">
        <v>354</v>
      </c>
      <c r="L128" s="89"/>
    </row>
    <row r="129" spans="1:12" ht="15.6">
      <c r="A129" s="46" t="s">
        <v>249</v>
      </c>
      <c r="B129" s="82" t="s">
        <v>311</v>
      </c>
      <c r="C129" s="82" t="s">
        <v>312</v>
      </c>
      <c r="D129" s="82"/>
      <c r="E129" s="84"/>
      <c r="F129" s="84"/>
      <c r="G129" s="84"/>
      <c r="H129" s="84"/>
      <c r="I129" s="116">
        <v>20</v>
      </c>
      <c r="J129" s="48" t="s">
        <v>20</v>
      </c>
      <c r="K129" s="48" t="s">
        <v>355</v>
      </c>
      <c r="L129" s="89"/>
    </row>
    <row r="130" spans="1:12" ht="15.6">
      <c r="A130" s="46" t="s">
        <v>253</v>
      </c>
      <c r="B130" s="82" t="s">
        <v>311</v>
      </c>
      <c r="C130" s="82" t="s">
        <v>312</v>
      </c>
      <c r="D130" s="82"/>
      <c r="E130" s="84"/>
      <c r="F130" s="84"/>
      <c r="G130" s="84"/>
      <c r="H130" s="84"/>
      <c r="I130" s="116">
        <v>20</v>
      </c>
      <c r="J130" s="48" t="s">
        <v>20</v>
      </c>
      <c r="K130" s="48" t="s">
        <v>356</v>
      </c>
      <c r="L130" s="89"/>
    </row>
    <row r="131" spans="1:12" ht="15.6">
      <c r="A131" s="46" t="s">
        <v>255</v>
      </c>
      <c r="B131" s="82" t="s">
        <v>311</v>
      </c>
      <c r="C131" s="82" t="s">
        <v>312</v>
      </c>
      <c r="D131" s="82"/>
      <c r="E131" s="84"/>
      <c r="F131" s="84"/>
      <c r="G131" s="84"/>
      <c r="H131" s="84"/>
      <c r="I131" s="116">
        <v>20</v>
      </c>
      <c r="J131" s="48" t="s">
        <v>20</v>
      </c>
      <c r="K131" s="48" t="s">
        <v>357</v>
      </c>
      <c r="L131" s="233"/>
    </row>
    <row r="132" spans="1:12" ht="15.6">
      <c r="A132" s="46" t="s">
        <v>258</v>
      </c>
      <c r="B132" s="82" t="s">
        <v>311</v>
      </c>
      <c r="C132" s="82" t="s">
        <v>312</v>
      </c>
      <c r="D132" s="82"/>
      <c r="E132" s="84"/>
      <c r="F132" s="84"/>
      <c r="G132" s="84"/>
      <c r="H132" s="84"/>
      <c r="I132" s="116">
        <v>20</v>
      </c>
      <c r="J132" s="48" t="s">
        <v>20</v>
      </c>
      <c r="K132" s="48" t="s">
        <v>358</v>
      </c>
      <c r="L132" s="233"/>
    </row>
    <row r="133" spans="1:12" ht="15.6">
      <c r="A133" s="46" t="s">
        <v>359</v>
      </c>
      <c r="B133" s="82" t="s">
        <v>311</v>
      </c>
      <c r="C133" s="82" t="s">
        <v>312</v>
      </c>
      <c r="D133" s="82"/>
      <c r="E133" s="84"/>
      <c r="F133" s="84"/>
      <c r="G133" s="84"/>
      <c r="H133" s="84"/>
      <c r="I133" s="116">
        <v>20</v>
      </c>
      <c r="J133" s="48" t="s">
        <v>20</v>
      </c>
      <c r="K133" s="48" t="s">
        <v>360</v>
      </c>
      <c r="L133" s="89"/>
    </row>
    <row r="134" spans="1:12" ht="15.6">
      <c r="A134" s="46" t="s">
        <v>361</v>
      </c>
      <c r="B134" s="82" t="s">
        <v>311</v>
      </c>
      <c r="C134" s="82" t="s">
        <v>312</v>
      </c>
      <c r="D134" s="82"/>
      <c r="E134" s="84"/>
      <c r="F134" s="84"/>
      <c r="G134" s="84"/>
      <c r="H134" s="84"/>
      <c r="I134" s="116">
        <v>20</v>
      </c>
      <c r="J134" s="48" t="s">
        <v>20</v>
      </c>
      <c r="K134" s="48" t="s">
        <v>362</v>
      </c>
      <c r="L134" s="89"/>
    </row>
    <row r="135" spans="1:12" ht="30">
      <c r="A135" s="46" t="s">
        <v>363</v>
      </c>
      <c r="B135" s="82" t="s">
        <v>311</v>
      </c>
      <c r="C135" s="82" t="s">
        <v>312</v>
      </c>
      <c r="D135" s="82"/>
      <c r="E135" s="84"/>
      <c r="F135" s="84"/>
      <c r="G135" s="84"/>
      <c r="H135" s="84"/>
      <c r="I135" s="116">
        <v>11</v>
      </c>
      <c r="J135" s="48" t="s">
        <v>20</v>
      </c>
      <c r="K135" s="48" t="s">
        <v>364</v>
      </c>
      <c r="L135" s="89"/>
    </row>
    <row r="136" spans="1:12" ht="30">
      <c r="A136" s="46" t="s">
        <v>363</v>
      </c>
      <c r="B136" s="82" t="s">
        <v>311</v>
      </c>
      <c r="C136" s="82" t="s">
        <v>312</v>
      </c>
      <c r="D136" s="82"/>
      <c r="E136" s="84"/>
      <c r="F136" s="84"/>
      <c r="G136" s="84"/>
      <c r="H136" s="84"/>
      <c r="I136" s="116">
        <v>11</v>
      </c>
      <c r="J136" s="48" t="s">
        <v>20</v>
      </c>
      <c r="K136" s="48" t="s">
        <v>365</v>
      </c>
      <c r="L136" s="89"/>
    </row>
    <row r="137" spans="1:12" ht="15.6">
      <c r="A137" s="46" t="s">
        <v>291</v>
      </c>
      <c r="B137" s="82" t="s">
        <v>311</v>
      </c>
      <c r="C137" s="82" t="s">
        <v>312</v>
      </c>
      <c r="D137" s="82"/>
      <c r="E137" s="84"/>
      <c r="F137" s="84"/>
      <c r="G137" s="84"/>
      <c r="H137" s="84"/>
      <c r="I137" s="116"/>
      <c r="J137" s="48" t="s">
        <v>34</v>
      </c>
      <c r="K137" s="48" t="s">
        <v>366</v>
      </c>
      <c r="L137" s="89"/>
    </row>
    <row r="138" spans="1:12" ht="15.6">
      <c r="A138" s="46" t="s">
        <v>367</v>
      </c>
      <c r="B138" s="82" t="s">
        <v>311</v>
      </c>
      <c r="C138" s="82" t="s">
        <v>312</v>
      </c>
      <c r="D138" s="82"/>
      <c r="E138" s="84"/>
      <c r="F138" s="84"/>
      <c r="G138" s="84"/>
      <c r="H138" s="84"/>
      <c r="I138" s="118">
        <v>10</v>
      </c>
      <c r="J138" s="48" t="s">
        <v>20</v>
      </c>
      <c r="K138" s="48" t="s">
        <v>368</v>
      </c>
      <c r="L138" s="232">
        <v>44659</v>
      </c>
    </row>
    <row r="139" spans="1:12" ht="30">
      <c r="A139" s="46" t="s">
        <v>369</v>
      </c>
      <c r="B139" s="82" t="s">
        <v>311</v>
      </c>
      <c r="C139" s="82" t="s">
        <v>312</v>
      </c>
      <c r="D139" s="82"/>
      <c r="E139" s="84"/>
      <c r="F139" s="84"/>
      <c r="G139" s="84"/>
      <c r="H139" s="84"/>
      <c r="I139" s="116">
        <v>11</v>
      </c>
      <c r="J139" s="48" t="s">
        <v>20</v>
      </c>
      <c r="K139" s="48" t="s">
        <v>370</v>
      </c>
      <c r="L139" s="89"/>
    </row>
    <row r="140" spans="1:12" ht="30">
      <c r="A140" s="46" t="s">
        <v>371</v>
      </c>
      <c r="B140" s="82" t="s">
        <v>311</v>
      </c>
      <c r="C140" s="82" t="s">
        <v>312</v>
      </c>
      <c r="D140" s="82"/>
      <c r="E140" s="84"/>
      <c r="F140" s="84"/>
      <c r="G140" s="84"/>
      <c r="H140" s="84"/>
      <c r="I140" s="116">
        <v>11</v>
      </c>
      <c r="J140" s="48" t="s">
        <v>20</v>
      </c>
      <c r="K140" s="48" t="s">
        <v>372</v>
      </c>
      <c r="L140" s="89"/>
    </row>
    <row r="141" spans="1:12" ht="15.6">
      <c r="A141" s="46" t="s">
        <v>156</v>
      </c>
      <c r="B141" s="82" t="s">
        <v>311</v>
      </c>
      <c r="C141" s="82" t="s">
        <v>312</v>
      </c>
      <c r="D141" s="82"/>
      <c r="E141" s="84"/>
      <c r="F141" s="84"/>
      <c r="G141" s="84"/>
      <c r="H141" s="84"/>
      <c r="I141" s="116">
        <v>20</v>
      </c>
      <c r="J141" s="48" t="s">
        <v>20</v>
      </c>
      <c r="K141" s="48" t="s">
        <v>373</v>
      </c>
      <c r="L141" s="89"/>
    </row>
    <row r="142" spans="1:12" ht="15.6">
      <c r="A142" s="46" t="s">
        <v>374</v>
      </c>
      <c r="B142" s="82" t="s">
        <v>311</v>
      </c>
      <c r="C142" s="82" t="s">
        <v>312</v>
      </c>
      <c r="D142" s="82"/>
      <c r="E142" s="84"/>
      <c r="F142" s="84"/>
      <c r="G142" s="84"/>
      <c r="H142" s="84"/>
      <c r="I142" s="116">
        <v>11</v>
      </c>
      <c r="J142" s="48" t="s">
        <v>20</v>
      </c>
      <c r="K142" s="48" t="s">
        <v>375</v>
      </c>
      <c r="L142" s="89"/>
    </row>
    <row r="143" spans="1:12" ht="30">
      <c r="A143" s="46" t="s">
        <v>285</v>
      </c>
      <c r="B143" s="82" t="s">
        <v>311</v>
      </c>
      <c r="C143" s="82" t="s">
        <v>312</v>
      </c>
      <c r="D143" s="218"/>
      <c r="E143" s="84"/>
      <c r="F143" s="84"/>
      <c r="G143" s="84"/>
      <c r="H143" s="84"/>
      <c r="I143" s="116"/>
      <c r="J143" s="48"/>
      <c r="K143" s="48" t="s">
        <v>376</v>
      </c>
      <c r="L143" s="89"/>
    </row>
    <row r="144" spans="1:12" ht="30">
      <c r="A144" s="46" t="s">
        <v>289</v>
      </c>
      <c r="B144" s="82" t="s">
        <v>311</v>
      </c>
      <c r="C144" s="82" t="s">
        <v>312</v>
      </c>
      <c r="D144" s="218"/>
      <c r="E144" s="84"/>
      <c r="F144" s="84"/>
      <c r="G144" s="84"/>
      <c r="H144" s="84"/>
      <c r="I144" s="116"/>
      <c r="J144" s="48"/>
      <c r="K144" s="48" t="s">
        <v>377</v>
      </c>
      <c r="L144" s="233"/>
    </row>
    <row r="145" spans="1:12" ht="15.6">
      <c r="A145" s="46" t="s">
        <v>378</v>
      </c>
      <c r="B145" s="82" t="s">
        <v>311</v>
      </c>
      <c r="C145" s="82" t="s">
        <v>312</v>
      </c>
      <c r="D145" s="218"/>
      <c r="E145" s="84"/>
      <c r="F145" s="84"/>
      <c r="G145" s="84"/>
      <c r="H145" s="84"/>
      <c r="I145" s="116"/>
      <c r="J145" s="48"/>
      <c r="K145" s="48" t="s">
        <v>379</v>
      </c>
      <c r="L145" s="89"/>
    </row>
    <row r="146" spans="1:12" ht="15.6">
      <c r="A146" s="46" t="s">
        <v>98</v>
      </c>
      <c r="B146" s="243" t="s">
        <v>380</v>
      </c>
      <c r="C146" s="243" t="s">
        <v>100</v>
      </c>
      <c r="D146" s="243" t="s">
        <v>101</v>
      </c>
      <c r="E146" s="92">
        <v>0</v>
      </c>
      <c r="F146" s="92">
        <v>0</v>
      </c>
      <c r="G146" s="94">
        <v>40.369999999999997</v>
      </c>
      <c r="H146" s="92"/>
      <c r="I146" s="117">
        <v>7.5</v>
      </c>
      <c r="J146" s="48" t="s">
        <v>34</v>
      </c>
      <c r="K146" s="48" t="s">
        <v>381</v>
      </c>
      <c r="L146" s="89"/>
    </row>
    <row r="147" spans="1:12" ht="15.6">
      <c r="A147" s="46" t="s">
        <v>103</v>
      </c>
      <c r="B147" s="244"/>
      <c r="C147" s="244"/>
      <c r="D147" s="244"/>
      <c r="E147" s="92">
        <v>142.44999999999999</v>
      </c>
      <c r="F147" s="92">
        <v>0</v>
      </c>
      <c r="G147" s="94">
        <v>40.369999999999997</v>
      </c>
      <c r="H147" s="92">
        <v>0</v>
      </c>
      <c r="I147" s="117">
        <v>7.5</v>
      </c>
      <c r="J147" s="48" t="s">
        <v>20</v>
      </c>
      <c r="K147" s="48" t="s">
        <v>382</v>
      </c>
      <c r="L147" s="89"/>
    </row>
    <row r="148" spans="1:12" ht="15.6">
      <c r="A148" s="46" t="s">
        <v>105</v>
      </c>
      <c r="B148" s="244"/>
      <c r="C148" s="244"/>
      <c r="D148" s="244"/>
      <c r="E148" s="92">
        <v>291.19</v>
      </c>
      <c r="F148" s="92">
        <v>0</v>
      </c>
      <c r="G148" s="92">
        <v>0</v>
      </c>
      <c r="H148" s="92">
        <v>0</v>
      </c>
      <c r="I148" s="117">
        <v>7.5</v>
      </c>
      <c r="J148" s="48" t="s">
        <v>20</v>
      </c>
      <c r="K148" s="48" t="s">
        <v>383</v>
      </c>
      <c r="L148" s="89"/>
    </row>
    <row r="149" spans="1:12" ht="15.6">
      <c r="A149" s="46" t="s">
        <v>107</v>
      </c>
      <c r="B149" s="244"/>
      <c r="C149" s="244"/>
      <c r="D149" s="244"/>
      <c r="E149" s="92">
        <v>142.44999999999999</v>
      </c>
      <c r="F149" s="93">
        <v>0</v>
      </c>
      <c r="G149" s="92">
        <v>0</v>
      </c>
      <c r="H149" s="92">
        <v>0</v>
      </c>
      <c r="I149" s="117">
        <v>7.5</v>
      </c>
      <c r="J149" s="48" t="s">
        <v>20</v>
      </c>
      <c r="K149" s="48" t="s">
        <v>384</v>
      </c>
      <c r="L149" s="89"/>
    </row>
    <row r="150" spans="1:12" ht="15.6">
      <c r="A150" s="113" t="s">
        <v>109</v>
      </c>
      <c r="B150" s="245"/>
      <c r="C150" s="245"/>
      <c r="D150" s="245"/>
      <c r="E150" s="171">
        <v>148.74</v>
      </c>
      <c r="F150" s="172">
        <v>0</v>
      </c>
      <c r="G150" s="171">
        <v>0</v>
      </c>
      <c r="H150" s="171">
        <v>0</v>
      </c>
      <c r="I150" s="117">
        <v>7.5</v>
      </c>
      <c r="J150" s="121" t="s">
        <v>20</v>
      </c>
      <c r="K150" s="48" t="s">
        <v>385</v>
      </c>
      <c r="L150" s="232">
        <v>44372</v>
      </c>
    </row>
    <row r="151" spans="1:12" ht="135">
      <c r="A151" s="70" t="s">
        <v>386</v>
      </c>
      <c r="B151" s="82" t="s">
        <v>387</v>
      </c>
      <c r="C151" s="218" t="s">
        <v>388</v>
      </c>
      <c r="D151" s="82" t="s">
        <v>389</v>
      </c>
      <c r="E151" s="84"/>
      <c r="F151" s="84"/>
      <c r="G151" s="84"/>
      <c r="H151" s="84"/>
      <c r="I151" s="116">
        <v>15</v>
      </c>
      <c r="J151" s="48" t="s">
        <v>34</v>
      </c>
      <c r="K151" s="48" t="s">
        <v>390</v>
      </c>
      <c r="L151" s="89"/>
    </row>
    <row r="152" spans="1:12" ht="105">
      <c r="A152" s="72" t="s">
        <v>391</v>
      </c>
      <c r="B152" s="82" t="s">
        <v>392</v>
      </c>
      <c r="C152" s="82" t="s">
        <v>16</v>
      </c>
      <c r="D152" s="82" t="s">
        <v>17</v>
      </c>
      <c r="E152" s="82" t="s">
        <v>18</v>
      </c>
      <c r="F152" s="82" t="s">
        <v>18</v>
      </c>
      <c r="G152" s="84" t="s">
        <v>19</v>
      </c>
      <c r="H152" s="90">
        <v>0</v>
      </c>
      <c r="I152" s="116">
        <v>15</v>
      </c>
      <c r="J152" s="48" t="s">
        <v>20</v>
      </c>
      <c r="K152" s="48" t="s">
        <v>393</v>
      </c>
      <c r="L152" s="231">
        <v>44407</v>
      </c>
    </row>
    <row r="153" spans="1:12" ht="105">
      <c r="A153" s="72" t="s">
        <v>394</v>
      </c>
      <c r="B153" s="82" t="s">
        <v>392</v>
      </c>
      <c r="C153" s="82" t="s">
        <v>16</v>
      </c>
      <c r="D153" s="82" t="s">
        <v>17</v>
      </c>
      <c r="E153" s="82" t="s">
        <v>18</v>
      </c>
      <c r="F153" s="82" t="s">
        <v>18</v>
      </c>
      <c r="G153" s="84" t="s">
        <v>19</v>
      </c>
      <c r="H153" s="90">
        <v>0</v>
      </c>
      <c r="I153" s="116">
        <v>15</v>
      </c>
      <c r="J153" s="48" t="s">
        <v>20</v>
      </c>
      <c r="K153" s="48" t="s">
        <v>395</v>
      </c>
      <c r="L153" s="231">
        <v>44407</v>
      </c>
    </row>
    <row r="154" spans="1:12" ht="45">
      <c r="A154" s="72" t="s">
        <v>396</v>
      </c>
      <c r="B154" s="82" t="s">
        <v>137</v>
      </c>
      <c r="C154" s="82" t="s">
        <v>397</v>
      </c>
      <c r="D154" s="82" t="s">
        <v>139</v>
      </c>
      <c r="E154" s="82" t="s">
        <v>18</v>
      </c>
      <c r="F154" s="82" t="s">
        <v>18</v>
      </c>
      <c r="G154" s="82" t="s">
        <v>18</v>
      </c>
      <c r="H154" s="90">
        <v>0</v>
      </c>
      <c r="I154" s="116">
        <v>10</v>
      </c>
      <c r="J154" s="48" t="s">
        <v>20</v>
      </c>
      <c r="K154" s="48" t="s">
        <v>398</v>
      </c>
      <c r="L154" s="231">
        <v>44407</v>
      </c>
    </row>
    <row r="155" spans="1:12" ht="75">
      <c r="A155" s="72" t="s">
        <v>399</v>
      </c>
      <c r="B155" s="82" t="s">
        <v>132</v>
      </c>
      <c r="C155" s="82" t="s">
        <v>400</v>
      </c>
      <c r="D155" s="174" t="s">
        <v>401</v>
      </c>
      <c r="E155" s="82" t="s">
        <v>18</v>
      </c>
      <c r="F155" s="82" t="s">
        <v>18</v>
      </c>
      <c r="G155" s="82" t="s">
        <v>18</v>
      </c>
      <c r="H155" s="90">
        <v>0</v>
      </c>
      <c r="I155" s="116">
        <v>10</v>
      </c>
      <c r="J155" s="48" t="s">
        <v>20</v>
      </c>
      <c r="K155" s="48" t="s">
        <v>402</v>
      </c>
      <c r="L155" s="231">
        <v>44469</v>
      </c>
    </row>
    <row r="156" spans="1:12" ht="45">
      <c r="A156" s="72" t="s">
        <v>403</v>
      </c>
      <c r="B156" s="82" t="s">
        <v>137</v>
      </c>
      <c r="C156" s="82" t="s">
        <v>397</v>
      </c>
      <c r="D156" s="82" t="s">
        <v>139</v>
      </c>
      <c r="E156" s="82" t="s">
        <v>18</v>
      </c>
      <c r="F156" s="82" t="s">
        <v>18</v>
      </c>
      <c r="G156" s="82" t="s">
        <v>18</v>
      </c>
      <c r="H156" s="90">
        <v>0</v>
      </c>
      <c r="I156" s="116">
        <v>10</v>
      </c>
      <c r="J156" s="48" t="s">
        <v>20</v>
      </c>
      <c r="K156" s="48" t="s">
        <v>404</v>
      </c>
      <c r="L156" s="231">
        <v>44407</v>
      </c>
    </row>
    <row r="157" spans="1:12" ht="15.6">
      <c r="A157" s="72" t="s">
        <v>405</v>
      </c>
      <c r="B157" s="82" t="s">
        <v>55</v>
      </c>
      <c r="C157" s="218" t="s">
        <v>67</v>
      </c>
      <c r="D157" s="82" t="s">
        <v>406</v>
      </c>
      <c r="E157" s="85" t="s">
        <v>407</v>
      </c>
      <c r="F157" s="85" t="s">
        <v>408</v>
      </c>
      <c r="G157" s="90">
        <v>0</v>
      </c>
      <c r="H157" s="90">
        <v>0</v>
      </c>
      <c r="I157" s="119">
        <v>8</v>
      </c>
      <c r="J157" s="48" t="s">
        <v>20</v>
      </c>
      <c r="K157" s="48" t="s">
        <v>409</v>
      </c>
      <c r="L157" s="89"/>
    </row>
    <row r="158" spans="1:12" ht="75">
      <c r="A158" s="72" t="s">
        <v>410</v>
      </c>
      <c r="B158" s="82" t="s">
        <v>411</v>
      </c>
      <c r="C158" s="82" t="s">
        <v>16</v>
      </c>
      <c r="D158" s="82" t="s">
        <v>143</v>
      </c>
      <c r="E158" s="82" t="s">
        <v>18</v>
      </c>
      <c r="F158" s="82" t="s">
        <v>18</v>
      </c>
      <c r="G158" s="82" t="s">
        <v>18</v>
      </c>
      <c r="H158" s="90">
        <v>0</v>
      </c>
      <c r="I158" s="162">
        <v>11</v>
      </c>
      <c r="J158" s="48" t="s">
        <v>20</v>
      </c>
      <c r="K158" s="48" t="s">
        <v>412</v>
      </c>
      <c r="L158" s="231">
        <v>44407</v>
      </c>
    </row>
    <row r="159" spans="1:12" ht="15.6">
      <c r="A159" s="72" t="s">
        <v>98</v>
      </c>
      <c r="B159" s="243" t="s">
        <v>413</v>
      </c>
      <c r="C159" s="243" t="s">
        <v>100</v>
      </c>
      <c r="D159" s="243" t="s">
        <v>101</v>
      </c>
      <c r="E159" s="92">
        <v>0</v>
      </c>
      <c r="F159" s="92">
        <v>0</v>
      </c>
      <c r="G159" s="94">
        <v>40.369999999999997</v>
      </c>
      <c r="H159" s="92"/>
      <c r="I159" s="117">
        <v>7.5</v>
      </c>
      <c r="J159" s="48" t="s">
        <v>34</v>
      </c>
      <c r="K159" s="48" t="s">
        <v>414</v>
      </c>
      <c r="L159" s="89"/>
    </row>
    <row r="160" spans="1:12" ht="15.6">
      <c r="A160" s="72" t="s">
        <v>103</v>
      </c>
      <c r="B160" s="244"/>
      <c r="C160" s="244"/>
      <c r="D160" s="244"/>
      <c r="E160" s="92">
        <v>142.44999999999999</v>
      </c>
      <c r="F160" s="92">
        <v>0</v>
      </c>
      <c r="G160" s="94">
        <v>40.369999999999997</v>
      </c>
      <c r="H160" s="92">
        <v>0</v>
      </c>
      <c r="I160" s="117">
        <v>7.5</v>
      </c>
      <c r="J160" s="48" t="s">
        <v>20</v>
      </c>
      <c r="K160" s="48" t="s">
        <v>415</v>
      </c>
      <c r="L160" s="89"/>
    </row>
    <row r="161" spans="1:12" ht="15.6">
      <c r="A161" s="72" t="s">
        <v>105</v>
      </c>
      <c r="B161" s="244"/>
      <c r="C161" s="244"/>
      <c r="D161" s="244"/>
      <c r="E161" s="92">
        <v>291.19</v>
      </c>
      <c r="F161" s="92">
        <v>0</v>
      </c>
      <c r="G161" s="92">
        <v>0</v>
      </c>
      <c r="H161" s="92">
        <v>0</v>
      </c>
      <c r="I161" s="117">
        <v>7.5</v>
      </c>
      <c r="J161" s="48" t="s">
        <v>20</v>
      </c>
      <c r="K161" s="48" t="s">
        <v>416</v>
      </c>
      <c r="L161" s="89"/>
    </row>
    <row r="162" spans="1:12" ht="15.6">
      <c r="A162" s="72" t="s">
        <v>107</v>
      </c>
      <c r="B162" s="244"/>
      <c r="C162" s="244"/>
      <c r="D162" s="244"/>
      <c r="E162" s="92">
        <v>142.44999999999999</v>
      </c>
      <c r="F162" s="93">
        <v>0</v>
      </c>
      <c r="G162" s="92">
        <v>0</v>
      </c>
      <c r="H162" s="92">
        <v>0</v>
      </c>
      <c r="I162" s="117">
        <v>7.5</v>
      </c>
      <c r="J162" s="48" t="s">
        <v>20</v>
      </c>
      <c r="K162" s="48" t="s">
        <v>417</v>
      </c>
      <c r="L162" s="89"/>
    </row>
    <row r="163" spans="1:12" ht="15.6">
      <c r="A163" s="113" t="s">
        <v>109</v>
      </c>
      <c r="B163" s="245"/>
      <c r="C163" s="245"/>
      <c r="D163" s="245"/>
      <c r="E163" s="171">
        <v>148.74</v>
      </c>
      <c r="F163" s="172">
        <v>0</v>
      </c>
      <c r="G163" s="171">
        <v>0</v>
      </c>
      <c r="H163" s="171">
        <v>0</v>
      </c>
      <c r="I163" s="117">
        <v>7.5</v>
      </c>
      <c r="J163" s="121" t="s">
        <v>20</v>
      </c>
      <c r="K163" s="48" t="s">
        <v>418</v>
      </c>
      <c r="L163" s="232">
        <v>44372</v>
      </c>
    </row>
    <row r="164" spans="1:12" ht="60">
      <c r="A164" s="71" t="s">
        <v>419</v>
      </c>
      <c r="B164" s="218" t="s">
        <v>420</v>
      </c>
      <c r="C164" s="218" t="s">
        <v>388</v>
      </c>
      <c r="D164" s="218"/>
      <c r="E164" s="85"/>
      <c r="F164" s="85"/>
      <c r="G164" s="85"/>
      <c r="H164" s="85"/>
      <c r="I164" s="119">
        <v>15</v>
      </c>
      <c r="J164" s="48"/>
      <c r="K164" s="48" t="s">
        <v>421</v>
      </c>
      <c r="L164" s="89"/>
    </row>
    <row r="165" spans="1:12" ht="15.6">
      <c r="A165" s="46" t="s">
        <v>422</v>
      </c>
      <c r="B165" s="82" t="s">
        <v>55</v>
      </c>
      <c r="C165" s="82" t="s">
        <v>67</v>
      </c>
      <c r="D165" s="82" t="s">
        <v>423</v>
      </c>
      <c r="E165" s="82" t="s">
        <v>424</v>
      </c>
      <c r="F165" s="82" t="s">
        <v>425</v>
      </c>
      <c r="G165" s="90">
        <v>0</v>
      </c>
      <c r="H165" s="90">
        <v>0</v>
      </c>
      <c r="I165" s="116">
        <v>14</v>
      </c>
      <c r="J165" s="48" t="s">
        <v>20</v>
      </c>
      <c r="K165" s="48" t="s">
        <v>426</v>
      </c>
      <c r="L165" s="234">
        <v>44729</v>
      </c>
    </row>
    <row r="166" spans="1:12" ht="45">
      <c r="A166" s="46" t="s">
        <v>314</v>
      </c>
      <c r="B166" s="82" t="s">
        <v>427</v>
      </c>
      <c r="C166" s="82" t="s">
        <v>16</v>
      </c>
      <c r="D166" s="82" t="s">
        <v>428</v>
      </c>
      <c r="E166" s="82" t="s">
        <v>18</v>
      </c>
      <c r="F166" s="82" t="s">
        <v>18</v>
      </c>
      <c r="G166" s="82" t="s">
        <v>18</v>
      </c>
      <c r="H166" s="92">
        <v>0</v>
      </c>
      <c r="I166" s="116">
        <v>30</v>
      </c>
      <c r="J166" s="48" t="s">
        <v>20</v>
      </c>
      <c r="K166" s="48" t="s">
        <v>429</v>
      </c>
      <c r="L166" s="232">
        <v>44691</v>
      </c>
    </row>
    <row r="167" spans="1:12" ht="45">
      <c r="A167" s="46" t="s">
        <v>316</v>
      </c>
      <c r="B167" s="82" t="s">
        <v>427</v>
      </c>
      <c r="C167" s="82" t="s">
        <v>16</v>
      </c>
      <c r="D167" s="82" t="s">
        <v>428</v>
      </c>
      <c r="E167" s="82" t="s">
        <v>18</v>
      </c>
      <c r="F167" s="82" t="s">
        <v>18</v>
      </c>
      <c r="G167" s="82" t="s">
        <v>18</v>
      </c>
      <c r="H167" s="92">
        <v>0</v>
      </c>
      <c r="I167" s="116">
        <v>30</v>
      </c>
      <c r="J167" s="48" t="s">
        <v>20</v>
      </c>
      <c r="K167" s="48" t="s">
        <v>430</v>
      </c>
      <c r="L167" s="232">
        <v>44691</v>
      </c>
    </row>
    <row r="168" spans="1:12" ht="45">
      <c r="A168" s="46" t="s">
        <v>318</v>
      </c>
      <c r="B168" s="82" t="s">
        <v>427</v>
      </c>
      <c r="C168" s="82" t="s">
        <v>16</v>
      </c>
      <c r="D168" s="82" t="s">
        <v>428</v>
      </c>
      <c r="E168" s="82" t="s">
        <v>18</v>
      </c>
      <c r="F168" s="82" t="s">
        <v>18</v>
      </c>
      <c r="G168" s="82" t="s">
        <v>18</v>
      </c>
      <c r="H168" s="92">
        <v>0</v>
      </c>
      <c r="I168" s="116">
        <v>30</v>
      </c>
      <c r="J168" s="48" t="s">
        <v>20</v>
      </c>
      <c r="K168" s="48" t="s">
        <v>431</v>
      </c>
      <c r="L168" s="232">
        <v>44691</v>
      </c>
    </row>
    <row r="169" spans="1:12" ht="31.2">
      <c r="A169" s="46" t="s">
        <v>320</v>
      </c>
      <c r="B169" s="82" t="s">
        <v>432</v>
      </c>
      <c r="C169" s="82" t="s">
        <v>16</v>
      </c>
      <c r="D169" s="82" t="s">
        <v>433</v>
      </c>
      <c r="E169" s="82" t="s">
        <v>18</v>
      </c>
      <c r="F169" s="82" t="s">
        <v>18</v>
      </c>
      <c r="G169" s="82" t="s">
        <v>18</v>
      </c>
      <c r="H169" s="92">
        <v>0</v>
      </c>
      <c r="I169" s="116">
        <v>15</v>
      </c>
      <c r="J169" s="48" t="s">
        <v>20</v>
      </c>
      <c r="K169" s="48" t="s">
        <v>434</v>
      </c>
      <c r="L169" s="232">
        <v>44691</v>
      </c>
    </row>
    <row r="170" spans="1:12" ht="45">
      <c r="A170" s="46" t="s">
        <v>322</v>
      </c>
      <c r="B170" s="82" t="s">
        <v>435</v>
      </c>
      <c r="C170" s="82" t="s">
        <v>16</v>
      </c>
      <c r="D170" s="82" t="s">
        <v>436</v>
      </c>
      <c r="E170" s="82" t="s">
        <v>18</v>
      </c>
      <c r="F170" s="82" t="s">
        <v>18</v>
      </c>
      <c r="G170" s="82" t="s">
        <v>18</v>
      </c>
      <c r="H170" s="92">
        <v>0</v>
      </c>
      <c r="I170" s="116">
        <v>18</v>
      </c>
      <c r="J170" s="48" t="s">
        <v>20</v>
      </c>
      <c r="K170" s="48" t="s">
        <v>437</v>
      </c>
      <c r="L170" s="232">
        <v>44691</v>
      </c>
    </row>
    <row r="171" spans="1:12" ht="30">
      <c r="A171" s="46" t="s">
        <v>324</v>
      </c>
      <c r="B171" s="82" t="s">
        <v>435</v>
      </c>
      <c r="C171" s="82" t="s">
        <v>438</v>
      </c>
      <c r="D171" s="82"/>
      <c r="E171" s="82" t="s">
        <v>18</v>
      </c>
      <c r="F171" s="82" t="s">
        <v>18</v>
      </c>
      <c r="G171" s="82" t="s">
        <v>18</v>
      </c>
      <c r="H171" s="92">
        <v>0</v>
      </c>
      <c r="I171" s="116">
        <v>15</v>
      </c>
      <c r="J171" s="48" t="s">
        <v>20</v>
      </c>
      <c r="K171" s="48" t="s">
        <v>439</v>
      </c>
      <c r="L171" s="232">
        <v>44750</v>
      </c>
    </row>
    <row r="172" spans="1:12" ht="45">
      <c r="A172" s="46" t="s">
        <v>326</v>
      </c>
      <c r="B172" s="82" t="s">
        <v>327</v>
      </c>
      <c r="C172" s="82" t="s">
        <v>100</v>
      </c>
      <c r="D172" s="82" t="s">
        <v>440</v>
      </c>
      <c r="E172" s="84"/>
      <c r="F172" s="84"/>
      <c r="G172" s="84"/>
      <c r="H172" s="84"/>
      <c r="I172" s="116">
        <v>7.5</v>
      </c>
      <c r="J172" s="48" t="s">
        <v>20</v>
      </c>
      <c r="K172" s="48" t="s">
        <v>441</v>
      </c>
      <c r="L172" s="89"/>
    </row>
    <row r="173" spans="1:12" ht="45">
      <c r="A173" s="46" t="s">
        <v>330</v>
      </c>
      <c r="B173" s="82" t="s">
        <v>427</v>
      </c>
      <c r="C173" s="82" t="s">
        <v>16</v>
      </c>
      <c r="D173" s="82" t="s">
        <v>428</v>
      </c>
      <c r="E173" s="82" t="s">
        <v>18</v>
      </c>
      <c r="F173" s="82" t="s">
        <v>18</v>
      </c>
      <c r="G173" s="82" t="s">
        <v>18</v>
      </c>
      <c r="H173" s="92">
        <v>0</v>
      </c>
      <c r="I173" s="116">
        <v>30</v>
      </c>
      <c r="J173" s="48" t="s">
        <v>20</v>
      </c>
      <c r="K173" s="48" t="s">
        <v>442</v>
      </c>
      <c r="L173" s="89"/>
    </row>
    <row r="174" spans="1:12" ht="15.6">
      <c r="A174" s="46" t="s">
        <v>332</v>
      </c>
      <c r="B174" s="82" t="s">
        <v>443</v>
      </c>
      <c r="C174" s="82"/>
      <c r="D174" s="82"/>
      <c r="E174" s="84"/>
      <c r="F174" s="84"/>
      <c r="G174" s="84"/>
      <c r="H174" s="84"/>
      <c r="I174" s="116"/>
      <c r="J174" s="48" t="s">
        <v>20</v>
      </c>
      <c r="K174" s="48" t="s">
        <v>444</v>
      </c>
      <c r="L174" s="89"/>
    </row>
    <row r="175" spans="1:12" ht="15.6">
      <c r="A175" s="46" t="s">
        <v>334</v>
      </c>
      <c r="B175" s="82" t="s">
        <v>445</v>
      </c>
      <c r="C175" s="82"/>
      <c r="D175" s="82"/>
      <c r="E175" s="84"/>
      <c r="F175" s="84"/>
      <c r="G175" s="84"/>
      <c r="H175" s="84"/>
      <c r="I175" s="116"/>
      <c r="J175" s="48" t="s">
        <v>20</v>
      </c>
      <c r="K175" s="48" t="s">
        <v>446</v>
      </c>
      <c r="L175" s="89"/>
    </row>
    <row r="176" spans="1:12" ht="30">
      <c r="A176" s="46" t="s">
        <v>336</v>
      </c>
      <c r="B176" s="82" t="s">
        <v>207</v>
      </c>
      <c r="C176" s="82" t="s">
        <v>16</v>
      </c>
      <c r="D176" s="82" t="s">
        <v>208</v>
      </c>
      <c r="E176" s="82" t="s">
        <v>18</v>
      </c>
      <c r="F176" s="82" t="s">
        <v>18</v>
      </c>
      <c r="G176" s="90">
        <v>0</v>
      </c>
      <c r="H176" s="90">
        <v>0</v>
      </c>
      <c r="I176" s="116">
        <v>15</v>
      </c>
      <c r="J176" s="48" t="s">
        <v>20</v>
      </c>
      <c r="K176" s="48" t="s">
        <v>447</v>
      </c>
      <c r="L176" s="89"/>
    </row>
    <row r="177" spans="1:12" ht="30">
      <c r="A177" s="46" t="s">
        <v>338</v>
      </c>
      <c r="B177" s="82" t="s">
        <v>207</v>
      </c>
      <c r="C177" s="82" t="s">
        <v>16</v>
      </c>
      <c r="D177" s="82" t="s">
        <v>208</v>
      </c>
      <c r="E177" s="82" t="s">
        <v>18</v>
      </c>
      <c r="F177" s="82" t="s">
        <v>18</v>
      </c>
      <c r="G177" s="90">
        <v>0</v>
      </c>
      <c r="H177" s="90">
        <v>0</v>
      </c>
      <c r="I177" s="116">
        <v>15</v>
      </c>
      <c r="J177" s="48" t="s">
        <v>20</v>
      </c>
      <c r="K177" s="48" t="s">
        <v>448</v>
      </c>
      <c r="L177" s="89"/>
    </row>
    <row r="178" spans="1:12" ht="45">
      <c r="A178" s="46" t="s">
        <v>449</v>
      </c>
      <c r="B178" s="82" t="s">
        <v>207</v>
      </c>
      <c r="C178" s="82" t="s">
        <v>16</v>
      </c>
      <c r="D178" s="82" t="s">
        <v>213</v>
      </c>
      <c r="E178" s="82" t="s">
        <v>18</v>
      </c>
      <c r="F178" s="82" t="s">
        <v>18</v>
      </c>
      <c r="G178" s="90">
        <v>0</v>
      </c>
      <c r="H178" s="90">
        <v>0</v>
      </c>
      <c r="I178" s="116">
        <v>15</v>
      </c>
      <c r="J178" s="48" t="s">
        <v>20</v>
      </c>
      <c r="K178" s="48" t="s">
        <v>450</v>
      </c>
      <c r="L178" s="89"/>
    </row>
    <row r="179" spans="1:12" ht="45">
      <c r="A179" s="46" t="s">
        <v>342</v>
      </c>
      <c r="B179" s="82" t="s">
        <v>207</v>
      </c>
      <c r="C179" s="82" t="s">
        <v>16</v>
      </c>
      <c r="D179" s="82" t="s">
        <v>213</v>
      </c>
      <c r="E179" s="82" t="s">
        <v>18</v>
      </c>
      <c r="F179" s="82" t="s">
        <v>18</v>
      </c>
      <c r="G179" s="90">
        <v>0</v>
      </c>
      <c r="H179" s="90">
        <v>0</v>
      </c>
      <c r="I179" s="116">
        <v>15</v>
      </c>
      <c r="J179" s="48" t="s">
        <v>20</v>
      </c>
      <c r="K179" s="48" t="s">
        <v>451</v>
      </c>
      <c r="L179" s="89"/>
    </row>
    <row r="180" spans="1:12" ht="45">
      <c r="A180" s="46" t="s">
        <v>217</v>
      </c>
      <c r="B180" s="82" t="s">
        <v>207</v>
      </c>
      <c r="C180" s="82" t="s">
        <v>16</v>
      </c>
      <c r="D180" s="82" t="s">
        <v>213</v>
      </c>
      <c r="E180" s="82" t="s">
        <v>18</v>
      </c>
      <c r="F180" s="82" t="s">
        <v>18</v>
      </c>
      <c r="G180" s="90">
        <v>0</v>
      </c>
      <c r="H180" s="90">
        <v>0</v>
      </c>
      <c r="I180" s="116">
        <v>15</v>
      </c>
      <c r="J180" s="48" t="s">
        <v>20</v>
      </c>
      <c r="K180" s="48" t="s">
        <v>452</v>
      </c>
      <c r="L180" s="89"/>
    </row>
    <row r="181" spans="1:12" ht="30">
      <c r="A181" s="46" t="s">
        <v>219</v>
      </c>
      <c r="B181" s="82"/>
      <c r="C181" s="82" t="s">
        <v>16</v>
      </c>
      <c r="D181" s="84"/>
      <c r="E181" s="82" t="s">
        <v>18</v>
      </c>
      <c r="F181" s="82" t="s">
        <v>18</v>
      </c>
      <c r="G181" s="90">
        <v>0</v>
      </c>
      <c r="H181" s="90">
        <v>0</v>
      </c>
      <c r="I181" s="116">
        <v>15</v>
      </c>
      <c r="J181" s="48" t="s">
        <v>20</v>
      </c>
      <c r="K181" s="48" t="s">
        <v>453</v>
      </c>
      <c r="L181" s="89"/>
    </row>
    <row r="182" spans="1:12" ht="90">
      <c r="A182" s="46" t="s">
        <v>221</v>
      </c>
      <c r="B182" s="82" t="s">
        <v>222</v>
      </c>
      <c r="C182" s="82" t="s">
        <v>223</v>
      </c>
      <c r="D182" s="82" t="s">
        <v>224</v>
      </c>
      <c r="E182" s="82" t="s">
        <v>18</v>
      </c>
      <c r="F182" s="82" t="s">
        <v>18</v>
      </c>
      <c r="G182" s="90">
        <v>0</v>
      </c>
      <c r="H182" s="90">
        <v>0</v>
      </c>
      <c r="I182" s="116">
        <v>25</v>
      </c>
      <c r="J182" s="48" t="s">
        <v>20</v>
      </c>
      <c r="K182" s="48" t="s">
        <v>454</v>
      </c>
      <c r="L182" s="89"/>
    </row>
    <row r="183" spans="1:12" ht="165">
      <c r="A183" s="46" t="s">
        <v>226</v>
      </c>
      <c r="B183" s="82" t="s">
        <v>227</v>
      </c>
      <c r="C183" s="82" t="s">
        <v>228</v>
      </c>
      <c r="D183" s="82" t="s">
        <v>229</v>
      </c>
      <c r="E183" s="82" t="s">
        <v>18</v>
      </c>
      <c r="F183" s="82" t="s">
        <v>18</v>
      </c>
      <c r="G183" s="90">
        <v>0</v>
      </c>
      <c r="H183" s="90">
        <v>0</v>
      </c>
      <c r="I183" s="116">
        <v>17</v>
      </c>
      <c r="J183" s="48" t="s">
        <v>20</v>
      </c>
      <c r="K183" s="48" t="s">
        <v>455</v>
      </c>
      <c r="L183" s="89"/>
    </row>
    <row r="184" spans="1:12" ht="30">
      <c r="A184" s="46" t="s">
        <v>348</v>
      </c>
      <c r="B184" s="82" t="s">
        <v>207</v>
      </c>
      <c r="C184" s="82" t="s">
        <v>16</v>
      </c>
      <c r="D184" s="82" t="s">
        <v>232</v>
      </c>
      <c r="E184" s="82" t="s">
        <v>18</v>
      </c>
      <c r="F184" s="82" t="s">
        <v>18</v>
      </c>
      <c r="G184" s="90">
        <v>0</v>
      </c>
      <c r="H184" s="90">
        <v>0</v>
      </c>
      <c r="I184" s="116">
        <v>17</v>
      </c>
      <c r="J184" s="48" t="s">
        <v>20</v>
      </c>
      <c r="K184" s="48" t="s">
        <v>456</v>
      </c>
      <c r="L184" s="89"/>
    </row>
    <row r="185" spans="1:12" ht="90">
      <c r="A185" s="46" t="s">
        <v>234</v>
      </c>
      <c r="B185" s="82" t="s">
        <v>457</v>
      </c>
      <c r="C185" s="82" t="s">
        <v>16</v>
      </c>
      <c r="D185" s="174" t="s">
        <v>236</v>
      </c>
      <c r="E185" s="82" t="s">
        <v>18</v>
      </c>
      <c r="F185" s="82" t="s">
        <v>18</v>
      </c>
      <c r="G185" s="90">
        <v>0</v>
      </c>
      <c r="H185" s="90">
        <v>0</v>
      </c>
      <c r="I185" s="116">
        <v>15</v>
      </c>
      <c r="J185" s="48" t="s">
        <v>20</v>
      </c>
      <c r="K185" s="48" t="s">
        <v>458</v>
      </c>
      <c r="L185" s="233"/>
    </row>
    <row r="186" spans="1:12" ht="30">
      <c r="A186" s="46" t="s">
        <v>238</v>
      </c>
      <c r="B186" s="82" t="s">
        <v>459</v>
      </c>
      <c r="C186" s="82" t="s">
        <v>16</v>
      </c>
      <c r="D186" s="82" t="s">
        <v>240</v>
      </c>
      <c r="E186" s="82" t="s">
        <v>18</v>
      </c>
      <c r="F186" s="82" t="s">
        <v>18</v>
      </c>
      <c r="G186" s="90">
        <v>0</v>
      </c>
      <c r="H186" s="90">
        <v>0</v>
      </c>
      <c r="I186" s="116">
        <v>15</v>
      </c>
      <c r="J186" s="48" t="s">
        <v>20</v>
      </c>
      <c r="K186" s="48" t="s">
        <v>460</v>
      </c>
      <c r="L186" s="165"/>
    </row>
    <row r="187" spans="1:12" ht="90">
      <c r="A187" s="46" t="s">
        <v>242</v>
      </c>
      <c r="B187" s="82" t="s">
        <v>459</v>
      </c>
      <c r="C187" s="82" t="s">
        <v>16</v>
      </c>
      <c r="D187" s="82" t="s">
        <v>243</v>
      </c>
      <c r="E187" s="82" t="s">
        <v>18</v>
      </c>
      <c r="F187" s="82" t="s">
        <v>18</v>
      </c>
      <c r="G187" s="90">
        <v>0</v>
      </c>
      <c r="H187" s="90">
        <v>0</v>
      </c>
      <c r="I187" s="116">
        <v>15</v>
      </c>
      <c r="J187" s="48" t="s">
        <v>20</v>
      </c>
      <c r="K187" s="48" t="s">
        <v>461</v>
      </c>
      <c r="L187" s="231">
        <v>44407</v>
      </c>
    </row>
    <row r="188" spans="1:12" ht="30">
      <c r="A188" s="46" t="s">
        <v>294</v>
      </c>
      <c r="B188" s="82" t="s">
        <v>295</v>
      </c>
      <c r="C188" s="82" t="s">
        <v>16</v>
      </c>
      <c r="D188" s="82" t="s">
        <v>296</v>
      </c>
      <c r="E188" s="82" t="s">
        <v>18</v>
      </c>
      <c r="F188" s="82" t="s">
        <v>18</v>
      </c>
      <c r="G188" s="90">
        <v>0</v>
      </c>
      <c r="H188" s="90">
        <v>0</v>
      </c>
      <c r="I188" s="116">
        <v>15</v>
      </c>
      <c r="J188" s="48" t="s">
        <v>20</v>
      </c>
      <c r="K188" s="48" t="s">
        <v>462</v>
      </c>
      <c r="L188" s="89"/>
    </row>
    <row r="189" spans="1:12" ht="15.6">
      <c r="A189" s="46" t="s">
        <v>245</v>
      </c>
      <c r="B189" s="187" t="s">
        <v>246</v>
      </c>
      <c r="C189" s="91" t="s">
        <v>16</v>
      </c>
      <c r="D189" s="188" t="s">
        <v>247</v>
      </c>
      <c r="E189" s="84"/>
      <c r="F189" s="84"/>
      <c r="G189" s="84"/>
      <c r="H189" s="90"/>
      <c r="I189" s="116">
        <v>10</v>
      </c>
      <c r="J189" s="48" t="s">
        <v>20</v>
      </c>
      <c r="K189" s="48" t="s">
        <v>463</v>
      </c>
      <c r="L189" s="89"/>
    </row>
    <row r="190" spans="1:12" ht="15.6">
      <c r="A190" s="46" t="s">
        <v>249</v>
      </c>
      <c r="B190" s="187" t="s">
        <v>250</v>
      </c>
      <c r="C190" s="91" t="s">
        <v>16</v>
      </c>
      <c r="D190" s="188" t="s">
        <v>251</v>
      </c>
      <c r="E190" s="84"/>
      <c r="F190" s="84"/>
      <c r="G190" s="84"/>
      <c r="H190" s="90"/>
      <c r="I190" s="116">
        <v>20</v>
      </c>
      <c r="J190" s="48" t="s">
        <v>20</v>
      </c>
      <c r="K190" s="48" t="s">
        <v>464</v>
      </c>
      <c r="L190" s="89"/>
    </row>
    <row r="191" spans="1:12" ht="15.6">
      <c r="A191" s="46" t="s">
        <v>253</v>
      </c>
      <c r="B191" s="187" t="s">
        <v>250</v>
      </c>
      <c r="C191" s="91" t="s">
        <v>16</v>
      </c>
      <c r="D191" s="188" t="s">
        <v>251</v>
      </c>
      <c r="E191" s="84"/>
      <c r="F191" s="84"/>
      <c r="G191" s="84"/>
      <c r="H191" s="90"/>
      <c r="I191" s="116">
        <v>20</v>
      </c>
      <c r="J191" s="48" t="s">
        <v>20</v>
      </c>
      <c r="K191" s="48" t="s">
        <v>465</v>
      </c>
      <c r="L191" s="89"/>
    </row>
    <row r="192" spans="1:12" ht="15.6">
      <c r="A192" s="46" t="s">
        <v>255</v>
      </c>
      <c r="B192" s="187" t="s">
        <v>256</v>
      </c>
      <c r="C192" s="91" t="s">
        <v>16</v>
      </c>
      <c r="D192" s="188" t="s">
        <v>251</v>
      </c>
      <c r="E192" s="84"/>
      <c r="F192" s="84"/>
      <c r="G192" s="84"/>
      <c r="H192" s="90"/>
      <c r="I192" s="116">
        <v>20</v>
      </c>
      <c r="J192" s="48" t="s">
        <v>20</v>
      </c>
      <c r="K192" s="48" t="s">
        <v>466</v>
      </c>
      <c r="L192" s="233"/>
    </row>
    <row r="193" spans="1:12" ht="15.6">
      <c r="A193" s="46" t="s">
        <v>258</v>
      </c>
      <c r="B193" s="187" t="s">
        <v>256</v>
      </c>
      <c r="C193" s="91" t="s">
        <v>16</v>
      </c>
      <c r="D193" s="188" t="s">
        <v>251</v>
      </c>
      <c r="E193" s="84"/>
      <c r="F193" s="84"/>
      <c r="G193" s="84"/>
      <c r="H193" s="90"/>
      <c r="I193" s="116">
        <v>20</v>
      </c>
      <c r="J193" s="48" t="s">
        <v>20</v>
      </c>
      <c r="K193" s="48" t="s">
        <v>467</v>
      </c>
      <c r="L193" s="233"/>
    </row>
    <row r="194" spans="1:12" ht="15.6">
      <c r="A194" s="46" t="s">
        <v>359</v>
      </c>
      <c r="B194" s="187" t="s">
        <v>261</v>
      </c>
      <c r="C194" s="91" t="s">
        <v>16</v>
      </c>
      <c r="D194" s="188" t="s">
        <v>262</v>
      </c>
      <c r="E194" s="84"/>
      <c r="F194" s="84"/>
      <c r="G194" s="84"/>
      <c r="H194" s="90"/>
      <c r="I194" s="116">
        <v>20</v>
      </c>
      <c r="J194" s="48" t="s">
        <v>20</v>
      </c>
      <c r="K194" s="48" t="s">
        <v>468</v>
      </c>
      <c r="L194" s="89"/>
    </row>
    <row r="195" spans="1:12" ht="15.6">
      <c r="A195" s="46" t="s">
        <v>361</v>
      </c>
      <c r="B195" s="187" t="s">
        <v>261</v>
      </c>
      <c r="C195" s="91" t="s">
        <v>16</v>
      </c>
      <c r="D195" s="188" t="s">
        <v>262</v>
      </c>
      <c r="E195" s="84"/>
      <c r="F195" s="84"/>
      <c r="G195" s="84"/>
      <c r="H195" s="84"/>
      <c r="I195" s="116">
        <v>20</v>
      </c>
      <c r="J195" s="48" t="s">
        <v>20</v>
      </c>
      <c r="K195" s="48" t="s">
        <v>469</v>
      </c>
      <c r="L195" s="89"/>
    </row>
    <row r="196" spans="1:12" ht="30.6">
      <c r="A196" s="46" t="s">
        <v>363</v>
      </c>
      <c r="B196" s="187" t="s">
        <v>267</v>
      </c>
      <c r="C196" s="91" t="s">
        <v>16</v>
      </c>
      <c r="D196" s="186" t="s">
        <v>268</v>
      </c>
      <c r="E196" s="84"/>
      <c r="F196" s="84"/>
      <c r="G196" s="84"/>
      <c r="H196" s="90"/>
      <c r="I196" s="116">
        <v>11</v>
      </c>
      <c r="J196" s="48" t="s">
        <v>20</v>
      </c>
      <c r="K196" s="48" t="s">
        <v>470</v>
      </c>
      <c r="L196" s="89"/>
    </row>
    <row r="197" spans="1:12" ht="30.6">
      <c r="A197" s="46" t="s">
        <v>363</v>
      </c>
      <c r="B197" s="187" t="s">
        <v>267</v>
      </c>
      <c r="C197" s="91" t="s">
        <v>16</v>
      </c>
      <c r="D197" s="186" t="s">
        <v>268</v>
      </c>
      <c r="E197" s="84"/>
      <c r="F197" s="84"/>
      <c r="G197" s="84"/>
      <c r="H197" s="90"/>
      <c r="I197" s="116">
        <v>11</v>
      </c>
      <c r="J197" s="48" t="s">
        <v>20</v>
      </c>
      <c r="K197" s="48" t="s">
        <v>471</v>
      </c>
      <c r="L197" s="89"/>
    </row>
    <row r="198" spans="1:12" ht="30">
      <c r="A198" s="46" t="s">
        <v>291</v>
      </c>
      <c r="B198" s="91" t="s">
        <v>472</v>
      </c>
      <c r="C198" s="91"/>
      <c r="D198" s="91"/>
      <c r="E198" s="84"/>
      <c r="F198" s="84"/>
      <c r="G198" s="84"/>
      <c r="H198" s="84"/>
      <c r="I198" s="116"/>
      <c r="J198" s="48" t="s">
        <v>34</v>
      </c>
      <c r="K198" s="48" t="s">
        <v>473</v>
      </c>
      <c r="L198" s="89"/>
    </row>
    <row r="199" spans="1:12" ht="15.6">
      <c r="A199" s="46" t="s">
        <v>367</v>
      </c>
      <c r="B199" s="82" t="s">
        <v>147</v>
      </c>
      <c r="C199" s="82" t="s">
        <v>67</v>
      </c>
      <c r="D199" s="82"/>
      <c r="E199" s="35">
        <v>1687</v>
      </c>
      <c r="F199" s="36">
        <f>0.37*0.7</f>
        <v>0.25900000000000001</v>
      </c>
      <c r="G199" s="90">
        <v>0</v>
      </c>
      <c r="H199" s="90">
        <v>0</v>
      </c>
      <c r="I199" s="118">
        <v>10</v>
      </c>
      <c r="J199" s="48" t="s">
        <v>20</v>
      </c>
      <c r="K199" s="48" t="s">
        <v>474</v>
      </c>
      <c r="L199" s="231">
        <v>44659</v>
      </c>
    </row>
    <row r="200" spans="1:12" ht="30">
      <c r="A200" s="46" t="s">
        <v>369</v>
      </c>
      <c r="B200" s="91" t="s">
        <v>472</v>
      </c>
      <c r="C200" s="91"/>
      <c r="D200" s="91"/>
      <c r="E200" s="84"/>
      <c r="F200" s="84"/>
      <c r="G200" s="84"/>
      <c r="H200" s="84"/>
      <c r="I200" s="116">
        <v>11</v>
      </c>
      <c r="J200" s="48" t="s">
        <v>20</v>
      </c>
      <c r="K200" s="48" t="s">
        <v>475</v>
      </c>
      <c r="L200" s="89"/>
    </row>
    <row r="201" spans="1:12" ht="30">
      <c r="A201" s="46" t="s">
        <v>371</v>
      </c>
      <c r="B201" s="91" t="s">
        <v>472</v>
      </c>
      <c r="C201" s="91"/>
      <c r="D201" s="91"/>
      <c r="E201" s="84"/>
      <c r="F201" s="84"/>
      <c r="G201" s="84"/>
      <c r="H201" s="84"/>
      <c r="I201" s="116">
        <v>11</v>
      </c>
      <c r="J201" s="48" t="s">
        <v>20</v>
      </c>
      <c r="K201" s="48" t="s">
        <v>476</v>
      </c>
      <c r="L201" s="89"/>
    </row>
    <row r="202" spans="1:12" ht="15.6">
      <c r="A202" s="46" t="s">
        <v>156</v>
      </c>
      <c r="B202" s="181" t="s">
        <v>157</v>
      </c>
      <c r="C202" s="91" t="s">
        <v>16</v>
      </c>
      <c r="D202" s="186" t="s">
        <v>158</v>
      </c>
      <c r="E202" s="35"/>
      <c r="F202" s="36"/>
      <c r="G202" s="208" t="s">
        <v>152</v>
      </c>
      <c r="H202" s="90"/>
      <c r="I202" s="230">
        <v>20</v>
      </c>
      <c r="J202" s="48" t="s">
        <v>20</v>
      </c>
      <c r="K202" s="48" t="s">
        <v>477</v>
      </c>
      <c r="L202" s="89"/>
    </row>
    <row r="203" spans="1:12" ht="15.6">
      <c r="A203" s="46" t="s">
        <v>374</v>
      </c>
      <c r="B203" s="181" t="s">
        <v>161</v>
      </c>
      <c r="C203" s="91" t="s">
        <v>16</v>
      </c>
      <c r="D203" s="186" t="s">
        <v>162</v>
      </c>
      <c r="E203" s="35"/>
      <c r="F203" s="36"/>
      <c r="G203" s="208" t="s">
        <v>152</v>
      </c>
      <c r="H203" s="90"/>
      <c r="I203" s="230">
        <v>11</v>
      </c>
      <c r="J203" s="48" t="s">
        <v>20</v>
      </c>
      <c r="K203" s="48" t="s">
        <v>478</v>
      </c>
      <c r="L203" s="89"/>
    </row>
    <row r="204" spans="1:12" ht="30">
      <c r="A204" s="46" t="s">
        <v>285</v>
      </c>
      <c r="B204" s="82" t="s">
        <v>472</v>
      </c>
      <c r="C204" s="82"/>
      <c r="D204" s="82"/>
      <c r="E204" s="84"/>
      <c r="F204" s="84"/>
      <c r="G204" s="84"/>
      <c r="H204" s="84"/>
      <c r="I204" s="116"/>
      <c r="J204" s="48" t="s">
        <v>34</v>
      </c>
      <c r="K204" s="48" t="s">
        <v>479</v>
      </c>
      <c r="L204" s="89"/>
    </row>
    <row r="205" spans="1:12" ht="30">
      <c r="A205" s="46" t="s">
        <v>289</v>
      </c>
      <c r="B205" s="82" t="s">
        <v>472</v>
      </c>
      <c r="C205" s="82"/>
      <c r="D205" s="82"/>
      <c r="E205" s="84"/>
      <c r="F205" s="84"/>
      <c r="G205" s="84"/>
      <c r="H205" s="84"/>
      <c r="I205" s="116"/>
      <c r="J205" s="48" t="s">
        <v>34</v>
      </c>
      <c r="K205" s="48" t="s">
        <v>480</v>
      </c>
      <c r="L205" s="233"/>
    </row>
    <row r="206" spans="1:12" ht="60">
      <c r="A206" s="46" t="s">
        <v>378</v>
      </c>
      <c r="B206" s="82" t="s">
        <v>481</v>
      </c>
      <c r="C206" s="82"/>
      <c r="D206" s="82"/>
      <c r="E206" s="84"/>
      <c r="F206" s="84"/>
      <c r="G206" s="84"/>
      <c r="H206" s="84"/>
      <c r="I206" s="116"/>
      <c r="J206" s="48" t="s">
        <v>34</v>
      </c>
      <c r="K206" s="48" t="s">
        <v>482</v>
      </c>
      <c r="L206" s="89"/>
    </row>
    <row r="207" spans="1:12" ht="105">
      <c r="A207" s="46" t="s">
        <v>483</v>
      </c>
      <c r="B207" s="82" t="s">
        <v>392</v>
      </c>
      <c r="C207" s="82" t="s">
        <v>16</v>
      </c>
      <c r="D207" s="82" t="s">
        <v>17</v>
      </c>
      <c r="E207" s="82" t="s">
        <v>18</v>
      </c>
      <c r="F207" s="82" t="s">
        <v>18</v>
      </c>
      <c r="G207" s="84" t="s">
        <v>19</v>
      </c>
      <c r="H207" s="90">
        <v>0</v>
      </c>
      <c r="I207" s="116">
        <v>15</v>
      </c>
      <c r="J207" s="48" t="s">
        <v>20</v>
      </c>
      <c r="K207" s="48" t="s">
        <v>484</v>
      </c>
      <c r="L207" s="231">
        <v>44407</v>
      </c>
    </row>
    <row r="208" spans="1:12" ht="105">
      <c r="A208" s="46" t="s">
        <v>485</v>
      </c>
      <c r="B208" s="82" t="s">
        <v>392</v>
      </c>
      <c r="C208" s="82" t="s">
        <v>16</v>
      </c>
      <c r="D208" s="82" t="s">
        <v>17</v>
      </c>
      <c r="E208" s="82" t="s">
        <v>18</v>
      </c>
      <c r="F208" s="82" t="s">
        <v>18</v>
      </c>
      <c r="G208" s="84" t="s">
        <v>19</v>
      </c>
      <c r="H208" s="90">
        <v>0</v>
      </c>
      <c r="I208" s="116">
        <v>15</v>
      </c>
      <c r="J208" s="48" t="s">
        <v>20</v>
      </c>
      <c r="K208" s="48" t="s">
        <v>486</v>
      </c>
      <c r="L208" s="231">
        <v>44407</v>
      </c>
    </row>
    <row r="209" spans="1:12" ht="45">
      <c r="A209" s="46" t="s">
        <v>487</v>
      </c>
      <c r="B209" s="82" t="s">
        <v>488</v>
      </c>
      <c r="C209" s="82" t="s">
        <v>16</v>
      </c>
      <c r="D209" s="82" t="s">
        <v>139</v>
      </c>
      <c r="E209" s="82" t="s">
        <v>18</v>
      </c>
      <c r="F209" s="82" t="s">
        <v>18</v>
      </c>
      <c r="G209" s="82" t="s">
        <v>18</v>
      </c>
      <c r="H209" s="90">
        <v>0</v>
      </c>
      <c r="I209" s="116">
        <v>10</v>
      </c>
      <c r="J209" s="48" t="s">
        <v>20</v>
      </c>
      <c r="K209" s="48" t="s">
        <v>489</v>
      </c>
      <c r="L209" s="231">
        <v>44673</v>
      </c>
    </row>
    <row r="210" spans="1:12" ht="62.4">
      <c r="A210" s="46" t="s">
        <v>490</v>
      </c>
      <c r="B210" s="82" t="s">
        <v>491</v>
      </c>
      <c r="C210" s="82" t="s">
        <v>16</v>
      </c>
      <c r="D210" s="190" t="s">
        <v>492</v>
      </c>
      <c r="E210" s="82" t="s">
        <v>18</v>
      </c>
      <c r="F210" s="82" t="s">
        <v>18</v>
      </c>
      <c r="G210" s="82" t="s">
        <v>18</v>
      </c>
      <c r="H210" s="90">
        <v>0</v>
      </c>
      <c r="I210" s="116">
        <v>10</v>
      </c>
      <c r="J210" s="48" t="s">
        <v>20</v>
      </c>
      <c r="K210" s="48" t="s">
        <v>493</v>
      </c>
      <c r="L210" s="231">
        <v>44469</v>
      </c>
    </row>
    <row r="211" spans="1:12" ht="45">
      <c r="A211" s="46" t="s">
        <v>494</v>
      </c>
      <c r="B211" s="82" t="s">
        <v>488</v>
      </c>
      <c r="C211" s="82" t="s">
        <v>16</v>
      </c>
      <c r="D211" s="82" t="s">
        <v>139</v>
      </c>
      <c r="E211" s="82" t="s">
        <v>18</v>
      </c>
      <c r="F211" s="82" t="s">
        <v>18</v>
      </c>
      <c r="G211" s="82" t="s">
        <v>18</v>
      </c>
      <c r="H211" s="90">
        <v>0</v>
      </c>
      <c r="I211" s="116">
        <v>10</v>
      </c>
      <c r="J211" s="48" t="s">
        <v>20</v>
      </c>
      <c r="K211" s="48" t="s">
        <v>495</v>
      </c>
      <c r="L211" s="231">
        <v>44673</v>
      </c>
    </row>
    <row r="212" spans="1:12" ht="15.6">
      <c r="A212" s="46" t="s">
        <v>496</v>
      </c>
      <c r="B212" s="82" t="s">
        <v>55</v>
      </c>
      <c r="C212" s="82" t="s">
        <v>67</v>
      </c>
      <c r="D212" s="82" t="s">
        <v>406</v>
      </c>
      <c r="E212" s="85" t="s">
        <v>407</v>
      </c>
      <c r="F212" s="85" t="s">
        <v>408</v>
      </c>
      <c r="G212" s="90">
        <v>0</v>
      </c>
      <c r="H212" s="90">
        <v>0</v>
      </c>
      <c r="I212" s="116">
        <v>8</v>
      </c>
      <c r="J212" s="48" t="s">
        <v>20</v>
      </c>
      <c r="K212" s="48" t="s">
        <v>497</v>
      </c>
      <c r="L212" s="89"/>
    </row>
    <row r="213" spans="1:12" ht="75">
      <c r="A213" s="46" t="s">
        <v>498</v>
      </c>
      <c r="B213" s="82" t="s">
        <v>411</v>
      </c>
      <c r="C213" s="82" t="s">
        <v>16</v>
      </c>
      <c r="D213" s="82" t="s">
        <v>143</v>
      </c>
      <c r="E213" s="82" t="s">
        <v>18</v>
      </c>
      <c r="F213" s="82" t="s">
        <v>18</v>
      </c>
      <c r="G213" s="82" t="s">
        <v>18</v>
      </c>
      <c r="H213" s="90">
        <v>0</v>
      </c>
      <c r="I213" s="162">
        <v>11</v>
      </c>
      <c r="J213" s="48" t="s">
        <v>20</v>
      </c>
      <c r="K213" s="48" t="s">
        <v>499</v>
      </c>
      <c r="L213" s="231">
        <v>44407</v>
      </c>
    </row>
    <row r="214" spans="1:12" ht="15.6">
      <c r="A214" s="46" t="s">
        <v>98</v>
      </c>
      <c r="B214" s="243" t="s">
        <v>500</v>
      </c>
      <c r="C214" s="243" t="s">
        <v>100</v>
      </c>
      <c r="D214" s="243" t="s">
        <v>101</v>
      </c>
      <c r="E214" s="92">
        <v>0</v>
      </c>
      <c r="F214" s="92">
        <v>0</v>
      </c>
      <c r="G214" s="94">
        <v>40.369999999999997</v>
      </c>
      <c r="H214" s="92"/>
      <c r="I214" s="117">
        <v>7.5</v>
      </c>
      <c r="J214" s="48" t="s">
        <v>34</v>
      </c>
      <c r="K214" s="48" t="s">
        <v>501</v>
      </c>
      <c r="L214" s="89"/>
    </row>
    <row r="215" spans="1:12" ht="15.6">
      <c r="A215" s="46" t="s">
        <v>103</v>
      </c>
      <c r="B215" s="244"/>
      <c r="C215" s="244"/>
      <c r="D215" s="244"/>
      <c r="E215" s="92">
        <v>142.44999999999999</v>
      </c>
      <c r="F215" s="92">
        <v>0</v>
      </c>
      <c r="G215" s="94">
        <v>40.369999999999997</v>
      </c>
      <c r="H215" s="92">
        <v>0</v>
      </c>
      <c r="I215" s="117">
        <v>7.5</v>
      </c>
      <c r="J215" s="48" t="s">
        <v>20</v>
      </c>
      <c r="K215" s="48" t="s">
        <v>502</v>
      </c>
      <c r="L215" s="89"/>
    </row>
    <row r="216" spans="1:12" ht="15.6">
      <c r="A216" s="46" t="s">
        <v>105</v>
      </c>
      <c r="B216" s="244"/>
      <c r="C216" s="244"/>
      <c r="D216" s="244"/>
      <c r="E216" s="92">
        <v>291.19</v>
      </c>
      <c r="F216" s="92">
        <v>0</v>
      </c>
      <c r="G216" s="92">
        <v>0</v>
      </c>
      <c r="H216" s="92">
        <v>0</v>
      </c>
      <c r="I216" s="117">
        <v>7.5</v>
      </c>
      <c r="J216" s="48" t="s">
        <v>20</v>
      </c>
      <c r="K216" s="48" t="s">
        <v>503</v>
      </c>
      <c r="L216" s="89"/>
    </row>
    <row r="217" spans="1:12" ht="15.6">
      <c r="A217" s="46" t="s">
        <v>107</v>
      </c>
      <c r="B217" s="244"/>
      <c r="C217" s="244"/>
      <c r="D217" s="244"/>
      <c r="E217" s="92">
        <v>142.44999999999999</v>
      </c>
      <c r="F217" s="93">
        <v>0</v>
      </c>
      <c r="G217" s="92">
        <v>0</v>
      </c>
      <c r="H217" s="92">
        <v>0</v>
      </c>
      <c r="I217" s="117">
        <v>7.5</v>
      </c>
      <c r="J217" s="48" t="s">
        <v>20</v>
      </c>
      <c r="K217" s="48" t="s">
        <v>504</v>
      </c>
      <c r="L217" s="89"/>
    </row>
    <row r="218" spans="1:12" ht="15.6">
      <c r="A218" s="113" t="s">
        <v>109</v>
      </c>
      <c r="B218" s="245"/>
      <c r="C218" s="245"/>
      <c r="D218" s="245"/>
      <c r="E218" s="171">
        <v>148.74</v>
      </c>
      <c r="F218" s="172">
        <v>0</v>
      </c>
      <c r="G218" s="171">
        <v>0</v>
      </c>
      <c r="H218" s="171">
        <v>0</v>
      </c>
      <c r="I218" s="117">
        <v>7.5</v>
      </c>
      <c r="J218" s="121" t="s">
        <v>20</v>
      </c>
      <c r="K218" s="48" t="s">
        <v>505</v>
      </c>
      <c r="L218" s="232">
        <v>44372</v>
      </c>
    </row>
    <row r="219" spans="1:12" ht="16.2" thickBot="1">
      <c r="A219" s="114"/>
      <c r="B219" s="6"/>
      <c r="C219" s="6"/>
      <c r="D219" s="6"/>
      <c r="E219" s="47"/>
      <c r="F219" s="47"/>
      <c r="G219" s="47"/>
      <c r="H219" s="47"/>
      <c r="I219" s="120"/>
      <c r="J219" s="129"/>
      <c r="K219" s="129"/>
      <c r="L219" s="52"/>
    </row>
    <row r="220" spans="1:12">
      <c r="A220" s="197"/>
      <c r="L220" s="198"/>
    </row>
    <row r="221" spans="1:12" ht="16.2" thickBot="1">
      <c r="A221" s="194" t="s">
        <v>506</v>
      </c>
      <c r="B221" s="248"/>
      <c r="C221" s="248"/>
      <c r="D221" s="248"/>
      <c r="E221" s="248"/>
      <c r="F221" s="248"/>
      <c r="G221" s="248"/>
      <c r="H221" s="248"/>
      <c r="I221" s="248"/>
      <c r="L221" s="198"/>
    </row>
    <row r="222" spans="1:12" ht="30.6" thickBot="1">
      <c r="A222" s="166" t="s">
        <v>507</v>
      </c>
      <c r="B222" s="167" t="s">
        <v>508</v>
      </c>
      <c r="C222" s="167" t="s">
        <v>16</v>
      </c>
      <c r="D222" s="167" t="s">
        <v>509</v>
      </c>
      <c r="E222" s="169" t="s">
        <v>18</v>
      </c>
      <c r="F222" s="169" t="s">
        <v>18</v>
      </c>
      <c r="G222" s="170">
        <v>0</v>
      </c>
      <c r="H222" s="170">
        <v>0</v>
      </c>
      <c r="I222" s="175" t="s">
        <v>510</v>
      </c>
      <c r="J222" s="168" t="s">
        <v>34</v>
      </c>
      <c r="K222" s="168" t="s">
        <v>511</v>
      </c>
      <c r="L222" s="235">
        <v>44469</v>
      </c>
    </row>
    <row r="223" spans="1:12" ht="16.2" thickBot="1">
      <c r="A223" s="191" t="s">
        <v>512</v>
      </c>
      <c r="B223" s="82" t="s">
        <v>513</v>
      </c>
      <c r="C223" s="82" t="s">
        <v>16</v>
      </c>
      <c r="D223" s="82" t="s">
        <v>67</v>
      </c>
      <c r="E223" s="84">
        <v>81.5</v>
      </c>
      <c r="F223" s="84">
        <v>9.2999999999999992E-3</v>
      </c>
      <c r="G223" s="192">
        <v>3.6</v>
      </c>
      <c r="H223" s="192">
        <v>0</v>
      </c>
      <c r="I223" s="116">
        <v>2</v>
      </c>
      <c r="J223" s="48" t="s">
        <v>34</v>
      </c>
      <c r="K223" s="48" t="s">
        <v>514</v>
      </c>
      <c r="L223" s="231">
        <v>44603</v>
      </c>
    </row>
    <row r="224" spans="1:12" ht="75">
      <c r="A224" s="185" t="s">
        <v>515</v>
      </c>
      <c r="B224" s="82" t="s">
        <v>516</v>
      </c>
      <c r="C224" s="82" t="s">
        <v>16</v>
      </c>
      <c r="D224" s="82" t="s">
        <v>517</v>
      </c>
      <c r="E224" s="84" t="s">
        <v>18</v>
      </c>
      <c r="F224" s="84" t="s">
        <v>18</v>
      </c>
      <c r="G224" s="92"/>
      <c r="H224" s="92">
        <v>0</v>
      </c>
      <c r="I224" s="116">
        <v>15</v>
      </c>
      <c r="J224" s="48" t="s">
        <v>518</v>
      </c>
      <c r="K224" s="95" t="s">
        <v>519</v>
      </c>
      <c r="L224" s="231">
        <v>44764</v>
      </c>
    </row>
    <row r="225" spans="1:12" ht="75">
      <c r="A225" s="185" t="s">
        <v>520</v>
      </c>
      <c r="B225" s="82" t="s">
        <v>516</v>
      </c>
      <c r="C225" s="82" t="s">
        <v>16</v>
      </c>
      <c r="D225" s="82" t="s">
        <v>517</v>
      </c>
      <c r="E225" s="84" t="s">
        <v>18</v>
      </c>
      <c r="F225" s="84" t="s">
        <v>18</v>
      </c>
      <c r="G225" s="92"/>
      <c r="H225" s="92">
        <v>0</v>
      </c>
      <c r="I225" s="116">
        <v>15</v>
      </c>
      <c r="J225" s="48" t="s">
        <v>518</v>
      </c>
      <c r="K225" s="95" t="s">
        <v>521</v>
      </c>
      <c r="L225" s="231">
        <v>44764</v>
      </c>
    </row>
    <row r="226" spans="1:12" ht="30">
      <c r="A226" s="72" t="s">
        <v>522</v>
      </c>
      <c r="B226" s="218" t="s">
        <v>523</v>
      </c>
      <c r="C226" s="218" t="s">
        <v>16</v>
      </c>
      <c r="D226" s="218"/>
      <c r="E226" s="85"/>
      <c r="F226" s="85"/>
      <c r="G226" s="196"/>
      <c r="H226" s="196"/>
      <c r="I226" s="119">
        <v>5</v>
      </c>
      <c r="J226" s="133"/>
      <c r="K226" s="133" t="s">
        <v>524</v>
      </c>
      <c r="L226" s="236">
        <v>44491</v>
      </c>
    </row>
    <row r="227" spans="1:12" ht="15.6">
      <c r="A227" s="72" t="s">
        <v>525</v>
      </c>
      <c r="B227" s="218" t="s">
        <v>526</v>
      </c>
      <c r="C227" s="218" t="s">
        <v>16</v>
      </c>
      <c r="D227" s="218"/>
      <c r="E227" s="85" t="s">
        <v>18</v>
      </c>
      <c r="F227" s="85" t="s">
        <v>18</v>
      </c>
      <c r="G227" s="196" t="s">
        <v>18</v>
      </c>
      <c r="H227" s="196" t="s">
        <v>18</v>
      </c>
      <c r="I227" s="133"/>
      <c r="J227" s="133"/>
      <c r="K227" s="133" t="s">
        <v>527</v>
      </c>
      <c r="L227" s="237">
        <v>44610</v>
      </c>
    </row>
    <row r="228" spans="1:12" ht="15.6" thickBot="1">
      <c r="A228" s="114" t="s">
        <v>528</v>
      </c>
      <c r="B228" s="129"/>
      <c r="C228" s="129"/>
      <c r="D228" s="129"/>
      <c r="E228" s="129"/>
      <c r="F228" s="129"/>
      <c r="G228" s="129"/>
      <c r="H228" s="129"/>
      <c r="I228" s="129"/>
      <c r="J228" s="129"/>
      <c r="K228" s="129"/>
      <c r="L228" s="52"/>
    </row>
  </sheetData>
  <autoFilter ref="A3:L228"/>
  <mergeCells count="29">
    <mergeCell ref="B221:I221"/>
    <mergeCell ref="B2:I2"/>
    <mergeCell ref="B4:I4"/>
    <mergeCell ref="A10:I10"/>
    <mergeCell ref="B27:B31"/>
    <mergeCell ref="C27:C31"/>
    <mergeCell ref="D27:D31"/>
    <mergeCell ref="B146:B150"/>
    <mergeCell ref="C146:C150"/>
    <mergeCell ref="D146:D150"/>
    <mergeCell ref="A40:I40"/>
    <mergeCell ref="A12:I12"/>
    <mergeCell ref="A102:I102"/>
    <mergeCell ref="A101:I101"/>
    <mergeCell ref="A97:I97"/>
    <mergeCell ref="A46:I46"/>
    <mergeCell ref="A51:I51"/>
    <mergeCell ref="A55:I55"/>
    <mergeCell ref="A61:I61"/>
    <mergeCell ref="A89:I89"/>
    <mergeCell ref="C83:C87"/>
    <mergeCell ref="D83:D87"/>
    <mergeCell ref="B83:B87"/>
    <mergeCell ref="B159:B163"/>
    <mergeCell ref="C159:C163"/>
    <mergeCell ref="D159:D163"/>
    <mergeCell ref="B214:B218"/>
    <mergeCell ref="C214:C218"/>
    <mergeCell ref="D214:D218"/>
  </mergeCells>
  <phoneticPr fontId="21"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L402"/>
  <sheetViews>
    <sheetView zoomScale="70" zoomScaleNormal="70" workbookViewId="0">
      <pane xSplit="1" ySplit="4" topLeftCell="C270" activePane="bottomRight" state="frozen"/>
      <selection pane="topRight" activeCell="E1" sqref="E1"/>
      <selection pane="bottomLeft" activeCell="A5" sqref="A5"/>
      <selection pane="bottomRight" activeCell="G280" sqref="G280"/>
    </sheetView>
  </sheetViews>
  <sheetFormatPr defaultRowHeight="14.4"/>
  <cols>
    <col min="1" max="1" width="125.5546875" customWidth="1"/>
    <col min="2" max="2" width="46.109375" customWidth="1"/>
    <col min="3" max="3" width="31.44140625" customWidth="1"/>
    <col min="4" max="4" width="42.44140625" customWidth="1"/>
    <col min="5" max="6" width="16" customWidth="1"/>
    <col min="7" max="8" width="12.5546875" customWidth="1"/>
    <col min="9" max="9" width="14" customWidth="1"/>
    <col min="10" max="10" width="19.109375" customWidth="1"/>
    <col min="11" max="11" width="21.33203125" customWidth="1"/>
    <col min="12" max="12" width="21.33203125" style="7" customWidth="1"/>
  </cols>
  <sheetData>
    <row r="1" spans="1:12" ht="15" thickBot="1">
      <c r="A1" s="1" t="s">
        <v>529</v>
      </c>
    </row>
    <row r="2" spans="1:12" ht="25.35" customHeight="1">
      <c r="A2" s="264"/>
      <c r="B2" s="249"/>
      <c r="C2" s="249"/>
      <c r="D2" s="249"/>
      <c r="E2" s="249"/>
      <c r="F2" s="249"/>
      <c r="G2" s="249"/>
      <c r="H2" s="249"/>
      <c r="I2" s="250"/>
      <c r="J2" s="141"/>
      <c r="K2" s="141"/>
      <c r="L2" s="142"/>
    </row>
    <row r="3" spans="1:12" ht="25.35" customHeight="1" thickBot="1">
      <c r="A3" s="265" t="s">
        <v>530</v>
      </c>
      <c r="B3" s="266"/>
      <c r="C3" s="266"/>
      <c r="D3" s="266"/>
      <c r="E3" s="266"/>
      <c r="F3" s="266"/>
      <c r="G3" s="266"/>
      <c r="H3" s="266"/>
      <c r="I3" s="267"/>
    </row>
    <row r="4" spans="1:12" ht="61.35" customHeight="1">
      <c r="A4" s="124" t="s">
        <v>1</v>
      </c>
      <c r="B4" s="125" t="s">
        <v>2</v>
      </c>
      <c r="C4" s="125" t="s">
        <v>3</v>
      </c>
      <c r="D4" s="125" t="s">
        <v>4</v>
      </c>
      <c r="E4" s="125" t="s">
        <v>5</v>
      </c>
      <c r="F4" s="125" t="s">
        <v>6</v>
      </c>
      <c r="G4" s="125" t="s">
        <v>7</v>
      </c>
      <c r="H4" s="126" t="s">
        <v>8</v>
      </c>
      <c r="I4" s="127" t="s">
        <v>9</v>
      </c>
      <c r="J4" s="128" t="s">
        <v>10</v>
      </c>
      <c r="K4" s="125" t="s">
        <v>11</v>
      </c>
      <c r="L4" s="126" t="s">
        <v>12</v>
      </c>
    </row>
    <row r="5" spans="1:12" ht="15.6">
      <c r="A5" s="53" t="s">
        <v>531</v>
      </c>
      <c r="B5" s="223"/>
      <c r="C5" s="223"/>
      <c r="D5" s="223"/>
      <c r="E5" s="223"/>
      <c r="F5" s="223"/>
      <c r="G5" s="223"/>
      <c r="H5" s="223"/>
      <c r="I5" s="223"/>
      <c r="J5" s="48"/>
      <c r="K5" s="48"/>
      <c r="L5" s="234"/>
    </row>
    <row r="6" spans="1:12" ht="15.6">
      <c r="A6" s="10" t="s">
        <v>532</v>
      </c>
      <c r="B6" s="48"/>
      <c r="C6" s="48"/>
      <c r="D6" s="48"/>
      <c r="E6" s="48"/>
      <c r="F6" s="48"/>
      <c r="G6" s="48"/>
      <c r="H6" s="48"/>
      <c r="I6" s="116"/>
      <c r="J6" s="48"/>
      <c r="K6" s="48"/>
      <c r="L6" s="234"/>
    </row>
    <row r="7" spans="1:12" ht="135">
      <c r="A7" s="11" t="s">
        <v>533</v>
      </c>
      <c r="B7" s="220" t="s">
        <v>534</v>
      </c>
      <c r="C7" s="82" t="s">
        <v>16</v>
      </c>
      <c r="D7" s="82" t="s">
        <v>535</v>
      </c>
      <c r="E7" s="84" t="s">
        <v>18</v>
      </c>
      <c r="F7" s="84" t="s">
        <v>18</v>
      </c>
      <c r="G7" s="84" t="s">
        <v>19</v>
      </c>
      <c r="H7" s="90">
        <v>0</v>
      </c>
      <c r="I7" s="116">
        <v>15</v>
      </c>
      <c r="J7" s="48" t="s">
        <v>20</v>
      </c>
      <c r="K7" s="48" t="s">
        <v>536</v>
      </c>
      <c r="L7" s="234"/>
    </row>
    <row r="8" spans="1:12" ht="15.6">
      <c r="A8" s="12"/>
      <c r="B8" s="220"/>
      <c r="C8" s="83"/>
      <c r="D8" s="83"/>
      <c r="E8" s="84"/>
      <c r="F8" s="84"/>
      <c r="G8" s="54"/>
      <c r="H8" s="84"/>
      <c r="I8" s="116"/>
      <c r="J8" s="48"/>
      <c r="K8" s="48"/>
      <c r="L8" s="234"/>
    </row>
    <row r="9" spans="1:12" ht="15.6">
      <c r="A9" s="10" t="s">
        <v>537</v>
      </c>
      <c r="B9" s="220"/>
      <c r="C9" s="83"/>
      <c r="D9" s="83"/>
      <c r="E9" s="84"/>
      <c r="F9" s="84"/>
      <c r="G9" s="54"/>
      <c r="H9" s="84"/>
      <c r="I9" s="116"/>
      <c r="J9" s="48"/>
      <c r="K9" s="48"/>
      <c r="L9" s="234"/>
    </row>
    <row r="10" spans="1:12" ht="135">
      <c r="A10" s="222" t="s">
        <v>538</v>
      </c>
      <c r="B10" s="220" t="s">
        <v>534</v>
      </c>
      <c r="C10" s="82" t="s">
        <v>16</v>
      </c>
      <c r="D10" s="82" t="s">
        <v>535</v>
      </c>
      <c r="E10" s="84" t="s">
        <v>18</v>
      </c>
      <c r="F10" s="84" t="s">
        <v>18</v>
      </c>
      <c r="G10" s="84" t="s">
        <v>19</v>
      </c>
      <c r="H10" s="90">
        <v>0</v>
      </c>
      <c r="I10" s="116">
        <v>15</v>
      </c>
      <c r="J10" s="48" t="s">
        <v>20</v>
      </c>
      <c r="K10" s="48" t="s">
        <v>539</v>
      </c>
      <c r="L10" s="234"/>
    </row>
    <row r="11" spans="1:12" ht="15.6">
      <c r="A11" s="12"/>
      <c r="B11" s="220"/>
      <c r="C11" s="83"/>
      <c r="D11" s="83"/>
      <c r="E11" s="84"/>
      <c r="F11" s="84"/>
      <c r="G11" s="54"/>
      <c r="H11" s="84"/>
      <c r="I11" s="116"/>
      <c r="J11" s="48"/>
      <c r="K11" s="48"/>
      <c r="L11" s="234"/>
    </row>
    <row r="12" spans="1:12" ht="15.6">
      <c r="A12" s="10" t="s">
        <v>540</v>
      </c>
      <c r="B12" s="220"/>
      <c r="C12" s="83"/>
      <c r="D12" s="83"/>
      <c r="E12" s="84"/>
      <c r="F12" s="84"/>
      <c r="G12" s="54"/>
      <c r="H12" s="84"/>
      <c r="I12" s="116"/>
      <c r="J12" s="48"/>
      <c r="K12" s="48"/>
      <c r="L12" s="234"/>
    </row>
    <row r="13" spans="1:12" ht="135">
      <c r="A13" s="11" t="s">
        <v>541</v>
      </c>
      <c r="B13" s="220" t="s">
        <v>534</v>
      </c>
      <c r="C13" s="82" t="s">
        <v>16</v>
      </c>
      <c r="D13" s="82" t="s">
        <v>535</v>
      </c>
      <c r="E13" s="84" t="s">
        <v>18</v>
      </c>
      <c r="F13" s="84" t="s">
        <v>18</v>
      </c>
      <c r="G13" s="84" t="s">
        <v>19</v>
      </c>
      <c r="H13" s="90">
        <v>0</v>
      </c>
      <c r="I13" s="116">
        <v>15</v>
      </c>
      <c r="J13" s="48" t="s">
        <v>20</v>
      </c>
      <c r="K13" s="48" t="s">
        <v>542</v>
      </c>
      <c r="L13" s="234"/>
    </row>
    <row r="14" spans="1:12" ht="135">
      <c r="A14" s="11" t="s">
        <v>543</v>
      </c>
      <c r="B14" s="220" t="s">
        <v>534</v>
      </c>
      <c r="C14" s="82" t="s">
        <v>16</v>
      </c>
      <c r="D14" s="82" t="s">
        <v>535</v>
      </c>
      <c r="E14" s="84" t="s">
        <v>18</v>
      </c>
      <c r="F14" s="84" t="s">
        <v>18</v>
      </c>
      <c r="G14" s="84" t="s">
        <v>19</v>
      </c>
      <c r="H14" s="90">
        <v>0</v>
      </c>
      <c r="I14" s="116">
        <v>15</v>
      </c>
      <c r="J14" s="48" t="s">
        <v>20</v>
      </c>
      <c r="K14" s="48" t="s">
        <v>544</v>
      </c>
      <c r="L14" s="234"/>
    </row>
    <row r="15" spans="1:12" ht="15.6">
      <c r="A15" s="13"/>
      <c r="B15" s="220"/>
      <c r="C15" s="83"/>
      <c r="D15" s="83"/>
      <c r="E15" s="84"/>
      <c r="F15" s="84"/>
      <c r="G15" s="54"/>
      <c r="H15" s="84"/>
      <c r="I15" s="116"/>
      <c r="J15" s="48"/>
      <c r="K15" s="48"/>
      <c r="L15" s="234"/>
    </row>
    <row r="16" spans="1:12" ht="15.6">
      <c r="A16" s="14" t="s">
        <v>545</v>
      </c>
      <c r="B16" s="220"/>
      <c r="C16" s="83"/>
      <c r="D16" s="83"/>
      <c r="E16" s="84"/>
      <c r="F16" s="84"/>
      <c r="G16" s="54"/>
      <c r="H16" s="84"/>
      <c r="I16" s="116"/>
      <c r="J16" s="48"/>
      <c r="K16" s="48"/>
      <c r="L16" s="234"/>
    </row>
    <row r="17" spans="1:12" ht="60.6">
      <c r="A17" s="5" t="s">
        <v>546</v>
      </c>
      <c r="B17" s="220" t="s">
        <v>547</v>
      </c>
      <c r="C17" s="83" t="s">
        <v>16</v>
      </c>
      <c r="D17" s="28" t="s">
        <v>548</v>
      </c>
      <c r="E17" s="84" t="s">
        <v>18</v>
      </c>
      <c r="F17" s="84" t="s">
        <v>18</v>
      </c>
      <c r="G17" s="84" t="s">
        <v>19</v>
      </c>
      <c r="H17" s="90">
        <v>0</v>
      </c>
      <c r="I17" s="116">
        <v>16</v>
      </c>
      <c r="J17" s="48" t="s">
        <v>20</v>
      </c>
      <c r="K17" s="48" t="s">
        <v>549</v>
      </c>
      <c r="L17" s="234"/>
    </row>
    <row r="18" spans="1:12" ht="60.6">
      <c r="A18" s="11" t="s">
        <v>550</v>
      </c>
      <c r="B18" s="220" t="s">
        <v>547</v>
      </c>
      <c r="C18" s="83" t="s">
        <v>16</v>
      </c>
      <c r="D18" s="28" t="s">
        <v>548</v>
      </c>
      <c r="E18" s="84" t="s">
        <v>18</v>
      </c>
      <c r="F18" s="84" t="s">
        <v>18</v>
      </c>
      <c r="G18" s="84" t="s">
        <v>19</v>
      </c>
      <c r="H18" s="90">
        <v>0</v>
      </c>
      <c r="I18" s="116">
        <v>16</v>
      </c>
      <c r="J18" s="48" t="s">
        <v>20</v>
      </c>
      <c r="K18" s="48" t="s">
        <v>551</v>
      </c>
      <c r="L18" s="234"/>
    </row>
    <row r="19" spans="1:12" ht="15.6">
      <c r="A19" s="12"/>
      <c r="B19" s="220"/>
      <c r="C19" s="83"/>
      <c r="D19" s="83"/>
      <c r="E19" s="84"/>
      <c r="F19" s="84"/>
      <c r="G19" s="54"/>
      <c r="H19" s="84"/>
      <c r="I19" s="116"/>
      <c r="J19" s="48"/>
      <c r="K19" s="48"/>
      <c r="L19" s="234"/>
    </row>
    <row r="20" spans="1:12" ht="15.6">
      <c r="A20" s="14" t="s">
        <v>552</v>
      </c>
      <c r="B20" s="220"/>
      <c r="C20" s="83"/>
      <c r="D20" s="83"/>
      <c r="E20" s="84"/>
      <c r="F20" s="84"/>
      <c r="G20" s="54"/>
      <c r="H20" s="84"/>
      <c r="I20" s="116"/>
      <c r="J20" s="48"/>
      <c r="K20" s="48"/>
      <c r="L20" s="234"/>
    </row>
    <row r="21" spans="1:12" ht="45.6">
      <c r="A21" s="5" t="s">
        <v>553</v>
      </c>
      <c r="B21" s="220" t="s">
        <v>554</v>
      </c>
      <c r="C21" s="83" t="s">
        <v>16</v>
      </c>
      <c r="D21" s="28" t="s">
        <v>555</v>
      </c>
      <c r="E21" s="84" t="s">
        <v>18</v>
      </c>
      <c r="F21" s="84" t="s">
        <v>18</v>
      </c>
      <c r="G21" s="84" t="s">
        <v>556</v>
      </c>
      <c r="H21" s="90">
        <v>0</v>
      </c>
      <c r="I21" s="116">
        <v>16</v>
      </c>
      <c r="J21" s="48" t="s">
        <v>20</v>
      </c>
      <c r="K21" s="48" t="s">
        <v>557</v>
      </c>
      <c r="L21" s="234"/>
    </row>
    <row r="22" spans="1:12" ht="15.6">
      <c r="A22" s="15"/>
      <c r="B22" s="83"/>
      <c r="C22" s="83"/>
      <c r="D22" s="83"/>
      <c r="E22" s="84"/>
      <c r="F22" s="84"/>
      <c r="G22" s="54"/>
      <c r="H22" s="84"/>
      <c r="I22" s="116"/>
      <c r="J22" s="48"/>
      <c r="K22" s="48"/>
      <c r="L22" s="234"/>
    </row>
    <row r="23" spans="1:12" ht="15.6">
      <c r="A23" s="14" t="s">
        <v>558</v>
      </c>
      <c r="B23" s="83"/>
      <c r="C23" s="83"/>
      <c r="D23" s="83"/>
      <c r="E23" s="84"/>
      <c r="F23" s="84"/>
      <c r="G23" s="54"/>
      <c r="H23" s="84"/>
      <c r="I23" s="116"/>
      <c r="J23" s="48"/>
      <c r="K23" s="48"/>
      <c r="L23" s="234"/>
    </row>
    <row r="24" spans="1:12" ht="135">
      <c r="A24" s="11" t="s">
        <v>559</v>
      </c>
      <c r="B24" s="220" t="s">
        <v>534</v>
      </c>
      <c r="C24" s="82" t="s">
        <v>16</v>
      </c>
      <c r="D24" s="82" t="s">
        <v>535</v>
      </c>
      <c r="E24" s="84" t="s">
        <v>18</v>
      </c>
      <c r="F24" s="84" t="s">
        <v>18</v>
      </c>
      <c r="G24" s="84" t="s">
        <v>19</v>
      </c>
      <c r="H24" s="90">
        <v>0</v>
      </c>
      <c r="I24" s="116">
        <v>15</v>
      </c>
      <c r="J24" s="48" t="s">
        <v>20</v>
      </c>
      <c r="K24" s="48" t="s">
        <v>560</v>
      </c>
      <c r="L24" s="234"/>
    </row>
    <row r="25" spans="1:12" ht="15.6">
      <c r="A25" s="12"/>
      <c r="B25" s="83"/>
      <c r="C25" s="83"/>
      <c r="D25" s="83"/>
      <c r="E25" s="84"/>
      <c r="F25" s="84"/>
      <c r="G25" s="54"/>
      <c r="H25" s="84"/>
      <c r="I25" s="116"/>
      <c r="J25" s="48"/>
      <c r="K25" s="48"/>
      <c r="L25" s="234"/>
    </row>
    <row r="26" spans="1:12" ht="15.6">
      <c r="A26" s="14" t="s">
        <v>561</v>
      </c>
      <c r="B26" s="83"/>
      <c r="C26" s="83"/>
      <c r="D26" s="83"/>
      <c r="E26" s="84"/>
      <c r="F26" s="84"/>
      <c r="G26" s="54"/>
      <c r="H26" s="84"/>
      <c r="I26" s="116"/>
      <c r="J26" s="48"/>
      <c r="K26" s="48"/>
      <c r="L26" s="234"/>
    </row>
    <row r="27" spans="1:12" ht="190.5" customHeight="1">
      <c r="A27" s="11" t="s">
        <v>562</v>
      </c>
      <c r="B27" s="220" t="s">
        <v>563</v>
      </c>
      <c r="C27" s="82" t="s">
        <v>16</v>
      </c>
      <c r="D27" s="82" t="s">
        <v>535</v>
      </c>
      <c r="E27" s="84" t="s">
        <v>18</v>
      </c>
      <c r="F27" s="84" t="s">
        <v>18</v>
      </c>
      <c r="G27" s="84" t="s">
        <v>19</v>
      </c>
      <c r="H27" s="90">
        <v>0</v>
      </c>
      <c r="I27" s="116">
        <v>15</v>
      </c>
      <c r="J27" s="48" t="s">
        <v>20</v>
      </c>
      <c r="K27" s="48" t="s">
        <v>564</v>
      </c>
      <c r="L27" s="231" t="s">
        <v>565</v>
      </c>
    </row>
    <row r="28" spans="1:12" ht="15.6">
      <c r="A28" s="12"/>
      <c r="B28" s="83"/>
      <c r="C28" s="83"/>
      <c r="D28" s="83"/>
      <c r="E28" s="84"/>
      <c r="F28" s="84"/>
      <c r="G28" s="54"/>
      <c r="H28" s="84"/>
      <c r="I28" s="116"/>
      <c r="J28" s="48"/>
      <c r="K28" s="48"/>
      <c r="L28" s="234"/>
    </row>
    <row r="29" spans="1:12" ht="15.6">
      <c r="A29" s="14" t="s">
        <v>566</v>
      </c>
      <c r="B29" s="83"/>
      <c r="C29" s="83"/>
      <c r="D29" s="83"/>
      <c r="E29" s="84"/>
      <c r="F29" s="84"/>
      <c r="G29" s="54"/>
      <c r="H29" s="84"/>
      <c r="I29" s="116"/>
      <c r="J29" s="48"/>
      <c r="K29" s="48"/>
      <c r="L29" s="234"/>
    </row>
    <row r="30" spans="1:12" ht="135">
      <c r="A30" s="5" t="s">
        <v>567</v>
      </c>
      <c r="B30" s="220" t="s">
        <v>534</v>
      </c>
      <c r="C30" s="82" t="s">
        <v>16</v>
      </c>
      <c r="D30" s="82" t="s">
        <v>535</v>
      </c>
      <c r="E30" s="84" t="s">
        <v>18</v>
      </c>
      <c r="F30" s="84" t="s">
        <v>18</v>
      </c>
      <c r="G30" s="84" t="s">
        <v>19</v>
      </c>
      <c r="H30" s="90">
        <v>0</v>
      </c>
      <c r="I30" s="116">
        <v>15</v>
      </c>
      <c r="J30" s="48" t="s">
        <v>20</v>
      </c>
      <c r="K30" s="48" t="s">
        <v>568</v>
      </c>
      <c r="L30" s="234"/>
    </row>
    <row r="31" spans="1:12" ht="135">
      <c r="A31" s="5" t="s">
        <v>569</v>
      </c>
      <c r="B31" s="220" t="s">
        <v>534</v>
      </c>
      <c r="C31" s="82" t="s">
        <v>16</v>
      </c>
      <c r="D31" s="82" t="s">
        <v>535</v>
      </c>
      <c r="E31" s="84" t="s">
        <v>18</v>
      </c>
      <c r="F31" s="84" t="s">
        <v>18</v>
      </c>
      <c r="G31" s="84" t="s">
        <v>19</v>
      </c>
      <c r="H31" s="90">
        <v>0</v>
      </c>
      <c r="I31" s="116">
        <v>15</v>
      </c>
      <c r="J31" s="48" t="s">
        <v>20</v>
      </c>
      <c r="K31" s="48" t="s">
        <v>570</v>
      </c>
      <c r="L31" s="234"/>
    </row>
    <row r="32" spans="1:12" ht="135">
      <c r="A32" s="5" t="s">
        <v>571</v>
      </c>
      <c r="B32" s="220" t="s">
        <v>534</v>
      </c>
      <c r="C32" s="82" t="s">
        <v>16</v>
      </c>
      <c r="D32" s="82" t="s">
        <v>535</v>
      </c>
      <c r="E32" s="84" t="s">
        <v>18</v>
      </c>
      <c r="F32" s="84" t="s">
        <v>18</v>
      </c>
      <c r="G32" s="84" t="s">
        <v>19</v>
      </c>
      <c r="H32" s="90">
        <v>0</v>
      </c>
      <c r="I32" s="116">
        <v>15</v>
      </c>
      <c r="J32" s="48" t="s">
        <v>20</v>
      </c>
      <c r="K32" s="48" t="s">
        <v>572</v>
      </c>
      <c r="L32" s="234"/>
    </row>
    <row r="33" spans="1:12" ht="135">
      <c r="A33" s="5" t="s">
        <v>573</v>
      </c>
      <c r="B33" s="220" t="s">
        <v>534</v>
      </c>
      <c r="C33" s="82" t="s">
        <v>16</v>
      </c>
      <c r="D33" s="82" t="s">
        <v>535</v>
      </c>
      <c r="E33" s="84" t="s">
        <v>18</v>
      </c>
      <c r="F33" s="84" t="s">
        <v>18</v>
      </c>
      <c r="G33" s="84" t="s">
        <v>19</v>
      </c>
      <c r="H33" s="90">
        <v>0</v>
      </c>
      <c r="I33" s="116">
        <v>15</v>
      </c>
      <c r="J33" s="48" t="s">
        <v>20</v>
      </c>
      <c r="K33" s="48" t="s">
        <v>574</v>
      </c>
      <c r="L33" s="234"/>
    </row>
    <row r="34" spans="1:12" ht="135">
      <c r="A34" s="5" t="s">
        <v>575</v>
      </c>
      <c r="B34" s="220" t="s">
        <v>534</v>
      </c>
      <c r="C34" s="82" t="s">
        <v>16</v>
      </c>
      <c r="D34" s="82" t="s">
        <v>535</v>
      </c>
      <c r="E34" s="84" t="s">
        <v>18</v>
      </c>
      <c r="F34" s="84" t="s">
        <v>18</v>
      </c>
      <c r="G34" s="84" t="s">
        <v>19</v>
      </c>
      <c r="H34" s="90">
        <v>0</v>
      </c>
      <c r="I34" s="116">
        <v>15</v>
      </c>
      <c r="J34" s="48" t="s">
        <v>20</v>
      </c>
      <c r="K34" s="48" t="s">
        <v>576</v>
      </c>
      <c r="L34" s="234"/>
    </row>
    <row r="35" spans="1:12" ht="135">
      <c r="A35" s="5" t="s">
        <v>577</v>
      </c>
      <c r="B35" s="220" t="s">
        <v>534</v>
      </c>
      <c r="C35" s="82" t="s">
        <v>16</v>
      </c>
      <c r="D35" s="82" t="s">
        <v>535</v>
      </c>
      <c r="E35" s="84" t="s">
        <v>18</v>
      </c>
      <c r="F35" s="84" t="s">
        <v>18</v>
      </c>
      <c r="G35" s="84" t="s">
        <v>19</v>
      </c>
      <c r="H35" s="90">
        <v>0</v>
      </c>
      <c r="I35" s="116">
        <v>15</v>
      </c>
      <c r="J35" s="48" t="s">
        <v>20</v>
      </c>
      <c r="K35" s="48" t="s">
        <v>578</v>
      </c>
      <c r="L35" s="234"/>
    </row>
    <row r="36" spans="1:12" ht="15.6">
      <c r="A36" s="5"/>
      <c r="B36" s="83"/>
      <c r="C36" s="83"/>
      <c r="D36" s="83"/>
      <c r="E36" s="84"/>
      <c r="F36" s="84"/>
      <c r="G36" s="54"/>
      <c r="H36" s="84"/>
      <c r="I36" s="116"/>
      <c r="J36" s="48"/>
      <c r="K36" s="48"/>
      <c r="L36" s="234"/>
    </row>
    <row r="37" spans="1:12" ht="15.6">
      <c r="A37" s="10" t="s">
        <v>579</v>
      </c>
      <c r="B37" s="83"/>
      <c r="C37" s="83"/>
      <c r="D37" s="83"/>
      <c r="E37" s="84"/>
      <c r="F37" s="84"/>
      <c r="G37" s="54"/>
      <c r="H37" s="84"/>
      <c r="I37" s="116"/>
      <c r="J37" s="48"/>
      <c r="K37" s="48"/>
      <c r="L37" s="234"/>
    </row>
    <row r="38" spans="1:12" ht="135">
      <c r="A38" s="11" t="s">
        <v>580</v>
      </c>
      <c r="B38" s="220" t="s">
        <v>534</v>
      </c>
      <c r="C38" s="82" t="s">
        <v>16</v>
      </c>
      <c r="D38" s="82" t="s">
        <v>535</v>
      </c>
      <c r="E38" s="84" t="s">
        <v>18</v>
      </c>
      <c r="F38" s="84" t="s">
        <v>18</v>
      </c>
      <c r="G38" s="84" t="s">
        <v>19</v>
      </c>
      <c r="H38" s="90">
        <v>0</v>
      </c>
      <c r="I38" s="116">
        <v>15</v>
      </c>
      <c r="J38" s="48" t="s">
        <v>20</v>
      </c>
      <c r="K38" s="48" t="s">
        <v>581</v>
      </c>
      <c r="L38" s="234"/>
    </row>
    <row r="39" spans="1:12" ht="15.6">
      <c r="A39" s="15"/>
      <c r="B39" s="83"/>
      <c r="C39" s="83"/>
      <c r="D39" s="83"/>
      <c r="E39" s="84"/>
      <c r="F39" s="84"/>
      <c r="G39" s="54"/>
      <c r="H39" s="84"/>
      <c r="I39" s="116"/>
      <c r="J39" s="48"/>
      <c r="K39" s="48"/>
      <c r="L39" s="234"/>
    </row>
    <row r="40" spans="1:12" ht="15.6">
      <c r="A40" s="10" t="s">
        <v>582</v>
      </c>
      <c r="B40" s="83"/>
      <c r="C40" s="83"/>
      <c r="D40" s="83"/>
      <c r="E40" s="84"/>
      <c r="F40" s="84"/>
      <c r="G40" s="54"/>
      <c r="H40" s="84"/>
      <c r="I40" s="116"/>
      <c r="J40" s="48"/>
      <c r="K40" s="48"/>
      <c r="L40" s="234"/>
    </row>
    <row r="41" spans="1:12" ht="75">
      <c r="A41" s="80" t="s">
        <v>583</v>
      </c>
      <c r="B41" s="220" t="s">
        <v>584</v>
      </c>
      <c r="C41" s="82" t="s">
        <v>16</v>
      </c>
      <c r="D41" s="82" t="s">
        <v>585</v>
      </c>
      <c r="E41" s="84" t="s">
        <v>18</v>
      </c>
      <c r="F41" s="84" t="s">
        <v>18</v>
      </c>
      <c r="G41" s="84" t="s">
        <v>19</v>
      </c>
      <c r="H41" s="90">
        <v>0</v>
      </c>
      <c r="I41" s="116">
        <v>15</v>
      </c>
      <c r="J41" s="48" t="s">
        <v>20</v>
      </c>
      <c r="K41" s="48" t="s">
        <v>586</v>
      </c>
      <c r="L41" s="234"/>
    </row>
    <row r="42" spans="1:12" ht="75">
      <c r="A42" s="5" t="s">
        <v>587</v>
      </c>
      <c r="B42" s="220" t="s">
        <v>584</v>
      </c>
      <c r="C42" s="82" t="s">
        <v>16</v>
      </c>
      <c r="D42" s="82" t="s">
        <v>585</v>
      </c>
      <c r="E42" s="84" t="s">
        <v>18</v>
      </c>
      <c r="F42" s="84" t="s">
        <v>18</v>
      </c>
      <c r="G42" s="84" t="s">
        <v>19</v>
      </c>
      <c r="H42" s="90">
        <v>0</v>
      </c>
      <c r="I42" s="116">
        <v>15</v>
      </c>
      <c r="J42" s="48" t="s">
        <v>20</v>
      </c>
      <c r="K42" s="48" t="s">
        <v>588</v>
      </c>
      <c r="L42" s="234"/>
    </row>
    <row r="43" spans="1:12" ht="75">
      <c r="A43" s="5" t="s">
        <v>589</v>
      </c>
      <c r="B43" s="220" t="s">
        <v>584</v>
      </c>
      <c r="C43" s="82" t="s">
        <v>16</v>
      </c>
      <c r="D43" s="82" t="s">
        <v>585</v>
      </c>
      <c r="E43" s="84" t="s">
        <v>18</v>
      </c>
      <c r="F43" s="84" t="s">
        <v>18</v>
      </c>
      <c r="G43" s="84" t="s">
        <v>19</v>
      </c>
      <c r="H43" s="90">
        <v>0</v>
      </c>
      <c r="I43" s="116">
        <v>15</v>
      </c>
      <c r="J43" s="48" t="s">
        <v>20</v>
      </c>
      <c r="K43" s="48" t="s">
        <v>590</v>
      </c>
      <c r="L43" s="234"/>
    </row>
    <row r="44" spans="1:12" ht="75">
      <c r="A44" s="5" t="s">
        <v>591</v>
      </c>
      <c r="B44" s="220" t="s">
        <v>584</v>
      </c>
      <c r="C44" s="82" t="s">
        <v>16</v>
      </c>
      <c r="D44" s="82" t="s">
        <v>585</v>
      </c>
      <c r="E44" s="84" t="s">
        <v>18</v>
      </c>
      <c r="F44" s="84" t="s">
        <v>18</v>
      </c>
      <c r="G44" s="84" t="s">
        <v>19</v>
      </c>
      <c r="H44" s="96">
        <v>0</v>
      </c>
      <c r="I44" s="116">
        <v>15</v>
      </c>
      <c r="J44" s="48" t="s">
        <v>20</v>
      </c>
      <c r="K44" s="48" t="s">
        <v>592</v>
      </c>
      <c r="L44" s="234"/>
    </row>
    <row r="45" spans="1:12" ht="15.6">
      <c r="A45" s="15"/>
      <c r="B45" s="83"/>
      <c r="C45" s="83"/>
      <c r="D45" s="83"/>
      <c r="E45" s="84"/>
      <c r="F45" s="84"/>
      <c r="G45" s="54"/>
      <c r="H45" s="84"/>
      <c r="I45" s="116"/>
      <c r="J45" s="48"/>
      <c r="K45" s="48"/>
      <c r="L45" s="234"/>
    </row>
    <row r="46" spans="1:12" ht="15.6">
      <c r="A46" s="16" t="s">
        <v>593</v>
      </c>
      <c r="B46" s="83"/>
      <c r="C46" s="83"/>
      <c r="D46" s="83"/>
      <c r="E46" s="84"/>
      <c r="F46" s="84"/>
      <c r="G46" s="54"/>
      <c r="H46" s="84"/>
      <c r="I46" s="116"/>
      <c r="J46" s="48"/>
      <c r="K46" s="48"/>
      <c r="L46" s="234"/>
    </row>
    <row r="47" spans="1:12" ht="60.6">
      <c r="A47" s="17" t="s">
        <v>594</v>
      </c>
      <c r="B47" s="220" t="s">
        <v>547</v>
      </c>
      <c r="C47" s="83" t="s">
        <v>16</v>
      </c>
      <c r="D47" s="28" t="s">
        <v>548</v>
      </c>
      <c r="E47" s="84" t="s">
        <v>18</v>
      </c>
      <c r="F47" s="84" t="s">
        <v>18</v>
      </c>
      <c r="G47" s="84" t="s">
        <v>19</v>
      </c>
      <c r="H47" s="90">
        <v>0</v>
      </c>
      <c r="I47" s="116">
        <v>16</v>
      </c>
      <c r="J47" s="48" t="s">
        <v>20</v>
      </c>
      <c r="K47" s="48" t="s">
        <v>595</v>
      </c>
      <c r="L47" s="234"/>
    </row>
    <row r="48" spans="1:12" ht="15.6">
      <c r="A48" s="18"/>
      <c r="B48" s="83"/>
      <c r="C48" s="83"/>
      <c r="D48" s="83"/>
      <c r="E48" s="84"/>
      <c r="F48" s="84"/>
      <c r="G48" s="54"/>
      <c r="H48" s="84"/>
      <c r="I48" s="116"/>
      <c r="J48" s="48"/>
      <c r="K48" s="48"/>
      <c r="L48" s="234"/>
    </row>
    <row r="49" spans="1:12" ht="15.6">
      <c r="A49" s="16" t="s">
        <v>596</v>
      </c>
      <c r="B49" s="83"/>
      <c r="C49" s="83"/>
      <c r="D49" s="83"/>
      <c r="E49" s="84"/>
      <c r="F49" s="84"/>
      <c r="G49" s="54"/>
      <c r="H49" s="84"/>
      <c r="I49" s="116"/>
      <c r="J49" s="48"/>
      <c r="K49" s="48"/>
      <c r="L49" s="234"/>
    </row>
    <row r="50" spans="1:12" ht="30">
      <c r="A50" s="17" t="s">
        <v>597</v>
      </c>
      <c r="B50" s="217" t="s">
        <v>598</v>
      </c>
      <c r="C50" s="83" t="s">
        <v>16</v>
      </c>
      <c r="D50" s="82" t="s">
        <v>599</v>
      </c>
      <c r="E50" s="84" t="s">
        <v>18</v>
      </c>
      <c r="F50" s="84" t="s">
        <v>18</v>
      </c>
      <c r="G50" s="54" t="s">
        <v>556</v>
      </c>
      <c r="H50" s="90">
        <v>0</v>
      </c>
      <c r="I50" s="116">
        <v>5</v>
      </c>
      <c r="J50" s="48" t="s">
        <v>20</v>
      </c>
      <c r="K50" s="48" t="s">
        <v>600</v>
      </c>
      <c r="L50" s="234"/>
    </row>
    <row r="51" spans="1:12" ht="75">
      <c r="A51" s="17" t="s">
        <v>601</v>
      </c>
      <c r="B51" s="220" t="s">
        <v>584</v>
      </c>
      <c r="C51" s="82" t="s">
        <v>16</v>
      </c>
      <c r="D51" s="82" t="s">
        <v>585</v>
      </c>
      <c r="E51" s="84" t="s">
        <v>18</v>
      </c>
      <c r="F51" s="84" t="s">
        <v>18</v>
      </c>
      <c r="G51" s="84" t="s">
        <v>19</v>
      </c>
      <c r="H51" s="90">
        <v>0</v>
      </c>
      <c r="I51" s="116">
        <v>15</v>
      </c>
      <c r="J51" s="48" t="s">
        <v>34</v>
      </c>
      <c r="K51" s="48" t="s">
        <v>602</v>
      </c>
      <c r="L51" s="234"/>
    </row>
    <row r="52" spans="1:12" ht="60">
      <c r="A52" s="19" t="s">
        <v>603</v>
      </c>
      <c r="B52" s="132" t="s">
        <v>604</v>
      </c>
      <c r="C52" s="81" t="s">
        <v>16</v>
      </c>
      <c r="D52" s="218" t="s">
        <v>605</v>
      </c>
      <c r="E52" s="85" t="s">
        <v>18</v>
      </c>
      <c r="F52" s="85" t="s">
        <v>18</v>
      </c>
      <c r="G52" s="85" t="s">
        <v>556</v>
      </c>
      <c r="H52" s="86">
        <v>0</v>
      </c>
      <c r="I52" s="116">
        <v>15</v>
      </c>
      <c r="J52" s="48" t="s">
        <v>20</v>
      </c>
      <c r="K52" s="48" t="s">
        <v>606</v>
      </c>
      <c r="L52" s="234"/>
    </row>
    <row r="53" spans="1:12" ht="45">
      <c r="A53" s="17" t="s">
        <v>607</v>
      </c>
      <c r="B53" s="217" t="s">
        <v>608</v>
      </c>
      <c r="C53" s="76" t="s">
        <v>609</v>
      </c>
      <c r="D53" s="218"/>
      <c r="E53" s="85" t="s">
        <v>18</v>
      </c>
      <c r="F53" s="85" t="s">
        <v>18</v>
      </c>
      <c r="G53" s="85" t="s">
        <v>19</v>
      </c>
      <c r="H53" s="86">
        <v>0</v>
      </c>
      <c r="I53" s="116"/>
      <c r="J53" s="48"/>
      <c r="K53" s="48" t="s">
        <v>610</v>
      </c>
      <c r="L53" s="234"/>
    </row>
    <row r="54" spans="1:12" ht="54.75" customHeight="1">
      <c r="A54" s="17" t="s">
        <v>611</v>
      </c>
      <c r="B54" s="220" t="s">
        <v>612</v>
      </c>
      <c r="C54" s="83" t="s">
        <v>16</v>
      </c>
      <c r="D54" s="176"/>
      <c r="E54" s="84" t="s">
        <v>18</v>
      </c>
      <c r="F54" s="84" t="s">
        <v>18</v>
      </c>
      <c r="G54" s="84" t="s">
        <v>19</v>
      </c>
      <c r="H54" s="96">
        <v>0</v>
      </c>
      <c r="I54" s="48">
        <v>15</v>
      </c>
      <c r="J54" s="48"/>
      <c r="K54" s="48" t="s">
        <v>613</v>
      </c>
      <c r="L54" s="234">
        <v>44400</v>
      </c>
    </row>
    <row r="55" spans="1:12" ht="409.5" customHeight="1">
      <c r="A55" s="177" t="s">
        <v>614</v>
      </c>
      <c r="B55" s="181" t="s">
        <v>615</v>
      </c>
      <c r="C55" s="83"/>
      <c r="D55" s="176"/>
      <c r="E55" s="84"/>
      <c r="F55" s="84"/>
      <c r="G55" s="84"/>
      <c r="H55" s="96"/>
      <c r="I55" s="48"/>
      <c r="J55" s="48"/>
      <c r="K55" s="48" t="s">
        <v>616</v>
      </c>
      <c r="L55" s="231" t="s">
        <v>617</v>
      </c>
    </row>
    <row r="56" spans="1:12" ht="15.6">
      <c r="A56" s="53" t="s">
        <v>618</v>
      </c>
      <c r="B56" s="223"/>
      <c r="C56" s="223"/>
      <c r="D56" s="223"/>
      <c r="E56" s="223"/>
      <c r="F56" s="223"/>
      <c r="G56" s="223"/>
      <c r="H56" s="87"/>
      <c r="I56" s="134"/>
      <c r="J56" s="135"/>
      <c r="K56" s="135"/>
      <c r="L56" s="240"/>
    </row>
    <row r="57" spans="1:12" ht="15.6">
      <c r="A57" s="10" t="s">
        <v>619</v>
      </c>
      <c r="B57" s="220"/>
      <c r="C57" s="83"/>
      <c r="D57" s="83"/>
      <c r="E57" s="84"/>
      <c r="F57" s="84"/>
      <c r="G57" s="54"/>
      <c r="H57" s="84"/>
      <c r="I57" s="116"/>
      <c r="J57" s="48"/>
      <c r="K57" s="48"/>
      <c r="L57" s="234"/>
    </row>
    <row r="58" spans="1:12" ht="325.95" customHeight="1">
      <c r="A58" s="11" t="s">
        <v>620</v>
      </c>
      <c r="B58" s="217" t="s">
        <v>621</v>
      </c>
      <c r="C58" s="22" t="s">
        <v>16</v>
      </c>
      <c r="D58" s="82" t="s">
        <v>622</v>
      </c>
      <c r="E58" s="84" t="s">
        <v>18</v>
      </c>
      <c r="F58" s="84" t="s">
        <v>18</v>
      </c>
      <c r="G58" s="84" t="s">
        <v>556</v>
      </c>
      <c r="H58" s="90">
        <v>0</v>
      </c>
      <c r="I58" s="116">
        <v>10</v>
      </c>
      <c r="J58" s="48" t="s">
        <v>34</v>
      </c>
      <c r="K58" s="48" t="s">
        <v>623</v>
      </c>
      <c r="L58" s="234"/>
    </row>
    <row r="59" spans="1:12" ht="45">
      <c r="A59" s="11" t="s">
        <v>624</v>
      </c>
      <c r="B59" s="220" t="s">
        <v>625</v>
      </c>
      <c r="C59" s="83"/>
      <c r="D59" s="83"/>
      <c r="E59" s="84"/>
      <c r="F59" s="84"/>
      <c r="G59" s="54"/>
      <c r="H59" s="90">
        <v>0</v>
      </c>
      <c r="I59" s="116">
        <v>10</v>
      </c>
      <c r="J59" s="48" t="s">
        <v>34</v>
      </c>
      <c r="K59" s="48" t="s">
        <v>626</v>
      </c>
      <c r="L59" s="234"/>
    </row>
    <row r="60" spans="1:12" ht="15.6">
      <c r="A60" s="12"/>
      <c r="B60" s="220"/>
      <c r="C60" s="83"/>
      <c r="D60" s="22"/>
      <c r="E60" s="84"/>
      <c r="F60" s="84"/>
      <c r="G60" s="54"/>
      <c r="H60" s="84"/>
      <c r="I60" s="116"/>
      <c r="J60" s="48"/>
      <c r="K60" s="48"/>
      <c r="L60" s="234"/>
    </row>
    <row r="61" spans="1:12" ht="15.6">
      <c r="A61" s="10" t="s">
        <v>627</v>
      </c>
      <c r="B61" s="220"/>
      <c r="C61" s="83"/>
      <c r="D61" s="83"/>
      <c r="E61" s="84"/>
      <c r="F61" s="84"/>
      <c r="G61" s="54"/>
      <c r="H61" s="84"/>
      <c r="I61" s="116"/>
      <c r="J61" s="48"/>
      <c r="K61" s="48"/>
      <c r="L61" s="234"/>
    </row>
    <row r="62" spans="1:12" ht="30">
      <c r="A62" s="11" t="s">
        <v>628</v>
      </c>
      <c r="B62" s="220" t="s">
        <v>629</v>
      </c>
      <c r="C62" s="22" t="s">
        <v>16</v>
      </c>
      <c r="D62" s="220" t="s">
        <v>630</v>
      </c>
      <c r="E62" s="84" t="s">
        <v>18</v>
      </c>
      <c r="F62" s="84" t="s">
        <v>18</v>
      </c>
      <c r="G62" s="84" t="s">
        <v>556</v>
      </c>
      <c r="H62" s="90">
        <v>0</v>
      </c>
      <c r="I62" s="116">
        <v>8</v>
      </c>
      <c r="J62" s="48" t="s">
        <v>34</v>
      </c>
      <c r="K62" s="48" t="s">
        <v>631</v>
      </c>
      <c r="L62" s="234"/>
    </row>
    <row r="63" spans="1:12" ht="15.6">
      <c r="A63" s="12"/>
      <c r="B63" s="220"/>
      <c r="C63" s="83"/>
      <c r="D63" s="22"/>
      <c r="E63" s="84"/>
      <c r="F63" s="84"/>
      <c r="G63" s="54"/>
      <c r="H63" s="84"/>
      <c r="I63" s="116"/>
      <c r="J63" s="48"/>
      <c r="K63" s="48"/>
      <c r="L63" s="234"/>
    </row>
    <row r="64" spans="1:12" ht="15.6">
      <c r="A64" s="14" t="s">
        <v>632</v>
      </c>
      <c r="B64" s="220"/>
      <c r="C64" s="83"/>
      <c r="D64" s="22"/>
      <c r="E64" s="84"/>
      <c r="F64" s="84"/>
      <c r="G64" s="54"/>
      <c r="H64" s="84"/>
      <c r="I64" s="116"/>
      <c r="J64" s="48"/>
      <c r="K64" s="48"/>
      <c r="L64" s="234"/>
    </row>
    <row r="65" spans="1:12" ht="30">
      <c r="A65" s="5" t="s">
        <v>633</v>
      </c>
      <c r="B65" s="220" t="s">
        <v>629</v>
      </c>
      <c r="C65" s="22" t="s">
        <v>16</v>
      </c>
      <c r="D65" s="220" t="s">
        <v>630</v>
      </c>
      <c r="E65" s="84" t="s">
        <v>18</v>
      </c>
      <c r="F65" s="84" t="s">
        <v>18</v>
      </c>
      <c r="G65" s="84" t="s">
        <v>556</v>
      </c>
      <c r="H65" s="90">
        <v>0</v>
      </c>
      <c r="I65" s="116">
        <v>8</v>
      </c>
      <c r="J65" s="48" t="s">
        <v>34</v>
      </c>
      <c r="K65" s="48" t="s">
        <v>634</v>
      </c>
      <c r="L65" s="234">
        <v>44505</v>
      </c>
    </row>
    <row r="66" spans="1:12" ht="15.6">
      <c r="A66" s="15"/>
      <c r="B66" s="220"/>
      <c r="C66" s="83"/>
      <c r="D66" s="22"/>
      <c r="E66" s="84"/>
      <c r="F66" s="84"/>
      <c r="G66" s="54"/>
      <c r="H66" s="84"/>
      <c r="I66" s="116"/>
      <c r="J66" s="48"/>
      <c r="K66" s="48"/>
      <c r="L66" s="234"/>
    </row>
    <row r="67" spans="1:12" ht="15.6">
      <c r="A67" s="14" t="s">
        <v>635</v>
      </c>
      <c r="B67" s="220"/>
      <c r="C67" s="83"/>
      <c r="D67" s="22"/>
      <c r="E67" s="84"/>
      <c r="F67" s="84"/>
      <c r="G67" s="54"/>
      <c r="H67" s="84"/>
      <c r="I67" s="116"/>
      <c r="J67" s="48"/>
      <c r="K67" s="48"/>
      <c r="L67" s="234"/>
    </row>
    <row r="68" spans="1:12" ht="30">
      <c r="A68" s="11" t="s">
        <v>636</v>
      </c>
      <c r="B68" s="220" t="s">
        <v>629</v>
      </c>
      <c r="C68" s="22" t="s">
        <v>16</v>
      </c>
      <c r="D68" s="220" t="s">
        <v>630</v>
      </c>
      <c r="E68" s="84" t="s">
        <v>18</v>
      </c>
      <c r="F68" s="84" t="s">
        <v>18</v>
      </c>
      <c r="G68" s="84" t="s">
        <v>556</v>
      </c>
      <c r="H68" s="90">
        <v>0</v>
      </c>
      <c r="I68" s="116">
        <v>8</v>
      </c>
      <c r="J68" s="48" t="s">
        <v>34</v>
      </c>
      <c r="K68" s="48" t="s">
        <v>637</v>
      </c>
      <c r="L68" s="234">
        <v>44505</v>
      </c>
    </row>
    <row r="69" spans="1:12" ht="30">
      <c r="A69" s="11" t="s">
        <v>638</v>
      </c>
      <c r="B69" s="220" t="s">
        <v>629</v>
      </c>
      <c r="C69" s="22" t="s">
        <v>16</v>
      </c>
      <c r="D69" s="220" t="s">
        <v>630</v>
      </c>
      <c r="E69" s="84" t="s">
        <v>18</v>
      </c>
      <c r="F69" s="84" t="s">
        <v>18</v>
      </c>
      <c r="G69" s="84" t="s">
        <v>556</v>
      </c>
      <c r="H69" s="90">
        <v>0</v>
      </c>
      <c r="I69" s="116">
        <v>8</v>
      </c>
      <c r="J69" s="48" t="s">
        <v>34</v>
      </c>
      <c r="K69" s="48" t="s">
        <v>639</v>
      </c>
      <c r="L69" s="234"/>
    </row>
    <row r="70" spans="1:12" ht="15.6">
      <c r="A70" s="63" t="s">
        <v>640</v>
      </c>
      <c r="B70" s="64"/>
      <c r="C70" s="64"/>
      <c r="D70" s="64"/>
      <c r="E70" s="64"/>
      <c r="F70" s="64"/>
      <c r="G70" s="64"/>
      <c r="H70" s="64"/>
      <c r="I70" s="64"/>
      <c r="J70" s="48"/>
      <c r="K70" s="48"/>
      <c r="L70" s="234"/>
    </row>
    <row r="71" spans="1:12" ht="171" customHeight="1">
      <c r="A71" s="177" t="s">
        <v>641</v>
      </c>
      <c r="B71" s="220" t="s">
        <v>642</v>
      </c>
      <c r="C71" s="83"/>
      <c r="D71" s="176"/>
      <c r="E71" s="84"/>
      <c r="F71" s="84"/>
      <c r="G71" s="84"/>
      <c r="H71" s="96"/>
      <c r="I71" s="48"/>
      <c r="J71" s="48"/>
      <c r="K71" s="48" t="s">
        <v>643</v>
      </c>
      <c r="L71" s="231">
        <v>44764</v>
      </c>
    </row>
    <row r="72" spans="1:12" ht="15.6">
      <c r="A72" s="16" t="s">
        <v>644</v>
      </c>
      <c r="B72" s="220"/>
      <c r="C72" s="83"/>
      <c r="D72" s="83"/>
      <c r="E72" s="84"/>
      <c r="F72" s="84"/>
      <c r="G72" s="54"/>
      <c r="H72" s="84"/>
      <c r="I72" s="116"/>
      <c r="J72" s="48"/>
      <c r="K72" s="48"/>
      <c r="L72" s="234"/>
    </row>
    <row r="73" spans="1:12" ht="15.6">
      <c r="A73" s="16" t="s">
        <v>645</v>
      </c>
      <c r="B73" s="83"/>
      <c r="C73" s="83"/>
      <c r="D73" s="83"/>
      <c r="E73" s="84"/>
      <c r="F73" s="84"/>
      <c r="G73" s="54"/>
      <c r="H73" s="84"/>
      <c r="I73" s="116"/>
      <c r="J73" s="48"/>
      <c r="K73" s="48"/>
      <c r="L73" s="234"/>
    </row>
    <row r="74" spans="1:12" ht="20.100000000000001" customHeight="1">
      <c r="A74" s="5" t="s">
        <v>646</v>
      </c>
      <c r="B74" s="83"/>
      <c r="C74" s="83"/>
      <c r="D74" s="83"/>
      <c r="E74" s="84"/>
      <c r="F74" s="84"/>
      <c r="G74" s="54"/>
      <c r="H74" s="84"/>
      <c r="I74" s="116"/>
      <c r="J74" s="48"/>
      <c r="K74" s="48"/>
      <c r="L74" s="234"/>
    </row>
    <row r="75" spans="1:12" ht="134.25" customHeight="1">
      <c r="A75" s="15" t="s">
        <v>647</v>
      </c>
      <c r="B75" s="28" t="s">
        <v>648</v>
      </c>
      <c r="C75" s="83" t="s">
        <v>16</v>
      </c>
      <c r="D75" s="28" t="s">
        <v>649</v>
      </c>
      <c r="E75" s="220" t="s">
        <v>18</v>
      </c>
      <c r="F75" s="220" t="s">
        <v>18</v>
      </c>
      <c r="G75" s="90">
        <v>0</v>
      </c>
      <c r="H75" s="90">
        <v>0</v>
      </c>
      <c r="I75" s="116">
        <v>15</v>
      </c>
      <c r="J75" s="48" t="s">
        <v>20</v>
      </c>
      <c r="K75" s="48" t="s">
        <v>650</v>
      </c>
      <c r="L75" s="231">
        <v>44764</v>
      </c>
    </row>
    <row r="76" spans="1:12" ht="90.6">
      <c r="A76" s="15" t="s">
        <v>651</v>
      </c>
      <c r="B76" s="28" t="s">
        <v>648</v>
      </c>
      <c r="C76" s="83" t="s">
        <v>16</v>
      </c>
      <c r="D76" s="28" t="s">
        <v>649</v>
      </c>
      <c r="E76" s="220" t="s">
        <v>18</v>
      </c>
      <c r="F76" s="220" t="s">
        <v>18</v>
      </c>
      <c r="G76" s="90">
        <v>0</v>
      </c>
      <c r="H76" s="90">
        <v>0</v>
      </c>
      <c r="I76" s="116">
        <v>15</v>
      </c>
      <c r="J76" s="48" t="s">
        <v>20</v>
      </c>
      <c r="K76" s="48" t="s">
        <v>652</v>
      </c>
      <c r="L76" s="231">
        <v>44764</v>
      </c>
    </row>
    <row r="77" spans="1:12" ht="20.100000000000001" customHeight="1">
      <c r="A77" s="5" t="s">
        <v>653</v>
      </c>
      <c r="B77" s="83"/>
      <c r="C77" s="83"/>
      <c r="D77" s="83"/>
      <c r="E77" s="84"/>
      <c r="F77" s="84"/>
      <c r="G77" s="54"/>
      <c r="H77" s="84"/>
      <c r="I77" s="116"/>
      <c r="J77" s="48" t="s">
        <v>20</v>
      </c>
      <c r="K77" s="48"/>
      <c r="L77" s="234"/>
    </row>
    <row r="78" spans="1:12" ht="153.6" customHeight="1">
      <c r="A78" s="15" t="s">
        <v>654</v>
      </c>
      <c r="B78" s="28" t="s">
        <v>655</v>
      </c>
      <c r="C78" s="83" t="s">
        <v>16</v>
      </c>
      <c r="D78" s="28" t="s">
        <v>656</v>
      </c>
      <c r="E78" s="220" t="s">
        <v>18</v>
      </c>
      <c r="F78" s="220" t="s">
        <v>18</v>
      </c>
      <c r="G78" s="90">
        <v>0</v>
      </c>
      <c r="H78" s="90">
        <v>0</v>
      </c>
      <c r="I78" s="116">
        <v>15</v>
      </c>
      <c r="J78" s="48" t="s">
        <v>20</v>
      </c>
      <c r="K78" s="48" t="s">
        <v>657</v>
      </c>
      <c r="L78" s="231">
        <v>44764</v>
      </c>
    </row>
    <row r="79" spans="1:12" ht="135.6">
      <c r="A79" s="15" t="s">
        <v>658</v>
      </c>
      <c r="B79" s="28" t="s">
        <v>655</v>
      </c>
      <c r="C79" s="83" t="s">
        <v>16</v>
      </c>
      <c r="D79" s="28" t="s">
        <v>656</v>
      </c>
      <c r="E79" s="220" t="s">
        <v>18</v>
      </c>
      <c r="F79" s="220" t="s">
        <v>18</v>
      </c>
      <c r="G79" s="90">
        <v>0</v>
      </c>
      <c r="H79" s="90">
        <v>0</v>
      </c>
      <c r="I79" s="116">
        <v>15</v>
      </c>
      <c r="J79" s="48" t="s">
        <v>20</v>
      </c>
      <c r="K79" s="48" t="s">
        <v>659</v>
      </c>
      <c r="L79" s="231">
        <v>44764</v>
      </c>
    </row>
    <row r="80" spans="1:12" ht="36.6" customHeight="1">
      <c r="A80" s="20" t="s">
        <v>660</v>
      </c>
      <c r="B80" s="83"/>
      <c r="C80" s="83"/>
      <c r="D80" s="83"/>
      <c r="E80" s="84"/>
      <c r="F80" s="84"/>
      <c r="G80" s="54"/>
      <c r="H80" s="84"/>
      <c r="I80" s="116"/>
      <c r="J80" s="48"/>
      <c r="K80" s="48"/>
      <c r="L80" s="234"/>
    </row>
    <row r="81" spans="1:12" ht="142.5" customHeight="1">
      <c r="A81" s="5" t="s">
        <v>661</v>
      </c>
      <c r="B81" s="28" t="s">
        <v>648</v>
      </c>
      <c r="C81" s="83" t="s">
        <v>16</v>
      </c>
      <c r="D81" s="28" t="s">
        <v>662</v>
      </c>
      <c r="E81" s="220" t="s">
        <v>18</v>
      </c>
      <c r="F81" s="220" t="s">
        <v>18</v>
      </c>
      <c r="G81" s="54"/>
      <c r="H81" s="90">
        <v>0</v>
      </c>
      <c r="I81" s="116">
        <v>15</v>
      </c>
      <c r="J81" s="48" t="s">
        <v>20</v>
      </c>
      <c r="K81" s="48" t="s">
        <v>663</v>
      </c>
      <c r="L81" s="231">
        <v>44764</v>
      </c>
    </row>
    <row r="82" spans="1:12" ht="135.6">
      <c r="A82" s="5" t="s">
        <v>664</v>
      </c>
      <c r="B82" s="28" t="s">
        <v>665</v>
      </c>
      <c r="C82" s="83" t="s">
        <v>16</v>
      </c>
      <c r="D82" s="28" t="s">
        <v>666</v>
      </c>
      <c r="E82" s="220" t="s">
        <v>18</v>
      </c>
      <c r="F82" s="220" t="s">
        <v>18</v>
      </c>
      <c r="G82" s="54"/>
      <c r="H82" s="90">
        <v>0</v>
      </c>
      <c r="I82" s="116">
        <v>15</v>
      </c>
      <c r="J82" s="48" t="s">
        <v>20</v>
      </c>
      <c r="K82" s="48" t="s">
        <v>667</v>
      </c>
      <c r="L82" s="231">
        <v>44764</v>
      </c>
    </row>
    <row r="83" spans="1:12" ht="34.5" customHeight="1">
      <c r="A83" s="20" t="s">
        <v>668</v>
      </c>
      <c r="B83" s="83"/>
      <c r="C83" s="83"/>
      <c r="D83" s="83"/>
      <c r="E83" s="84"/>
      <c r="F83" s="84"/>
      <c r="G83" s="54"/>
      <c r="H83" s="84"/>
      <c r="I83" s="116"/>
      <c r="J83" s="48"/>
      <c r="K83" s="48"/>
      <c r="L83" s="234"/>
    </row>
    <row r="84" spans="1:12" ht="90.6">
      <c r="A84" s="5" t="s">
        <v>669</v>
      </c>
      <c r="B84" s="28" t="s">
        <v>648</v>
      </c>
      <c r="C84" s="83" t="s">
        <v>16</v>
      </c>
      <c r="D84" s="28" t="s">
        <v>670</v>
      </c>
      <c r="E84" s="220" t="s">
        <v>18</v>
      </c>
      <c r="F84" s="220" t="s">
        <v>18</v>
      </c>
      <c r="G84" s="90">
        <v>0</v>
      </c>
      <c r="H84" s="90">
        <v>0</v>
      </c>
      <c r="I84" s="116">
        <v>15</v>
      </c>
      <c r="J84" s="48" t="s">
        <v>20</v>
      </c>
      <c r="K84" s="48" t="s">
        <v>671</v>
      </c>
      <c r="L84" s="231">
        <v>44764</v>
      </c>
    </row>
    <row r="85" spans="1:12" ht="135.6">
      <c r="A85" s="5" t="s">
        <v>672</v>
      </c>
      <c r="B85" s="28" t="s">
        <v>655</v>
      </c>
      <c r="C85" s="83" t="s">
        <v>16</v>
      </c>
      <c r="D85" s="28" t="s">
        <v>673</v>
      </c>
      <c r="E85" s="220" t="s">
        <v>18</v>
      </c>
      <c r="F85" s="220" t="s">
        <v>18</v>
      </c>
      <c r="G85" s="90">
        <v>0</v>
      </c>
      <c r="H85" s="90">
        <v>0</v>
      </c>
      <c r="I85" s="116">
        <v>15</v>
      </c>
      <c r="J85" s="48" t="s">
        <v>20</v>
      </c>
      <c r="K85" s="48" t="s">
        <v>674</v>
      </c>
      <c r="L85" s="231">
        <v>44764</v>
      </c>
    </row>
    <row r="86" spans="1:12" ht="90.6">
      <c r="A86" s="20" t="s">
        <v>675</v>
      </c>
      <c r="B86" s="28" t="s">
        <v>648</v>
      </c>
      <c r="C86" s="83" t="s">
        <v>16</v>
      </c>
      <c r="D86" s="28" t="s">
        <v>670</v>
      </c>
      <c r="E86" s="220" t="s">
        <v>18</v>
      </c>
      <c r="F86" s="220" t="s">
        <v>18</v>
      </c>
      <c r="G86" s="90">
        <v>0</v>
      </c>
      <c r="H86" s="90">
        <v>0</v>
      </c>
      <c r="I86" s="116">
        <v>15</v>
      </c>
      <c r="J86" s="48" t="s">
        <v>20</v>
      </c>
      <c r="K86" s="48" t="s">
        <v>676</v>
      </c>
      <c r="L86" s="231">
        <v>44764</v>
      </c>
    </row>
    <row r="87" spans="1:12" ht="15.6">
      <c r="A87" s="21" t="s">
        <v>677</v>
      </c>
      <c r="B87" s="83"/>
      <c r="C87" s="83"/>
      <c r="D87" s="83"/>
      <c r="E87" s="84"/>
      <c r="F87" s="84"/>
      <c r="G87" s="54"/>
      <c r="H87" s="90">
        <v>0</v>
      </c>
      <c r="I87" s="116"/>
      <c r="J87" s="48" t="s">
        <v>20</v>
      </c>
      <c r="K87" s="48"/>
      <c r="L87" s="234"/>
    </row>
    <row r="88" spans="1:12" ht="15.6">
      <c r="A88" s="21" t="s">
        <v>678</v>
      </c>
      <c r="D88" s="28"/>
      <c r="E88" s="220"/>
      <c r="F88" s="220"/>
      <c r="G88" s="90"/>
      <c r="H88" s="84"/>
      <c r="I88" s="116"/>
      <c r="J88" s="48"/>
      <c r="K88" s="48"/>
      <c r="L88" s="234"/>
    </row>
    <row r="89" spans="1:12" ht="150.6">
      <c r="A89" s="17" t="s">
        <v>679</v>
      </c>
      <c r="B89" s="28" t="s">
        <v>680</v>
      </c>
      <c r="C89" s="28" t="s">
        <v>681</v>
      </c>
      <c r="D89" s="28" t="s">
        <v>682</v>
      </c>
      <c r="E89" s="220" t="s">
        <v>18</v>
      </c>
      <c r="F89" s="220" t="s">
        <v>18</v>
      </c>
      <c r="G89" s="90">
        <v>0</v>
      </c>
      <c r="H89" s="90">
        <v>0</v>
      </c>
      <c r="I89" s="116">
        <v>25</v>
      </c>
      <c r="J89" s="48" t="s">
        <v>20</v>
      </c>
      <c r="K89" s="48" t="s">
        <v>683</v>
      </c>
      <c r="L89" s="231">
        <v>44764</v>
      </c>
    </row>
    <row r="90" spans="1:12" ht="135.6">
      <c r="A90" s="16" t="s">
        <v>684</v>
      </c>
      <c r="B90" s="28" t="s">
        <v>655</v>
      </c>
      <c r="C90" s="83" t="s">
        <v>16</v>
      </c>
      <c r="D90" s="28" t="s">
        <v>685</v>
      </c>
      <c r="E90" s="220" t="s">
        <v>18</v>
      </c>
      <c r="F90" s="220" t="s">
        <v>18</v>
      </c>
      <c r="G90" s="90">
        <v>0</v>
      </c>
      <c r="H90" s="90">
        <v>0</v>
      </c>
      <c r="I90" s="116">
        <v>17</v>
      </c>
      <c r="J90" s="48" t="s">
        <v>20</v>
      </c>
      <c r="K90" s="48" t="s">
        <v>686</v>
      </c>
      <c r="L90" s="231">
        <v>44764</v>
      </c>
    </row>
    <row r="91" spans="1:12" ht="135.6">
      <c r="A91" s="75" t="s">
        <v>687</v>
      </c>
      <c r="B91" s="28" t="s">
        <v>655</v>
      </c>
      <c r="C91" s="76" t="s">
        <v>16</v>
      </c>
      <c r="D91" s="28" t="s">
        <v>688</v>
      </c>
      <c r="E91" s="220" t="s">
        <v>18</v>
      </c>
      <c r="F91" s="220" t="s">
        <v>18</v>
      </c>
      <c r="G91" s="90">
        <v>0</v>
      </c>
      <c r="H91" s="90">
        <v>0</v>
      </c>
      <c r="I91" s="119">
        <v>17</v>
      </c>
      <c r="J91" s="48" t="s">
        <v>20</v>
      </c>
      <c r="K91" s="48" t="s">
        <v>689</v>
      </c>
      <c r="L91" s="231">
        <v>44764</v>
      </c>
    </row>
    <row r="92" spans="1:12" ht="20.100000000000001" customHeight="1">
      <c r="A92" s="77"/>
      <c r="B92" s="83"/>
      <c r="C92" s="83"/>
      <c r="D92" s="83"/>
      <c r="E92" s="84"/>
      <c r="F92" s="84"/>
      <c r="G92" s="84"/>
      <c r="H92" s="84"/>
      <c r="I92" s="116"/>
      <c r="J92" s="48"/>
      <c r="K92" s="48"/>
      <c r="L92" s="234"/>
    </row>
    <row r="93" spans="1:12" ht="15.6">
      <c r="A93" s="99" t="s">
        <v>690</v>
      </c>
      <c r="B93" s="108" t="s">
        <v>691</v>
      </c>
      <c r="C93" s="68" t="s">
        <v>16</v>
      </c>
      <c r="D93" s="68" t="s">
        <v>692</v>
      </c>
      <c r="E93" s="97"/>
      <c r="F93" s="97"/>
      <c r="G93" s="97"/>
      <c r="H93" s="97"/>
      <c r="I93" s="67">
        <v>20</v>
      </c>
      <c r="J93" s="48" t="s">
        <v>20</v>
      </c>
      <c r="K93" s="48" t="s">
        <v>693</v>
      </c>
      <c r="L93" s="234"/>
    </row>
    <row r="94" spans="1:12" ht="15.6">
      <c r="A94" s="99" t="s">
        <v>694</v>
      </c>
      <c r="B94" s="108" t="s">
        <v>695</v>
      </c>
      <c r="C94" s="68" t="s">
        <v>16</v>
      </c>
      <c r="D94" s="68" t="s">
        <v>696</v>
      </c>
      <c r="E94" s="97"/>
      <c r="F94" s="97"/>
      <c r="G94" s="97"/>
      <c r="H94" s="97"/>
      <c r="I94" s="67">
        <v>20</v>
      </c>
      <c r="J94" s="48" t="s">
        <v>20</v>
      </c>
      <c r="K94" s="48" t="s">
        <v>697</v>
      </c>
      <c r="L94" s="231"/>
    </row>
    <row r="95" spans="1:12" ht="15.6">
      <c r="A95" s="99" t="s">
        <v>698</v>
      </c>
      <c r="B95" s="108" t="s">
        <v>695</v>
      </c>
      <c r="C95" s="68" t="s">
        <v>16</v>
      </c>
      <c r="D95" s="68" t="s">
        <v>696</v>
      </c>
      <c r="E95" s="97"/>
      <c r="F95" s="97"/>
      <c r="G95" s="97"/>
      <c r="H95" s="97"/>
      <c r="I95" s="67">
        <v>20</v>
      </c>
      <c r="J95" s="48" t="s">
        <v>20</v>
      </c>
      <c r="K95" s="48" t="s">
        <v>699</v>
      </c>
      <c r="L95" s="231"/>
    </row>
    <row r="96" spans="1:12" ht="15.6">
      <c r="A96" s="99" t="s">
        <v>700</v>
      </c>
      <c r="B96" s="108" t="s">
        <v>701</v>
      </c>
      <c r="C96" s="68" t="s">
        <v>16</v>
      </c>
      <c r="D96" s="68" t="s">
        <v>696</v>
      </c>
      <c r="E96" s="97"/>
      <c r="F96" s="97"/>
      <c r="G96" s="97"/>
      <c r="H96" s="97"/>
      <c r="I96" s="67">
        <v>20</v>
      </c>
      <c r="J96" s="48" t="s">
        <v>20</v>
      </c>
      <c r="K96" s="48" t="s">
        <v>702</v>
      </c>
      <c r="L96" s="231"/>
    </row>
    <row r="97" spans="1:12" ht="15.6">
      <c r="A97" s="99" t="s">
        <v>703</v>
      </c>
      <c r="B97" s="108" t="s">
        <v>701</v>
      </c>
      <c r="C97" s="68" t="s">
        <v>16</v>
      </c>
      <c r="D97" s="68" t="s">
        <v>696</v>
      </c>
      <c r="E97" s="97"/>
      <c r="F97" s="97"/>
      <c r="G97" s="97"/>
      <c r="H97" s="97"/>
      <c r="I97" s="67">
        <v>20</v>
      </c>
      <c r="J97" s="48" t="s">
        <v>20</v>
      </c>
      <c r="K97" s="48" t="s">
        <v>704</v>
      </c>
      <c r="L97" s="231"/>
    </row>
    <row r="98" spans="1:12" ht="20.100000000000001" customHeight="1">
      <c r="A98" s="99" t="s">
        <v>705</v>
      </c>
      <c r="B98" s="108" t="s">
        <v>701</v>
      </c>
      <c r="C98" s="68" t="s">
        <v>16</v>
      </c>
      <c r="D98" s="68" t="s">
        <v>696</v>
      </c>
      <c r="E98" s="97"/>
      <c r="F98" s="97"/>
      <c r="G98" s="97"/>
      <c r="H98" s="97"/>
      <c r="I98" s="67">
        <v>20</v>
      </c>
      <c r="J98" s="48" t="s">
        <v>20</v>
      </c>
      <c r="K98" s="48" t="s">
        <v>706</v>
      </c>
      <c r="L98" s="231"/>
    </row>
    <row r="99" spans="1:12" ht="15.6">
      <c r="A99" s="99" t="s">
        <v>707</v>
      </c>
      <c r="B99" s="108" t="s">
        <v>708</v>
      </c>
      <c r="C99" s="68" t="s">
        <v>16</v>
      </c>
      <c r="D99" s="68"/>
      <c r="E99" s="97"/>
      <c r="F99" s="97"/>
      <c r="G99" s="97"/>
      <c r="H99" s="97"/>
      <c r="I99" s="67">
        <v>20</v>
      </c>
      <c r="J99" s="48" t="s">
        <v>20</v>
      </c>
      <c r="K99" s="48" t="s">
        <v>709</v>
      </c>
      <c r="L99" s="234">
        <v>44624</v>
      </c>
    </row>
    <row r="100" spans="1:12" ht="15.6">
      <c r="A100" s="99" t="s">
        <v>710</v>
      </c>
      <c r="B100" s="108" t="s">
        <v>711</v>
      </c>
      <c r="C100" s="68" t="s">
        <v>16</v>
      </c>
      <c r="D100" s="68" t="s">
        <v>712</v>
      </c>
      <c r="E100" s="97"/>
      <c r="F100" s="97"/>
      <c r="G100" s="97"/>
      <c r="H100" s="97"/>
      <c r="I100" s="67">
        <v>20</v>
      </c>
      <c r="J100" s="48" t="s">
        <v>20</v>
      </c>
      <c r="K100" s="48" t="s">
        <v>713</v>
      </c>
      <c r="L100" s="234"/>
    </row>
    <row r="101" spans="1:12" ht="15.6">
      <c r="A101" s="99" t="s">
        <v>714</v>
      </c>
      <c r="B101" s="108" t="s">
        <v>701</v>
      </c>
      <c r="C101" s="68" t="s">
        <v>16</v>
      </c>
      <c r="D101" s="98" t="s">
        <v>696</v>
      </c>
      <c r="E101" s="97"/>
      <c r="F101" s="97"/>
      <c r="G101" s="97"/>
      <c r="H101" s="97"/>
      <c r="I101" s="67">
        <v>20</v>
      </c>
      <c r="J101" s="48" t="s">
        <v>20</v>
      </c>
      <c r="K101" s="48" t="s">
        <v>715</v>
      </c>
      <c r="L101" s="231"/>
    </row>
    <row r="102" spans="1:12" ht="15.6">
      <c r="A102" s="99" t="s">
        <v>716</v>
      </c>
      <c r="B102" s="108" t="s">
        <v>717</v>
      </c>
      <c r="C102" s="68" t="s">
        <v>16</v>
      </c>
      <c r="D102" s="68" t="s">
        <v>696</v>
      </c>
      <c r="E102" s="97"/>
      <c r="F102" s="97"/>
      <c r="G102" s="97"/>
      <c r="H102" s="97"/>
      <c r="I102" s="67">
        <v>20</v>
      </c>
      <c r="J102" s="48" t="s">
        <v>20</v>
      </c>
      <c r="K102" s="48" t="s">
        <v>718</v>
      </c>
      <c r="L102" s="231"/>
    </row>
    <row r="103" spans="1:12" ht="15.6">
      <c r="A103" s="99" t="s">
        <v>719</v>
      </c>
      <c r="B103" s="108" t="s">
        <v>717</v>
      </c>
      <c r="C103" s="68" t="s">
        <v>16</v>
      </c>
      <c r="D103" s="68" t="s">
        <v>696</v>
      </c>
      <c r="E103" s="97"/>
      <c r="F103" s="97"/>
      <c r="G103" s="97"/>
      <c r="H103" s="97"/>
      <c r="I103" s="67">
        <v>20</v>
      </c>
      <c r="J103" s="48" t="s">
        <v>20</v>
      </c>
      <c r="K103" s="48" t="s">
        <v>720</v>
      </c>
      <c r="L103" s="231"/>
    </row>
    <row r="104" spans="1:12" ht="15.6">
      <c r="A104" s="99" t="s">
        <v>721</v>
      </c>
      <c r="B104" s="108" t="s">
        <v>717</v>
      </c>
      <c r="C104" s="68" t="s">
        <v>16</v>
      </c>
      <c r="D104" s="68" t="s">
        <v>696</v>
      </c>
      <c r="E104" s="97"/>
      <c r="F104" s="97"/>
      <c r="G104" s="97"/>
      <c r="H104" s="97"/>
      <c r="I104" s="67">
        <v>20</v>
      </c>
      <c r="J104" s="48" t="s">
        <v>20</v>
      </c>
      <c r="K104" s="48" t="s">
        <v>722</v>
      </c>
      <c r="L104" s="231"/>
    </row>
    <row r="105" spans="1:12" ht="15.6">
      <c r="A105" s="99" t="s">
        <v>723</v>
      </c>
      <c r="B105" s="108" t="s">
        <v>717</v>
      </c>
      <c r="C105" s="68" t="s">
        <v>16</v>
      </c>
      <c r="D105" s="68" t="s">
        <v>696</v>
      </c>
      <c r="E105" s="97"/>
      <c r="F105" s="97"/>
      <c r="G105" s="97"/>
      <c r="H105" s="97"/>
      <c r="I105" s="67">
        <v>20</v>
      </c>
      <c r="J105" s="48" t="s">
        <v>20</v>
      </c>
      <c r="K105" s="48" t="s">
        <v>724</v>
      </c>
      <c r="L105" s="231"/>
    </row>
    <row r="106" spans="1:12" ht="15.6">
      <c r="A106" s="99" t="s">
        <v>725</v>
      </c>
      <c r="B106" s="108" t="s">
        <v>717</v>
      </c>
      <c r="C106" s="68" t="s">
        <v>16</v>
      </c>
      <c r="D106" s="68" t="s">
        <v>696</v>
      </c>
      <c r="E106" s="97"/>
      <c r="F106" s="97"/>
      <c r="G106" s="97"/>
      <c r="H106" s="97"/>
      <c r="I106" s="67">
        <v>20</v>
      </c>
      <c r="J106" s="48" t="s">
        <v>20</v>
      </c>
      <c r="K106" s="48" t="s">
        <v>726</v>
      </c>
      <c r="L106" s="231"/>
    </row>
    <row r="107" spans="1:12" ht="15.6">
      <c r="A107" s="99" t="s">
        <v>727</v>
      </c>
      <c r="B107" s="108" t="s">
        <v>717</v>
      </c>
      <c r="C107" s="68" t="s">
        <v>16</v>
      </c>
      <c r="D107" s="68" t="s">
        <v>696</v>
      </c>
      <c r="E107" s="97"/>
      <c r="F107" s="97"/>
      <c r="G107" s="97"/>
      <c r="H107" s="97"/>
      <c r="I107" s="67">
        <v>20</v>
      </c>
      <c r="J107" s="48" t="s">
        <v>20</v>
      </c>
      <c r="K107" s="48" t="s">
        <v>728</v>
      </c>
      <c r="L107" s="231"/>
    </row>
    <row r="108" spans="1:12" ht="15.6">
      <c r="A108" s="99" t="s">
        <v>729</v>
      </c>
      <c r="B108" s="108" t="s">
        <v>717</v>
      </c>
      <c r="C108" s="68" t="s">
        <v>16</v>
      </c>
      <c r="D108" s="68" t="s">
        <v>696</v>
      </c>
      <c r="E108" s="97"/>
      <c r="F108" s="97"/>
      <c r="G108" s="97"/>
      <c r="H108" s="97"/>
      <c r="I108" s="67">
        <v>20</v>
      </c>
      <c r="J108" s="48" t="s">
        <v>20</v>
      </c>
      <c r="K108" s="48" t="s">
        <v>730</v>
      </c>
      <c r="L108" s="231"/>
    </row>
    <row r="109" spans="1:12" ht="15.6">
      <c r="A109" s="99" t="s">
        <v>731</v>
      </c>
      <c r="B109" s="108" t="s">
        <v>717</v>
      </c>
      <c r="C109" s="68" t="s">
        <v>16</v>
      </c>
      <c r="D109" s="68" t="s">
        <v>696</v>
      </c>
      <c r="E109" s="97"/>
      <c r="F109" s="97"/>
      <c r="G109" s="97"/>
      <c r="H109" s="97"/>
      <c r="I109" s="67">
        <v>20</v>
      </c>
      <c r="J109" s="48" t="s">
        <v>20</v>
      </c>
      <c r="K109" s="48" t="s">
        <v>732</v>
      </c>
      <c r="L109" s="231"/>
    </row>
    <row r="110" spans="1:12" ht="15.6">
      <c r="A110" s="99" t="s">
        <v>733</v>
      </c>
      <c r="B110" s="108" t="s">
        <v>717</v>
      </c>
      <c r="C110" s="68" t="s">
        <v>16</v>
      </c>
      <c r="D110" s="68" t="s">
        <v>696</v>
      </c>
      <c r="E110" s="97"/>
      <c r="F110" s="97"/>
      <c r="G110" s="97"/>
      <c r="H110" s="97"/>
      <c r="I110" s="67">
        <v>20</v>
      </c>
      <c r="J110" s="48" t="s">
        <v>20</v>
      </c>
      <c r="K110" s="48" t="s">
        <v>734</v>
      </c>
      <c r="L110" s="231"/>
    </row>
    <row r="111" spans="1:12" ht="15.6">
      <c r="A111" s="99" t="s">
        <v>735</v>
      </c>
      <c r="B111" s="108" t="s">
        <v>717</v>
      </c>
      <c r="C111" s="68" t="s">
        <v>16</v>
      </c>
      <c r="D111" s="68" t="s">
        <v>696</v>
      </c>
      <c r="E111" s="97"/>
      <c r="F111" s="97"/>
      <c r="G111" s="97"/>
      <c r="H111" s="97"/>
      <c r="I111" s="67">
        <v>20</v>
      </c>
      <c r="J111" s="48" t="s">
        <v>20</v>
      </c>
      <c r="K111" s="48" t="s">
        <v>736</v>
      </c>
      <c r="L111" s="231"/>
    </row>
    <row r="112" spans="1:12" ht="20.100000000000001" customHeight="1">
      <c r="A112" s="99" t="s">
        <v>737</v>
      </c>
      <c r="B112" s="108" t="s">
        <v>738</v>
      </c>
      <c r="C112" s="68" t="s">
        <v>16</v>
      </c>
      <c r="D112" s="68" t="s">
        <v>262</v>
      </c>
      <c r="E112" s="97"/>
      <c r="F112" s="97"/>
      <c r="G112" s="97"/>
      <c r="H112" s="97"/>
      <c r="I112" s="67"/>
      <c r="J112" s="48" t="s">
        <v>20</v>
      </c>
      <c r="K112" s="48" t="s">
        <v>739</v>
      </c>
      <c r="L112" s="234"/>
    </row>
    <row r="113" spans="1:12" ht="20.100000000000001" customHeight="1">
      <c r="A113" s="99" t="s">
        <v>740</v>
      </c>
      <c r="B113" s="108" t="s">
        <v>738</v>
      </c>
      <c r="C113" s="68" t="s">
        <v>16</v>
      </c>
      <c r="D113" s="98" t="s">
        <v>262</v>
      </c>
      <c r="E113" s="97"/>
      <c r="F113" s="97"/>
      <c r="G113" s="97"/>
      <c r="H113" s="97"/>
      <c r="I113" s="117"/>
      <c r="J113" s="48" t="s">
        <v>20</v>
      </c>
      <c r="K113" s="48" t="s">
        <v>741</v>
      </c>
      <c r="L113" s="234"/>
    </row>
    <row r="114" spans="1:12" ht="15.6">
      <c r="A114" s="99" t="s">
        <v>742</v>
      </c>
      <c r="B114" s="108" t="s">
        <v>743</v>
      </c>
      <c r="C114" s="68" t="s">
        <v>67</v>
      </c>
      <c r="D114" s="68" t="s">
        <v>744</v>
      </c>
      <c r="E114" s="97"/>
      <c r="F114" s="97"/>
      <c r="G114" s="97">
        <v>266</v>
      </c>
      <c r="H114" s="97"/>
      <c r="I114" s="117">
        <v>12</v>
      </c>
      <c r="J114" s="48" t="s">
        <v>20</v>
      </c>
      <c r="K114" s="48" t="s">
        <v>745</v>
      </c>
      <c r="L114" s="234"/>
    </row>
    <row r="115" spans="1:12" ht="15.6">
      <c r="A115" s="112" t="s">
        <v>746</v>
      </c>
      <c r="B115" s="68"/>
      <c r="C115" s="68"/>
      <c r="D115" s="68"/>
      <c r="E115" s="97"/>
      <c r="F115" s="97"/>
      <c r="G115" s="97"/>
      <c r="H115" s="97"/>
      <c r="I115" s="117"/>
      <c r="J115" s="48"/>
      <c r="K115" s="48"/>
      <c r="L115" s="234"/>
    </row>
    <row r="116" spans="1:12" ht="105.6">
      <c r="A116" s="106" t="s">
        <v>747</v>
      </c>
      <c r="B116" s="219" t="s">
        <v>748</v>
      </c>
      <c r="C116" s="107" t="s">
        <v>16</v>
      </c>
      <c r="D116" s="178" t="s">
        <v>749</v>
      </c>
      <c r="E116" s="216" t="s">
        <v>18</v>
      </c>
      <c r="F116" s="216" t="s">
        <v>18</v>
      </c>
      <c r="G116" s="216" t="s">
        <v>18</v>
      </c>
      <c r="H116" s="90">
        <v>0</v>
      </c>
      <c r="I116" s="116">
        <v>7.5</v>
      </c>
      <c r="J116" s="48" t="s">
        <v>20</v>
      </c>
      <c r="K116" s="48" t="s">
        <v>750</v>
      </c>
      <c r="L116" s="231">
        <v>44428</v>
      </c>
    </row>
    <row r="117" spans="1:12" ht="45.6">
      <c r="A117" s="17" t="s">
        <v>751</v>
      </c>
      <c r="B117" s="82" t="s">
        <v>752</v>
      </c>
      <c r="C117" s="83" t="s">
        <v>16</v>
      </c>
      <c r="D117" s="28" t="s">
        <v>753</v>
      </c>
      <c r="E117" s="22" t="s">
        <v>18</v>
      </c>
      <c r="F117" s="22" t="s">
        <v>18</v>
      </c>
      <c r="G117" s="22" t="s">
        <v>556</v>
      </c>
      <c r="H117" s="90" t="s">
        <v>556</v>
      </c>
      <c r="I117" s="116">
        <v>10</v>
      </c>
      <c r="J117" s="48" t="s">
        <v>20</v>
      </c>
      <c r="K117" s="48" t="s">
        <v>754</v>
      </c>
      <c r="L117" s="234"/>
    </row>
    <row r="118" spans="1:12" ht="30.6">
      <c r="A118" s="17" t="s">
        <v>755</v>
      </c>
      <c r="B118" s="28" t="s">
        <v>756</v>
      </c>
      <c r="C118" s="83" t="s">
        <v>16</v>
      </c>
      <c r="D118" s="28" t="s">
        <v>757</v>
      </c>
      <c r="E118" s="22" t="s">
        <v>18</v>
      </c>
      <c r="F118" s="22" t="s">
        <v>18</v>
      </c>
      <c r="G118" s="90">
        <v>0</v>
      </c>
      <c r="H118" s="90">
        <v>0</v>
      </c>
      <c r="I118" s="116">
        <v>10</v>
      </c>
      <c r="J118" s="48" t="s">
        <v>34</v>
      </c>
      <c r="K118" s="48" t="s">
        <v>758</v>
      </c>
      <c r="L118" s="234"/>
    </row>
    <row r="119" spans="1:12" ht="30.6">
      <c r="A119" s="109" t="s">
        <v>759</v>
      </c>
      <c r="B119" s="28" t="s">
        <v>756</v>
      </c>
      <c r="C119" s="83" t="s">
        <v>16</v>
      </c>
      <c r="D119" s="28" t="s">
        <v>757</v>
      </c>
      <c r="E119" s="22" t="s">
        <v>18</v>
      </c>
      <c r="F119" s="22" t="s">
        <v>18</v>
      </c>
      <c r="G119" s="90">
        <v>0</v>
      </c>
      <c r="H119" s="90">
        <v>0</v>
      </c>
      <c r="I119" s="116">
        <v>10</v>
      </c>
      <c r="J119" s="48" t="s">
        <v>34</v>
      </c>
      <c r="K119" s="48" t="s">
        <v>760</v>
      </c>
      <c r="L119" s="234"/>
    </row>
    <row r="120" spans="1:12" ht="45.6">
      <c r="A120" s="17" t="s">
        <v>761</v>
      </c>
      <c r="B120" s="28" t="s">
        <v>762</v>
      </c>
      <c r="C120" s="83" t="s">
        <v>16</v>
      </c>
      <c r="D120" s="28" t="s">
        <v>763</v>
      </c>
      <c r="E120" s="22" t="s">
        <v>18</v>
      </c>
      <c r="F120" s="22" t="s">
        <v>18</v>
      </c>
      <c r="G120" s="22" t="s">
        <v>18</v>
      </c>
      <c r="H120" s="96">
        <v>0</v>
      </c>
      <c r="I120" s="116">
        <v>6</v>
      </c>
      <c r="J120" s="48"/>
      <c r="K120" s="48" t="s">
        <v>764</v>
      </c>
      <c r="L120" s="234"/>
    </row>
    <row r="121" spans="1:12" ht="15.6">
      <c r="A121" s="17" t="s">
        <v>765</v>
      </c>
      <c r="B121" s="83"/>
      <c r="C121" s="83"/>
      <c r="D121" s="83"/>
      <c r="E121" s="84"/>
      <c r="F121" s="84"/>
      <c r="G121" s="54"/>
      <c r="H121" s="90">
        <v>0</v>
      </c>
      <c r="I121" s="116"/>
      <c r="J121" s="48"/>
      <c r="K121" s="48"/>
      <c r="L121" s="234"/>
    </row>
    <row r="122" spans="1:12" ht="15.6">
      <c r="A122" s="99" t="s">
        <v>766</v>
      </c>
      <c r="B122" s="108" t="s">
        <v>767</v>
      </c>
      <c r="C122" s="68" t="s">
        <v>16</v>
      </c>
      <c r="D122" s="68" t="s">
        <v>768</v>
      </c>
      <c r="E122" s="97"/>
      <c r="F122" s="97"/>
      <c r="G122" s="67"/>
      <c r="H122" s="92"/>
      <c r="I122" s="67">
        <v>15</v>
      </c>
      <c r="J122" s="48" t="s">
        <v>34</v>
      </c>
      <c r="K122" s="48" t="s">
        <v>769</v>
      </c>
      <c r="L122" s="234"/>
    </row>
    <row r="123" spans="1:12" ht="15.6">
      <c r="A123" s="99" t="s">
        <v>770</v>
      </c>
      <c r="B123" s="108" t="s">
        <v>767</v>
      </c>
      <c r="C123" s="68" t="s">
        <v>16</v>
      </c>
      <c r="D123" s="68" t="s">
        <v>768</v>
      </c>
      <c r="E123" s="97"/>
      <c r="F123" s="97"/>
      <c r="G123" s="67"/>
      <c r="H123" s="97"/>
      <c r="I123" s="67">
        <v>15</v>
      </c>
      <c r="J123" s="48" t="s">
        <v>34</v>
      </c>
      <c r="K123" s="48" t="s">
        <v>771</v>
      </c>
      <c r="L123" s="234"/>
    </row>
    <row r="124" spans="1:12" ht="15.6">
      <c r="A124" s="99" t="s">
        <v>772</v>
      </c>
      <c r="B124" s="108" t="s">
        <v>767</v>
      </c>
      <c r="C124" s="68" t="s">
        <v>16</v>
      </c>
      <c r="D124" s="68" t="s">
        <v>768</v>
      </c>
      <c r="E124" s="97"/>
      <c r="F124" s="97"/>
      <c r="G124" s="67"/>
      <c r="H124" s="97"/>
      <c r="I124" s="67">
        <v>15</v>
      </c>
      <c r="J124" s="48" t="s">
        <v>34</v>
      </c>
      <c r="K124" s="48" t="s">
        <v>773</v>
      </c>
      <c r="L124" s="234"/>
    </row>
    <row r="125" spans="1:12" ht="15.6">
      <c r="A125" s="99" t="s">
        <v>774</v>
      </c>
      <c r="B125" s="108" t="s">
        <v>767</v>
      </c>
      <c r="C125" s="68" t="s">
        <v>16</v>
      </c>
      <c r="D125" s="68" t="s">
        <v>768</v>
      </c>
      <c r="E125" s="97"/>
      <c r="F125" s="97"/>
      <c r="G125" s="67"/>
      <c r="H125" s="97"/>
      <c r="I125" s="67">
        <v>15</v>
      </c>
      <c r="J125" s="48" t="s">
        <v>34</v>
      </c>
      <c r="K125" s="48" t="s">
        <v>775</v>
      </c>
      <c r="L125" s="234"/>
    </row>
    <row r="126" spans="1:12" ht="15.6">
      <c r="A126" s="99" t="s">
        <v>776</v>
      </c>
      <c r="B126" s="108" t="s">
        <v>767</v>
      </c>
      <c r="C126" s="68" t="s">
        <v>16</v>
      </c>
      <c r="D126" s="68" t="s">
        <v>768</v>
      </c>
      <c r="E126" s="97"/>
      <c r="F126" s="97"/>
      <c r="G126" s="67"/>
      <c r="H126" s="97"/>
      <c r="I126" s="67">
        <v>15</v>
      </c>
      <c r="J126" s="48" t="s">
        <v>34</v>
      </c>
      <c r="K126" s="48" t="s">
        <v>777</v>
      </c>
      <c r="L126" s="234"/>
    </row>
    <row r="127" spans="1:12" ht="45" customHeight="1">
      <c r="A127" s="99" t="s">
        <v>778</v>
      </c>
      <c r="B127" s="225" t="s">
        <v>767</v>
      </c>
      <c r="C127" s="68" t="s">
        <v>16</v>
      </c>
      <c r="D127" s="68" t="s">
        <v>768</v>
      </c>
      <c r="E127" s="97"/>
      <c r="F127" s="97"/>
      <c r="G127" s="67"/>
      <c r="H127" s="97"/>
      <c r="I127" s="67">
        <v>15</v>
      </c>
      <c r="J127" s="48" t="s">
        <v>34</v>
      </c>
      <c r="K127" s="48" t="s">
        <v>779</v>
      </c>
      <c r="L127" s="234"/>
    </row>
    <row r="128" spans="1:12" ht="15.6">
      <c r="A128" s="99" t="s">
        <v>780</v>
      </c>
      <c r="B128" s="181" t="s">
        <v>781</v>
      </c>
      <c r="C128" s="68"/>
      <c r="D128" s="68"/>
      <c r="E128" s="97"/>
      <c r="F128" s="97"/>
      <c r="G128" s="67"/>
      <c r="H128" s="97"/>
      <c r="I128" s="67"/>
      <c r="J128" s="48" t="s">
        <v>34</v>
      </c>
      <c r="K128" s="48" t="s">
        <v>782</v>
      </c>
      <c r="L128" s="231"/>
    </row>
    <row r="129" spans="1:12" ht="31.35" customHeight="1">
      <c r="A129" s="99" t="s">
        <v>783</v>
      </c>
      <c r="B129" s="103" t="s">
        <v>784</v>
      </c>
      <c r="C129" s="100" t="s">
        <v>16</v>
      </c>
      <c r="D129" s="100" t="s">
        <v>785</v>
      </c>
      <c r="E129" s="97"/>
      <c r="F129" s="97"/>
      <c r="G129" s="67"/>
      <c r="H129" s="97"/>
      <c r="I129" s="67"/>
      <c r="J129" s="48" t="s">
        <v>34</v>
      </c>
      <c r="K129" s="48" t="s">
        <v>786</v>
      </c>
      <c r="L129" s="234"/>
    </row>
    <row r="130" spans="1:12" ht="31.35" customHeight="1">
      <c r="A130" s="99" t="s">
        <v>787</v>
      </c>
      <c r="B130" s="103" t="s">
        <v>784</v>
      </c>
      <c r="C130" s="100" t="s">
        <v>16</v>
      </c>
      <c r="D130" s="100" t="s">
        <v>785</v>
      </c>
      <c r="E130" s="97"/>
      <c r="F130" s="97"/>
      <c r="G130" s="67"/>
      <c r="H130" s="97"/>
      <c r="I130" s="67"/>
      <c r="J130" s="48" t="s">
        <v>34</v>
      </c>
      <c r="K130" s="48" t="s">
        <v>788</v>
      </c>
      <c r="L130" s="234"/>
    </row>
    <row r="131" spans="1:12" ht="15.6">
      <c r="A131" s="99" t="s">
        <v>707</v>
      </c>
      <c r="B131" s="108" t="s">
        <v>708</v>
      </c>
      <c r="C131" s="68"/>
      <c r="D131" s="68"/>
      <c r="E131" s="97"/>
      <c r="F131" s="97"/>
      <c r="G131" s="67"/>
      <c r="H131" s="97"/>
      <c r="I131" s="67"/>
      <c r="J131" s="48" t="s">
        <v>34</v>
      </c>
      <c r="K131" s="48" t="s">
        <v>789</v>
      </c>
      <c r="L131" s="234">
        <v>44624</v>
      </c>
    </row>
    <row r="132" spans="1:12" ht="15.6">
      <c r="A132" s="110" t="s">
        <v>790</v>
      </c>
      <c r="B132" s="108" t="s">
        <v>708</v>
      </c>
      <c r="C132" s="68"/>
      <c r="D132" s="68"/>
      <c r="E132" s="97"/>
      <c r="F132" s="97"/>
      <c r="G132" s="67"/>
      <c r="H132" s="97"/>
      <c r="I132" s="117"/>
      <c r="J132" s="48" t="s">
        <v>34</v>
      </c>
      <c r="K132" s="48" t="s">
        <v>791</v>
      </c>
      <c r="L132" s="234">
        <v>44624</v>
      </c>
    </row>
    <row r="133" spans="1:12" ht="15.6">
      <c r="A133" s="3" t="s">
        <v>792</v>
      </c>
      <c r="B133" s="2"/>
      <c r="C133" s="2"/>
      <c r="D133" s="2"/>
      <c r="E133" s="2"/>
      <c r="F133" s="2"/>
      <c r="G133" s="55"/>
      <c r="H133" s="2"/>
      <c r="I133" s="55"/>
      <c r="J133" s="48"/>
      <c r="K133" s="48"/>
      <c r="L133" s="234"/>
    </row>
    <row r="134" spans="1:12" ht="60" customHeight="1">
      <c r="A134" s="17" t="s">
        <v>793</v>
      </c>
      <c r="B134" s="261" t="s">
        <v>794</v>
      </c>
      <c r="C134" s="261" t="s">
        <v>795</v>
      </c>
      <c r="D134" s="261" t="s">
        <v>796</v>
      </c>
      <c r="E134" s="22" t="s">
        <v>18</v>
      </c>
      <c r="F134" s="22" t="s">
        <v>18</v>
      </c>
      <c r="G134" s="90">
        <v>0</v>
      </c>
      <c r="H134" s="90">
        <v>0</v>
      </c>
      <c r="I134" s="116">
        <v>20</v>
      </c>
      <c r="J134" s="48" t="s">
        <v>20</v>
      </c>
      <c r="K134" s="48" t="s">
        <v>797</v>
      </c>
      <c r="L134" s="234"/>
    </row>
    <row r="135" spans="1:12" ht="15.6">
      <c r="A135" s="17" t="s">
        <v>798</v>
      </c>
      <c r="B135" s="262"/>
      <c r="C135" s="262"/>
      <c r="D135" s="262"/>
      <c r="E135" s="22" t="s">
        <v>18</v>
      </c>
      <c r="F135" s="22" t="s">
        <v>18</v>
      </c>
      <c r="G135" s="90">
        <v>0</v>
      </c>
      <c r="H135" s="90">
        <v>0</v>
      </c>
      <c r="I135" s="116">
        <v>20</v>
      </c>
      <c r="J135" s="48" t="s">
        <v>20</v>
      </c>
      <c r="K135" s="48" t="s">
        <v>799</v>
      </c>
      <c r="L135" s="234"/>
    </row>
    <row r="136" spans="1:12" ht="15.6">
      <c r="A136" s="17" t="s">
        <v>800</v>
      </c>
      <c r="B136" s="263"/>
      <c r="C136" s="263"/>
      <c r="D136" s="263"/>
      <c r="E136" s="22" t="s">
        <v>18</v>
      </c>
      <c r="F136" s="22" t="s">
        <v>18</v>
      </c>
      <c r="G136" s="90">
        <v>0</v>
      </c>
      <c r="H136" s="90">
        <v>0</v>
      </c>
      <c r="I136" s="116">
        <v>20</v>
      </c>
      <c r="J136" s="48" t="s">
        <v>20</v>
      </c>
      <c r="K136" s="48" t="s">
        <v>801</v>
      </c>
      <c r="L136" s="234"/>
    </row>
    <row r="137" spans="1:12" ht="23.7" customHeight="1">
      <c r="A137" s="3" t="s">
        <v>802</v>
      </c>
      <c r="B137" s="4"/>
      <c r="C137" s="4"/>
      <c r="D137" s="4"/>
      <c r="E137" s="4"/>
      <c r="F137" s="4"/>
      <c r="G137" s="56"/>
      <c r="H137" s="4"/>
      <c r="I137" s="56"/>
      <c r="J137" s="48"/>
      <c r="K137" s="48"/>
      <c r="L137" s="234"/>
    </row>
    <row r="138" spans="1:12" ht="15.6">
      <c r="A138" s="5" t="s">
        <v>793</v>
      </c>
      <c r="B138" s="261" t="s">
        <v>803</v>
      </c>
      <c r="C138" s="261" t="s">
        <v>803</v>
      </c>
      <c r="D138" s="83" t="s">
        <v>804</v>
      </c>
      <c r="E138" s="22" t="s">
        <v>18</v>
      </c>
      <c r="F138" s="22" t="s">
        <v>18</v>
      </c>
      <c r="G138" s="90">
        <v>0</v>
      </c>
      <c r="H138" s="90">
        <v>0</v>
      </c>
      <c r="I138" s="116">
        <v>20</v>
      </c>
      <c r="J138" s="48" t="s">
        <v>20</v>
      </c>
      <c r="K138" s="48" t="s">
        <v>805</v>
      </c>
      <c r="L138" s="234"/>
    </row>
    <row r="139" spans="1:12" ht="15.6">
      <c r="A139" s="5" t="s">
        <v>806</v>
      </c>
      <c r="B139" s="262"/>
      <c r="C139" s="262"/>
      <c r="D139" s="83" t="s">
        <v>804</v>
      </c>
      <c r="E139" s="22" t="s">
        <v>18</v>
      </c>
      <c r="F139" s="22" t="s">
        <v>18</v>
      </c>
      <c r="G139" s="90">
        <v>0</v>
      </c>
      <c r="H139" s="90">
        <v>0</v>
      </c>
      <c r="I139" s="116">
        <v>20</v>
      </c>
      <c r="J139" s="48" t="s">
        <v>20</v>
      </c>
      <c r="K139" s="48" t="s">
        <v>807</v>
      </c>
      <c r="L139" s="234"/>
    </row>
    <row r="140" spans="1:12" ht="15.6">
      <c r="A140" s="5" t="s">
        <v>800</v>
      </c>
      <c r="B140" s="263"/>
      <c r="C140" s="263"/>
      <c r="D140" s="83" t="s">
        <v>804</v>
      </c>
      <c r="E140" s="22" t="s">
        <v>18</v>
      </c>
      <c r="F140" s="22" t="s">
        <v>18</v>
      </c>
      <c r="G140" s="90">
        <v>0</v>
      </c>
      <c r="H140" s="90">
        <v>0</v>
      </c>
      <c r="I140" s="116">
        <v>20</v>
      </c>
      <c r="J140" s="48" t="s">
        <v>20</v>
      </c>
      <c r="K140" s="48" t="s">
        <v>808</v>
      </c>
      <c r="L140" s="234"/>
    </row>
    <row r="141" spans="1:12" ht="15.6">
      <c r="A141" s="101" t="s">
        <v>809</v>
      </c>
      <c r="B141" s="83" t="s">
        <v>810</v>
      </c>
      <c r="C141" s="68" t="s">
        <v>16</v>
      </c>
      <c r="D141" s="68" t="s">
        <v>811</v>
      </c>
      <c r="E141" s="97"/>
      <c r="F141" s="97"/>
      <c r="G141" s="67"/>
      <c r="H141" s="97"/>
      <c r="I141" s="67">
        <v>25</v>
      </c>
      <c r="J141" s="48" t="s">
        <v>20</v>
      </c>
      <c r="K141" s="48" t="s">
        <v>812</v>
      </c>
      <c r="L141" s="234"/>
    </row>
    <row r="142" spans="1:12" ht="15.6">
      <c r="A142" s="101" t="s">
        <v>813</v>
      </c>
      <c r="B142" s="83" t="s">
        <v>810</v>
      </c>
      <c r="C142" s="68" t="s">
        <v>16</v>
      </c>
      <c r="D142" s="68" t="s">
        <v>811</v>
      </c>
      <c r="E142" s="97"/>
      <c r="F142" s="97"/>
      <c r="G142" s="67"/>
      <c r="H142" s="97"/>
      <c r="I142" s="67">
        <v>25</v>
      </c>
      <c r="J142" s="48" t="s">
        <v>20</v>
      </c>
      <c r="K142" s="48" t="s">
        <v>814</v>
      </c>
      <c r="L142" s="234"/>
    </row>
    <row r="143" spans="1:12" ht="15.6">
      <c r="A143" s="101" t="s">
        <v>815</v>
      </c>
      <c r="B143" s="83" t="s">
        <v>810</v>
      </c>
      <c r="C143" s="68" t="s">
        <v>16</v>
      </c>
      <c r="D143" s="68" t="s">
        <v>811</v>
      </c>
      <c r="E143" s="97"/>
      <c r="F143" s="97"/>
      <c r="G143" s="67"/>
      <c r="H143" s="97"/>
      <c r="I143" s="67">
        <v>25</v>
      </c>
      <c r="J143" s="48" t="s">
        <v>20</v>
      </c>
      <c r="K143" s="48" t="s">
        <v>816</v>
      </c>
      <c r="L143" s="234"/>
    </row>
    <row r="144" spans="1:12" ht="15.6">
      <c r="A144" s="101" t="s">
        <v>817</v>
      </c>
      <c r="B144" s="83" t="s">
        <v>810</v>
      </c>
      <c r="C144" s="68" t="s">
        <v>16</v>
      </c>
      <c r="D144" s="68" t="s">
        <v>811</v>
      </c>
      <c r="E144" s="97"/>
      <c r="F144" s="97"/>
      <c r="G144" s="67"/>
      <c r="H144" s="97"/>
      <c r="I144" s="67">
        <v>25</v>
      </c>
      <c r="J144" s="48" t="s">
        <v>20</v>
      </c>
      <c r="K144" s="48" t="s">
        <v>818</v>
      </c>
      <c r="L144" s="234"/>
    </row>
    <row r="145" spans="1:12" ht="27.6">
      <c r="A145" s="101" t="s">
        <v>819</v>
      </c>
      <c r="B145" s="83" t="s">
        <v>820</v>
      </c>
      <c r="C145" s="68" t="s">
        <v>16</v>
      </c>
      <c r="D145" s="100" t="s">
        <v>821</v>
      </c>
      <c r="E145" s="97"/>
      <c r="F145" s="97"/>
      <c r="G145" s="67"/>
      <c r="H145" s="97"/>
      <c r="I145" s="67"/>
      <c r="J145" s="48" t="s">
        <v>20</v>
      </c>
      <c r="K145" s="48" t="s">
        <v>822</v>
      </c>
      <c r="L145" s="234"/>
    </row>
    <row r="146" spans="1:12" ht="27.6">
      <c r="A146" s="101" t="s">
        <v>823</v>
      </c>
      <c r="B146" s="83" t="s">
        <v>820</v>
      </c>
      <c r="C146" s="68" t="s">
        <v>16</v>
      </c>
      <c r="D146" s="100" t="s">
        <v>821</v>
      </c>
      <c r="E146" s="97"/>
      <c r="F146" s="97"/>
      <c r="G146" s="67"/>
      <c r="H146" s="97"/>
      <c r="I146" s="67"/>
      <c r="J146" s="48" t="s">
        <v>20</v>
      </c>
      <c r="K146" s="48" t="s">
        <v>824</v>
      </c>
      <c r="L146" s="234"/>
    </row>
    <row r="147" spans="1:12" ht="76.2" customHeight="1">
      <c r="A147" s="3" t="s">
        <v>825</v>
      </c>
      <c r="B147" s="4"/>
      <c r="C147" s="4"/>
      <c r="D147" s="4"/>
      <c r="E147" s="4"/>
      <c r="F147" s="4"/>
      <c r="G147" s="56"/>
      <c r="H147" s="4"/>
      <c r="I147" s="56"/>
      <c r="J147" s="48"/>
      <c r="K147" s="48"/>
      <c r="L147" s="234"/>
    </row>
    <row r="148" spans="1:12" ht="75.599999999999994">
      <c r="A148" s="24" t="s">
        <v>826</v>
      </c>
      <c r="B148" s="226" t="s">
        <v>827</v>
      </c>
      <c r="C148" s="83"/>
      <c r="D148" s="83"/>
      <c r="E148" s="84"/>
      <c r="F148" s="84"/>
      <c r="G148" s="54"/>
      <c r="H148" s="90">
        <v>0</v>
      </c>
      <c r="I148" s="116"/>
      <c r="J148" s="48" t="s">
        <v>34</v>
      </c>
      <c r="K148" s="48" t="s">
        <v>828</v>
      </c>
      <c r="L148" s="231"/>
    </row>
    <row r="149" spans="1:12" ht="34.200000000000003">
      <c r="A149" s="19" t="s">
        <v>829</v>
      </c>
      <c r="B149" s="83" t="s">
        <v>830</v>
      </c>
      <c r="C149" s="83" t="s">
        <v>16</v>
      </c>
      <c r="D149" s="28" t="s">
        <v>831</v>
      </c>
      <c r="E149" s="22" t="s">
        <v>18</v>
      </c>
      <c r="F149" s="22" t="s">
        <v>18</v>
      </c>
      <c r="G149" s="90">
        <v>0</v>
      </c>
      <c r="H149" s="90">
        <v>0</v>
      </c>
      <c r="I149" s="116">
        <v>12</v>
      </c>
      <c r="J149" s="48" t="s">
        <v>34</v>
      </c>
      <c r="K149" s="48" t="s">
        <v>832</v>
      </c>
      <c r="L149" s="234"/>
    </row>
    <row r="150" spans="1:12" ht="30.6">
      <c r="A150" s="19" t="s">
        <v>833</v>
      </c>
      <c r="B150" s="28" t="s">
        <v>834</v>
      </c>
      <c r="C150" s="83" t="s">
        <v>16</v>
      </c>
      <c r="D150" s="28" t="s">
        <v>835</v>
      </c>
      <c r="E150" s="22" t="s">
        <v>18</v>
      </c>
      <c r="F150" s="22" t="s">
        <v>18</v>
      </c>
      <c r="G150" s="54"/>
      <c r="H150" s="90">
        <v>0</v>
      </c>
      <c r="I150" s="116">
        <v>15</v>
      </c>
      <c r="J150" s="48" t="s">
        <v>20</v>
      </c>
      <c r="K150" s="48" t="s">
        <v>836</v>
      </c>
      <c r="L150" s="231">
        <v>44477</v>
      </c>
    </row>
    <row r="151" spans="1:12" ht="45.6">
      <c r="A151" s="19" t="s">
        <v>837</v>
      </c>
      <c r="B151" s="83" t="s">
        <v>838</v>
      </c>
      <c r="C151" s="83" t="s">
        <v>16</v>
      </c>
      <c r="D151" s="28" t="s">
        <v>839</v>
      </c>
      <c r="E151" s="22" t="s">
        <v>18</v>
      </c>
      <c r="F151" s="22" t="s">
        <v>18</v>
      </c>
      <c r="G151" s="54"/>
      <c r="H151" s="90">
        <v>0</v>
      </c>
      <c r="I151" s="116">
        <v>16</v>
      </c>
      <c r="J151" s="48" t="s">
        <v>34</v>
      </c>
      <c r="K151" s="48" t="s">
        <v>840</v>
      </c>
      <c r="L151" s="234"/>
    </row>
    <row r="152" spans="1:12" ht="45.6">
      <c r="A152" s="24" t="s">
        <v>841</v>
      </c>
      <c r="B152" s="83" t="s">
        <v>838</v>
      </c>
      <c r="C152" s="83" t="s">
        <v>16</v>
      </c>
      <c r="D152" s="28" t="s">
        <v>842</v>
      </c>
      <c r="E152" s="22" t="s">
        <v>18</v>
      </c>
      <c r="F152" s="22" t="s">
        <v>18</v>
      </c>
      <c r="G152" s="54"/>
      <c r="H152" s="90">
        <v>0</v>
      </c>
      <c r="I152" s="116">
        <v>16</v>
      </c>
      <c r="J152" s="48" t="s">
        <v>34</v>
      </c>
      <c r="K152" s="48" t="s">
        <v>843</v>
      </c>
      <c r="L152" s="234"/>
    </row>
    <row r="153" spans="1:12" ht="30.6">
      <c r="A153" s="24" t="s">
        <v>844</v>
      </c>
      <c r="B153" s="83" t="s">
        <v>845</v>
      </c>
      <c r="C153" s="83" t="s">
        <v>16</v>
      </c>
      <c r="D153" s="28" t="s">
        <v>846</v>
      </c>
      <c r="E153" s="22" t="s">
        <v>18</v>
      </c>
      <c r="F153" s="22" t="s">
        <v>18</v>
      </c>
      <c r="G153" s="54"/>
      <c r="H153" s="90">
        <v>0</v>
      </c>
      <c r="I153" s="116">
        <v>5</v>
      </c>
      <c r="J153" s="48" t="s">
        <v>34</v>
      </c>
      <c r="K153" s="48" t="s">
        <v>847</v>
      </c>
      <c r="L153" s="234"/>
    </row>
    <row r="154" spans="1:12" ht="30.6">
      <c r="A154" s="24" t="s">
        <v>848</v>
      </c>
      <c r="B154" s="83" t="s">
        <v>849</v>
      </c>
      <c r="C154" s="83" t="s">
        <v>67</v>
      </c>
      <c r="D154" s="83" t="s">
        <v>556</v>
      </c>
      <c r="E154" s="111" t="s">
        <v>850</v>
      </c>
      <c r="F154" s="111" t="s">
        <v>851</v>
      </c>
      <c r="G154" s="90">
        <v>0</v>
      </c>
      <c r="H154" s="90">
        <v>0</v>
      </c>
      <c r="I154" s="116">
        <v>8</v>
      </c>
      <c r="J154" s="48" t="s">
        <v>34</v>
      </c>
      <c r="K154" s="48" t="s">
        <v>852</v>
      </c>
      <c r="L154" s="234"/>
    </row>
    <row r="155" spans="1:12" ht="30.6">
      <c r="A155" s="24" t="s">
        <v>853</v>
      </c>
      <c r="B155" s="83" t="s">
        <v>854</v>
      </c>
      <c r="C155" s="83" t="s">
        <v>16</v>
      </c>
      <c r="D155" s="28" t="s">
        <v>855</v>
      </c>
      <c r="E155" s="22" t="s">
        <v>18</v>
      </c>
      <c r="F155" s="22" t="s">
        <v>18</v>
      </c>
      <c r="G155" s="54"/>
      <c r="H155" s="90">
        <v>0</v>
      </c>
      <c r="I155" s="116">
        <v>12</v>
      </c>
      <c r="J155" s="48" t="s">
        <v>20</v>
      </c>
      <c r="K155" s="48" t="s">
        <v>856</v>
      </c>
      <c r="L155" s="234"/>
    </row>
    <row r="156" spans="1:12" ht="15.6">
      <c r="A156" s="5" t="s">
        <v>857</v>
      </c>
      <c r="B156" s="28" t="s">
        <v>858</v>
      </c>
      <c r="C156" s="83" t="s">
        <v>16</v>
      </c>
      <c r="D156" s="28" t="s">
        <v>859</v>
      </c>
      <c r="E156" s="22" t="s">
        <v>18</v>
      </c>
      <c r="F156" s="22" t="s">
        <v>18</v>
      </c>
      <c r="G156" s="54"/>
      <c r="H156" s="90">
        <v>0</v>
      </c>
      <c r="I156" s="116">
        <v>4</v>
      </c>
      <c r="J156" s="48" t="s">
        <v>20</v>
      </c>
      <c r="K156" s="48" t="s">
        <v>860</v>
      </c>
      <c r="L156" s="234"/>
    </row>
    <row r="157" spans="1:12" ht="20.100000000000001" customHeight="1">
      <c r="A157" s="17" t="s">
        <v>861</v>
      </c>
      <c r="B157" s="83" t="s">
        <v>862</v>
      </c>
      <c r="C157" s="83" t="s">
        <v>16</v>
      </c>
      <c r="D157" s="83" t="s">
        <v>863</v>
      </c>
      <c r="E157" s="22" t="s">
        <v>18</v>
      </c>
      <c r="F157" s="22" t="s">
        <v>18</v>
      </c>
      <c r="G157" s="90">
        <v>0</v>
      </c>
      <c r="H157" s="90">
        <v>0</v>
      </c>
      <c r="I157" s="116">
        <v>4</v>
      </c>
      <c r="J157" s="48" t="s">
        <v>20</v>
      </c>
      <c r="K157" s="48" t="s">
        <v>864</v>
      </c>
      <c r="L157" s="234"/>
    </row>
    <row r="158" spans="1:12" ht="20.100000000000001" customHeight="1">
      <c r="A158" s="17" t="s">
        <v>865</v>
      </c>
      <c r="B158" s="83" t="s">
        <v>866</v>
      </c>
      <c r="C158" s="83" t="s">
        <v>16</v>
      </c>
      <c r="D158" s="83" t="s">
        <v>867</v>
      </c>
      <c r="E158" s="22" t="s">
        <v>18</v>
      </c>
      <c r="F158" s="22" t="s">
        <v>18</v>
      </c>
      <c r="G158" s="90">
        <v>0</v>
      </c>
      <c r="H158" s="90">
        <v>0</v>
      </c>
      <c r="I158" s="116">
        <v>8</v>
      </c>
      <c r="J158" s="48" t="s">
        <v>20</v>
      </c>
      <c r="K158" s="48" t="s">
        <v>868</v>
      </c>
      <c r="L158" s="234"/>
    </row>
    <row r="159" spans="1:12" ht="31.2">
      <c r="A159" s="17" t="s">
        <v>869</v>
      </c>
      <c r="B159" s="28" t="s">
        <v>870</v>
      </c>
      <c r="C159" s="83" t="s">
        <v>16</v>
      </c>
      <c r="D159" s="8" t="s">
        <v>871</v>
      </c>
      <c r="E159" s="22" t="s">
        <v>18</v>
      </c>
      <c r="F159" s="22" t="s">
        <v>18</v>
      </c>
      <c r="G159" s="90">
        <v>0</v>
      </c>
      <c r="H159" s="90">
        <v>0</v>
      </c>
      <c r="I159" s="116">
        <v>16</v>
      </c>
      <c r="J159" s="48" t="s">
        <v>872</v>
      </c>
      <c r="K159" s="48" t="s">
        <v>873</v>
      </c>
      <c r="L159" s="231">
        <v>44673</v>
      </c>
    </row>
    <row r="160" spans="1:12" ht="45.6">
      <c r="A160" s="17" t="s">
        <v>874</v>
      </c>
      <c r="B160" s="83" t="s">
        <v>875</v>
      </c>
      <c r="C160" s="83" t="s">
        <v>16</v>
      </c>
      <c r="D160" s="8" t="s">
        <v>876</v>
      </c>
      <c r="E160" s="22" t="s">
        <v>18</v>
      </c>
      <c r="F160" s="22" t="s">
        <v>18</v>
      </c>
      <c r="G160" s="90">
        <v>0</v>
      </c>
      <c r="H160" s="90">
        <v>0</v>
      </c>
      <c r="I160" s="116">
        <v>15</v>
      </c>
      <c r="J160" s="48" t="s">
        <v>872</v>
      </c>
      <c r="K160" s="48" t="s">
        <v>877</v>
      </c>
      <c r="L160" s="234"/>
    </row>
    <row r="161" spans="1:12" ht="15.6">
      <c r="A161" s="3" t="s">
        <v>878</v>
      </c>
      <c r="B161" s="9"/>
      <c r="C161" s="9"/>
      <c r="D161" s="9"/>
      <c r="E161" s="9"/>
      <c r="F161" s="9"/>
      <c r="G161" s="58"/>
      <c r="H161" s="23"/>
      <c r="I161" s="61"/>
      <c r="J161" s="48"/>
      <c r="K161" s="48"/>
      <c r="L161" s="234"/>
    </row>
    <row r="162" spans="1:12" ht="15.6">
      <c r="A162" s="25" t="s">
        <v>879</v>
      </c>
      <c r="B162" s="83"/>
      <c r="C162" s="83"/>
      <c r="D162" s="83"/>
      <c r="E162" s="84"/>
      <c r="F162" s="84"/>
      <c r="G162" s="54"/>
      <c r="H162" s="84"/>
      <c r="I162" s="116"/>
      <c r="J162" s="48"/>
      <c r="K162" s="48"/>
      <c r="L162" s="234"/>
    </row>
    <row r="163" spans="1:12" ht="45.6">
      <c r="A163" s="26" t="s">
        <v>880</v>
      </c>
      <c r="B163" s="83" t="s">
        <v>881</v>
      </c>
      <c r="C163" s="83" t="s">
        <v>16</v>
      </c>
      <c r="D163" s="28" t="s">
        <v>882</v>
      </c>
      <c r="E163" s="22" t="s">
        <v>18</v>
      </c>
      <c r="F163" s="22" t="s">
        <v>18</v>
      </c>
      <c r="G163" s="90">
        <v>0</v>
      </c>
      <c r="H163" s="90">
        <v>0</v>
      </c>
      <c r="I163" s="116">
        <v>15</v>
      </c>
      <c r="J163" s="48" t="s">
        <v>20</v>
      </c>
      <c r="K163" s="48" t="s">
        <v>883</v>
      </c>
      <c r="L163" s="234"/>
    </row>
    <row r="164" spans="1:12" ht="45.6">
      <c r="A164" s="26" t="s">
        <v>884</v>
      </c>
      <c r="B164" s="83" t="s">
        <v>881</v>
      </c>
      <c r="C164" s="83" t="s">
        <v>16</v>
      </c>
      <c r="D164" s="28" t="s">
        <v>882</v>
      </c>
      <c r="E164" s="22" t="s">
        <v>18</v>
      </c>
      <c r="F164" s="22" t="s">
        <v>18</v>
      </c>
      <c r="G164" s="90">
        <v>0</v>
      </c>
      <c r="H164" s="90">
        <v>0</v>
      </c>
      <c r="I164" s="116">
        <v>15</v>
      </c>
      <c r="J164" s="48" t="s">
        <v>20</v>
      </c>
      <c r="K164" s="48" t="s">
        <v>885</v>
      </c>
      <c r="L164" s="234"/>
    </row>
    <row r="165" spans="1:12" ht="15.6">
      <c r="A165" s="3" t="s">
        <v>886</v>
      </c>
      <c r="B165" s="9"/>
      <c r="C165" s="9"/>
      <c r="D165" s="9"/>
      <c r="E165" s="9"/>
      <c r="F165" s="9"/>
      <c r="G165" s="58"/>
      <c r="H165" s="23"/>
      <c r="I165" s="61"/>
      <c r="J165" s="48"/>
      <c r="K165" s="48"/>
      <c r="L165" s="234"/>
    </row>
    <row r="166" spans="1:12" ht="62.1" customHeight="1">
      <c r="A166" s="26" t="s">
        <v>887</v>
      </c>
      <c r="B166" s="261" t="s">
        <v>888</v>
      </c>
      <c r="C166" s="258" t="s">
        <v>16</v>
      </c>
      <c r="D166" s="261" t="s">
        <v>889</v>
      </c>
      <c r="E166" s="22" t="s">
        <v>18</v>
      </c>
      <c r="F166" s="22" t="s">
        <v>18</v>
      </c>
      <c r="G166" s="90">
        <v>0</v>
      </c>
      <c r="H166" s="90">
        <v>0</v>
      </c>
      <c r="I166" s="116">
        <v>15</v>
      </c>
      <c r="J166" s="48" t="s">
        <v>20</v>
      </c>
      <c r="K166" s="48" t="s">
        <v>890</v>
      </c>
      <c r="L166" s="234"/>
    </row>
    <row r="167" spans="1:12" ht="15.6">
      <c r="A167" s="26" t="s">
        <v>891</v>
      </c>
      <c r="B167" s="262"/>
      <c r="C167" s="259"/>
      <c r="D167" s="262"/>
      <c r="E167" s="22" t="s">
        <v>18</v>
      </c>
      <c r="F167" s="22" t="s">
        <v>18</v>
      </c>
      <c r="G167" s="90">
        <v>0</v>
      </c>
      <c r="H167" s="90">
        <v>0</v>
      </c>
      <c r="I167" s="116">
        <v>15</v>
      </c>
      <c r="J167" s="48" t="s">
        <v>20</v>
      </c>
      <c r="K167" s="48" t="s">
        <v>892</v>
      </c>
      <c r="L167" s="234"/>
    </row>
    <row r="168" spans="1:12" ht="20.100000000000001" customHeight="1">
      <c r="A168" s="26" t="s">
        <v>893</v>
      </c>
      <c r="B168" s="262"/>
      <c r="C168" s="259"/>
      <c r="D168" s="262"/>
      <c r="E168" s="22" t="s">
        <v>18</v>
      </c>
      <c r="F168" s="22" t="s">
        <v>18</v>
      </c>
      <c r="G168" s="90">
        <v>0</v>
      </c>
      <c r="H168" s="90">
        <v>0</v>
      </c>
      <c r="I168" s="116">
        <v>15</v>
      </c>
      <c r="J168" s="48" t="s">
        <v>20</v>
      </c>
      <c r="K168" s="48" t="s">
        <v>894</v>
      </c>
      <c r="L168" s="234"/>
    </row>
    <row r="169" spans="1:12" ht="20.100000000000001" customHeight="1">
      <c r="A169" s="26" t="s">
        <v>895</v>
      </c>
      <c r="B169" s="262"/>
      <c r="C169" s="259"/>
      <c r="D169" s="262"/>
      <c r="E169" s="22" t="s">
        <v>18</v>
      </c>
      <c r="F169" s="22" t="s">
        <v>18</v>
      </c>
      <c r="G169" s="90">
        <v>0</v>
      </c>
      <c r="H169" s="90">
        <v>0</v>
      </c>
      <c r="I169" s="116">
        <v>15</v>
      </c>
      <c r="J169" s="48" t="s">
        <v>20</v>
      </c>
      <c r="K169" s="48" t="s">
        <v>896</v>
      </c>
      <c r="L169" s="234"/>
    </row>
    <row r="170" spans="1:12" ht="20.100000000000001" customHeight="1">
      <c r="A170" s="26" t="s">
        <v>897</v>
      </c>
      <c r="B170" s="262"/>
      <c r="C170" s="259"/>
      <c r="D170" s="262"/>
      <c r="E170" s="22" t="s">
        <v>18</v>
      </c>
      <c r="F170" s="22" t="s">
        <v>18</v>
      </c>
      <c r="G170" s="90">
        <v>0</v>
      </c>
      <c r="H170" s="90">
        <v>0</v>
      </c>
      <c r="I170" s="116">
        <v>15</v>
      </c>
      <c r="J170" s="48" t="s">
        <v>20</v>
      </c>
      <c r="K170" s="48" t="s">
        <v>898</v>
      </c>
      <c r="L170" s="234"/>
    </row>
    <row r="171" spans="1:12" ht="20.100000000000001" customHeight="1">
      <c r="A171" s="26" t="s">
        <v>899</v>
      </c>
      <c r="B171" s="263"/>
      <c r="C171" s="260"/>
      <c r="D171" s="263"/>
      <c r="E171" s="22" t="s">
        <v>18</v>
      </c>
      <c r="F171" s="22" t="s">
        <v>18</v>
      </c>
      <c r="G171" s="90">
        <v>0</v>
      </c>
      <c r="H171" s="90">
        <v>0</v>
      </c>
      <c r="I171" s="116">
        <v>15</v>
      </c>
      <c r="J171" s="48" t="s">
        <v>20</v>
      </c>
      <c r="K171" s="48" t="s">
        <v>900</v>
      </c>
      <c r="L171" s="234"/>
    </row>
    <row r="172" spans="1:12" ht="15.6">
      <c r="A172" s="3" t="s">
        <v>901</v>
      </c>
      <c r="B172" s="4"/>
      <c r="C172" s="4"/>
      <c r="D172" s="4"/>
      <c r="E172" s="4"/>
      <c r="F172" s="4"/>
      <c r="G172" s="56"/>
      <c r="H172" s="23"/>
      <c r="I172" s="61"/>
      <c r="J172" s="48"/>
      <c r="K172" s="48"/>
      <c r="L172" s="234"/>
    </row>
    <row r="173" spans="1:12" ht="15.6">
      <c r="A173" s="177" t="s">
        <v>902</v>
      </c>
      <c r="B173" s="220" t="s">
        <v>903</v>
      </c>
      <c r="C173" s="83"/>
      <c r="D173" s="176"/>
      <c r="E173" s="84"/>
      <c r="F173" s="84"/>
      <c r="G173" s="84"/>
      <c r="H173" s="96"/>
      <c r="I173" s="48"/>
      <c r="J173" s="48"/>
      <c r="K173" s="48" t="s">
        <v>904</v>
      </c>
      <c r="L173" s="231">
        <v>44469</v>
      </c>
    </row>
    <row r="174" spans="1:12" ht="15.6">
      <c r="A174" s="10" t="s">
        <v>905</v>
      </c>
      <c r="B174" s="83"/>
      <c r="C174" s="83"/>
      <c r="D174" s="83"/>
      <c r="E174" s="84"/>
      <c r="F174" s="84"/>
      <c r="G174" s="54"/>
      <c r="H174" s="84"/>
      <c r="I174" s="116"/>
      <c r="J174" s="48"/>
      <c r="K174" s="48"/>
      <c r="L174" s="234"/>
    </row>
    <row r="175" spans="1:12" ht="46.2">
      <c r="A175" s="40" t="s">
        <v>906</v>
      </c>
      <c r="B175" s="83" t="s">
        <v>907</v>
      </c>
      <c r="C175" s="28" t="s">
        <v>908</v>
      </c>
      <c r="D175" s="28" t="s">
        <v>909</v>
      </c>
      <c r="E175" s="22" t="s">
        <v>18</v>
      </c>
      <c r="F175" s="22" t="s">
        <v>18</v>
      </c>
      <c r="G175" s="59" t="s">
        <v>18</v>
      </c>
      <c r="H175" s="90">
        <v>0</v>
      </c>
      <c r="I175" s="116">
        <v>15</v>
      </c>
      <c r="J175" s="48" t="s">
        <v>20</v>
      </c>
      <c r="K175" s="48" t="s">
        <v>910</v>
      </c>
      <c r="L175" s="234"/>
    </row>
    <row r="176" spans="1:12" ht="46.2">
      <c r="A176" s="40" t="s">
        <v>911</v>
      </c>
      <c r="B176" s="83" t="s">
        <v>907</v>
      </c>
      <c r="C176" s="28" t="s">
        <v>908</v>
      </c>
      <c r="D176" s="28" t="s">
        <v>909</v>
      </c>
      <c r="E176" s="22" t="s">
        <v>18</v>
      </c>
      <c r="F176" s="22" t="s">
        <v>18</v>
      </c>
      <c r="G176" s="59" t="s">
        <v>18</v>
      </c>
      <c r="H176" s="90">
        <v>0</v>
      </c>
      <c r="I176" s="116">
        <v>15</v>
      </c>
      <c r="J176" s="48" t="s">
        <v>20</v>
      </c>
      <c r="K176" s="48" t="s">
        <v>912</v>
      </c>
      <c r="L176" s="234"/>
    </row>
    <row r="177" spans="1:12" ht="46.2">
      <c r="A177" s="40" t="s">
        <v>913</v>
      </c>
      <c r="B177" s="83" t="s">
        <v>907</v>
      </c>
      <c r="C177" s="28" t="s">
        <v>908</v>
      </c>
      <c r="D177" s="28" t="s">
        <v>909</v>
      </c>
      <c r="E177" s="22" t="s">
        <v>18</v>
      </c>
      <c r="F177" s="22" t="s">
        <v>18</v>
      </c>
      <c r="G177" s="59" t="s">
        <v>18</v>
      </c>
      <c r="H177" s="90">
        <v>0</v>
      </c>
      <c r="I177" s="116">
        <v>15</v>
      </c>
      <c r="J177" s="48" t="s">
        <v>20</v>
      </c>
      <c r="K177" s="48" t="s">
        <v>914</v>
      </c>
      <c r="L177" s="234"/>
    </row>
    <row r="178" spans="1:12" ht="46.2">
      <c r="A178" s="40" t="s">
        <v>915</v>
      </c>
      <c r="B178" s="83" t="s">
        <v>907</v>
      </c>
      <c r="C178" s="28" t="s">
        <v>908</v>
      </c>
      <c r="D178" s="28" t="s">
        <v>909</v>
      </c>
      <c r="E178" s="22" t="s">
        <v>18</v>
      </c>
      <c r="F178" s="22" t="s">
        <v>18</v>
      </c>
      <c r="G178" s="59" t="s">
        <v>18</v>
      </c>
      <c r="H178" s="90">
        <v>0</v>
      </c>
      <c r="I178" s="116">
        <v>15</v>
      </c>
      <c r="J178" s="48" t="s">
        <v>20</v>
      </c>
      <c r="K178" s="48" t="s">
        <v>916</v>
      </c>
      <c r="L178" s="234"/>
    </row>
    <row r="179" spans="1:12" ht="18">
      <c r="A179" s="102" t="s">
        <v>917</v>
      </c>
      <c r="B179" s="68" t="s">
        <v>918</v>
      </c>
      <c r="C179" s="103" t="s">
        <v>67</v>
      </c>
      <c r="D179" s="103" t="s">
        <v>919</v>
      </c>
      <c r="E179" s="104"/>
      <c r="F179" s="104"/>
      <c r="G179" s="66" t="s">
        <v>20</v>
      </c>
      <c r="H179" s="97"/>
      <c r="I179" s="67">
        <v>15</v>
      </c>
      <c r="J179" s="48" t="s">
        <v>20</v>
      </c>
      <c r="K179" s="48" t="s">
        <v>920</v>
      </c>
      <c r="L179" s="234"/>
    </row>
    <row r="180" spans="1:12" ht="18">
      <c r="A180" s="102" t="s">
        <v>921</v>
      </c>
      <c r="B180" s="68" t="s">
        <v>918</v>
      </c>
      <c r="C180" s="103" t="s">
        <v>67</v>
      </c>
      <c r="D180" s="103" t="s">
        <v>919</v>
      </c>
      <c r="E180" s="104"/>
      <c r="F180" s="104"/>
      <c r="G180" s="66" t="s">
        <v>20</v>
      </c>
      <c r="H180" s="97"/>
      <c r="I180" s="67">
        <v>15</v>
      </c>
      <c r="J180" s="48" t="s">
        <v>20</v>
      </c>
      <c r="K180" s="48" t="s">
        <v>922</v>
      </c>
      <c r="L180" s="234"/>
    </row>
    <row r="181" spans="1:12" ht="18">
      <c r="A181" s="102" t="s">
        <v>923</v>
      </c>
      <c r="B181" s="68" t="s">
        <v>918</v>
      </c>
      <c r="C181" s="103" t="s">
        <v>67</v>
      </c>
      <c r="D181" s="103" t="s">
        <v>919</v>
      </c>
      <c r="E181" s="104"/>
      <c r="F181" s="104"/>
      <c r="G181" s="66" t="s">
        <v>20</v>
      </c>
      <c r="H181" s="97"/>
      <c r="I181" s="67">
        <v>15</v>
      </c>
      <c r="J181" s="48" t="s">
        <v>20</v>
      </c>
      <c r="K181" s="48" t="s">
        <v>924</v>
      </c>
      <c r="L181" s="234"/>
    </row>
    <row r="182" spans="1:12" ht="18">
      <c r="A182" s="102" t="s">
        <v>925</v>
      </c>
      <c r="B182" s="68" t="s">
        <v>918</v>
      </c>
      <c r="C182" s="103" t="s">
        <v>67</v>
      </c>
      <c r="D182" s="103" t="s">
        <v>919</v>
      </c>
      <c r="E182" s="104"/>
      <c r="F182" s="104"/>
      <c r="G182" s="66" t="s">
        <v>20</v>
      </c>
      <c r="H182" s="97"/>
      <c r="I182" s="67">
        <v>15</v>
      </c>
      <c r="J182" s="48" t="s">
        <v>20</v>
      </c>
      <c r="K182" s="48" t="s">
        <v>926</v>
      </c>
      <c r="L182" s="234"/>
    </row>
    <row r="183" spans="1:12" ht="18">
      <c r="A183" s="102" t="s">
        <v>927</v>
      </c>
      <c r="B183" s="68" t="s">
        <v>918</v>
      </c>
      <c r="C183" s="103" t="s">
        <v>67</v>
      </c>
      <c r="D183" s="103" t="s">
        <v>919</v>
      </c>
      <c r="E183" s="104"/>
      <c r="F183" s="104"/>
      <c r="G183" s="66" t="s">
        <v>20</v>
      </c>
      <c r="H183" s="97"/>
      <c r="I183" s="67">
        <v>15</v>
      </c>
      <c r="J183" s="48" t="s">
        <v>20</v>
      </c>
      <c r="K183" s="48" t="s">
        <v>928</v>
      </c>
      <c r="L183" s="234"/>
    </row>
    <row r="184" spans="1:12" ht="18">
      <c r="A184" s="102" t="s">
        <v>929</v>
      </c>
      <c r="B184" s="68" t="s">
        <v>918</v>
      </c>
      <c r="C184" s="103" t="s">
        <v>67</v>
      </c>
      <c r="D184" s="103" t="s">
        <v>919</v>
      </c>
      <c r="E184" s="104"/>
      <c r="F184" s="104"/>
      <c r="G184" s="66" t="s">
        <v>20</v>
      </c>
      <c r="H184" s="97"/>
      <c r="I184" s="67">
        <v>15</v>
      </c>
      <c r="J184" s="48" t="s">
        <v>20</v>
      </c>
      <c r="K184" s="48" t="s">
        <v>930</v>
      </c>
      <c r="L184" s="234"/>
    </row>
    <row r="185" spans="1:12" ht="18">
      <c r="A185" s="102" t="s">
        <v>931</v>
      </c>
      <c r="B185" s="68" t="s">
        <v>918</v>
      </c>
      <c r="C185" s="103" t="s">
        <v>67</v>
      </c>
      <c r="D185" s="103" t="s">
        <v>919</v>
      </c>
      <c r="E185" s="104"/>
      <c r="F185" s="104"/>
      <c r="G185" s="66" t="s">
        <v>20</v>
      </c>
      <c r="H185" s="97"/>
      <c r="I185" s="67">
        <v>15</v>
      </c>
      <c r="J185" s="48" t="s">
        <v>20</v>
      </c>
      <c r="K185" s="48" t="s">
        <v>932</v>
      </c>
      <c r="L185" s="234"/>
    </row>
    <row r="186" spans="1:12" ht="18">
      <c r="A186" s="102" t="s">
        <v>933</v>
      </c>
      <c r="B186" s="68" t="s">
        <v>918</v>
      </c>
      <c r="C186" s="103" t="s">
        <v>67</v>
      </c>
      <c r="D186" s="103" t="s">
        <v>919</v>
      </c>
      <c r="E186" s="104"/>
      <c r="F186" s="104"/>
      <c r="G186" s="66" t="s">
        <v>20</v>
      </c>
      <c r="H186" s="97"/>
      <c r="I186" s="67">
        <v>15</v>
      </c>
      <c r="J186" s="48" t="s">
        <v>20</v>
      </c>
      <c r="K186" s="48" t="s">
        <v>934</v>
      </c>
      <c r="L186" s="234"/>
    </row>
    <row r="187" spans="1:12" ht="18">
      <c r="A187" s="40"/>
      <c r="B187" s="74"/>
      <c r="C187" s="28"/>
      <c r="D187" s="28"/>
      <c r="E187" s="22"/>
      <c r="F187" s="22"/>
      <c r="G187" s="59"/>
      <c r="H187" s="84"/>
      <c r="I187" s="116"/>
      <c r="J187" s="48"/>
      <c r="K187" s="48"/>
      <c r="L187" s="234"/>
    </row>
    <row r="188" spans="1:12" ht="15.6">
      <c r="A188" s="21" t="s">
        <v>935</v>
      </c>
      <c r="B188" s="74"/>
      <c r="C188" s="83"/>
      <c r="D188" s="83"/>
      <c r="E188" s="84"/>
      <c r="F188" s="84"/>
      <c r="G188" s="54"/>
      <c r="H188" s="84"/>
      <c r="I188" s="116"/>
      <c r="J188" s="48"/>
      <c r="K188" s="48"/>
      <c r="L188" s="234"/>
    </row>
    <row r="189" spans="1:12" ht="30.6">
      <c r="A189" s="5" t="s">
        <v>936</v>
      </c>
      <c r="B189" s="28" t="s">
        <v>937</v>
      </c>
      <c r="C189" s="83" t="s">
        <v>16</v>
      </c>
      <c r="D189" s="83" t="s">
        <v>938</v>
      </c>
      <c r="E189" s="22" t="s">
        <v>18</v>
      </c>
      <c r="F189" s="22" t="s">
        <v>18</v>
      </c>
      <c r="G189" s="54"/>
      <c r="H189" s="90">
        <v>0</v>
      </c>
      <c r="I189" s="116">
        <v>12</v>
      </c>
      <c r="J189" s="48" t="s">
        <v>20</v>
      </c>
      <c r="K189" s="48" t="s">
        <v>939</v>
      </c>
      <c r="L189" s="231" t="s">
        <v>940</v>
      </c>
    </row>
    <row r="190" spans="1:12" ht="30.6">
      <c r="A190" s="5" t="s">
        <v>941</v>
      </c>
      <c r="B190" s="28" t="s">
        <v>937</v>
      </c>
      <c r="C190" s="83" t="s">
        <v>16</v>
      </c>
      <c r="D190" s="83" t="s">
        <v>938</v>
      </c>
      <c r="E190" s="22" t="s">
        <v>18</v>
      </c>
      <c r="F190" s="22" t="s">
        <v>18</v>
      </c>
      <c r="G190" s="54"/>
      <c r="H190" s="90">
        <v>0</v>
      </c>
      <c r="I190" s="116">
        <v>12</v>
      </c>
      <c r="J190" s="48" t="s">
        <v>20</v>
      </c>
      <c r="K190" s="48" t="s">
        <v>942</v>
      </c>
      <c r="L190" s="231" t="s">
        <v>940</v>
      </c>
    </row>
    <row r="191" spans="1:12" ht="30.6">
      <c r="A191" s="5" t="s">
        <v>943</v>
      </c>
      <c r="B191" s="83" t="s">
        <v>944</v>
      </c>
      <c r="C191" s="83" t="s">
        <v>16</v>
      </c>
      <c r="D191" s="28" t="s">
        <v>945</v>
      </c>
      <c r="E191" s="22" t="s">
        <v>18</v>
      </c>
      <c r="F191" s="22" t="s">
        <v>18</v>
      </c>
      <c r="G191" s="90">
        <v>0</v>
      </c>
      <c r="H191" s="90">
        <v>0</v>
      </c>
      <c r="I191" s="116">
        <v>12</v>
      </c>
      <c r="J191" s="48" t="s">
        <v>20</v>
      </c>
      <c r="K191" s="48" t="s">
        <v>946</v>
      </c>
      <c r="L191" s="234"/>
    </row>
    <row r="192" spans="1:12" ht="30.6">
      <c r="A192" s="99" t="s">
        <v>947</v>
      </c>
      <c r="B192" s="28" t="s">
        <v>937</v>
      </c>
      <c r="C192" s="68" t="s">
        <v>16</v>
      </c>
      <c r="D192" s="68" t="s">
        <v>948</v>
      </c>
      <c r="E192" s="97"/>
      <c r="F192" s="97"/>
      <c r="G192" s="65"/>
      <c r="H192" s="92">
        <v>0</v>
      </c>
      <c r="I192" s="67">
        <v>12</v>
      </c>
      <c r="J192" s="48" t="s">
        <v>20</v>
      </c>
      <c r="K192" s="48" t="s">
        <v>949</v>
      </c>
      <c r="L192" s="231" t="s">
        <v>940</v>
      </c>
    </row>
    <row r="193" spans="1:12" ht="30.6">
      <c r="A193" s="99" t="s">
        <v>950</v>
      </c>
      <c r="B193" s="28" t="s">
        <v>937</v>
      </c>
      <c r="C193" s="68" t="s">
        <v>16</v>
      </c>
      <c r="D193" s="68" t="s">
        <v>948</v>
      </c>
      <c r="E193" s="97"/>
      <c r="F193" s="97"/>
      <c r="G193" s="65"/>
      <c r="H193" s="92">
        <v>0</v>
      </c>
      <c r="I193" s="67">
        <v>12</v>
      </c>
      <c r="J193" s="48" t="s">
        <v>20</v>
      </c>
      <c r="K193" s="48" t="s">
        <v>951</v>
      </c>
      <c r="L193" s="231" t="s">
        <v>940</v>
      </c>
    </row>
    <row r="194" spans="1:12" ht="30.6">
      <c r="A194" s="99" t="s">
        <v>952</v>
      </c>
      <c r="B194" s="28" t="s">
        <v>937</v>
      </c>
      <c r="C194" s="68" t="s">
        <v>16</v>
      </c>
      <c r="D194" s="68" t="s">
        <v>948</v>
      </c>
      <c r="E194" s="97"/>
      <c r="F194" s="97"/>
      <c r="G194" s="65"/>
      <c r="H194" s="92">
        <v>0</v>
      </c>
      <c r="I194" s="67">
        <v>12</v>
      </c>
      <c r="J194" s="48" t="s">
        <v>20</v>
      </c>
      <c r="K194" s="48" t="s">
        <v>953</v>
      </c>
      <c r="L194" s="231" t="s">
        <v>940</v>
      </c>
    </row>
    <row r="195" spans="1:12" ht="15.6">
      <c r="A195" s="20" t="s">
        <v>954</v>
      </c>
      <c r="B195" s="83"/>
      <c r="C195" s="83"/>
      <c r="D195" s="83"/>
      <c r="E195" s="84"/>
      <c r="F195" s="84"/>
      <c r="G195" s="54"/>
      <c r="H195" s="84"/>
      <c r="I195" s="116"/>
      <c r="J195" s="48"/>
      <c r="K195" s="48"/>
      <c r="L195" s="234"/>
    </row>
    <row r="196" spans="1:12" ht="33.6" customHeight="1">
      <c r="A196" s="27" t="s">
        <v>955</v>
      </c>
      <c r="B196" s="28" t="s">
        <v>937</v>
      </c>
      <c r="C196" s="83" t="s">
        <v>16</v>
      </c>
      <c r="D196" s="83" t="s">
        <v>938</v>
      </c>
      <c r="E196" s="22"/>
      <c r="F196" s="22"/>
      <c r="G196" s="54"/>
      <c r="H196" s="90">
        <v>0</v>
      </c>
      <c r="I196" s="116">
        <v>12</v>
      </c>
      <c r="J196" s="48" t="s">
        <v>20</v>
      </c>
      <c r="K196" s="48" t="s">
        <v>956</v>
      </c>
      <c r="L196" s="231" t="s">
        <v>940</v>
      </c>
    </row>
    <row r="197" spans="1:12" ht="30.6">
      <c r="A197" s="27" t="s">
        <v>957</v>
      </c>
      <c r="B197" s="28" t="s">
        <v>958</v>
      </c>
      <c r="C197" s="83" t="s">
        <v>16</v>
      </c>
      <c r="D197" s="83" t="s">
        <v>959</v>
      </c>
      <c r="E197" s="22" t="s">
        <v>18</v>
      </c>
      <c r="F197" s="22" t="s">
        <v>18</v>
      </c>
      <c r="G197" s="54"/>
      <c r="H197" s="90">
        <v>0</v>
      </c>
      <c r="I197" s="116">
        <v>12</v>
      </c>
      <c r="J197" s="48" t="s">
        <v>20</v>
      </c>
      <c r="K197" s="48" t="s">
        <v>960</v>
      </c>
      <c r="L197" s="231" t="s">
        <v>940</v>
      </c>
    </row>
    <row r="198" spans="1:12" ht="30.6">
      <c r="A198" s="99" t="s">
        <v>961</v>
      </c>
      <c r="B198" s="28" t="s">
        <v>937</v>
      </c>
      <c r="C198" s="68" t="s">
        <v>16</v>
      </c>
      <c r="D198" s="68" t="s">
        <v>962</v>
      </c>
      <c r="E198" s="97"/>
      <c r="F198" s="97"/>
      <c r="G198" s="67"/>
      <c r="H198" s="92">
        <v>0</v>
      </c>
      <c r="I198" s="67">
        <v>12</v>
      </c>
      <c r="J198" s="48" t="s">
        <v>20</v>
      </c>
      <c r="K198" s="48" t="s">
        <v>963</v>
      </c>
      <c r="L198" s="231" t="s">
        <v>940</v>
      </c>
    </row>
    <row r="199" spans="1:12" ht="36.75" customHeight="1">
      <c r="A199" s="99" t="s">
        <v>964</v>
      </c>
      <c r="B199" s="28" t="s">
        <v>937</v>
      </c>
      <c r="C199" s="68" t="s">
        <v>16</v>
      </c>
      <c r="D199" s="68" t="s">
        <v>962</v>
      </c>
      <c r="E199" s="97"/>
      <c r="F199" s="97"/>
      <c r="G199" s="67"/>
      <c r="H199" s="92">
        <v>0</v>
      </c>
      <c r="I199" s="67">
        <v>12</v>
      </c>
      <c r="J199" s="48" t="s">
        <v>20</v>
      </c>
      <c r="K199" s="48" t="s">
        <v>965</v>
      </c>
      <c r="L199" s="231" t="s">
        <v>940</v>
      </c>
    </row>
    <row r="200" spans="1:12" ht="30.6">
      <c r="A200" s="20" t="s">
        <v>966</v>
      </c>
      <c r="B200" s="28" t="s">
        <v>958</v>
      </c>
      <c r="C200" s="83" t="s">
        <v>16</v>
      </c>
      <c r="D200" s="83" t="s">
        <v>938</v>
      </c>
      <c r="E200" s="84"/>
      <c r="F200" s="84"/>
      <c r="G200" s="54"/>
      <c r="H200" s="84"/>
      <c r="I200" s="116">
        <v>12</v>
      </c>
      <c r="J200" s="48"/>
      <c r="K200" s="48" t="s">
        <v>967</v>
      </c>
      <c r="L200" s="231" t="s">
        <v>940</v>
      </c>
    </row>
    <row r="201" spans="1:12" ht="30.6">
      <c r="A201" s="78" t="s">
        <v>968</v>
      </c>
      <c r="B201" s="28" t="s">
        <v>937</v>
      </c>
      <c r="C201" s="68" t="s">
        <v>16</v>
      </c>
      <c r="D201" s="68" t="s">
        <v>948</v>
      </c>
      <c r="E201" s="84"/>
      <c r="F201" s="84"/>
      <c r="G201" s="57"/>
      <c r="H201" s="45"/>
      <c r="I201" s="123">
        <v>12</v>
      </c>
      <c r="J201" s="48" t="s">
        <v>20</v>
      </c>
      <c r="K201" s="48" t="s">
        <v>969</v>
      </c>
      <c r="L201" s="231" t="s">
        <v>940</v>
      </c>
    </row>
    <row r="202" spans="1:12" ht="15.6">
      <c r="A202" s="20" t="s">
        <v>970</v>
      </c>
      <c r="B202" s="83"/>
      <c r="C202" s="83"/>
      <c r="D202" s="83"/>
      <c r="E202" s="84"/>
      <c r="F202" s="84"/>
      <c r="G202" s="54"/>
      <c r="H202" s="84"/>
      <c r="I202" s="116"/>
      <c r="J202" s="48"/>
      <c r="K202" s="48"/>
      <c r="L202" s="234"/>
    </row>
    <row r="203" spans="1:12" ht="45.6">
      <c r="A203" s="27" t="s">
        <v>971</v>
      </c>
      <c r="B203" s="83" t="s">
        <v>972</v>
      </c>
      <c r="C203" s="83" t="s">
        <v>16</v>
      </c>
      <c r="D203" s="28" t="s">
        <v>973</v>
      </c>
      <c r="E203" s="84" t="s">
        <v>18</v>
      </c>
      <c r="F203" s="84" t="s">
        <v>18</v>
      </c>
      <c r="G203" s="90">
        <v>0</v>
      </c>
      <c r="H203" s="90">
        <v>0</v>
      </c>
      <c r="I203" s="116">
        <v>14</v>
      </c>
      <c r="J203" s="48" t="s">
        <v>20</v>
      </c>
      <c r="K203" s="48" t="s">
        <v>974</v>
      </c>
      <c r="L203" s="234"/>
    </row>
    <row r="204" spans="1:12" ht="60.6">
      <c r="A204" s="27" t="s">
        <v>975</v>
      </c>
      <c r="B204" s="28" t="s">
        <v>976</v>
      </c>
      <c r="C204" s="83"/>
      <c r="D204" s="83"/>
      <c r="E204" s="84"/>
      <c r="F204" s="84"/>
      <c r="G204" s="54"/>
      <c r="H204" s="90">
        <v>0</v>
      </c>
      <c r="I204" s="116">
        <v>15</v>
      </c>
      <c r="J204" s="48" t="s">
        <v>20</v>
      </c>
      <c r="K204" s="48" t="s">
        <v>977</v>
      </c>
      <c r="L204" s="234"/>
    </row>
    <row r="205" spans="1:12" ht="75.599999999999994">
      <c r="A205" s="27" t="s">
        <v>978</v>
      </c>
      <c r="B205" s="28" t="s">
        <v>979</v>
      </c>
      <c r="C205" s="83" t="s">
        <v>16</v>
      </c>
      <c r="D205" s="28" t="s">
        <v>980</v>
      </c>
      <c r="E205" s="84" t="s">
        <v>18</v>
      </c>
      <c r="F205" s="84" t="s">
        <v>18</v>
      </c>
      <c r="G205" s="54" t="s">
        <v>18</v>
      </c>
      <c r="H205" s="84" t="s">
        <v>18</v>
      </c>
      <c r="I205" s="116">
        <v>5</v>
      </c>
      <c r="J205" s="48" t="s">
        <v>20</v>
      </c>
      <c r="K205" s="48" t="s">
        <v>981</v>
      </c>
      <c r="L205" s="231">
        <v>44491</v>
      </c>
    </row>
    <row r="206" spans="1:12" ht="15.6">
      <c r="A206" s="21" t="s">
        <v>982</v>
      </c>
      <c r="B206" s="83"/>
      <c r="C206" s="83"/>
      <c r="D206" s="83"/>
      <c r="E206" s="84"/>
      <c r="F206" s="84"/>
      <c r="G206" s="54"/>
      <c r="H206" s="84"/>
      <c r="I206" s="116"/>
      <c r="J206" s="48"/>
      <c r="K206" s="48"/>
      <c r="L206" s="234"/>
    </row>
    <row r="207" spans="1:12" ht="30.6">
      <c r="A207" s="5" t="s">
        <v>983</v>
      </c>
      <c r="B207" s="83" t="s">
        <v>984</v>
      </c>
      <c r="C207" s="83" t="s">
        <v>16</v>
      </c>
      <c r="D207" s="28" t="s">
        <v>985</v>
      </c>
      <c r="E207" s="22" t="s">
        <v>18</v>
      </c>
      <c r="F207" s="22" t="s">
        <v>18</v>
      </c>
      <c r="G207" s="90">
        <v>0</v>
      </c>
      <c r="H207" s="90">
        <v>0</v>
      </c>
      <c r="I207" s="116">
        <v>10</v>
      </c>
      <c r="J207" s="48" t="s">
        <v>20</v>
      </c>
      <c r="K207" s="48" t="s">
        <v>986</v>
      </c>
      <c r="L207" s="234"/>
    </row>
    <row r="208" spans="1:12" ht="30.6">
      <c r="A208" s="5" t="s">
        <v>987</v>
      </c>
      <c r="B208" s="83" t="s">
        <v>984</v>
      </c>
      <c r="C208" s="83" t="s">
        <v>16</v>
      </c>
      <c r="D208" s="28" t="s">
        <v>985</v>
      </c>
      <c r="E208" s="22" t="s">
        <v>18</v>
      </c>
      <c r="F208" s="22" t="s">
        <v>18</v>
      </c>
      <c r="G208" s="90">
        <v>0</v>
      </c>
      <c r="H208" s="90">
        <v>0</v>
      </c>
      <c r="I208" s="116">
        <v>10</v>
      </c>
      <c r="J208" s="48" t="s">
        <v>20</v>
      </c>
      <c r="K208" s="48" t="s">
        <v>988</v>
      </c>
      <c r="L208" s="234"/>
    </row>
    <row r="209" spans="1:12" ht="45.6">
      <c r="A209" s="21" t="s">
        <v>989</v>
      </c>
      <c r="B209" s="83" t="s">
        <v>984</v>
      </c>
      <c r="C209" s="83" t="s">
        <v>16</v>
      </c>
      <c r="D209" s="28" t="s">
        <v>990</v>
      </c>
      <c r="E209" s="22" t="s">
        <v>18</v>
      </c>
      <c r="F209" s="22" t="s">
        <v>18</v>
      </c>
      <c r="G209" s="90">
        <v>0</v>
      </c>
      <c r="H209" s="90">
        <v>0</v>
      </c>
      <c r="I209" s="116">
        <v>12</v>
      </c>
      <c r="J209" s="48" t="s">
        <v>20</v>
      </c>
      <c r="K209" s="48" t="s">
        <v>991</v>
      </c>
      <c r="L209" s="234"/>
    </row>
    <row r="210" spans="1:12" ht="45.6">
      <c r="A210" s="21" t="s">
        <v>992</v>
      </c>
      <c r="B210" s="83" t="s">
        <v>984</v>
      </c>
      <c r="C210" s="83" t="s">
        <v>16</v>
      </c>
      <c r="D210" s="28" t="s">
        <v>990</v>
      </c>
      <c r="E210" s="22" t="s">
        <v>18</v>
      </c>
      <c r="F210" s="22" t="s">
        <v>18</v>
      </c>
      <c r="G210" s="90">
        <v>0</v>
      </c>
      <c r="H210" s="90">
        <v>0</v>
      </c>
      <c r="I210" s="116">
        <v>12</v>
      </c>
      <c r="J210" s="48" t="s">
        <v>20</v>
      </c>
      <c r="K210" s="48" t="s">
        <v>993</v>
      </c>
      <c r="L210" s="234"/>
    </row>
    <row r="211" spans="1:12" ht="45.6">
      <c r="A211" s="21" t="s">
        <v>994</v>
      </c>
      <c r="B211" s="83" t="s">
        <v>984</v>
      </c>
      <c r="C211" s="83" t="s">
        <v>16</v>
      </c>
      <c r="D211" s="28" t="s">
        <v>990</v>
      </c>
      <c r="E211" s="22" t="s">
        <v>18</v>
      </c>
      <c r="F211" s="22" t="s">
        <v>18</v>
      </c>
      <c r="G211" s="90">
        <v>0</v>
      </c>
      <c r="H211" s="90">
        <v>0</v>
      </c>
      <c r="I211" s="116">
        <v>12</v>
      </c>
      <c r="J211" s="48" t="s">
        <v>20</v>
      </c>
      <c r="K211" s="48" t="s">
        <v>995</v>
      </c>
      <c r="L211" s="234"/>
    </row>
    <row r="212" spans="1:12" ht="45.6">
      <c r="A212" s="21" t="s">
        <v>996</v>
      </c>
      <c r="B212" s="83" t="s">
        <v>984</v>
      </c>
      <c r="C212" s="83" t="s">
        <v>16</v>
      </c>
      <c r="D212" s="28" t="s">
        <v>990</v>
      </c>
      <c r="E212" s="22" t="s">
        <v>18</v>
      </c>
      <c r="F212" s="22" t="s">
        <v>18</v>
      </c>
      <c r="G212" s="90">
        <v>0</v>
      </c>
      <c r="H212" s="90">
        <v>0</v>
      </c>
      <c r="I212" s="116">
        <v>12</v>
      </c>
      <c r="J212" s="48" t="s">
        <v>20</v>
      </c>
      <c r="K212" s="48" t="s">
        <v>997</v>
      </c>
      <c r="L212" s="234"/>
    </row>
    <row r="213" spans="1:12" ht="45.6">
      <c r="A213" s="21" t="s">
        <v>998</v>
      </c>
      <c r="B213" s="179" t="s">
        <v>999</v>
      </c>
      <c r="C213" s="88" t="s">
        <v>16</v>
      </c>
      <c r="D213" s="8" t="s">
        <v>1000</v>
      </c>
      <c r="E213" s="105" t="s">
        <v>18</v>
      </c>
      <c r="F213" s="105" t="s">
        <v>18</v>
      </c>
      <c r="G213" s="105" t="s">
        <v>18</v>
      </c>
      <c r="H213" s="206">
        <v>0</v>
      </c>
      <c r="I213" s="116">
        <v>15</v>
      </c>
      <c r="J213" s="48"/>
      <c r="K213" s="48" t="s">
        <v>1001</v>
      </c>
      <c r="L213" s="231"/>
    </row>
    <row r="214" spans="1:12" ht="15.6">
      <c r="A214" s="29" t="s">
        <v>1002</v>
      </c>
      <c r="B214" s="30"/>
      <c r="C214" s="30"/>
      <c r="D214" s="30"/>
      <c r="E214" s="30"/>
      <c r="F214" s="30"/>
      <c r="G214" s="60"/>
      <c r="H214" s="2"/>
      <c r="I214" s="55"/>
      <c r="J214" s="48"/>
      <c r="K214" s="48"/>
      <c r="L214" s="234"/>
    </row>
    <row r="215" spans="1:12" ht="15.6">
      <c r="A215" s="31" t="s">
        <v>1003</v>
      </c>
      <c r="B215" s="83"/>
      <c r="C215" s="83"/>
      <c r="D215" s="83"/>
      <c r="E215" s="84"/>
      <c r="F215" s="84"/>
      <c r="G215" s="54"/>
      <c r="H215" s="84"/>
      <c r="I215" s="116"/>
      <c r="J215" s="48"/>
      <c r="K215" s="48"/>
      <c r="L215" s="234"/>
    </row>
    <row r="216" spans="1:12" ht="72">
      <c r="A216" s="5" t="s">
        <v>1004</v>
      </c>
      <c r="B216" s="217" t="s">
        <v>1005</v>
      </c>
      <c r="C216" s="83" t="s">
        <v>16</v>
      </c>
      <c r="D216" s="95" t="s">
        <v>1006</v>
      </c>
      <c r="E216" s="22" t="s">
        <v>18</v>
      </c>
      <c r="F216" s="22" t="s">
        <v>18</v>
      </c>
      <c r="G216" s="22" t="s">
        <v>18</v>
      </c>
      <c r="H216" s="22" t="s">
        <v>18</v>
      </c>
      <c r="I216" s="116">
        <v>12</v>
      </c>
      <c r="J216" s="48" t="s">
        <v>20</v>
      </c>
      <c r="K216" s="48" t="s">
        <v>1007</v>
      </c>
      <c r="L216" s="234"/>
    </row>
    <row r="217" spans="1:12" ht="72">
      <c r="A217" s="5" t="s">
        <v>1008</v>
      </c>
      <c r="B217" s="217" t="s">
        <v>1005</v>
      </c>
      <c r="C217" s="83" t="s">
        <v>16</v>
      </c>
      <c r="D217" s="224" t="s">
        <v>1006</v>
      </c>
      <c r="E217" s="22" t="s">
        <v>18</v>
      </c>
      <c r="F217" s="22" t="s">
        <v>18</v>
      </c>
      <c r="G217" s="22" t="s">
        <v>18</v>
      </c>
      <c r="H217" s="22" t="s">
        <v>18</v>
      </c>
      <c r="I217" s="116">
        <v>12</v>
      </c>
      <c r="J217" s="48" t="s">
        <v>20</v>
      </c>
      <c r="K217" s="48" t="s">
        <v>1009</v>
      </c>
      <c r="L217" s="234"/>
    </row>
    <row r="218" spans="1:12" ht="15.6">
      <c r="A218" s="29" t="s">
        <v>1010</v>
      </c>
      <c r="B218" s="23"/>
      <c r="C218" s="23"/>
      <c r="D218" s="23"/>
      <c r="E218" s="23"/>
      <c r="F218" s="23"/>
      <c r="G218" s="61"/>
      <c r="H218" s="23"/>
      <c r="I218" s="61"/>
      <c r="J218" s="48"/>
      <c r="K218" s="48"/>
      <c r="L218" s="234"/>
    </row>
    <row r="219" spans="1:12" ht="15.6">
      <c r="A219" s="17" t="s">
        <v>1011</v>
      </c>
      <c r="B219" s="180" t="s">
        <v>1012</v>
      </c>
      <c r="C219" s="83"/>
      <c r="D219" s="83"/>
      <c r="E219" s="84"/>
      <c r="F219" s="84"/>
      <c r="G219" s="54"/>
      <c r="H219" s="90">
        <v>0</v>
      </c>
      <c r="I219" s="116">
        <v>10</v>
      </c>
      <c r="J219" s="48" t="s">
        <v>20</v>
      </c>
      <c r="K219" s="48" t="s">
        <v>1013</v>
      </c>
      <c r="L219" s="231">
        <v>44491</v>
      </c>
    </row>
    <row r="220" spans="1:12" ht="155.25" customHeight="1">
      <c r="A220" s="164" t="s">
        <v>1014</v>
      </c>
      <c r="B220" s="98" t="s">
        <v>1015</v>
      </c>
      <c r="C220" s="100" t="s">
        <v>16</v>
      </c>
      <c r="D220" s="100" t="s">
        <v>1016</v>
      </c>
      <c r="E220" s="22" t="s">
        <v>556</v>
      </c>
      <c r="F220" s="22" t="s">
        <v>556</v>
      </c>
      <c r="G220" s="22" t="s">
        <v>18</v>
      </c>
      <c r="H220" s="22" t="s">
        <v>18</v>
      </c>
      <c r="I220" s="117">
        <v>15</v>
      </c>
      <c r="J220" s="48" t="s">
        <v>20</v>
      </c>
      <c r="K220" s="48" t="s">
        <v>1017</v>
      </c>
      <c r="L220" s="231">
        <v>44750</v>
      </c>
    </row>
    <row r="221" spans="1:12" ht="110.4">
      <c r="A221" s="101" t="s">
        <v>1018</v>
      </c>
      <c r="B221" s="98" t="s">
        <v>1019</v>
      </c>
      <c r="C221" s="100" t="s">
        <v>16</v>
      </c>
      <c r="D221" s="100" t="s">
        <v>1016</v>
      </c>
      <c r="E221" s="22" t="s">
        <v>556</v>
      </c>
      <c r="F221" s="22" t="s">
        <v>556</v>
      </c>
      <c r="G221" s="22" t="s">
        <v>18</v>
      </c>
      <c r="H221" s="22" t="s">
        <v>18</v>
      </c>
      <c r="I221" s="117">
        <v>15</v>
      </c>
      <c r="J221" s="48" t="s">
        <v>20</v>
      </c>
      <c r="K221" s="48" t="s">
        <v>1020</v>
      </c>
      <c r="L221" s="231">
        <v>44750</v>
      </c>
    </row>
    <row r="222" spans="1:12" ht="110.4">
      <c r="A222" s="101" t="s">
        <v>1021</v>
      </c>
      <c r="B222" s="98" t="s">
        <v>1019</v>
      </c>
      <c r="C222" s="100" t="s">
        <v>16</v>
      </c>
      <c r="D222" s="100" t="s">
        <v>1016</v>
      </c>
      <c r="E222" s="22" t="s">
        <v>556</v>
      </c>
      <c r="F222" s="22" t="s">
        <v>556</v>
      </c>
      <c r="G222" s="22" t="s">
        <v>18</v>
      </c>
      <c r="H222" s="22" t="s">
        <v>18</v>
      </c>
      <c r="I222" s="117">
        <v>15</v>
      </c>
      <c r="J222" s="48" t="s">
        <v>20</v>
      </c>
      <c r="K222" s="48" t="s">
        <v>1022</v>
      </c>
      <c r="L222" s="231">
        <v>44750</v>
      </c>
    </row>
    <row r="223" spans="1:12" ht="110.4">
      <c r="A223" s="101" t="s">
        <v>1023</v>
      </c>
      <c r="B223" s="98" t="s">
        <v>1019</v>
      </c>
      <c r="C223" s="100" t="s">
        <v>16</v>
      </c>
      <c r="D223" s="100" t="s">
        <v>1016</v>
      </c>
      <c r="E223" s="22" t="s">
        <v>556</v>
      </c>
      <c r="F223" s="22" t="s">
        <v>556</v>
      </c>
      <c r="G223" s="22" t="s">
        <v>18</v>
      </c>
      <c r="H223" s="22" t="s">
        <v>18</v>
      </c>
      <c r="I223" s="117">
        <v>15</v>
      </c>
      <c r="J223" s="48" t="s">
        <v>20</v>
      </c>
      <c r="K223" s="48" t="s">
        <v>1024</v>
      </c>
      <c r="L223" s="231">
        <v>44750</v>
      </c>
    </row>
    <row r="224" spans="1:12" ht="110.4">
      <c r="A224" s="101" t="s">
        <v>1025</v>
      </c>
      <c r="B224" s="98" t="s">
        <v>1019</v>
      </c>
      <c r="C224" s="100" t="s">
        <v>16</v>
      </c>
      <c r="D224" s="100" t="s">
        <v>1016</v>
      </c>
      <c r="E224" s="22" t="s">
        <v>556</v>
      </c>
      <c r="F224" s="22" t="s">
        <v>556</v>
      </c>
      <c r="G224" s="22" t="s">
        <v>18</v>
      </c>
      <c r="H224" s="22" t="s">
        <v>18</v>
      </c>
      <c r="I224" s="117">
        <v>15</v>
      </c>
      <c r="J224" s="48" t="s">
        <v>20</v>
      </c>
      <c r="K224" s="48" t="s">
        <v>1026</v>
      </c>
      <c r="L224" s="231">
        <v>44750</v>
      </c>
    </row>
    <row r="225" spans="1:12" ht="110.4">
      <c r="A225" s="101" t="s">
        <v>1027</v>
      </c>
      <c r="B225" s="98" t="s">
        <v>1019</v>
      </c>
      <c r="C225" s="100" t="s">
        <v>16</v>
      </c>
      <c r="D225" s="100" t="s">
        <v>1016</v>
      </c>
      <c r="E225" s="22" t="s">
        <v>556</v>
      </c>
      <c r="F225" s="22" t="s">
        <v>556</v>
      </c>
      <c r="G225" s="22" t="s">
        <v>18</v>
      </c>
      <c r="H225" s="22" t="s">
        <v>18</v>
      </c>
      <c r="I225" s="117">
        <v>15</v>
      </c>
      <c r="J225" s="48" t="s">
        <v>20</v>
      </c>
      <c r="K225" s="48" t="s">
        <v>1028</v>
      </c>
      <c r="L225" s="231">
        <v>44750</v>
      </c>
    </row>
    <row r="226" spans="1:12" ht="82.8">
      <c r="A226" s="101" t="s">
        <v>1029</v>
      </c>
      <c r="B226" s="98" t="s">
        <v>1030</v>
      </c>
      <c r="C226" s="100" t="s">
        <v>16</v>
      </c>
      <c r="D226" s="100" t="s">
        <v>1031</v>
      </c>
      <c r="E226" s="22" t="s">
        <v>556</v>
      </c>
      <c r="F226" s="22" t="s">
        <v>556</v>
      </c>
      <c r="G226" s="22" t="s">
        <v>18</v>
      </c>
      <c r="H226" s="22" t="s">
        <v>18</v>
      </c>
      <c r="I226" s="117">
        <v>20</v>
      </c>
      <c r="J226" s="48" t="s">
        <v>20</v>
      </c>
      <c r="K226" s="48" t="s">
        <v>1032</v>
      </c>
      <c r="L226" s="231">
        <v>44750</v>
      </c>
    </row>
    <row r="227" spans="1:12" ht="82.8">
      <c r="A227" s="101" t="s">
        <v>1033</v>
      </c>
      <c r="B227" s="98" t="s">
        <v>1030</v>
      </c>
      <c r="C227" s="100" t="s">
        <v>16</v>
      </c>
      <c r="D227" s="100" t="s">
        <v>1031</v>
      </c>
      <c r="E227" s="22" t="s">
        <v>556</v>
      </c>
      <c r="F227" s="22" t="s">
        <v>556</v>
      </c>
      <c r="G227" s="22" t="s">
        <v>18</v>
      </c>
      <c r="H227" s="22" t="s">
        <v>18</v>
      </c>
      <c r="I227" s="117">
        <v>20</v>
      </c>
      <c r="J227" s="48" t="s">
        <v>20</v>
      </c>
      <c r="K227" s="48" t="s">
        <v>1034</v>
      </c>
      <c r="L227" s="231">
        <v>44750</v>
      </c>
    </row>
    <row r="228" spans="1:12" ht="15.6">
      <c r="A228" s="3" t="s">
        <v>1035</v>
      </c>
      <c r="B228" s="4"/>
      <c r="C228" s="4"/>
      <c r="D228" s="4"/>
      <c r="E228" s="4"/>
      <c r="F228" s="4"/>
      <c r="G228" s="56"/>
      <c r="H228" s="4"/>
      <c r="I228" s="56"/>
      <c r="J228" s="48"/>
      <c r="K228" s="48"/>
      <c r="L228" s="234"/>
    </row>
    <row r="229" spans="1:12" ht="30.6">
      <c r="A229" s="17" t="s">
        <v>1036</v>
      </c>
      <c r="B229" s="28" t="s">
        <v>1037</v>
      </c>
      <c r="C229" s="83"/>
      <c r="D229" s="83"/>
      <c r="E229" s="84"/>
      <c r="F229" s="84"/>
      <c r="G229" s="54"/>
      <c r="H229" s="90">
        <v>0</v>
      </c>
      <c r="I229" s="116"/>
      <c r="J229" s="48"/>
      <c r="K229" s="48" t="s">
        <v>1038</v>
      </c>
      <c r="L229" s="234"/>
    </row>
    <row r="230" spans="1:12" ht="45.6">
      <c r="A230" s="17" t="s">
        <v>1039</v>
      </c>
      <c r="B230" s="28" t="s">
        <v>1040</v>
      </c>
      <c r="C230" s="83" t="s">
        <v>16</v>
      </c>
      <c r="D230" s="28" t="s">
        <v>1041</v>
      </c>
      <c r="E230" s="84" t="s">
        <v>1042</v>
      </c>
      <c r="F230" s="84" t="s">
        <v>1042</v>
      </c>
      <c r="G230" s="54" t="s">
        <v>556</v>
      </c>
      <c r="H230" s="90">
        <v>0</v>
      </c>
      <c r="I230" s="116">
        <v>15</v>
      </c>
      <c r="J230" s="48"/>
      <c r="K230" s="48" t="s">
        <v>1043</v>
      </c>
      <c r="L230" s="231" t="s">
        <v>1044</v>
      </c>
    </row>
    <row r="231" spans="1:12" ht="30.6">
      <c r="A231" s="17" t="s">
        <v>1045</v>
      </c>
      <c r="B231" s="28" t="s">
        <v>1037</v>
      </c>
      <c r="C231" s="83"/>
      <c r="D231" s="83"/>
      <c r="E231" s="84"/>
      <c r="F231" s="84"/>
      <c r="G231" s="54"/>
      <c r="H231" s="90">
        <v>0</v>
      </c>
      <c r="I231" s="116"/>
      <c r="J231" s="48"/>
      <c r="K231" s="48" t="s">
        <v>1046</v>
      </c>
      <c r="L231" s="234"/>
    </row>
    <row r="232" spans="1:12" ht="20.100000000000001" customHeight="1">
      <c r="A232" s="17" t="s">
        <v>1047</v>
      </c>
      <c r="B232" s="82" t="s">
        <v>1048</v>
      </c>
      <c r="C232" s="82" t="s">
        <v>67</v>
      </c>
      <c r="D232" s="34" t="s">
        <v>32</v>
      </c>
      <c r="E232" s="35">
        <v>102.8</v>
      </c>
      <c r="F232" s="38">
        <f>0.012</f>
        <v>1.2E-2</v>
      </c>
      <c r="G232" s="62">
        <v>0</v>
      </c>
      <c r="H232" s="90">
        <v>0</v>
      </c>
      <c r="I232" s="116">
        <v>8</v>
      </c>
      <c r="J232" s="48" t="s">
        <v>20</v>
      </c>
      <c r="K232" s="48" t="s">
        <v>1049</v>
      </c>
      <c r="L232" s="234"/>
    </row>
    <row r="233" spans="1:12" ht="20.100000000000001" customHeight="1">
      <c r="A233" s="17" t="s">
        <v>1050</v>
      </c>
      <c r="B233" s="82" t="s">
        <v>1048</v>
      </c>
      <c r="C233" s="82" t="s">
        <v>67</v>
      </c>
      <c r="D233" s="34" t="s">
        <v>32</v>
      </c>
      <c r="E233" s="35">
        <v>346</v>
      </c>
      <c r="F233" s="38">
        <f>0.039</f>
        <v>3.9E-2</v>
      </c>
      <c r="G233" s="62">
        <v>0</v>
      </c>
      <c r="H233" s="90">
        <v>0</v>
      </c>
      <c r="I233" s="116">
        <v>8</v>
      </c>
      <c r="J233" s="48" t="s">
        <v>20</v>
      </c>
      <c r="K233" s="48" t="s">
        <v>1051</v>
      </c>
      <c r="L233" s="234"/>
    </row>
    <row r="234" spans="1:12" ht="30">
      <c r="A234" s="17" t="s">
        <v>1052</v>
      </c>
      <c r="B234" s="82" t="s">
        <v>1053</v>
      </c>
      <c r="C234" s="83"/>
      <c r="D234" s="83"/>
      <c r="E234" s="84"/>
      <c r="F234" s="84"/>
      <c r="G234" s="62">
        <v>0</v>
      </c>
      <c r="H234" s="90">
        <v>0</v>
      </c>
      <c r="I234" s="116"/>
      <c r="J234" s="48" t="s">
        <v>1054</v>
      </c>
      <c r="K234" s="48" t="s">
        <v>1055</v>
      </c>
      <c r="L234" s="234"/>
    </row>
    <row r="235" spans="1:12" ht="15.6">
      <c r="A235" s="14" t="s">
        <v>1056</v>
      </c>
      <c r="B235" s="83"/>
      <c r="C235" s="83"/>
      <c r="D235" s="83"/>
      <c r="E235" s="84"/>
      <c r="F235" s="84"/>
      <c r="G235" s="62"/>
      <c r="H235" s="90"/>
      <c r="I235" s="116"/>
      <c r="J235" s="48"/>
      <c r="K235" s="48"/>
      <c r="L235" s="234"/>
    </row>
    <row r="236" spans="1:12" ht="20.100000000000001" customHeight="1">
      <c r="A236" s="17" t="s">
        <v>1057</v>
      </c>
      <c r="B236" s="82" t="s">
        <v>1058</v>
      </c>
      <c r="C236" s="83" t="s">
        <v>67</v>
      </c>
      <c r="D236" s="83"/>
      <c r="E236" s="84">
        <f>0.085*8760*0.46</f>
        <v>342.51600000000002</v>
      </c>
      <c r="F236" s="84">
        <f>0.085*0.46</f>
        <v>3.9100000000000003E-2</v>
      </c>
      <c r="G236" s="62">
        <v>0</v>
      </c>
      <c r="H236" s="90">
        <v>0</v>
      </c>
      <c r="I236" s="116">
        <v>5</v>
      </c>
      <c r="J236" s="48" t="s">
        <v>20</v>
      </c>
      <c r="K236" s="48" t="s">
        <v>1059</v>
      </c>
      <c r="L236" s="234"/>
    </row>
    <row r="237" spans="1:12" ht="45.6">
      <c r="A237" s="17" t="s">
        <v>1060</v>
      </c>
      <c r="B237" s="82" t="s">
        <v>1061</v>
      </c>
      <c r="C237" s="83" t="s">
        <v>16</v>
      </c>
      <c r="D237" s="28" t="s">
        <v>1062</v>
      </c>
      <c r="E237" s="84" t="s">
        <v>18</v>
      </c>
      <c r="F237" s="84" t="s">
        <v>18</v>
      </c>
      <c r="G237" s="62">
        <v>0</v>
      </c>
      <c r="H237" s="90">
        <v>0</v>
      </c>
      <c r="I237" s="116">
        <v>5</v>
      </c>
      <c r="J237" s="48" t="s">
        <v>20</v>
      </c>
      <c r="K237" s="48" t="s">
        <v>1063</v>
      </c>
      <c r="L237" s="234"/>
    </row>
    <row r="238" spans="1:12" ht="15.6">
      <c r="A238" s="3" t="s">
        <v>1064</v>
      </c>
      <c r="B238" s="4"/>
      <c r="C238" s="4"/>
      <c r="D238" s="4"/>
      <c r="E238" s="4"/>
      <c r="F238" s="4"/>
      <c r="G238" s="56"/>
      <c r="H238" s="4"/>
      <c r="I238" s="56"/>
      <c r="J238" s="48"/>
      <c r="K238" s="48"/>
      <c r="L238" s="234"/>
    </row>
    <row r="239" spans="1:12" ht="15.6">
      <c r="A239" s="17" t="s">
        <v>1065</v>
      </c>
      <c r="B239" s="82" t="s">
        <v>166</v>
      </c>
      <c r="C239" s="82" t="s">
        <v>67</v>
      </c>
      <c r="D239" s="82"/>
      <c r="E239" s="35">
        <v>24</v>
      </c>
      <c r="F239" s="36">
        <v>3.2000000000000002E-3</v>
      </c>
      <c r="G239" s="90">
        <v>0</v>
      </c>
      <c r="H239" s="90">
        <v>0</v>
      </c>
      <c r="I239" s="116">
        <v>4</v>
      </c>
      <c r="J239" s="48" t="s">
        <v>20</v>
      </c>
      <c r="K239" s="48" t="s">
        <v>1066</v>
      </c>
      <c r="L239" s="234"/>
    </row>
    <row r="240" spans="1:12" ht="20.100000000000001" customHeight="1">
      <c r="A240" s="17" t="s">
        <v>1067</v>
      </c>
      <c r="B240" s="82" t="s">
        <v>166</v>
      </c>
      <c r="C240" s="83" t="s">
        <v>67</v>
      </c>
      <c r="D240" s="83" t="s">
        <v>1068</v>
      </c>
      <c r="E240" s="83" t="s">
        <v>18</v>
      </c>
      <c r="F240" s="83" t="s">
        <v>18</v>
      </c>
      <c r="G240" s="90">
        <v>0</v>
      </c>
      <c r="H240" s="90">
        <v>0</v>
      </c>
      <c r="I240" s="116">
        <v>4</v>
      </c>
      <c r="J240" s="48" t="s">
        <v>20</v>
      </c>
      <c r="K240" s="48" t="s">
        <v>1069</v>
      </c>
      <c r="L240" s="234"/>
    </row>
    <row r="241" spans="1:12" ht="15.6">
      <c r="A241" s="17" t="s">
        <v>1070</v>
      </c>
      <c r="B241" s="28" t="s">
        <v>1071</v>
      </c>
      <c r="C241" s="83" t="s">
        <v>16</v>
      </c>
      <c r="D241" s="28"/>
      <c r="E241" s="83"/>
      <c r="F241" s="83"/>
      <c r="G241" s="90">
        <v>0</v>
      </c>
      <c r="H241" s="90">
        <v>0</v>
      </c>
      <c r="I241" s="116">
        <v>10</v>
      </c>
      <c r="J241" s="48" t="s">
        <v>20</v>
      </c>
      <c r="K241" s="48" t="s">
        <v>1072</v>
      </c>
      <c r="L241" s="234"/>
    </row>
    <row r="242" spans="1:12" ht="31.35" customHeight="1">
      <c r="A242" s="17" t="s">
        <v>1073</v>
      </c>
      <c r="B242" s="83" t="s">
        <v>1074</v>
      </c>
      <c r="C242" s="83" t="s">
        <v>67</v>
      </c>
      <c r="D242" s="28" t="s">
        <v>1075</v>
      </c>
      <c r="E242" s="83" t="s">
        <v>18</v>
      </c>
      <c r="F242" s="83" t="s">
        <v>18</v>
      </c>
      <c r="G242" s="90">
        <v>0</v>
      </c>
      <c r="H242" s="90">
        <v>0</v>
      </c>
      <c r="I242" s="116">
        <v>6</v>
      </c>
      <c r="J242" s="48" t="s">
        <v>20</v>
      </c>
      <c r="K242" s="48" t="s">
        <v>1076</v>
      </c>
      <c r="L242" s="234"/>
    </row>
    <row r="243" spans="1:12" ht="30.6">
      <c r="A243" s="17" t="s">
        <v>1077</v>
      </c>
      <c r="B243" s="83" t="s">
        <v>1078</v>
      </c>
      <c r="C243" s="83" t="s">
        <v>67</v>
      </c>
      <c r="D243" s="83" t="s">
        <v>1079</v>
      </c>
      <c r="E243" s="84" t="s">
        <v>1080</v>
      </c>
      <c r="F243" s="111" t="s">
        <v>1081</v>
      </c>
      <c r="G243" s="90">
        <v>0</v>
      </c>
      <c r="H243" s="90">
        <v>0</v>
      </c>
      <c r="I243" s="116">
        <v>5</v>
      </c>
      <c r="J243" s="48" t="s">
        <v>20</v>
      </c>
      <c r="K243" s="48" t="s">
        <v>1082</v>
      </c>
      <c r="L243" s="234"/>
    </row>
    <row r="244" spans="1:12" ht="15.6">
      <c r="A244" s="3" t="s">
        <v>1083</v>
      </c>
      <c r="B244" s="9"/>
      <c r="C244" s="9"/>
      <c r="D244" s="9"/>
      <c r="E244" s="9"/>
      <c r="F244" s="9"/>
      <c r="G244" s="58"/>
      <c r="H244" s="23"/>
      <c r="I244" s="61"/>
      <c r="J244" s="48"/>
      <c r="K244" s="48"/>
      <c r="L244" s="234"/>
    </row>
    <row r="245" spans="1:12" ht="30.6">
      <c r="A245" s="17" t="s">
        <v>1084</v>
      </c>
      <c r="B245" s="83" t="s">
        <v>1085</v>
      </c>
      <c r="C245" s="83" t="s">
        <v>16</v>
      </c>
      <c r="D245" s="28" t="s">
        <v>1086</v>
      </c>
      <c r="E245" s="83" t="s">
        <v>18</v>
      </c>
      <c r="F245" s="83" t="s">
        <v>18</v>
      </c>
      <c r="G245" s="90">
        <v>0</v>
      </c>
      <c r="H245" s="90">
        <v>0</v>
      </c>
      <c r="I245" s="116">
        <v>10</v>
      </c>
      <c r="J245" s="48" t="s">
        <v>20</v>
      </c>
      <c r="K245" s="48" t="s">
        <v>1087</v>
      </c>
      <c r="L245" s="234"/>
    </row>
    <row r="246" spans="1:12" ht="45.6">
      <c r="A246" s="17" t="s">
        <v>1088</v>
      </c>
      <c r="B246" s="83" t="s">
        <v>1089</v>
      </c>
      <c r="C246" s="83" t="s">
        <v>16</v>
      </c>
      <c r="D246" s="28" t="s">
        <v>1090</v>
      </c>
      <c r="E246" s="83" t="s">
        <v>18</v>
      </c>
      <c r="F246" s="83" t="s">
        <v>18</v>
      </c>
      <c r="G246" s="90">
        <v>0</v>
      </c>
      <c r="H246" s="90">
        <v>0</v>
      </c>
      <c r="I246" s="116">
        <v>15</v>
      </c>
      <c r="J246" s="48" t="s">
        <v>20</v>
      </c>
      <c r="K246" s="48" t="s">
        <v>1091</v>
      </c>
      <c r="L246" s="234"/>
    </row>
    <row r="247" spans="1:12" ht="45.6">
      <c r="A247" s="17" t="s">
        <v>1092</v>
      </c>
      <c r="B247" s="83" t="s">
        <v>1093</v>
      </c>
      <c r="C247" s="83" t="s">
        <v>16</v>
      </c>
      <c r="D247" s="28" t="s">
        <v>1094</v>
      </c>
      <c r="E247" s="83" t="s">
        <v>18</v>
      </c>
      <c r="F247" s="83" t="s">
        <v>18</v>
      </c>
      <c r="G247" s="90">
        <v>0</v>
      </c>
      <c r="H247" s="90">
        <v>0</v>
      </c>
      <c r="I247" s="116">
        <v>15</v>
      </c>
      <c r="J247" s="48" t="s">
        <v>20</v>
      </c>
      <c r="K247" s="48" t="s">
        <v>1095</v>
      </c>
      <c r="L247" s="234"/>
    </row>
    <row r="248" spans="1:12" ht="60.6">
      <c r="A248" s="17" t="s">
        <v>1096</v>
      </c>
      <c r="B248" s="83" t="s">
        <v>1097</v>
      </c>
      <c r="C248" s="83" t="s">
        <v>16</v>
      </c>
      <c r="D248" s="28" t="s">
        <v>1098</v>
      </c>
      <c r="E248" s="83" t="s">
        <v>18</v>
      </c>
      <c r="F248" s="83" t="s">
        <v>18</v>
      </c>
      <c r="G248" s="90">
        <v>0</v>
      </c>
      <c r="H248" s="90">
        <v>0</v>
      </c>
      <c r="I248" s="116">
        <v>15</v>
      </c>
      <c r="J248" s="48" t="s">
        <v>20</v>
      </c>
      <c r="K248" s="48" t="s">
        <v>1099</v>
      </c>
      <c r="L248" s="234"/>
    </row>
    <row r="249" spans="1:12" ht="30.6">
      <c r="A249" s="17" t="s">
        <v>1100</v>
      </c>
      <c r="B249" s="83" t="s">
        <v>1101</v>
      </c>
      <c r="C249" s="83" t="s">
        <v>16</v>
      </c>
      <c r="D249" s="28" t="s">
        <v>1102</v>
      </c>
      <c r="E249" s="83" t="s">
        <v>18</v>
      </c>
      <c r="F249" s="83" t="s">
        <v>18</v>
      </c>
      <c r="G249" s="90">
        <v>0</v>
      </c>
      <c r="H249" s="90">
        <v>0</v>
      </c>
      <c r="I249" s="116">
        <v>15</v>
      </c>
      <c r="J249" s="48" t="s">
        <v>20</v>
      </c>
      <c r="K249" s="48" t="s">
        <v>1103</v>
      </c>
      <c r="L249" s="234"/>
    </row>
    <row r="250" spans="1:12" ht="30.6">
      <c r="A250" s="17" t="s">
        <v>1104</v>
      </c>
      <c r="B250" s="83" t="s">
        <v>1105</v>
      </c>
      <c r="C250" s="83" t="s">
        <v>16</v>
      </c>
      <c r="D250" s="28" t="s">
        <v>1106</v>
      </c>
      <c r="E250" s="83" t="s">
        <v>18</v>
      </c>
      <c r="F250" s="90">
        <v>0</v>
      </c>
      <c r="G250" s="90">
        <v>0</v>
      </c>
      <c r="H250" s="90">
        <v>0</v>
      </c>
      <c r="I250" s="116">
        <v>10</v>
      </c>
      <c r="J250" s="48" t="s">
        <v>20</v>
      </c>
      <c r="K250" s="48" t="s">
        <v>1107</v>
      </c>
      <c r="L250" s="234"/>
    </row>
    <row r="251" spans="1:12" ht="45.6">
      <c r="A251" s="17" t="s">
        <v>1108</v>
      </c>
      <c r="B251" s="83" t="s">
        <v>1109</v>
      </c>
      <c r="C251" s="83" t="s">
        <v>16</v>
      </c>
      <c r="D251" s="28" t="s">
        <v>1110</v>
      </c>
      <c r="E251" s="83" t="s">
        <v>18</v>
      </c>
      <c r="F251" s="83" t="s">
        <v>18</v>
      </c>
      <c r="G251" s="90">
        <v>0</v>
      </c>
      <c r="H251" s="90">
        <v>0</v>
      </c>
      <c r="I251" s="116">
        <v>15</v>
      </c>
      <c r="J251" s="48" t="s">
        <v>20</v>
      </c>
      <c r="K251" s="48" t="s">
        <v>1111</v>
      </c>
      <c r="L251" s="234"/>
    </row>
    <row r="252" spans="1:12" ht="61.2">
      <c r="A252" s="17" t="s">
        <v>1112</v>
      </c>
      <c r="B252" s="83" t="s">
        <v>1113</v>
      </c>
      <c r="C252" s="83" t="s">
        <v>16</v>
      </c>
      <c r="D252" s="28" t="s">
        <v>1114</v>
      </c>
      <c r="E252" s="83" t="s">
        <v>18</v>
      </c>
      <c r="F252" s="83" t="s">
        <v>18</v>
      </c>
      <c r="G252" s="90">
        <v>0</v>
      </c>
      <c r="H252" s="90">
        <v>0</v>
      </c>
      <c r="I252" s="116">
        <v>5</v>
      </c>
      <c r="J252" s="48" t="s">
        <v>20</v>
      </c>
      <c r="K252" s="48" t="s">
        <v>1115</v>
      </c>
      <c r="L252" s="234"/>
    </row>
    <row r="253" spans="1:12" ht="43.95" customHeight="1">
      <c r="A253" s="17" t="s">
        <v>1116</v>
      </c>
      <c r="B253" s="28" t="s">
        <v>1117</v>
      </c>
      <c r="C253" s="83" t="s">
        <v>16</v>
      </c>
      <c r="D253" s="83"/>
      <c r="E253" s="84"/>
      <c r="F253" s="84"/>
      <c r="G253" s="54"/>
      <c r="H253" s="90">
        <v>0</v>
      </c>
      <c r="I253" s="116">
        <v>1</v>
      </c>
      <c r="J253" s="48" t="s">
        <v>20</v>
      </c>
      <c r="K253" s="48" t="s">
        <v>1118</v>
      </c>
      <c r="L253" s="231"/>
    </row>
    <row r="254" spans="1:12" ht="15.6">
      <c r="A254" s="17" t="s">
        <v>1119</v>
      </c>
      <c r="B254" s="83" t="s">
        <v>1120</v>
      </c>
      <c r="C254" s="83" t="s">
        <v>1121</v>
      </c>
      <c r="D254" s="28" t="s">
        <v>1122</v>
      </c>
      <c r="E254" s="83" t="s">
        <v>18</v>
      </c>
      <c r="F254" s="90">
        <v>0</v>
      </c>
      <c r="G254" s="90">
        <v>0</v>
      </c>
      <c r="H254" s="90">
        <v>0</v>
      </c>
      <c r="I254" s="116">
        <v>15</v>
      </c>
      <c r="J254" s="48" t="s">
        <v>20</v>
      </c>
      <c r="K254" s="48" t="s">
        <v>1123</v>
      </c>
      <c r="L254" s="234"/>
    </row>
    <row r="255" spans="1:12" ht="15.6">
      <c r="A255" s="3" t="s">
        <v>1124</v>
      </c>
      <c r="B255" s="9"/>
      <c r="C255" s="9"/>
      <c r="D255" s="9"/>
      <c r="E255" s="9"/>
      <c r="F255" s="9"/>
      <c r="G255" s="58"/>
      <c r="H255" s="23"/>
      <c r="I255" s="61"/>
      <c r="J255" s="48"/>
      <c r="K255" s="48"/>
      <c r="L255" s="234"/>
    </row>
    <row r="256" spans="1:12" ht="15.6">
      <c r="A256" s="17" t="s">
        <v>198</v>
      </c>
      <c r="B256" s="82" t="s">
        <v>192</v>
      </c>
      <c r="C256" s="82" t="s">
        <v>67</v>
      </c>
      <c r="D256" s="34" t="s">
        <v>32</v>
      </c>
      <c r="E256" s="35">
        <v>196</v>
      </c>
      <c r="F256" s="38">
        <v>0.114</v>
      </c>
      <c r="G256" s="62">
        <v>0</v>
      </c>
      <c r="H256" s="90">
        <v>0</v>
      </c>
      <c r="I256" s="116">
        <v>3</v>
      </c>
      <c r="J256" s="48" t="s">
        <v>20</v>
      </c>
      <c r="K256" s="48" t="s">
        <v>1125</v>
      </c>
      <c r="L256" s="234"/>
    </row>
    <row r="257" spans="1:12" ht="20.100000000000001" customHeight="1">
      <c r="A257" s="17" t="s">
        <v>1126</v>
      </c>
      <c r="B257" s="82" t="s">
        <v>192</v>
      </c>
      <c r="C257" s="82" t="s">
        <v>67</v>
      </c>
      <c r="D257" s="34" t="s">
        <v>32</v>
      </c>
      <c r="E257" s="35">
        <v>1098</v>
      </c>
      <c r="F257" s="38">
        <v>0.16400000000000001</v>
      </c>
      <c r="G257" s="62">
        <v>0</v>
      </c>
      <c r="H257" s="90">
        <v>0</v>
      </c>
      <c r="I257" s="116">
        <v>4</v>
      </c>
      <c r="J257" s="48" t="s">
        <v>20</v>
      </c>
      <c r="K257" s="48" t="s">
        <v>1127</v>
      </c>
      <c r="L257" s="234"/>
    </row>
    <row r="258" spans="1:12" ht="20.100000000000001" customHeight="1">
      <c r="A258" s="17" t="s">
        <v>1128</v>
      </c>
      <c r="B258" s="82" t="s">
        <v>192</v>
      </c>
      <c r="C258" s="82" t="s">
        <v>67</v>
      </c>
      <c r="D258" s="34" t="s">
        <v>32</v>
      </c>
      <c r="E258" s="35">
        <v>715</v>
      </c>
      <c r="F258" s="38">
        <v>0.107</v>
      </c>
      <c r="G258" s="62">
        <v>0</v>
      </c>
      <c r="H258" s="90">
        <v>0</v>
      </c>
      <c r="I258" s="116">
        <v>4</v>
      </c>
      <c r="J258" s="48" t="s">
        <v>20</v>
      </c>
      <c r="K258" s="48" t="s">
        <v>1129</v>
      </c>
      <c r="L258" s="234"/>
    </row>
    <row r="259" spans="1:12" ht="20.100000000000001" customHeight="1">
      <c r="A259" s="17" t="s">
        <v>196</v>
      </c>
      <c r="B259" s="82" t="s">
        <v>192</v>
      </c>
      <c r="C259" s="82" t="s">
        <v>67</v>
      </c>
      <c r="D259" s="34" t="s">
        <v>32</v>
      </c>
      <c r="E259" s="35">
        <v>89</v>
      </c>
      <c r="F259" s="79">
        <v>0.09</v>
      </c>
      <c r="G259" s="62">
        <v>0</v>
      </c>
      <c r="H259" s="90">
        <v>0</v>
      </c>
      <c r="I259" s="116">
        <v>3</v>
      </c>
      <c r="J259" s="48" t="s">
        <v>20</v>
      </c>
      <c r="K259" s="48" t="s">
        <v>1130</v>
      </c>
      <c r="L259" s="234"/>
    </row>
    <row r="260" spans="1:12" ht="20.100000000000001" customHeight="1">
      <c r="A260" s="3" t="s">
        <v>1131</v>
      </c>
      <c r="B260" s="9"/>
      <c r="C260" s="9"/>
      <c r="D260" s="9"/>
      <c r="E260" s="9"/>
      <c r="F260" s="9"/>
      <c r="G260" s="58"/>
      <c r="H260" s="23"/>
      <c r="I260" s="61"/>
      <c r="J260" s="48"/>
      <c r="K260" s="48"/>
      <c r="L260" s="234"/>
    </row>
    <row r="261" spans="1:12" ht="257.39999999999998" customHeight="1">
      <c r="A261" s="17" t="s">
        <v>46</v>
      </c>
      <c r="B261" s="174" t="s">
        <v>1132</v>
      </c>
      <c r="C261" s="82" t="s">
        <v>48</v>
      </c>
      <c r="D261" s="34" t="s">
        <v>49</v>
      </c>
      <c r="E261" s="82" t="s">
        <v>18</v>
      </c>
      <c r="F261" s="82" t="s">
        <v>18</v>
      </c>
      <c r="G261" s="82" t="s">
        <v>18</v>
      </c>
      <c r="H261" s="82" t="s">
        <v>18</v>
      </c>
      <c r="I261" s="116">
        <v>11</v>
      </c>
      <c r="J261" s="48" t="s">
        <v>20</v>
      </c>
      <c r="K261" s="48" t="s">
        <v>1133</v>
      </c>
      <c r="L261" s="231">
        <v>44596</v>
      </c>
    </row>
    <row r="262" spans="1:12" ht="75">
      <c r="A262" s="17" t="s">
        <v>51</v>
      </c>
      <c r="B262" s="174" t="s">
        <v>1134</v>
      </c>
      <c r="C262" s="82" t="s">
        <v>48</v>
      </c>
      <c r="D262" s="34" t="s">
        <v>49</v>
      </c>
      <c r="E262" s="22" t="s">
        <v>18</v>
      </c>
      <c r="F262" s="22" t="s">
        <v>18</v>
      </c>
      <c r="G262" s="22" t="s">
        <v>18</v>
      </c>
      <c r="H262" s="22" t="s">
        <v>18</v>
      </c>
      <c r="I262" s="116">
        <v>11</v>
      </c>
      <c r="J262" s="48" t="s">
        <v>20</v>
      </c>
      <c r="K262" s="48" t="s">
        <v>1135</v>
      </c>
      <c r="L262" s="231">
        <v>44596</v>
      </c>
    </row>
    <row r="263" spans="1:12" ht="15.6">
      <c r="A263" s="17" t="s">
        <v>1136</v>
      </c>
      <c r="B263" s="82" t="s">
        <v>55</v>
      </c>
      <c r="C263" s="82" t="s">
        <v>56</v>
      </c>
      <c r="D263" s="34" t="s">
        <v>32</v>
      </c>
      <c r="E263" s="35">
        <v>186</v>
      </c>
      <c r="F263" s="36">
        <f>0.016</f>
        <v>1.6E-2</v>
      </c>
      <c r="G263" s="62">
        <v>0</v>
      </c>
      <c r="H263" s="90">
        <v>0</v>
      </c>
      <c r="I263" s="116">
        <v>12</v>
      </c>
      <c r="J263" s="48" t="s">
        <v>20</v>
      </c>
      <c r="K263" s="48" t="s">
        <v>1137</v>
      </c>
      <c r="L263" s="234"/>
    </row>
    <row r="264" spans="1:12" ht="15.6">
      <c r="A264" s="17" t="s">
        <v>1138</v>
      </c>
      <c r="B264" s="82" t="s">
        <v>55</v>
      </c>
      <c r="C264" s="82" t="s">
        <v>56</v>
      </c>
      <c r="D264" s="34" t="s">
        <v>32</v>
      </c>
      <c r="E264" s="35">
        <v>388</v>
      </c>
      <c r="F264" s="36">
        <f>0.029</f>
        <v>2.9000000000000001E-2</v>
      </c>
      <c r="G264" s="62">
        <v>0</v>
      </c>
      <c r="H264" s="90">
        <v>0</v>
      </c>
      <c r="I264" s="116">
        <v>12</v>
      </c>
      <c r="J264" s="48" t="s">
        <v>20</v>
      </c>
      <c r="K264" s="48" t="s">
        <v>1139</v>
      </c>
      <c r="L264" s="234"/>
    </row>
    <row r="265" spans="1:12" ht="15.6">
      <c r="A265" s="17" t="s">
        <v>1140</v>
      </c>
      <c r="B265" s="82" t="s">
        <v>55</v>
      </c>
      <c r="C265" s="82" t="s">
        <v>67</v>
      </c>
      <c r="D265" s="34" t="s">
        <v>32</v>
      </c>
      <c r="E265" s="35">
        <v>59</v>
      </c>
      <c r="F265" s="36">
        <f>0.007</f>
        <v>7.0000000000000001E-3</v>
      </c>
      <c r="G265" s="62">
        <v>0</v>
      </c>
      <c r="H265" s="90">
        <v>0</v>
      </c>
      <c r="I265" s="116">
        <v>14</v>
      </c>
      <c r="J265" s="48" t="s">
        <v>20</v>
      </c>
      <c r="K265" s="48" t="s">
        <v>1141</v>
      </c>
      <c r="L265" s="234"/>
    </row>
    <row r="266" spans="1:12" ht="20.100000000000001" customHeight="1">
      <c r="A266" s="17" t="s">
        <v>1142</v>
      </c>
      <c r="B266" s="82" t="s">
        <v>55</v>
      </c>
      <c r="C266" s="82" t="s">
        <v>67</v>
      </c>
      <c r="D266" s="34" t="s">
        <v>32</v>
      </c>
      <c r="E266" s="35">
        <v>89</v>
      </c>
      <c r="F266" s="36">
        <f>0.01</f>
        <v>0.01</v>
      </c>
      <c r="G266" s="62">
        <v>0</v>
      </c>
      <c r="H266" s="90">
        <v>0</v>
      </c>
      <c r="I266" s="116">
        <v>14</v>
      </c>
      <c r="J266" s="48" t="s">
        <v>20</v>
      </c>
      <c r="K266" s="48" t="s">
        <v>1143</v>
      </c>
      <c r="L266" s="234"/>
    </row>
    <row r="267" spans="1:12" ht="20.100000000000001" customHeight="1">
      <c r="A267" s="17" t="s">
        <v>1144</v>
      </c>
      <c r="B267" s="82" t="s">
        <v>55</v>
      </c>
      <c r="C267" s="82" t="s">
        <v>67</v>
      </c>
      <c r="D267" s="34" t="s">
        <v>32</v>
      </c>
      <c r="E267" s="35">
        <v>41.2</v>
      </c>
      <c r="F267" s="36">
        <v>6.7000000000000002E-3</v>
      </c>
      <c r="G267" s="62">
        <v>0</v>
      </c>
      <c r="H267" s="90">
        <v>0</v>
      </c>
      <c r="I267" s="116">
        <v>11</v>
      </c>
      <c r="J267" s="48" t="s">
        <v>20</v>
      </c>
      <c r="K267" s="48" t="s">
        <v>1145</v>
      </c>
      <c r="L267" s="234"/>
    </row>
    <row r="268" spans="1:12" ht="30">
      <c r="A268" s="17" t="s">
        <v>94</v>
      </c>
      <c r="B268" s="82" t="s">
        <v>95</v>
      </c>
      <c r="C268" s="82" t="s">
        <v>16</v>
      </c>
      <c r="D268" s="82" t="s">
        <v>96</v>
      </c>
      <c r="E268" s="35"/>
      <c r="F268" s="36"/>
      <c r="G268" s="62">
        <v>0</v>
      </c>
      <c r="H268" s="90">
        <v>0</v>
      </c>
      <c r="I268" s="116">
        <v>12</v>
      </c>
      <c r="J268" s="48" t="s">
        <v>20</v>
      </c>
      <c r="K268" s="48" t="s">
        <v>1146</v>
      </c>
      <c r="L268" s="231"/>
    </row>
    <row r="269" spans="1:12" ht="30">
      <c r="A269" s="17" t="s">
        <v>1147</v>
      </c>
      <c r="B269" s="82" t="s">
        <v>91</v>
      </c>
      <c r="C269" s="82" t="s">
        <v>16</v>
      </c>
      <c r="D269" s="82" t="s">
        <v>92</v>
      </c>
      <c r="E269" s="35"/>
      <c r="F269" s="36"/>
      <c r="G269" s="62">
        <v>0</v>
      </c>
      <c r="H269" s="90">
        <v>0</v>
      </c>
      <c r="I269" s="116">
        <v>9</v>
      </c>
      <c r="J269" s="48" t="s">
        <v>20</v>
      </c>
      <c r="K269" s="48" t="s">
        <v>1148</v>
      </c>
      <c r="L269" s="234"/>
    </row>
    <row r="270" spans="1:12" ht="30">
      <c r="A270" s="17" t="s">
        <v>1149</v>
      </c>
      <c r="B270" s="82" t="s">
        <v>122</v>
      </c>
      <c r="C270" s="82" t="s">
        <v>123</v>
      </c>
      <c r="D270" s="82" t="s">
        <v>124</v>
      </c>
      <c r="E270" s="35" t="s">
        <v>125</v>
      </c>
      <c r="F270" s="37">
        <v>2.3199999999999998E-2</v>
      </c>
      <c r="G270" s="90">
        <v>0</v>
      </c>
      <c r="H270" s="90">
        <v>0</v>
      </c>
      <c r="I270" s="116">
        <v>10</v>
      </c>
      <c r="J270" s="48" t="s">
        <v>20</v>
      </c>
      <c r="K270" s="48" t="s">
        <v>1150</v>
      </c>
      <c r="L270" s="234"/>
    </row>
    <row r="271" spans="1:12" ht="15.6">
      <c r="A271" s="3" t="s">
        <v>1151</v>
      </c>
      <c r="B271" s="9"/>
      <c r="C271" s="9"/>
      <c r="D271" s="9"/>
      <c r="E271" s="9"/>
      <c r="F271" s="9"/>
      <c r="G271" s="58"/>
      <c r="H271" s="23"/>
      <c r="I271" s="61"/>
      <c r="J271" s="48"/>
      <c r="K271" s="48"/>
      <c r="L271" s="234"/>
    </row>
    <row r="272" spans="1:12" ht="30">
      <c r="A272" s="12" t="s">
        <v>1152</v>
      </c>
      <c r="B272" s="83" t="s">
        <v>1153</v>
      </c>
      <c r="C272" s="83" t="s">
        <v>1154</v>
      </c>
      <c r="D272" s="83" t="s">
        <v>804</v>
      </c>
      <c r="E272" s="84" t="s">
        <v>152</v>
      </c>
      <c r="F272" s="84" t="s">
        <v>152</v>
      </c>
      <c r="G272" s="54" t="s">
        <v>152</v>
      </c>
      <c r="H272" s="90"/>
      <c r="I272" s="116">
        <v>13</v>
      </c>
      <c r="J272" s="48" t="s">
        <v>20</v>
      </c>
      <c r="K272" s="48" t="s">
        <v>1155</v>
      </c>
      <c r="L272" s="234"/>
    </row>
    <row r="273" spans="1:12" ht="15.6">
      <c r="A273" s="3" t="s">
        <v>1156</v>
      </c>
      <c r="B273" s="4"/>
      <c r="C273" s="4"/>
      <c r="D273" s="4"/>
      <c r="E273" s="4"/>
      <c r="F273" s="4"/>
      <c r="G273" s="56"/>
      <c r="H273" s="4"/>
      <c r="I273" s="56"/>
      <c r="J273" s="48"/>
      <c r="K273" s="48"/>
      <c r="L273" s="234"/>
    </row>
    <row r="274" spans="1:12" ht="15.6">
      <c r="A274" s="32" t="s">
        <v>1157</v>
      </c>
      <c r="B274" s="220" t="s">
        <v>1158</v>
      </c>
      <c r="C274" s="83" t="s">
        <v>1159</v>
      </c>
      <c r="D274" s="83" t="s">
        <v>1159</v>
      </c>
      <c r="E274" s="22" t="s">
        <v>18</v>
      </c>
      <c r="F274" s="22" t="s">
        <v>18</v>
      </c>
      <c r="G274" s="59" t="s">
        <v>18</v>
      </c>
      <c r="H274" s="90">
        <v>0</v>
      </c>
      <c r="I274" s="116" t="s">
        <v>18</v>
      </c>
      <c r="J274" s="48" t="s">
        <v>34</v>
      </c>
      <c r="K274" s="48" t="s">
        <v>1160</v>
      </c>
      <c r="L274" s="234"/>
    </row>
    <row r="275" spans="1:12" ht="75.599999999999994">
      <c r="A275" s="32" t="s">
        <v>1161</v>
      </c>
      <c r="B275" s="28" t="s">
        <v>1162</v>
      </c>
      <c r="C275" s="83"/>
      <c r="D275" s="217" t="s">
        <v>1163</v>
      </c>
      <c r="E275" s="84"/>
      <c r="F275" s="84"/>
      <c r="G275" s="54"/>
      <c r="H275" s="84"/>
      <c r="I275" s="116"/>
      <c r="J275" s="48" t="s">
        <v>34</v>
      </c>
      <c r="K275" s="48" t="s">
        <v>1164</v>
      </c>
      <c r="L275" s="231">
        <v>44582</v>
      </c>
    </row>
    <row r="276" spans="1:12" ht="60.6">
      <c r="A276" s="17" t="s">
        <v>1165</v>
      </c>
      <c r="B276" s="28" t="s">
        <v>1166</v>
      </c>
      <c r="C276" s="215" t="s">
        <v>16</v>
      </c>
      <c r="D276" s="217" t="s">
        <v>1163</v>
      </c>
      <c r="E276" s="22" t="s">
        <v>18</v>
      </c>
      <c r="F276" s="22" t="s">
        <v>18</v>
      </c>
      <c r="G276" s="54"/>
      <c r="H276" s="90">
        <v>0</v>
      </c>
      <c r="I276" s="116">
        <v>5</v>
      </c>
      <c r="J276" s="48" t="s">
        <v>34</v>
      </c>
      <c r="K276" s="48" t="s">
        <v>1167</v>
      </c>
      <c r="L276" s="231">
        <v>44582</v>
      </c>
    </row>
    <row r="277" spans="1:12" ht="60.6">
      <c r="A277" s="17" t="s">
        <v>1168</v>
      </c>
      <c r="B277" s="28" t="s">
        <v>1166</v>
      </c>
      <c r="C277" s="215" t="s">
        <v>16</v>
      </c>
      <c r="D277" s="217" t="s">
        <v>1163</v>
      </c>
      <c r="E277" s="22" t="s">
        <v>18</v>
      </c>
      <c r="F277" s="22" t="s">
        <v>18</v>
      </c>
      <c r="G277" s="54"/>
      <c r="H277" s="90">
        <v>0</v>
      </c>
      <c r="I277" s="116">
        <v>5</v>
      </c>
      <c r="J277" s="48" t="s">
        <v>34</v>
      </c>
      <c r="K277" s="48" t="s">
        <v>1169</v>
      </c>
      <c r="L277" s="231">
        <v>44582</v>
      </c>
    </row>
    <row r="278" spans="1:12" ht="60.6">
      <c r="A278" s="17" t="s">
        <v>1170</v>
      </c>
      <c r="B278" s="28" t="s">
        <v>1166</v>
      </c>
      <c r="C278" s="215" t="s">
        <v>16</v>
      </c>
      <c r="D278" s="217" t="s">
        <v>1163</v>
      </c>
      <c r="E278" s="22" t="s">
        <v>18</v>
      </c>
      <c r="F278" s="22" t="s">
        <v>18</v>
      </c>
      <c r="G278" s="54"/>
      <c r="H278" s="90">
        <v>0</v>
      </c>
      <c r="I278" s="116">
        <v>5</v>
      </c>
      <c r="J278" s="48" t="s">
        <v>34</v>
      </c>
      <c r="K278" s="48" t="s">
        <v>1171</v>
      </c>
      <c r="L278" s="231">
        <v>44582</v>
      </c>
    </row>
    <row r="279" spans="1:12" ht="60.6">
      <c r="A279" s="32" t="s">
        <v>1172</v>
      </c>
      <c r="B279" s="83" t="s">
        <v>1173</v>
      </c>
      <c r="C279" s="28" t="s">
        <v>1174</v>
      </c>
      <c r="D279" s="22" t="s">
        <v>18</v>
      </c>
      <c r="E279" s="22" t="s">
        <v>18</v>
      </c>
      <c r="F279" s="22" t="s">
        <v>18</v>
      </c>
      <c r="G279" s="22" t="s">
        <v>18</v>
      </c>
      <c r="H279" s="90">
        <v>0</v>
      </c>
      <c r="I279" s="116">
        <v>15</v>
      </c>
      <c r="J279" s="48" t="s">
        <v>34</v>
      </c>
      <c r="K279" s="48" t="s">
        <v>1175</v>
      </c>
      <c r="L279" s="234"/>
    </row>
    <row r="280" spans="1:12" ht="45">
      <c r="A280" s="32" t="s">
        <v>1176</v>
      </c>
      <c r="B280" s="82" t="s">
        <v>1177</v>
      </c>
      <c r="C280" s="83"/>
      <c r="D280" s="83"/>
      <c r="E280" s="115"/>
      <c r="F280" s="84"/>
      <c r="G280" s="96"/>
      <c r="H280" s="90"/>
      <c r="I280" s="116">
        <v>5</v>
      </c>
      <c r="J280" s="48" t="s">
        <v>34</v>
      </c>
      <c r="K280" s="48" t="s">
        <v>1178</v>
      </c>
      <c r="L280" s="234">
        <v>44757</v>
      </c>
    </row>
    <row r="281" spans="1:12" ht="16.2" thickBot="1">
      <c r="A281" s="3" t="s">
        <v>1179</v>
      </c>
      <c r="B281" s="4" t="s">
        <v>1159</v>
      </c>
      <c r="C281" s="4" t="s">
        <v>1159</v>
      </c>
      <c r="D281" s="4" t="s">
        <v>1159</v>
      </c>
      <c r="E281" s="4" t="s">
        <v>18</v>
      </c>
      <c r="F281" s="4" t="s">
        <v>18</v>
      </c>
      <c r="G281" s="56" t="s">
        <v>18</v>
      </c>
      <c r="H281" s="4" t="s">
        <v>18</v>
      </c>
      <c r="I281" s="56" t="s">
        <v>18</v>
      </c>
      <c r="J281" s="48" t="s">
        <v>34</v>
      </c>
      <c r="K281" s="129" t="s">
        <v>1180</v>
      </c>
      <c r="L281" s="234"/>
    </row>
    <row r="282" spans="1:12" ht="16.2" thickBot="1">
      <c r="A282" s="33"/>
      <c r="B282" s="41"/>
      <c r="C282" s="42"/>
      <c r="D282" s="42"/>
      <c r="E282" s="41"/>
      <c r="F282" s="41"/>
      <c r="G282" s="41"/>
      <c r="H282" s="47"/>
      <c r="I282" s="120"/>
      <c r="J282" s="48"/>
      <c r="K282" s="48"/>
      <c r="L282" s="234"/>
    </row>
    <row r="283" spans="1:12" ht="15.6">
      <c r="A283" s="3" t="s">
        <v>1181</v>
      </c>
      <c r="B283" s="4"/>
      <c r="C283" s="4"/>
      <c r="D283" s="4"/>
      <c r="E283" s="4"/>
      <c r="F283" s="4"/>
      <c r="G283" s="56"/>
      <c r="H283" s="4"/>
      <c r="I283" s="56"/>
      <c r="J283" s="48"/>
      <c r="K283" s="48"/>
      <c r="L283" s="234"/>
    </row>
    <row r="284" spans="1:12" ht="30">
      <c r="A284" s="109" t="s">
        <v>1182</v>
      </c>
      <c r="B284" s="217" t="s">
        <v>1183</v>
      </c>
      <c r="C284" s="217" t="s">
        <v>1184</v>
      </c>
      <c r="D284" s="217" t="s">
        <v>1185</v>
      </c>
      <c r="E284" s="215" t="s">
        <v>18</v>
      </c>
      <c r="F284" s="215" t="s">
        <v>18</v>
      </c>
      <c r="G284" s="86">
        <v>0</v>
      </c>
      <c r="H284" s="86">
        <v>0</v>
      </c>
      <c r="I284" s="119">
        <v>13</v>
      </c>
      <c r="J284" s="133"/>
      <c r="K284" s="133" t="s">
        <v>1186</v>
      </c>
      <c r="L284" s="236"/>
    </row>
    <row r="285" spans="1:12" ht="16.2" thickBot="1">
      <c r="A285" s="143" t="s">
        <v>1187</v>
      </c>
      <c r="B285" s="4"/>
      <c r="C285" s="4"/>
      <c r="D285" s="4"/>
      <c r="E285" s="4"/>
      <c r="F285" s="4"/>
      <c r="G285" s="56"/>
      <c r="H285" s="4"/>
      <c r="I285" s="56"/>
      <c r="J285" s="48"/>
      <c r="K285" s="144" t="s">
        <v>1188</v>
      </c>
      <c r="L285" s="241"/>
    </row>
    <row r="286" spans="1:12" ht="75">
      <c r="A286" s="17" t="s">
        <v>1189</v>
      </c>
      <c r="B286" s="82" t="s">
        <v>1190</v>
      </c>
      <c r="C286" s="83"/>
      <c r="D286" s="83"/>
      <c r="E286" s="115"/>
      <c r="F286" s="84"/>
      <c r="G286" s="96"/>
      <c r="H286" s="90"/>
      <c r="I286" s="116"/>
      <c r="J286" s="48"/>
      <c r="K286" s="48" t="s">
        <v>1191</v>
      </c>
      <c r="L286" s="231" t="s">
        <v>1192</v>
      </c>
    </row>
    <row r="287" spans="1:12" ht="75">
      <c r="A287" s="17" t="s">
        <v>1193</v>
      </c>
      <c r="B287" s="82" t="s">
        <v>1190</v>
      </c>
      <c r="C287" s="83"/>
      <c r="D287" s="83"/>
      <c r="E287" s="115"/>
      <c r="F287" s="84"/>
      <c r="G287" s="96"/>
      <c r="H287" s="90"/>
      <c r="I287" s="116"/>
      <c r="J287" s="48"/>
      <c r="K287" s="48" t="s">
        <v>1194</v>
      </c>
      <c r="L287" s="231" t="s">
        <v>1192</v>
      </c>
    </row>
    <row r="288" spans="1:12" ht="45">
      <c r="A288" s="17" t="s">
        <v>1195</v>
      </c>
      <c r="B288" s="82" t="s">
        <v>1196</v>
      </c>
      <c r="C288" s="83"/>
      <c r="D288" s="83"/>
      <c r="E288" s="115"/>
      <c r="F288" s="84"/>
      <c r="G288" s="96"/>
      <c r="H288" s="90"/>
      <c r="I288" s="116"/>
      <c r="J288" s="48"/>
      <c r="K288" s="48" t="s">
        <v>1197</v>
      </c>
      <c r="L288" s="231" t="s">
        <v>1192</v>
      </c>
    </row>
    <row r="289" spans="1:12" ht="15.6">
      <c r="A289" s="17" t="s">
        <v>1198</v>
      </c>
      <c r="B289" s="82"/>
      <c r="C289" s="83"/>
      <c r="D289" s="83"/>
      <c r="E289" s="115"/>
      <c r="F289" s="84"/>
      <c r="G289" s="96"/>
      <c r="H289" s="90"/>
      <c r="I289" s="116"/>
      <c r="J289" s="48"/>
      <c r="K289" s="48" t="s">
        <v>1199</v>
      </c>
      <c r="L289" s="231"/>
    </row>
    <row r="290" spans="1:12" ht="45">
      <c r="A290" s="17" t="s">
        <v>1200</v>
      </c>
      <c r="B290" s="82" t="s">
        <v>1201</v>
      </c>
      <c r="C290" s="83"/>
      <c r="D290" s="83"/>
      <c r="E290" s="115"/>
      <c r="F290" s="84"/>
      <c r="G290" s="96"/>
      <c r="H290" s="90"/>
      <c r="I290" s="116"/>
      <c r="J290" s="48"/>
      <c r="K290" s="48" t="s">
        <v>1202</v>
      </c>
      <c r="L290" s="231"/>
    </row>
    <row r="291" spans="1:12" ht="15.6">
      <c r="A291" s="17" t="s">
        <v>1203</v>
      </c>
      <c r="B291" s="82" t="s">
        <v>1012</v>
      </c>
      <c r="C291" s="83"/>
      <c r="D291" s="83"/>
      <c r="E291" s="115"/>
      <c r="F291" s="84"/>
      <c r="G291" s="96"/>
      <c r="H291" s="90"/>
      <c r="I291" s="116"/>
      <c r="J291" s="48"/>
      <c r="K291" s="48" t="s">
        <v>1204</v>
      </c>
      <c r="L291" s="231"/>
    </row>
    <row r="292" spans="1:12" ht="45">
      <c r="A292" s="17" t="s">
        <v>1205</v>
      </c>
      <c r="B292" s="82" t="s">
        <v>1201</v>
      </c>
      <c r="C292" s="83"/>
      <c r="D292" s="83"/>
      <c r="E292" s="115"/>
      <c r="F292" s="84"/>
      <c r="G292" s="96"/>
      <c r="H292" s="90"/>
      <c r="I292" s="116"/>
      <c r="J292" s="48"/>
      <c r="K292" s="48" t="s">
        <v>1206</v>
      </c>
      <c r="L292" s="231"/>
    </row>
    <row r="293" spans="1:12" ht="15.6">
      <c r="A293" s="17" t="s">
        <v>1207</v>
      </c>
      <c r="B293" s="82" t="s">
        <v>1208</v>
      </c>
      <c r="C293" s="83"/>
      <c r="D293" s="83"/>
      <c r="E293" s="115"/>
      <c r="F293" s="84"/>
      <c r="G293" s="96"/>
      <c r="H293" s="90"/>
      <c r="I293" s="116"/>
      <c r="J293" s="48"/>
      <c r="K293" s="48" t="s">
        <v>1209</v>
      </c>
      <c r="L293" s="231"/>
    </row>
    <row r="294" spans="1:12" ht="15.6">
      <c r="A294" s="17" t="s">
        <v>1210</v>
      </c>
      <c r="B294" s="82" t="s">
        <v>1208</v>
      </c>
      <c r="C294" s="83"/>
      <c r="D294" s="83"/>
      <c r="E294" s="115"/>
      <c r="F294" s="84"/>
      <c r="G294" s="96"/>
      <c r="H294" s="90"/>
      <c r="I294" s="116"/>
      <c r="J294" s="48"/>
      <c r="K294" s="48" t="s">
        <v>1211</v>
      </c>
      <c r="L294" s="231"/>
    </row>
    <row r="295" spans="1:12" ht="15.6">
      <c r="A295" s="17" t="s">
        <v>1212</v>
      </c>
      <c r="B295" s="82" t="s">
        <v>838</v>
      </c>
      <c r="C295" s="83"/>
      <c r="D295" s="83"/>
      <c r="E295" s="115"/>
      <c r="F295" s="84"/>
      <c r="G295" s="96"/>
      <c r="H295" s="90"/>
      <c r="I295" s="116"/>
      <c r="J295" s="48"/>
      <c r="K295" s="48" t="s">
        <v>1213</v>
      </c>
      <c r="L295" s="231"/>
    </row>
    <row r="296" spans="1:12" ht="15.6">
      <c r="A296" s="17" t="s">
        <v>1214</v>
      </c>
      <c r="B296" s="82" t="s">
        <v>830</v>
      </c>
      <c r="C296" s="83"/>
      <c r="D296" s="83"/>
      <c r="E296" s="115"/>
      <c r="F296" s="84"/>
      <c r="G296" s="96"/>
      <c r="H296" s="90"/>
      <c r="I296" s="116"/>
      <c r="J296" s="48"/>
      <c r="K296" s="48" t="s">
        <v>1215</v>
      </c>
      <c r="L296" s="231"/>
    </row>
    <row r="297" spans="1:12" ht="15.6">
      <c r="A297" s="17" t="s">
        <v>1216</v>
      </c>
      <c r="B297" s="82" t="s">
        <v>1217</v>
      </c>
      <c r="C297" s="83"/>
      <c r="D297" s="83"/>
      <c r="E297" s="115"/>
      <c r="F297" s="84"/>
      <c r="G297" s="96"/>
      <c r="H297" s="90"/>
      <c r="I297" s="116"/>
      <c r="J297" s="48"/>
      <c r="K297" s="48" t="s">
        <v>1218</v>
      </c>
      <c r="L297" s="231"/>
    </row>
    <row r="298" spans="1:12" ht="15.6">
      <c r="A298" s="17" t="s">
        <v>1219</v>
      </c>
      <c r="B298" s="82" t="s">
        <v>845</v>
      </c>
      <c r="C298" s="83"/>
      <c r="D298" s="83"/>
      <c r="E298" s="115"/>
      <c r="F298" s="84"/>
      <c r="G298" s="96"/>
      <c r="H298" s="90"/>
      <c r="I298" s="116"/>
      <c r="J298" s="48"/>
      <c r="K298" s="48" t="s">
        <v>1220</v>
      </c>
      <c r="L298" s="231"/>
    </row>
    <row r="299" spans="1:12" ht="15.6">
      <c r="A299" s="17" t="s">
        <v>1221</v>
      </c>
      <c r="B299" s="82" t="s">
        <v>1222</v>
      </c>
      <c r="C299" s="83"/>
      <c r="D299" s="83"/>
      <c r="E299" s="115"/>
      <c r="F299" s="84"/>
      <c r="G299" s="96"/>
      <c r="H299" s="90"/>
      <c r="I299" s="116"/>
      <c r="J299" s="48"/>
      <c r="K299" s="48" t="s">
        <v>1223</v>
      </c>
      <c r="L299" s="231"/>
    </row>
    <row r="300" spans="1:12" ht="15.6">
      <c r="A300" s="17" t="s">
        <v>1224</v>
      </c>
      <c r="B300" s="82" t="s">
        <v>854</v>
      </c>
      <c r="C300" s="83"/>
      <c r="D300" s="83"/>
      <c r="E300" s="115"/>
      <c r="F300" s="84"/>
      <c r="G300" s="96"/>
      <c r="H300" s="90"/>
      <c r="I300" s="116"/>
      <c r="J300" s="48"/>
      <c r="K300" s="48" t="s">
        <v>1225</v>
      </c>
      <c r="L300" s="231"/>
    </row>
    <row r="301" spans="1:12" ht="15.6">
      <c r="A301" s="17" t="s">
        <v>1226</v>
      </c>
      <c r="B301" s="28" t="s">
        <v>834</v>
      </c>
      <c r="C301" s="83"/>
      <c r="D301" s="83"/>
      <c r="E301" s="115"/>
      <c r="F301" s="84"/>
      <c r="G301" s="96"/>
      <c r="H301" s="90"/>
      <c r="I301" s="116"/>
      <c r="J301" s="48"/>
      <c r="K301" s="48" t="s">
        <v>1227</v>
      </c>
      <c r="L301" s="231"/>
    </row>
    <row r="302" spans="1:12" ht="15.6">
      <c r="A302" s="17" t="s">
        <v>1228</v>
      </c>
      <c r="B302" s="82" t="s">
        <v>1229</v>
      </c>
      <c r="C302" s="83"/>
      <c r="D302" s="83"/>
      <c r="E302" s="115"/>
      <c r="F302" s="84"/>
      <c r="G302" s="96"/>
      <c r="H302" s="90"/>
      <c r="I302" s="116"/>
      <c r="J302" s="48"/>
      <c r="K302" s="48" t="s">
        <v>1230</v>
      </c>
      <c r="L302" s="231"/>
    </row>
    <row r="303" spans="1:12" ht="15.6">
      <c r="A303" s="17" t="s">
        <v>1231</v>
      </c>
      <c r="B303" s="82" t="s">
        <v>1232</v>
      </c>
      <c r="C303" s="83"/>
      <c r="D303" s="83"/>
      <c r="E303" s="115"/>
      <c r="F303" s="84"/>
      <c r="G303" s="96"/>
      <c r="H303" s="90"/>
      <c r="I303" s="116"/>
      <c r="J303" s="48"/>
      <c r="K303" s="48" t="s">
        <v>1233</v>
      </c>
      <c r="L303" s="231"/>
    </row>
    <row r="304" spans="1:12" ht="15.6">
      <c r="A304" s="17" t="s">
        <v>1234</v>
      </c>
      <c r="B304" s="82" t="s">
        <v>1235</v>
      </c>
      <c r="C304" s="83"/>
      <c r="D304" s="83"/>
      <c r="E304" s="115"/>
      <c r="F304" s="84"/>
      <c r="G304" s="96"/>
      <c r="H304" s="90"/>
      <c r="I304" s="116"/>
      <c r="J304" s="48"/>
      <c r="K304" s="48" t="s">
        <v>1236</v>
      </c>
      <c r="L304" s="231"/>
    </row>
    <row r="305" spans="1:12" ht="15.6">
      <c r="A305" s="17" t="s">
        <v>1237</v>
      </c>
      <c r="B305" s="82" t="s">
        <v>1235</v>
      </c>
      <c r="C305" s="83"/>
      <c r="D305" s="83"/>
      <c r="E305" s="115"/>
      <c r="F305" s="84"/>
      <c r="G305" s="96"/>
      <c r="H305" s="90"/>
      <c r="I305" s="116"/>
      <c r="J305" s="48"/>
      <c r="K305" s="48" t="s">
        <v>1238</v>
      </c>
      <c r="L305" s="231"/>
    </row>
    <row r="306" spans="1:12" ht="15.6">
      <c r="A306" s="17" t="s">
        <v>1239</v>
      </c>
      <c r="B306" s="82" t="s">
        <v>1235</v>
      </c>
      <c r="C306" s="83"/>
      <c r="D306" s="83"/>
      <c r="E306" s="115"/>
      <c r="F306" s="84"/>
      <c r="G306" s="96"/>
      <c r="H306" s="90"/>
      <c r="I306" s="116"/>
      <c r="J306" s="48"/>
      <c r="K306" s="48" t="s">
        <v>1240</v>
      </c>
      <c r="L306" s="231"/>
    </row>
    <row r="307" spans="1:12" ht="15.6">
      <c r="A307" s="17" t="s">
        <v>1241</v>
      </c>
      <c r="B307" s="82" t="s">
        <v>1242</v>
      </c>
      <c r="C307" s="83"/>
      <c r="D307" s="83"/>
      <c r="E307" s="115"/>
      <c r="F307" s="84"/>
      <c r="G307" s="96"/>
      <c r="H307" s="90"/>
      <c r="I307" s="116"/>
      <c r="J307" s="48"/>
      <c r="K307" s="48" t="s">
        <v>1243</v>
      </c>
      <c r="L307" s="231"/>
    </row>
    <row r="308" spans="1:12" ht="15.6">
      <c r="A308" s="17" t="s">
        <v>1244</v>
      </c>
      <c r="B308" s="82" t="s">
        <v>1242</v>
      </c>
      <c r="C308" s="83"/>
      <c r="D308" s="83"/>
      <c r="E308" s="115"/>
      <c r="F308" s="84"/>
      <c r="G308" s="96"/>
      <c r="H308" s="90"/>
      <c r="I308" s="116"/>
      <c r="J308" s="48"/>
      <c r="K308" s="48" t="s">
        <v>1245</v>
      </c>
      <c r="L308" s="231"/>
    </row>
    <row r="309" spans="1:12" ht="15.6">
      <c r="A309" s="17" t="s">
        <v>1246</v>
      </c>
      <c r="B309" s="82" t="s">
        <v>1247</v>
      </c>
      <c r="C309" s="83"/>
      <c r="D309" s="83"/>
      <c r="E309" s="115"/>
      <c r="F309" s="84"/>
      <c r="G309" s="96"/>
      <c r="H309" s="90"/>
      <c r="I309" s="116"/>
      <c r="J309" s="48"/>
      <c r="K309" s="48" t="s">
        <v>1248</v>
      </c>
      <c r="L309" s="231"/>
    </row>
    <row r="310" spans="1:12" ht="15.6">
      <c r="A310" s="17" t="s">
        <v>1249</v>
      </c>
      <c r="B310" s="82" t="s">
        <v>1247</v>
      </c>
      <c r="C310" s="83"/>
      <c r="D310" s="83"/>
      <c r="E310" s="115"/>
      <c r="F310" s="84"/>
      <c r="G310" s="96"/>
      <c r="H310" s="90"/>
      <c r="I310" s="116"/>
      <c r="J310" s="48"/>
      <c r="K310" s="48" t="s">
        <v>1250</v>
      </c>
      <c r="L310" s="231"/>
    </row>
    <row r="311" spans="1:12" ht="15.6">
      <c r="A311" s="17" t="s">
        <v>1251</v>
      </c>
      <c r="B311" s="82" t="s">
        <v>1252</v>
      </c>
      <c r="C311" s="83"/>
      <c r="D311" s="83"/>
      <c r="E311" s="115"/>
      <c r="F311" s="84"/>
      <c r="G311" s="96"/>
      <c r="H311" s="90"/>
      <c r="I311" s="116"/>
      <c r="J311" s="48"/>
      <c r="K311" s="48" t="s">
        <v>1253</v>
      </c>
      <c r="L311" s="231"/>
    </row>
    <row r="312" spans="1:12" ht="30">
      <c r="A312" s="17" t="s">
        <v>1254</v>
      </c>
      <c r="B312" s="82" t="s">
        <v>1255</v>
      </c>
      <c r="C312" s="83"/>
      <c r="D312" s="83"/>
      <c r="E312" s="115"/>
      <c r="F312" s="84"/>
      <c r="G312" s="96"/>
      <c r="H312" s="90"/>
      <c r="I312" s="116"/>
      <c r="J312" s="48"/>
      <c r="K312" s="48" t="s">
        <v>1256</v>
      </c>
      <c r="L312" s="231"/>
    </row>
    <row r="313" spans="1:12" ht="15.6">
      <c r="A313" s="17" t="s">
        <v>1257</v>
      </c>
      <c r="B313" s="82" t="s">
        <v>1258</v>
      </c>
      <c r="C313" s="83"/>
      <c r="D313" s="83"/>
      <c r="E313" s="115"/>
      <c r="F313" s="84"/>
      <c r="G313" s="96"/>
      <c r="H313" s="90"/>
      <c r="I313" s="116"/>
      <c r="J313" s="48"/>
      <c r="K313" s="48" t="s">
        <v>1259</v>
      </c>
      <c r="L313" s="231"/>
    </row>
    <row r="314" spans="1:12" ht="15.6">
      <c r="A314" s="17" t="s">
        <v>1260</v>
      </c>
      <c r="B314" s="82" t="s">
        <v>1261</v>
      </c>
      <c r="C314" s="83"/>
      <c r="D314" s="83"/>
      <c r="E314" s="115"/>
      <c r="F314" s="84"/>
      <c r="G314" s="96"/>
      <c r="H314" s="90"/>
      <c r="I314" s="116"/>
      <c r="J314" s="48"/>
      <c r="K314" s="48" t="s">
        <v>1262</v>
      </c>
      <c r="L314" s="231"/>
    </row>
    <row r="315" spans="1:12" ht="15.6">
      <c r="A315" s="17" t="s">
        <v>1263</v>
      </c>
      <c r="B315" s="82" t="s">
        <v>1261</v>
      </c>
      <c r="C315" s="83"/>
      <c r="D315" s="83"/>
      <c r="E315" s="115"/>
      <c r="F315" s="84"/>
      <c r="G315" s="96"/>
      <c r="H315" s="90"/>
      <c r="I315" s="116"/>
      <c r="J315" s="48"/>
      <c r="K315" s="48" t="s">
        <v>1264</v>
      </c>
      <c r="L315" s="231"/>
    </row>
    <row r="316" spans="1:12" ht="15.6">
      <c r="A316" s="17" t="s">
        <v>1265</v>
      </c>
      <c r="B316" s="82" t="s">
        <v>1266</v>
      </c>
      <c r="C316" s="83"/>
      <c r="D316" s="83"/>
      <c r="E316" s="115"/>
      <c r="F316" s="84"/>
      <c r="G316" s="96"/>
      <c r="H316" s="90"/>
      <c r="I316" s="116"/>
      <c r="J316" s="48"/>
      <c r="K316" s="48" t="s">
        <v>1267</v>
      </c>
      <c r="L316" s="231"/>
    </row>
    <row r="317" spans="1:12" ht="15.6">
      <c r="A317" s="17" t="s">
        <v>1268</v>
      </c>
      <c r="B317" s="82" t="s">
        <v>1269</v>
      </c>
      <c r="C317" s="83"/>
      <c r="D317" s="83"/>
      <c r="E317" s="115"/>
      <c r="F317" s="84"/>
      <c r="G317" s="96"/>
      <c r="H317" s="90"/>
      <c r="I317" s="116"/>
      <c r="J317" s="48"/>
      <c r="K317" s="48" t="s">
        <v>1270</v>
      </c>
      <c r="L317" s="231"/>
    </row>
    <row r="318" spans="1:12" ht="15.6">
      <c r="A318" s="17" t="s">
        <v>1271</v>
      </c>
      <c r="B318" s="82" t="s">
        <v>1272</v>
      </c>
      <c r="C318" s="83"/>
      <c r="D318" s="83"/>
      <c r="E318" s="115"/>
      <c r="F318" s="84"/>
      <c r="G318" s="96"/>
      <c r="H318" s="90"/>
      <c r="I318" s="116"/>
      <c r="J318" s="48"/>
      <c r="K318" s="48" t="s">
        <v>1273</v>
      </c>
      <c r="L318" s="231"/>
    </row>
    <row r="319" spans="1:12" ht="75">
      <c r="A319" s="17" t="s">
        <v>1274</v>
      </c>
      <c r="B319" s="82" t="s">
        <v>1275</v>
      </c>
      <c r="C319" s="83"/>
      <c r="D319" s="83"/>
      <c r="E319" s="115"/>
      <c r="F319" s="84"/>
      <c r="G319" s="96"/>
      <c r="H319" s="90"/>
      <c r="I319" s="116"/>
      <c r="J319" s="48"/>
      <c r="K319" s="48" t="s">
        <v>1276</v>
      </c>
      <c r="L319" s="231">
        <v>44764</v>
      </c>
    </row>
    <row r="320" spans="1:12" ht="15.6">
      <c r="A320" s="17" t="s">
        <v>1277</v>
      </c>
      <c r="B320" s="82" t="s">
        <v>1278</v>
      </c>
      <c r="C320" s="83"/>
      <c r="D320" s="83"/>
      <c r="E320" s="115"/>
      <c r="F320" s="84"/>
      <c r="G320" s="96"/>
      <c r="H320" s="90"/>
      <c r="I320" s="116"/>
      <c r="J320" s="48"/>
      <c r="K320" s="48" t="s">
        <v>1279</v>
      </c>
      <c r="L320" s="231"/>
    </row>
    <row r="321" spans="1:12" ht="15.6">
      <c r="A321" s="17" t="s">
        <v>1280</v>
      </c>
      <c r="B321" s="82" t="s">
        <v>1278</v>
      </c>
      <c r="C321" s="83"/>
      <c r="D321" s="83"/>
      <c r="E321" s="115"/>
      <c r="F321" s="84"/>
      <c r="G321" s="96"/>
      <c r="H321" s="90"/>
      <c r="I321" s="116"/>
      <c r="J321" s="48"/>
      <c r="K321" s="48" t="s">
        <v>1281</v>
      </c>
      <c r="L321" s="231"/>
    </row>
    <row r="322" spans="1:12" ht="16.2" thickBot="1">
      <c r="A322" s="3" t="s">
        <v>1282</v>
      </c>
      <c r="B322" s="82"/>
      <c r="C322" s="83"/>
      <c r="D322" s="83"/>
      <c r="E322" s="115"/>
      <c r="F322" s="84"/>
      <c r="G322" s="96"/>
      <c r="H322" s="90"/>
      <c r="I322" s="116"/>
      <c r="J322" s="48"/>
      <c r="K322" s="48"/>
      <c r="L322" s="231"/>
    </row>
    <row r="323" spans="1:12" ht="42" customHeight="1">
      <c r="A323" s="209" t="s">
        <v>1283</v>
      </c>
      <c r="B323" s="210" t="s">
        <v>1284</v>
      </c>
      <c r="C323" s="210"/>
      <c r="D323" s="210"/>
      <c r="E323" s="211"/>
      <c r="F323" s="211"/>
      <c r="G323" s="212"/>
      <c r="H323" s="212"/>
      <c r="I323" s="213"/>
      <c r="J323" s="214"/>
      <c r="K323" s="214"/>
      <c r="L323" s="238">
        <v>44652</v>
      </c>
    </row>
    <row r="324" spans="1:12" ht="16.2" thickBot="1">
      <c r="A324" s="227" t="s">
        <v>1285</v>
      </c>
      <c r="B324" s="221" t="s">
        <v>1286</v>
      </c>
      <c r="C324" s="221"/>
      <c r="D324" s="221"/>
      <c r="E324" s="228"/>
      <c r="F324" s="228"/>
      <c r="G324" s="229"/>
      <c r="H324" s="229"/>
      <c r="I324" s="129"/>
      <c r="J324" s="129"/>
      <c r="K324" s="129" t="s">
        <v>1287</v>
      </c>
      <c r="L324" s="239">
        <v>44694</v>
      </c>
    </row>
    <row r="325" spans="1:12" ht="15.6">
      <c r="A325" s="137"/>
      <c r="B325" s="138"/>
      <c r="C325" s="138"/>
      <c r="D325" s="138"/>
      <c r="E325" s="139"/>
      <c r="F325" s="139"/>
      <c r="G325" s="140"/>
      <c r="H325" s="140"/>
      <c r="L325" s="242"/>
    </row>
    <row r="326" spans="1:12" ht="15.6">
      <c r="B326" s="39"/>
      <c r="C326" s="43"/>
      <c r="D326" s="43"/>
      <c r="E326" s="39"/>
      <c r="F326" s="39"/>
      <c r="G326" s="39"/>
      <c r="H326" s="39"/>
      <c r="L326" s="242"/>
    </row>
    <row r="327" spans="1:12" ht="15.6">
      <c r="B327" s="39"/>
      <c r="C327" s="43"/>
      <c r="D327" s="43"/>
      <c r="E327" s="39"/>
      <c r="F327" s="39"/>
      <c r="G327" s="39"/>
      <c r="H327" s="39"/>
      <c r="L327" s="242"/>
    </row>
    <row r="328" spans="1:12" ht="15.6">
      <c r="B328" s="39"/>
      <c r="C328" s="43"/>
      <c r="D328" s="43"/>
      <c r="E328" s="39"/>
      <c r="F328" s="39"/>
      <c r="G328" s="39"/>
      <c r="H328" s="39"/>
      <c r="L328" s="242"/>
    </row>
    <row r="329" spans="1:12" ht="15.6">
      <c r="B329" s="39"/>
      <c r="C329" s="43"/>
      <c r="D329" s="43"/>
      <c r="E329" s="39"/>
      <c r="F329" s="39"/>
      <c r="G329" s="39"/>
      <c r="H329" s="39"/>
      <c r="L329" s="242"/>
    </row>
    <row r="330" spans="1:12" ht="15.6">
      <c r="B330" s="39"/>
      <c r="C330" s="43"/>
      <c r="D330" s="43"/>
      <c r="E330" s="39"/>
      <c r="F330" s="39"/>
      <c r="G330" s="39"/>
      <c r="H330" s="39"/>
      <c r="L330" s="242"/>
    </row>
    <row r="331" spans="1:12" ht="15.6">
      <c r="B331" s="39"/>
      <c r="C331" s="43"/>
      <c r="D331" s="43"/>
      <c r="E331" s="39"/>
      <c r="F331" s="39"/>
      <c r="G331" s="39"/>
      <c r="H331" s="39"/>
      <c r="L331" s="242"/>
    </row>
    <row r="332" spans="1:12" ht="15.6">
      <c r="B332" s="39"/>
      <c r="C332" s="43"/>
      <c r="D332" s="43"/>
      <c r="E332" s="39"/>
      <c r="F332" s="39"/>
      <c r="G332" s="39"/>
      <c r="H332" s="39"/>
      <c r="L332" s="242"/>
    </row>
    <row r="333" spans="1:12" ht="15.6">
      <c r="B333" s="39"/>
      <c r="C333" s="43"/>
      <c r="D333" s="43"/>
      <c r="E333" s="39"/>
      <c r="F333" s="39"/>
      <c r="G333" s="39"/>
      <c r="H333" s="39"/>
      <c r="L333" s="242"/>
    </row>
    <row r="334" spans="1:12" ht="15.6">
      <c r="B334" s="39"/>
      <c r="C334" s="43"/>
      <c r="D334" s="43"/>
      <c r="E334" s="39"/>
      <c r="F334" s="39"/>
      <c r="G334" s="39"/>
      <c r="H334" s="39"/>
      <c r="L334" s="242"/>
    </row>
    <row r="335" spans="1:12" ht="15.6">
      <c r="B335" s="39"/>
      <c r="C335" s="43"/>
      <c r="D335" s="43"/>
      <c r="E335" s="39"/>
      <c r="F335" s="39"/>
      <c r="G335" s="39"/>
      <c r="H335" s="39"/>
      <c r="L335" s="242"/>
    </row>
    <row r="336" spans="1:12" ht="15.6">
      <c r="B336" s="39"/>
      <c r="C336" s="43"/>
      <c r="D336" s="43"/>
      <c r="E336" s="39"/>
      <c r="F336" s="39"/>
      <c r="G336" s="39"/>
      <c r="H336" s="39"/>
      <c r="L336" s="242"/>
    </row>
    <row r="337" spans="2:12" ht="15.6">
      <c r="B337" s="39"/>
      <c r="C337" s="43"/>
      <c r="D337" s="43"/>
      <c r="E337" s="39"/>
      <c r="F337" s="39"/>
      <c r="G337" s="39"/>
      <c r="H337" s="39"/>
      <c r="L337" s="242"/>
    </row>
    <row r="338" spans="2:12" ht="15.6">
      <c r="B338" s="39"/>
      <c r="C338" s="43"/>
      <c r="D338" s="43"/>
      <c r="E338" s="39"/>
      <c r="F338" s="39"/>
      <c r="G338" s="39"/>
      <c r="H338" s="39"/>
      <c r="L338" s="242"/>
    </row>
    <row r="339" spans="2:12" ht="15.6">
      <c r="B339" s="39"/>
      <c r="C339" s="43"/>
      <c r="D339" s="43"/>
      <c r="E339" s="39"/>
      <c r="F339" s="39"/>
      <c r="G339" s="39"/>
      <c r="H339" s="39"/>
      <c r="L339" s="242"/>
    </row>
    <row r="340" spans="2:12" ht="15.6">
      <c r="B340" s="39"/>
      <c r="C340" s="43"/>
      <c r="D340" s="43"/>
      <c r="E340" s="39"/>
      <c r="F340" s="39"/>
      <c r="G340" s="39"/>
      <c r="H340" s="39"/>
      <c r="L340" s="242"/>
    </row>
    <row r="341" spans="2:12" ht="15.6">
      <c r="B341" s="39"/>
      <c r="C341" s="43"/>
      <c r="D341" s="43"/>
      <c r="E341" s="39"/>
      <c r="F341" s="39"/>
      <c r="G341" s="39"/>
      <c r="H341" s="39"/>
      <c r="L341" s="242"/>
    </row>
    <row r="342" spans="2:12" ht="15.6">
      <c r="B342" s="39"/>
      <c r="C342" s="43"/>
      <c r="D342" s="43"/>
      <c r="E342" s="39"/>
      <c r="F342" s="39"/>
      <c r="G342" s="39"/>
      <c r="H342" s="39"/>
      <c r="L342" s="242"/>
    </row>
    <row r="343" spans="2:12" ht="15.6">
      <c r="B343" s="39"/>
      <c r="C343" s="43"/>
      <c r="D343" s="43"/>
      <c r="E343" s="39"/>
      <c r="F343" s="39"/>
      <c r="G343" s="39"/>
      <c r="H343" s="39"/>
      <c r="L343" s="242"/>
    </row>
    <row r="344" spans="2:12" ht="15.6">
      <c r="B344" s="39"/>
      <c r="C344" s="43"/>
      <c r="D344" s="43"/>
      <c r="E344" s="39"/>
      <c r="F344" s="39"/>
      <c r="G344" s="39"/>
      <c r="H344" s="39"/>
      <c r="L344" s="242"/>
    </row>
    <row r="345" spans="2:12" ht="15.6">
      <c r="B345" s="39"/>
      <c r="C345" s="43"/>
      <c r="D345" s="43"/>
      <c r="E345" s="39"/>
      <c r="F345" s="39"/>
      <c r="G345" s="39"/>
      <c r="H345" s="39"/>
      <c r="L345" s="242"/>
    </row>
    <row r="346" spans="2:12" ht="15.6">
      <c r="B346" s="39"/>
      <c r="C346" s="43"/>
      <c r="D346" s="43"/>
      <c r="E346" s="39"/>
      <c r="F346" s="39"/>
      <c r="G346" s="39"/>
      <c r="H346" s="39"/>
      <c r="L346" s="242"/>
    </row>
    <row r="347" spans="2:12" ht="15.6">
      <c r="B347" s="39"/>
      <c r="C347" s="43"/>
      <c r="D347" s="43"/>
      <c r="E347" s="39"/>
      <c r="F347" s="39"/>
      <c r="G347" s="39"/>
      <c r="H347" s="39"/>
      <c r="L347" s="242"/>
    </row>
    <row r="348" spans="2:12" ht="15.6">
      <c r="B348" s="39"/>
      <c r="C348" s="43"/>
      <c r="D348" s="43"/>
      <c r="E348" s="39"/>
      <c r="F348" s="39"/>
      <c r="G348" s="39"/>
      <c r="H348" s="39"/>
      <c r="L348" s="242"/>
    </row>
    <row r="349" spans="2:12" ht="15.6">
      <c r="B349" s="39"/>
      <c r="C349" s="43"/>
      <c r="D349" s="43"/>
      <c r="E349" s="39"/>
      <c r="F349" s="39"/>
      <c r="G349" s="39"/>
      <c r="H349" s="39"/>
      <c r="L349" s="242"/>
    </row>
    <row r="350" spans="2:12" ht="15.6">
      <c r="B350" s="39"/>
      <c r="C350" s="43"/>
      <c r="D350" s="43"/>
      <c r="E350" s="39"/>
      <c r="F350" s="39"/>
      <c r="G350" s="39"/>
      <c r="H350" s="39"/>
      <c r="L350" s="242"/>
    </row>
    <row r="351" spans="2:12" ht="15.6">
      <c r="B351" s="39"/>
      <c r="C351" s="43"/>
      <c r="D351" s="43"/>
      <c r="E351" s="39"/>
      <c r="F351" s="39"/>
      <c r="G351" s="39"/>
      <c r="H351" s="39"/>
      <c r="L351" s="242"/>
    </row>
    <row r="352" spans="2:12" ht="15.6">
      <c r="B352" s="39"/>
      <c r="C352" s="43"/>
      <c r="D352" s="43"/>
      <c r="E352" s="39"/>
      <c r="F352" s="39"/>
      <c r="G352" s="39"/>
      <c r="H352" s="39"/>
      <c r="L352" s="242"/>
    </row>
    <row r="353" spans="2:12" ht="15.6">
      <c r="B353" s="39"/>
      <c r="C353" s="43"/>
      <c r="D353" s="43"/>
      <c r="E353" s="39"/>
      <c r="F353" s="39"/>
      <c r="G353" s="39"/>
      <c r="H353" s="39"/>
      <c r="L353" s="242"/>
    </row>
    <row r="354" spans="2:12" ht="15.6">
      <c r="B354" s="39"/>
      <c r="C354" s="43"/>
      <c r="D354" s="43"/>
      <c r="E354" s="39"/>
      <c r="F354" s="39"/>
      <c r="G354" s="39"/>
      <c r="H354" s="39"/>
      <c r="L354" s="242"/>
    </row>
    <row r="355" spans="2:12" ht="15.6">
      <c r="B355" s="39"/>
      <c r="C355" s="43"/>
      <c r="D355" s="43"/>
      <c r="E355" s="39"/>
      <c r="F355" s="39"/>
      <c r="G355" s="39"/>
      <c r="H355" s="39"/>
      <c r="L355" s="242"/>
    </row>
    <row r="356" spans="2:12" ht="15.6">
      <c r="B356" s="39"/>
      <c r="C356" s="43"/>
      <c r="D356" s="43"/>
      <c r="E356" s="39"/>
      <c r="F356" s="39"/>
      <c r="G356" s="39"/>
      <c r="H356" s="39"/>
      <c r="L356" s="242"/>
    </row>
    <row r="357" spans="2:12" ht="15.6">
      <c r="B357" s="39"/>
      <c r="C357" s="43"/>
      <c r="D357" s="43"/>
      <c r="E357" s="39"/>
      <c r="F357" s="39"/>
      <c r="G357" s="39"/>
      <c r="H357" s="39"/>
      <c r="L357" s="242"/>
    </row>
    <row r="358" spans="2:12" ht="15.6">
      <c r="B358" s="39"/>
      <c r="C358" s="43"/>
      <c r="D358" s="43"/>
      <c r="E358" s="39"/>
      <c r="F358" s="39"/>
      <c r="G358" s="39"/>
      <c r="H358" s="39"/>
      <c r="L358" s="242"/>
    </row>
    <row r="359" spans="2:12" ht="15.6">
      <c r="B359" s="39"/>
      <c r="C359" s="43"/>
      <c r="D359" s="43"/>
      <c r="E359" s="39"/>
      <c r="F359" s="39"/>
      <c r="G359" s="39"/>
      <c r="H359" s="39"/>
      <c r="L359" s="242"/>
    </row>
    <row r="360" spans="2:12" ht="15.6">
      <c r="B360" s="39"/>
      <c r="C360" s="43"/>
      <c r="D360" s="43"/>
      <c r="E360" s="39"/>
      <c r="F360" s="39"/>
      <c r="G360" s="39"/>
      <c r="H360" s="39"/>
      <c r="L360" s="242"/>
    </row>
    <row r="361" spans="2:12" ht="15.6">
      <c r="B361" s="39"/>
      <c r="C361" s="43"/>
      <c r="D361" s="43"/>
      <c r="E361" s="39"/>
      <c r="F361" s="39"/>
      <c r="G361" s="39"/>
      <c r="H361" s="39"/>
      <c r="L361" s="242"/>
    </row>
    <row r="362" spans="2:12" ht="15.6">
      <c r="B362" s="39"/>
      <c r="C362" s="43"/>
      <c r="D362" s="43"/>
      <c r="E362" s="39"/>
      <c r="F362" s="39"/>
      <c r="G362" s="39"/>
      <c r="H362" s="39"/>
      <c r="L362" s="242"/>
    </row>
    <row r="363" spans="2:12" ht="15.6">
      <c r="B363" s="39"/>
      <c r="C363" s="43"/>
      <c r="D363" s="43"/>
      <c r="E363" s="39"/>
      <c r="F363" s="39"/>
      <c r="G363" s="39"/>
      <c r="H363" s="39"/>
      <c r="L363" s="242"/>
    </row>
    <row r="364" spans="2:12" ht="15.6">
      <c r="B364" s="39"/>
      <c r="C364" s="43"/>
      <c r="D364" s="43"/>
      <c r="E364" s="39"/>
      <c r="F364" s="39"/>
      <c r="G364" s="39"/>
      <c r="H364" s="39"/>
      <c r="L364" s="242"/>
    </row>
    <row r="365" spans="2:12" ht="15.6">
      <c r="B365" s="39"/>
      <c r="C365" s="43"/>
      <c r="D365" s="43"/>
      <c r="E365" s="39"/>
      <c r="F365" s="39"/>
      <c r="G365" s="39"/>
      <c r="H365" s="39"/>
      <c r="L365" s="242"/>
    </row>
    <row r="366" spans="2:12" ht="15.6">
      <c r="B366" s="39"/>
      <c r="C366" s="43"/>
      <c r="D366" s="43"/>
      <c r="E366" s="39"/>
      <c r="F366" s="39"/>
      <c r="G366" s="39"/>
      <c r="H366" s="39"/>
      <c r="L366" s="242"/>
    </row>
    <row r="367" spans="2:12" ht="15.6">
      <c r="B367" s="39"/>
      <c r="C367" s="43"/>
      <c r="D367" s="43"/>
      <c r="E367" s="39"/>
      <c r="F367" s="39"/>
      <c r="G367" s="39"/>
      <c r="H367" s="39"/>
      <c r="L367" s="242"/>
    </row>
    <row r="368" spans="2:12" ht="15.6">
      <c r="B368" s="39"/>
      <c r="C368" s="43"/>
      <c r="D368" s="43"/>
      <c r="E368" s="39"/>
      <c r="F368" s="39"/>
      <c r="G368" s="39"/>
      <c r="H368" s="39"/>
      <c r="L368" s="242"/>
    </row>
    <row r="369" spans="2:12" ht="15.6">
      <c r="B369" s="39"/>
      <c r="C369" s="43"/>
      <c r="D369" s="43"/>
      <c r="E369" s="39"/>
      <c r="F369" s="39"/>
      <c r="G369" s="39"/>
      <c r="H369" s="39"/>
      <c r="L369" s="242"/>
    </row>
    <row r="370" spans="2:12" ht="15.6">
      <c r="B370" s="39"/>
      <c r="C370" s="43"/>
      <c r="D370" s="43"/>
      <c r="E370" s="39"/>
      <c r="F370" s="39"/>
      <c r="G370" s="39"/>
      <c r="H370" s="39"/>
      <c r="L370" s="242"/>
    </row>
    <row r="371" spans="2:12" ht="15.6">
      <c r="B371" s="39"/>
      <c r="C371" s="43"/>
      <c r="D371" s="43"/>
      <c r="E371" s="39"/>
      <c r="F371" s="39"/>
      <c r="G371" s="39"/>
      <c r="H371" s="39"/>
    </row>
    <row r="372" spans="2:12" ht="15.6">
      <c r="B372" s="39"/>
      <c r="C372" s="43"/>
      <c r="D372" s="43"/>
      <c r="E372" s="39"/>
      <c r="F372" s="39"/>
      <c r="G372" s="39"/>
      <c r="H372" s="39"/>
    </row>
    <row r="373" spans="2:12" ht="15.6">
      <c r="B373" s="39"/>
      <c r="C373" s="43"/>
      <c r="D373" s="43"/>
      <c r="E373" s="39"/>
      <c r="F373" s="39"/>
      <c r="G373" s="39"/>
      <c r="H373" s="39"/>
    </row>
    <row r="374" spans="2:12" ht="15.6">
      <c r="B374" s="39"/>
      <c r="C374" s="43"/>
      <c r="D374" s="43"/>
      <c r="E374" s="39"/>
      <c r="F374" s="39"/>
      <c r="G374" s="39"/>
      <c r="H374" s="39"/>
    </row>
    <row r="375" spans="2:12" ht="15.6">
      <c r="B375" s="39"/>
      <c r="C375" s="43"/>
      <c r="D375" s="43"/>
      <c r="E375" s="39"/>
      <c r="F375" s="39"/>
      <c r="G375" s="39"/>
      <c r="H375" s="39"/>
    </row>
    <row r="376" spans="2:12" ht="15.6">
      <c r="B376" s="39"/>
      <c r="C376" s="43"/>
      <c r="D376" s="43"/>
      <c r="E376" s="39"/>
      <c r="F376" s="39"/>
      <c r="G376" s="39"/>
      <c r="H376" s="39"/>
    </row>
    <row r="377" spans="2:12" ht="15.6">
      <c r="B377" s="39"/>
      <c r="C377" s="43"/>
      <c r="D377" s="43"/>
      <c r="E377" s="39"/>
      <c r="F377" s="39"/>
      <c r="G377" s="39"/>
      <c r="H377" s="39"/>
    </row>
    <row r="378" spans="2:12" ht="15.6">
      <c r="B378" s="39"/>
      <c r="C378" s="43"/>
      <c r="D378" s="43"/>
      <c r="E378" s="39"/>
      <c r="F378" s="39"/>
      <c r="G378" s="39"/>
      <c r="H378" s="39"/>
    </row>
    <row r="379" spans="2:12" ht="15.6">
      <c r="B379" s="39"/>
      <c r="C379" s="43"/>
      <c r="D379" s="43"/>
      <c r="E379" s="39"/>
      <c r="F379" s="39"/>
      <c r="G379" s="39"/>
      <c r="H379" s="39"/>
    </row>
    <row r="380" spans="2:12" ht="15.6">
      <c r="B380" s="39"/>
      <c r="C380" s="43"/>
      <c r="D380" s="43"/>
      <c r="E380" s="39"/>
      <c r="F380" s="39"/>
      <c r="G380" s="39"/>
      <c r="H380" s="39"/>
    </row>
    <row r="381" spans="2:12" ht="15.6">
      <c r="B381" s="39"/>
      <c r="C381" s="43"/>
      <c r="D381" s="43"/>
      <c r="E381" s="39"/>
      <c r="F381" s="39"/>
      <c r="G381" s="39"/>
      <c r="H381" s="39"/>
    </row>
    <row r="382" spans="2:12" ht="15.6">
      <c r="B382" s="39"/>
      <c r="C382" s="43"/>
      <c r="D382" s="43"/>
      <c r="E382" s="39"/>
      <c r="F382" s="39"/>
      <c r="G382" s="39"/>
      <c r="H382" s="39"/>
    </row>
    <row r="383" spans="2:12" ht="15.6">
      <c r="B383" s="39"/>
      <c r="C383" s="43"/>
      <c r="D383" s="43"/>
      <c r="E383" s="39"/>
      <c r="F383" s="39"/>
      <c r="G383" s="39"/>
      <c r="H383" s="39"/>
    </row>
    <row r="384" spans="2:12" ht="15.6">
      <c r="B384" s="39"/>
      <c r="C384" s="43"/>
      <c r="D384" s="43"/>
      <c r="E384" s="39"/>
      <c r="F384" s="39"/>
      <c r="G384" s="39"/>
      <c r="H384" s="39"/>
    </row>
    <row r="385" spans="2:8" ht="15.6">
      <c r="B385" s="39"/>
      <c r="C385" s="43"/>
      <c r="D385" s="43"/>
      <c r="E385" s="39"/>
      <c r="F385" s="39"/>
      <c r="G385" s="39"/>
      <c r="H385" s="39"/>
    </row>
    <row r="386" spans="2:8" ht="15.6">
      <c r="B386" s="39"/>
      <c r="C386" s="39"/>
      <c r="D386" s="39"/>
      <c r="E386" s="39"/>
      <c r="F386" s="39"/>
      <c r="G386" s="39"/>
      <c r="H386" s="39"/>
    </row>
    <row r="387" spans="2:8" ht="15.6">
      <c r="B387" s="39"/>
      <c r="C387" s="39"/>
      <c r="D387" s="39"/>
      <c r="E387" s="39"/>
      <c r="F387" s="39"/>
      <c r="G387" s="39"/>
      <c r="H387" s="39"/>
    </row>
    <row r="388" spans="2:8" ht="15.6">
      <c r="B388" s="39"/>
      <c r="C388" s="39"/>
      <c r="D388" s="39"/>
      <c r="E388" s="39"/>
      <c r="F388" s="39"/>
      <c r="G388" s="39"/>
      <c r="H388" s="39"/>
    </row>
    <row r="389" spans="2:8" ht="15.6">
      <c r="B389" s="39"/>
      <c r="C389" s="39"/>
      <c r="D389" s="39"/>
      <c r="E389" s="39"/>
      <c r="F389" s="39"/>
      <c r="G389" s="39"/>
      <c r="H389" s="39"/>
    </row>
    <row r="390" spans="2:8" ht="15.6">
      <c r="B390" s="39"/>
      <c r="C390" s="39"/>
      <c r="D390" s="39"/>
      <c r="E390" s="39"/>
      <c r="F390" s="39"/>
      <c r="G390" s="39"/>
      <c r="H390" s="39"/>
    </row>
    <row r="391" spans="2:8" ht="15.6">
      <c r="B391" s="39"/>
      <c r="C391" s="39"/>
      <c r="D391" s="39"/>
      <c r="E391" s="39"/>
      <c r="F391" s="39"/>
      <c r="G391" s="39"/>
      <c r="H391" s="39"/>
    </row>
    <row r="392" spans="2:8" ht="15.6">
      <c r="B392" s="39"/>
      <c r="C392" s="39"/>
      <c r="D392" s="39"/>
      <c r="E392" s="39"/>
      <c r="F392" s="39"/>
      <c r="G392" s="39"/>
      <c r="H392" s="39"/>
    </row>
    <row r="393" spans="2:8" ht="15.6">
      <c r="B393" s="39"/>
      <c r="C393" s="39"/>
      <c r="D393" s="39"/>
      <c r="E393" s="39"/>
      <c r="F393" s="39"/>
      <c r="G393" s="39"/>
      <c r="H393" s="39"/>
    </row>
    <row r="394" spans="2:8" ht="15.6">
      <c r="B394" s="39"/>
      <c r="C394" s="39"/>
      <c r="D394" s="39"/>
      <c r="E394" s="39"/>
      <c r="F394" s="39"/>
      <c r="G394" s="39"/>
      <c r="H394" s="39"/>
    </row>
    <row r="395" spans="2:8" ht="15.6">
      <c r="B395" s="39"/>
      <c r="C395" s="39"/>
      <c r="D395" s="39"/>
      <c r="E395" s="39"/>
      <c r="F395" s="39"/>
      <c r="G395" s="39"/>
      <c r="H395" s="39"/>
    </row>
    <row r="396" spans="2:8" ht="15.6">
      <c r="B396" s="39"/>
      <c r="C396" s="39"/>
      <c r="D396" s="39"/>
      <c r="E396" s="39"/>
      <c r="F396" s="39"/>
      <c r="G396" s="39"/>
      <c r="H396" s="39"/>
    </row>
    <row r="397" spans="2:8" ht="15.6">
      <c r="B397" s="39"/>
      <c r="C397" s="39"/>
      <c r="D397" s="39"/>
      <c r="E397" s="39"/>
      <c r="F397" s="39"/>
      <c r="G397" s="39"/>
      <c r="H397" s="39"/>
    </row>
    <row r="398" spans="2:8" ht="15.6">
      <c r="B398" s="39"/>
      <c r="C398" s="39"/>
      <c r="D398" s="39"/>
      <c r="E398" s="39"/>
      <c r="F398" s="39"/>
      <c r="G398" s="39"/>
      <c r="H398" s="39"/>
    </row>
    <row r="399" spans="2:8" ht="15.6">
      <c r="B399" s="39"/>
      <c r="C399" s="39"/>
      <c r="D399" s="39"/>
      <c r="E399" s="39"/>
      <c r="F399" s="39"/>
      <c r="G399" s="39"/>
      <c r="H399" s="39"/>
    </row>
    <row r="400" spans="2:8" ht="15.6">
      <c r="B400" s="39"/>
      <c r="C400" s="39"/>
      <c r="D400" s="39"/>
      <c r="E400" s="39"/>
      <c r="F400" s="39"/>
      <c r="G400" s="39"/>
      <c r="H400" s="39"/>
    </row>
    <row r="401" spans="2:8" ht="15.6">
      <c r="B401" s="39"/>
      <c r="C401" s="39"/>
      <c r="D401" s="39"/>
      <c r="E401" s="39"/>
      <c r="F401" s="39"/>
      <c r="G401" s="39"/>
      <c r="H401" s="39"/>
    </row>
    <row r="402" spans="2:8" ht="15.6">
      <c r="B402" s="39"/>
      <c r="C402" s="39"/>
      <c r="D402" s="39"/>
      <c r="E402" s="39"/>
      <c r="F402" s="39"/>
      <c r="G402" s="39"/>
      <c r="H402" s="39"/>
    </row>
  </sheetData>
  <autoFilter ref="A4:L324"/>
  <mergeCells count="10">
    <mergeCell ref="C166:C171"/>
    <mergeCell ref="D166:D171"/>
    <mergeCell ref="A2:I2"/>
    <mergeCell ref="A3:I3"/>
    <mergeCell ref="B166:B171"/>
    <mergeCell ref="B134:B136"/>
    <mergeCell ref="C134:C136"/>
    <mergeCell ref="D134:D136"/>
    <mergeCell ref="B138:B140"/>
    <mergeCell ref="C138:C140"/>
  </mergeCells>
  <phoneticPr fontId="21" type="noConversion"/>
  <pageMargins left="0.7" right="0.7" top="0.75" bottom="0.75" header="0.3" footer="0.3"/>
  <pageSetup scale="45" fitToHeight="0" orientation="portrait" horizontalDpi="1200" verticalDpi="1200" r:id="rId1"/>
  <headerFooter>
    <oddFooter>&amp;R&amp;"Arial,Regular"&amp;16Appendix A: Table 2</oddFooter>
  </headerFooter>
  <rowBreaks count="2" manualBreakCount="2">
    <brk id="87" max="3" man="1"/>
    <brk id="213" max="3" man="1"/>
  </rowBreaks>
  <ignoredErrors>
    <ignoredError sqref="L55" twoDigitTextYea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tabSelected="1" zoomScaleNormal="100" workbookViewId="0">
      <selection activeCell="A16" sqref="A16"/>
    </sheetView>
  </sheetViews>
  <sheetFormatPr defaultRowHeight="14.4"/>
  <cols>
    <col min="1" max="1" width="15.5546875" bestFit="1" customWidth="1"/>
    <col min="2" max="2" width="16.5546875" bestFit="1" customWidth="1"/>
    <col min="3" max="3" width="15.88671875" customWidth="1"/>
    <col min="4" max="4" width="18.6640625" customWidth="1"/>
    <col min="5" max="5" width="38.5546875" customWidth="1"/>
    <col min="6" max="6" width="43.44140625" bestFit="1" customWidth="1"/>
    <col min="7" max="7" width="25.88671875" customWidth="1"/>
    <col min="9" max="9" width="15.5546875" bestFit="1" customWidth="1"/>
    <col min="10" max="10" width="10.44140625" bestFit="1" customWidth="1"/>
    <col min="11" max="11" width="12.6640625" bestFit="1" customWidth="1"/>
    <col min="12" max="12" width="13.109375" bestFit="1" customWidth="1"/>
    <col min="13" max="13" width="20" customWidth="1"/>
    <col min="14" max="14" width="11.44140625" bestFit="1" customWidth="1"/>
  </cols>
  <sheetData>
    <row r="1" spans="1:13">
      <c r="A1" s="207"/>
      <c r="B1" s="207"/>
      <c r="C1" s="207"/>
      <c r="D1" s="207"/>
      <c r="E1" s="207"/>
      <c r="F1" s="207"/>
      <c r="G1" s="207"/>
      <c r="H1" s="207"/>
      <c r="I1" s="207"/>
      <c r="J1" s="207"/>
      <c r="K1" s="207"/>
    </row>
    <row r="2" spans="1:13" ht="28.8">
      <c r="A2" s="7" t="s">
        <v>1288</v>
      </c>
      <c r="B2" s="7" t="s">
        <v>1289</v>
      </c>
      <c r="C2" s="7" t="s">
        <v>1290</v>
      </c>
      <c r="D2" s="7" t="s">
        <v>1291</v>
      </c>
      <c r="E2" s="205" t="s">
        <v>1292</v>
      </c>
      <c r="F2" s="7" t="s">
        <v>1293</v>
      </c>
    </row>
    <row r="3" spans="1:13" ht="14.4" customHeight="1">
      <c r="A3" t="s">
        <v>1294</v>
      </c>
      <c r="B3" t="s">
        <v>1295</v>
      </c>
      <c r="C3" t="s">
        <v>1296</v>
      </c>
      <c r="E3" s="195">
        <v>389</v>
      </c>
      <c r="F3" t="s">
        <v>1297</v>
      </c>
      <c r="G3" s="269" t="s">
        <v>1359</v>
      </c>
      <c r="H3" s="269"/>
      <c r="I3" s="269"/>
      <c r="J3" s="269"/>
    </row>
    <row r="4" spans="1:13">
      <c r="A4" t="s">
        <v>1294</v>
      </c>
      <c r="B4" t="s">
        <v>1295</v>
      </c>
      <c r="C4">
        <v>4000</v>
      </c>
      <c r="D4">
        <v>6000</v>
      </c>
      <c r="E4">
        <v>300</v>
      </c>
      <c r="F4" t="s">
        <v>1298</v>
      </c>
      <c r="G4" s="269"/>
      <c r="H4" s="269"/>
      <c r="I4" s="269"/>
      <c r="J4" s="269"/>
    </row>
    <row r="5" spans="1:13">
      <c r="A5" t="s">
        <v>1294</v>
      </c>
      <c r="B5" t="s">
        <v>1295</v>
      </c>
      <c r="C5">
        <v>3001</v>
      </c>
      <c r="D5">
        <v>3999</v>
      </c>
      <c r="E5">
        <v>200</v>
      </c>
      <c r="F5" t="s">
        <v>1298</v>
      </c>
      <c r="G5" s="269"/>
      <c r="H5" s="269"/>
      <c r="I5" s="269"/>
      <c r="J5" s="269"/>
    </row>
    <row r="6" spans="1:13">
      <c r="A6" t="s">
        <v>1299</v>
      </c>
      <c r="B6" t="s">
        <v>1295</v>
      </c>
      <c r="C6">
        <v>2550</v>
      </c>
      <c r="D6">
        <v>3000</v>
      </c>
      <c r="E6">
        <v>150</v>
      </c>
      <c r="F6" t="s">
        <v>1298</v>
      </c>
      <c r="G6" s="269"/>
      <c r="H6" s="269"/>
      <c r="I6" s="269"/>
      <c r="J6" s="269"/>
    </row>
    <row r="7" spans="1:13">
      <c r="A7" t="s">
        <v>1299</v>
      </c>
      <c r="B7" t="s">
        <v>1295</v>
      </c>
      <c r="C7">
        <v>2000</v>
      </c>
      <c r="D7">
        <v>2549</v>
      </c>
      <c r="E7">
        <v>125</v>
      </c>
      <c r="F7" t="s">
        <v>1298</v>
      </c>
      <c r="G7" s="269"/>
      <c r="H7" s="269"/>
      <c r="I7" s="269"/>
      <c r="J7" s="269"/>
    </row>
    <row r="8" spans="1:13">
      <c r="A8" t="s">
        <v>1299</v>
      </c>
      <c r="B8" t="s">
        <v>1295</v>
      </c>
      <c r="C8">
        <v>1600</v>
      </c>
      <c r="D8">
        <v>1999</v>
      </c>
      <c r="E8">
        <v>72</v>
      </c>
      <c r="F8" t="s">
        <v>1298</v>
      </c>
      <c r="G8" s="269"/>
      <c r="H8" s="269"/>
      <c r="I8" s="269"/>
      <c r="J8" s="269"/>
    </row>
    <row r="9" spans="1:13">
      <c r="A9" t="s">
        <v>1299</v>
      </c>
      <c r="B9" t="s">
        <v>1295</v>
      </c>
      <c r="C9">
        <v>1100</v>
      </c>
      <c r="D9">
        <v>1599</v>
      </c>
      <c r="E9">
        <v>53</v>
      </c>
      <c r="F9" t="s">
        <v>1298</v>
      </c>
      <c r="G9" s="269"/>
      <c r="H9" s="269"/>
      <c r="I9" s="269"/>
      <c r="J9" s="269"/>
    </row>
    <row r="10" spans="1:13">
      <c r="A10" t="s">
        <v>1299</v>
      </c>
      <c r="B10" t="s">
        <v>1295</v>
      </c>
      <c r="C10">
        <v>800</v>
      </c>
      <c r="D10">
        <v>1099</v>
      </c>
      <c r="E10">
        <v>43</v>
      </c>
      <c r="F10" t="s">
        <v>1298</v>
      </c>
      <c r="G10" s="269"/>
      <c r="H10" s="269"/>
      <c r="I10" s="269"/>
      <c r="J10" s="269"/>
    </row>
    <row r="11" spans="1:13">
      <c r="A11" t="s">
        <v>1299</v>
      </c>
      <c r="B11" t="s">
        <v>1295</v>
      </c>
      <c r="C11">
        <v>450</v>
      </c>
      <c r="D11">
        <v>799</v>
      </c>
      <c r="E11">
        <v>29</v>
      </c>
      <c r="F11" t="s">
        <v>1298</v>
      </c>
    </row>
    <row r="12" spans="1:13" ht="15" customHeight="1">
      <c r="A12" t="s">
        <v>1299</v>
      </c>
      <c r="B12" t="s">
        <v>1295</v>
      </c>
      <c r="C12">
        <v>250</v>
      </c>
      <c r="D12">
        <v>449</v>
      </c>
      <c r="E12">
        <v>25</v>
      </c>
      <c r="F12" t="s">
        <v>1298</v>
      </c>
      <c r="G12" s="270" t="s">
        <v>1360</v>
      </c>
      <c r="H12" s="270"/>
      <c r="I12" s="270"/>
      <c r="J12" s="270"/>
      <c r="K12" s="270"/>
      <c r="L12" s="270"/>
      <c r="M12" s="270"/>
    </row>
    <row r="13" spans="1:13" ht="14.4" customHeight="1">
      <c r="A13" t="s">
        <v>1299</v>
      </c>
      <c r="B13" t="s">
        <v>1295</v>
      </c>
      <c r="D13" t="s">
        <v>1300</v>
      </c>
      <c r="E13" s="195">
        <v>7</v>
      </c>
      <c r="F13" t="s">
        <v>1297</v>
      </c>
      <c r="G13" s="270"/>
      <c r="H13" s="270"/>
      <c r="I13" s="270"/>
      <c r="J13" s="270"/>
      <c r="K13" s="270"/>
      <c r="L13" s="270"/>
      <c r="M13" s="270"/>
    </row>
    <row r="14" spans="1:13" ht="14.4" customHeight="1">
      <c r="A14" t="s">
        <v>1301</v>
      </c>
      <c r="B14" t="s">
        <v>1302</v>
      </c>
      <c r="D14" t="s">
        <v>1303</v>
      </c>
      <c r="E14" s="195">
        <v>21</v>
      </c>
      <c r="F14" t="s">
        <v>1297</v>
      </c>
      <c r="G14" s="270"/>
      <c r="H14" s="270"/>
      <c r="I14" s="270"/>
      <c r="J14" s="270"/>
      <c r="K14" s="270"/>
      <c r="L14" s="270"/>
      <c r="M14" s="270"/>
    </row>
    <row r="15" spans="1:13">
      <c r="A15" t="s">
        <v>1301</v>
      </c>
      <c r="B15" t="s">
        <v>1302</v>
      </c>
      <c r="C15">
        <v>310</v>
      </c>
      <c r="D15">
        <v>449</v>
      </c>
      <c r="E15">
        <v>25</v>
      </c>
      <c r="F15" t="s">
        <v>1304</v>
      </c>
      <c r="G15" s="270"/>
      <c r="H15" s="270"/>
      <c r="I15" s="270"/>
      <c r="J15" s="270"/>
      <c r="K15" s="270"/>
      <c r="L15" s="270"/>
      <c r="M15" s="270"/>
    </row>
    <row r="16" spans="1:13">
      <c r="A16" t="s">
        <v>1301</v>
      </c>
      <c r="B16" t="s">
        <v>1302</v>
      </c>
      <c r="C16">
        <v>450</v>
      </c>
      <c r="D16">
        <v>799</v>
      </c>
      <c r="E16">
        <v>40</v>
      </c>
      <c r="F16" t="s">
        <v>1304</v>
      </c>
      <c r="H16" t="s">
        <v>1305</v>
      </c>
    </row>
    <row r="17" spans="1:14">
      <c r="A17" t="s">
        <v>1301</v>
      </c>
      <c r="B17" t="s">
        <v>1302</v>
      </c>
      <c r="C17">
        <v>800</v>
      </c>
      <c r="D17">
        <v>1099</v>
      </c>
      <c r="E17">
        <v>60</v>
      </c>
      <c r="F17" t="s">
        <v>1304</v>
      </c>
      <c r="I17" s="202" t="s">
        <v>1288</v>
      </c>
      <c r="J17" s="202" t="s">
        <v>1289</v>
      </c>
      <c r="K17" s="202" t="s">
        <v>1290</v>
      </c>
      <c r="L17" s="202" t="s">
        <v>1291</v>
      </c>
      <c r="M17" s="202" t="s">
        <v>1306</v>
      </c>
      <c r="N17" s="202" t="s">
        <v>1293</v>
      </c>
    </row>
    <row r="18" spans="1:14">
      <c r="A18" t="s">
        <v>1301</v>
      </c>
      <c r="B18" t="s">
        <v>1302</v>
      </c>
      <c r="C18">
        <v>1100</v>
      </c>
      <c r="D18">
        <v>1599</v>
      </c>
      <c r="E18">
        <v>75</v>
      </c>
      <c r="F18" t="s">
        <v>1304</v>
      </c>
      <c r="H18">
        <v>1</v>
      </c>
      <c r="I18" s="203" t="s">
        <v>1301</v>
      </c>
      <c r="J18" s="203" t="s">
        <v>1307</v>
      </c>
      <c r="K18" s="204">
        <v>500</v>
      </c>
      <c r="L18" s="204">
        <v>1399</v>
      </c>
      <c r="M18" s="204">
        <v>65</v>
      </c>
      <c r="N18" s="203" t="s">
        <v>1308</v>
      </c>
    </row>
    <row r="19" spans="1:14">
      <c r="A19" t="s">
        <v>1301</v>
      </c>
      <c r="B19" t="s">
        <v>1302</v>
      </c>
      <c r="C19">
        <v>1600</v>
      </c>
      <c r="D19">
        <v>1999</v>
      </c>
      <c r="E19">
        <v>100</v>
      </c>
      <c r="F19" t="s">
        <v>1304</v>
      </c>
      <c r="H19">
        <v>2</v>
      </c>
      <c r="I19" s="203" t="s">
        <v>1301</v>
      </c>
      <c r="J19" s="203" t="s">
        <v>1307</v>
      </c>
      <c r="K19" s="203" t="s">
        <v>1309</v>
      </c>
      <c r="L19" s="203"/>
      <c r="M19" s="204">
        <v>100</v>
      </c>
      <c r="N19" s="203" t="s">
        <v>1308</v>
      </c>
    </row>
    <row r="20" spans="1:14">
      <c r="A20" t="s">
        <v>1301</v>
      </c>
      <c r="B20" t="s">
        <v>1302</v>
      </c>
      <c r="C20">
        <v>2000</v>
      </c>
      <c r="D20">
        <v>2600</v>
      </c>
      <c r="E20">
        <v>150</v>
      </c>
      <c r="F20" t="s">
        <v>1304</v>
      </c>
      <c r="H20">
        <v>3</v>
      </c>
      <c r="I20" s="203" t="s">
        <v>1301</v>
      </c>
      <c r="J20" s="203" t="s">
        <v>1310</v>
      </c>
      <c r="K20" s="204">
        <v>500</v>
      </c>
      <c r="L20" s="204">
        <v>1399</v>
      </c>
      <c r="M20" s="204">
        <v>65</v>
      </c>
      <c r="N20" s="203" t="s">
        <v>1308</v>
      </c>
    </row>
    <row r="21" spans="1:14">
      <c r="A21" t="s">
        <v>1301</v>
      </c>
      <c r="B21" t="s">
        <v>1302</v>
      </c>
      <c r="C21" t="s">
        <v>1311</v>
      </c>
      <c r="E21" s="195">
        <v>174</v>
      </c>
      <c r="F21" t="s">
        <v>1297</v>
      </c>
      <c r="H21">
        <v>4</v>
      </c>
      <c r="I21" s="203" t="s">
        <v>1301</v>
      </c>
      <c r="J21" s="203" t="s">
        <v>1310</v>
      </c>
      <c r="K21" s="204">
        <v>1400</v>
      </c>
      <c r="L21" s="204">
        <v>1749</v>
      </c>
      <c r="M21" s="204">
        <v>100</v>
      </c>
      <c r="N21" s="203" t="s">
        <v>1308</v>
      </c>
    </row>
    <row r="22" spans="1:14">
      <c r="A22" t="s">
        <v>1301</v>
      </c>
      <c r="B22" t="s">
        <v>1312</v>
      </c>
      <c r="D22" t="s">
        <v>1313</v>
      </c>
      <c r="E22" s="195">
        <v>8</v>
      </c>
      <c r="F22" t="s">
        <v>1297</v>
      </c>
      <c r="H22">
        <v>5</v>
      </c>
      <c r="I22" s="203" t="s">
        <v>1301</v>
      </c>
      <c r="J22" s="203" t="s">
        <v>1310</v>
      </c>
      <c r="K22" s="204">
        <v>1750</v>
      </c>
      <c r="L22" s="204">
        <v>2174</v>
      </c>
      <c r="M22" s="204">
        <v>120</v>
      </c>
      <c r="N22" s="203" t="s">
        <v>1314</v>
      </c>
    </row>
    <row r="23" spans="1:14">
      <c r="A23" t="s">
        <v>1301</v>
      </c>
      <c r="B23" t="s">
        <v>1312</v>
      </c>
      <c r="C23">
        <v>70</v>
      </c>
      <c r="D23">
        <v>89</v>
      </c>
      <c r="E23">
        <v>10</v>
      </c>
      <c r="F23" t="s">
        <v>1304</v>
      </c>
      <c r="H23">
        <v>6</v>
      </c>
      <c r="I23" s="203" t="s">
        <v>1301</v>
      </c>
      <c r="J23" s="203" t="s">
        <v>1310</v>
      </c>
      <c r="K23" s="203" t="s">
        <v>1315</v>
      </c>
      <c r="L23" s="203"/>
      <c r="M23" s="204">
        <v>150</v>
      </c>
      <c r="N23" s="203" t="s">
        <v>1308</v>
      </c>
    </row>
    <row r="24" spans="1:14">
      <c r="A24" t="s">
        <v>1301</v>
      </c>
      <c r="B24" t="s">
        <v>1312</v>
      </c>
      <c r="C24">
        <v>90</v>
      </c>
      <c r="D24">
        <v>149</v>
      </c>
      <c r="E24">
        <v>15</v>
      </c>
      <c r="F24" t="s">
        <v>1304</v>
      </c>
      <c r="H24">
        <v>7</v>
      </c>
      <c r="I24" s="203" t="s">
        <v>1301</v>
      </c>
      <c r="J24" s="203" t="s">
        <v>1316</v>
      </c>
      <c r="K24" s="204">
        <v>1400</v>
      </c>
      <c r="L24" s="204">
        <v>1599</v>
      </c>
      <c r="M24" s="204">
        <v>120</v>
      </c>
      <c r="N24" s="203" t="s">
        <v>1308</v>
      </c>
    </row>
    <row r="25" spans="1:14">
      <c r="A25" t="s">
        <v>1301</v>
      </c>
      <c r="B25" t="s">
        <v>1312</v>
      </c>
      <c r="C25">
        <v>150</v>
      </c>
      <c r="D25">
        <v>299</v>
      </c>
      <c r="E25">
        <v>25</v>
      </c>
      <c r="F25" t="s">
        <v>1304</v>
      </c>
      <c r="H25">
        <v>8</v>
      </c>
      <c r="I25" s="203" t="s">
        <v>1301</v>
      </c>
      <c r="J25" s="203" t="s">
        <v>1316</v>
      </c>
      <c r="K25" s="204">
        <v>1600</v>
      </c>
      <c r="L25" s="204">
        <v>1699</v>
      </c>
      <c r="M25" s="204">
        <v>150</v>
      </c>
      <c r="N25" s="203" t="s">
        <v>1308</v>
      </c>
    </row>
    <row r="26" spans="1:14">
      <c r="A26" t="s">
        <v>1301</v>
      </c>
      <c r="B26" t="s">
        <v>1312</v>
      </c>
      <c r="C26">
        <v>300</v>
      </c>
      <c r="D26">
        <v>499</v>
      </c>
      <c r="E26">
        <v>29</v>
      </c>
      <c r="F26" t="s">
        <v>1304</v>
      </c>
      <c r="H26">
        <v>9</v>
      </c>
      <c r="I26" s="203" t="s">
        <v>1301</v>
      </c>
      <c r="J26" s="203" t="s">
        <v>1316</v>
      </c>
      <c r="K26" s="204">
        <v>2100</v>
      </c>
      <c r="L26" s="204">
        <v>2199</v>
      </c>
      <c r="M26" s="204">
        <v>250</v>
      </c>
      <c r="N26" s="203" t="s">
        <v>1308</v>
      </c>
    </row>
    <row r="27" spans="1:14">
      <c r="A27" t="s">
        <v>1301</v>
      </c>
      <c r="B27" t="s">
        <v>1312</v>
      </c>
      <c r="C27">
        <v>500</v>
      </c>
      <c r="D27">
        <v>699</v>
      </c>
      <c r="E27">
        <v>43</v>
      </c>
      <c r="F27" t="s">
        <v>1298</v>
      </c>
    </row>
    <row r="28" spans="1:14">
      <c r="A28" t="s">
        <v>1301</v>
      </c>
      <c r="B28" t="s">
        <v>1312</v>
      </c>
      <c r="C28" t="s">
        <v>1317</v>
      </c>
      <c r="E28" s="195">
        <v>46</v>
      </c>
      <c r="F28" t="s">
        <v>1297</v>
      </c>
    </row>
    <row r="29" spans="1:14">
      <c r="A29" t="s">
        <v>1301</v>
      </c>
      <c r="B29" t="s">
        <v>1318</v>
      </c>
      <c r="D29" t="s">
        <v>1313</v>
      </c>
      <c r="E29" s="195">
        <v>8</v>
      </c>
      <c r="F29" t="s">
        <v>1297</v>
      </c>
    </row>
    <row r="30" spans="1:14">
      <c r="A30" t="s">
        <v>1301</v>
      </c>
      <c r="B30" t="s">
        <v>1318</v>
      </c>
      <c r="C30">
        <v>70</v>
      </c>
      <c r="D30">
        <v>89</v>
      </c>
      <c r="E30">
        <v>10</v>
      </c>
      <c r="F30" t="s">
        <v>1304</v>
      </c>
    </row>
    <row r="31" spans="1:14">
      <c r="A31" t="s">
        <v>1301</v>
      </c>
      <c r="B31" t="s">
        <v>1318</v>
      </c>
      <c r="C31">
        <v>90</v>
      </c>
      <c r="D31">
        <v>149</v>
      </c>
      <c r="E31">
        <v>15</v>
      </c>
      <c r="F31" t="s">
        <v>1304</v>
      </c>
    </row>
    <row r="32" spans="1:14">
      <c r="A32" t="s">
        <v>1301</v>
      </c>
      <c r="B32" t="s">
        <v>1318</v>
      </c>
      <c r="C32">
        <v>150</v>
      </c>
      <c r="D32">
        <v>299</v>
      </c>
      <c r="E32">
        <v>25</v>
      </c>
      <c r="F32" t="s">
        <v>1304</v>
      </c>
    </row>
    <row r="33" spans="1:9" ht="15">
      <c r="A33" t="s">
        <v>1301</v>
      </c>
      <c r="B33" t="s">
        <v>1318</v>
      </c>
      <c r="C33">
        <v>300</v>
      </c>
      <c r="D33">
        <v>499</v>
      </c>
      <c r="E33">
        <v>29</v>
      </c>
      <c r="F33" t="s">
        <v>1304</v>
      </c>
      <c r="I33" s="201"/>
    </row>
    <row r="34" spans="1:9">
      <c r="A34" t="s">
        <v>1301</v>
      </c>
      <c r="B34" t="s">
        <v>1318</v>
      </c>
      <c r="C34">
        <v>500</v>
      </c>
      <c r="D34">
        <v>699</v>
      </c>
      <c r="E34">
        <v>43</v>
      </c>
      <c r="F34" t="s">
        <v>1298</v>
      </c>
    </row>
    <row r="35" spans="1:9">
      <c r="A35" t="s">
        <v>1301</v>
      </c>
      <c r="B35" t="s">
        <v>1318</v>
      </c>
      <c r="C35" t="s">
        <v>1317</v>
      </c>
      <c r="E35" s="195">
        <v>46</v>
      </c>
      <c r="F35" t="s">
        <v>1297</v>
      </c>
    </row>
    <row r="36" spans="1:9">
      <c r="A36" t="s">
        <v>1301</v>
      </c>
      <c r="B36" t="s">
        <v>1319</v>
      </c>
      <c r="D36" t="s">
        <v>1313</v>
      </c>
      <c r="E36" s="195">
        <v>8</v>
      </c>
      <c r="F36" t="s">
        <v>1297</v>
      </c>
    </row>
    <row r="37" spans="1:9">
      <c r="A37" t="s">
        <v>1301</v>
      </c>
      <c r="B37" t="s">
        <v>1319</v>
      </c>
      <c r="C37">
        <v>70</v>
      </c>
      <c r="D37">
        <v>89</v>
      </c>
      <c r="E37">
        <v>10</v>
      </c>
      <c r="F37" t="s">
        <v>1304</v>
      </c>
    </row>
    <row r="38" spans="1:9">
      <c r="A38" t="s">
        <v>1301</v>
      </c>
      <c r="B38" t="s">
        <v>1319</v>
      </c>
      <c r="C38">
        <v>90</v>
      </c>
      <c r="D38">
        <v>149</v>
      </c>
      <c r="E38">
        <v>15</v>
      </c>
      <c r="F38" t="s">
        <v>1304</v>
      </c>
    </row>
    <row r="39" spans="1:9">
      <c r="A39" t="s">
        <v>1301</v>
      </c>
      <c r="B39" t="s">
        <v>1319</v>
      </c>
      <c r="C39">
        <v>150</v>
      </c>
      <c r="D39">
        <v>299</v>
      </c>
      <c r="E39">
        <v>25</v>
      </c>
      <c r="F39" t="s">
        <v>1304</v>
      </c>
    </row>
    <row r="40" spans="1:9">
      <c r="A40" t="s">
        <v>1301</v>
      </c>
      <c r="B40" t="s">
        <v>1319</v>
      </c>
      <c r="C40">
        <v>300</v>
      </c>
      <c r="D40">
        <v>499</v>
      </c>
      <c r="E40">
        <v>29</v>
      </c>
      <c r="F40" t="s">
        <v>1304</v>
      </c>
    </row>
    <row r="41" spans="1:9">
      <c r="A41" t="s">
        <v>1301</v>
      </c>
      <c r="B41" t="s">
        <v>1319</v>
      </c>
      <c r="C41">
        <v>500</v>
      </c>
      <c r="D41">
        <v>699</v>
      </c>
      <c r="E41">
        <v>43</v>
      </c>
      <c r="F41" t="s">
        <v>1298</v>
      </c>
    </row>
    <row r="42" spans="1:9">
      <c r="A42" t="s">
        <v>1301</v>
      </c>
      <c r="B42" t="s">
        <v>1319</v>
      </c>
      <c r="C42" t="s">
        <v>1317</v>
      </c>
      <c r="E42" s="195">
        <v>46</v>
      </c>
      <c r="F42" t="s">
        <v>1297</v>
      </c>
    </row>
    <row r="43" spans="1:9">
      <c r="A43" t="s">
        <v>1301</v>
      </c>
      <c r="B43" t="s">
        <v>1320</v>
      </c>
      <c r="D43" t="s">
        <v>1321</v>
      </c>
      <c r="E43" s="195">
        <v>43</v>
      </c>
      <c r="F43" t="s">
        <v>1297</v>
      </c>
    </row>
    <row r="44" spans="1:9">
      <c r="A44" t="s">
        <v>1301</v>
      </c>
      <c r="B44" t="s">
        <v>1320</v>
      </c>
      <c r="C44">
        <v>500</v>
      </c>
      <c r="D44">
        <v>574</v>
      </c>
      <c r="E44">
        <v>43</v>
      </c>
      <c r="F44" t="s">
        <v>1298</v>
      </c>
    </row>
    <row r="45" spans="1:9">
      <c r="A45" t="s">
        <v>1301</v>
      </c>
      <c r="B45" t="s">
        <v>1320</v>
      </c>
      <c r="C45">
        <v>575</v>
      </c>
      <c r="D45">
        <v>649</v>
      </c>
      <c r="E45">
        <v>53</v>
      </c>
      <c r="F45" t="s">
        <v>1298</v>
      </c>
    </row>
    <row r="46" spans="1:9">
      <c r="A46" t="s">
        <v>1301</v>
      </c>
      <c r="B46" t="s">
        <v>1320</v>
      </c>
      <c r="C46">
        <v>650</v>
      </c>
      <c r="D46">
        <v>1099</v>
      </c>
      <c r="E46">
        <v>72</v>
      </c>
      <c r="F46" t="s">
        <v>1298</v>
      </c>
    </row>
    <row r="47" spans="1:9">
      <c r="A47" t="s">
        <v>1301</v>
      </c>
      <c r="B47" t="s">
        <v>1320</v>
      </c>
      <c r="C47">
        <v>1100</v>
      </c>
      <c r="D47">
        <v>1300</v>
      </c>
      <c r="E47">
        <v>150</v>
      </c>
      <c r="F47" t="s">
        <v>1298</v>
      </c>
    </row>
    <row r="48" spans="1:9">
      <c r="A48" t="s">
        <v>1301</v>
      </c>
      <c r="B48" t="s">
        <v>1320</v>
      </c>
      <c r="C48" t="s">
        <v>1322</v>
      </c>
      <c r="E48" s="195">
        <v>182</v>
      </c>
      <c r="F48" t="s">
        <v>1297</v>
      </c>
    </row>
    <row r="49" spans="1:6">
      <c r="A49" t="s">
        <v>1301</v>
      </c>
      <c r="B49" t="s">
        <v>1323</v>
      </c>
      <c r="C49">
        <v>0</v>
      </c>
      <c r="D49">
        <v>199</v>
      </c>
      <c r="E49" s="195">
        <v>24</v>
      </c>
      <c r="F49" t="s">
        <v>1297</v>
      </c>
    </row>
    <row r="50" spans="1:6">
      <c r="A50" t="s">
        <v>1301</v>
      </c>
      <c r="B50" t="s">
        <v>1323</v>
      </c>
      <c r="C50">
        <v>200</v>
      </c>
      <c r="D50">
        <v>299</v>
      </c>
      <c r="E50">
        <v>30</v>
      </c>
      <c r="F50" t="s">
        <v>1304</v>
      </c>
    </row>
    <row r="51" spans="1:6">
      <c r="A51" t="s">
        <v>1301</v>
      </c>
      <c r="B51" t="s">
        <v>1323</v>
      </c>
      <c r="C51">
        <v>300</v>
      </c>
      <c r="D51">
        <v>599</v>
      </c>
      <c r="E51">
        <v>40</v>
      </c>
      <c r="F51" t="s">
        <v>1304</v>
      </c>
    </row>
    <row r="52" spans="1:6">
      <c r="A52" t="s">
        <v>1301</v>
      </c>
      <c r="B52" t="s">
        <v>1323</v>
      </c>
      <c r="C52">
        <v>600</v>
      </c>
      <c r="D52">
        <v>849</v>
      </c>
      <c r="E52">
        <v>50</v>
      </c>
      <c r="F52" t="s">
        <v>1304</v>
      </c>
    </row>
    <row r="53" spans="1:6">
      <c r="A53" t="s">
        <v>1301</v>
      </c>
      <c r="B53" t="s">
        <v>1323</v>
      </c>
      <c r="C53">
        <v>850</v>
      </c>
      <c r="D53">
        <v>999</v>
      </c>
      <c r="E53">
        <v>55</v>
      </c>
      <c r="F53" t="s">
        <v>1304</v>
      </c>
    </row>
    <row r="54" spans="1:6">
      <c r="A54" t="s">
        <v>1301</v>
      </c>
      <c r="B54" t="s">
        <v>1323</v>
      </c>
      <c r="C54">
        <v>1000</v>
      </c>
      <c r="D54">
        <v>1300</v>
      </c>
      <c r="E54">
        <v>65</v>
      </c>
      <c r="F54" t="s">
        <v>1304</v>
      </c>
    </row>
    <row r="55" spans="1:6">
      <c r="A55" t="s">
        <v>1301</v>
      </c>
      <c r="B55" t="s">
        <v>1323</v>
      </c>
      <c r="C55" t="s">
        <v>1322</v>
      </c>
      <c r="E55" s="195">
        <v>69</v>
      </c>
      <c r="F55" t="s">
        <v>1297</v>
      </c>
    </row>
    <row r="56" spans="1:6">
      <c r="A56" t="s">
        <v>1301</v>
      </c>
      <c r="B56" t="s">
        <v>1307</v>
      </c>
      <c r="C56">
        <v>0</v>
      </c>
      <c r="D56">
        <v>199</v>
      </c>
      <c r="E56" s="195">
        <v>18</v>
      </c>
      <c r="F56" t="s">
        <v>1297</v>
      </c>
    </row>
    <row r="57" spans="1:6">
      <c r="A57" t="s">
        <v>1301</v>
      </c>
      <c r="B57" t="s">
        <v>1307</v>
      </c>
      <c r="C57">
        <v>200</v>
      </c>
      <c r="D57">
        <v>299</v>
      </c>
      <c r="E57">
        <v>30</v>
      </c>
      <c r="F57" t="s">
        <v>1304</v>
      </c>
    </row>
    <row r="58" spans="1:6">
      <c r="A58" t="s">
        <v>1301</v>
      </c>
      <c r="B58" t="s">
        <v>1307</v>
      </c>
      <c r="C58">
        <v>300</v>
      </c>
      <c r="D58">
        <v>449</v>
      </c>
      <c r="E58">
        <v>40</v>
      </c>
      <c r="F58" t="s">
        <v>1304</v>
      </c>
    </row>
    <row r="59" spans="1:6">
      <c r="A59" t="s">
        <v>1301</v>
      </c>
      <c r="B59" t="s">
        <v>1307</v>
      </c>
      <c r="C59">
        <v>450</v>
      </c>
      <c r="D59">
        <v>499</v>
      </c>
      <c r="E59">
        <v>45</v>
      </c>
      <c r="F59" t="s">
        <v>1304</v>
      </c>
    </row>
    <row r="60" spans="1:6">
      <c r="A60" s="199" t="s">
        <v>1301</v>
      </c>
      <c r="B60" s="199" t="s">
        <v>1307</v>
      </c>
      <c r="C60" s="199">
        <v>500</v>
      </c>
      <c r="D60" s="199">
        <v>1399</v>
      </c>
      <c r="E60" s="199">
        <v>65</v>
      </c>
      <c r="F60" s="199" t="s">
        <v>1308</v>
      </c>
    </row>
    <row r="61" spans="1:6">
      <c r="A61" s="199" t="s">
        <v>1301</v>
      </c>
      <c r="B61" s="199" t="s">
        <v>1307</v>
      </c>
      <c r="C61" s="199" t="s">
        <v>1309</v>
      </c>
      <c r="D61" s="199"/>
      <c r="E61" s="199">
        <v>100</v>
      </c>
      <c r="F61" s="199" t="s">
        <v>1308</v>
      </c>
    </row>
    <row r="62" spans="1:6">
      <c r="A62" t="s">
        <v>1301</v>
      </c>
      <c r="B62" t="s">
        <v>1310</v>
      </c>
      <c r="C62">
        <v>0</v>
      </c>
      <c r="D62">
        <v>199</v>
      </c>
      <c r="E62" s="195">
        <v>18</v>
      </c>
      <c r="F62" t="s">
        <v>1297</v>
      </c>
    </row>
    <row r="63" spans="1:6">
      <c r="A63" t="s">
        <v>1301</v>
      </c>
      <c r="B63" t="s">
        <v>1310</v>
      </c>
      <c r="C63">
        <v>200</v>
      </c>
      <c r="D63">
        <v>299</v>
      </c>
      <c r="E63">
        <v>30</v>
      </c>
      <c r="F63" t="s">
        <v>1304</v>
      </c>
    </row>
    <row r="64" spans="1:6">
      <c r="A64" t="s">
        <v>1301</v>
      </c>
      <c r="B64" t="s">
        <v>1310</v>
      </c>
      <c r="C64">
        <v>300</v>
      </c>
      <c r="D64">
        <v>449</v>
      </c>
      <c r="E64">
        <v>40</v>
      </c>
      <c r="F64" t="s">
        <v>1304</v>
      </c>
    </row>
    <row r="65" spans="1:6">
      <c r="A65" t="s">
        <v>1301</v>
      </c>
      <c r="B65" t="s">
        <v>1310</v>
      </c>
      <c r="C65">
        <v>450</v>
      </c>
      <c r="D65">
        <v>499</v>
      </c>
      <c r="E65">
        <v>45</v>
      </c>
      <c r="F65" t="s">
        <v>1304</v>
      </c>
    </row>
    <row r="66" spans="1:6">
      <c r="A66" s="199" t="s">
        <v>1301</v>
      </c>
      <c r="B66" s="199" t="s">
        <v>1310</v>
      </c>
      <c r="C66" s="199">
        <v>500</v>
      </c>
      <c r="D66" s="199">
        <v>1399</v>
      </c>
      <c r="E66" s="199">
        <v>65</v>
      </c>
      <c r="F66" s="199" t="s">
        <v>1324</v>
      </c>
    </row>
    <row r="67" spans="1:6">
      <c r="A67" s="199" t="s">
        <v>1301</v>
      </c>
      <c r="B67" s="199" t="s">
        <v>1310</v>
      </c>
      <c r="C67" s="199">
        <v>1400</v>
      </c>
      <c r="D67" s="199">
        <v>1749</v>
      </c>
      <c r="E67" s="199">
        <v>100</v>
      </c>
      <c r="F67" s="199" t="s">
        <v>1308</v>
      </c>
    </row>
    <row r="68" spans="1:6">
      <c r="A68" s="199" t="s">
        <v>1301</v>
      </c>
      <c r="B68" s="199" t="s">
        <v>1310</v>
      </c>
      <c r="C68" s="199">
        <v>1750</v>
      </c>
      <c r="D68" s="199">
        <v>2174</v>
      </c>
      <c r="E68" s="199">
        <v>120</v>
      </c>
      <c r="F68" s="199" t="s">
        <v>1314</v>
      </c>
    </row>
    <row r="69" spans="1:6">
      <c r="A69" s="199" t="s">
        <v>1301</v>
      </c>
      <c r="B69" s="199" t="s">
        <v>1310</v>
      </c>
      <c r="C69" s="199" t="s">
        <v>1315</v>
      </c>
      <c r="D69" s="199"/>
      <c r="E69" s="199">
        <v>150</v>
      </c>
      <c r="F69" s="199" t="s">
        <v>1308</v>
      </c>
    </row>
    <row r="70" spans="1:6">
      <c r="A70" t="s">
        <v>1301</v>
      </c>
      <c r="B70" t="s">
        <v>1325</v>
      </c>
      <c r="C70">
        <v>0</v>
      </c>
      <c r="D70">
        <v>199</v>
      </c>
      <c r="E70" s="195">
        <v>18</v>
      </c>
      <c r="F70" t="s">
        <v>1297</v>
      </c>
    </row>
    <row r="71" spans="1:6">
      <c r="A71" t="s">
        <v>1301</v>
      </c>
      <c r="B71" t="s">
        <v>1325</v>
      </c>
      <c r="C71">
        <v>200</v>
      </c>
      <c r="D71">
        <v>299</v>
      </c>
      <c r="E71">
        <v>30</v>
      </c>
      <c r="F71" t="s">
        <v>1304</v>
      </c>
    </row>
    <row r="72" spans="1:6">
      <c r="A72" t="s">
        <v>1301</v>
      </c>
      <c r="B72" t="s">
        <v>1325</v>
      </c>
      <c r="C72">
        <v>300</v>
      </c>
      <c r="D72">
        <v>449</v>
      </c>
      <c r="E72">
        <v>40</v>
      </c>
      <c r="F72" t="s">
        <v>1304</v>
      </c>
    </row>
    <row r="73" spans="1:6">
      <c r="A73" t="s">
        <v>1301</v>
      </c>
      <c r="B73" t="s">
        <v>1325</v>
      </c>
      <c r="C73">
        <v>450</v>
      </c>
      <c r="D73">
        <v>499</v>
      </c>
      <c r="E73">
        <v>45</v>
      </c>
      <c r="F73" t="s">
        <v>1304</v>
      </c>
    </row>
    <row r="74" spans="1:6">
      <c r="A74" t="s">
        <v>1301</v>
      </c>
      <c r="B74" t="s">
        <v>1325</v>
      </c>
      <c r="C74">
        <v>500</v>
      </c>
      <c r="D74">
        <v>1419</v>
      </c>
      <c r="E74">
        <v>65</v>
      </c>
      <c r="F74" t="s">
        <v>1304</v>
      </c>
    </row>
    <row r="75" spans="1:6">
      <c r="A75" t="s">
        <v>1301</v>
      </c>
      <c r="B75" t="s">
        <v>1325</v>
      </c>
      <c r="C75" t="s">
        <v>1326</v>
      </c>
      <c r="E75" s="195">
        <v>67</v>
      </c>
      <c r="F75" t="s">
        <v>1297</v>
      </c>
    </row>
    <row r="76" spans="1:6">
      <c r="A76" t="s">
        <v>1301</v>
      </c>
      <c r="B76" t="s">
        <v>1327</v>
      </c>
      <c r="C76">
        <v>0</v>
      </c>
      <c r="D76">
        <v>199</v>
      </c>
      <c r="E76" s="195">
        <v>18</v>
      </c>
      <c r="F76" t="s">
        <v>1297</v>
      </c>
    </row>
    <row r="77" spans="1:6">
      <c r="A77" t="s">
        <v>1301</v>
      </c>
      <c r="B77" t="s">
        <v>1327</v>
      </c>
      <c r="C77">
        <v>200</v>
      </c>
      <c r="D77">
        <v>299</v>
      </c>
      <c r="E77">
        <v>30</v>
      </c>
      <c r="F77" t="s">
        <v>1304</v>
      </c>
    </row>
    <row r="78" spans="1:6">
      <c r="A78" t="s">
        <v>1301</v>
      </c>
      <c r="B78" t="s">
        <v>1327</v>
      </c>
      <c r="C78">
        <v>300</v>
      </c>
      <c r="D78">
        <v>449</v>
      </c>
      <c r="E78">
        <v>40</v>
      </c>
      <c r="F78" t="s">
        <v>1304</v>
      </c>
    </row>
    <row r="79" spans="1:6">
      <c r="A79" t="s">
        <v>1301</v>
      </c>
      <c r="B79" t="s">
        <v>1327</v>
      </c>
      <c r="C79">
        <v>450</v>
      </c>
      <c r="D79">
        <v>499</v>
      </c>
      <c r="E79">
        <v>45</v>
      </c>
      <c r="F79" t="s">
        <v>1304</v>
      </c>
    </row>
    <row r="80" spans="1:6">
      <c r="A80" t="s">
        <v>1301</v>
      </c>
      <c r="B80" t="s">
        <v>1327</v>
      </c>
      <c r="C80">
        <v>500</v>
      </c>
      <c r="D80">
        <v>1419</v>
      </c>
      <c r="E80">
        <v>65</v>
      </c>
      <c r="F80" t="s">
        <v>1304</v>
      </c>
    </row>
    <row r="81" spans="1:10">
      <c r="A81" t="s">
        <v>1301</v>
      </c>
      <c r="B81" t="s">
        <v>1327</v>
      </c>
      <c r="C81" t="s">
        <v>1326</v>
      </c>
      <c r="E81" s="195">
        <v>67</v>
      </c>
      <c r="F81" t="s">
        <v>1297</v>
      </c>
    </row>
    <row r="82" spans="1:10">
      <c r="A82" t="s">
        <v>1301</v>
      </c>
      <c r="B82" t="s">
        <v>1316</v>
      </c>
      <c r="C82">
        <v>0</v>
      </c>
      <c r="D82">
        <v>199</v>
      </c>
      <c r="E82" s="195">
        <v>24</v>
      </c>
      <c r="F82" t="s">
        <v>1297</v>
      </c>
    </row>
    <row r="83" spans="1:10">
      <c r="A83" t="s">
        <v>1301</v>
      </c>
      <c r="B83" t="s">
        <v>1316</v>
      </c>
      <c r="C83">
        <v>200</v>
      </c>
      <c r="D83">
        <v>299</v>
      </c>
      <c r="E83">
        <v>30</v>
      </c>
      <c r="F83" t="s">
        <v>1304</v>
      </c>
    </row>
    <row r="84" spans="1:10">
      <c r="A84" t="s">
        <v>1301</v>
      </c>
      <c r="B84" t="s">
        <v>1316</v>
      </c>
      <c r="C84">
        <v>300</v>
      </c>
      <c r="D84">
        <v>599</v>
      </c>
      <c r="E84">
        <v>40</v>
      </c>
      <c r="F84" t="s">
        <v>1304</v>
      </c>
    </row>
    <row r="85" spans="1:10">
      <c r="A85" t="s">
        <v>1301</v>
      </c>
      <c r="B85" t="s">
        <v>1316</v>
      </c>
      <c r="C85">
        <v>600</v>
      </c>
      <c r="D85">
        <v>849</v>
      </c>
      <c r="E85">
        <v>50</v>
      </c>
      <c r="F85" t="s">
        <v>1304</v>
      </c>
    </row>
    <row r="86" spans="1:10">
      <c r="A86" t="s">
        <v>1301</v>
      </c>
      <c r="B86" t="s">
        <v>1316</v>
      </c>
      <c r="C86">
        <v>850</v>
      </c>
      <c r="D86">
        <v>999</v>
      </c>
      <c r="E86">
        <v>55</v>
      </c>
      <c r="F86" t="s">
        <v>1304</v>
      </c>
    </row>
    <row r="87" spans="1:10">
      <c r="A87" t="s">
        <v>1301</v>
      </c>
      <c r="B87" t="s">
        <v>1316</v>
      </c>
      <c r="C87">
        <v>1000</v>
      </c>
      <c r="D87">
        <v>1300</v>
      </c>
      <c r="E87">
        <v>65</v>
      </c>
      <c r="F87" t="s">
        <v>1304</v>
      </c>
    </row>
    <row r="88" spans="1:10" s="200" customFormat="1">
      <c r="A88" t="s">
        <v>1301</v>
      </c>
      <c r="B88" t="s">
        <v>1316</v>
      </c>
      <c r="C88">
        <v>1301</v>
      </c>
      <c r="D88">
        <v>1399</v>
      </c>
      <c r="E88" s="195">
        <v>69</v>
      </c>
      <c r="F88" t="s">
        <v>1328</v>
      </c>
      <c r="G88"/>
      <c r="H88"/>
      <c r="I88"/>
      <c r="J88"/>
    </row>
    <row r="89" spans="1:10">
      <c r="A89" s="199" t="s">
        <v>1301</v>
      </c>
      <c r="B89" s="199" t="s">
        <v>1316</v>
      </c>
      <c r="C89" s="199">
        <v>1400</v>
      </c>
      <c r="D89" s="199">
        <v>1599</v>
      </c>
      <c r="E89" s="199">
        <v>120</v>
      </c>
      <c r="F89" s="199" t="s">
        <v>1308</v>
      </c>
    </row>
    <row r="90" spans="1:10">
      <c r="A90" s="199" t="s">
        <v>1301</v>
      </c>
      <c r="B90" s="199" t="s">
        <v>1316</v>
      </c>
      <c r="C90" s="199">
        <v>1600</v>
      </c>
      <c r="D90" s="199">
        <v>1699</v>
      </c>
      <c r="E90" s="199">
        <v>150</v>
      </c>
      <c r="F90" s="199" t="s">
        <v>1308</v>
      </c>
    </row>
    <row r="91" spans="1:10">
      <c r="A91" s="199" t="s">
        <v>1301</v>
      </c>
      <c r="B91" s="199" t="s">
        <v>1316</v>
      </c>
      <c r="C91" s="199">
        <v>2100</v>
      </c>
      <c r="D91" s="199">
        <v>2199</v>
      </c>
      <c r="E91" s="199">
        <v>250</v>
      </c>
      <c r="F91" s="199" t="s">
        <v>1308</v>
      </c>
    </row>
    <row r="92" spans="1:10">
      <c r="A92" t="s">
        <v>1301</v>
      </c>
      <c r="B92" t="s">
        <v>1329</v>
      </c>
      <c r="C92">
        <v>0</v>
      </c>
      <c r="D92">
        <v>199</v>
      </c>
      <c r="E92" s="195">
        <v>15</v>
      </c>
      <c r="F92" t="s">
        <v>1297</v>
      </c>
    </row>
    <row r="93" spans="1:10">
      <c r="A93" t="s">
        <v>1301</v>
      </c>
      <c r="B93" t="s">
        <v>1329</v>
      </c>
      <c r="C93">
        <v>200</v>
      </c>
      <c r="D93">
        <v>299</v>
      </c>
      <c r="E93">
        <v>30</v>
      </c>
      <c r="F93" t="s">
        <v>1304</v>
      </c>
    </row>
    <row r="94" spans="1:10">
      <c r="A94" t="s">
        <v>1301</v>
      </c>
      <c r="B94" t="s">
        <v>1329</v>
      </c>
      <c r="C94">
        <v>300</v>
      </c>
      <c r="D94">
        <v>449</v>
      </c>
      <c r="E94">
        <v>40</v>
      </c>
      <c r="F94" t="s">
        <v>1304</v>
      </c>
    </row>
    <row r="95" spans="1:10">
      <c r="A95" t="s">
        <v>1301</v>
      </c>
      <c r="B95" t="s">
        <v>1329</v>
      </c>
      <c r="C95">
        <v>400</v>
      </c>
      <c r="D95">
        <v>449</v>
      </c>
      <c r="E95">
        <v>40</v>
      </c>
      <c r="F95" t="s">
        <v>1304</v>
      </c>
    </row>
    <row r="96" spans="1:10">
      <c r="A96" t="s">
        <v>1301</v>
      </c>
      <c r="B96" t="s">
        <v>1329</v>
      </c>
      <c r="C96">
        <v>450</v>
      </c>
      <c r="D96">
        <v>715</v>
      </c>
      <c r="E96">
        <v>45</v>
      </c>
      <c r="F96" t="s">
        <v>1304</v>
      </c>
    </row>
    <row r="97" spans="1:9" ht="58.65" customHeight="1">
      <c r="A97" s="136" t="s">
        <v>1301</v>
      </c>
      <c r="B97" s="136" t="s">
        <v>1329</v>
      </c>
      <c r="C97" s="136" t="s">
        <v>1330</v>
      </c>
      <c r="D97" s="136"/>
      <c r="E97" s="136" t="s">
        <v>1331</v>
      </c>
      <c r="F97" s="136" t="s">
        <v>1332</v>
      </c>
      <c r="G97" s="268" t="s">
        <v>1333</v>
      </c>
      <c r="H97" s="268"/>
      <c r="I97" s="268"/>
    </row>
    <row r="98" spans="1:9">
      <c r="A98" t="s">
        <v>1301</v>
      </c>
      <c r="B98" t="s">
        <v>1334</v>
      </c>
      <c r="C98">
        <v>0</v>
      </c>
      <c r="D98">
        <v>199</v>
      </c>
      <c r="E98" s="195">
        <v>24</v>
      </c>
      <c r="F98" t="s">
        <v>1297</v>
      </c>
    </row>
    <row r="99" spans="1:9">
      <c r="A99" t="s">
        <v>1301</v>
      </c>
      <c r="B99" t="s">
        <v>1334</v>
      </c>
      <c r="C99">
        <v>200</v>
      </c>
      <c r="D99">
        <v>299</v>
      </c>
      <c r="E99">
        <v>30</v>
      </c>
      <c r="F99" t="s">
        <v>1304</v>
      </c>
    </row>
    <row r="100" spans="1:9">
      <c r="A100" t="s">
        <v>1301</v>
      </c>
      <c r="B100" t="s">
        <v>1334</v>
      </c>
      <c r="C100">
        <v>300</v>
      </c>
      <c r="D100">
        <v>599</v>
      </c>
      <c r="E100">
        <v>40</v>
      </c>
      <c r="F100" t="s">
        <v>1304</v>
      </c>
    </row>
    <row r="101" spans="1:9">
      <c r="A101" t="s">
        <v>1301</v>
      </c>
      <c r="B101" t="s">
        <v>1334</v>
      </c>
      <c r="C101">
        <v>600</v>
      </c>
      <c r="D101">
        <v>849</v>
      </c>
      <c r="E101">
        <v>50</v>
      </c>
      <c r="F101" t="s">
        <v>1304</v>
      </c>
    </row>
    <row r="102" spans="1:9">
      <c r="A102" t="s">
        <v>1301</v>
      </c>
      <c r="B102" t="s">
        <v>1334</v>
      </c>
      <c r="C102">
        <v>850</v>
      </c>
      <c r="D102">
        <v>999</v>
      </c>
      <c r="E102">
        <v>55</v>
      </c>
      <c r="F102" t="s">
        <v>1304</v>
      </c>
    </row>
    <row r="103" spans="1:9">
      <c r="A103" t="s">
        <v>1301</v>
      </c>
      <c r="B103" t="s">
        <v>1334</v>
      </c>
      <c r="C103">
        <v>1000</v>
      </c>
      <c r="D103">
        <v>1300</v>
      </c>
      <c r="E103">
        <v>65</v>
      </c>
      <c r="F103" t="s">
        <v>1304</v>
      </c>
    </row>
    <row r="104" spans="1:9">
      <c r="A104" t="s">
        <v>1301</v>
      </c>
      <c r="B104" t="s">
        <v>1334</v>
      </c>
      <c r="C104" t="s">
        <v>1322</v>
      </c>
      <c r="E104" s="195">
        <v>69</v>
      </c>
      <c r="F104" t="s">
        <v>1297</v>
      </c>
    </row>
  </sheetData>
  <autoFilter ref="A2:J104"/>
  <mergeCells count="3">
    <mergeCell ref="G97:I97"/>
    <mergeCell ref="G3:J10"/>
    <mergeCell ref="G12:M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16"/>
  <sheetViews>
    <sheetView zoomScale="115" zoomScaleNormal="115" workbookViewId="0"/>
  </sheetViews>
  <sheetFormatPr defaultRowHeight="14.4"/>
  <cols>
    <col min="1" max="1" width="23.5546875" bestFit="1" customWidth="1"/>
    <col min="2" max="2" width="10.44140625" customWidth="1"/>
    <col min="4" max="4" width="11.33203125" bestFit="1" customWidth="1"/>
    <col min="5" max="5" width="13.109375" bestFit="1" customWidth="1"/>
    <col min="6" max="6" width="11.6640625" customWidth="1"/>
    <col min="7" max="7" width="18.44140625" bestFit="1" customWidth="1"/>
  </cols>
  <sheetData>
    <row r="1" spans="1:7">
      <c r="A1" s="161"/>
    </row>
    <row r="2" spans="1:7" ht="15" thickBot="1"/>
    <row r="3" spans="1:7">
      <c r="A3" s="145" t="s">
        <v>1335</v>
      </c>
      <c r="B3" s="146"/>
      <c r="C3" s="146"/>
      <c r="D3" s="146"/>
      <c r="E3" s="147"/>
      <c r="F3" s="147"/>
      <c r="G3" s="147"/>
    </row>
    <row r="4" spans="1:7" ht="43.2">
      <c r="A4" s="148" t="s">
        <v>1336</v>
      </c>
      <c r="B4" s="149" t="s">
        <v>1337</v>
      </c>
      <c r="C4" s="149" t="s">
        <v>1338</v>
      </c>
      <c r="D4" s="149" t="s">
        <v>1339</v>
      </c>
      <c r="E4" s="150" t="s">
        <v>1340</v>
      </c>
      <c r="F4" s="151" t="s">
        <v>1341</v>
      </c>
      <c r="G4" s="151" t="s">
        <v>1342</v>
      </c>
    </row>
    <row r="5" spans="1:7">
      <c r="A5" s="148"/>
      <c r="B5" s="149"/>
      <c r="C5" s="149"/>
      <c r="D5" s="149"/>
      <c r="E5" s="149"/>
      <c r="F5" s="149"/>
      <c r="G5" s="149"/>
    </row>
    <row r="6" spans="1:7">
      <c r="A6" s="152" t="s">
        <v>1343</v>
      </c>
      <c r="B6" s="69">
        <v>11</v>
      </c>
      <c r="C6" s="153">
        <v>75</v>
      </c>
      <c r="D6" s="153"/>
      <c r="E6" s="154">
        <v>0.93</v>
      </c>
      <c r="F6" s="155">
        <v>0.83</v>
      </c>
      <c r="G6" s="155" t="s">
        <v>1344</v>
      </c>
    </row>
    <row r="7" spans="1:7">
      <c r="A7" s="152" t="s">
        <v>1345</v>
      </c>
      <c r="B7" s="153">
        <v>15</v>
      </c>
      <c r="C7" s="153">
        <v>100</v>
      </c>
      <c r="D7" s="153"/>
      <c r="E7" s="154">
        <v>0.93</v>
      </c>
      <c r="F7" s="155">
        <v>0.83</v>
      </c>
      <c r="G7" s="155" t="s">
        <v>1346</v>
      </c>
    </row>
    <row r="8" spans="1:7">
      <c r="A8" s="152" t="s">
        <v>1345</v>
      </c>
      <c r="B8" s="153">
        <v>8</v>
      </c>
      <c r="C8" s="153">
        <v>60</v>
      </c>
      <c r="D8" s="153"/>
      <c r="E8" s="154">
        <v>0.93</v>
      </c>
      <c r="F8" s="155">
        <v>0.83</v>
      </c>
      <c r="G8" s="155" t="s">
        <v>1346</v>
      </c>
    </row>
    <row r="9" spans="1:7">
      <c r="A9" s="152" t="s">
        <v>1347</v>
      </c>
      <c r="B9" s="156"/>
      <c r="C9" s="156"/>
      <c r="D9" s="153"/>
      <c r="E9" s="157">
        <v>0.55000000000000004</v>
      </c>
      <c r="F9" s="157">
        <v>0.55000000000000004</v>
      </c>
      <c r="G9" s="155" t="s">
        <v>1348</v>
      </c>
    </row>
    <row r="10" spans="1:7">
      <c r="A10" s="152" t="s">
        <v>1349</v>
      </c>
      <c r="B10" s="156"/>
      <c r="C10" s="156"/>
      <c r="D10" s="153"/>
      <c r="E10" s="154">
        <v>0.2</v>
      </c>
      <c r="F10" s="154">
        <v>0.2</v>
      </c>
      <c r="G10" s="155" t="s">
        <v>1350</v>
      </c>
    </row>
    <row r="11" spans="1:7">
      <c r="A11" s="152" t="s">
        <v>1351</v>
      </c>
      <c r="B11" s="156"/>
      <c r="C11" s="156"/>
      <c r="D11" s="153"/>
      <c r="E11" s="158">
        <v>0.15</v>
      </c>
      <c r="F11" s="158">
        <v>0.15</v>
      </c>
      <c r="G11" s="155" t="s">
        <v>1352</v>
      </c>
    </row>
    <row r="12" spans="1:7">
      <c r="A12" s="152" t="s">
        <v>1353</v>
      </c>
      <c r="B12" s="156"/>
      <c r="C12" s="156"/>
      <c r="D12" s="153">
        <v>1</v>
      </c>
      <c r="E12" s="158">
        <v>0.62</v>
      </c>
      <c r="F12" s="158">
        <v>0.25</v>
      </c>
      <c r="G12" s="155" t="s">
        <v>1354</v>
      </c>
    </row>
    <row r="13" spans="1:7">
      <c r="A13" s="152" t="s">
        <v>1353</v>
      </c>
      <c r="B13" s="156"/>
      <c r="C13" s="156"/>
      <c r="D13" s="153">
        <v>2</v>
      </c>
      <c r="E13" s="158">
        <v>0.67</v>
      </c>
      <c r="F13" s="158">
        <v>0.25</v>
      </c>
      <c r="G13" s="155" t="s">
        <v>1354</v>
      </c>
    </row>
    <row r="14" spans="1:7">
      <c r="A14" s="152" t="s">
        <v>1355</v>
      </c>
      <c r="B14" s="156"/>
      <c r="C14" s="156"/>
      <c r="D14" s="153"/>
      <c r="E14" s="158">
        <v>0.61</v>
      </c>
      <c r="F14" s="158">
        <v>0.27</v>
      </c>
      <c r="G14" s="48" t="s">
        <v>1356</v>
      </c>
    </row>
    <row r="15" spans="1:7">
      <c r="A15" s="152" t="s">
        <v>1357</v>
      </c>
      <c r="B15" s="156"/>
      <c r="C15" s="156"/>
      <c r="D15" s="153"/>
      <c r="E15" s="158">
        <v>0.57999999999999996</v>
      </c>
      <c r="F15" s="158">
        <v>0.27</v>
      </c>
      <c r="G15" s="48" t="s">
        <v>1356</v>
      </c>
    </row>
    <row r="16" spans="1:7" ht="15" thickBot="1">
      <c r="A16" s="159" t="s">
        <v>1358</v>
      </c>
      <c r="B16" s="160"/>
      <c r="C16" s="160"/>
      <c r="D16" s="160"/>
      <c r="E16" s="147"/>
      <c r="F16" s="147"/>
      <c r="G16" s="14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3CA724B3DBDC4895CA529372ACC4EA" ma:contentTypeVersion="14" ma:contentTypeDescription="Create a new document." ma:contentTypeScope="" ma:versionID="6338e1ba2f2eb732f66cdc63ab9719e1">
  <xsd:schema xmlns:xsd="http://www.w3.org/2001/XMLSchema" xmlns:xs="http://www.w3.org/2001/XMLSchema" xmlns:p="http://schemas.microsoft.com/office/2006/metadata/properties" xmlns:ns3="60625c03-4bfb-4fbb-a268-418e163bbee2" xmlns:ns4="81dcd7ac-5837-458b-b479-b2429641712e" targetNamespace="http://schemas.microsoft.com/office/2006/metadata/properties" ma:root="true" ma:fieldsID="46b255905cf942cffa7ede82e392eb0e" ns3:_="" ns4:_="">
    <xsd:import namespace="60625c03-4bfb-4fbb-a268-418e163bbee2"/>
    <xsd:import namespace="81dcd7ac-5837-458b-b479-b242964171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25c03-4bfb-4fbb-a268-418e163bbee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cd7ac-5837-458b-b479-b242964171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F0CC1-DDDA-45BA-9080-E8162E0F450A}">
  <ds:schemaRefs>
    <ds:schemaRef ds:uri="http://schemas.microsoft.com/sharepoint/v3/contenttype/forms"/>
  </ds:schemaRefs>
</ds:datastoreItem>
</file>

<file path=customXml/itemProps2.xml><?xml version="1.0" encoding="utf-8"?>
<ds:datastoreItem xmlns:ds="http://schemas.openxmlformats.org/officeDocument/2006/customXml" ds:itemID="{3D1C8955-5963-4397-9136-D7AA4C78CD28}">
  <ds:schemaRefs>
    <ds:schemaRef ds:uri="http://schemas.microsoft.com/office/infopath/2007/PartnerControls"/>
    <ds:schemaRef ds:uri="60625c03-4bfb-4fbb-a268-418e163bbee2"/>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81dcd7ac-5837-458b-b479-b2429641712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F90DADC-DDE6-4B9E-9511-2927E8625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25c03-4bfb-4fbb-a268-418e163bbee2"/>
    <ds:schemaRef ds:uri="81dcd7ac-5837-458b-b479-b242964171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RES Line Card</vt:lpstr>
      <vt:lpstr>C&amp;I Line Card</vt:lpstr>
      <vt:lpstr>Lighting</vt:lpstr>
      <vt:lpstr>ISRs for Kits</vt:lpstr>
      <vt:lpstr>'C&amp;I Line Card'!Print_Area</vt:lpstr>
      <vt:lpstr>'C&amp;I Line Card'!Print_Titles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Rundy, Eric R</dc:creator>
  <cp:keywords/>
  <dc:description/>
  <cp:lastModifiedBy>Chao, Philip</cp:lastModifiedBy>
  <cp:revision/>
  <dcterms:created xsi:type="dcterms:W3CDTF">2021-02-23T18:52:05Z</dcterms:created>
  <dcterms:modified xsi:type="dcterms:W3CDTF">2022-10-14T16:49:31Z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0x010100883CA724B3DBDC4895CA529372ACC4EA</vt:lpwstr>
  </property>
  <property fmtid="{D5CDD505-2E9C-101B-9397-08002B2CF9AE}" pid="3" name="MSIP_Label_c968b3d1-e05f-4796-9c23-acaf26d588cb_Enabled">
    <vt:lpwstr>true</vt:lpwstr>
  </property>
  <property fmtid="{D5CDD505-2E9C-101B-9397-08002B2CF9AE}" pid="4" name="MSIP_Label_c968b3d1-e05f-4796-9c23-acaf26d588cb_SetDate">
    <vt:lpwstr>2022-02-02T20:06:42Z</vt:lpwstr>
  </property>
  <property fmtid="{D5CDD505-2E9C-101B-9397-08002B2CF9AE}" pid="5" name="MSIP_Label_c968b3d1-e05f-4796-9c23-acaf26d588cb_Method">
    <vt:lpwstr>Standard</vt:lpwstr>
  </property>
  <property fmtid="{D5CDD505-2E9C-101B-9397-08002B2CF9AE}" pid="6" name="MSIP_Label_c968b3d1-e05f-4796-9c23-acaf26d588cb_Name">
    <vt:lpwstr>Company Confidential Information</vt:lpwstr>
  </property>
  <property fmtid="{D5CDD505-2E9C-101B-9397-08002B2CF9AE}" pid="7" name="MSIP_Label_c968b3d1-e05f-4796-9c23-acaf26d588cb_SiteId">
    <vt:lpwstr>600d01fc-055f-49c6-868f-3ecfcc791773</vt:lpwstr>
  </property>
  <property fmtid="{D5CDD505-2E9C-101B-9397-08002B2CF9AE}" pid="8" name="MSIP_Label_c968b3d1-e05f-4796-9c23-acaf26d588cb_ActionId">
    <vt:lpwstr>78c0fed1-a21a-4824-aefd-40acc7340d75</vt:lpwstr>
  </property>
  <property fmtid="{D5CDD505-2E9C-101B-9397-08002B2CF9AE}" pid="9" name="MSIP_Label_c968b3d1-e05f-4796-9c23-acaf26d588cb_ContentBits">
    <vt:lpwstr>0</vt:lpwstr>
  </property>
</Properties>
</file>